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Github\TechnoLoyaltyProgram\"/>
    </mc:Choice>
  </mc:AlternateContent>
  <xr:revisionPtr revIDLastSave="0" documentId="13_ncr:1_{E16D47C6-0F80-483D-A37D-0E93183AF85F}" xr6:coauthVersionLast="47" xr6:coauthVersionMax="47" xr10:uidLastSave="{00000000-0000-0000-0000-000000000000}"/>
  <bookViews>
    <workbookView xWindow="-108" yWindow="-108" windowWidth="23256" windowHeight="12456" tabRatio="765" xr2:uid="{00000000-000D-0000-FFFF-FFFF00000000}"/>
  </bookViews>
  <sheets>
    <sheet name="200_rows" sheetId="2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H5" i="26" l="1"/>
  <c r="EG200" i="26"/>
  <c r="DR200" i="26"/>
  <c r="DQ200" i="26"/>
  <c r="DO200" i="26"/>
  <c r="DN200" i="26"/>
  <c r="DK200" i="26"/>
  <c r="DE200" i="26"/>
  <c r="DD200" i="26"/>
  <c r="DC200" i="26"/>
  <c r="DB200" i="26"/>
  <c r="DA200" i="26"/>
  <c r="CZ200" i="26"/>
  <c r="ER200" i="26" s="1"/>
  <c r="CY200" i="26"/>
  <c r="CX200" i="26"/>
  <c r="EW200" i="26" s="1"/>
  <c r="CW200" i="26"/>
  <c r="EV200" i="26" s="1"/>
  <c r="CV200" i="26"/>
  <c r="EU200" i="26" s="1"/>
  <c r="CU200" i="26"/>
  <c r="DI200" i="26" s="1"/>
  <c r="CT200" i="26"/>
  <c r="DH200" i="26" s="1"/>
  <c r="CS200" i="26"/>
  <c r="DG200" i="26" s="1"/>
  <c r="CR200" i="26"/>
  <c r="DF200" i="26" s="1"/>
  <c r="CQ200" i="26"/>
  <c r="CP200" i="26"/>
  <c r="DZ200" i="26" s="1"/>
  <c r="CO200" i="26"/>
  <c r="DY200" i="26" s="1"/>
  <c r="CN200" i="26"/>
  <c r="CM200" i="26"/>
  <c r="DW200" i="26" s="1"/>
  <c r="CL200" i="26"/>
  <c r="DV200" i="26" s="1"/>
  <c r="CK200" i="26"/>
  <c r="CH200" i="26"/>
  <c r="CI200" i="26" s="1"/>
  <c r="CD200" i="26"/>
  <c r="CC200" i="26"/>
  <c r="CA200" i="26"/>
  <c r="BY200" i="26"/>
  <c r="BZ200" i="26" s="1"/>
  <c r="BP200" i="26"/>
  <c r="BM200" i="26"/>
  <c r="BU200" i="26" s="1"/>
  <c r="BL200" i="26"/>
  <c r="BK200" i="26"/>
  <c r="BJ200" i="26"/>
  <c r="BI200" i="26"/>
  <c r="BH200" i="26"/>
  <c r="BG200" i="26"/>
  <c r="BN200" i="26" s="1"/>
  <c r="BF200" i="26"/>
  <c r="BE200" i="26"/>
  <c r="BD200" i="26"/>
  <c r="BC200" i="26"/>
  <c r="BB200" i="26"/>
  <c r="BA200" i="26"/>
  <c r="AZ200" i="26"/>
  <c r="AY200" i="26"/>
  <c r="AX200" i="26"/>
  <c r="AW200" i="26"/>
  <c r="AV200" i="26"/>
  <c r="AU200" i="26"/>
  <c r="BT200" i="26" s="1"/>
  <c r="AT200" i="26"/>
  <c r="BS200" i="26" s="1"/>
  <c r="AS200" i="26"/>
  <c r="BR200" i="26" s="1"/>
  <c r="AR200" i="26"/>
  <c r="BQ200" i="26" s="1"/>
  <c r="AQ200" i="26"/>
  <c r="AP200" i="26"/>
  <c r="BO200" i="26" s="1"/>
  <c r="D200" i="26"/>
  <c r="E200" i="26" s="1"/>
  <c r="EV199" i="26"/>
  <c r="ET199" i="26"/>
  <c r="EG199" i="26"/>
  <c r="DV199" i="26"/>
  <c r="DS199" i="26"/>
  <c r="EA199" i="26" s="1"/>
  <c r="DO199" i="26"/>
  <c r="DN199" i="26"/>
  <c r="DL199" i="26"/>
  <c r="DK199" i="26"/>
  <c r="DH199" i="26"/>
  <c r="DE199" i="26"/>
  <c r="DD199" i="26"/>
  <c r="DC199" i="26"/>
  <c r="DB199" i="26"/>
  <c r="DA199" i="26"/>
  <c r="CZ199" i="26"/>
  <c r="ER199" i="26" s="1"/>
  <c r="CY199" i="26"/>
  <c r="DF199" i="26" s="1"/>
  <c r="CX199" i="26"/>
  <c r="EW199" i="26" s="1"/>
  <c r="CW199" i="26"/>
  <c r="DR199" i="26" s="1"/>
  <c r="CV199" i="26"/>
  <c r="DJ199" i="26" s="1"/>
  <c r="CU199" i="26"/>
  <c r="DP199" i="26" s="1"/>
  <c r="DX199" i="26" s="1"/>
  <c r="CT199" i="26"/>
  <c r="ES199" i="26" s="1"/>
  <c r="CS199" i="26"/>
  <c r="DG199" i="26" s="1"/>
  <c r="CR199" i="26"/>
  <c r="DM199" i="26" s="1"/>
  <c r="CQ199" i="26"/>
  <c r="CP199" i="26"/>
  <c r="CO199" i="26"/>
  <c r="CN199" i="26"/>
  <c r="CM199" i="26"/>
  <c r="DW199" i="26" s="1"/>
  <c r="CL199" i="26"/>
  <c r="CK199" i="26"/>
  <c r="CH199" i="26"/>
  <c r="CI199" i="26" s="1"/>
  <c r="CD199" i="26"/>
  <c r="CC199" i="26"/>
  <c r="CA199" i="26"/>
  <c r="BY199" i="26"/>
  <c r="BT199" i="26"/>
  <c r="BP199" i="26"/>
  <c r="BM199" i="26"/>
  <c r="BU199" i="26" s="1"/>
  <c r="BL199" i="26"/>
  <c r="BK199" i="26"/>
  <c r="BS199" i="26" s="1"/>
  <c r="BJ199" i="26"/>
  <c r="BI199" i="26"/>
  <c r="BQ199" i="26" s="1"/>
  <c r="BH199" i="26"/>
  <c r="BG199" i="26"/>
  <c r="BN199" i="26" s="1"/>
  <c r="BF199" i="26"/>
  <c r="BE199" i="26"/>
  <c r="BD199" i="26"/>
  <c r="BC199" i="26"/>
  <c r="BB199" i="26"/>
  <c r="BA199" i="26"/>
  <c r="AZ199" i="26"/>
  <c r="AY199" i="26"/>
  <c r="AX199" i="26"/>
  <c r="AW199" i="26"/>
  <c r="AV199" i="26"/>
  <c r="AU199" i="26"/>
  <c r="AT199" i="26"/>
  <c r="AS199" i="26"/>
  <c r="BR199" i="26" s="1"/>
  <c r="AR199" i="26"/>
  <c r="AQ199" i="26"/>
  <c r="AP199" i="26"/>
  <c r="BO199" i="26" s="1"/>
  <c r="D199" i="26"/>
  <c r="E199" i="26" s="1"/>
  <c r="ET198" i="26"/>
  <c r="ER198" i="26"/>
  <c r="EG198" i="26"/>
  <c r="DS198" i="26"/>
  <c r="DQ198" i="26"/>
  <c r="DL198" i="26"/>
  <c r="DJ198" i="26"/>
  <c r="DE198" i="26"/>
  <c r="EW198" i="26" s="1"/>
  <c r="DD198" i="26"/>
  <c r="DC198" i="26"/>
  <c r="DB198" i="26"/>
  <c r="DA198" i="26"/>
  <c r="CZ198" i="26"/>
  <c r="CY198" i="26"/>
  <c r="DF198" i="26" s="1"/>
  <c r="CX198" i="26"/>
  <c r="CW198" i="26"/>
  <c r="DR198" i="26" s="1"/>
  <c r="CV198" i="26"/>
  <c r="EU198" i="26" s="1"/>
  <c r="CU198" i="26"/>
  <c r="DP198" i="26" s="1"/>
  <c r="CT198" i="26"/>
  <c r="ES198" i="26" s="1"/>
  <c r="CS198" i="26"/>
  <c r="DG198" i="26" s="1"/>
  <c r="CR198" i="26"/>
  <c r="EQ198" i="26" s="1"/>
  <c r="CQ198" i="26"/>
  <c r="EA198" i="26" s="1"/>
  <c r="CP198" i="26"/>
  <c r="DZ198" i="26" s="1"/>
  <c r="CO198" i="26"/>
  <c r="DY198" i="26" s="1"/>
  <c r="CN198" i="26"/>
  <c r="CM198" i="26"/>
  <c r="CL198" i="26"/>
  <c r="CK198" i="26"/>
  <c r="CH198" i="26"/>
  <c r="CI198" i="26" s="1"/>
  <c r="CD198" i="26"/>
  <c r="CC198" i="26"/>
  <c r="CA198" i="26"/>
  <c r="BY198" i="26"/>
  <c r="BZ198" i="26" s="1"/>
  <c r="BP198" i="26"/>
  <c r="BM198" i="26"/>
  <c r="BU198" i="26" s="1"/>
  <c r="BL198" i="26"/>
  <c r="BK198" i="26"/>
  <c r="BS198" i="26" s="1"/>
  <c r="BJ198" i="26"/>
  <c r="BI198" i="26"/>
  <c r="BH198" i="26"/>
  <c r="BG198" i="26"/>
  <c r="BN198" i="26" s="1"/>
  <c r="BF198" i="26"/>
  <c r="BE198" i="26"/>
  <c r="BD198" i="26"/>
  <c r="BC198" i="26"/>
  <c r="BB198" i="26"/>
  <c r="BA198" i="26"/>
  <c r="AZ198" i="26"/>
  <c r="AY198" i="26"/>
  <c r="AX198" i="26"/>
  <c r="AW198" i="26"/>
  <c r="AV198" i="26"/>
  <c r="AU198" i="26"/>
  <c r="BT198" i="26" s="1"/>
  <c r="AT198" i="26"/>
  <c r="AS198" i="26"/>
  <c r="BR198" i="26" s="1"/>
  <c r="AR198" i="26"/>
  <c r="BQ198" i="26" s="1"/>
  <c r="AQ198" i="26"/>
  <c r="AP198" i="26"/>
  <c r="BO198" i="26" s="1"/>
  <c r="D198" i="26"/>
  <c r="E198" i="26" s="1"/>
  <c r="ET197" i="26"/>
  <c r="ER197" i="26"/>
  <c r="EG197" i="26"/>
  <c r="EA197" i="26"/>
  <c r="DY197" i="26"/>
  <c r="DV197" i="26"/>
  <c r="DS197" i="26"/>
  <c r="DQ197" i="26"/>
  <c r="DO197" i="26"/>
  <c r="DN197" i="26"/>
  <c r="DM197" i="26"/>
  <c r="DL197" i="26"/>
  <c r="DE197" i="26"/>
  <c r="DD197" i="26"/>
  <c r="DC197" i="26"/>
  <c r="DJ197" i="26" s="1"/>
  <c r="DB197" i="26"/>
  <c r="DA197" i="26"/>
  <c r="CZ197" i="26"/>
  <c r="CY197" i="26"/>
  <c r="DF197" i="26" s="1"/>
  <c r="CX197" i="26"/>
  <c r="EW197" i="26" s="1"/>
  <c r="CW197" i="26"/>
  <c r="DK197" i="26" s="1"/>
  <c r="CV197" i="26"/>
  <c r="EU197" i="26" s="1"/>
  <c r="CU197" i="26"/>
  <c r="DI197" i="26" s="1"/>
  <c r="CT197" i="26"/>
  <c r="DH197" i="26" s="1"/>
  <c r="CS197" i="26"/>
  <c r="DG197" i="26" s="1"/>
  <c r="CR197" i="26"/>
  <c r="CQ197" i="26"/>
  <c r="CP197" i="26"/>
  <c r="DZ197" i="26" s="1"/>
  <c r="CO197" i="26"/>
  <c r="CN197" i="26"/>
  <c r="DX197" i="26" s="1"/>
  <c r="CM197" i="26"/>
  <c r="DW197" i="26" s="1"/>
  <c r="CL197" i="26"/>
  <c r="CK197" i="26"/>
  <c r="DU197" i="26" s="1"/>
  <c r="CH197" i="26"/>
  <c r="CI197" i="26" s="1"/>
  <c r="CD197" i="26"/>
  <c r="CC197" i="26"/>
  <c r="CA197" i="26"/>
  <c r="BY197" i="26"/>
  <c r="BU197" i="26"/>
  <c r="BT197" i="26"/>
  <c r="BR197" i="26"/>
  <c r="BQ197" i="26"/>
  <c r="BP197" i="26"/>
  <c r="BO197" i="26"/>
  <c r="BM197" i="26"/>
  <c r="BL197" i="26"/>
  <c r="BK197" i="26"/>
  <c r="BJ197" i="26"/>
  <c r="BI197" i="26"/>
  <c r="BH197" i="26"/>
  <c r="BG197" i="26"/>
  <c r="BN197" i="26" s="1"/>
  <c r="BF197" i="26"/>
  <c r="BE197" i="26"/>
  <c r="BD197" i="26"/>
  <c r="BC197" i="26"/>
  <c r="BB197" i="26"/>
  <c r="BA197" i="26"/>
  <c r="AZ197" i="26"/>
  <c r="AY197" i="26"/>
  <c r="AX197" i="26"/>
  <c r="AW197" i="26"/>
  <c r="AV197" i="26"/>
  <c r="AU197" i="26"/>
  <c r="AT197" i="26"/>
  <c r="BS197" i="26" s="1"/>
  <c r="AS197" i="26"/>
  <c r="AR197" i="26"/>
  <c r="AQ197" i="26"/>
  <c r="AP197" i="26"/>
  <c r="E197" i="26"/>
  <c r="D197" i="26"/>
  <c r="ET196" i="26"/>
  <c r="ER196" i="26"/>
  <c r="EG196" i="26"/>
  <c r="EA196" i="26"/>
  <c r="DS196" i="26"/>
  <c r="DQ196" i="26"/>
  <c r="DJ196" i="26"/>
  <c r="DE196" i="26"/>
  <c r="DL196" i="26" s="1"/>
  <c r="DD196" i="26"/>
  <c r="DC196" i="26"/>
  <c r="EU196" i="26" s="1"/>
  <c r="DB196" i="26"/>
  <c r="DA196" i="26"/>
  <c r="CZ196" i="26"/>
  <c r="DG196" i="26" s="1"/>
  <c r="CY196" i="26"/>
  <c r="CX196" i="26"/>
  <c r="CW196" i="26"/>
  <c r="DR196" i="26" s="1"/>
  <c r="CV196" i="26"/>
  <c r="CU196" i="26"/>
  <c r="DP196" i="26" s="1"/>
  <c r="CT196" i="26"/>
  <c r="ES196" i="26" s="1"/>
  <c r="CS196" i="26"/>
  <c r="DN196" i="26" s="1"/>
  <c r="DV196" i="26" s="1"/>
  <c r="CR196" i="26"/>
  <c r="EQ196" i="26" s="1"/>
  <c r="CQ196" i="26"/>
  <c r="CP196" i="26"/>
  <c r="CO196" i="26"/>
  <c r="DY196" i="26" s="1"/>
  <c r="CN196" i="26"/>
  <c r="CM196" i="26"/>
  <c r="CL196" i="26"/>
  <c r="CK196" i="26"/>
  <c r="CH196" i="26"/>
  <c r="CI196" i="26" s="1"/>
  <c r="CD196" i="26"/>
  <c r="CC196" i="26"/>
  <c r="CA196" i="26"/>
  <c r="BY196" i="26"/>
  <c r="BZ196" i="26" s="1"/>
  <c r="BU196" i="26"/>
  <c r="BM196" i="26"/>
  <c r="BL196" i="26"/>
  <c r="BK196" i="26"/>
  <c r="BS196" i="26" s="1"/>
  <c r="BJ196" i="26"/>
  <c r="BI196" i="26"/>
  <c r="BH196" i="26"/>
  <c r="BG196" i="26"/>
  <c r="BN196" i="26" s="1"/>
  <c r="BF196" i="26"/>
  <c r="BE196" i="26"/>
  <c r="BD196" i="26"/>
  <c r="BC196" i="26"/>
  <c r="BB196" i="26"/>
  <c r="BA196" i="26"/>
  <c r="AZ196" i="26"/>
  <c r="AY196" i="26"/>
  <c r="AX196" i="26"/>
  <c r="AW196" i="26"/>
  <c r="AV196" i="26"/>
  <c r="AU196" i="26"/>
  <c r="BT196" i="26" s="1"/>
  <c r="AT196" i="26"/>
  <c r="AS196" i="26"/>
  <c r="BR196" i="26" s="1"/>
  <c r="AR196" i="26"/>
  <c r="BQ196" i="26" s="1"/>
  <c r="AQ196" i="26"/>
  <c r="BP196" i="26" s="1"/>
  <c r="AP196" i="26"/>
  <c r="BO196" i="26" s="1"/>
  <c r="BV196" i="26" s="1"/>
  <c r="E196" i="26"/>
  <c r="D196" i="26"/>
  <c r="EW195" i="26"/>
  <c r="ET195" i="26"/>
  <c r="ER195" i="26"/>
  <c r="EG195" i="26"/>
  <c r="EA195" i="26"/>
  <c r="DS195" i="26"/>
  <c r="DQ195" i="26"/>
  <c r="DY195" i="26" s="1"/>
  <c r="DO195" i="26"/>
  <c r="DM195" i="26"/>
  <c r="DL195" i="26"/>
  <c r="DE195" i="26"/>
  <c r="DD195" i="26"/>
  <c r="DC195" i="26"/>
  <c r="DJ195" i="26" s="1"/>
  <c r="DB195" i="26"/>
  <c r="DA195" i="26"/>
  <c r="DH195" i="26" s="1"/>
  <c r="CZ195" i="26"/>
  <c r="CY195" i="26"/>
  <c r="DF195" i="26" s="1"/>
  <c r="CX195" i="26"/>
  <c r="CW195" i="26"/>
  <c r="DK195" i="26" s="1"/>
  <c r="CV195" i="26"/>
  <c r="EU195" i="26" s="1"/>
  <c r="CU195" i="26"/>
  <c r="DI195" i="26" s="1"/>
  <c r="CT195" i="26"/>
  <c r="ES195" i="26" s="1"/>
  <c r="CS195" i="26"/>
  <c r="DG195" i="26" s="1"/>
  <c r="CR195" i="26"/>
  <c r="EQ195" i="26" s="1"/>
  <c r="CQ195" i="26"/>
  <c r="CP195" i="26"/>
  <c r="CO195" i="26"/>
  <c r="CN195" i="26"/>
  <c r="CM195" i="26"/>
  <c r="DW195" i="26" s="1"/>
  <c r="CL195" i="26"/>
  <c r="CK195" i="26"/>
  <c r="DU195" i="26" s="1"/>
  <c r="CH195" i="26"/>
  <c r="CI195" i="26" s="1"/>
  <c r="CD195" i="26"/>
  <c r="CC195" i="26"/>
  <c r="CA195" i="26"/>
  <c r="BY195" i="26"/>
  <c r="BU195" i="26"/>
  <c r="BS195" i="26"/>
  <c r="BP195" i="26"/>
  <c r="BN195" i="26"/>
  <c r="BM195" i="26"/>
  <c r="BL195" i="26"/>
  <c r="BT195" i="26" s="1"/>
  <c r="BK195" i="26"/>
  <c r="BJ195" i="26"/>
  <c r="BI195" i="26"/>
  <c r="BH195" i="26"/>
  <c r="BG195" i="26"/>
  <c r="BO195" i="26" s="1"/>
  <c r="BF195" i="26"/>
  <c r="BE195" i="26"/>
  <c r="BD195" i="26"/>
  <c r="BC195" i="26"/>
  <c r="BB195" i="26"/>
  <c r="BA195" i="26"/>
  <c r="AZ195" i="26"/>
  <c r="AY195" i="26"/>
  <c r="AX195" i="26"/>
  <c r="AW195" i="26"/>
  <c r="AV195" i="26"/>
  <c r="AU195" i="26"/>
  <c r="AT195" i="26"/>
  <c r="AS195" i="26"/>
  <c r="BR195" i="26" s="1"/>
  <c r="AR195" i="26"/>
  <c r="BQ195" i="26" s="1"/>
  <c r="AQ195" i="26"/>
  <c r="AP195" i="26"/>
  <c r="E195" i="26"/>
  <c r="D195" i="26"/>
  <c r="EW194" i="26"/>
  <c r="ET194" i="26"/>
  <c r="ER194" i="26"/>
  <c r="EG194" i="26"/>
  <c r="EA194" i="26"/>
  <c r="DY194" i="26"/>
  <c r="DS194" i="26"/>
  <c r="DQ194" i="26"/>
  <c r="DO194" i="26"/>
  <c r="DJ194" i="26"/>
  <c r="DH194" i="26"/>
  <c r="DF194" i="26"/>
  <c r="DE194" i="26"/>
  <c r="DD194" i="26"/>
  <c r="DC194" i="26"/>
  <c r="EU194" i="26" s="1"/>
  <c r="DB194" i="26"/>
  <c r="DA194" i="26"/>
  <c r="CZ194" i="26"/>
  <c r="CY194" i="26"/>
  <c r="CX194" i="26"/>
  <c r="DL194" i="26" s="1"/>
  <c r="CW194" i="26"/>
  <c r="DR194" i="26" s="1"/>
  <c r="CV194" i="26"/>
  <c r="CU194" i="26"/>
  <c r="DP194" i="26" s="1"/>
  <c r="CT194" i="26"/>
  <c r="ES194" i="26" s="1"/>
  <c r="CS194" i="26"/>
  <c r="DN194" i="26" s="1"/>
  <c r="DV194" i="26" s="1"/>
  <c r="CR194" i="26"/>
  <c r="EQ194" i="26" s="1"/>
  <c r="CQ194" i="26"/>
  <c r="CP194" i="26"/>
  <c r="DZ194" i="26" s="1"/>
  <c r="CO194" i="26"/>
  <c r="CN194" i="26"/>
  <c r="CM194" i="26"/>
  <c r="DW194" i="26" s="1"/>
  <c r="CL194" i="26"/>
  <c r="CK194" i="26"/>
  <c r="CH194" i="26"/>
  <c r="CI194" i="26" s="1"/>
  <c r="CD194" i="26"/>
  <c r="CC194" i="26"/>
  <c r="CA194" i="26"/>
  <c r="BY194" i="26"/>
  <c r="BZ194" i="26" s="1"/>
  <c r="BU194" i="26"/>
  <c r="BS194" i="26"/>
  <c r="BM194" i="26"/>
  <c r="BL194" i="26"/>
  <c r="BK194" i="26"/>
  <c r="BJ194" i="26"/>
  <c r="BI194" i="26"/>
  <c r="BH194" i="26"/>
  <c r="BG194" i="26"/>
  <c r="BN194" i="26" s="1"/>
  <c r="BF194" i="26"/>
  <c r="BE194" i="26"/>
  <c r="BD194" i="26"/>
  <c r="BC194" i="26"/>
  <c r="BB194" i="26"/>
  <c r="BA194" i="26"/>
  <c r="AZ194" i="26"/>
  <c r="AY194" i="26"/>
  <c r="AX194" i="26"/>
  <c r="AW194" i="26"/>
  <c r="AV194" i="26"/>
  <c r="AU194" i="26"/>
  <c r="BT194" i="26" s="1"/>
  <c r="AT194" i="26"/>
  <c r="AS194" i="26"/>
  <c r="BR194" i="26" s="1"/>
  <c r="AR194" i="26"/>
  <c r="BQ194" i="26" s="1"/>
  <c r="AQ194" i="26"/>
  <c r="BP194" i="26" s="1"/>
  <c r="AP194" i="26"/>
  <c r="BO194" i="26" s="1"/>
  <c r="E194" i="26"/>
  <c r="D194" i="26"/>
  <c r="EW193" i="26"/>
  <c r="ET193" i="26"/>
  <c r="ER193" i="26"/>
  <c r="EG193" i="26"/>
  <c r="EA193" i="26"/>
  <c r="DY193" i="26"/>
  <c r="DS193" i="26"/>
  <c r="DQ193" i="26"/>
  <c r="DO193" i="26"/>
  <c r="DM193" i="26"/>
  <c r="DL193" i="26"/>
  <c r="DE193" i="26"/>
  <c r="DD193" i="26"/>
  <c r="DC193" i="26"/>
  <c r="DJ193" i="26" s="1"/>
  <c r="DB193" i="26"/>
  <c r="DA193" i="26"/>
  <c r="DH193" i="26" s="1"/>
  <c r="CZ193" i="26"/>
  <c r="CY193" i="26"/>
  <c r="DF193" i="26" s="1"/>
  <c r="CX193" i="26"/>
  <c r="CW193" i="26"/>
  <c r="EV193" i="26" s="1"/>
  <c r="CV193" i="26"/>
  <c r="EU193" i="26" s="1"/>
  <c r="CU193" i="26"/>
  <c r="DI193" i="26" s="1"/>
  <c r="CT193" i="26"/>
  <c r="ES193" i="26" s="1"/>
  <c r="CS193" i="26"/>
  <c r="DG193" i="26" s="1"/>
  <c r="CR193" i="26"/>
  <c r="EQ193" i="26" s="1"/>
  <c r="CQ193" i="26"/>
  <c r="CP193" i="26"/>
  <c r="CO193" i="26"/>
  <c r="CN193" i="26"/>
  <c r="CM193" i="26"/>
  <c r="DW193" i="26" s="1"/>
  <c r="CL193" i="26"/>
  <c r="CK193" i="26"/>
  <c r="DU193" i="26" s="1"/>
  <c r="CH193" i="26"/>
  <c r="CI193" i="26" s="1"/>
  <c r="CD193" i="26"/>
  <c r="CC193" i="26"/>
  <c r="CA193" i="26"/>
  <c r="BY193" i="26"/>
  <c r="BU193" i="26"/>
  <c r="BS193" i="26"/>
  <c r="BP193" i="26"/>
  <c r="BN193" i="26"/>
  <c r="BM193" i="26"/>
  <c r="BL193" i="26"/>
  <c r="BT193" i="26" s="1"/>
  <c r="BK193" i="26"/>
  <c r="BJ193" i="26"/>
  <c r="BI193" i="26"/>
  <c r="BQ193" i="26" s="1"/>
  <c r="BH193" i="26"/>
  <c r="BG193" i="26"/>
  <c r="BF193" i="26"/>
  <c r="BE193" i="26"/>
  <c r="BD193" i="26"/>
  <c r="BC193" i="26"/>
  <c r="BB193" i="26"/>
  <c r="BA193" i="26"/>
  <c r="AZ193" i="26"/>
  <c r="AY193" i="26"/>
  <c r="AX193" i="26"/>
  <c r="AW193" i="26"/>
  <c r="AV193" i="26"/>
  <c r="AU193" i="26"/>
  <c r="AT193" i="26"/>
  <c r="AS193" i="26"/>
  <c r="BR193" i="26" s="1"/>
  <c r="AR193" i="26"/>
  <c r="AQ193" i="26"/>
  <c r="AP193" i="26"/>
  <c r="BO193" i="26" s="1"/>
  <c r="BV193" i="26" s="1"/>
  <c r="E193" i="26"/>
  <c r="D193" i="26"/>
  <c r="EW192" i="26"/>
  <c r="ET192" i="26"/>
  <c r="ER192" i="26"/>
  <c r="EG192" i="26"/>
  <c r="EA192" i="26"/>
  <c r="DY192" i="26"/>
  <c r="DV192" i="26"/>
  <c r="DS192" i="26"/>
  <c r="DQ192" i="26"/>
  <c r="DO192" i="26"/>
  <c r="DM192" i="26"/>
  <c r="DH192" i="26"/>
  <c r="DF192" i="26"/>
  <c r="DE192" i="26"/>
  <c r="DD192" i="26"/>
  <c r="DC192" i="26"/>
  <c r="DJ192" i="26" s="1"/>
  <c r="DB192" i="26"/>
  <c r="DA192" i="26"/>
  <c r="CZ192" i="26"/>
  <c r="CY192" i="26"/>
  <c r="CX192" i="26"/>
  <c r="DL192" i="26" s="1"/>
  <c r="CW192" i="26"/>
  <c r="DK192" i="26" s="1"/>
  <c r="CV192" i="26"/>
  <c r="CU192" i="26"/>
  <c r="DP192" i="26" s="1"/>
  <c r="CT192" i="26"/>
  <c r="ES192" i="26" s="1"/>
  <c r="CS192" i="26"/>
  <c r="DN192" i="26" s="1"/>
  <c r="CR192" i="26"/>
  <c r="EQ192" i="26" s="1"/>
  <c r="CQ192" i="26"/>
  <c r="CP192" i="26"/>
  <c r="DZ192" i="26" s="1"/>
  <c r="CO192" i="26"/>
  <c r="CN192" i="26"/>
  <c r="DX192" i="26" s="1"/>
  <c r="CM192" i="26"/>
  <c r="DW192" i="26" s="1"/>
  <c r="CL192" i="26"/>
  <c r="CK192" i="26"/>
  <c r="DU192" i="26" s="1"/>
  <c r="CH192" i="26"/>
  <c r="CI192" i="26" s="1"/>
  <c r="CD192" i="26"/>
  <c r="CC192" i="26"/>
  <c r="CA192" i="26"/>
  <c r="BY192" i="26"/>
  <c r="BU192" i="26"/>
  <c r="BT192" i="26"/>
  <c r="BS192" i="26"/>
  <c r="BQ192" i="26"/>
  <c r="BO192" i="26"/>
  <c r="BV192" i="26" s="1"/>
  <c r="BM192" i="26"/>
  <c r="BL192" i="26"/>
  <c r="BK192" i="26"/>
  <c r="BJ192" i="26"/>
  <c r="BI192" i="26"/>
  <c r="BH192" i="26"/>
  <c r="BG192" i="26"/>
  <c r="BN192" i="26" s="1"/>
  <c r="BF192" i="26"/>
  <c r="BE192" i="26"/>
  <c r="BD192" i="26"/>
  <c r="BC192" i="26"/>
  <c r="BB192" i="26"/>
  <c r="BA192" i="26"/>
  <c r="AZ192" i="26"/>
  <c r="AY192" i="26"/>
  <c r="AX192" i="26"/>
  <c r="AW192" i="26"/>
  <c r="AV192" i="26"/>
  <c r="AU192" i="26"/>
  <c r="AT192" i="26"/>
  <c r="AS192" i="26"/>
  <c r="BR192" i="26" s="1"/>
  <c r="AR192" i="26"/>
  <c r="AQ192" i="26"/>
  <c r="BP192" i="26" s="1"/>
  <c r="AP192" i="26"/>
  <c r="E192" i="26"/>
  <c r="D192" i="26"/>
  <c r="EW191" i="26"/>
  <c r="EU191" i="26"/>
  <c r="ER191" i="26"/>
  <c r="EG191" i="26"/>
  <c r="EA191" i="26"/>
  <c r="DY191" i="26"/>
  <c r="DQ191" i="26"/>
  <c r="DO191" i="26"/>
  <c r="DW191" i="26" s="1"/>
  <c r="DM191" i="26"/>
  <c r="DJ191" i="26"/>
  <c r="DE191" i="26"/>
  <c r="DD191" i="26"/>
  <c r="DC191" i="26"/>
  <c r="DB191" i="26"/>
  <c r="DA191" i="26"/>
  <c r="CZ191" i="26"/>
  <c r="CY191" i="26"/>
  <c r="DF191" i="26" s="1"/>
  <c r="CX191" i="26"/>
  <c r="DS191" i="26" s="1"/>
  <c r="CW191" i="26"/>
  <c r="DK191" i="26" s="1"/>
  <c r="CV191" i="26"/>
  <c r="CU191" i="26"/>
  <c r="CT191" i="26"/>
  <c r="DH191" i="26" s="1"/>
  <c r="CS191" i="26"/>
  <c r="DG191" i="26" s="1"/>
  <c r="CR191" i="26"/>
  <c r="EQ191" i="26" s="1"/>
  <c r="CQ191" i="26"/>
  <c r="CP191" i="26"/>
  <c r="CO191" i="26"/>
  <c r="CN191" i="26"/>
  <c r="CM191" i="26"/>
  <c r="CL191" i="26"/>
  <c r="CK191" i="26"/>
  <c r="CH191" i="26"/>
  <c r="CI191" i="26" s="1"/>
  <c r="CD191" i="26"/>
  <c r="CC191" i="26"/>
  <c r="CB191" i="26"/>
  <c r="CA191" i="26"/>
  <c r="BY191" i="26"/>
  <c r="BZ191" i="26" s="1"/>
  <c r="BS191" i="26"/>
  <c r="BP191" i="26"/>
  <c r="BM191" i="26"/>
  <c r="BL191" i="26"/>
  <c r="BN191" i="26" s="1"/>
  <c r="BK191" i="26"/>
  <c r="BJ191" i="26"/>
  <c r="BI191" i="26"/>
  <c r="BH191" i="26"/>
  <c r="BG191" i="26"/>
  <c r="BO191" i="26" s="1"/>
  <c r="BF191" i="26"/>
  <c r="BE191" i="26"/>
  <c r="BD191" i="26"/>
  <c r="BC191" i="26"/>
  <c r="BB191" i="26"/>
  <c r="BA191" i="26"/>
  <c r="AZ191" i="26"/>
  <c r="AY191" i="26"/>
  <c r="AX191" i="26"/>
  <c r="AW191" i="26"/>
  <c r="AV191" i="26"/>
  <c r="BU191" i="26" s="1"/>
  <c r="AU191" i="26"/>
  <c r="AT191" i="26"/>
  <c r="AS191" i="26"/>
  <c r="BR191" i="26" s="1"/>
  <c r="AR191" i="26"/>
  <c r="BQ191" i="26" s="1"/>
  <c r="AQ191" i="26"/>
  <c r="AP191" i="26"/>
  <c r="E191" i="26"/>
  <c r="D191" i="26"/>
  <c r="EW190" i="26"/>
  <c r="EU190" i="26"/>
  <c r="ER190" i="26"/>
  <c r="EG190" i="26"/>
  <c r="DY190" i="26"/>
  <c r="DR190" i="26"/>
  <c r="DQ190" i="26"/>
  <c r="DO190" i="26"/>
  <c r="DW190" i="26" s="1"/>
  <c r="DM190" i="26"/>
  <c r="DF190" i="26"/>
  <c r="DE190" i="26"/>
  <c r="DD190" i="26"/>
  <c r="DK190" i="26" s="1"/>
  <c r="DC190" i="26"/>
  <c r="DJ190" i="26" s="1"/>
  <c r="DB190" i="26"/>
  <c r="ET190" i="26" s="1"/>
  <c r="DA190" i="26"/>
  <c r="DH190" i="26" s="1"/>
  <c r="CZ190" i="26"/>
  <c r="CY190" i="26"/>
  <c r="CX190" i="26"/>
  <c r="DL190" i="26" s="1"/>
  <c r="CW190" i="26"/>
  <c r="EV190" i="26" s="1"/>
  <c r="CV190" i="26"/>
  <c r="CU190" i="26"/>
  <c r="CT190" i="26"/>
  <c r="CS190" i="26"/>
  <c r="DN190" i="26" s="1"/>
  <c r="CR190" i="26"/>
  <c r="EQ190" i="26" s="1"/>
  <c r="CQ190" i="26"/>
  <c r="CP190" i="26"/>
  <c r="DZ190" i="26" s="1"/>
  <c r="CO190" i="26"/>
  <c r="CN190" i="26"/>
  <c r="CM190" i="26"/>
  <c r="CL190" i="26"/>
  <c r="DV190" i="26" s="1"/>
  <c r="CK190" i="26"/>
  <c r="DU190" i="26" s="1"/>
  <c r="CH190" i="26"/>
  <c r="CI190" i="26" s="1"/>
  <c r="CD190" i="26"/>
  <c r="CC190" i="26"/>
  <c r="CA190" i="26"/>
  <c r="BY190" i="26"/>
  <c r="BZ190" i="26" s="1"/>
  <c r="BU190" i="26"/>
  <c r="BS190" i="26"/>
  <c r="BM190" i="26"/>
  <c r="BL190" i="26"/>
  <c r="BT190" i="26" s="1"/>
  <c r="BK190" i="26"/>
  <c r="BJ190" i="26"/>
  <c r="BI190" i="26"/>
  <c r="BH190" i="26"/>
  <c r="BG190" i="26"/>
  <c r="BF190" i="26"/>
  <c r="BE190" i="26"/>
  <c r="BD190" i="26"/>
  <c r="BC190" i="26"/>
  <c r="BB190" i="26"/>
  <c r="BA190" i="26"/>
  <c r="AZ190" i="26"/>
  <c r="AY190" i="26"/>
  <c r="AX190" i="26"/>
  <c r="AW190" i="26"/>
  <c r="AV190" i="26"/>
  <c r="AU190" i="26"/>
  <c r="AT190" i="26"/>
  <c r="AS190" i="26"/>
  <c r="BR190" i="26" s="1"/>
  <c r="AR190" i="26"/>
  <c r="BQ190" i="26" s="1"/>
  <c r="AQ190" i="26"/>
  <c r="BP190" i="26" s="1"/>
  <c r="AP190" i="26"/>
  <c r="E190" i="26"/>
  <c r="D190" i="26"/>
  <c r="EW189" i="26"/>
  <c r="EU189" i="26"/>
  <c r="ES189" i="26"/>
  <c r="EG189" i="26"/>
  <c r="DY189" i="26"/>
  <c r="DO189" i="26"/>
  <c r="DW189" i="26" s="1"/>
  <c r="DM189" i="26"/>
  <c r="DH189" i="26"/>
  <c r="DF189" i="26"/>
  <c r="DE189" i="26"/>
  <c r="DD189" i="26"/>
  <c r="DC189" i="26"/>
  <c r="DB189" i="26"/>
  <c r="DA189" i="26"/>
  <c r="CZ189" i="26"/>
  <c r="CY189" i="26"/>
  <c r="CX189" i="26"/>
  <c r="DS189" i="26" s="1"/>
  <c r="EA189" i="26" s="1"/>
  <c r="CW189" i="26"/>
  <c r="DK189" i="26" s="1"/>
  <c r="CV189" i="26"/>
  <c r="DQ189" i="26" s="1"/>
  <c r="CU189" i="26"/>
  <c r="DP189" i="26" s="1"/>
  <c r="CT189" i="26"/>
  <c r="CS189" i="26"/>
  <c r="CR189" i="26"/>
  <c r="EQ189" i="26" s="1"/>
  <c r="CQ189" i="26"/>
  <c r="CP189" i="26"/>
  <c r="CO189" i="26"/>
  <c r="CN189" i="26"/>
  <c r="CM189" i="26"/>
  <c r="CL189" i="26"/>
  <c r="CK189" i="26"/>
  <c r="CH189" i="26"/>
  <c r="CI189" i="26" s="1"/>
  <c r="CD189" i="26"/>
  <c r="CC189" i="26"/>
  <c r="CA189" i="26"/>
  <c r="BZ189" i="26"/>
  <c r="BY189" i="26"/>
  <c r="BM189" i="26"/>
  <c r="BL189" i="26"/>
  <c r="BT189" i="26" s="1"/>
  <c r="BK189" i="26"/>
  <c r="BJ189" i="26"/>
  <c r="BI189" i="26"/>
  <c r="BH189" i="26"/>
  <c r="BG189" i="26"/>
  <c r="BN189" i="26" s="1"/>
  <c r="BF189" i="26"/>
  <c r="BE189" i="26"/>
  <c r="BD189" i="26"/>
  <c r="BC189" i="26"/>
  <c r="BB189" i="26"/>
  <c r="BA189" i="26"/>
  <c r="AZ189" i="26"/>
  <c r="AY189" i="26"/>
  <c r="AX189" i="26"/>
  <c r="AW189" i="26"/>
  <c r="AV189" i="26"/>
  <c r="BU189" i="26" s="1"/>
  <c r="AU189" i="26"/>
  <c r="AT189" i="26"/>
  <c r="BS189" i="26" s="1"/>
  <c r="AS189" i="26"/>
  <c r="AR189" i="26"/>
  <c r="BQ189" i="26" s="1"/>
  <c r="AQ189" i="26"/>
  <c r="BP189" i="26" s="1"/>
  <c r="AP189" i="26"/>
  <c r="BO189" i="26" s="1"/>
  <c r="E189" i="26"/>
  <c r="D189" i="26"/>
  <c r="EW188" i="26"/>
  <c r="ET188" i="26"/>
  <c r="ES188" i="26"/>
  <c r="ER188" i="26"/>
  <c r="EG188" i="26"/>
  <c r="EA188" i="26"/>
  <c r="DU188" i="26"/>
  <c r="DS188" i="26"/>
  <c r="DP188" i="26"/>
  <c r="DO188" i="26"/>
  <c r="DM188" i="26"/>
  <c r="DE188" i="26"/>
  <c r="DD188" i="26"/>
  <c r="DC188" i="26"/>
  <c r="EU188" i="26" s="1"/>
  <c r="DB188" i="26"/>
  <c r="DA188" i="26"/>
  <c r="CZ188" i="26"/>
  <c r="CY188" i="26"/>
  <c r="EQ188" i="26" s="1"/>
  <c r="CX188" i="26"/>
  <c r="DL188" i="26" s="1"/>
  <c r="CW188" i="26"/>
  <c r="DR188" i="26" s="1"/>
  <c r="CV188" i="26"/>
  <c r="DJ188" i="26" s="1"/>
  <c r="CU188" i="26"/>
  <c r="DI188" i="26" s="1"/>
  <c r="CT188" i="26"/>
  <c r="DH188" i="26" s="1"/>
  <c r="CS188" i="26"/>
  <c r="DG188" i="26" s="1"/>
  <c r="CR188" i="26"/>
  <c r="CQ188" i="26"/>
  <c r="CP188" i="26"/>
  <c r="CO188" i="26"/>
  <c r="CN188" i="26"/>
  <c r="DX188" i="26" s="1"/>
  <c r="CM188" i="26"/>
  <c r="DW188" i="26" s="1"/>
  <c r="CL188" i="26"/>
  <c r="DV188" i="26" s="1"/>
  <c r="CK188" i="26"/>
  <c r="CH188" i="26"/>
  <c r="CI188" i="26" s="1"/>
  <c r="CD188" i="26"/>
  <c r="CC188" i="26"/>
  <c r="CA188" i="26"/>
  <c r="BY188" i="26"/>
  <c r="BU188" i="26"/>
  <c r="BT188" i="26"/>
  <c r="BS188" i="26"/>
  <c r="BQ188" i="26"/>
  <c r="BP188" i="26"/>
  <c r="BO188" i="26"/>
  <c r="BM188" i="26"/>
  <c r="BL188" i="26"/>
  <c r="BK188" i="26"/>
  <c r="BJ188" i="26"/>
  <c r="BI188" i="26"/>
  <c r="BH188" i="26"/>
  <c r="BG188" i="26"/>
  <c r="BN188" i="26" s="1"/>
  <c r="BF188" i="26"/>
  <c r="BE188" i="26"/>
  <c r="BD188" i="26"/>
  <c r="BC188" i="26"/>
  <c r="BB188" i="26"/>
  <c r="BA188" i="26"/>
  <c r="AZ188" i="26"/>
  <c r="AY188" i="26"/>
  <c r="AX188" i="26"/>
  <c r="AW188" i="26"/>
  <c r="AV188" i="26"/>
  <c r="AU188" i="26"/>
  <c r="AT188" i="26"/>
  <c r="AS188" i="26"/>
  <c r="BR188" i="26" s="1"/>
  <c r="AR188" i="26"/>
  <c r="AQ188" i="26"/>
  <c r="AP188" i="26"/>
  <c r="E188" i="26"/>
  <c r="D188" i="26"/>
  <c r="EW187" i="26"/>
  <c r="EU187" i="26"/>
  <c r="ET187" i="26"/>
  <c r="ER187" i="26"/>
  <c r="EQ187" i="26"/>
  <c r="EG187" i="26"/>
  <c r="DW187" i="26"/>
  <c r="DV187" i="26"/>
  <c r="DS187" i="26"/>
  <c r="DM187" i="26"/>
  <c r="DU187" i="26" s="1"/>
  <c r="DI187" i="26"/>
  <c r="DG187" i="26"/>
  <c r="DF187" i="26"/>
  <c r="DE187" i="26"/>
  <c r="DD187" i="26"/>
  <c r="DC187" i="26"/>
  <c r="DJ187" i="26" s="1"/>
  <c r="DB187" i="26"/>
  <c r="DA187" i="26"/>
  <c r="CZ187" i="26"/>
  <c r="CY187" i="26"/>
  <c r="CX187" i="26"/>
  <c r="DL187" i="26" s="1"/>
  <c r="CW187" i="26"/>
  <c r="DK187" i="26" s="1"/>
  <c r="CV187" i="26"/>
  <c r="DQ187" i="26" s="1"/>
  <c r="DY187" i="26" s="1"/>
  <c r="CU187" i="26"/>
  <c r="DP187" i="26" s="1"/>
  <c r="CT187" i="26"/>
  <c r="DO187" i="26" s="1"/>
  <c r="CS187" i="26"/>
  <c r="DN187" i="26" s="1"/>
  <c r="CR187" i="26"/>
  <c r="CQ187" i="26"/>
  <c r="EA187" i="26" s="1"/>
  <c r="CP187" i="26"/>
  <c r="CO187" i="26"/>
  <c r="CN187" i="26"/>
  <c r="DX187" i="26" s="1"/>
  <c r="CM187" i="26"/>
  <c r="CL187" i="26"/>
  <c r="CK187" i="26"/>
  <c r="CH187" i="26"/>
  <c r="CI187" i="26" s="1"/>
  <c r="CD187" i="26"/>
  <c r="CC187" i="26"/>
  <c r="CA187" i="26"/>
  <c r="BY187" i="26"/>
  <c r="BU187" i="26"/>
  <c r="BS187" i="26"/>
  <c r="BM187" i="26"/>
  <c r="BL187" i="26"/>
  <c r="BT187" i="26" s="1"/>
  <c r="BK187" i="26"/>
  <c r="BJ187" i="26"/>
  <c r="BI187" i="26"/>
  <c r="BH187" i="26"/>
  <c r="BN187" i="26" s="1"/>
  <c r="BG187" i="26"/>
  <c r="BF187" i="26"/>
  <c r="BE187" i="26"/>
  <c r="BD187" i="26"/>
  <c r="BC187" i="26"/>
  <c r="BB187" i="26"/>
  <c r="BA187" i="26"/>
  <c r="AZ187" i="26"/>
  <c r="AY187" i="26"/>
  <c r="AX187" i="26"/>
  <c r="AW187" i="26"/>
  <c r="AV187" i="26"/>
  <c r="AU187" i="26"/>
  <c r="AT187" i="26"/>
  <c r="AS187" i="26"/>
  <c r="AR187" i="26"/>
  <c r="BQ187" i="26" s="1"/>
  <c r="AQ187" i="26"/>
  <c r="AP187" i="26"/>
  <c r="E187" i="26"/>
  <c r="D187" i="26"/>
  <c r="EU186" i="26"/>
  <c r="ER186" i="26"/>
  <c r="EQ186" i="26"/>
  <c r="EG186" i="26"/>
  <c r="DY186" i="26"/>
  <c r="DQ186" i="26"/>
  <c r="DN186" i="26"/>
  <c r="DM186" i="26"/>
  <c r="DJ186" i="26"/>
  <c r="DI186" i="26"/>
  <c r="DE186" i="26"/>
  <c r="DD186" i="26"/>
  <c r="DK186" i="26" s="1"/>
  <c r="DC186" i="26"/>
  <c r="DB186" i="26"/>
  <c r="DA186" i="26"/>
  <c r="CZ186" i="26"/>
  <c r="CY186" i="26"/>
  <c r="CX186" i="26"/>
  <c r="EW186" i="26" s="1"/>
  <c r="CW186" i="26"/>
  <c r="CV186" i="26"/>
  <c r="CU186" i="26"/>
  <c r="ET186" i="26" s="1"/>
  <c r="CT186" i="26"/>
  <c r="DH186" i="26" s="1"/>
  <c r="CS186" i="26"/>
  <c r="CR186" i="26"/>
  <c r="DF186" i="26" s="1"/>
  <c r="CQ186" i="26"/>
  <c r="CP186" i="26"/>
  <c r="CO186" i="26"/>
  <c r="CN186" i="26"/>
  <c r="CM186" i="26"/>
  <c r="CL186" i="26"/>
  <c r="DV186" i="26" s="1"/>
  <c r="CK186" i="26"/>
  <c r="DU186" i="26" s="1"/>
  <c r="CH186" i="26"/>
  <c r="CI186" i="26" s="1"/>
  <c r="CD186" i="26"/>
  <c r="CC186" i="26"/>
  <c r="CA186" i="26"/>
  <c r="BY186" i="26"/>
  <c r="BT186" i="26"/>
  <c r="BS186" i="26"/>
  <c r="BR186" i="26"/>
  <c r="BO186" i="26"/>
  <c r="BM186" i="26"/>
  <c r="BL186" i="26"/>
  <c r="BK186" i="26"/>
  <c r="BJ186" i="26"/>
  <c r="BI186" i="26"/>
  <c r="BH186" i="26"/>
  <c r="BP186" i="26" s="1"/>
  <c r="BG186" i="26"/>
  <c r="BF186" i="26"/>
  <c r="BE186" i="26"/>
  <c r="BD186" i="26"/>
  <c r="BC186" i="26"/>
  <c r="BB186" i="26"/>
  <c r="BA186" i="26"/>
  <c r="AZ186" i="26"/>
  <c r="AY186" i="26"/>
  <c r="AX186" i="26"/>
  <c r="AW186" i="26"/>
  <c r="AV186" i="26"/>
  <c r="BU186" i="26" s="1"/>
  <c r="AU186" i="26"/>
  <c r="AT186" i="26"/>
  <c r="AS186" i="26"/>
  <c r="AR186" i="26"/>
  <c r="BQ186" i="26" s="1"/>
  <c r="AQ186" i="26"/>
  <c r="AP186" i="26"/>
  <c r="E186" i="26"/>
  <c r="D186" i="26"/>
  <c r="EU185" i="26"/>
  <c r="EQ185" i="26"/>
  <c r="EG185" i="26"/>
  <c r="DS185" i="26"/>
  <c r="DR185" i="26"/>
  <c r="DZ185" i="26" s="1"/>
  <c r="DQ185" i="26"/>
  <c r="DP185" i="26"/>
  <c r="DE185" i="26"/>
  <c r="DD185" i="26"/>
  <c r="EV185" i="26" s="1"/>
  <c r="DC185" i="26"/>
  <c r="DJ185" i="26" s="1"/>
  <c r="DB185" i="26"/>
  <c r="DA185" i="26"/>
  <c r="ES185" i="26" s="1"/>
  <c r="CZ185" i="26"/>
  <c r="ER185" i="26" s="1"/>
  <c r="CY185" i="26"/>
  <c r="CX185" i="26"/>
  <c r="DL185" i="26" s="1"/>
  <c r="CW185" i="26"/>
  <c r="CV185" i="26"/>
  <c r="CU185" i="26"/>
  <c r="ET185" i="26" s="1"/>
  <c r="CT185" i="26"/>
  <c r="DO185" i="26" s="1"/>
  <c r="CS185" i="26"/>
  <c r="DN185" i="26" s="1"/>
  <c r="DT185" i="26" s="1"/>
  <c r="CR185" i="26"/>
  <c r="DM185" i="26" s="1"/>
  <c r="CQ185" i="26"/>
  <c r="EA185" i="26" s="1"/>
  <c r="CP185" i="26"/>
  <c r="CO185" i="26"/>
  <c r="DY185" i="26" s="1"/>
  <c r="CN185" i="26"/>
  <c r="DX185" i="26" s="1"/>
  <c r="CM185" i="26"/>
  <c r="DW185" i="26" s="1"/>
  <c r="CL185" i="26"/>
  <c r="CK185" i="26"/>
  <c r="DU185" i="26" s="1"/>
  <c r="CH185" i="26"/>
  <c r="CI185" i="26" s="1"/>
  <c r="CD185" i="26"/>
  <c r="CC185" i="26"/>
  <c r="CA185" i="26"/>
  <c r="BY185" i="26"/>
  <c r="BZ185" i="26" s="1"/>
  <c r="BT185" i="26"/>
  <c r="BP185" i="26"/>
  <c r="BM185" i="26"/>
  <c r="BL185" i="26"/>
  <c r="BK185" i="26"/>
  <c r="BJ185" i="26"/>
  <c r="BI185" i="26"/>
  <c r="BH185" i="26"/>
  <c r="BG185" i="26"/>
  <c r="BF185" i="26"/>
  <c r="BE185" i="26"/>
  <c r="BD185" i="26"/>
  <c r="BC185" i="26"/>
  <c r="BB185" i="26"/>
  <c r="BA185" i="26"/>
  <c r="AZ185" i="26"/>
  <c r="AY185" i="26"/>
  <c r="AX185" i="26"/>
  <c r="AW185" i="26"/>
  <c r="AV185" i="26"/>
  <c r="BU185" i="26" s="1"/>
  <c r="AU185" i="26"/>
  <c r="AT185" i="26"/>
  <c r="BS185" i="26" s="1"/>
  <c r="AS185" i="26"/>
  <c r="BR185" i="26" s="1"/>
  <c r="AR185" i="26"/>
  <c r="BQ185" i="26" s="1"/>
  <c r="AQ185" i="26"/>
  <c r="AP185" i="26"/>
  <c r="BO185" i="26" s="1"/>
  <c r="BV185" i="26" s="1"/>
  <c r="D185" i="26"/>
  <c r="E185" i="26" s="1"/>
  <c r="EV184" i="26"/>
  <c r="EG184" i="26"/>
  <c r="DZ184" i="26"/>
  <c r="DW184" i="26"/>
  <c r="DR184" i="26"/>
  <c r="DO184" i="26"/>
  <c r="DN184" i="26"/>
  <c r="DV184" i="26" s="1"/>
  <c r="DK184" i="26"/>
  <c r="DH184" i="26"/>
  <c r="DG184" i="26"/>
  <c r="DE184" i="26"/>
  <c r="EW184" i="26" s="1"/>
  <c r="DD184" i="26"/>
  <c r="DC184" i="26"/>
  <c r="DB184" i="26"/>
  <c r="DA184" i="26"/>
  <c r="ES184" i="26" s="1"/>
  <c r="CZ184" i="26"/>
  <c r="CY184" i="26"/>
  <c r="CX184" i="26"/>
  <c r="DS184" i="26" s="1"/>
  <c r="CW184" i="26"/>
  <c r="CV184" i="26"/>
  <c r="EU184" i="26" s="1"/>
  <c r="CU184" i="26"/>
  <c r="ET184" i="26" s="1"/>
  <c r="CT184" i="26"/>
  <c r="CS184" i="26"/>
  <c r="ER184" i="26" s="1"/>
  <c r="CR184" i="26"/>
  <c r="DM184" i="26" s="1"/>
  <c r="CQ184" i="26"/>
  <c r="CP184" i="26"/>
  <c r="CO184" i="26"/>
  <c r="CN184" i="26"/>
  <c r="CM184" i="26"/>
  <c r="CL184" i="26"/>
  <c r="CK184" i="26"/>
  <c r="DU184" i="26" s="1"/>
  <c r="CH184" i="26"/>
  <c r="CI184" i="26" s="1"/>
  <c r="CD184" i="26"/>
  <c r="CC184" i="26"/>
  <c r="CA184" i="26"/>
  <c r="BY184" i="26"/>
  <c r="BQ184" i="26"/>
  <c r="BM184" i="26"/>
  <c r="BL184" i="26"/>
  <c r="BK184" i="26"/>
  <c r="BJ184" i="26"/>
  <c r="BR184" i="26" s="1"/>
  <c r="BI184" i="26"/>
  <c r="BH184" i="26"/>
  <c r="BG184" i="26"/>
  <c r="BN184" i="26" s="1"/>
  <c r="BF184" i="26"/>
  <c r="BE184" i="26"/>
  <c r="BD184" i="26"/>
  <c r="BC184" i="26"/>
  <c r="BB184" i="26"/>
  <c r="BA184" i="26"/>
  <c r="AZ184" i="26"/>
  <c r="AY184" i="26"/>
  <c r="AX184" i="26"/>
  <c r="AW184" i="26"/>
  <c r="AV184" i="26"/>
  <c r="AU184" i="26"/>
  <c r="BT184" i="26" s="1"/>
  <c r="AT184" i="26"/>
  <c r="BS184" i="26" s="1"/>
  <c r="AS184" i="26"/>
  <c r="AR184" i="26"/>
  <c r="AQ184" i="26"/>
  <c r="BP184" i="26" s="1"/>
  <c r="AP184" i="26"/>
  <c r="D184" i="26"/>
  <c r="E184" i="26" s="1"/>
  <c r="EG183" i="26"/>
  <c r="DZ183" i="26"/>
  <c r="DX183" i="26"/>
  <c r="DW183" i="26"/>
  <c r="DV183" i="26"/>
  <c r="DR183" i="26"/>
  <c r="DP183" i="26"/>
  <c r="DO183" i="26"/>
  <c r="DN183" i="26"/>
  <c r="DH183" i="26"/>
  <c r="DG183" i="26"/>
  <c r="DE183" i="26"/>
  <c r="EW183" i="26" s="1"/>
  <c r="DD183" i="26"/>
  <c r="DC183" i="26"/>
  <c r="DB183" i="26"/>
  <c r="ET183" i="26" s="1"/>
  <c r="DA183" i="26"/>
  <c r="ES183" i="26" s="1"/>
  <c r="CZ183" i="26"/>
  <c r="CY183" i="26"/>
  <c r="CX183" i="26"/>
  <c r="DS183" i="26" s="1"/>
  <c r="CW183" i="26"/>
  <c r="DK183" i="26" s="1"/>
  <c r="CV183" i="26"/>
  <c r="EU183" i="26" s="1"/>
  <c r="CU183" i="26"/>
  <c r="CT183" i="26"/>
  <c r="CS183" i="26"/>
  <c r="ER183" i="26" s="1"/>
  <c r="CR183" i="26"/>
  <c r="EQ183" i="26" s="1"/>
  <c r="CQ183" i="26"/>
  <c r="EA183" i="26" s="1"/>
  <c r="CP183" i="26"/>
  <c r="CO183" i="26"/>
  <c r="DY183" i="26" s="1"/>
  <c r="CN183" i="26"/>
  <c r="CM183" i="26"/>
  <c r="CL183" i="26"/>
  <c r="CK183" i="26"/>
  <c r="DU183" i="26" s="1"/>
  <c r="EB183" i="26" s="1"/>
  <c r="CH183" i="26"/>
  <c r="CI183" i="26" s="1"/>
  <c r="CD183" i="26"/>
  <c r="CC183" i="26"/>
  <c r="CA183" i="26"/>
  <c r="BY183" i="26"/>
  <c r="BT183" i="26"/>
  <c r="BR183" i="26"/>
  <c r="BQ183" i="26"/>
  <c r="BM183" i="26"/>
  <c r="BU183" i="26" s="1"/>
  <c r="BL183" i="26"/>
  <c r="BK183" i="26"/>
  <c r="BJ183" i="26"/>
  <c r="BI183" i="26"/>
  <c r="BH183" i="26"/>
  <c r="BG183" i="26"/>
  <c r="BN183" i="26" s="1"/>
  <c r="BF183" i="26"/>
  <c r="BE183" i="26"/>
  <c r="BD183" i="26"/>
  <c r="BC183" i="26"/>
  <c r="BB183" i="26"/>
  <c r="BA183" i="26"/>
  <c r="AZ183" i="26"/>
  <c r="AY183" i="26"/>
  <c r="AX183" i="26"/>
  <c r="AW183" i="26"/>
  <c r="AV183" i="26"/>
  <c r="AU183" i="26"/>
  <c r="AT183" i="26"/>
  <c r="BS183" i="26" s="1"/>
  <c r="AS183" i="26"/>
  <c r="AR183" i="26"/>
  <c r="AQ183" i="26"/>
  <c r="BP183" i="26" s="1"/>
  <c r="AP183" i="26"/>
  <c r="BO183" i="26" s="1"/>
  <c r="D183" i="26"/>
  <c r="E183" i="26" s="1"/>
  <c r="ET182" i="26"/>
  <c r="EG182" i="26"/>
  <c r="DP182" i="26"/>
  <c r="DO182" i="26"/>
  <c r="DW182" i="26" s="1"/>
  <c r="DN182" i="26"/>
  <c r="DV182" i="26" s="1"/>
  <c r="DI182" i="26"/>
  <c r="DH182" i="26"/>
  <c r="DG182" i="26"/>
  <c r="DE182" i="26"/>
  <c r="DD182" i="26"/>
  <c r="DC182" i="26"/>
  <c r="DB182" i="26"/>
  <c r="DA182" i="26"/>
  <c r="ES182" i="26" s="1"/>
  <c r="CZ182" i="26"/>
  <c r="CY182" i="26"/>
  <c r="CX182" i="26"/>
  <c r="EW182" i="26" s="1"/>
  <c r="CW182" i="26"/>
  <c r="CV182" i="26"/>
  <c r="EU182" i="26" s="1"/>
  <c r="CU182" i="26"/>
  <c r="CT182" i="26"/>
  <c r="CS182" i="26"/>
  <c r="ER182" i="26" s="1"/>
  <c r="CR182" i="26"/>
  <c r="EQ182" i="26" s="1"/>
  <c r="CQ182" i="26"/>
  <c r="CP182" i="26"/>
  <c r="CO182" i="26"/>
  <c r="CN182" i="26"/>
  <c r="DX182" i="26" s="1"/>
  <c r="CM182" i="26"/>
  <c r="CL182" i="26"/>
  <c r="CK182" i="26"/>
  <c r="CH182" i="26"/>
  <c r="CI182" i="26" s="1"/>
  <c r="CE182" i="26"/>
  <c r="CD182" i="26"/>
  <c r="CC182" i="26"/>
  <c r="CA182" i="26"/>
  <c r="BZ182" i="26"/>
  <c r="BY182" i="26"/>
  <c r="BQ182" i="26"/>
  <c r="BM182" i="26"/>
  <c r="BU182" i="26" s="1"/>
  <c r="BL182" i="26"/>
  <c r="BK182" i="26"/>
  <c r="BJ182" i="26"/>
  <c r="BR182" i="26" s="1"/>
  <c r="BI182" i="26"/>
  <c r="BH182" i="26"/>
  <c r="BG182" i="26"/>
  <c r="BN182" i="26" s="1"/>
  <c r="BF182" i="26"/>
  <c r="BE182" i="26"/>
  <c r="BD182" i="26"/>
  <c r="BC182" i="26"/>
  <c r="BB182" i="26"/>
  <c r="BA182" i="26"/>
  <c r="AZ182" i="26"/>
  <c r="AY182" i="26"/>
  <c r="AX182" i="26"/>
  <c r="AW182" i="26"/>
  <c r="AV182" i="26"/>
  <c r="AU182" i="26"/>
  <c r="BT182" i="26" s="1"/>
  <c r="AT182" i="26"/>
  <c r="BS182" i="26" s="1"/>
  <c r="AS182" i="26"/>
  <c r="AR182" i="26"/>
  <c r="AQ182" i="26"/>
  <c r="BP182" i="26" s="1"/>
  <c r="AP182" i="26"/>
  <c r="BO182" i="26" s="1"/>
  <c r="D182" i="26"/>
  <c r="E182" i="26" s="1"/>
  <c r="EG181" i="26"/>
  <c r="DZ181" i="26"/>
  <c r="DP181" i="26"/>
  <c r="DO181" i="26"/>
  <c r="DW181" i="26" s="1"/>
  <c r="DN181" i="26"/>
  <c r="DV181" i="26" s="1"/>
  <c r="DH181" i="26"/>
  <c r="DG181" i="26"/>
  <c r="DE181" i="26"/>
  <c r="DD181" i="26"/>
  <c r="DC181" i="26"/>
  <c r="DB181" i="26"/>
  <c r="DA181" i="26"/>
  <c r="ES181" i="26" s="1"/>
  <c r="CZ181" i="26"/>
  <c r="ER181" i="26" s="1"/>
  <c r="CY181" i="26"/>
  <c r="CX181" i="26"/>
  <c r="EW181" i="26" s="1"/>
  <c r="CW181" i="26"/>
  <c r="DR181" i="26" s="1"/>
  <c r="CV181" i="26"/>
  <c r="EU181" i="26" s="1"/>
  <c r="CU181" i="26"/>
  <c r="DI181" i="26" s="1"/>
  <c r="CT181" i="26"/>
  <c r="CS181" i="26"/>
  <c r="CR181" i="26"/>
  <c r="EQ181" i="26" s="1"/>
  <c r="CQ181" i="26"/>
  <c r="CP181" i="26"/>
  <c r="CO181" i="26"/>
  <c r="CN181" i="26"/>
  <c r="DX181" i="26" s="1"/>
  <c r="CM181" i="26"/>
  <c r="CL181" i="26"/>
  <c r="CK181" i="26"/>
  <c r="CH181" i="26"/>
  <c r="CI181" i="26" s="1"/>
  <c r="CE181" i="26"/>
  <c r="CD181" i="26"/>
  <c r="CC181" i="26"/>
  <c r="CB181" i="26"/>
  <c r="CA181" i="26"/>
  <c r="BY181" i="26"/>
  <c r="BZ181" i="26" s="1"/>
  <c r="BR181" i="26"/>
  <c r="BM181" i="26"/>
  <c r="BU181" i="26" s="1"/>
  <c r="BL181" i="26"/>
  <c r="BK181" i="26"/>
  <c r="BS181" i="26" s="1"/>
  <c r="BJ181" i="26"/>
  <c r="BI181" i="26"/>
  <c r="BQ181" i="26" s="1"/>
  <c r="BH181" i="26"/>
  <c r="BG181" i="26"/>
  <c r="BN181" i="26" s="1"/>
  <c r="BF181" i="26"/>
  <c r="BE181" i="26"/>
  <c r="BD181" i="26"/>
  <c r="BC181" i="26"/>
  <c r="BB181" i="26"/>
  <c r="BA181" i="26"/>
  <c r="AZ181" i="26"/>
  <c r="AY181" i="26"/>
  <c r="AX181" i="26"/>
  <c r="AW181" i="26"/>
  <c r="AV181" i="26"/>
  <c r="AU181" i="26"/>
  <c r="BT181" i="26" s="1"/>
  <c r="AT181" i="26"/>
  <c r="AS181" i="26"/>
  <c r="AR181" i="26"/>
  <c r="AQ181" i="26"/>
  <c r="BP181" i="26" s="1"/>
  <c r="AP181" i="26"/>
  <c r="D181" i="26"/>
  <c r="E181" i="26" s="1"/>
  <c r="ER180" i="26"/>
  <c r="EG180" i="26"/>
  <c r="DQ180" i="26"/>
  <c r="DO180" i="26"/>
  <c r="DW180" i="26" s="1"/>
  <c r="DN180" i="26"/>
  <c r="DV180" i="26" s="1"/>
  <c r="DH180" i="26"/>
  <c r="DG180" i="26"/>
  <c r="DE180" i="26"/>
  <c r="DD180" i="26"/>
  <c r="DC180" i="26"/>
  <c r="DB180" i="26"/>
  <c r="DA180" i="26"/>
  <c r="ES180" i="26" s="1"/>
  <c r="CZ180" i="26"/>
  <c r="CY180" i="26"/>
  <c r="CX180" i="26"/>
  <c r="EW180" i="26" s="1"/>
  <c r="CW180" i="26"/>
  <c r="EV180" i="26" s="1"/>
  <c r="CV180" i="26"/>
  <c r="EU180" i="26" s="1"/>
  <c r="CU180" i="26"/>
  <c r="CT180" i="26"/>
  <c r="CS180" i="26"/>
  <c r="CR180" i="26"/>
  <c r="CQ180" i="26"/>
  <c r="CP180" i="26"/>
  <c r="CO180" i="26"/>
  <c r="CN180" i="26"/>
  <c r="CM180" i="26"/>
  <c r="CL180" i="26"/>
  <c r="CK180" i="26"/>
  <c r="CH180" i="26"/>
  <c r="CI180" i="26" s="1"/>
  <c r="CE180" i="26"/>
  <c r="CD180" i="26"/>
  <c r="CC180" i="26"/>
  <c r="CB180" i="26"/>
  <c r="CA180" i="26"/>
  <c r="BY180" i="26"/>
  <c r="BZ180" i="26" s="1"/>
  <c r="BM180" i="26"/>
  <c r="BL180" i="26"/>
  <c r="BT180" i="26" s="1"/>
  <c r="BK180" i="26"/>
  <c r="BS180" i="26" s="1"/>
  <c r="BJ180" i="26"/>
  <c r="BI180" i="26"/>
  <c r="BH180" i="26"/>
  <c r="BP180" i="26" s="1"/>
  <c r="BG180" i="26"/>
  <c r="BF180" i="26"/>
  <c r="BE180" i="26"/>
  <c r="BD180" i="26"/>
  <c r="BC180" i="26"/>
  <c r="BB180" i="26"/>
  <c r="BA180" i="26"/>
  <c r="AZ180" i="26"/>
  <c r="AY180" i="26"/>
  <c r="AX180" i="26"/>
  <c r="AW180" i="26"/>
  <c r="AV180" i="26"/>
  <c r="AU180" i="26"/>
  <c r="AT180" i="26"/>
  <c r="AS180" i="26"/>
  <c r="BR180" i="26" s="1"/>
  <c r="AR180" i="26"/>
  <c r="AQ180" i="26"/>
  <c r="AP180" i="26"/>
  <c r="BO180" i="26" s="1"/>
  <c r="E180" i="26"/>
  <c r="D180" i="26"/>
  <c r="ER179" i="26"/>
  <c r="EG179" i="26"/>
  <c r="DO179" i="26"/>
  <c r="DN179" i="26"/>
  <c r="DV179" i="26" s="1"/>
  <c r="DH179" i="26"/>
  <c r="DE179" i="26"/>
  <c r="DD179" i="26"/>
  <c r="DC179" i="26"/>
  <c r="DB179" i="26"/>
  <c r="DA179" i="26"/>
  <c r="CZ179" i="26"/>
  <c r="CY179" i="26"/>
  <c r="CX179" i="26"/>
  <c r="CW179" i="26"/>
  <c r="CV179" i="26"/>
  <c r="EU179" i="26" s="1"/>
  <c r="CU179" i="26"/>
  <c r="DP179" i="26" s="1"/>
  <c r="CT179" i="26"/>
  <c r="ES179" i="26" s="1"/>
  <c r="CS179" i="26"/>
  <c r="DG179" i="26" s="1"/>
  <c r="CR179" i="26"/>
  <c r="EQ179" i="26" s="1"/>
  <c r="CQ179" i="26"/>
  <c r="CP179" i="26"/>
  <c r="CO179" i="26"/>
  <c r="CN179" i="26"/>
  <c r="DX179" i="26" s="1"/>
  <c r="CM179" i="26"/>
  <c r="CL179" i="26"/>
  <c r="CK179" i="26"/>
  <c r="CH179" i="26"/>
  <c r="CI179" i="26" s="1"/>
  <c r="CD179" i="26"/>
  <c r="CC179" i="26"/>
  <c r="CA179" i="26"/>
  <c r="BY179" i="26"/>
  <c r="BP179" i="26"/>
  <c r="BM179" i="26"/>
  <c r="BL179" i="26"/>
  <c r="BK179" i="26"/>
  <c r="BS179" i="26" s="1"/>
  <c r="BJ179" i="26"/>
  <c r="BI179" i="26"/>
  <c r="BQ179" i="26" s="1"/>
  <c r="BH179" i="26"/>
  <c r="BG179" i="26"/>
  <c r="BF179" i="26"/>
  <c r="BE179" i="26"/>
  <c r="BD179" i="26"/>
  <c r="BC179" i="26"/>
  <c r="BB179" i="26"/>
  <c r="BA179" i="26"/>
  <c r="AZ179" i="26"/>
  <c r="AY179" i="26"/>
  <c r="AX179" i="26"/>
  <c r="AW179" i="26"/>
  <c r="AV179" i="26"/>
  <c r="BU179" i="26" s="1"/>
  <c r="AU179" i="26"/>
  <c r="BT179" i="26" s="1"/>
  <c r="AT179" i="26"/>
  <c r="AS179" i="26"/>
  <c r="BR179" i="26" s="1"/>
  <c r="BV179" i="26" s="1"/>
  <c r="AR179" i="26"/>
  <c r="AQ179" i="26"/>
  <c r="AP179" i="26"/>
  <c r="BO179" i="26" s="1"/>
  <c r="E179" i="26"/>
  <c r="D179" i="26"/>
  <c r="EG178" i="26"/>
  <c r="EA178" i="26"/>
  <c r="DY178" i="26"/>
  <c r="DX178" i="26"/>
  <c r="DV178" i="26"/>
  <c r="DU178" i="26"/>
  <c r="DS178" i="26"/>
  <c r="DP178" i="26"/>
  <c r="DO178" i="26"/>
  <c r="DM178" i="26"/>
  <c r="DH178" i="26"/>
  <c r="DF178" i="26"/>
  <c r="DE178" i="26"/>
  <c r="DL178" i="26" s="1"/>
  <c r="DD178" i="26"/>
  <c r="DC178" i="26"/>
  <c r="DB178" i="26"/>
  <c r="DA178" i="26"/>
  <c r="CZ178" i="26"/>
  <c r="CY178" i="26"/>
  <c r="CX178" i="26"/>
  <c r="CW178" i="26"/>
  <c r="CV178" i="26"/>
  <c r="CU178" i="26"/>
  <c r="ET178" i="26" s="1"/>
  <c r="CT178" i="26"/>
  <c r="ES178" i="26" s="1"/>
  <c r="CS178" i="26"/>
  <c r="CR178" i="26"/>
  <c r="EQ178" i="26" s="1"/>
  <c r="CQ178" i="26"/>
  <c r="CP178" i="26"/>
  <c r="DZ178" i="26" s="1"/>
  <c r="CO178" i="26"/>
  <c r="CN178" i="26"/>
  <c r="CM178" i="26"/>
  <c r="DW178" i="26" s="1"/>
  <c r="CL178" i="26"/>
  <c r="CK178" i="26"/>
  <c r="CH178" i="26"/>
  <c r="CI178" i="26" s="1"/>
  <c r="CD178" i="26"/>
  <c r="CC178" i="26"/>
  <c r="CA178" i="26"/>
  <c r="BY178" i="26"/>
  <c r="BU178" i="26"/>
  <c r="BR178" i="26"/>
  <c r="BQ178" i="26"/>
  <c r="BM178" i="26"/>
  <c r="BL178" i="26"/>
  <c r="BK178" i="26"/>
  <c r="BJ178" i="26"/>
  <c r="BI178" i="26"/>
  <c r="BH178" i="26"/>
  <c r="BG178" i="26"/>
  <c r="BN178" i="26" s="1"/>
  <c r="BF178" i="26"/>
  <c r="BE178" i="26"/>
  <c r="BD178" i="26"/>
  <c r="BC178" i="26"/>
  <c r="BB178" i="26"/>
  <c r="BA178" i="26"/>
  <c r="AZ178" i="26"/>
  <c r="AY178" i="26"/>
  <c r="AX178" i="26"/>
  <c r="AW178" i="26"/>
  <c r="AV178" i="26"/>
  <c r="AU178" i="26"/>
  <c r="BT178" i="26" s="1"/>
  <c r="AT178" i="26"/>
  <c r="BS178" i="26" s="1"/>
  <c r="AS178" i="26"/>
  <c r="AR178" i="26"/>
  <c r="AQ178" i="26"/>
  <c r="BP178" i="26" s="1"/>
  <c r="BV178" i="26" s="1"/>
  <c r="AP178" i="26"/>
  <c r="BO178" i="26" s="1"/>
  <c r="D178" i="26"/>
  <c r="E178" i="26" s="1"/>
  <c r="EW177" i="26"/>
  <c r="EG177" i="26"/>
  <c r="DX177" i="26"/>
  <c r="DS177" i="26"/>
  <c r="DP177" i="26"/>
  <c r="DO177" i="26"/>
  <c r="DM177" i="26"/>
  <c r="DL177" i="26"/>
  <c r="DH177" i="26"/>
  <c r="DG177" i="26"/>
  <c r="DF177" i="26"/>
  <c r="DE177" i="26"/>
  <c r="DD177" i="26"/>
  <c r="DC177" i="26"/>
  <c r="DB177" i="26"/>
  <c r="DA177" i="26"/>
  <c r="CZ177" i="26"/>
  <c r="CY177" i="26"/>
  <c r="CX177" i="26"/>
  <c r="CW177" i="26"/>
  <c r="CV177" i="26"/>
  <c r="CU177" i="26"/>
  <c r="ET177" i="26" s="1"/>
  <c r="CT177" i="26"/>
  <c r="ES177" i="26" s="1"/>
  <c r="CS177" i="26"/>
  <c r="DN177" i="26" s="1"/>
  <c r="CR177" i="26"/>
  <c r="EQ177" i="26" s="1"/>
  <c r="CQ177" i="26"/>
  <c r="EA177" i="26" s="1"/>
  <c r="CP177" i="26"/>
  <c r="CO177" i="26"/>
  <c r="CN177" i="26"/>
  <c r="CM177" i="26"/>
  <c r="DW177" i="26" s="1"/>
  <c r="CL177" i="26"/>
  <c r="DV177" i="26" s="1"/>
  <c r="CK177" i="26"/>
  <c r="CH177" i="26"/>
  <c r="CI177" i="26" s="1"/>
  <c r="CD177" i="26"/>
  <c r="CC177" i="26"/>
  <c r="CB177" i="26"/>
  <c r="CA177" i="26"/>
  <c r="BY177" i="26"/>
  <c r="BZ177" i="26" s="1"/>
  <c r="CE177" i="26" s="1"/>
  <c r="BU177" i="26"/>
  <c r="BM177" i="26"/>
  <c r="BL177" i="26"/>
  <c r="BK177" i="26"/>
  <c r="BJ177" i="26"/>
  <c r="BR177" i="26" s="1"/>
  <c r="BI177" i="26"/>
  <c r="BQ177" i="26" s="1"/>
  <c r="BH177" i="26"/>
  <c r="BG177" i="26"/>
  <c r="BF177" i="26"/>
  <c r="BE177" i="26"/>
  <c r="BD177" i="26"/>
  <c r="BC177" i="26"/>
  <c r="BB177" i="26"/>
  <c r="BA177" i="26"/>
  <c r="AZ177" i="26"/>
  <c r="AY177" i="26"/>
  <c r="AX177" i="26"/>
  <c r="AW177" i="26"/>
  <c r="AV177" i="26"/>
  <c r="AU177" i="26"/>
  <c r="BT177" i="26" s="1"/>
  <c r="AT177" i="26"/>
  <c r="BS177" i="26" s="1"/>
  <c r="AS177" i="26"/>
  <c r="AR177" i="26"/>
  <c r="AQ177" i="26"/>
  <c r="BP177" i="26" s="1"/>
  <c r="AP177" i="26"/>
  <c r="BO177" i="26" s="1"/>
  <c r="D177" i="26"/>
  <c r="E177" i="26" s="1"/>
  <c r="EG176" i="26"/>
  <c r="DY176" i="26"/>
  <c r="DX176" i="26"/>
  <c r="DQ176" i="26"/>
  <c r="DP176" i="26"/>
  <c r="DO176" i="26"/>
  <c r="DN176" i="26"/>
  <c r="DM176" i="26"/>
  <c r="DH176" i="26"/>
  <c r="DG176" i="26"/>
  <c r="DE176" i="26"/>
  <c r="DD176" i="26"/>
  <c r="DC176" i="26"/>
  <c r="EU176" i="26" s="1"/>
  <c r="DB176" i="26"/>
  <c r="DA176" i="26"/>
  <c r="CZ176" i="26"/>
  <c r="CY176" i="26"/>
  <c r="DF176" i="26" s="1"/>
  <c r="CX176" i="26"/>
  <c r="DL176" i="26" s="1"/>
  <c r="CW176" i="26"/>
  <c r="CV176" i="26"/>
  <c r="CU176" i="26"/>
  <c r="ET176" i="26" s="1"/>
  <c r="CT176" i="26"/>
  <c r="CS176" i="26"/>
  <c r="ER176" i="26" s="1"/>
  <c r="CR176" i="26"/>
  <c r="CQ176" i="26"/>
  <c r="EA176" i="26" s="1"/>
  <c r="CP176" i="26"/>
  <c r="DZ176" i="26" s="1"/>
  <c r="CO176" i="26"/>
  <c r="CN176" i="26"/>
  <c r="CM176" i="26"/>
  <c r="DW176" i="26" s="1"/>
  <c r="CL176" i="26"/>
  <c r="CK176" i="26"/>
  <c r="CH176" i="26"/>
  <c r="CI176" i="26" s="1"/>
  <c r="CD176" i="26"/>
  <c r="CC176" i="26"/>
  <c r="CA176" i="26"/>
  <c r="BY176" i="26"/>
  <c r="BS176" i="26"/>
  <c r="BR176" i="26"/>
  <c r="BO176" i="26"/>
  <c r="BM176" i="26"/>
  <c r="BL176" i="26"/>
  <c r="BK176" i="26"/>
  <c r="BJ176" i="26"/>
  <c r="BI176" i="26"/>
  <c r="BH176" i="26"/>
  <c r="BG176" i="26"/>
  <c r="BF176" i="26"/>
  <c r="BE176" i="26"/>
  <c r="BD176" i="26"/>
  <c r="BC176" i="26"/>
  <c r="BB176" i="26"/>
  <c r="BA176" i="26"/>
  <c r="AZ176" i="26"/>
  <c r="AY176" i="26"/>
  <c r="AX176" i="26"/>
  <c r="AW176" i="26"/>
  <c r="AV176" i="26"/>
  <c r="AU176" i="26"/>
  <c r="BT176" i="26" s="1"/>
  <c r="AT176" i="26"/>
  <c r="AS176" i="26"/>
  <c r="AR176" i="26"/>
  <c r="BQ176" i="26" s="1"/>
  <c r="AQ176" i="26"/>
  <c r="BP176" i="26" s="1"/>
  <c r="AP176" i="26"/>
  <c r="E176" i="26"/>
  <c r="D176" i="26"/>
  <c r="EW175" i="26"/>
  <c r="EV175" i="26"/>
  <c r="EQ175" i="26"/>
  <c r="EG175" i="26"/>
  <c r="EA175" i="26"/>
  <c r="DS175" i="26"/>
  <c r="DR175" i="26"/>
  <c r="DQ175" i="26"/>
  <c r="DM175" i="26"/>
  <c r="DK175" i="26"/>
  <c r="DJ175" i="26"/>
  <c r="DE175" i="26"/>
  <c r="DD175" i="26"/>
  <c r="DC175" i="26"/>
  <c r="DB175" i="26"/>
  <c r="DA175" i="26"/>
  <c r="CZ175" i="26"/>
  <c r="CY175" i="26"/>
  <c r="CX175" i="26"/>
  <c r="CW175" i="26"/>
  <c r="CV175" i="26"/>
  <c r="EU175" i="26" s="1"/>
  <c r="CU175" i="26"/>
  <c r="ET175" i="26" s="1"/>
  <c r="CT175" i="26"/>
  <c r="CS175" i="26"/>
  <c r="DN175" i="26" s="1"/>
  <c r="CR175" i="26"/>
  <c r="DF175" i="26" s="1"/>
  <c r="CQ175" i="26"/>
  <c r="CP175" i="26"/>
  <c r="DZ175" i="26" s="1"/>
  <c r="CO175" i="26"/>
  <c r="DY175" i="26" s="1"/>
  <c r="CN175" i="26"/>
  <c r="CM175" i="26"/>
  <c r="CL175" i="26"/>
  <c r="DV175" i="26" s="1"/>
  <c r="CK175" i="26"/>
  <c r="DU175" i="26" s="1"/>
  <c r="CH175" i="26"/>
  <c r="CI175" i="26" s="1"/>
  <c r="CD175" i="26"/>
  <c r="CC175" i="26"/>
  <c r="CA175" i="26"/>
  <c r="BY175" i="26"/>
  <c r="BZ175" i="26" s="1"/>
  <c r="BR175" i="26"/>
  <c r="BQ175" i="26"/>
  <c r="BP175" i="26"/>
  <c r="BM175" i="26"/>
  <c r="BL175" i="26"/>
  <c r="BK175" i="26"/>
  <c r="BS175" i="26" s="1"/>
  <c r="BJ175" i="26"/>
  <c r="BI175" i="26"/>
  <c r="BH175" i="26"/>
  <c r="BG175" i="26"/>
  <c r="BN175" i="26" s="1"/>
  <c r="BF175" i="26"/>
  <c r="BE175" i="26"/>
  <c r="BD175" i="26"/>
  <c r="BC175" i="26"/>
  <c r="BB175" i="26"/>
  <c r="BA175" i="26"/>
  <c r="AZ175" i="26"/>
  <c r="AY175" i="26"/>
  <c r="AX175" i="26"/>
  <c r="AW175" i="26"/>
  <c r="AV175" i="26"/>
  <c r="BU175" i="26" s="1"/>
  <c r="AU175" i="26"/>
  <c r="BT175" i="26" s="1"/>
  <c r="AT175" i="26"/>
  <c r="AS175" i="26"/>
  <c r="AR175" i="26"/>
  <c r="AQ175" i="26"/>
  <c r="AP175" i="26"/>
  <c r="BO175" i="26" s="1"/>
  <c r="D175" i="26"/>
  <c r="E175" i="26" s="1"/>
  <c r="EW174" i="26"/>
  <c r="EV174" i="26"/>
  <c r="EU174" i="26"/>
  <c r="ET174" i="26"/>
  <c r="EG174" i="26"/>
  <c r="DZ174" i="26"/>
  <c r="DY174" i="26"/>
  <c r="DX174" i="26"/>
  <c r="DW174" i="26"/>
  <c r="DS174" i="26"/>
  <c r="DR174" i="26"/>
  <c r="DQ174" i="26"/>
  <c r="DP174" i="26"/>
  <c r="DJ174" i="26"/>
  <c r="DI174" i="26"/>
  <c r="DH174" i="26"/>
  <c r="DG174" i="26"/>
  <c r="DE174" i="26"/>
  <c r="DD174" i="26"/>
  <c r="DC174" i="26"/>
  <c r="DB174" i="26"/>
  <c r="DA174" i="26"/>
  <c r="CZ174" i="26"/>
  <c r="CY174" i="26"/>
  <c r="CX174" i="26"/>
  <c r="DL174" i="26" s="1"/>
  <c r="CW174" i="26"/>
  <c r="DK174" i="26" s="1"/>
  <c r="CV174" i="26"/>
  <c r="CU174" i="26"/>
  <c r="CT174" i="26"/>
  <c r="CS174" i="26"/>
  <c r="DN174" i="26" s="1"/>
  <c r="DV174" i="26" s="1"/>
  <c r="CR174" i="26"/>
  <c r="EQ174" i="26" s="1"/>
  <c r="CQ174" i="26"/>
  <c r="EA174" i="26" s="1"/>
  <c r="CP174" i="26"/>
  <c r="CO174" i="26"/>
  <c r="CN174" i="26"/>
  <c r="CM174" i="26"/>
  <c r="CL174" i="26"/>
  <c r="CK174" i="26"/>
  <c r="CH174" i="26"/>
  <c r="CI174" i="26" s="1"/>
  <c r="CD174" i="26"/>
  <c r="CC174" i="26"/>
  <c r="CA174" i="26"/>
  <c r="BY174" i="26"/>
  <c r="BT174" i="26"/>
  <c r="BR174" i="26"/>
  <c r="BM174" i="26"/>
  <c r="BU174" i="26" s="1"/>
  <c r="BL174" i="26"/>
  <c r="BK174" i="26"/>
  <c r="BJ174" i="26"/>
  <c r="BI174" i="26"/>
  <c r="BH174" i="26"/>
  <c r="BP174" i="26" s="1"/>
  <c r="BG174" i="26"/>
  <c r="BO174" i="26" s="1"/>
  <c r="BF174" i="26"/>
  <c r="BE174" i="26"/>
  <c r="BD174" i="26"/>
  <c r="BC174" i="26"/>
  <c r="BB174" i="26"/>
  <c r="BA174" i="26"/>
  <c r="AZ174" i="26"/>
  <c r="AY174" i="26"/>
  <c r="AX174" i="26"/>
  <c r="AW174" i="26"/>
  <c r="AV174" i="26"/>
  <c r="AU174" i="26"/>
  <c r="AT174" i="26"/>
  <c r="BS174" i="26" s="1"/>
  <c r="AS174" i="26"/>
  <c r="AR174" i="26"/>
  <c r="BQ174" i="26" s="1"/>
  <c r="AQ174" i="26"/>
  <c r="AP174" i="26"/>
  <c r="D174" i="26"/>
  <c r="E174" i="26" s="1"/>
  <c r="EV173" i="26"/>
  <c r="ET173" i="26"/>
  <c r="EG173" i="26"/>
  <c r="DX173" i="26"/>
  <c r="DV173" i="26"/>
  <c r="DQ173" i="26"/>
  <c r="DY173" i="26" s="1"/>
  <c r="DP173" i="26"/>
  <c r="DN173" i="26"/>
  <c r="DJ173" i="26"/>
  <c r="DI173" i="26"/>
  <c r="DH173" i="26"/>
  <c r="DE173" i="26"/>
  <c r="DD173" i="26"/>
  <c r="DC173" i="26"/>
  <c r="EU173" i="26" s="1"/>
  <c r="DB173" i="26"/>
  <c r="DA173" i="26"/>
  <c r="CZ173" i="26"/>
  <c r="CY173" i="26"/>
  <c r="CX173" i="26"/>
  <c r="CW173" i="26"/>
  <c r="DR173" i="26" s="1"/>
  <c r="DZ173" i="26" s="1"/>
  <c r="CV173" i="26"/>
  <c r="CU173" i="26"/>
  <c r="CT173" i="26"/>
  <c r="ES173" i="26" s="1"/>
  <c r="CS173" i="26"/>
  <c r="ER173" i="26" s="1"/>
  <c r="CR173" i="26"/>
  <c r="CQ173" i="26"/>
  <c r="CP173" i="26"/>
  <c r="CO173" i="26"/>
  <c r="CN173" i="26"/>
  <c r="CM173" i="26"/>
  <c r="DW173" i="26" s="1"/>
  <c r="CL173" i="26"/>
  <c r="CK173" i="26"/>
  <c r="DU173" i="26" s="1"/>
  <c r="CH173" i="26"/>
  <c r="CI173" i="26" s="1"/>
  <c r="CD173" i="26"/>
  <c r="CC173" i="26"/>
  <c r="CA173" i="26"/>
  <c r="BY173" i="26"/>
  <c r="BP173" i="26"/>
  <c r="BO173" i="26"/>
  <c r="BM173" i="26"/>
  <c r="BU173" i="26" s="1"/>
  <c r="BL173" i="26"/>
  <c r="BK173" i="26"/>
  <c r="BJ173" i="26"/>
  <c r="BI173" i="26"/>
  <c r="BQ173" i="26" s="1"/>
  <c r="BH173" i="26"/>
  <c r="BG173" i="26"/>
  <c r="BF173" i="26"/>
  <c r="BE173" i="26"/>
  <c r="BD173" i="26"/>
  <c r="BC173" i="26"/>
  <c r="BB173" i="26"/>
  <c r="BA173" i="26"/>
  <c r="AZ173" i="26"/>
  <c r="AY173" i="26"/>
  <c r="AX173" i="26"/>
  <c r="AW173" i="26"/>
  <c r="AV173" i="26"/>
  <c r="AU173" i="26"/>
  <c r="BT173" i="26" s="1"/>
  <c r="AT173" i="26"/>
  <c r="BS173" i="26" s="1"/>
  <c r="AS173" i="26"/>
  <c r="BR173" i="26" s="1"/>
  <c r="AR173" i="26"/>
  <c r="AQ173" i="26"/>
  <c r="AP173" i="26"/>
  <c r="D173" i="26"/>
  <c r="E173" i="26" s="1"/>
  <c r="EV172" i="26"/>
  <c r="EU172" i="26"/>
  <c r="ET172" i="26"/>
  <c r="ER172" i="26"/>
  <c r="EG172" i="26"/>
  <c r="DX172" i="26"/>
  <c r="DV172" i="26"/>
  <c r="DS172" i="26"/>
  <c r="DQ172" i="26"/>
  <c r="DP172" i="26"/>
  <c r="DO172" i="26"/>
  <c r="DW172" i="26" s="1"/>
  <c r="DN172" i="26"/>
  <c r="DH172" i="26"/>
  <c r="DG172" i="26"/>
  <c r="DE172" i="26"/>
  <c r="DL172" i="26" s="1"/>
  <c r="DD172" i="26"/>
  <c r="DC172" i="26"/>
  <c r="DB172" i="26"/>
  <c r="DA172" i="26"/>
  <c r="ES172" i="26" s="1"/>
  <c r="CZ172" i="26"/>
  <c r="CY172" i="26"/>
  <c r="CX172" i="26"/>
  <c r="EW172" i="26" s="1"/>
  <c r="CW172" i="26"/>
  <c r="DK172" i="26" s="1"/>
  <c r="CV172" i="26"/>
  <c r="DJ172" i="26" s="1"/>
  <c r="CU172" i="26"/>
  <c r="DI172" i="26" s="1"/>
  <c r="CT172" i="26"/>
  <c r="CS172" i="26"/>
  <c r="CR172" i="26"/>
  <c r="DF172" i="26" s="1"/>
  <c r="CQ172" i="26"/>
  <c r="EA172" i="26" s="1"/>
  <c r="CP172" i="26"/>
  <c r="CO172" i="26"/>
  <c r="DY172" i="26" s="1"/>
  <c r="CN172" i="26"/>
  <c r="CM172" i="26"/>
  <c r="CL172" i="26"/>
  <c r="CK172" i="26"/>
  <c r="CH172" i="26"/>
  <c r="CI172" i="26" s="1"/>
  <c r="CD172" i="26"/>
  <c r="CC172" i="26"/>
  <c r="CA172" i="26"/>
  <c r="BY172" i="26"/>
  <c r="BR172" i="26"/>
  <c r="BP172" i="26"/>
  <c r="BV172" i="26" s="1"/>
  <c r="BM172" i="26"/>
  <c r="BU172" i="26" s="1"/>
  <c r="BL172" i="26"/>
  <c r="BK172" i="26"/>
  <c r="BS172" i="26" s="1"/>
  <c r="BJ172" i="26"/>
  <c r="BI172" i="26"/>
  <c r="BH172" i="26"/>
  <c r="BG172" i="26"/>
  <c r="BN172" i="26" s="1"/>
  <c r="BF172" i="26"/>
  <c r="BE172" i="26"/>
  <c r="BD172" i="26"/>
  <c r="BC172" i="26"/>
  <c r="BB172" i="26"/>
  <c r="BA172" i="26"/>
  <c r="AZ172" i="26"/>
  <c r="AY172" i="26"/>
  <c r="AX172" i="26"/>
  <c r="AW172" i="26"/>
  <c r="AV172" i="26"/>
  <c r="AU172" i="26"/>
  <c r="BT172" i="26" s="1"/>
  <c r="AT172" i="26"/>
  <c r="AS172" i="26"/>
  <c r="AR172" i="26"/>
  <c r="BQ172" i="26" s="1"/>
  <c r="AQ172" i="26"/>
  <c r="AP172" i="26"/>
  <c r="BO172" i="26" s="1"/>
  <c r="E172" i="26"/>
  <c r="D172" i="26"/>
  <c r="EV171" i="26"/>
  <c r="ET171" i="26"/>
  <c r="ER171" i="26"/>
  <c r="EG171" i="26"/>
  <c r="DX171" i="26"/>
  <c r="DV171" i="26"/>
  <c r="DS171" i="26"/>
  <c r="EA171" i="26" s="1"/>
  <c r="DO171" i="26"/>
  <c r="DN171" i="26"/>
  <c r="DL171" i="26"/>
  <c r="DH171" i="26"/>
  <c r="DG171" i="26"/>
  <c r="DE171" i="26"/>
  <c r="DD171" i="26"/>
  <c r="DC171" i="26"/>
  <c r="DB171" i="26"/>
  <c r="DA171" i="26"/>
  <c r="CZ171" i="26"/>
  <c r="CY171" i="26"/>
  <c r="CX171" i="26"/>
  <c r="EW171" i="26" s="1"/>
  <c r="CW171" i="26"/>
  <c r="CV171" i="26"/>
  <c r="CU171" i="26"/>
  <c r="DP171" i="26" s="1"/>
  <c r="CT171" i="26"/>
  <c r="ES171" i="26" s="1"/>
  <c r="CS171" i="26"/>
  <c r="CR171" i="26"/>
  <c r="EQ171" i="26" s="1"/>
  <c r="CQ171" i="26"/>
  <c r="CP171" i="26"/>
  <c r="CO171" i="26"/>
  <c r="CN171" i="26"/>
  <c r="CM171" i="26"/>
  <c r="CL171" i="26"/>
  <c r="CK171" i="26"/>
  <c r="CH171" i="26"/>
  <c r="CI171" i="26" s="1"/>
  <c r="CD171" i="26"/>
  <c r="CC171" i="26"/>
  <c r="CA171" i="26"/>
  <c r="BY171" i="26"/>
  <c r="BT171" i="26"/>
  <c r="BM171" i="26"/>
  <c r="BU171" i="26" s="1"/>
  <c r="BL171" i="26"/>
  <c r="BK171" i="26"/>
  <c r="BS171" i="26" s="1"/>
  <c r="BJ171" i="26"/>
  <c r="BI171" i="26"/>
  <c r="BH171" i="26"/>
  <c r="BG171" i="26"/>
  <c r="BO171" i="26" s="1"/>
  <c r="BF171" i="26"/>
  <c r="BE171" i="26"/>
  <c r="BD171" i="26"/>
  <c r="BC171" i="26"/>
  <c r="BB171" i="26"/>
  <c r="BA171" i="26"/>
  <c r="AZ171" i="26"/>
  <c r="AY171" i="26"/>
  <c r="AX171" i="26"/>
  <c r="AW171" i="26"/>
  <c r="AV171" i="26"/>
  <c r="AU171" i="26"/>
  <c r="AT171" i="26"/>
  <c r="AS171" i="26"/>
  <c r="BR171" i="26" s="1"/>
  <c r="AR171" i="26"/>
  <c r="BQ171" i="26" s="1"/>
  <c r="AQ171" i="26"/>
  <c r="BP171" i="26" s="1"/>
  <c r="AP171" i="26"/>
  <c r="E171" i="26"/>
  <c r="D171" i="26"/>
  <c r="ET170" i="26"/>
  <c r="ER170" i="26"/>
  <c r="EG170" i="26"/>
  <c r="DV170" i="26"/>
  <c r="DS170" i="26"/>
  <c r="EA170" i="26" s="1"/>
  <c r="DQ170" i="26"/>
  <c r="DO170" i="26"/>
  <c r="DN170" i="26"/>
  <c r="DM170" i="26"/>
  <c r="DU170" i="26" s="1"/>
  <c r="DE170" i="26"/>
  <c r="DD170" i="26"/>
  <c r="DC170" i="26"/>
  <c r="DJ170" i="26" s="1"/>
  <c r="DB170" i="26"/>
  <c r="DA170" i="26"/>
  <c r="CZ170" i="26"/>
  <c r="CY170" i="26"/>
  <c r="DF170" i="26" s="1"/>
  <c r="CX170" i="26"/>
  <c r="EW170" i="26" s="1"/>
  <c r="CW170" i="26"/>
  <c r="CV170" i="26"/>
  <c r="EU170" i="26" s="1"/>
  <c r="CU170" i="26"/>
  <c r="DI170" i="26" s="1"/>
  <c r="CT170" i="26"/>
  <c r="DH170" i="26" s="1"/>
  <c r="CS170" i="26"/>
  <c r="DG170" i="26" s="1"/>
  <c r="CR170" i="26"/>
  <c r="CQ170" i="26"/>
  <c r="CP170" i="26"/>
  <c r="CO170" i="26"/>
  <c r="DY170" i="26" s="1"/>
  <c r="CN170" i="26"/>
  <c r="CM170" i="26"/>
  <c r="DW170" i="26" s="1"/>
  <c r="CL170" i="26"/>
  <c r="CK170" i="26"/>
  <c r="CH170" i="26"/>
  <c r="CI170" i="26" s="1"/>
  <c r="CD170" i="26"/>
  <c r="CC170" i="26"/>
  <c r="CA170" i="26"/>
  <c r="BY170" i="26"/>
  <c r="BZ170" i="26" s="1"/>
  <c r="BU170" i="26"/>
  <c r="BT170" i="26"/>
  <c r="BN170" i="26"/>
  <c r="BM170" i="26"/>
  <c r="BL170" i="26"/>
  <c r="BK170" i="26"/>
  <c r="BS170" i="26" s="1"/>
  <c r="BJ170" i="26"/>
  <c r="BI170" i="26"/>
  <c r="BQ170" i="26" s="1"/>
  <c r="BH170" i="26"/>
  <c r="BG170" i="26"/>
  <c r="BF170" i="26"/>
  <c r="BE170" i="26"/>
  <c r="BD170" i="26"/>
  <c r="BC170" i="26"/>
  <c r="BB170" i="26"/>
  <c r="BA170" i="26"/>
  <c r="AZ170" i="26"/>
  <c r="AY170" i="26"/>
  <c r="AX170" i="26"/>
  <c r="AW170" i="26"/>
  <c r="AV170" i="26"/>
  <c r="AU170" i="26"/>
  <c r="AT170" i="26"/>
  <c r="AS170" i="26"/>
  <c r="BR170" i="26" s="1"/>
  <c r="AR170" i="26"/>
  <c r="AQ170" i="26"/>
  <c r="BP170" i="26" s="1"/>
  <c r="AP170" i="26"/>
  <c r="BO170" i="26" s="1"/>
  <c r="D170" i="26"/>
  <c r="E170" i="26" s="1"/>
  <c r="EW169" i="26"/>
  <c r="ET169" i="26"/>
  <c r="ER169" i="26"/>
  <c r="EG169" i="26"/>
  <c r="EA169" i="26"/>
  <c r="DV169" i="26"/>
  <c r="DS169" i="26"/>
  <c r="DQ169" i="26"/>
  <c r="DY169" i="26" s="1"/>
  <c r="DM169" i="26"/>
  <c r="DL169" i="26"/>
  <c r="DJ169" i="26"/>
  <c r="DF169" i="26"/>
  <c r="DE169" i="26"/>
  <c r="DD169" i="26"/>
  <c r="DC169" i="26"/>
  <c r="DB169" i="26"/>
  <c r="DA169" i="26"/>
  <c r="CZ169" i="26"/>
  <c r="CY169" i="26"/>
  <c r="CX169" i="26"/>
  <c r="CW169" i="26"/>
  <c r="DK169" i="26" s="1"/>
  <c r="CV169" i="26"/>
  <c r="EU169" i="26" s="1"/>
  <c r="CU169" i="26"/>
  <c r="CT169" i="26"/>
  <c r="CS169" i="26"/>
  <c r="DN169" i="26" s="1"/>
  <c r="CR169" i="26"/>
  <c r="EQ169" i="26" s="1"/>
  <c r="CQ169" i="26"/>
  <c r="CP169" i="26"/>
  <c r="CO169" i="26"/>
  <c r="CN169" i="26"/>
  <c r="CM169" i="26"/>
  <c r="CL169" i="26"/>
  <c r="CK169" i="26"/>
  <c r="DU169" i="26" s="1"/>
  <c r="CH169" i="26"/>
  <c r="CI169" i="26" s="1"/>
  <c r="CD169" i="26"/>
  <c r="CC169" i="26"/>
  <c r="CB169" i="26"/>
  <c r="CA169" i="26"/>
  <c r="BY169" i="26"/>
  <c r="BZ169" i="26" s="1"/>
  <c r="BP169" i="26"/>
  <c r="BN169" i="26"/>
  <c r="BM169" i="26"/>
  <c r="BL169" i="26"/>
  <c r="BK169" i="26"/>
  <c r="BS169" i="26" s="1"/>
  <c r="BJ169" i="26"/>
  <c r="BI169" i="26"/>
  <c r="BQ169" i="26" s="1"/>
  <c r="BH169" i="26"/>
  <c r="BG169" i="26"/>
  <c r="BF169" i="26"/>
  <c r="BE169" i="26"/>
  <c r="BD169" i="26"/>
  <c r="BC169" i="26"/>
  <c r="BB169" i="26"/>
  <c r="BA169" i="26"/>
  <c r="AZ169" i="26"/>
  <c r="AY169" i="26"/>
  <c r="AX169" i="26"/>
  <c r="AW169" i="26"/>
  <c r="AV169" i="26"/>
  <c r="BU169" i="26" s="1"/>
  <c r="AU169" i="26"/>
  <c r="AT169" i="26"/>
  <c r="AS169" i="26"/>
  <c r="BR169" i="26" s="1"/>
  <c r="AR169" i="26"/>
  <c r="AQ169" i="26"/>
  <c r="AP169" i="26"/>
  <c r="E169" i="26"/>
  <c r="D169" i="26"/>
  <c r="EW168" i="26"/>
  <c r="ER168" i="26"/>
  <c r="EG168" i="26"/>
  <c r="EA168" i="26"/>
  <c r="DY168" i="26"/>
  <c r="DS168" i="26"/>
  <c r="DR168" i="26"/>
  <c r="DQ168" i="26"/>
  <c r="DO168" i="26"/>
  <c r="DM168" i="26"/>
  <c r="DL168" i="26"/>
  <c r="DF168" i="26"/>
  <c r="DE168" i="26"/>
  <c r="DD168" i="26"/>
  <c r="DK168" i="26" s="1"/>
  <c r="DC168" i="26"/>
  <c r="DJ168" i="26" s="1"/>
  <c r="DB168" i="26"/>
  <c r="DA168" i="26"/>
  <c r="DH168" i="26" s="1"/>
  <c r="CZ168" i="26"/>
  <c r="CY168" i="26"/>
  <c r="CX168" i="26"/>
  <c r="CW168" i="26"/>
  <c r="CV168" i="26"/>
  <c r="EU168" i="26" s="1"/>
  <c r="CU168" i="26"/>
  <c r="ET168" i="26" s="1"/>
  <c r="CT168" i="26"/>
  <c r="CS168" i="26"/>
  <c r="DG168" i="26" s="1"/>
  <c r="CR168" i="26"/>
  <c r="EQ168" i="26" s="1"/>
  <c r="CQ168" i="26"/>
  <c r="CP168" i="26"/>
  <c r="DZ168" i="26" s="1"/>
  <c r="CO168" i="26"/>
  <c r="CN168" i="26"/>
  <c r="DX168" i="26" s="1"/>
  <c r="CM168" i="26"/>
  <c r="DW168" i="26" s="1"/>
  <c r="CL168" i="26"/>
  <c r="CK168" i="26"/>
  <c r="DU168" i="26" s="1"/>
  <c r="CH168" i="26"/>
  <c r="CI168" i="26" s="1"/>
  <c r="CD168" i="26"/>
  <c r="CC168" i="26"/>
  <c r="CA168" i="26"/>
  <c r="BY168" i="26"/>
  <c r="BT168" i="26"/>
  <c r="BS168" i="26"/>
  <c r="BR168" i="26"/>
  <c r="BQ168" i="26"/>
  <c r="BO168" i="26"/>
  <c r="BM168" i="26"/>
  <c r="BL168" i="26"/>
  <c r="BN168" i="26" s="1"/>
  <c r="BK168" i="26"/>
  <c r="BJ168" i="26"/>
  <c r="BI168" i="26"/>
  <c r="BH168" i="26"/>
  <c r="BG168" i="26"/>
  <c r="BF168" i="26"/>
  <c r="BE168" i="26"/>
  <c r="BD168" i="26"/>
  <c r="BC168" i="26"/>
  <c r="BB168" i="26"/>
  <c r="BA168" i="26"/>
  <c r="AZ168" i="26"/>
  <c r="AY168" i="26"/>
  <c r="AX168" i="26"/>
  <c r="AW168" i="26"/>
  <c r="AV168" i="26"/>
  <c r="BU168" i="26" s="1"/>
  <c r="AU168" i="26"/>
  <c r="AT168" i="26"/>
  <c r="AS168" i="26"/>
  <c r="AR168" i="26"/>
  <c r="AQ168" i="26"/>
  <c r="BP168" i="26" s="1"/>
  <c r="AP168" i="26"/>
  <c r="E168" i="26"/>
  <c r="D168" i="26"/>
  <c r="EW167" i="26"/>
  <c r="EG167" i="26"/>
  <c r="EA167" i="26"/>
  <c r="DY167" i="26"/>
  <c r="DS167" i="26"/>
  <c r="DQ167" i="26"/>
  <c r="DO167" i="26"/>
  <c r="DM167" i="26"/>
  <c r="DK167" i="26"/>
  <c r="DJ167" i="26"/>
  <c r="DH167" i="26"/>
  <c r="DE167" i="26"/>
  <c r="DD167" i="26"/>
  <c r="DC167" i="26"/>
  <c r="EU167" i="26" s="1"/>
  <c r="DB167" i="26"/>
  <c r="DA167" i="26"/>
  <c r="CZ167" i="26"/>
  <c r="CY167" i="26"/>
  <c r="CX167" i="26"/>
  <c r="DL167" i="26" s="1"/>
  <c r="CW167" i="26"/>
  <c r="DR167" i="26" s="1"/>
  <c r="CV167" i="26"/>
  <c r="CU167" i="26"/>
  <c r="DI167" i="26" s="1"/>
  <c r="CT167" i="26"/>
  <c r="ES167" i="26" s="1"/>
  <c r="CS167" i="26"/>
  <c r="ER167" i="26" s="1"/>
  <c r="CR167" i="26"/>
  <c r="CQ167" i="26"/>
  <c r="CP167" i="26"/>
  <c r="DZ167" i="26" s="1"/>
  <c r="CO167" i="26"/>
  <c r="CN167" i="26"/>
  <c r="DX167" i="26" s="1"/>
  <c r="CM167" i="26"/>
  <c r="DW167" i="26" s="1"/>
  <c r="CL167" i="26"/>
  <c r="DV167" i="26" s="1"/>
  <c r="CK167" i="26"/>
  <c r="DU167" i="26" s="1"/>
  <c r="CH167" i="26"/>
  <c r="CI167" i="26" s="1"/>
  <c r="CD167" i="26"/>
  <c r="CC167" i="26"/>
  <c r="CA167" i="26"/>
  <c r="BY167" i="26"/>
  <c r="BS167" i="26"/>
  <c r="BQ167" i="26"/>
  <c r="BP167" i="26"/>
  <c r="BO167" i="26"/>
  <c r="BM167" i="26"/>
  <c r="BL167" i="26"/>
  <c r="BN167" i="26" s="1"/>
  <c r="BK167" i="26"/>
  <c r="BJ167" i="26"/>
  <c r="BI167" i="26"/>
  <c r="BH167" i="26"/>
  <c r="BG167" i="26"/>
  <c r="BF167" i="26"/>
  <c r="BE167" i="26"/>
  <c r="BD167" i="26"/>
  <c r="BC167" i="26"/>
  <c r="BB167" i="26"/>
  <c r="BA167" i="26"/>
  <c r="AZ167" i="26"/>
  <c r="AY167" i="26"/>
  <c r="AX167" i="26"/>
  <c r="AW167" i="26"/>
  <c r="AV167" i="26"/>
  <c r="BU167" i="26" s="1"/>
  <c r="AU167" i="26"/>
  <c r="BT167" i="26" s="1"/>
  <c r="AT167" i="26"/>
  <c r="AS167" i="26"/>
  <c r="BR167" i="26" s="1"/>
  <c r="AR167" i="26"/>
  <c r="AQ167" i="26"/>
  <c r="AP167" i="26"/>
  <c r="E167" i="26"/>
  <c r="D167" i="26"/>
  <c r="EW166" i="26"/>
  <c r="EU166" i="26"/>
  <c r="EG166" i="26"/>
  <c r="EA166" i="26"/>
  <c r="DY166" i="26"/>
  <c r="DW166" i="26"/>
  <c r="DR166" i="26"/>
  <c r="DQ166" i="26"/>
  <c r="DO166" i="26"/>
  <c r="DM166" i="26"/>
  <c r="DJ166" i="26"/>
  <c r="DF166" i="26"/>
  <c r="DE166" i="26"/>
  <c r="DD166" i="26"/>
  <c r="DK166" i="26" s="1"/>
  <c r="DC166" i="26"/>
  <c r="DB166" i="26"/>
  <c r="DA166" i="26"/>
  <c r="CZ166" i="26"/>
  <c r="CY166" i="26"/>
  <c r="CX166" i="26"/>
  <c r="DS166" i="26" s="1"/>
  <c r="CW166" i="26"/>
  <c r="CV166" i="26"/>
  <c r="CU166" i="26"/>
  <c r="DP166" i="26" s="1"/>
  <c r="CT166" i="26"/>
  <c r="ES166" i="26" s="1"/>
  <c r="CS166" i="26"/>
  <c r="ER166" i="26" s="1"/>
  <c r="CR166" i="26"/>
  <c r="CQ166" i="26"/>
  <c r="CP166" i="26"/>
  <c r="DZ166" i="26" s="1"/>
  <c r="CO166" i="26"/>
  <c r="CN166" i="26"/>
  <c r="DX166" i="26" s="1"/>
  <c r="CM166" i="26"/>
  <c r="CL166" i="26"/>
  <c r="DV166" i="26" s="1"/>
  <c r="CK166" i="26"/>
  <c r="DU166" i="26" s="1"/>
  <c r="CH166" i="26"/>
  <c r="CI166" i="26" s="1"/>
  <c r="CD166" i="26"/>
  <c r="CC166" i="26"/>
  <c r="CA166" i="26"/>
  <c r="BY166" i="26"/>
  <c r="BS166" i="26"/>
  <c r="BQ166" i="26"/>
  <c r="BP166" i="26"/>
  <c r="BO166" i="26"/>
  <c r="BM166" i="26"/>
  <c r="BL166" i="26"/>
  <c r="BK166" i="26"/>
  <c r="BJ166" i="26"/>
  <c r="BR166" i="26" s="1"/>
  <c r="BI166" i="26"/>
  <c r="BH166" i="26"/>
  <c r="BG166" i="26"/>
  <c r="BN166" i="26" s="1"/>
  <c r="BF166" i="26"/>
  <c r="BE166" i="26"/>
  <c r="BD166" i="26"/>
  <c r="BC166" i="26"/>
  <c r="BB166" i="26"/>
  <c r="BA166" i="26"/>
  <c r="AZ166" i="26"/>
  <c r="AY166" i="26"/>
  <c r="AX166" i="26"/>
  <c r="AW166" i="26"/>
  <c r="AV166" i="26"/>
  <c r="BU166" i="26" s="1"/>
  <c r="AU166" i="26"/>
  <c r="BT166" i="26" s="1"/>
  <c r="AT166" i="26"/>
  <c r="AS166" i="26"/>
  <c r="AR166" i="26"/>
  <c r="AQ166" i="26"/>
  <c r="AP166" i="26"/>
  <c r="E166" i="26"/>
  <c r="D166" i="26"/>
  <c r="EW165" i="26"/>
  <c r="EU165" i="26"/>
  <c r="ET165" i="26"/>
  <c r="EG165" i="26"/>
  <c r="DY165" i="26"/>
  <c r="DW165" i="26"/>
  <c r="DV165" i="26"/>
  <c r="DQ165" i="26"/>
  <c r="DP165" i="26"/>
  <c r="DO165" i="26"/>
  <c r="DM165" i="26"/>
  <c r="DI165" i="26"/>
  <c r="DH165" i="26"/>
  <c r="DG165" i="26"/>
  <c r="DF165" i="26"/>
  <c r="DE165" i="26"/>
  <c r="DD165" i="26"/>
  <c r="DC165" i="26"/>
  <c r="DB165" i="26"/>
  <c r="DA165" i="26"/>
  <c r="ES165" i="26" s="1"/>
  <c r="CZ165" i="26"/>
  <c r="CY165" i="26"/>
  <c r="CX165" i="26"/>
  <c r="DL165" i="26" s="1"/>
  <c r="CW165" i="26"/>
  <c r="EV165" i="26" s="1"/>
  <c r="CV165" i="26"/>
  <c r="DJ165" i="26" s="1"/>
  <c r="CU165" i="26"/>
  <c r="CT165" i="26"/>
  <c r="CS165" i="26"/>
  <c r="CR165" i="26"/>
  <c r="EQ165" i="26" s="1"/>
  <c r="CQ165" i="26"/>
  <c r="EA165" i="26" s="1"/>
  <c r="CP165" i="26"/>
  <c r="DZ165" i="26" s="1"/>
  <c r="CO165" i="26"/>
  <c r="CN165" i="26"/>
  <c r="DX165" i="26" s="1"/>
  <c r="CM165" i="26"/>
  <c r="CL165" i="26"/>
  <c r="CK165" i="26"/>
  <c r="DU165" i="26" s="1"/>
  <c r="CH165" i="26"/>
  <c r="CI165" i="26" s="1"/>
  <c r="CD165" i="26"/>
  <c r="CC165" i="26"/>
  <c r="CA165" i="26"/>
  <c r="BY165" i="26"/>
  <c r="BS165" i="26"/>
  <c r="BQ165" i="26"/>
  <c r="BO165" i="26"/>
  <c r="BM165" i="26"/>
  <c r="BL165" i="26"/>
  <c r="BT165" i="26" s="1"/>
  <c r="BK165" i="26"/>
  <c r="BJ165" i="26"/>
  <c r="BI165" i="26"/>
  <c r="BH165" i="26"/>
  <c r="BP165" i="26" s="1"/>
  <c r="BG165" i="26"/>
  <c r="BN165" i="26" s="1"/>
  <c r="BF165" i="26"/>
  <c r="BE165" i="26"/>
  <c r="BD165" i="26"/>
  <c r="BC165" i="26"/>
  <c r="BB165" i="26"/>
  <c r="BA165" i="26"/>
  <c r="AZ165" i="26"/>
  <c r="AY165" i="26"/>
  <c r="AX165" i="26"/>
  <c r="AW165" i="26"/>
  <c r="AV165" i="26"/>
  <c r="BU165" i="26" s="1"/>
  <c r="AU165" i="26"/>
  <c r="AT165" i="26"/>
  <c r="AS165" i="26"/>
  <c r="BR165" i="26" s="1"/>
  <c r="AR165" i="26"/>
  <c r="AQ165" i="26"/>
  <c r="AP165" i="26"/>
  <c r="E165" i="26"/>
  <c r="D165" i="26"/>
  <c r="EW164" i="26"/>
  <c r="EU164" i="26"/>
  <c r="ET164" i="26"/>
  <c r="ES164" i="26"/>
  <c r="EG164" i="26"/>
  <c r="DP164" i="26"/>
  <c r="DO164" i="26"/>
  <c r="DW164" i="26" s="1"/>
  <c r="DM164" i="26"/>
  <c r="DU164" i="26" s="1"/>
  <c r="DI164" i="26"/>
  <c r="DH164" i="26"/>
  <c r="DF164" i="26"/>
  <c r="DE164" i="26"/>
  <c r="DD164" i="26"/>
  <c r="DC164" i="26"/>
  <c r="DB164" i="26"/>
  <c r="DA164" i="26"/>
  <c r="CZ164" i="26"/>
  <c r="CY164" i="26"/>
  <c r="CX164" i="26"/>
  <c r="CW164" i="26"/>
  <c r="CV164" i="26"/>
  <c r="DQ164" i="26" s="1"/>
  <c r="DY164" i="26" s="1"/>
  <c r="CU164" i="26"/>
  <c r="CT164" i="26"/>
  <c r="CS164" i="26"/>
  <c r="ER164" i="26" s="1"/>
  <c r="CR164" i="26"/>
  <c r="CQ164" i="26"/>
  <c r="CP164" i="26"/>
  <c r="CO164" i="26"/>
  <c r="CN164" i="26"/>
  <c r="CM164" i="26"/>
  <c r="CL164" i="26"/>
  <c r="CK164" i="26"/>
  <c r="CH164" i="26"/>
  <c r="CI164" i="26" s="1"/>
  <c r="CD164" i="26"/>
  <c r="CC164" i="26"/>
  <c r="CA164" i="26"/>
  <c r="BY164" i="26"/>
  <c r="BU164" i="26"/>
  <c r="BQ164" i="26"/>
  <c r="BP164" i="26"/>
  <c r="BO164" i="26"/>
  <c r="BM164" i="26"/>
  <c r="BL164" i="26"/>
  <c r="BT164" i="26" s="1"/>
  <c r="BK164" i="26"/>
  <c r="BJ164" i="26"/>
  <c r="BI164" i="26"/>
  <c r="BH164" i="26"/>
  <c r="BG164" i="26"/>
  <c r="BN164" i="26" s="1"/>
  <c r="BF164" i="26"/>
  <c r="BE164" i="26"/>
  <c r="BD164" i="26"/>
  <c r="BC164" i="26"/>
  <c r="BB164" i="26"/>
  <c r="BA164" i="26"/>
  <c r="AZ164" i="26"/>
  <c r="AY164" i="26"/>
  <c r="AX164" i="26"/>
  <c r="AW164" i="26"/>
  <c r="AV164" i="26"/>
  <c r="AU164" i="26"/>
  <c r="AT164" i="26"/>
  <c r="BS164" i="26" s="1"/>
  <c r="AS164" i="26"/>
  <c r="BR164" i="26" s="1"/>
  <c r="AR164" i="26"/>
  <c r="AQ164" i="26"/>
  <c r="AP164" i="26"/>
  <c r="E164" i="26"/>
  <c r="D164" i="26"/>
  <c r="EW163" i="26"/>
  <c r="EU163" i="26"/>
  <c r="ET163" i="26"/>
  <c r="ES163" i="26"/>
  <c r="EG163" i="26"/>
  <c r="DW163" i="26"/>
  <c r="DP163" i="26"/>
  <c r="DO163" i="26"/>
  <c r="DM163" i="26"/>
  <c r="DU163" i="26" s="1"/>
  <c r="DK163" i="26"/>
  <c r="DI163" i="26"/>
  <c r="DF163" i="26"/>
  <c r="DE163" i="26"/>
  <c r="DD163" i="26"/>
  <c r="DC163" i="26"/>
  <c r="DB163" i="26"/>
  <c r="DA163" i="26"/>
  <c r="CZ163" i="26"/>
  <c r="CY163" i="26"/>
  <c r="EQ163" i="26" s="1"/>
  <c r="CX163" i="26"/>
  <c r="CW163" i="26"/>
  <c r="CV163" i="26"/>
  <c r="DJ163" i="26" s="1"/>
  <c r="CU163" i="26"/>
  <c r="CT163" i="26"/>
  <c r="DH163" i="26" s="1"/>
  <c r="CS163" i="26"/>
  <c r="DN163" i="26" s="1"/>
  <c r="DV163" i="26" s="1"/>
  <c r="CR163" i="26"/>
  <c r="CQ163" i="26"/>
  <c r="CP163" i="26"/>
  <c r="CO163" i="26"/>
  <c r="CN163" i="26"/>
  <c r="DX163" i="26" s="1"/>
  <c r="CM163" i="26"/>
  <c r="CL163" i="26"/>
  <c r="CK163" i="26"/>
  <c r="CH163" i="26"/>
  <c r="CI163" i="26" s="1"/>
  <c r="CD163" i="26"/>
  <c r="CC163" i="26"/>
  <c r="CA163" i="26"/>
  <c r="BZ163" i="26"/>
  <c r="CE163" i="26" s="1"/>
  <c r="BY163" i="26"/>
  <c r="BU163" i="26"/>
  <c r="BS163" i="26"/>
  <c r="BQ163" i="26"/>
  <c r="BM163" i="26"/>
  <c r="BL163" i="26"/>
  <c r="BT163" i="26" s="1"/>
  <c r="BK163" i="26"/>
  <c r="BJ163" i="26"/>
  <c r="BI163" i="26"/>
  <c r="BH163" i="26"/>
  <c r="BG163" i="26"/>
  <c r="BN163" i="26" s="1"/>
  <c r="BF163" i="26"/>
  <c r="BE163" i="26"/>
  <c r="BD163" i="26"/>
  <c r="BC163" i="26"/>
  <c r="BB163" i="26"/>
  <c r="BA163" i="26"/>
  <c r="AZ163" i="26"/>
  <c r="AY163" i="26"/>
  <c r="AX163" i="26"/>
  <c r="AW163" i="26"/>
  <c r="AV163" i="26"/>
  <c r="AU163" i="26"/>
  <c r="AT163" i="26"/>
  <c r="AS163" i="26"/>
  <c r="BR163" i="26" s="1"/>
  <c r="AR163" i="26"/>
  <c r="AQ163" i="26"/>
  <c r="BP163" i="26" s="1"/>
  <c r="AP163" i="26"/>
  <c r="E163" i="26"/>
  <c r="D163" i="26"/>
  <c r="EW162" i="26"/>
  <c r="EU162" i="26"/>
  <c r="ET162" i="26"/>
  <c r="ES162" i="26"/>
  <c r="EQ162" i="26"/>
  <c r="EG162" i="26"/>
  <c r="DU162" i="26"/>
  <c r="DS162" i="26"/>
  <c r="DR162" i="26"/>
  <c r="DP162" i="26"/>
  <c r="DM162" i="26"/>
  <c r="DL162" i="26"/>
  <c r="DK162" i="26"/>
  <c r="DF162" i="26"/>
  <c r="DE162" i="26"/>
  <c r="DD162" i="26"/>
  <c r="DC162" i="26"/>
  <c r="DB162" i="26"/>
  <c r="DI162" i="26" s="1"/>
  <c r="DA162" i="26"/>
  <c r="CZ162" i="26"/>
  <c r="DG162" i="26" s="1"/>
  <c r="CY162" i="26"/>
  <c r="CX162" i="26"/>
  <c r="CW162" i="26"/>
  <c r="EV162" i="26" s="1"/>
  <c r="CV162" i="26"/>
  <c r="CU162" i="26"/>
  <c r="CT162" i="26"/>
  <c r="DO162" i="26" s="1"/>
  <c r="CS162" i="26"/>
  <c r="DN162" i="26" s="1"/>
  <c r="CR162" i="26"/>
  <c r="CQ162" i="26"/>
  <c r="EA162" i="26" s="1"/>
  <c r="CP162" i="26"/>
  <c r="DZ162" i="26" s="1"/>
  <c r="CO162" i="26"/>
  <c r="CN162" i="26"/>
  <c r="CM162" i="26"/>
  <c r="DW162" i="26" s="1"/>
  <c r="CL162" i="26"/>
  <c r="DV162" i="26" s="1"/>
  <c r="CK162" i="26"/>
  <c r="CH162" i="26"/>
  <c r="CI162" i="26" s="1"/>
  <c r="CD162" i="26"/>
  <c r="CC162" i="26"/>
  <c r="CA162" i="26"/>
  <c r="BY162" i="26"/>
  <c r="BS162" i="26"/>
  <c r="BQ162" i="26"/>
  <c r="BP162" i="26"/>
  <c r="BO162" i="26"/>
  <c r="BM162" i="26"/>
  <c r="BL162" i="26"/>
  <c r="BT162" i="26" s="1"/>
  <c r="BK162" i="26"/>
  <c r="BJ162" i="26"/>
  <c r="BI162" i="26"/>
  <c r="BH162" i="26"/>
  <c r="BG162" i="26"/>
  <c r="BN162" i="26" s="1"/>
  <c r="BF162" i="26"/>
  <c r="BE162" i="26"/>
  <c r="BD162" i="26"/>
  <c r="BC162" i="26"/>
  <c r="BB162" i="26"/>
  <c r="BA162" i="26"/>
  <c r="AZ162" i="26"/>
  <c r="AY162" i="26"/>
  <c r="AX162" i="26"/>
  <c r="AW162" i="26"/>
  <c r="AV162" i="26"/>
  <c r="BU162" i="26" s="1"/>
  <c r="AU162" i="26"/>
  <c r="AT162" i="26"/>
  <c r="AS162" i="26"/>
  <c r="BR162" i="26" s="1"/>
  <c r="AR162" i="26"/>
  <c r="AQ162" i="26"/>
  <c r="AP162" i="26"/>
  <c r="E162" i="26"/>
  <c r="D162" i="26"/>
  <c r="EU161" i="26"/>
  <c r="ET161" i="26"/>
  <c r="ES161" i="26"/>
  <c r="ER161" i="26"/>
  <c r="EQ161" i="26"/>
  <c r="EG161" i="26"/>
  <c r="DU161" i="26"/>
  <c r="DS161" i="26"/>
  <c r="DR161" i="26"/>
  <c r="DP161" i="26"/>
  <c r="DN161" i="26"/>
  <c r="DM161" i="26"/>
  <c r="DJ161" i="26"/>
  <c r="DF161" i="26"/>
  <c r="DE161" i="26"/>
  <c r="DD161" i="26"/>
  <c r="DC161" i="26"/>
  <c r="DB161" i="26"/>
  <c r="DI161" i="26" s="1"/>
  <c r="DA161" i="26"/>
  <c r="CZ161" i="26"/>
  <c r="DG161" i="26" s="1"/>
  <c r="CY161" i="26"/>
  <c r="CX161" i="26"/>
  <c r="DL161" i="26" s="1"/>
  <c r="CW161" i="26"/>
  <c r="EV161" i="26" s="1"/>
  <c r="CV161" i="26"/>
  <c r="DQ161" i="26" s="1"/>
  <c r="CU161" i="26"/>
  <c r="CT161" i="26"/>
  <c r="CS161" i="26"/>
  <c r="CR161" i="26"/>
  <c r="CQ161" i="26"/>
  <c r="EA161" i="26" s="1"/>
  <c r="CP161" i="26"/>
  <c r="DZ161" i="26" s="1"/>
  <c r="CO161" i="26"/>
  <c r="DY161" i="26" s="1"/>
  <c r="CN161" i="26"/>
  <c r="CM161" i="26"/>
  <c r="CL161" i="26"/>
  <c r="DV161" i="26" s="1"/>
  <c r="CK161" i="26"/>
  <c r="CH161" i="26"/>
  <c r="CI161" i="26" s="1"/>
  <c r="CD161" i="26"/>
  <c r="CC161" i="26"/>
  <c r="CA161" i="26"/>
  <c r="BY161" i="26"/>
  <c r="BS161" i="26"/>
  <c r="BQ161" i="26"/>
  <c r="BO161" i="26"/>
  <c r="BM161" i="26"/>
  <c r="BL161" i="26"/>
  <c r="BT161" i="26" s="1"/>
  <c r="BK161" i="26"/>
  <c r="BJ161" i="26"/>
  <c r="BI161" i="26"/>
  <c r="BH161" i="26"/>
  <c r="BG161" i="26"/>
  <c r="BN161" i="26" s="1"/>
  <c r="BF161" i="26"/>
  <c r="BE161" i="26"/>
  <c r="BD161" i="26"/>
  <c r="BC161" i="26"/>
  <c r="BB161" i="26"/>
  <c r="BA161" i="26"/>
  <c r="AZ161" i="26"/>
  <c r="AY161" i="26"/>
  <c r="AX161" i="26"/>
  <c r="AW161" i="26"/>
  <c r="AV161" i="26"/>
  <c r="BU161" i="26" s="1"/>
  <c r="AU161" i="26"/>
  <c r="AT161" i="26"/>
  <c r="AS161" i="26"/>
  <c r="BR161" i="26" s="1"/>
  <c r="AR161" i="26"/>
  <c r="AQ161" i="26"/>
  <c r="BP161" i="26" s="1"/>
  <c r="AP161" i="26"/>
  <c r="E161" i="26"/>
  <c r="D161" i="26"/>
  <c r="EU160" i="26"/>
  <c r="ER160" i="26"/>
  <c r="EG160" i="26"/>
  <c r="EA160" i="26"/>
  <c r="DS160" i="26"/>
  <c r="DR160" i="26"/>
  <c r="DZ160" i="26" s="1"/>
  <c r="DP160" i="26"/>
  <c r="DO160" i="26"/>
  <c r="DM160" i="26"/>
  <c r="DL160" i="26"/>
  <c r="DJ160" i="26"/>
  <c r="DI160" i="26"/>
  <c r="DE160" i="26"/>
  <c r="DD160" i="26"/>
  <c r="DK160" i="26" s="1"/>
  <c r="DC160" i="26"/>
  <c r="DB160" i="26"/>
  <c r="ET160" i="26" s="1"/>
  <c r="DA160" i="26"/>
  <c r="ES160" i="26" s="1"/>
  <c r="CZ160" i="26"/>
  <c r="CY160" i="26"/>
  <c r="DF160" i="26" s="1"/>
  <c r="CX160" i="26"/>
  <c r="EW160" i="26" s="1"/>
  <c r="CW160" i="26"/>
  <c r="CV160" i="26"/>
  <c r="DQ160" i="26" s="1"/>
  <c r="DY160" i="26" s="1"/>
  <c r="CU160" i="26"/>
  <c r="CT160" i="26"/>
  <c r="CS160" i="26"/>
  <c r="DN160" i="26" s="1"/>
  <c r="CR160" i="26"/>
  <c r="CQ160" i="26"/>
  <c r="CP160" i="26"/>
  <c r="CO160" i="26"/>
  <c r="CN160" i="26"/>
  <c r="CM160" i="26"/>
  <c r="DW160" i="26" s="1"/>
  <c r="CL160" i="26"/>
  <c r="CK160" i="26"/>
  <c r="DU160" i="26" s="1"/>
  <c r="CH160" i="26"/>
  <c r="CI160" i="26" s="1"/>
  <c r="CD160" i="26"/>
  <c r="CC160" i="26"/>
  <c r="CA160" i="26"/>
  <c r="BY160" i="26"/>
  <c r="BZ160" i="26" s="1"/>
  <c r="BT160" i="26"/>
  <c r="BR160" i="26"/>
  <c r="BP160" i="26"/>
  <c r="BO160" i="26"/>
  <c r="BM160" i="26"/>
  <c r="BU160" i="26" s="1"/>
  <c r="BL160" i="26"/>
  <c r="BK160" i="26"/>
  <c r="BJ160" i="26"/>
  <c r="BI160" i="26"/>
  <c r="BH160" i="26"/>
  <c r="BG160" i="26"/>
  <c r="BN160" i="26" s="1"/>
  <c r="BF160" i="26"/>
  <c r="BE160" i="26"/>
  <c r="BD160" i="26"/>
  <c r="BC160" i="26"/>
  <c r="BB160" i="26"/>
  <c r="BA160" i="26"/>
  <c r="AZ160" i="26"/>
  <c r="AY160" i="26"/>
  <c r="AX160" i="26"/>
  <c r="AW160" i="26"/>
  <c r="AV160" i="26"/>
  <c r="AU160" i="26"/>
  <c r="AT160" i="26"/>
  <c r="BS160" i="26" s="1"/>
  <c r="AS160" i="26"/>
  <c r="AR160" i="26"/>
  <c r="BQ160" i="26" s="1"/>
  <c r="AQ160" i="26"/>
  <c r="AP160" i="26"/>
  <c r="E160" i="26"/>
  <c r="D160" i="26"/>
  <c r="EW159" i="26"/>
  <c r="EV159" i="26"/>
  <c r="ET159" i="26"/>
  <c r="EG159" i="26"/>
  <c r="EA159" i="26"/>
  <c r="DY159" i="26"/>
  <c r="DX159" i="26"/>
  <c r="DV159" i="26"/>
  <c r="DU159" i="26"/>
  <c r="DS159" i="26"/>
  <c r="DR159" i="26"/>
  <c r="DQ159" i="26"/>
  <c r="DP159" i="26"/>
  <c r="DO159" i="26"/>
  <c r="DK159" i="26"/>
  <c r="DH159" i="26"/>
  <c r="DF159" i="26"/>
  <c r="DE159" i="26"/>
  <c r="DD159" i="26"/>
  <c r="DC159" i="26"/>
  <c r="DJ159" i="26" s="1"/>
  <c r="DB159" i="26"/>
  <c r="DA159" i="26"/>
  <c r="CZ159" i="26"/>
  <c r="CY159" i="26"/>
  <c r="CX159" i="26"/>
  <c r="DL159" i="26" s="1"/>
  <c r="CW159" i="26"/>
  <c r="CV159" i="26"/>
  <c r="CU159" i="26"/>
  <c r="DI159" i="26" s="1"/>
  <c r="CT159" i="26"/>
  <c r="ES159" i="26" s="1"/>
  <c r="CS159" i="26"/>
  <c r="ER159" i="26" s="1"/>
  <c r="CR159" i="26"/>
  <c r="EQ159" i="26" s="1"/>
  <c r="CQ159" i="26"/>
  <c r="CP159" i="26"/>
  <c r="DZ159" i="26" s="1"/>
  <c r="CO159" i="26"/>
  <c r="CN159" i="26"/>
  <c r="CM159" i="26"/>
  <c r="DW159" i="26" s="1"/>
  <c r="CL159" i="26"/>
  <c r="CK159" i="26"/>
  <c r="CH159" i="26"/>
  <c r="CI159" i="26" s="1"/>
  <c r="CD159" i="26"/>
  <c r="CC159" i="26"/>
  <c r="CA159" i="26"/>
  <c r="BY159" i="26"/>
  <c r="BT159" i="26"/>
  <c r="BQ159" i="26"/>
  <c r="BO159" i="26"/>
  <c r="BM159" i="26"/>
  <c r="BL159" i="26"/>
  <c r="BK159" i="26"/>
  <c r="BJ159" i="26"/>
  <c r="BI159" i="26"/>
  <c r="BH159" i="26"/>
  <c r="BG159" i="26"/>
  <c r="BN159" i="26" s="1"/>
  <c r="BF159" i="26"/>
  <c r="BE159" i="26"/>
  <c r="BD159" i="26"/>
  <c r="BC159" i="26"/>
  <c r="BB159" i="26"/>
  <c r="BA159" i="26"/>
  <c r="AZ159" i="26"/>
  <c r="AY159" i="26"/>
  <c r="AX159" i="26"/>
  <c r="AW159" i="26"/>
  <c r="AV159" i="26"/>
  <c r="BU159" i="26" s="1"/>
  <c r="AU159" i="26"/>
  <c r="AT159" i="26"/>
  <c r="BS159" i="26" s="1"/>
  <c r="AS159" i="26"/>
  <c r="BR159" i="26" s="1"/>
  <c r="AR159" i="26"/>
  <c r="AQ159" i="26"/>
  <c r="BP159" i="26" s="1"/>
  <c r="AP159" i="26"/>
  <c r="D159" i="26"/>
  <c r="E159" i="26" s="1"/>
  <c r="EW158" i="26"/>
  <c r="EU158" i="26"/>
  <c r="ET158" i="26"/>
  <c r="EG158" i="26"/>
  <c r="DS158" i="26"/>
  <c r="DQ158" i="26"/>
  <c r="DY158" i="26" s="1"/>
  <c r="DP158" i="26"/>
  <c r="DX158" i="26" s="1"/>
  <c r="DO158" i="26"/>
  <c r="DW158" i="26" s="1"/>
  <c r="DM158" i="26"/>
  <c r="DJ158" i="26"/>
  <c r="DG158" i="26"/>
  <c r="DE158" i="26"/>
  <c r="DL158" i="26" s="1"/>
  <c r="DD158" i="26"/>
  <c r="DC158" i="26"/>
  <c r="DB158" i="26"/>
  <c r="DI158" i="26" s="1"/>
  <c r="DA158" i="26"/>
  <c r="CZ158" i="26"/>
  <c r="CY158" i="26"/>
  <c r="DF158" i="26" s="1"/>
  <c r="CX158" i="26"/>
  <c r="CW158" i="26"/>
  <c r="CV158" i="26"/>
  <c r="CU158" i="26"/>
  <c r="CT158" i="26"/>
  <c r="DH158" i="26" s="1"/>
  <c r="CS158" i="26"/>
  <c r="ER158" i="26" s="1"/>
  <c r="CR158" i="26"/>
  <c r="CQ158" i="26"/>
  <c r="EA158" i="26" s="1"/>
  <c r="CP158" i="26"/>
  <c r="CO158" i="26"/>
  <c r="CN158" i="26"/>
  <c r="CM158" i="26"/>
  <c r="CL158" i="26"/>
  <c r="CK158" i="26"/>
  <c r="CH158" i="26"/>
  <c r="CI158" i="26" s="1"/>
  <c r="CD158" i="26"/>
  <c r="CC158" i="26"/>
  <c r="CA158" i="26"/>
  <c r="BY158" i="26"/>
  <c r="BZ158" i="26" s="1"/>
  <c r="BP158" i="26"/>
  <c r="BM158" i="26"/>
  <c r="BU158" i="26" s="1"/>
  <c r="BL158" i="26"/>
  <c r="BK158" i="26"/>
  <c r="BS158" i="26" s="1"/>
  <c r="BJ158" i="26"/>
  <c r="BI158" i="26"/>
  <c r="BH158" i="26"/>
  <c r="BG158" i="26"/>
  <c r="BN158" i="26" s="1"/>
  <c r="BF158" i="26"/>
  <c r="BE158" i="26"/>
  <c r="BD158" i="26"/>
  <c r="BC158" i="26"/>
  <c r="BB158" i="26"/>
  <c r="BA158" i="26"/>
  <c r="AZ158" i="26"/>
  <c r="AY158" i="26"/>
  <c r="AX158" i="26"/>
  <c r="AW158" i="26"/>
  <c r="AV158" i="26"/>
  <c r="AU158" i="26"/>
  <c r="BT158" i="26" s="1"/>
  <c r="AT158" i="26"/>
  <c r="AS158" i="26"/>
  <c r="BR158" i="26" s="1"/>
  <c r="AR158" i="26"/>
  <c r="BQ158" i="26" s="1"/>
  <c r="AQ158" i="26"/>
  <c r="AP158" i="26"/>
  <c r="D158" i="26"/>
  <c r="E158" i="26" s="1"/>
  <c r="ET157" i="26"/>
  <c r="ER157" i="26"/>
  <c r="EG157" i="26"/>
  <c r="DV157" i="26"/>
  <c r="DS157" i="26"/>
  <c r="DQ157" i="26"/>
  <c r="DY157" i="26" s="1"/>
  <c r="DP157" i="26"/>
  <c r="DO157" i="26"/>
  <c r="DN157" i="26"/>
  <c r="DM157" i="26"/>
  <c r="DI157" i="26"/>
  <c r="DF157" i="26"/>
  <c r="DE157" i="26"/>
  <c r="DD157" i="26"/>
  <c r="DC157" i="26"/>
  <c r="EU157" i="26" s="1"/>
  <c r="DB157" i="26"/>
  <c r="DA157" i="26"/>
  <c r="DH157" i="26" s="1"/>
  <c r="CZ157" i="26"/>
  <c r="CY157" i="26"/>
  <c r="CX157" i="26"/>
  <c r="DL157" i="26" s="1"/>
  <c r="CW157" i="26"/>
  <c r="CV157" i="26"/>
  <c r="DJ157" i="26" s="1"/>
  <c r="CU157" i="26"/>
  <c r="CT157" i="26"/>
  <c r="ES157" i="26" s="1"/>
  <c r="CS157" i="26"/>
  <c r="DG157" i="26" s="1"/>
  <c r="CR157" i="26"/>
  <c r="EQ157" i="26" s="1"/>
  <c r="CQ157" i="26"/>
  <c r="EA157" i="26" s="1"/>
  <c r="CP157" i="26"/>
  <c r="CO157" i="26"/>
  <c r="CN157" i="26"/>
  <c r="DX157" i="26" s="1"/>
  <c r="CM157" i="26"/>
  <c r="DW157" i="26" s="1"/>
  <c r="CL157" i="26"/>
  <c r="CK157" i="26"/>
  <c r="DU157" i="26" s="1"/>
  <c r="CH157" i="26"/>
  <c r="CI157" i="26" s="1"/>
  <c r="CD157" i="26"/>
  <c r="CC157" i="26"/>
  <c r="CA157" i="26"/>
  <c r="BY157" i="26"/>
  <c r="BU157" i="26"/>
  <c r="BT157" i="26"/>
  <c r="BM157" i="26"/>
  <c r="BL157" i="26"/>
  <c r="BK157" i="26"/>
  <c r="BJ157" i="26"/>
  <c r="BI157" i="26"/>
  <c r="BH157" i="26"/>
  <c r="BG157" i="26"/>
  <c r="BO157" i="26" s="1"/>
  <c r="BF157" i="26"/>
  <c r="BE157" i="26"/>
  <c r="BD157" i="26"/>
  <c r="BC157" i="26"/>
  <c r="BB157" i="26"/>
  <c r="BA157" i="26"/>
  <c r="AZ157" i="26"/>
  <c r="AY157" i="26"/>
  <c r="AX157" i="26"/>
  <c r="AW157" i="26"/>
  <c r="AV157" i="26"/>
  <c r="AU157" i="26"/>
  <c r="AT157" i="26"/>
  <c r="BS157" i="26" s="1"/>
  <c r="AS157" i="26"/>
  <c r="BR157" i="26" s="1"/>
  <c r="AR157" i="26"/>
  <c r="BQ157" i="26" s="1"/>
  <c r="AQ157" i="26"/>
  <c r="BP157" i="26" s="1"/>
  <c r="AP157" i="26"/>
  <c r="E157" i="26"/>
  <c r="D157" i="26"/>
  <c r="ER156" i="26"/>
  <c r="EG156" i="26"/>
  <c r="EA156" i="26"/>
  <c r="DV156" i="26"/>
  <c r="DS156" i="26"/>
  <c r="DQ156" i="26"/>
  <c r="DO156" i="26"/>
  <c r="DN156" i="26"/>
  <c r="DM156" i="26"/>
  <c r="DJ156" i="26"/>
  <c r="DH156" i="26"/>
  <c r="DE156" i="26"/>
  <c r="DD156" i="26"/>
  <c r="DC156" i="26"/>
  <c r="EU156" i="26" s="1"/>
  <c r="DB156" i="26"/>
  <c r="DA156" i="26"/>
  <c r="CZ156" i="26"/>
  <c r="DG156" i="26" s="1"/>
  <c r="CY156" i="26"/>
  <c r="CX156" i="26"/>
  <c r="EW156" i="26" s="1"/>
  <c r="CW156" i="26"/>
  <c r="DK156" i="26" s="1"/>
  <c r="CV156" i="26"/>
  <c r="CU156" i="26"/>
  <c r="CT156" i="26"/>
  <c r="ES156" i="26" s="1"/>
  <c r="CS156" i="26"/>
  <c r="CR156" i="26"/>
  <c r="DF156" i="26" s="1"/>
  <c r="CQ156" i="26"/>
  <c r="CP156" i="26"/>
  <c r="CO156" i="26"/>
  <c r="DY156" i="26" s="1"/>
  <c r="CN156" i="26"/>
  <c r="CM156" i="26"/>
  <c r="DW156" i="26" s="1"/>
  <c r="CL156" i="26"/>
  <c r="CK156" i="26"/>
  <c r="CH156" i="26"/>
  <c r="CI156" i="26" s="1"/>
  <c r="CD156" i="26"/>
  <c r="CC156" i="26"/>
  <c r="CA156" i="26"/>
  <c r="BY156" i="26"/>
  <c r="BZ156" i="26" s="1"/>
  <c r="BU156" i="26"/>
  <c r="BP156" i="26"/>
  <c r="BM156" i="26"/>
  <c r="BL156" i="26"/>
  <c r="BK156" i="26"/>
  <c r="BS156" i="26" s="1"/>
  <c r="BJ156" i="26"/>
  <c r="BI156" i="26"/>
  <c r="BQ156" i="26" s="1"/>
  <c r="BH156" i="26"/>
  <c r="BG156" i="26"/>
  <c r="BF156" i="26"/>
  <c r="BE156" i="26"/>
  <c r="BD156" i="26"/>
  <c r="BC156" i="26"/>
  <c r="BB156" i="26"/>
  <c r="BA156" i="26"/>
  <c r="AZ156" i="26"/>
  <c r="AY156" i="26"/>
  <c r="AX156" i="26"/>
  <c r="AW156" i="26"/>
  <c r="AV156" i="26"/>
  <c r="AU156" i="26"/>
  <c r="BT156" i="26" s="1"/>
  <c r="AT156" i="26"/>
  <c r="AS156" i="26"/>
  <c r="BR156" i="26" s="1"/>
  <c r="AR156" i="26"/>
  <c r="AQ156" i="26"/>
  <c r="AP156" i="26"/>
  <c r="BO156" i="26" s="1"/>
  <c r="E156" i="26"/>
  <c r="D156" i="26"/>
  <c r="ER155" i="26"/>
  <c r="EG155" i="26"/>
  <c r="EA155" i="26"/>
  <c r="DS155" i="26"/>
  <c r="DR155" i="26"/>
  <c r="DQ155" i="26"/>
  <c r="DO155" i="26"/>
  <c r="DN155" i="26"/>
  <c r="DM155" i="26"/>
  <c r="DL155" i="26"/>
  <c r="DG155" i="26"/>
  <c r="DE155" i="26"/>
  <c r="DD155" i="26"/>
  <c r="DK155" i="26" s="1"/>
  <c r="DC155" i="26"/>
  <c r="DB155" i="26"/>
  <c r="DA155" i="26"/>
  <c r="CZ155" i="26"/>
  <c r="CY155" i="26"/>
  <c r="EQ155" i="26" s="1"/>
  <c r="CX155" i="26"/>
  <c r="EW155" i="26" s="1"/>
  <c r="CW155" i="26"/>
  <c r="CV155" i="26"/>
  <c r="DJ155" i="26" s="1"/>
  <c r="CU155" i="26"/>
  <c r="CT155" i="26"/>
  <c r="DH155" i="26" s="1"/>
  <c r="CS155" i="26"/>
  <c r="CR155" i="26"/>
  <c r="CQ155" i="26"/>
  <c r="CP155" i="26"/>
  <c r="DZ155" i="26" s="1"/>
  <c r="CO155" i="26"/>
  <c r="DY155" i="26" s="1"/>
  <c r="CN155" i="26"/>
  <c r="CM155" i="26"/>
  <c r="DW155" i="26" s="1"/>
  <c r="CL155" i="26"/>
  <c r="DV155" i="26" s="1"/>
  <c r="CK155" i="26"/>
  <c r="DU155" i="26" s="1"/>
  <c r="CH155" i="26"/>
  <c r="CI155" i="26" s="1"/>
  <c r="CD155" i="26"/>
  <c r="CC155" i="26"/>
  <c r="CA155" i="26"/>
  <c r="BY155" i="26"/>
  <c r="BS155" i="26"/>
  <c r="BR155" i="26"/>
  <c r="BM155" i="26"/>
  <c r="BL155" i="26"/>
  <c r="BT155" i="26" s="1"/>
  <c r="BK155" i="26"/>
  <c r="BJ155" i="26"/>
  <c r="BI155" i="26"/>
  <c r="BH155" i="26"/>
  <c r="BG155" i="26"/>
  <c r="BN155" i="26" s="1"/>
  <c r="BF155" i="26"/>
  <c r="BE155" i="26"/>
  <c r="BD155" i="26"/>
  <c r="BC155" i="26"/>
  <c r="BB155" i="26"/>
  <c r="BA155" i="26"/>
  <c r="AZ155" i="26"/>
  <c r="AY155" i="26"/>
  <c r="AX155" i="26"/>
  <c r="AW155" i="26"/>
  <c r="AV155" i="26"/>
  <c r="BU155" i="26" s="1"/>
  <c r="AU155" i="26"/>
  <c r="AT155" i="26"/>
  <c r="AS155" i="26"/>
  <c r="AR155" i="26"/>
  <c r="BQ155" i="26" s="1"/>
  <c r="AQ155" i="26"/>
  <c r="BP155" i="26" s="1"/>
  <c r="AP155" i="26"/>
  <c r="E155" i="26"/>
  <c r="D155" i="26"/>
  <c r="EW154" i="26"/>
  <c r="ET154" i="26"/>
  <c r="EG154" i="26"/>
  <c r="EA154" i="26"/>
  <c r="DY154" i="26"/>
  <c r="DS154" i="26"/>
  <c r="DQ154" i="26"/>
  <c r="DM154" i="26"/>
  <c r="DI154" i="26"/>
  <c r="DH154" i="26"/>
  <c r="DF154" i="26"/>
  <c r="DE154" i="26"/>
  <c r="DD154" i="26"/>
  <c r="DC154" i="26"/>
  <c r="DJ154" i="26" s="1"/>
  <c r="DB154" i="26"/>
  <c r="DA154" i="26"/>
  <c r="CZ154" i="26"/>
  <c r="CY154" i="26"/>
  <c r="CX154" i="26"/>
  <c r="DL154" i="26" s="1"/>
  <c r="CW154" i="26"/>
  <c r="CV154" i="26"/>
  <c r="EU154" i="26" s="1"/>
  <c r="CU154" i="26"/>
  <c r="DP154" i="26" s="1"/>
  <c r="CT154" i="26"/>
  <c r="ES154" i="26" s="1"/>
  <c r="CS154" i="26"/>
  <c r="CR154" i="26"/>
  <c r="EQ154" i="26" s="1"/>
  <c r="CQ154" i="26"/>
  <c r="CP154" i="26"/>
  <c r="DZ154" i="26" s="1"/>
  <c r="CO154" i="26"/>
  <c r="CN154" i="26"/>
  <c r="DX154" i="26" s="1"/>
  <c r="CM154" i="26"/>
  <c r="CL154" i="26"/>
  <c r="CK154" i="26"/>
  <c r="CH154" i="26"/>
  <c r="CI154" i="26" s="1"/>
  <c r="CD154" i="26"/>
  <c r="CC154" i="26"/>
  <c r="CA154" i="26"/>
  <c r="BY154" i="26"/>
  <c r="BM154" i="26"/>
  <c r="BL154" i="26"/>
  <c r="BT154" i="26" s="1"/>
  <c r="BK154" i="26"/>
  <c r="BJ154" i="26"/>
  <c r="BI154" i="26"/>
  <c r="BQ154" i="26" s="1"/>
  <c r="BH154" i="26"/>
  <c r="BG154" i="26"/>
  <c r="BO154" i="26" s="1"/>
  <c r="BF154" i="26"/>
  <c r="BE154" i="26"/>
  <c r="BD154" i="26"/>
  <c r="BC154" i="26"/>
  <c r="BB154" i="26"/>
  <c r="BA154" i="26"/>
  <c r="AZ154" i="26"/>
  <c r="AY154" i="26"/>
  <c r="AX154" i="26"/>
  <c r="AW154" i="26"/>
  <c r="AV154" i="26"/>
  <c r="BU154" i="26" s="1"/>
  <c r="AU154" i="26"/>
  <c r="AT154" i="26"/>
  <c r="BS154" i="26" s="1"/>
  <c r="AS154" i="26"/>
  <c r="AR154" i="26"/>
  <c r="AQ154" i="26"/>
  <c r="BP154" i="26" s="1"/>
  <c r="AP154" i="26"/>
  <c r="E154" i="26"/>
  <c r="D154" i="26"/>
  <c r="EW153" i="26"/>
  <c r="EQ153" i="26"/>
  <c r="EG153" i="26"/>
  <c r="DY153" i="26"/>
  <c r="DS153" i="26"/>
  <c r="EA153" i="26" s="1"/>
  <c r="DR153" i="26"/>
  <c r="DZ153" i="26" s="1"/>
  <c r="DQ153" i="26"/>
  <c r="DP153" i="26"/>
  <c r="DO153" i="26"/>
  <c r="DM153" i="26"/>
  <c r="DI153" i="26"/>
  <c r="DE153" i="26"/>
  <c r="DL153" i="26" s="1"/>
  <c r="DD153" i="26"/>
  <c r="DC153" i="26"/>
  <c r="DJ153" i="26" s="1"/>
  <c r="DB153" i="26"/>
  <c r="DA153" i="26"/>
  <c r="CZ153" i="26"/>
  <c r="CY153" i="26"/>
  <c r="CX153" i="26"/>
  <c r="CW153" i="26"/>
  <c r="CV153" i="26"/>
  <c r="EU153" i="26" s="1"/>
  <c r="CU153" i="26"/>
  <c r="CT153" i="26"/>
  <c r="DH153" i="26" s="1"/>
  <c r="CS153" i="26"/>
  <c r="ER153" i="26" s="1"/>
  <c r="CR153" i="26"/>
  <c r="DF153" i="26" s="1"/>
  <c r="CQ153" i="26"/>
  <c r="CP153" i="26"/>
  <c r="CO153" i="26"/>
  <c r="CN153" i="26"/>
  <c r="CM153" i="26"/>
  <c r="DW153" i="26" s="1"/>
  <c r="CL153" i="26"/>
  <c r="CK153" i="26"/>
  <c r="CH153" i="26"/>
  <c r="CI153" i="26" s="1"/>
  <c r="CD153" i="26"/>
  <c r="CC153" i="26"/>
  <c r="CA153" i="26"/>
  <c r="BZ153" i="26"/>
  <c r="BY153" i="26"/>
  <c r="BU153" i="26"/>
  <c r="BT153" i="26"/>
  <c r="BQ153" i="26"/>
  <c r="BP153" i="26"/>
  <c r="BM153" i="26"/>
  <c r="BL153" i="26"/>
  <c r="BK153" i="26"/>
  <c r="BJ153" i="26"/>
  <c r="BN153" i="26" s="1"/>
  <c r="BI153" i="26"/>
  <c r="BH153" i="26"/>
  <c r="BG153" i="26"/>
  <c r="BF153" i="26"/>
  <c r="BE153" i="26"/>
  <c r="BD153" i="26"/>
  <c r="BC153" i="26"/>
  <c r="BB153" i="26"/>
  <c r="BA153" i="26"/>
  <c r="AZ153" i="26"/>
  <c r="AY153" i="26"/>
  <c r="AX153" i="26"/>
  <c r="AW153" i="26"/>
  <c r="AV153" i="26"/>
  <c r="AU153" i="26"/>
  <c r="AT153" i="26"/>
  <c r="BS153" i="26" s="1"/>
  <c r="AS153" i="26"/>
  <c r="AR153" i="26"/>
  <c r="AQ153" i="26"/>
  <c r="AP153" i="26"/>
  <c r="BO153" i="26" s="1"/>
  <c r="E153" i="26"/>
  <c r="D153" i="26"/>
  <c r="EW152" i="26"/>
  <c r="EU152" i="26"/>
  <c r="ER152" i="26"/>
  <c r="EG152" i="26"/>
  <c r="EA152" i="26"/>
  <c r="DY152" i="26"/>
  <c r="DS152" i="26"/>
  <c r="DR152" i="26"/>
  <c r="DQ152" i="26"/>
  <c r="DL152" i="26"/>
  <c r="DK152" i="26"/>
  <c r="DJ152" i="26"/>
  <c r="DF152" i="26"/>
  <c r="DE152" i="26"/>
  <c r="DD152" i="26"/>
  <c r="DC152" i="26"/>
  <c r="DB152" i="26"/>
  <c r="DA152" i="26"/>
  <c r="CZ152" i="26"/>
  <c r="CY152" i="26"/>
  <c r="EQ152" i="26" s="1"/>
  <c r="CX152" i="26"/>
  <c r="CW152" i="26"/>
  <c r="CV152" i="26"/>
  <c r="CU152" i="26"/>
  <c r="DP152" i="26" s="1"/>
  <c r="CT152" i="26"/>
  <c r="CS152" i="26"/>
  <c r="DN152" i="26" s="1"/>
  <c r="DV152" i="26" s="1"/>
  <c r="CR152" i="26"/>
  <c r="DM152" i="26" s="1"/>
  <c r="CQ152" i="26"/>
  <c r="CP152" i="26"/>
  <c r="DZ152" i="26" s="1"/>
  <c r="CO152" i="26"/>
  <c r="CN152" i="26"/>
  <c r="CM152" i="26"/>
  <c r="CL152" i="26"/>
  <c r="CK152" i="26"/>
  <c r="CH152" i="26"/>
  <c r="CI152" i="26" s="1"/>
  <c r="CD152" i="26"/>
  <c r="CC152" i="26"/>
  <c r="CA152" i="26"/>
  <c r="BY152" i="26"/>
  <c r="BU152" i="26"/>
  <c r="BS152" i="26"/>
  <c r="BM152" i="26"/>
  <c r="BL152" i="26"/>
  <c r="BT152" i="26" s="1"/>
  <c r="BK152" i="26"/>
  <c r="BJ152" i="26"/>
  <c r="BR152" i="26" s="1"/>
  <c r="BI152" i="26"/>
  <c r="BH152" i="26"/>
  <c r="BG152" i="26"/>
  <c r="BF152" i="26"/>
  <c r="BE152" i="26"/>
  <c r="BD152" i="26"/>
  <c r="BC152" i="26"/>
  <c r="BB152" i="26"/>
  <c r="BA152" i="26"/>
  <c r="AZ152" i="26"/>
  <c r="AY152" i="26"/>
  <c r="AX152" i="26"/>
  <c r="AW152" i="26"/>
  <c r="AV152" i="26"/>
  <c r="AU152" i="26"/>
  <c r="AT152" i="26"/>
  <c r="AS152" i="26"/>
  <c r="AR152" i="26"/>
  <c r="BQ152" i="26" s="1"/>
  <c r="AQ152" i="26"/>
  <c r="BP152" i="26" s="1"/>
  <c r="AP152" i="26"/>
  <c r="D152" i="26"/>
  <c r="E152" i="26" s="1"/>
  <c r="EW151" i="26"/>
  <c r="EU151" i="26"/>
  <c r="EG151" i="26"/>
  <c r="DX151" i="26"/>
  <c r="DQ151" i="26"/>
  <c r="DY151" i="26" s="1"/>
  <c r="DP151" i="26"/>
  <c r="DN151" i="26"/>
  <c r="DJ151" i="26"/>
  <c r="DI151" i="26"/>
  <c r="DH151" i="26"/>
  <c r="DE151" i="26"/>
  <c r="DD151" i="26"/>
  <c r="DC151" i="26"/>
  <c r="DB151" i="26"/>
  <c r="DA151" i="26"/>
  <c r="CZ151" i="26"/>
  <c r="CY151" i="26"/>
  <c r="CX151" i="26"/>
  <c r="CW151" i="26"/>
  <c r="DR151" i="26" s="1"/>
  <c r="CV151" i="26"/>
  <c r="CU151" i="26"/>
  <c r="ET151" i="26" s="1"/>
  <c r="CT151" i="26"/>
  <c r="CS151" i="26"/>
  <c r="CR151" i="26"/>
  <c r="EQ151" i="26" s="1"/>
  <c r="CQ151" i="26"/>
  <c r="CP151" i="26"/>
  <c r="DZ151" i="26" s="1"/>
  <c r="CO151" i="26"/>
  <c r="CN151" i="26"/>
  <c r="CM151" i="26"/>
  <c r="CL151" i="26"/>
  <c r="DV151" i="26" s="1"/>
  <c r="CK151" i="26"/>
  <c r="CH151" i="26"/>
  <c r="CI151" i="26" s="1"/>
  <c r="CD151" i="26"/>
  <c r="CC151" i="26"/>
  <c r="CA151" i="26"/>
  <c r="BY151" i="26"/>
  <c r="BZ151" i="26" s="1"/>
  <c r="BR151" i="26"/>
  <c r="BQ151" i="26"/>
  <c r="BP151" i="26"/>
  <c r="BO151" i="26"/>
  <c r="BM151" i="26"/>
  <c r="BL151" i="26"/>
  <c r="BK151" i="26"/>
  <c r="BN151" i="26" s="1"/>
  <c r="BJ151" i="26"/>
  <c r="BI151" i="26"/>
  <c r="BH151" i="26"/>
  <c r="BG151" i="26"/>
  <c r="BF151" i="26"/>
  <c r="BE151" i="26"/>
  <c r="BD151" i="26"/>
  <c r="BC151" i="26"/>
  <c r="BB151" i="26"/>
  <c r="BA151" i="26"/>
  <c r="AZ151" i="26"/>
  <c r="AY151" i="26"/>
  <c r="AX151" i="26"/>
  <c r="AW151" i="26"/>
  <c r="AV151" i="26"/>
  <c r="BU151" i="26" s="1"/>
  <c r="AU151" i="26"/>
  <c r="BT151" i="26" s="1"/>
  <c r="AT151" i="26"/>
  <c r="BS151" i="26" s="1"/>
  <c r="AS151" i="26"/>
  <c r="AR151" i="26"/>
  <c r="AQ151" i="26"/>
  <c r="AP151" i="26"/>
  <c r="D151" i="26"/>
  <c r="E151" i="26" s="1"/>
  <c r="EW150" i="26"/>
  <c r="EU150" i="26"/>
  <c r="ET150" i="26"/>
  <c r="ES150" i="26"/>
  <c r="EG150" i="26"/>
  <c r="DY150" i="26"/>
  <c r="DW150" i="26"/>
  <c r="DR150" i="26"/>
  <c r="DQ150" i="26"/>
  <c r="DP150" i="26"/>
  <c r="DO150" i="26"/>
  <c r="DM150" i="26"/>
  <c r="DU150" i="26" s="1"/>
  <c r="DJ150" i="26"/>
  <c r="DI150" i="26"/>
  <c r="DH150" i="26"/>
  <c r="DE150" i="26"/>
  <c r="DD150" i="26"/>
  <c r="DC150" i="26"/>
  <c r="DB150" i="26"/>
  <c r="DA150" i="26"/>
  <c r="CZ150" i="26"/>
  <c r="CY150" i="26"/>
  <c r="CX150" i="26"/>
  <c r="CW150" i="26"/>
  <c r="CV150" i="26"/>
  <c r="CU150" i="26"/>
  <c r="CT150" i="26"/>
  <c r="CS150" i="26"/>
  <c r="ER150" i="26" s="1"/>
  <c r="CR150" i="26"/>
  <c r="CQ150" i="26"/>
  <c r="EA150" i="26" s="1"/>
  <c r="CP150" i="26"/>
  <c r="DZ150" i="26" s="1"/>
  <c r="CO150" i="26"/>
  <c r="CN150" i="26"/>
  <c r="DX150" i="26" s="1"/>
  <c r="CM150" i="26"/>
  <c r="CL150" i="26"/>
  <c r="CK150" i="26"/>
  <c r="CH150" i="26"/>
  <c r="CI150" i="26" s="1"/>
  <c r="CD150" i="26"/>
  <c r="CC150" i="26"/>
  <c r="CA150" i="26"/>
  <c r="BY150" i="26"/>
  <c r="BU150" i="26"/>
  <c r="BS150" i="26"/>
  <c r="BO150" i="26"/>
  <c r="BN150" i="26"/>
  <c r="BM150" i="26"/>
  <c r="BL150" i="26"/>
  <c r="BK150" i="26"/>
  <c r="BJ150" i="26"/>
  <c r="BI150" i="26"/>
  <c r="BH150" i="26"/>
  <c r="BG150" i="26"/>
  <c r="BF150" i="26"/>
  <c r="BE150" i="26"/>
  <c r="BD150" i="26"/>
  <c r="BC150" i="26"/>
  <c r="BB150" i="26"/>
  <c r="BA150" i="26"/>
  <c r="AZ150" i="26"/>
  <c r="AY150" i="26"/>
  <c r="AX150" i="26"/>
  <c r="AW150" i="26"/>
  <c r="AV150" i="26"/>
  <c r="AU150" i="26"/>
  <c r="BT150" i="26" s="1"/>
  <c r="AT150" i="26"/>
  <c r="AS150" i="26"/>
  <c r="BR150" i="26" s="1"/>
  <c r="AR150" i="26"/>
  <c r="BQ150" i="26" s="1"/>
  <c r="AQ150" i="26"/>
  <c r="BP150" i="26" s="1"/>
  <c r="BV150" i="26" s="1"/>
  <c r="AP150" i="26"/>
  <c r="E150" i="26"/>
  <c r="D150" i="26"/>
  <c r="EW149" i="26"/>
  <c r="EU149" i="26"/>
  <c r="ES149" i="26"/>
  <c r="ER149" i="26"/>
  <c r="EG149" i="26"/>
  <c r="EA149" i="26"/>
  <c r="DO149" i="26"/>
  <c r="DW149" i="26" s="1"/>
  <c r="DN149" i="26"/>
  <c r="DV149" i="26" s="1"/>
  <c r="DI149" i="26"/>
  <c r="DH149" i="26"/>
  <c r="DE149" i="26"/>
  <c r="DD149" i="26"/>
  <c r="DC149" i="26"/>
  <c r="DB149" i="26"/>
  <c r="DA149" i="26"/>
  <c r="CZ149" i="26"/>
  <c r="CY149" i="26"/>
  <c r="CX149" i="26"/>
  <c r="DS149" i="26" s="1"/>
  <c r="CW149" i="26"/>
  <c r="CV149" i="26"/>
  <c r="CU149" i="26"/>
  <c r="ET149" i="26" s="1"/>
  <c r="CT149" i="26"/>
  <c r="CS149" i="26"/>
  <c r="DG149" i="26" s="1"/>
  <c r="CR149" i="26"/>
  <c r="EQ149" i="26" s="1"/>
  <c r="CQ149" i="26"/>
  <c r="CP149" i="26"/>
  <c r="CO149" i="26"/>
  <c r="CN149" i="26"/>
  <c r="CM149" i="26"/>
  <c r="CL149" i="26"/>
  <c r="CK149" i="26"/>
  <c r="CH149" i="26"/>
  <c r="CI149" i="26" s="1"/>
  <c r="CD149" i="26"/>
  <c r="CC149" i="26"/>
  <c r="CA149" i="26"/>
  <c r="BY149" i="26"/>
  <c r="BP149" i="26"/>
  <c r="BM149" i="26"/>
  <c r="BU149" i="26" s="1"/>
  <c r="BL149" i="26"/>
  <c r="BT149" i="26" s="1"/>
  <c r="BK149" i="26"/>
  <c r="BJ149" i="26"/>
  <c r="BI149" i="26"/>
  <c r="BH149" i="26"/>
  <c r="BG149" i="26"/>
  <c r="BF149" i="26"/>
  <c r="BE149" i="26"/>
  <c r="BD149" i="26"/>
  <c r="BC149" i="26"/>
  <c r="BB149" i="26"/>
  <c r="BA149" i="26"/>
  <c r="AZ149" i="26"/>
  <c r="AY149" i="26"/>
  <c r="AX149" i="26"/>
  <c r="AW149" i="26"/>
  <c r="AV149" i="26"/>
  <c r="AU149" i="26"/>
  <c r="AT149" i="26"/>
  <c r="BS149" i="26" s="1"/>
  <c r="AS149" i="26"/>
  <c r="AR149" i="26"/>
  <c r="BQ149" i="26" s="1"/>
  <c r="AQ149" i="26"/>
  <c r="AP149" i="26"/>
  <c r="BO149" i="26" s="1"/>
  <c r="E149" i="26"/>
  <c r="D149" i="26"/>
  <c r="ES148" i="26"/>
  <c r="ER148" i="26"/>
  <c r="EG148" i="26"/>
  <c r="DW148" i="26"/>
  <c r="DR148" i="26"/>
  <c r="DO148" i="26"/>
  <c r="DN148" i="26"/>
  <c r="DM148" i="26"/>
  <c r="DH148" i="26"/>
  <c r="DE148" i="26"/>
  <c r="DD148" i="26"/>
  <c r="DK148" i="26" s="1"/>
  <c r="DC148" i="26"/>
  <c r="DB148" i="26"/>
  <c r="DA148" i="26"/>
  <c r="CZ148" i="26"/>
  <c r="DG148" i="26" s="1"/>
  <c r="CY148" i="26"/>
  <c r="EQ148" i="26" s="1"/>
  <c r="CX148" i="26"/>
  <c r="CW148" i="26"/>
  <c r="CV148" i="26"/>
  <c r="EU148" i="26" s="1"/>
  <c r="CU148" i="26"/>
  <c r="CT148" i="26"/>
  <c r="CS148" i="26"/>
  <c r="CR148" i="26"/>
  <c r="CQ148" i="26"/>
  <c r="CP148" i="26"/>
  <c r="DZ148" i="26" s="1"/>
  <c r="CO148" i="26"/>
  <c r="CN148" i="26"/>
  <c r="CM148" i="26"/>
  <c r="CL148" i="26"/>
  <c r="DV148" i="26" s="1"/>
  <c r="CK148" i="26"/>
  <c r="CH148" i="26"/>
  <c r="CI148" i="26" s="1"/>
  <c r="CD148" i="26"/>
  <c r="CC148" i="26"/>
  <c r="CA148" i="26"/>
  <c r="BY148" i="26"/>
  <c r="BZ148" i="26" s="1"/>
  <c r="CE148" i="26" s="1"/>
  <c r="BT148" i="26"/>
  <c r="BS148" i="26"/>
  <c r="BO148" i="26"/>
  <c r="BM148" i="26"/>
  <c r="BU148" i="26" s="1"/>
  <c r="BL148" i="26"/>
  <c r="BK148" i="26"/>
  <c r="BJ148" i="26"/>
  <c r="BI148" i="26"/>
  <c r="BH148" i="26"/>
  <c r="BN148" i="26" s="1"/>
  <c r="BG148" i="26"/>
  <c r="BF148" i="26"/>
  <c r="BE148" i="26"/>
  <c r="BD148" i="26"/>
  <c r="BC148" i="26"/>
  <c r="BB148" i="26"/>
  <c r="BA148" i="26"/>
  <c r="AZ148" i="26"/>
  <c r="AY148" i="26"/>
  <c r="AX148" i="26"/>
  <c r="AW148" i="26"/>
  <c r="AV148" i="26"/>
  <c r="AU148" i="26"/>
  <c r="AT148" i="26"/>
  <c r="AS148" i="26"/>
  <c r="BR148" i="26" s="1"/>
  <c r="AR148" i="26"/>
  <c r="BQ148" i="26" s="1"/>
  <c r="AQ148" i="26"/>
  <c r="AP148" i="26"/>
  <c r="D148" i="26"/>
  <c r="E148" i="26" s="1"/>
  <c r="ET147" i="26"/>
  <c r="ER147" i="26"/>
  <c r="EQ147" i="26"/>
  <c r="EG147" i="26"/>
  <c r="DV147" i="26"/>
  <c r="DU147" i="26"/>
  <c r="DN147" i="26"/>
  <c r="DM147" i="26"/>
  <c r="DI147" i="26"/>
  <c r="DG147" i="26"/>
  <c r="DE147" i="26"/>
  <c r="DD147" i="26"/>
  <c r="DC147" i="26"/>
  <c r="DB147" i="26"/>
  <c r="DA147" i="26"/>
  <c r="CZ147" i="26"/>
  <c r="CY147" i="26"/>
  <c r="DF147" i="26" s="1"/>
  <c r="CX147" i="26"/>
  <c r="CW147" i="26"/>
  <c r="CV147" i="26"/>
  <c r="DQ147" i="26" s="1"/>
  <c r="CU147" i="26"/>
  <c r="DP147" i="26" s="1"/>
  <c r="CT147" i="26"/>
  <c r="CS147" i="26"/>
  <c r="CR147" i="26"/>
  <c r="CQ147" i="26"/>
  <c r="CP147" i="26"/>
  <c r="CO147" i="26"/>
  <c r="DY147" i="26" s="1"/>
  <c r="CN147" i="26"/>
  <c r="DX147" i="26" s="1"/>
  <c r="CM147" i="26"/>
  <c r="CL147" i="26"/>
  <c r="CK147" i="26"/>
  <c r="CH147" i="26"/>
  <c r="CI147" i="26" s="1"/>
  <c r="CD147" i="26"/>
  <c r="CA147" i="26"/>
  <c r="BY147" i="26"/>
  <c r="BM147" i="26"/>
  <c r="BU147" i="26" s="1"/>
  <c r="BL147" i="26"/>
  <c r="BK147" i="26"/>
  <c r="BJ147" i="26"/>
  <c r="BI147" i="26"/>
  <c r="BN147" i="26" s="1"/>
  <c r="BH147" i="26"/>
  <c r="BG147" i="26"/>
  <c r="BF147" i="26"/>
  <c r="BE147" i="26"/>
  <c r="BD147" i="26"/>
  <c r="BC147" i="26"/>
  <c r="BB147" i="26"/>
  <c r="BA147" i="26"/>
  <c r="AZ147" i="26"/>
  <c r="AY147" i="26"/>
  <c r="AX147" i="26"/>
  <c r="AW147" i="26"/>
  <c r="AV147" i="26"/>
  <c r="AU147" i="26"/>
  <c r="BT147" i="26" s="1"/>
  <c r="AT147" i="26"/>
  <c r="BS147" i="26" s="1"/>
  <c r="AS147" i="26"/>
  <c r="BR147" i="26" s="1"/>
  <c r="AR147" i="26"/>
  <c r="AQ147" i="26"/>
  <c r="BP147" i="26" s="1"/>
  <c r="AP147" i="26"/>
  <c r="BO147" i="26" s="1"/>
  <c r="D147" i="26"/>
  <c r="E147" i="26" s="1"/>
  <c r="ES146" i="26"/>
  <c r="ER146" i="26"/>
  <c r="EG146" i="26"/>
  <c r="EA146" i="26"/>
  <c r="DZ146" i="26"/>
  <c r="DY146" i="26"/>
  <c r="DU146" i="26"/>
  <c r="DS146" i="26"/>
  <c r="DQ146" i="26"/>
  <c r="DO146" i="26"/>
  <c r="DJ146" i="26"/>
  <c r="DE146" i="26"/>
  <c r="EW146" i="26" s="1"/>
  <c r="DD146" i="26"/>
  <c r="DC146" i="26"/>
  <c r="DB146" i="26"/>
  <c r="DA146" i="26"/>
  <c r="CZ146" i="26"/>
  <c r="CY146" i="26"/>
  <c r="CX146" i="26"/>
  <c r="CW146" i="26"/>
  <c r="CV146" i="26"/>
  <c r="EU146" i="26" s="1"/>
  <c r="CU146" i="26"/>
  <c r="ET146" i="26" s="1"/>
  <c r="CT146" i="26"/>
  <c r="DH146" i="26" s="1"/>
  <c r="CS146" i="26"/>
  <c r="CR146" i="26"/>
  <c r="DF146" i="26" s="1"/>
  <c r="CQ146" i="26"/>
  <c r="CP146" i="26"/>
  <c r="CO146" i="26"/>
  <c r="CN146" i="26"/>
  <c r="CM146" i="26"/>
  <c r="DW146" i="26" s="1"/>
  <c r="CL146" i="26"/>
  <c r="DV146" i="26" s="1"/>
  <c r="CK146" i="26"/>
  <c r="CH146" i="26"/>
  <c r="CI146" i="26" s="1"/>
  <c r="CD146" i="26"/>
  <c r="CC146" i="26"/>
  <c r="CA146" i="26"/>
  <c r="BY146" i="26"/>
  <c r="BR146" i="26"/>
  <c r="BQ146" i="26"/>
  <c r="BP146" i="26"/>
  <c r="BM146" i="26"/>
  <c r="BL146" i="26"/>
  <c r="BK146" i="26"/>
  <c r="BJ146" i="26"/>
  <c r="BI146" i="26"/>
  <c r="BH146" i="26"/>
  <c r="BG146" i="26"/>
  <c r="BF146" i="26"/>
  <c r="BE146" i="26"/>
  <c r="BD146" i="26"/>
  <c r="BC146" i="26"/>
  <c r="BB146" i="26"/>
  <c r="BA146" i="26"/>
  <c r="AZ146" i="26"/>
  <c r="AY146" i="26"/>
  <c r="AX146" i="26"/>
  <c r="AW146" i="26"/>
  <c r="AV146" i="26"/>
  <c r="BU146" i="26" s="1"/>
  <c r="BV146" i="26" s="1"/>
  <c r="AU146" i="26"/>
  <c r="BT146" i="26" s="1"/>
  <c r="AT146" i="26"/>
  <c r="BS146" i="26" s="1"/>
  <c r="AS146" i="26"/>
  <c r="AR146" i="26"/>
  <c r="AQ146" i="26"/>
  <c r="AP146" i="26"/>
  <c r="BO146" i="26" s="1"/>
  <c r="E146" i="26"/>
  <c r="D146" i="26"/>
  <c r="EW145" i="26"/>
  <c r="EU145" i="26"/>
  <c r="ER145" i="26"/>
  <c r="EG145" i="26"/>
  <c r="EA145" i="26"/>
  <c r="DW145" i="26"/>
  <c r="DS145" i="26"/>
  <c r="DR145" i="26"/>
  <c r="DL145" i="26"/>
  <c r="DE145" i="26"/>
  <c r="DD145" i="26"/>
  <c r="EV145" i="26" s="1"/>
  <c r="DC145" i="26"/>
  <c r="DB145" i="26"/>
  <c r="DA145" i="26"/>
  <c r="DH145" i="26" s="1"/>
  <c r="CZ145" i="26"/>
  <c r="CY145" i="26"/>
  <c r="CX145" i="26"/>
  <c r="CW145" i="26"/>
  <c r="CV145" i="26"/>
  <c r="DQ145" i="26" s="1"/>
  <c r="DY145" i="26" s="1"/>
  <c r="CU145" i="26"/>
  <c r="CT145" i="26"/>
  <c r="CS145" i="26"/>
  <c r="DN145" i="26" s="1"/>
  <c r="CR145" i="26"/>
  <c r="CQ145" i="26"/>
  <c r="CP145" i="26"/>
  <c r="DZ145" i="26" s="1"/>
  <c r="CO145" i="26"/>
  <c r="CN145" i="26"/>
  <c r="CM145" i="26"/>
  <c r="CL145" i="26"/>
  <c r="DV145" i="26" s="1"/>
  <c r="CK145" i="26"/>
  <c r="DU145" i="26" s="1"/>
  <c r="CH145" i="26"/>
  <c r="CI145" i="26" s="1"/>
  <c r="CD145" i="26"/>
  <c r="CC145" i="26"/>
  <c r="CA145" i="26"/>
  <c r="BY145" i="26"/>
  <c r="BT145" i="26"/>
  <c r="BS145" i="26"/>
  <c r="BP145" i="26"/>
  <c r="BM145" i="26"/>
  <c r="BU145" i="26" s="1"/>
  <c r="BL145" i="26"/>
  <c r="BK145" i="26"/>
  <c r="BJ145" i="26"/>
  <c r="BI145" i="26"/>
  <c r="BH145" i="26"/>
  <c r="BG145" i="26"/>
  <c r="BF145" i="26"/>
  <c r="BE145" i="26"/>
  <c r="BD145" i="26"/>
  <c r="BC145" i="26"/>
  <c r="BB145" i="26"/>
  <c r="BA145" i="26"/>
  <c r="AZ145" i="26"/>
  <c r="AY145" i="26"/>
  <c r="AX145" i="26"/>
  <c r="AW145" i="26"/>
  <c r="AV145" i="26"/>
  <c r="AU145" i="26"/>
  <c r="AT145" i="26"/>
  <c r="AS145" i="26"/>
  <c r="BR145" i="26" s="1"/>
  <c r="AR145" i="26"/>
  <c r="BQ145" i="26" s="1"/>
  <c r="AQ145" i="26"/>
  <c r="AP145" i="26"/>
  <c r="BO145" i="26" s="1"/>
  <c r="BV145" i="26" s="1"/>
  <c r="D145" i="26"/>
  <c r="E145" i="26" s="1"/>
  <c r="EW144" i="26"/>
  <c r="ER144" i="26"/>
  <c r="EG144" i="26"/>
  <c r="DZ144" i="26"/>
  <c r="DV144" i="26"/>
  <c r="DR144" i="26"/>
  <c r="DQ144" i="26"/>
  <c r="DY144" i="26" s="1"/>
  <c r="DN144" i="26"/>
  <c r="DJ144" i="26"/>
  <c r="DE144" i="26"/>
  <c r="DD144" i="26"/>
  <c r="DK144" i="26" s="1"/>
  <c r="DC144" i="26"/>
  <c r="EU144" i="26" s="1"/>
  <c r="DB144" i="26"/>
  <c r="DA144" i="26"/>
  <c r="CZ144" i="26"/>
  <c r="CY144" i="26"/>
  <c r="CX144" i="26"/>
  <c r="DL144" i="26" s="1"/>
  <c r="CW144" i="26"/>
  <c r="CV144" i="26"/>
  <c r="CU144" i="26"/>
  <c r="CT144" i="26"/>
  <c r="CS144" i="26"/>
  <c r="DG144" i="26" s="1"/>
  <c r="CR144" i="26"/>
  <c r="DM144" i="26" s="1"/>
  <c r="CQ144" i="26"/>
  <c r="CP144" i="26"/>
  <c r="CO144" i="26"/>
  <c r="CN144" i="26"/>
  <c r="CM144" i="26"/>
  <c r="CL144" i="26"/>
  <c r="CK144" i="26"/>
  <c r="CH144" i="26"/>
  <c r="CI144" i="26" s="1"/>
  <c r="CD144" i="26"/>
  <c r="CC144" i="26"/>
  <c r="CB144" i="26"/>
  <c r="CA144" i="26"/>
  <c r="BY144" i="26"/>
  <c r="BZ144" i="26" s="1"/>
  <c r="CE144" i="26" s="1"/>
  <c r="BT144" i="26"/>
  <c r="BO144" i="26"/>
  <c r="BM144" i="26"/>
  <c r="BL144" i="26"/>
  <c r="BK144" i="26"/>
  <c r="BJ144" i="26"/>
  <c r="BI144" i="26"/>
  <c r="BH144" i="26"/>
  <c r="BN144" i="26" s="1"/>
  <c r="BG144" i="26"/>
  <c r="BF144" i="26"/>
  <c r="BE144" i="26"/>
  <c r="BD144" i="26"/>
  <c r="BC144" i="26"/>
  <c r="BB144" i="26"/>
  <c r="BA144" i="26"/>
  <c r="AZ144" i="26"/>
  <c r="AY144" i="26"/>
  <c r="AX144" i="26"/>
  <c r="AW144" i="26"/>
  <c r="AV144" i="26"/>
  <c r="BU144" i="26" s="1"/>
  <c r="AU144" i="26"/>
  <c r="AT144" i="26"/>
  <c r="AS144" i="26"/>
  <c r="BR144" i="26" s="1"/>
  <c r="AR144" i="26"/>
  <c r="BQ144" i="26" s="1"/>
  <c r="AQ144" i="26"/>
  <c r="BP144" i="26" s="1"/>
  <c r="AP144" i="26"/>
  <c r="E144" i="26"/>
  <c r="D144" i="26"/>
  <c r="EU143" i="26"/>
  <c r="ES143" i="26"/>
  <c r="EG143" i="26"/>
  <c r="DR143" i="26"/>
  <c r="DZ143" i="26" s="1"/>
  <c r="DQ143" i="26"/>
  <c r="DP143" i="26"/>
  <c r="DJ143" i="26"/>
  <c r="DI143" i="26"/>
  <c r="DH143" i="26"/>
  <c r="DE143" i="26"/>
  <c r="DD143" i="26"/>
  <c r="DC143" i="26"/>
  <c r="DB143" i="26"/>
  <c r="DA143" i="26"/>
  <c r="CZ143" i="26"/>
  <c r="CY143" i="26"/>
  <c r="CX143" i="26"/>
  <c r="CW143" i="26"/>
  <c r="EV143" i="26" s="1"/>
  <c r="CV143" i="26"/>
  <c r="CU143" i="26"/>
  <c r="ET143" i="26" s="1"/>
  <c r="CT143" i="26"/>
  <c r="DO143" i="26" s="1"/>
  <c r="CS143" i="26"/>
  <c r="CR143" i="26"/>
  <c r="DF143" i="26" s="1"/>
  <c r="CQ143" i="26"/>
  <c r="CP143" i="26"/>
  <c r="CO143" i="26"/>
  <c r="DY143" i="26" s="1"/>
  <c r="CN143" i="26"/>
  <c r="CM143" i="26"/>
  <c r="CL143" i="26"/>
  <c r="CK143" i="26"/>
  <c r="CH143" i="26"/>
  <c r="CI143" i="26" s="1"/>
  <c r="CD143" i="26"/>
  <c r="CC143" i="26"/>
  <c r="CA143" i="26"/>
  <c r="BY143" i="26"/>
  <c r="BU143" i="26"/>
  <c r="BT143" i="26"/>
  <c r="BP143" i="26"/>
  <c r="BO143" i="26"/>
  <c r="BM143" i="26"/>
  <c r="BL143" i="26"/>
  <c r="BK143" i="26"/>
  <c r="BJ143" i="26"/>
  <c r="BI143" i="26"/>
  <c r="BH143" i="26"/>
  <c r="BG143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BS143" i="26" s="1"/>
  <c r="AS143" i="26"/>
  <c r="BR143" i="26" s="1"/>
  <c r="AR143" i="26"/>
  <c r="AQ143" i="26"/>
  <c r="AP143" i="26"/>
  <c r="D143" i="26"/>
  <c r="E143" i="26" s="1"/>
  <c r="EU142" i="26"/>
  <c r="ET142" i="26"/>
  <c r="ER142" i="26"/>
  <c r="EG142" i="26"/>
  <c r="DQ142" i="26"/>
  <c r="DY142" i="26" s="1"/>
  <c r="DO142" i="26"/>
  <c r="DW142" i="26" s="1"/>
  <c r="DN142" i="26"/>
  <c r="DV142" i="26" s="1"/>
  <c r="DJ142" i="26"/>
  <c r="DH142" i="26"/>
  <c r="DG142" i="26"/>
  <c r="DE142" i="26"/>
  <c r="DD142" i="26"/>
  <c r="DC142" i="26"/>
  <c r="DB142" i="26"/>
  <c r="DA142" i="26"/>
  <c r="CZ142" i="26"/>
  <c r="CY142" i="26"/>
  <c r="CX142" i="26"/>
  <c r="CW142" i="26"/>
  <c r="CV142" i="26"/>
  <c r="CU142" i="26"/>
  <c r="DI142" i="26" s="1"/>
  <c r="CT142" i="26"/>
  <c r="ES142" i="26" s="1"/>
  <c r="CS142" i="26"/>
  <c r="CR142" i="26"/>
  <c r="EQ142" i="26" s="1"/>
  <c r="CQ142" i="26"/>
  <c r="CP142" i="26"/>
  <c r="CO142" i="26"/>
  <c r="CN142" i="26"/>
  <c r="CM142" i="26"/>
  <c r="CL142" i="26"/>
  <c r="CK142" i="26"/>
  <c r="CH142" i="26"/>
  <c r="CI142" i="26" s="1"/>
  <c r="CD142" i="26"/>
  <c r="CC142" i="26"/>
  <c r="CA142" i="26"/>
  <c r="BY142" i="26"/>
  <c r="BM142" i="26"/>
  <c r="BU142" i="26" s="1"/>
  <c r="BL142" i="26"/>
  <c r="BK142" i="26"/>
  <c r="BJ142" i="26"/>
  <c r="BR142" i="26" s="1"/>
  <c r="BI142" i="26"/>
  <c r="BH142" i="26"/>
  <c r="BG142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BT142" i="26" s="1"/>
  <c r="AT142" i="26"/>
  <c r="BS142" i="26" s="1"/>
  <c r="AS142" i="26"/>
  <c r="AR142" i="26"/>
  <c r="BQ142" i="26" s="1"/>
  <c r="AQ142" i="26"/>
  <c r="BP142" i="26" s="1"/>
  <c r="AP142" i="26"/>
  <c r="BO142" i="26" s="1"/>
  <c r="E142" i="26"/>
  <c r="D142" i="26"/>
  <c r="EU141" i="26"/>
  <c r="EQ141" i="26"/>
  <c r="EG141" i="26"/>
  <c r="DZ141" i="26"/>
  <c r="DU141" i="26"/>
  <c r="DN141" i="26"/>
  <c r="DK141" i="26"/>
  <c r="DI141" i="26"/>
  <c r="DG141" i="26"/>
  <c r="DE141" i="26"/>
  <c r="DD141" i="26"/>
  <c r="EV141" i="26" s="1"/>
  <c r="DC141" i="26"/>
  <c r="DJ141" i="26" s="1"/>
  <c r="DB141" i="26"/>
  <c r="DA141" i="26"/>
  <c r="CZ141" i="26"/>
  <c r="CY141" i="26"/>
  <c r="CX141" i="26"/>
  <c r="CW141" i="26"/>
  <c r="DR141" i="26" s="1"/>
  <c r="CV141" i="26"/>
  <c r="DQ141" i="26" s="1"/>
  <c r="CU141" i="26"/>
  <c r="ET141" i="26" s="1"/>
  <c r="CT141" i="26"/>
  <c r="CS141" i="26"/>
  <c r="ER141" i="26" s="1"/>
  <c r="CR141" i="26"/>
  <c r="DM141" i="26" s="1"/>
  <c r="CQ141" i="26"/>
  <c r="CP141" i="26"/>
  <c r="CO141" i="26"/>
  <c r="DY141" i="26" s="1"/>
  <c r="CN141" i="26"/>
  <c r="CM141" i="26"/>
  <c r="CL141" i="26"/>
  <c r="CK141" i="26"/>
  <c r="CH141" i="26"/>
  <c r="CI141" i="26" s="1"/>
  <c r="CE141" i="26"/>
  <c r="CD141" i="26"/>
  <c r="CC141" i="26"/>
  <c r="CB141" i="26"/>
  <c r="CA141" i="26"/>
  <c r="BZ141" i="26"/>
  <c r="BY141" i="26"/>
  <c r="BO141" i="26"/>
  <c r="BM141" i="26"/>
  <c r="BU141" i="26" s="1"/>
  <c r="BL141" i="26"/>
  <c r="BK141" i="26"/>
  <c r="BJ141" i="26"/>
  <c r="BI141" i="26"/>
  <c r="BH141" i="26"/>
  <c r="BP141" i="26" s="1"/>
  <c r="BG141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BT141" i="26" s="1"/>
  <c r="AT141" i="26"/>
  <c r="AS141" i="26"/>
  <c r="BR141" i="26" s="1"/>
  <c r="AR141" i="26"/>
  <c r="BQ141" i="26" s="1"/>
  <c r="AQ141" i="26"/>
  <c r="AP141" i="26"/>
  <c r="D141" i="26"/>
  <c r="E141" i="26" s="1"/>
  <c r="EV140" i="26"/>
  <c r="EU140" i="26"/>
  <c r="EG140" i="26"/>
  <c r="DS140" i="26"/>
  <c r="EA140" i="26" s="1"/>
  <c r="DR140" i="26"/>
  <c r="DZ140" i="26" s="1"/>
  <c r="DP140" i="26"/>
  <c r="DN140" i="26"/>
  <c r="DL140" i="26"/>
  <c r="DK140" i="26"/>
  <c r="DJ140" i="26"/>
  <c r="DE140" i="26"/>
  <c r="DD140" i="26"/>
  <c r="DC140" i="26"/>
  <c r="DB140" i="26"/>
  <c r="DA140" i="26"/>
  <c r="CZ140" i="26"/>
  <c r="CY140" i="26"/>
  <c r="DF140" i="26" s="1"/>
  <c r="CX140" i="26"/>
  <c r="CW140" i="26"/>
  <c r="CV140" i="26"/>
  <c r="DQ140" i="26" s="1"/>
  <c r="CU140" i="26"/>
  <c r="DI140" i="26" s="1"/>
  <c r="CT140" i="26"/>
  <c r="CS140" i="26"/>
  <c r="CR140" i="26"/>
  <c r="DM140" i="26" s="1"/>
  <c r="CQ140" i="26"/>
  <c r="CP140" i="26"/>
  <c r="CO140" i="26"/>
  <c r="CN140" i="26"/>
  <c r="CM140" i="26"/>
  <c r="CL140" i="26"/>
  <c r="DV140" i="26" s="1"/>
  <c r="CK140" i="26"/>
  <c r="DU140" i="26" s="1"/>
  <c r="CH140" i="26"/>
  <c r="CI140" i="26" s="1"/>
  <c r="CD140" i="26"/>
  <c r="CC140" i="26"/>
  <c r="CA140" i="26"/>
  <c r="CB140" i="26" s="1"/>
  <c r="BY140" i="26"/>
  <c r="BZ140" i="26" s="1"/>
  <c r="CE140" i="26" s="1"/>
  <c r="BT140" i="26"/>
  <c r="BM140" i="26"/>
  <c r="BL140" i="26"/>
  <c r="BK140" i="26"/>
  <c r="BS140" i="26" s="1"/>
  <c r="BJ140" i="26"/>
  <c r="BI140" i="26"/>
  <c r="BH140" i="26"/>
  <c r="BP140" i="26" s="1"/>
  <c r="BG140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BR140" i="26" s="1"/>
  <c r="AR140" i="26"/>
  <c r="BQ140" i="26" s="1"/>
  <c r="AQ140" i="26"/>
  <c r="AP140" i="26"/>
  <c r="BO140" i="26" s="1"/>
  <c r="D140" i="26"/>
  <c r="E140" i="26" s="1"/>
  <c r="EQ139" i="26"/>
  <c r="EG139" i="26"/>
  <c r="DZ139" i="26"/>
  <c r="DX139" i="26"/>
  <c r="DW139" i="26"/>
  <c r="DU139" i="26"/>
  <c r="DO139" i="26"/>
  <c r="DN139" i="26"/>
  <c r="DM139" i="26"/>
  <c r="DG139" i="26"/>
  <c r="DE139" i="26"/>
  <c r="DD139" i="26"/>
  <c r="DC139" i="26"/>
  <c r="DB139" i="26"/>
  <c r="ET139" i="26" s="1"/>
  <c r="DA139" i="26"/>
  <c r="CZ139" i="26"/>
  <c r="CY139" i="26"/>
  <c r="CX139" i="26"/>
  <c r="EW139" i="26" s="1"/>
  <c r="CW139" i="26"/>
  <c r="CV139" i="26"/>
  <c r="CU139" i="26"/>
  <c r="DP139" i="26" s="1"/>
  <c r="CT139" i="26"/>
  <c r="ES139" i="26" s="1"/>
  <c r="CS139" i="26"/>
  <c r="ER139" i="26" s="1"/>
  <c r="CR139" i="26"/>
  <c r="DF139" i="26" s="1"/>
  <c r="CQ139" i="26"/>
  <c r="EA139" i="26" s="1"/>
  <c r="CP139" i="26"/>
  <c r="CO139" i="26"/>
  <c r="DY139" i="26" s="1"/>
  <c r="CN139" i="26"/>
  <c r="CM139" i="26"/>
  <c r="CL139" i="26"/>
  <c r="DV139" i="26" s="1"/>
  <c r="CK139" i="26"/>
  <c r="CH139" i="26"/>
  <c r="CI139" i="26" s="1"/>
  <c r="CD139" i="26"/>
  <c r="CC139" i="26"/>
  <c r="CA139" i="26"/>
  <c r="BY139" i="26"/>
  <c r="BO139" i="26"/>
  <c r="BM139" i="26"/>
  <c r="BL139" i="26"/>
  <c r="BK139" i="26"/>
  <c r="BJ139" i="26"/>
  <c r="BI139" i="26"/>
  <c r="BH139" i="26"/>
  <c r="BG139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BT139" i="26" s="1"/>
  <c r="AT139" i="26"/>
  <c r="BS139" i="26" s="1"/>
  <c r="AS139" i="26"/>
  <c r="BR139" i="26" s="1"/>
  <c r="AR139" i="26"/>
  <c r="BQ139" i="26" s="1"/>
  <c r="AQ139" i="26"/>
  <c r="BP139" i="26" s="1"/>
  <c r="AP139" i="26"/>
  <c r="D139" i="26"/>
  <c r="E139" i="26" s="1"/>
  <c r="EW138" i="26"/>
  <c r="ET138" i="26"/>
  <c r="EG138" i="26"/>
  <c r="DS138" i="26"/>
  <c r="DP138" i="26"/>
  <c r="DO138" i="26"/>
  <c r="DJ138" i="26"/>
  <c r="DI138" i="26"/>
  <c r="DH138" i="26"/>
  <c r="DE138" i="26"/>
  <c r="DL138" i="26" s="1"/>
  <c r="DD138" i="26"/>
  <c r="DC138" i="26"/>
  <c r="DB138" i="26"/>
  <c r="DA138" i="26"/>
  <c r="CZ138" i="26"/>
  <c r="CY138" i="26"/>
  <c r="CX138" i="26"/>
  <c r="CW138" i="26"/>
  <c r="EV138" i="26" s="1"/>
  <c r="CV138" i="26"/>
  <c r="CU138" i="26"/>
  <c r="CT138" i="26"/>
  <c r="ES138" i="26" s="1"/>
  <c r="CS138" i="26"/>
  <c r="CR138" i="26"/>
  <c r="CQ138" i="26"/>
  <c r="EA138" i="26" s="1"/>
  <c r="CP138" i="26"/>
  <c r="DZ138" i="26" s="1"/>
  <c r="CO138" i="26"/>
  <c r="DY138" i="26" s="1"/>
  <c r="CN138" i="26"/>
  <c r="DX138" i="26" s="1"/>
  <c r="CM138" i="26"/>
  <c r="DW138" i="26" s="1"/>
  <c r="CL138" i="26"/>
  <c r="CK138" i="26"/>
  <c r="CH138" i="26"/>
  <c r="CI138" i="26" s="1"/>
  <c r="CD138" i="26"/>
  <c r="CC138" i="26"/>
  <c r="CA138" i="26"/>
  <c r="BY138" i="26"/>
  <c r="BT138" i="26"/>
  <c r="BR138" i="26"/>
  <c r="BQ138" i="26"/>
  <c r="BM138" i="26"/>
  <c r="BU138" i="26" s="1"/>
  <c r="BL138" i="26"/>
  <c r="BK138" i="26"/>
  <c r="BJ138" i="26"/>
  <c r="BI138" i="26"/>
  <c r="BH138" i="26"/>
  <c r="BG138" i="26"/>
  <c r="BN138" i="26" s="1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BS138" i="26" s="1"/>
  <c r="AS138" i="26"/>
  <c r="AR138" i="26"/>
  <c r="AQ138" i="26"/>
  <c r="BP138" i="26" s="1"/>
  <c r="AP138" i="26"/>
  <c r="BO138" i="26" s="1"/>
  <c r="BV138" i="26" s="1"/>
  <c r="D138" i="26"/>
  <c r="E138" i="26" s="1"/>
  <c r="EU137" i="26"/>
  <c r="ES137" i="26"/>
  <c r="EG137" i="26"/>
  <c r="EA137" i="26"/>
  <c r="DZ137" i="26"/>
  <c r="DS137" i="26"/>
  <c r="DQ137" i="26"/>
  <c r="DL137" i="26"/>
  <c r="DI137" i="26"/>
  <c r="DH137" i="26"/>
  <c r="DE137" i="26"/>
  <c r="EW137" i="26" s="1"/>
  <c r="DD137" i="26"/>
  <c r="DK137" i="26" s="1"/>
  <c r="DC137" i="26"/>
  <c r="DJ137" i="26" s="1"/>
  <c r="DB137" i="26"/>
  <c r="DA137" i="26"/>
  <c r="CZ137" i="26"/>
  <c r="CY137" i="26"/>
  <c r="CX137" i="26"/>
  <c r="CW137" i="26"/>
  <c r="DR137" i="26" s="1"/>
  <c r="CV137" i="26"/>
  <c r="CU137" i="26"/>
  <c r="DP137" i="26" s="1"/>
  <c r="CT137" i="26"/>
  <c r="DO137" i="26" s="1"/>
  <c r="CS137" i="26"/>
  <c r="CR137" i="26"/>
  <c r="CQ137" i="26"/>
  <c r="CP137" i="26"/>
  <c r="CO137" i="26"/>
  <c r="DY137" i="26" s="1"/>
  <c r="CN137" i="26"/>
  <c r="CM137" i="26"/>
  <c r="DW137" i="26" s="1"/>
  <c r="CL137" i="26"/>
  <c r="CK137" i="26"/>
  <c r="CH137" i="26"/>
  <c r="CI137" i="26" s="1"/>
  <c r="CD137" i="26"/>
  <c r="CC137" i="26"/>
  <c r="CA137" i="26"/>
  <c r="BY137" i="26"/>
  <c r="BT137" i="26"/>
  <c r="BR137" i="26"/>
  <c r="BM137" i="26"/>
  <c r="BL137" i="26"/>
  <c r="BK137" i="26"/>
  <c r="BJ137" i="26"/>
  <c r="BI137" i="26"/>
  <c r="BH137" i="26"/>
  <c r="BG137" i="26"/>
  <c r="BN137" i="26" s="1"/>
  <c r="BF137" i="26"/>
  <c r="BE137" i="26"/>
  <c r="BD137" i="26"/>
  <c r="BC137" i="26"/>
  <c r="BB137" i="26"/>
  <c r="BA137" i="26"/>
  <c r="AZ137" i="26"/>
  <c r="AY137" i="26"/>
  <c r="AX137" i="26"/>
  <c r="AW137" i="26"/>
  <c r="AV137" i="26"/>
  <c r="BU137" i="26" s="1"/>
  <c r="AU137" i="26"/>
  <c r="AT137" i="26"/>
  <c r="BS137" i="26" s="1"/>
  <c r="AS137" i="26"/>
  <c r="AR137" i="26"/>
  <c r="BQ137" i="26" s="1"/>
  <c r="AQ137" i="26"/>
  <c r="BP137" i="26" s="1"/>
  <c r="AP137" i="26"/>
  <c r="D137" i="26"/>
  <c r="E137" i="26" s="1"/>
  <c r="EG136" i="26"/>
  <c r="DS136" i="26"/>
  <c r="DQ136" i="26"/>
  <c r="DP136" i="26"/>
  <c r="DO136" i="26"/>
  <c r="DN136" i="26"/>
  <c r="DJ136" i="26"/>
  <c r="DH136" i="26"/>
  <c r="DE136" i="26"/>
  <c r="DD136" i="26"/>
  <c r="DC136" i="26"/>
  <c r="EU136" i="26" s="1"/>
  <c r="DB136" i="26"/>
  <c r="ET136" i="26" s="1"/>
  <c r="DA136" i="26"/>
  <c r="CZ136" i="26"/>
  <c r="ER136" i="26" s="1"/>
  <c r="CY136" i="26"/>
  <c r="CX136" i="26"/>
  <c r="CW136" i="26"/>
  <c r="DK136" i="26" s="1"/>
  <c r="CV136" i="26"/>
  <c r="CU136" i="26"/>
  <c r="CT136" i="26"/>
  <c r="ES136" i="26" s="1"/>
  <c r="CS136" i="26"/>
  <c r="CR136" i="26"/>
  <c r="EQ136" i="26" s="1"/>
  <c r="CQ136" i="26"/>
  <c r="EA136" i="26" s="1"/>
  <c r="CP136" i="26"/>
  <c r="CO136" i="26"/>
  <c r="CN136" i="26"/>
  <c r="DX136" i="26" s="1"/>
  <c r="CM136" i="26"/>
  <c r="CL136" i="26"/>
  <c r="DV136" i="26" s="1"/>
  <c r="CK136" i="26"/>
  <c r="CH136" i="26"/>
  <c r="CI136" i="26" s="1"/>
  <c r="CE136" i="26"/>
  <c r="CD136" i="26"/>
  <c r="CC136" i="26"/>
  <c r="CA136" i="26"/>
  <c r="BY136" i="26"/>
  <c r="BZ136" i="26" s="1"/>
  <c r="CB136" i="26" s="1"/>
  <c r="BR136" i="26"/>
  <c r="BQ136" i="26"/>
  <c r="BO136" i="26"/>
  <c r="BM136" i="26"/>
  <c r="BL136" i="26"/>
  <c r="BK136" i="26"/>
  <c r="BS136" i="26" s="1"/>
  <c r="BJ136" i="26"/>
  <c r="BI136" i="26"/>
  <c r="BH136" i="26"/>
  <c r="BG136" i="26"/>
  <c r="BN136" i="26" s="1"/>
  <c r="BF136" i="26"/>
  <c r="BE136" i="26"/>
  <c r="BD136" i="26"/>
  <c r="BC136" i="26"/>
  <c r="BB136" i="26"/>
  <c r="BA136" i="26"/>
  <c r="AZ136" i="26"/>
  <c r="AY136" i="26"/>
  <c r="AX136" i="26"/>
  <c r="AW136" i="26"/>
  <c r="AV136" i="26"/>
  <c r="BU136" i="26" s="1"/>
  <c r="AU136" i="26"/>
  <c r="BT136" i="26" s="1"/>
  <c r="AT136" i="26"/>
  <c r="AS136" i="26"/>
  <c r="AR136" i="26"/>
  <c r="AQ136" i="26"/>
  <c r="BP136" i="26" s="1"/>
  <c r="AP136" i="26"/>
  <c r="D136" i="26"/>
  <c r="E136" i="26" s="1"/>
  <c r="ER135" i="26"/>
  <c r="EG135" i="26"/>
  <c r="EA135" i="26"/>
  <c r="DV135" i="26"/>
  <c r="DS135" i="26"/>
  <c r="DR135" i="26"/>
  <c r="DZ135" i="26" s="1"/>
  <c r="DQ135" i="26"/>
  <c r="DI135" i="26"/>
  <c r="DE135" i="26"/>
  <c r="DD135" i="26"/>
  <c r="EV135" i="26" s="1"/>
  <c r="DC135" i="26"/>
  <c r="DJ135" i="26" s="1"/>
  <c r="DB135" i="26"/>
  <c r="DA135" i="26"/>
  <c r="ES135" i="26" s="1"/>
  <c r="CZ135" i="26"/>
  <c r="CY135" i="26"/>
  <c r="CX135" i="26"/>
  <c r="DL135" i="26" s="1"/>
  <c r="CW135" i="26"/>
  <c r="DK135" i="26" s="1"/>
  <c r="CV135" i="26"/>
  <c r="CU135" i="26"/>
  <c r="DP135" i="26" s="1"/>
  <c r="CT135" i="26"/>
  <c r="DO135" i="26" s="1"/>
  <c r="CS135" i="26"/>
  <c r="CR135" i="26"/>
  <c r="CQ135" i="26"/>
  <c r="CP135" i="26"/>
  <c r="CO135" i="26"/>
  <c r="DY135" i="26" s="1"/>
  <c r="CN135" i="26"/>
  <c r="DX135" i="26" s="1"/>
  <c r="CM135" i="26"/>
  <c r="DW135" i="26" s="1"/>
  <c r="CL135" i="26"/>
  <c r="CK135" i="26"/>
  <c r="CH135" i="26"/>
  <c r="CI135" i="26" s="1"/>
  <c r="CD135" i="26"/>
  <c r="CC135" i="26"/>
  <c r="CA135" i="26"/>
  <c r="BY135" i="26"/>
  <c r="BT135" i="26"/>
  <c r="BS135" i="26"/>
  <c r="BM135" i="26"/>
  <c r="BL135" i="26"/>
  <c r="BK135" i="26"/>
  <c r="BJ135" i="26"/>
  <c r="BI135" i="26"/>
  <c r="BH135" i="26"/>
  <c r="BG135" i="26"/>
  <c r="BO135" i="26" s="1"/>
  <c r="BF135" i="26"/>
  <c r="BE135" i="26"/>
  <c r="BD135" i="26"/>
  <c r="BC135" i="26"/>
  <c r="BB135" i="26"/>
  <c r="BA135" i="26"/>
  <c r="AZ135" i="26"/>
  <c r="AY135" i="26"/>
  <c r="AX135" i="26"/>
  <c r="AW135" i="26"/>
  <c r="AV135" i="26"/>
  <c r="BU135" i="26" s="1"/>
  <c r="AU135" i="26"/>
  <c r="AT135" i="26"/>
  <c r="AS135" i="26"/>
  <c r="BR135" i="26" s="1"/>
  <c r="AR135" i="26"/>
  <c r="BQ135" i="26" s="1"/>
  <c r="AQ135" i="26"/>
  <c r="BP135" i="26" s="1"/>
  <c r="AP135" i="26"/>
  <c r="E135" i="26"/>
  <c r="D135" i="26"/>
  <c r="EV134" i="26"/>
  <c r="ER134" i="26"/>
  <c r="EQ134" i="26"/>
  <c r="EG134" i="26"/>
  <c r="DS134" i="26"/>
  <c r="EA134" i="26" s="1"/>
  <c r="DR134" i="26"/>
  <c r="DN134" i="26"/>
  <c r="DL134" i="26"/>
  <c r="DK134" i="26"/>
  <c r="DE134" i="26"/>
  <c r="EW134" i="26" s="1"/>
  <c r="DD134" i="26"/>
  <c r="DC134" i="26"/>
  <c r="DB134" i="26"/>
  <c r="DA134" i="26"/>
  <c r="CZ134" i="26"/>
  <c r="CY134" i="26"/>
  <c r="CX134" i="26"/>
  <c r="CW134" i="26"/>
  <c r="CV134" i="26"/>
  <c r="DJ134" i="26" s="1"/>
  <c r="CU134" i="26"/>
  <c r="CT134" i="26"/>
  <c r="ES134" i="26" s="1"/>
  <c r="CS134" i="26"/>
  <c r="CR134" i="26"/>
  <c r="DM134" i="26" s="1"/>
  <c r="CQ134" i="26"/>
  <c r="CP134" i="26"/>
  <c r="CO134" i="26"/>
  <c r="CN134" i="26"/>
  <c r="CM134" i="26"/>
  <c r="CL134" i="26"/>
  <c r="DV134" i="26" s="1"/>
  <c r="CK134" i="26"/>
  <c r="CH134" i="26"/>
  <c r="CI134" i="26" s="1"/>
  <c r="CD134" i="26"/>
  <c r="CC134" i="26"/>
  <c r="CA134" i="26"/>
  <c r="BY134" i="26"/>
  <c r="BU134" i="26"/>
  <c r="BQ134" i="26"/>
  <c r="BP134" i="26"/>
  <c r="BO134" i="26"/>
  <c r="BM134" i="26"/>
  <c r="BL134" i="26"/>
  <c r="BK134" i="26"/>
  <c r="BJ134" i="26"/>
  <c r="BN134" i="26" s="1"/>
  <c r="BI134" i="26"/>
  <c r="BH134" i="26"/>
  <c r="BF134" i="26"/>
  <c r="BE134" i="26"/>
  <c r="BD134" i="26"/>
  <c r="BC134" i="26"/>
  <c r="BB134" i="26"/>
  <c r="BA134" i="26"/>
  <c r="AZ134" i="26"/>
  <c r="AY134" i="26"/>
  <c r="AX134" i="26"/>
  <c r="AW134" i="26"/>
  <c r="AV134" i="26"/>
  <c r="AU134" i="26"/>
  <c r="BT134" i="26" s="1"/>
  <c r="AT134" i="26"/>
  <c r="BS134" i="26" s="1"/>
  <c r="AS134" i="26"/>
  <c r="BR134" i="26" s="1"/>
  <c r="AR134" i="26"/>
  <c r="AQ134" i="26"/>
  <c r="AP134" i="26"/>
  <c r="D134" i="26"/>
  <c r="E134" i="26" s="1"/>
  <c r="EU133" i="26"/>
  <c r="ET133" i="26"/>
  <c r="ES133" i="26"/>
  <c r="ER133" i="26"/>
  <c r="EG133" i="26"/>
  <c r="DY133" i="26"/>
  <c r="DW133" i="26"/>
  <c r="DV133" i="26"/>
  <c r="DR133" i="26"/>
  <c r="DQ133" i="26"/>
  <c r="DP133" i="26"/>
  <c r="DO133" i="26"/>
  <c r="DN133" i="26"/>
  <c r="DH133" i="26"/>
  <c r="DF133" i="26"/>
  <c r="DE133" i="26"/>
  <c r="DD133" i="26"/>
  <c r="DK133" i="26" s="1"/>
  <c r="DC133" i="26"/>
  <c r="DJ133" i="26" s="1"/>
  <c r="DB133" i="26"/>
  <c r="DA133" i="26"/>
  <c r="CZ133" i="26"/>
  <c r="CY133" i="26"/>
  <c r="CX133" i="26"/>
  <c r="CW133" i="26"/>
  <c r="CV133" i="26"/>
  <c r="CU133" i="26"/>
  <c r="DI133" i="26" s="1"/>
  <c r="CT133" i="26"/>
  <c r="CS133" i="26"/>
  <c r="DG133" i="26" s="1"/>
  <c r="CR133" i="26"/>
  <c r="CQ133" i="26"/>
  <c r="CP133" i="26"/>
  <c r="DZ133" i="26" s="1"/>
  <c r="CO133" i="26"/>
  <c r="CN133" i="26"/>
  <c r="DX133" i="26" s="1"/>
  <c r="CM133" i="26"/>
  <c r="CL133" i="26"/>
  <c r="CK133" i="26"/>
  <c r="CH133" i="26"/>
  <c r="CI133" i="26" s="1"/>
  <c r="CE133" i="26"/>
  <c r="CD133" i="26"/>
  <c r="CC133" i="26"/>
  <c r="CA133" i="26"/>
  <c r="BY133" i="26"/>
  <c r="BZ133" i="26" s="1"/>
  <c r="CB133" i="26" s="1"/>
  <c r="BS133" i="26"/>
  <c r="BP133" i="26"/>
  <c r="BM133" i="26"/>
  <c r="BU133" i="26" s="1"/>
  <c r="BL133" i="26"/>
  <c r="BK133" i="26"/>
  <c r="BJ133" i="26"/>
  <c r="BI133" i="26"/>
  <c r="BH133" i="26"/>
  <c r="BG133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BT133" i="26" s="1"/>
  <c r="AT133" i="26"/>
  <c r="AS133" i="26"/>
  <c r="BR133" i="26" s="1"/>
  <c r="AR133" i="26"/>
  <c r="BQ133" i="26" s="1"/>
  <c r="AQ133" i="26"/>
  <c r="AP133" i="26"/>
  <c r="BO133" i="26" s="1"/>
  <c r="BV133" i="26" s="1"/>
  <c r="D133" i="26"/>
  <c r="E133" i="26" s="1"/>
  <c r="EW132" i="26"/>
  <c r="EV132" i="26"/>
  <c r="EG132" i="26"/>
  <c r="EA132" i="26"/>
  <c r="DZ132" i="26"/>
  <c r="DY132" i="26"/>
  <c r="DX132" i="26"/>
  <c r="DS132" i="26"/>
  <c r="DR132" i="26"/>
  <c r="DL132" i="26"/>
  <c r="DE132" i="26"/>
  <c r="DD132" i="26"/>
  <c r="DC132" i="26"/>
  <c r="DB132" i="26"/>
  <c r="ET132" i="26" s="1"/>
  <c r="DA132" i="26"/>
  <c r="ES132" i="26" s="1"/>
  <c r="CZ132" i="26"/>
  <c r="CY132" i="26"/>
  <c r="CX132" i="26"/>
  <c r="CW132" i="26"/>
  <c r="DK132" i="26" s="1"/>
  <c r="CV132" i="26"/>
  <c r="DQ132" i="26" s="1"/>
  <c r="CU132" i="26"/>
  <c r="DP132" i="26" s="1"/>
  <c r="CT132" i="26"/>
  <c r="DO132" i="26" s="1"/>
  <c r="CS132" i="26"/>
  <c r="CR132" i="26"/>
  <c r="CQ132" i="26"/>
  <c r="CP132" i="26"/>
  <c r="CO132" i="26"/>
  <c r="CN132" i="26"/>
  <c r="CM132" i="26"/>
  <c r="DW132" i="26" s="1"/>
  <c r="CL132" i="26"/>
  <c r="DV132" i="26" s="1"/>
  <c r="CK132" i="26"/>
  <c r="DU132" i="26" s="1"/>
  <c r="EB132" i="26" s="1"/>
  <c r="CH132" i="26"/>
  <c r="CI132" i="26" s="1"/>
  <c r="CD132" i="26"/>
  <c r="CC132" i="26"/>
  <c r="CA132" i="26"/>
  <c r="BY132" i="26"/>
  <c r="BT132" i="26"/>
  <c r="BO132" i="26"/>
  <c r="BM132" i="26"/>
  <c r="BL132" i="26"/>
  <c r="BK132" i="26"/>
  <c r="BJ132" i="26"/>
  <c r="BI132" i="26"/>
  <c r="BH132" i="26"/>
  <c r="BG132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BS132" i="26" s="1"/>
  <c r="AS132" i="26"/>
  <c r="BR132" i="26" s="1"/>
  <c r="AR132" i="26"/>
  <c r="BQ132" i="26" s="1"/>
  <c r="AQ132" i="26"/>
  <c r="AP132" i="26"/>
  <c r="D132" i="26"/>
  <c r="E132" i="26" s="1"/>
  <c r="ET131" i="26"/>
  <c r="ER131" i="26"/>
  <c r="EG131" i="26"/>
  <c r="DU131" i="26"/>
  <c r="DS131" i="26"/>
  <c r="DP131" i="26"/>
  <c r="DN131" i="26"/>
  <c r="DV131" i="26" s="1"/>
  <c r="DM131" i="26"/>
  <c r="DL131" i="26"/>
  <c r="DE131" i="26"/>
  <c r="EW131" i="26" s="1"/>
  <c r="DD131" i="26"/>
  <c r="DC131" i="26"/>
  <c r="DB131" i="26"/>
  <c r="DI131" i="26" s="1"/>
  <c r="DA131" i="26"/>
  <c r="CZ131" i="26"/>
  <c r="CY131" i="26"/>
  <c r="DF131" i="26" s="1"/>
  <c r="CX131" i="26"/>
  <c r="CW131" i="26"/>
  <c r="EV131" i="26" s="1"/>
  <c r="CV131" i="26"/>
  <c r="DJ131" i="26" s="1"/>
  <c r="CU131" i="26"/>
  <c r="CT131" i="26"/>
  <c r="DH131" i="26" s="1"/>
  <c r="CS131" i="26"/>
  <c r="DG131" i="26" s="1"/>
  <c r="CR131" i="26"/>
  <c r="CQ131" i="26"/>
  <c r="CP131" i="26"/>
  <c r="CO131" i="26"/>
  <c r="CN131" i="26"/>
  <c r="CM131" i="26"/>
  <c r="CL131" i="26"/>
  <c r="CK131" i="26"/>
  <c r="CH131" i="26"/>
  <c r="CI131" i="26" s="1"/>
  <c r="CD131" i="26"/>
  <c r="CC131" i="26"/>
  <c r="CA131" i="26"/>
  <c r="BY131" i="26"/>
  <c r="BT131" i="26"/>
  <c r="BR131" i="26"/>
  <c r="BP131" i="26"/>
  <c r="BM131" i="26"/>
  <c r="BU131" i="26" s="1"/>
  <c r="BL131" i="26"/>
  <c r="BK131" i="26"/>
  <c r="BJ131" i="26"/>
  <c r="BI131" i="26"/>
  <c r="BH131" i="26"/>
  <c r="BG131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BS131" i="26" s="1"/>
  <c r="AS131" i="26"/>
  <c r="AR131" i="26"/>
  <c r="BQ131" i="26" s="1"/>
  <c r="AQ131" i="26"/>
  <c r="AP131" i="26"/>
  <c r="BO131" i="26" s="1"/>
  <c r="E131" i="26"/>
  <c r="D131" i="26"/>
  <c r="ET130" i="26"/>
  <c r="EG130" i="26"/>
  <c r="EA130" i="26"/>
  <c r="DW130" i="26"/>
  <c r="DV130" i="26"/>
  <c r="DU130" i="26"/>
  <c r="DQ130" i="26"/>
  <c r="DY130" i="26" s="1"/>
  <c r="DP130" i="26"/>
  <c r="DL130" i="26"/>
  <c r="DJ130" i="26"/>
  <c r="DI130" i="26"/>
  <c r="DE130" i="26"/>
  <c r="DD130" i="26"/>
  <c r="EV130" i="26" s="1"/>
  <c r="DC130" i="26"/>
  <c r="DB130" i="26"/>
  <c r="DA130" i="26"/>
  <c r="ES130" i="26" s="1"/>
  <c r="CZ130" i="26"/>
  <c r="CY130" i="26"/>
  <c r="CX130" i="26"/>
  <c r="EW130" i="26" s="1"/>
  <c r="CW130" i="26"/>
  <c r="DR130" i="26" s="1"/>
  <c r="CV130" i="26"/>
  <c r="EU130" i="26" s="1"/>
  <c r="CU130" i="26"/>
  <c r="CT130" i="26"/>
  <c r="DO130" i="26" s="1"/>
  <c r="CS130" i="26"/>
  <c r="CR130" i="26"/>
  <c r="DM130" i="26" s="1"/>
  <c r="CQ130" i="26"/>
  <c r="CP130" i="26"/>
  <c r="DZ130" i="26" s="1"/>
  <c r="CO130" i="26"/>
  <c r="CN130" i="26"/>
  <c r="DX130" i="26" s="1"/>
  <c r="CM130" i="26"/>
  <c r="CL130" i="26"/>
  <c r="CK130" i="26"/>
  <c r="CH130" i="26"/>
  <c r="CI130" i="26" s="1"/>
  <c r="CD130" i="26"/>
  <c r="CC130" i="26"/>
  <c r="CA130" i="26"/>
  <c r="BY130" i="26"/>
  <c r="BU130" i="26"/>
  <c r="BT130" i="26"/>
  <c r="BQ130" i="26"/>
  <c r="BO130" i="26"/>
  <c r="BM130" i="26"/>
  <c r="BL130" i="26"/>
  <c r="BK130" i="26"/>
  <c r="BJ130" i="26"/>
  <c r="BI130" i="26"/>
  <c r="BH130" i="26"/>
  <c r="BP130" i="26" s="1"/>
  <c r="BG130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BS130" i="26" s="1"/>
  <c r="AS130" i="26"/>
  <c r="BR130" i="26" s="1"/>
  <c r="AR130" i="26"/>
  <c r="AQ130" i="26"/>
  <c r="AP130" i="26"/>
  <c r="D130" i="26"/>
  <c r="E130" i="26" s="1"/>
  <c r="ES129" i="26"/>
  <c r="EG129" i="26"/>
  <c r="DW129" i="26"/>
  <c r="DU129" i="26"/>
  <c r="DS129" i="26"/>
  <c r="DO129" i="26"/>
  <c r="DN129" i="26"/>
  <c r="DM129" i="26"/>
  <c r="DL129" i="26"/>
  <c r="DH129" i="26"/>
  <c r="DF129" i="26"/>
  <c r="DE129" i="26"/>
  <c r="DD129" i="26"/>
  <c r="DC129" i="26"/>
  <c r="DB129" i="26"/>
  <c r="DA129" i="26"/>
  <c r="CZ129" i="26"/>
  <c r="ER129" i="26" s="1"/>
  <c r="CY129" i="26"/>
  <c r="CX129" i="26"/>
  <c r="EW129" i="26" s="1"/>
  <c r="CW129" i="26"/>
  <c r="CV129" i="26"/>
  <c r="EU129" i="26" s="1"/>
  <c r="CU129" i="26"/>
  <c r="CT129" i="26"/>
  <c r="CS129" i="26"/>
  <c r="CR129" i="26"/>
  <c r="EQ129" i="26" s="1"/>
  <c r="CQ129" i="26"/>
  <c r="EA129" i="26" s="1"/>
  <c r="CP129" i="26"/>
  <c r="CO129" i="26"/>
  <c r="CN129" i="26"/>
  <c r="DX129" i="26" s="1"/>
  <c r="CM129" i="26"/>
  <c r="CL129" i="26"/>
  <c r="DV129" i="26" s="1"/>
  <c r="CK129" i="26"/>
  <c r="CH129" i="26"/>
  <c r="CI129" i="26" s="1"/>
  <c r="CD129" i="26"/>
  <c r="CC129" i="26"/>
  <c r="CA129" i="26"/>
  <c r="BY129" i="26"/>
  <c r="BS129" i="26"/>
  <c r="BR129" i="26"/>
  <c r="BO129" i="26"/>
  <c r="BM129" i="26"/>
  <c r="BL129" i="26"/>
  <c r="BK129" i="26"/>
  <c r="BJ129" i="26"/>
  <c r="BI129" i="26"/>
  <c r="BH129" i="26"/>
  <c r="BG129" i="26"/>
  <c r="BN129" i="26" s="1"/>
  <c r="BF129" i="26"/>
  <c r="BE129" i="26"/>
  <c r="BD129" i="26"/>
  <c r="BC129" i="26"/>
  <c r="BB129" i="26"/>
  <c r="BA129" i="26"/>
  <c r="AZ129" i="26"/>
  <c r="AY129" i="26"/>
  <c r="AX129" i="26"/>
  <c r="AW129" i="26"/>
  <c r="AV129" i="26"/>
  <c r="BU129" i="26" s="1"/>
  <c r="AU129" i="26"/>
  <c r="BT129" i="26" s="1"/>
  <c r="AT129" i="26"/>
  <c r="AS129" i="26"/>
  <c r="AR129" i="26"/>
  <c r="BQ129" i="26" s="1"/>
  <c r="AQ129" i="26"/>
  <c r="BP129" i="26" s="1"/>
  <c r="AP129" i="26"/>
  <c r="D129" i="26"/>
  <c r="E129" i="26" s="1"/>
  <c r="EW128" i="26"/>
  <c r="ER128" i="26"/>
  <c r="EG128" i="26"/>
  <c r="EA128" i="26"/>
  <c r="DY128" i="26"/>
  <c r="DS128" i="26"/>
  <c r="DQ128" i="26"/>
  <c r="DO128" i="26"/>
  <c r="DL128" i="26"/>
  <c r="DJ128" i="26"/>
  <c r="DH128" i="26"/>
  <c r="DG128" i="26"/>
  <c r="DE128" i="26"/>
  <c r="DD128" i="26"/>
  <c r="EV128" i="26" s="1"/>
  <c r="DC128" i="26"/>
  <c r="DB128" i="26"/>
  <c r="DA128" i="26"/>
  <c r="CZ128" i="26"/>
  <c r="CY128" i="26"/>
  <c r="CX128" i="26"/>
  <c r="CW128" i="26"/>
  <c r="DK128" i="26" s="1"/>
  <c r="CV128" i="26"/>
  <c r="CU128" i="26"/>
  <c r="CT128" i="26"/>
  <c r="ES128" i="26" s="1"/>
  <c r="CS128" i="26"/>
  <c r="DN128" i="26" s="1"/>
  <c r="CR128" i="26"/>
  <c r="EQ128" i="26" s="1"/>
  <c r="CQ128" i="26"/>
  <c r="CP128" i="26"/>
  <c r="CO128" i="26"/>
  <c r="CN128" i="26"/>
  <c r="CM128" i="26"/>
  <c r="DW128" i="26" s="1"/>
  <c r="CL128" i="26"/>
  <c r="CK128" i="26"/>
  <c r="CH128" i="26"/>
  <c r="CI128" i="26" s="1"/>
  <c r="CD128" i="26"/>
  <c r="CC128" i="26"/>
  <c r="CA128" i="26"/>
  <c r="BY128" i="26"/>
  <c r="BS128" i="26"/>
  <c r="BR128" i="26"/>
  <c r="BM128" i="26"/>
  <c r="BL128" i="26"/>
  <c r="BK128" i="26"/>
  <c r="BJ128" i="26"/>
  <c r="BI128" i="26"/>
  <c r="BH128" i="26"/>
  <c r="BG128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BT128" i="26" s="1"/>
  <c r="AT128" i="26"/>
  <c r="AS128" i="26"/>
  <c r="AR128" i="26"/>
  <c r="BQ128" i="26" s="1"/>
  <c r="AQ128" i="26"/>
  <c r="BP128" i="26" s="1"/>
  <c r="AP128" i="26"/>
  <c r="BO128" i="26" s="1"/>
  <c r="D128" i="26"/>
  <c r="E128" i="26" s="1"/>
  <c r="EQ127" i="26"/>
  <c r="EG127" i="26"/>
  <c r="DZ127" i="26"/>
  <c r="DR127" i="26"/>
  <c r="DQ127" i="26"/>
  <c r="DP127" i="26"/>
  <c r="DX127" i="26" s="1"/>
  <c r="DM127" i="26"/>
  <c r="DJ127" i="26"/>
  <c r="DF127" i="26"/>
  <c r="DE127" i="26"/>
  <c r="DD127" i="26"/>
  <c r="DC127" i="26"/>
  <c r="EU127" i="26" s="1"/>
  <c r="DB127" i="26"/>
  <c r="DI127" i="26" s="1"/>
  <c r="DA127" i="26"/>
  <c r="CZ127" i="26"/>
  <c r="CY127" i="26"/>
  <c r="CX127" i="26"/>
  <c r="CW127" i="26"/>
  <c r="CV127" i="26"/>
  <c r="CU127" i="26"/>
  <c r="CT127" i="26"/>
  <c r="CS127" i="26"/>
  <c r="CR127" i="26"/>
  <c r="CQ127" i="26"/>
  <c r="CP127" i="26"/>
  <c r="CO127" i="26"/>
  <c r="DY127" i="26" s="1"/>
  <c r="CN127" i="26"/>
  <c r="CM127" i="26"/>
  <c r="CL127" i="26"/>
  <c r="CK127" i="26"/>
  <c r="DU127" i="26" s="1"/>
  <c r="CH127" i="26"/>
  <c r="CI127" i="26" s="1"/>
  <c r="CD127" i="26"/>
  <c r="CC127" i="26"/>
  <c r="CA127" i="26"/>
  <c r="BY127" i="26"/>
  <c r="BT127" i="26"/>
  <c r="BR127" i="26"/>
  <c r="BQ127" i="26"/>
  <c r="BM127" i="26"/>
  <c r="BL127" i="26"/>
  <c r="BK127" i="26"/>
  <c r="BJ127" i="26"/>
  <c r="BI127" i="26"/>
  <c r="BH127" i="26"/>
  <c r="BG127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BU127" i="26" s="1"/>
  <c r="AU127" i="26"/>
  <c r="AT127" i="26"/>
  <c r="BS127" i="26" s="1"/>
  <c r="AS127" i="26"/>
  <c r="AR127" i="26"/>
  <c r="AQ127" i="26"/>
  <c r="BP127" i="26" s="1"/>
  <c r="AP127" i="26"/>
  <c r="D127" i="26"/>
  <c r="E127" i="26" s="1"/>
  <c r="EV126" i="26"/>
  <c r="ET126" i="26"/>
  <c r="ES126" i="26"/>
  <c r="EG126" i="26"/>
  <c r="DU126" i="26"/>
  <c r="DS126" i="26"/>
  <c r="DQ126" i="26"/>
  <c r="DP126" i="26"/>
  <c r="DO126" i="26"/>
  <c r="DN126" i="26"/>
  <c r="DV126" i="26" s="1"/>
  <c r="DM126" i="26"/>
  <c r="DL126" i="26"/>
  <c r="DI126" i="26"/>
  <c r="DH126" i="26"/>
  <c r="DG126" i="26"/>
  <c r="DE126" i="26"/>
  <c r="DD126" i="26"/>
  <c r="DC126" i="26"/>
  <c r="DB126" i="26"/>
  <c r="DA126" i="26"/>
  <c r="CZ126" i="26"/>
  <c r="CY126" i="26"/>
  <c r="CX126" i="26"/>
  <c r="EW126" i="26" s="1"/>
  <c r="CW126" i="26"/>
  <c r="CV126" i="26"/>
  <c r="EU126" i="26" s="1"/>
  <c r="CU126" i="26"/>
  <c r="CT126" i="26"/>
  <c r="CS126" i="26"/>
  <c r="ER126" i="26" s="1"/>
  <c r="CR126" i="26"/>
  <c r="CQ126" i="26"/>
  <c r="CP126" i="26"/>
  <c r="CO126" i="26"/>
  <c r="CN126" i="26"/>
  <c r="DX126" i="26" s="1"/>
  <c r="CM126" i="26"/>
  <c r="DW126" i="26" s="1"/>
  <c r="CL126" i="26"/>
  <c r="CK126" i="26"/>
  <c r="CH126" i="26"/>
  <c r="CI126" i="26" s="1"/>
  <c r="CD126" i="26"/>
  <c r="CC126" i="26"/>
  <c r="CA126" i="26"/>
  <c r="BY126" i="26"/>
  <c r="BP126" i="26"/>
  <c r="BM126" i="26"/>
  <c r="BU126" i="26" s="1"/>
  <c r="BL126" i="26"/>
  <c r="BK126" i="26"/>
  <c r="BJ126" i="26"/>
  <c r="BI126" i="26"/>
  <c r="BH126" i="26"/>
  <c r="BG126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BT126" i="26" s="1"/>
  <c r="AT126" i="26"/>
  <c r="BS126" i="26" s="1"/>
  <c r="AS126" i="26"/>
  <c r="BR126" i="26" s="1"/>
  <c r="AR126" i="26"/>
  <c r="BQ126" i="26" s="1"/>
  <c r="AQ126" i="26"/>
  <c r="AP126" i="26"/>
  <c r="BO126" i="26" s="1"/>
  <c r="D126" i="26"/>
  <c r="E126" i="26" s="1"/>
  <c r="ES125" i="26"/>
  <c r="ER125" i="26"/>
  <c r="EG125" i="26"/>
  <c r="DV125" i="26"/>
  <c r="DP125" i="26"/>
  <c r="DO125" i="26"/>
  <c r="DN125" i="26"/>
  <c r="DH125" i="26"/>
  <c r="DG125" i="26"/>
  <c r="DE125" i="26"/>
  <c r="DD125" i="26"/>
  <c r="EV125" i="26" s="1"/>
  <c r="DC125" i="26"/>
  <c r="DB125" i="26"/>
  <c r="DA125" i="26"/>
  <c r="CZ125" i="26"/>
  <c r="CY125" i="26"/>
  <c r="CX125" i="26"/>
  <c r="DL125" i="26" s="1"/>
  <c r="CW125" i="26"/>
  <c r="DR125" i="26" s="1"/>
  <c r="CV125" i="26"/>
  <c r="DQ125" i="26" s="1"/>
  <c r="CU125" i="26"/>
  <c r="DI125" i="26" s="1"/>
  <c r="CT125" i="26"/>
  <c r="CS125" i="26"/>
  <c r="CR125" i="26"/>
  <c r="CQ125" i="26"/>
  <c r="CP125" i="26"/>
  <c r="DZ125" i="26" s="1"/>
  <c r="CO125" i="26"/>
  <c r="CN125" i="26"/>
  <c r="DX125" i="26" s="1"/>
  <c r="CM125" i="26"/>
  <c r="DW125" i="26" s="1"/>
  <c r="CL125" i="26"/>
  <c r="CK125" i="26"/>
  <c r="CH125" i="26"/>
  <c r="CI125" i="26" s="1"/>
  <c r="CD125" i="26"/>
  <c r="CC125" i="26"/>
  <c r="CA125" i="26"/>
  <c r="BY125" i="26"/>
  <c r="BT125" i="26"/>
  <c r="BR125" i="26"/>
  <c r="BP125" i="26"/>
  <c r="BM125" i="26"/>
  <c r="BU125" i="26" s="1"/>
  <c r="BL125" i="26"/>
  <c r="BK125" i="26"/>
  <c r="BJ125" i="26"/>
  <c r="BI125" i="26"/>
  <c r="BH125" i="26"/>
  <c r="BG125" i="26"/>
  <c r="BF125" i="26"/>
  <c r="BE125" i="26"/>
  <c r="BD125" i="26"/>
  <c r="BC125" i="26"/>
  <c r="BB125" i="26"/>
  <c r="BA125" i="26"/>
  <c r="AZ125" i="26"/>
  <c r="AY125" i="26"/>
  <c r="AX125" i="26"/>
  <c r="AW125" i="26"/>
  <c r="AV125" i="26"/>
  <c r="AU125" i="26"/>
  <c r="AT125" i="26"/>
  <c r="BS125" i="26" s="1"/>
  <c r="AS125" i="26"/>
  <c r="AR125" i="26"/>
  <c r="BQ125" i="26" s="1"/>
  <c r="AQ125" i="26"/>
  <c r="AP125" i="26"/>
  <c r="BO125" i="26" s="1"/>
  <c r="D125" i="26"/>
  <c r="E125" i="26" s="1"/>
  <c r="EU124" i="26"/>
  <c r="ET124" i="26"/>
  <c r="ER124" i="26"/>
  <c r="EG124" i="26"/>
  <c r="DS124" i="26"/>
  <c r="DQ124" i="26"/>
  <c r="DN124" i="26"/>
  <c r="DL124" i="26"/>
  <c r="DG124" i="26"/>
  <c r="DE124" i="26"/>
  <c r="DD124" i="26"/>
  <c r="DC124" i="26"/>
  <c r="DB124" i="26"/>
  <c r="DA124" i="26"/>
  <c r="CZ124" i="26"/>
  <c r="CY124" i="26"/>
  <c r="DF124" i="26" s="1"/>
  <c r="CX124" i="26"/>
  <c r="CW124" i="26"/>
  <c r="CV124" i="26"/>
  <c r="DJ124" i="26" s="1"/>
  <c r="CU124" i="26"/>
  <c r="CT124" i="26"/>
  <c r="CS124" i="26"/>
  <c r="CR124" i="26"/>
  <c r="CQ124" i="26"/>
  <c r="CP124" i="26"/>
  <c r="CO124" i="26"/>
  <c r="CN124" i="26"/>
  <c r="CM124" i="26"/>
  <c r="CL124" i="26"/>
  <c r="CK124" i="26"/>
  <c r="CH124" i="26"/>
  <c r="CI124" i="26" s="1"/>
  <c r="CE124" i="26"/>
  <c r="CD124" i="26"/>
  <c r="CC124" i="26"/>
  <c r="CA124" i="26"/>
  <c r="BY124" i="26"/>
  <c r="BZ124" i="26" s="1"/>
  <c r="CB124" i="26" s="1"/>
  <c r="BS124" i="26"/>
  <c r="BM124" i="26"/>
  <c r="BL124" i="26"/>
  <c r="BT124" i="26" s="1"/>
  <c r="BK124" i="26"/>
  <c r="BJ124" i="26"/>
  <c r="BI124" i="26"/>
  <c r="BH124" i="26"/>
  <c r="BG124" i="26"/>
  <c r="BO124" i="26" s="1"/>
  <c r="BV124" i="26" s="1"/>
  <c r="BF124" i="26"/>
  <c r="BE124" i="26"/>
  <c r="BD124" i="26"/>
  <c r="BC124" i="26"/>
  <c r="BB124" i="26"/>
  <c r="BA124" i="26"/>
  <c r="AZ124" i="26"/>
  <c r="AY124" i="26"/>
  <c r="AX124" i="26"/>
  <c r="AW124" i="26"/>
  <c r="AV124" i="26"/>
  <c r="BU124" i="26" s="1"/>
  <c r="AU124" i="26"/>
  <c r="AT124" i="26"/>
  <c r="AS124" i="26"/>
  <c r="BR124" i="26" s="1"/>
  <c r="AR124" i="26"/>
  <c r="BQ124" i="26" s="1"/>
  <c r="AQ124" i="26"/>
  <c r="BP124" i="26" s="1"/>
  <c r="AP124" i="26"/>
  <c r="D124" i="26"/>
  <c r="E124" i="26" s="1"/>
  <c r="ER123" i="26"/>
  <c r="EG123" i="26"/>
  <c r="DV123" i="26"/>
  <c r="DN123" i="26"/>
  <c r="DL123" i="26"/>
  <c r="DE123" i="26"/>
  <c r="EW123" i="26" s="1"/>
  <c r="DD123" i="26"/>
  <c r="DC123" i="26"/>
  <c r="DB123" i="26"/>
  <c r="ET123" i="26" s="1"/>
  <c r="DA123" i="26"/>
  <c r="CZ123" i="26"/>
  <c r="CY123" i="26"/>
  <c r="CX123" i="26"/>
  <c r="DS123" i="26" s="1"/>
  <c r="EA123" i="26" s="1"/>
  <c r="CW123" i="26"/>
  <c r="CV123" i="26"/>
  <c r="CU123" i="26"/>
  <c r="DP123" i="26" s="1"/>
  <c r="CT123" i="26"/>
  <c r="CS123" i="26"/>
  <c r="DG123" i="26" s="1"/>
  <c r="CR123" i="26"/>
  <c r="DM123" i="26" s="1"/>
  <c r="CQ123" i="26"/>
  <c r="CP123" i="26"/>
  <c r="CO123" i="26"/>
  <c r="DY123" i="26" s="1"/>
  <c r="CN123" i="26"/>
  <c r="DX123" i="26" s="1"/>
  <c r="CM123" i="26"/>
  <c r="DW123" i="26" s="1"/>
  <c r="CL123" i="26"/>
  <c r="CK123" i="26"/>
  <c r="DU123" i="26" s="1"/>
  <c r="CH123" i="26"/>
  <c r="CI123" i="26" s="1"/>
  <c r="CD123" i="26"/>
  <c r="CC123" i="26"/>
  <c r="CA123" i="26"/>
  <c r="BY123" i="26"/>
  <c r="BU123" i="26"/>
  <c r="BT123" i="26"/>
  <c r="BS123" i="26"/>
  <c r="BO123" i="26"/>
  <c r="BM123" i="26"/>
  <c r="BL123" i="26"/>
  <c r="BK123" i="26"/>
  <c r="BJ123" i="26"/>
  <c r="BI123" i="26"/>
  <c r="BH123" i="26"/>
  <c r="BG123" i="26"/>
  <c r="BN123" i="26" s="1"/>
  <c r="BF123" i="26"/>
  <c r="BE123" i="26"/>
  <c r="BD123" i="26"/>
  <c r="BC123" i="26"/>
  <c r="BB123" i="26"/>
  <c r="BA123" i="26"/>
  <c r="AZ123" i="26"/>
  <c r="AY123" i="26"/>
  <c r="AX123" i="26"/>
  <c r="AW123" i="26"/>
  <c r="AV123" i="26"/>
  <c r="AU123" i="26"/>
  <c r="AT123" i="26"/>
  <c r="AS123" i="26"/>
  <c r="BR123" i="26" s="1"/>
  <c r="AR123" i="26"/>
  <c r="BQ123" i="26" s="1"/>
  <c r="AQ123" i="26"/>
  <c r="BP123" i="26" s="1"/>
  <c r="BV123" i="26" s="1"/>
  <c r="AP123" i="26"/>
  <c r="E123" i="26"/>
  <c r="D123" i="26"/>
  <c r="EW122" i="26"/>
  <c r="EV122" i="26"/>
  <c r="EG122" i="26"/>
  <c r="EA122" i="26"/>
  <c r="DZ122" i="26"/>
  <c r="DX122" i="26"/>
  <c r="DV122" i="26"/>
  <c r="DS122" i="26"/>
  <c r="DQ122" i="26"/>
  <c r="DP122" i="26"/>
  <c r="DO122" i="26"/>
  <c r="DL122" i="26"/>
  <c r="DJ122" i="26"/>
  <c r="DI122" i="26"/>
  <c r="DE122" i="26"/>
  <c r="DD122" i="26"/>
  <c r="DC122" i="26"/>
  <c r="DB122" i="26"/>
  <c r="DA122" i="26"/>
  <c r="ES122" i="26" s="1"/>
  <c r="CZ122" i="26"/>
  <c r="CY122" i="26"/>
  <c r="CX122" i="26"/>
  <c r="CW122" i="26"/>
  <c r="CV122" i="26"/>
  <c r="CU122" i="26"/>
  <c r="ET122" i="26" s="1"/>
  <c r="CT122" i="26"/>
  <c r="CS122" i="26"/>
  <c r="ER122" i="26" s="1"/>
  <c r="CR122" i="26"/>
  <c r="DM122" i="26" s="1"/>
  <c r="CQ122" i="26"/>
  <c r="CP122" i="26"/>
  <c r="CO122" i="26"/>
  <c r="CN122" i="26"/>
  <c r="CM122" i="26"/>
  <c r="CL122" i="26"/>
  <c r="CK122" i="26"/>
  <c r="DU122" i="26" s="1"/>
  <c r="CH122" i="26"/>
  <c r="CI122" i="26" s="1"/>
  <c r="CD122" i="26"/>
  <c r="CC122" i="26"/>
  <c r="CA122" i="26"/>
  <c r="BY122" i="26"/>
  <c r="BU122" i="26"/>
  <c r="BR122" i="26"/>
  <c r="BQ122" i="26"/>
  <c r="BP122" i="26"/>
  <c r="BM122" i="26"/>
  <c r="BL122" i="26"/>
  <c r="BK122" i="26"/>
  <c r="BJ122" i="26"/>
  <c r="BN122" i="26" s="1"/>
  <c r="BI122" i="26"/>
  <c r="BH122" i="26"/>
  <c r="BG122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BT122" i="26" s="1"/>
  <c r="AT122" i="26"/>
  <c r="BS122" i="26" s="1"/>
  <c r="AS122" i="26"/>
  <c r="AR122" i="26"/>
  <c r="AQ122" i="26"/>
  <c r="AP122" i="26"/>
  <c r="BO122" i="26" s="1"/>
  <c r="E122" i="26"/>
  <c r="D122" i="26"/>
  <c r="EW121" i="26"/>
  <c r="ER121" i="26"/>
  <c r="EG121" i="26"/>
  <c r="DV121" i="26"/>
  <c r="DS121" i="26"/>
  <c r="DR121" i="26"/>
  <c r="DM121" i="26"/>
  <c r="DL121" i="26"/>
  <c r="DK121" i="26"/>
  <c r="DG121" i="26"/>
  <c r="DE121" i="26"/>
  <c r="DD121" i="26"/>
  <c r="DC121" i="26"/>
  <c r="DB121" i="26"/>
  <c r="DA121" i="26"/>
  <c r="CZ121" i="26"/>
  <c r="CY121" i="26"/>
  <c r="DF121" i="26" s="1"/>
  <c r="CX121" i="26"/>
  <c r="CW121" i="26"/>
  <c r="EV121" i="26" s="1"/>
  <c r="CV121" i="26"/>
  <c r="DJ121" i="26" s="1"/>
  <c r="CU121" i="26"/>
  <c r="CT121" i="26"/>
  <c r="CS121" i="26"/>
  <c r="DN121" i="26" s="1"/>
  <c r="CR121" i="26"/>
  <c r="CQ121" i="26"/>
  <c r="CP121" i="26"/>
  <c r="DZ121" i="26" s="1"/>
  <c r="CO121" i="26"/>
  <c r="CN121" i="26"/>
  <c r="CM121" i="26"/>
  <c r="CL121" i="26"/>
  <c r="CK121" i="26"/>
  <c r="DU121" i="26" s="1"/>
  <c r="CH121" i="26"/>
  <c r="CI121" i="26" s="1"/>
  <c r="CD121" i="26"/>
  <c r="CC121" i="26"/>
  <c r="CA121" i="26"/>
  <c r="BY121" i="26"/>
  <c r="BZ121" i="26" s="1"/>
  <c r="BT121" i="26"/>
  <c r="BS121" i="26"/>
  <c r="BQ121" i="26"/>
  <c r="BM121" i="26"/>
  <c r="BL121" i="26"/>
  <c r="BK121" i="26"/>
  <c r="BJ121" i="26"/>
  <c r="BI121" i="26"/>
  <c r="BH121" i="26"/>
  <c r="BG121" i="26"/>
  <c r="BN121" i="26" s="1"/>
  <c r="BF121" i="26"/>
  <c r="BE121" i="26"/>
  <c r="BD121" i="26"/>
  <c r="BC121" i="26"/>
  <c r="BB121" i="26"/>
  <c r="BA121" i="26"/>
  <c r="AZ121" i="26"/>
  <c r="AY121" i="26"/>
  <c r="AX121" i="26"/>
  <c r="AW121" i="26"/>
  <c r="AV121" i="26"/>
  <c r="BU121" i="26" s="1"/>
  <c r="AU121" i="26"/>
  <c r="AT121" i="26"/>
  <c r="AS121" i="26"/>
  <c r="BR121" i="26" s="1"/>
  <c r="AR121" i="26"/>
  <c r="AQ121" i="26"/>
  <c r="BP121" i="26" s="1"/>
  <c r="AP121" i="26"/>
  <c r="E121" i="26"/>
  <c r="D121" i="26"/>
  <c r="ET120" i="26"/>
  <c r="EG120" i="26"/>
  <c r="DY120" i="26"/>
  <c r="DW120" i="26"/>
  <c r="DV120" i="26"/>
  <c r="DQ120" i="26"/>
  <c r="DP120" i="26"/>
  <c r="DO120" i="26"/>
  <c r="DK120" i="26"/>
  <c r="DJ120" i="26"/>
  <c r="DI120" i="26"/>
  <c r="DE120" i="26"/>
  <c r="DD120" i="26"/>
  <c r="DC120" i="26"/>
  <c r="EU120" i="26" s="1"/>
  <c r="DB120" i="26"/>
  <c r="DA120" i="26"/>
  <c r="CZ120" i="26"/>
  <c r="CY120" i="26"/>
  <c r="DF120" i="26" s="1"/>
  <c r="CX120" i="26"/>
  <c r="DL120" i="26" s="1"/>
  <c r="CW120" i="26"/>
  <c r="DR120" i="26" s="1"/>
  <c r="CV120" i="26"/>
  <c r="CU120" i="26"/>
  <c r="CT120" i="26"/>
  <c r="CS120" i="26"/>
  <c r="ER120" i="26" s="1"/>
  <c r="CR120" i="26"/>
  <c r="DM120" i="26" s="1"/>
  <c r="CQ120" i="26"/>
  <c r="EA120" i="26" s="1"/>
  <c r="CP120" i="26"/>
  <c r="DZ120" i="26" s="1"/>
  <c r="CO120" i="26"/>
  <c r="CN120" i="26"/>
  <c r="DX120" i="26" s="1"/>
  <c r="CM120" i="26"/>
  <c r="CL120" i="26"/>
  <c r="CK120" i="26"/>
  <c r="DU120" i="26" s="1"/>
  <c r="CH120" i="26"/>
  <c r="CI120" i="26" s="1"/>
  <c r="CD120" i="26"/>
  <c r="CC120" i="26"/>
  <c r="CA120" i="26"/>
  <c r="BY120" i="26"/>
  <c r="BU120" i="26"/>
  <c r="BP120" i="26"/>
  <c r="BO120" i="26"/>
  <c r="BM120" i="26"/>
  <c r="BL120" i="26"/>
  <c r="BK120" i="26"/>
  <c r="BJ120" i="26"/>
  <c r="BI120" i="26"/>
  <c r="BN120" i="26" s="1"/>
  <c r="BH120" i="26"/>
  <c r="BG120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BT120" i="26" s="1"/>
  <c r="AT120" i="26"/>
  <c r="BS120" i="26" s="1"/>
  <c r="AS120" i="26"/>
  <c r="BR120" i="26" s="1"/>
  <c r="AR120" i="26"/>
  <c r="BQ120" i="26" s="1"/>
  <c r="AQ120" i="26"/>
  <c r="AP120" i="26"/>
  <c r="E120" i="26"/>
  <c r="D120" i="26"/>
  <c r="ET119" i="26"/>
  <c r="ES119" i="26"/>
  <c r="ER119" i="26"/>
  <c r="EG119" i="26"/>
  <c r="DY119" i="26"/>
  <c r="DS119" i="26"/>
  <c r="EA119" i="26" s="1"/>
  <c r="DQ119" i="26"/>
  <c r="DP119" i="26"/>
  <c r="DO119" i="26"/>
  <c r="DN119" i="26"/>
  <c r="DH119" i="26"/>
  <c r="DF119" i="26"/>
  <c r="DE119" i="26"/>
  <c r="DD119" i="26"/>
  <c r="DC119" i="26"/>
  <c r="DB119" i="26"/>
  <c r="DI119" i="26" s="1"/>
  <c r="DA119" i="26"/>
  <c r="CZ119" i="26"/>
  <c r="CY119" i="26"/>
  <c r="CX119" i="26"/>
  <c r="CW119" i="26"/>
  <c r="EV119" i="26" s="1"/>
  <c r="CV119" i="26"/>
  <c r="CU119" i="26"/>
  <c r="CT119" i="26"/>
  <c r="CS119" i="26"/>
  <c r="DG119" i="26" s="1"/>
  <c r="CR119" i="26"/>
  <c r="DM119" i="26" s="1"/>
  <c r="CQ119" i="26"/>
  <c r="CP119" i="26"/>
  <c r="CO119" i="26"/>
  <c r="CN119" i="26"/>
  <c r="CM119" i="26"/>
  <c r="DW119" i="26" s="1"/>
  <c r="CL119" i="26"/>
  <c r="DV119" i="26" s="1"/>
  <c r="CK119" i="26"/>
  <c r="DU119" i="26" s="1"/>
  <c r="CH119" i="26"/>
  <c r="CI119" i="26" s="1"/>
  <c r="CD119" i="26"/>
  <c r="CC119" i="26"/>
  <c r="CA119" i="26"/>
  <c r="BY119" i="26"/>
  <c r="BT119" i="26"/>
  <c r="BS119" i="26"/>
  <c r="BP119" i="26"/>
  <c r="BO119" i="26"/>
  <c r="BM119" i="26"/>
  <c r="BL119" i="26"/>
  <c r="BK119" i="26"/>
  <c r="BJ119" i="26"/>
  <c r="BI119" i="26"/>
  <c r="BH119" i="26"/>
  <c r="BG119" i="26"/>
  <c r="BN119" i="26" s="1"/>
  <c r="BF119" i="26"/>
  <c r="BE119" i="26"/>
  <c r="BD119" i="26"/>
  <c r="BC119" i="26"/>
  <c r="BB119" i="26"/>
  <c r="BA119" i="26"/>
  <c r="AZ119" i="26"/>
  <c r="AY119" i="26"/>
  <c r="AX119" i="26"/>
  <c r="AW119" i="26"/>
  <c r="AV119" i="26"/>
  <c r="BU119" i="26" s="1"/>
  <c r="AU119" i="26"/>
  <c r="AT119" i="26"/>
  <c r="AS119" i="26"/>
  <c r="BR119" i="26" s="1"/>
  <c r="AR119" i="26"/>
  <c r="AQ119" i="26"/>
  <c r="AP119" i="26"/>
  <c r="E119" i="26"/>
  <c r="D119" i="26"/>
  <c r="EW118" i="26"/>
  <c r="EV118" i="26"/>
  <c r="ET118" i="26"/>
  <c r="ES118" i="26"/>
  <c r="EG118" i="26"/>
  <c r="DY118" i="26"/>
  <c r="DW118" i="26"/>
  <c r="DR118" i="26"/>
  <c r="DQ118" i="26"/>
  <c r="DP118" i="26"/>
  <c r="DO118" i="26"/>
  <c r="DI118" i="26"/>
  <c r="DH118" i="26"/>
  <c r="DE118" i="26"/>
  <c r="DD118" i="26"/>
  <c r="DC118" i="26"/>
  <c r="DB118" i="26"/>
  <c r="DA118" i="26"/>
  <c r="CZ118" i="26"/>
  <c r="CY118" i="26"/>
  <c r="CX118" i="26"/>
  <c r="CW118" i="26"/>
  <c r="DK118" i="26" s="1"/>
  <c r="CV118" i="26"/>
  <c r="DJ118" i="26" s="1"/>
  <c r="CU118" i="26"/>
  <c r="CT118" i="26"/>
  <c r="CS118" i="26"/>
  <c r="DN118" i="26" s="1"/>
  <c r="CR118" i="26"/>
  <c r="EQ118" i="26" s="1"/>
  <c r="CQ118" i="26"/>
  <c r="CP118" i="26"/>
  <c r="DZ118" i="26" s="1"/>
  <c r="CO118" i="26"/>
  <c r="CN118" i="26"/>
  <c r="DX118" i="26" s="1"/>
  <c r="CM118" i="26"/>
  <c r="CL118" i="26"/>
  <c r="CK118" i="26"/>
  <c r="CH118" i="26"/>
  <c r="CI118" i="26" s="1"/>
  <c r="CD118" i="26"/>
  <c r="CC118" i="26"/>
  <c r="CA118" i="26"/>
  <c r="BY118" i="26"/>
  <c r="BZ118" i="26" s="1"/>
  <c r="BM118" i="26"/>
  <c r="BU118" i="26" s="1"/>
  <c r="BL118" i="26"/>
  <c r="BK118" i="26"/>
  <c r="BS118" i="26" s="1"/>
  <c r="BJ118" i="26"/>
  <c r="BI118" i="26"/>
  <c r="BH118" i="26"/>
  <c r="BG118" i="26"/>
  <c r="BN118" i="26" s="1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BT118" i="26" s="1"/>
  <c r="AT118" i="26"/>
  <c r="AS118" i="26"/>
  <c r="BR118" i="26" s="1"/>
  <c r="AR118" i="26"/>
  <c r="BQ118" i="26" s="1"/>
  <c r="AQ118" i="26"/>
  <c r="BP118" i="26" s="1"/>
  <c r="AP118" i="26"/>
  <c r="BO118" i="26" s="1"/>
  <c r="BV118" i="26" s="1"/>
  <c r="E118" i="26"/>
  <c r="D118" i="26"/>
  <c r="EW117" i="26"/>
  <c r="ER117" i="26"/>
  <c r="EG117" i="26"/>
  <c r="DS117" i="26"/>
  <c r="DR117" i="26"/>
  <c r="DO117" i="26"/>
  <c r="DN117" i="26"/>
  <c r="DL117" i="26"/>
  <c r="DK117" i="26"/>
  <c r="DG117" i="26"/>
  <c r="DE117" i="26"/>
  <c r="DD117" i="26"/>
  <c r="EV117" i="26" s="1"/>
  <c r="DC117" i="26"/>
  <c r="DB117" i="26"/>
  <c r="DA117" i="26"/>
  <c r="ES117" i="26" s="1"/>
  <c r="CZ117" i="26"/>
  <c r="CY117" i="26"/>
  <c r="CX117" i="26"/>
  <c r="CW117" i="26"/>
  <c r="CV117" i="26"/>
  <c r="CU117" i="26"/>
  <c r="CT117" i="26"/>
  <c r="CS117" i="26"/>
  <c r="CR117" i="26"/>
  <c r="EQ117" i="26" s="1"/>
  <c r="CQ117" i="26"/>
  <c r="EA117" i="26" s="1"/>
  <c r="CP117" i="26"/>
  <c r="DZ117" i="26" s="1"/>
  <c r="CO117" i="26"/>
  <c r="CN117" i="26"/>
  <c r="CM117" i="26"/>
  <c r="DW117" i="26" s="1"/>
  <c r="CL117" i="26"/>
  <c r="DV117" i="26" s="1"/>
  <c r="CK117" i="26"/>
  <c r="CH117" i="26"/>
  <c r="CI117" i="26" s="1"/>
  <c r="CD117" i="26"/>
  <c r="CC117" i="26"/>
  <c r="CA117" i="26"/>
  <c r="BY117" i="26"/>
  <c r="BZ117" i="26" s="1"/>
  <c r="BS117" i="26"/>
  <c r="BP117" i="26"/>
  <c r="BN117" i="26"/>
  <c r="BM117" i="26"/>
  <c r="BU117" i="26" s="1"/>
  <c r="BL117" i="26"/>
  <c r="BT117" i="26" s="1"/>
  <c r="BK117" i="26"/>
  <c r="BJ117" i="26"/>
  <c r="BI117" i="26"/>
  <c r="BH117" i="26"/>
  <c r="BG117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BR117" i="26" s="1"/>
  <c r="AR117" i="26"/>
  <c r="AQ117" i="26"/>
  <c r="AP117" i="26"/>
  <c r="E117" i="26"/>
  <c r="D117" i="26"/>
  <c r="EW116" i="26"/>
  <c r="EV116" i="26"/>
  <c r="EG116" i="26"/>
  <c r="DZ116" i="26"/>
  <c r="DY116" i="26"/>
  <c r="DX116" i="26"/>
  <c r="DV116" i="26"/>
  <c r="DS116" i="26"/>
  <c r="DR116" i="26"/>
  <c r="DP116" i="26"/>
  <c r="DL116" i="26"/>
  <c r="DJ116" i="26"/>
  <c r="DI116" i="26"/>
  <c r="DE116" i="26"/>
  <c r="DD116" i="26"/>
  <c r="DC116" i="26"/>
  <c r="DB116" i="26"/>
  <c r="ET116" i="26" s="1"/>
  <c r="DA116" i="26"/>
  <c r="CZ116" i="26"/>
  <c r="CY116" i="26"/>
  <c r="CX116" i="26"/>
  <c r="CW116" i="26"/>
  <c r="DK116" i="26" s="1"/>
  <c r="CV116" i="26"/>
  <c r="CU116" i="26"/>
  <c r="CT116" i="26"/>
  <c r="CS116" i="26"/>
  <c r="DG116" i="26" s="1"/>
  <c r="CR116" i="26"/>
  <c r="DF116" i="26" s="1"/>
  <c r="CQ116" i="26"/>
  <c r="EA116" i="26" s="1"/>
  <c r="CP116" i="26"/>
  <c r="CO116" i="26"/>
  <c r="CN116" i="26"/>
  <c r="CM116" i="26"/>
  <c r="DW116" i="26" s="1"/>
  <c r="CL116" i="26"/>
  <c r="CK116" i="26"/>
  <c r="DU116" i="26" s="1"/>
  <c r="CH116" i="26"/>
  <c r="CI116" i="26" s="1"/>
  <c r="CD116" i="26"/>
  <c r="CC116" i="26"/>
  <c r="CA116" i="26"/>
  <c r="BY116" i="26"/>
  <c r="BT116" i="26"/>
  <c r="BN116" i="26"/>
  <c r="BM116" i="26"/>
  <c r="BL116" i="26"/>
  <c r="BK116" i="26"/>
  <c r="BJ116" i="26"/>
  <c r="BI116" i="26"/>
  <c r="BH116" i="26"/>
  <c r="BP116" i="26" s="1"/>
  <c r="BG116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BS116" i="26" s="1"/>
  <c r="AS116" i="26"/>
  <c r="BR116" i="26" s="1"/>
  <c r="AR116" i="26"/>
  <c r="BQ116" i="26" s="1"/>
  <c r="AQ116" i="26"/>
  <c r="AP116" i="26"/>
  <c r="BO116" i="26" s="1"/>
  <c r="D116" i="26"/>
  <c r="E116" i="26" s="1"/>
  <c r="EG115" i="26"/>
  <c r="DZ115" i="26"/>
  <c r="DS115" i="26"/>
  <c r="DR115" i="26"/>
  <c r="DP115" i="26"/>
  <c r="DN115" i="26"/>
  <c r="DL115" i="26"/>
  <c r="DI115" i="26"/>
  <c r="DE115" i="26"/>
  <c r="EW115" i="26" s="1"/>
  <c r="DD115" i="26"/>
  <c r="EV115" i="26" s="1"/>
  <c r="DC115" i="26"/>
  <c r="DJ115" i="26" s="1"/>
  <c r="DB115" i="26"/>
  <c r="ET115" i="26" s="1"/>
  <c r="DA115" i="26"/>
  <c r="CZ115" i="26"/>
  <c r="CY115" i="26"/>
  <c r="CX115" i="26"/>
  <c r="CW115" i="26"/>
  <c r="CV115" i="26"/>
  <c r="EU115" i="26" s="1"/>
  <c r="CU115" i="26"/>
  <c r="CT115" i="26"/>
  <c r="ES115" i="26" s="1"/>
  <c r="CS115" i="26"/>
  <c r="ER115" i="26" s="1"/>
  <c r="CR115" i="26"/>
  <c r="CQ115" i="26"/>
  <c r="CP115" i="26"/>
  <c r="CO115" i="26"/>
  <c r="CN115" i="26"/>
  <c r="DX115" i="26" s="1"/>
  <c r="CM115" i="26"/>
  <c r="CL115" i="26"/>
  <c r="CK115" i="26"/>
  <c r="CH115" i="26"/>
  <c r="CI115" i="26" s="1"/>
  <c r="CD115" i="26"/>
  <c r="CC115" i="26"/>
  <c r="CA115" i="26"/>
  <c r="BZ115" i="26"/>
  <c r="BY115" i="26"/>
  <c r="BT115" i="26"/>
  <c r="BS115" i="26"/>
  <c r="BM115" i="26"/>
  <c r="BU115" i="26" s="1"/>
  <c r="BL115" i="26"/>
  <c r="BK115" i="26"/>
  <c r="BJ115" i="26"/>
  <c r="BI115" i="26"/>
  <c r="BH115" i="26"/>
  <c r="BP115" i="26" s="1"/>
  <c r="BG115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BR115" i="26" s="1"/>
  <c r="AR115" i="26"/>
  <c r="BQ115" i="26" s="1"/>
  <c r="AQ115" i="26"/>
  <c r="AP115" i="26"/>
  <c r="BO115" i="26" s="1"/>
  <c r="BV115" i="26" s="1"/>
  <c r="E115" i="26"/>
  <c r="D115" i="26"/>
  <c r="EV114" i="26"/>
  <c r="EU114" i="26"/>
  <c r="ET114" i="26"/>
  <c r="EG114" i="26"/>
  <c r="EA114" i="26"/>
  <c r="DY114" i="26"/>
  <c r="DS114" i="26"/>
  <c r="DQ114" i="26"/>
  <c r="DO114" i="26"/>
  <c r="DK114" i="26"/>
  <c r="DI114" i="26"/>
  <c r="DH114" i="26"/>
  <c r="DE114" i="26"/>
  <c r="DD114" i="26"/>
  <c r="DC114" i="26"/>
  <c r="DJ114" i="26" s="1"/>
  <c r="DB114" i="26"/>
  <c r="DA114" i="26"/>
  <c r="CZ114" i="26"/>
  <c r="CY114" i="26"/>
  <c r="CX114" i="26"/>
  <c r="DL114" i="26" s="1"/>
  <c r="CW114" i="26"/>
  <c r="DR114" i="26" s="1"/>
  <c r="CV114" i="26"/>
  <c r="CU114" i="26"/>
  <c r="DP114" i="26" s="1"/>
  <c r="DX114" i="26" s="1"/>
  <c r="CT114" i="26"/>
  <c r="ES114" i="26" s="1"/>
  <c r="CS114" i="26"/>
  <c r="ER114" i="26" s="1"/>
  <c r="CR114" i="26"/>
  <c r="DM114" i="26" s="1"/>
  <c r="DU114" i="26" s="1"/>
  <c r="CQ114" i="26"/>
  <c r="CP114" i="26"/>
  <c r="DZ114" i="26" s="1"/>
  <c r="CO114" i="26"/>
  <c r="CN114" i="26"/>
  <c r="CM114" i="26"/>
  <c r="DW114" i="26" s="1"/>
  <c r="CL114" i="26"/>
  <c r="CK114" i="26"/>
  <c r="CH114" i="26"/>
  <c r="CI114" i="26" s="1"/>
  <c r="CD114" i="26"/>
  <c r="CC114" i="26"/>
  <c r="CA114" i="26"/>
  <c r="BY114" i="26"/>
  <c r="BT114" i="26"/>
  <c r="BR114" i="26"/>
  <c r="BM114" i="26"/>
  <c r="BL114" i="26"/>
  <c r="BK114" i="26"/>
  <c r="BJ114" i="26"/>
  <c r="BI114" i="26"/>
  <c r="BH114" i="26"/>
  <c r="BG114" i="26"/>
  <c r="BN114" i="26" s="1"/>
  <c r="BF114" i="26"/>
  <c r="BE114" i="26"/>
  <c r="BD114" i="26"/>
  <c r="BC114" i="26"/>
  <c r="BB114" i="26"/>
  <c r="BA114" i="26"/>
  <c r="AZ114" i="26"/>
  <c r="AY114" i="26"/>
  <c r="AX114" i="26"/>
  <c r="AW114" i="26"/>
  <c r="AV114" i="26"/>
  <c r="BU114" i="26" s="1"/>
  <c r="AU114" i="26"/>
  <c r="AT114" i="26"/>
  <c r="BS114" i="26" s="1"/>
  <c r="AS114" i="26"/>
  <c r="AR114" i="26"/>
  <c r="BQ114" i="26" s="1"/>
  <c r="AQ114" i="26"/>
  <c r="BP114" i="26" s="1"/>
  <c r="AP114" i="26"/>
  <c r="BO114" i="26" s="1"/>
  <c r="D114" i="26"/>
  <c r="E114" i="26" s="1"/>
  <c r="EG113" i="26"/>
  <c r="DX113" i="26"/>
  <c r="DS113" i="26"/>
  <c r="DP113" i="26"/>
  <c r="DO113" i="26"/>
  <c r="DW113" i="26" s="1"/>
  <c r="DN113" i="26"/>
  <c r="DH113" i="26"/>
  <c r="DG113" i="26"/>
  <c r="DE113" i="26"/>
  <c r="DD113" i="26"/>
  <c r="DC113" i="26"/>
  <c r="DB113" i="26"/>
  <c r="ET113" i="26" s="1"/>
  <c r="DA113" i="26"/>
  <c r="ES113" i="26" s="1"/>
  <c r="CZ113" i="26"/>
  <c r="ER113" i="26" s="1"/>
  <c r="CY113" i="26"/>
  <c r="CX113" i="26"/>
  <c r="DL113" i="26" s="1"/>
  <c r="CW113" i="26"/>
  <c r="DK113" i="26" s="1"/>
  <c r="CV113" i="26"/>
  <c r="DQ113" i="26" s="1"/>
  <c r="CU113" i="26"/>
  <c r="CT113" i="26"/>
  <c r="CS113" i="26"/>
  <c r="CR113" i="26"/>
  <c r="EQ113" i="26" s="1"/>
  <c r="CQ113" i="26"/>
  <c r="EA113" i="26" s="1"/>
  <c r="CP113" i="26"/>
  <c r="CO113" i="26"/>
  <c r="CN113" i="26"/>
  <c r="CM113" i="26"/>
  <c r="CL113" i="26"/>
  <c r="DV113" i="26" s="1"/>
  <c r="CK113" i="26"/>
  <c r="DU113" i="26" s="1"/>
  <c r="CH113" i="26"/>
  <c r="CI113" i="26" s="1"/>
  <c r="CD113" i="26"/>
  <c r="CC113" i="26"/>
  <c r="CA113" i="26"/>
  <c r="BY113" i="26"/>
  <c r="BS113" i="26"/>
  <c r="BQ113" i="26"/>
  <c r="BM113" i="26"/>
  <c r="BU113" i="26" s="1"/>
  <c r="BL113" i="26"/>
  <c r="BK113" i="26"/>
  <c r="BJ113" i="26"/>
  <c r="BI113" i="26"/>
  <c r="BH113" i="26"/>
  <c r="BG113" i="26"/>
  <c r="BN113" i="26" s="1"/>
  <c r="BF113" i="26"/>
  <c r="BE113" i="26"/>
  <c r="BD113" i="26"/>
  <c r="BC113" i="26"/>
  <c r="BB113" i="26"/>
  <c r="BA113" i="26"/>
  <c r="AZ113" i="26"/>
  <c r="AY113" i="26"/>
  <c r="AX113" i="26"/>
  <c r="AW113" i="26"/>
  <c r="AV113" i="26"/>
  <c r="AU113" i="26"/>
  <c r="BT113" i="26" s="1"/>
  <c r="AT113" i="26"/>
  <c r="AS113" i="26"/>
  <c r="BR113" i="26" s="1"/>
  <c r="AR113" i="26"/>
  <c r="AQ113" i="26"/>
  <c r="BP113" i="26" s="1"/>
  <c r="AP113" i="26"/>
  <c r="BO113" i="26" s="1"/>
  <c r="D113" i="26"/>
  <c r="E113" i="26" s="1"/>
  <c r="ET112" i="26"/>
  <c r="EG112" i="26"/>
  <c r="DZ112" i="26"/>
  <c r="DX112" i="26"/>
  <c r="DQ112" i="26"/>
  <c r="DY112" i="26" s="1"/>
  <c r="DO112" i="26"/>
  <c r="DI112" i="26"/>
  <c r="DH112" i="26"/>
  <c r="DE112" i="26"/>
  <c r="DD112" i="26"/>
  <c r="DC112" i="26"/>
  <c r="DJ112" i="26" s="1"/>
  <c r="DB112" i="26"/>
  <c r="DA112" i="26"/>
  <c r="ES112" i="26" s="1"/>
  <c r="CZ112" i="26"/>
  <c r="CY112" i="26"/>
  <c r="CX112" i="26"/>
  <c r="DL112" i="26" s="1"/>
  <c r="CW112" i="26"/>
  <c r="DR112" i="26" s="1"/>
  <c r="CV112" i="26"/>
  <c r="CU112" i="26"/>
  <c r="DP112" i="26" s="1"/>
  <c r="CT112" i="26"/>
  <c r="CS112" i="26"/>
  <c r="CR112" i="26"/>
  <c r="EQ112" i="26" s="1"/>
  <c r="CQ112" i="26"/>
  <c r="CP112" i="26"/>
  <c r="CO112" i="26"/>
  <c r="CN112" i="26"/>
  <c r="CM112" i="26"/>
  <c r="DW112" i="26" s="1"/>
  <c r="CL112" i="26"/>
  <c r="CK112" i="26"/>
  <c r="CH112" i="26"/>
  <c r="CI112" i="26" s="1"/>
  <c r="CD112" i="26"/>
  <c r="CC112" i="26"/>
  <c r="CA112" i="26"/>
  <c r="BY112" i="26"/>
  <c r="BZ112" i="26" s="1"/>
  <c r="BR112" i="26"/>
  <c r="BM112" i="26"/>
  <c r="BL112" i="26"/>
  <c r="BK112" i="26"/>
  <c r="BJ112" i="26"/>
  <c r="BI112" i="26"/>
  <c r="BH112" i="26"/>
  <c r="BG112" i="26"/>
  <c r="BN112" i="26" s="1"/>
  <c r="BF112" i="26"/>
  <c r="BE112" i="26"/>
  <c r="BD112" i="26"/>
  <c r="BC112" i="26"/>
  <c r="BB112" i="26"/>
  <c r="BA112" i="26"/>
  <c r="AZ112" i="26"/>
  <c r="AY112" i="26"/>
  <c r="AX112" i="26"/>
  <c r="AW112" i="26"/>
  <c r="AV112" i="26"/>
  <c r="BU112" i="26" s="1"/>
  <c r="AU112" i="26"/>
  <c r="BT112" i="26" s="1"/>
  <c r="AT112" i="26"/>
  <c r="AS112" i="26"/>
  <c r="AR112" i="26"/>
  <c r="BQ112" i="26" s="1"/>
  <c r="AQ112" i="26"/>
  <c r="BP112" i="26" s="1"/>
  <c r="AP112" i="26"/>
  <c r="BO112" i="26" s="1"/>
  <c r="D112" i="26"/>
  <c r="E112" i="26" s="1"/>
  <c r="EG111" i="26"/>
  <c r="DV111" i="26"/>
  <c r="DO111" i="26"/>
  <c r="DN111" i="26"/>
  <c r="DM111" i="26"/>
  <c r="DH111" i="26"/>
  <c r="DF111" i="26"/>
  <c r="DE111" i="26"/>
  <c r="DD111" i="26"/>
  <c r="DC111" i="26"/>
  <c r="DB111" i="26"/>
  <c r="DA111" i="26"/>
  <c r="ES111" i="26" s="1"/>
  <c r="CZ111" i="26"/>
  <c r="ER111" i="26" s="1"/>
  <c r="CY111" i="26"/>
  <c r="EQ111" i="26" s="1"/>
  <c r="CX111" i="26"/>
  <c r="EW111" i="26" s="1"/>
  <c r="CW111" i="26"/>
  <c r="CV111" i="26"/>
  <c r="EU111" i="26" s="1"/>
  <c r="CU111" i="26"/>
  <c r="DI111" i="26" s="1"/>
  <c r="CT111" i="26"/>
  <c r="CS111" i="26"/>
  <c r="CR111" i="26"/>
  <c r="CQ111" i="26"/>
  <c r="CP111" i="26"/>
  <c r="CO111" i="26"/>
  <c r="CN111" i="26"/>
  <c r="CM111" i="26"/>
  <c r="CL111" i="26"/>
  <c r="CK111" i="26"/>
  <c r="DU111" i="26" s="1"/>
  <c r="CH111" i="26"/>
  <c r="CI111" i="26" s="1"/>
  <c r="CD111" i="26"/>
  <c r="CC111" i="26"/>
  <c r="CA111" i="26"/>
  <c r="BY111" i="26"/>
  <c r="BS111" i="26"/>
  <c r="BR111" i="26"/>
  <c r="BQ111" i="26"/>
  <c r="BP111" i="26"/>
  <c r="BM111" i="26"/>
  <c r="BL111" i="26"/>
  <c r="BK111" i="26"/>
  <c r="BJ111" i="26"/>
  <c r="BI111" i="26"/>
  <c r="BH111" i="26"/>
  <c r="BG111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BU111" i="26" s="1"/>
  <c r="AU111" i="26"/>
  <c r="BT111" i="26" s="1"/>
  <c r="AT111" i="26"/>
  <c r="AS111" i="26"/>
  <c r="AR111" i="26"/>
  <c r="AQ111" i="26"/>
  <c r="AP111" i="26"/>
  <c r="BO111" i="26" s="1"/>
  <c r="E111" i="26"/>
  <c r="D111" i="26"/>
  <c r="ER110" i="26"/>
  <c r="EG110" i="26"/>
  <c r="DY110" i="26"/>
  <c r="DX110" i="26"/>
  <c r="DW110" i="26"/>
  <c r="DS110" i="26"/>
  <c r="DO110" i="26"/>
  <c r="DL110" i="26"/>
  <c r="DH110" i="26"/>
  <c r="DG110" i="26"/>
  <c r="DE110" i="26"/>
  <c r="EW110" i="26" s="1"/>
  <c r="DD110" i="26"/>
  <c r="DC110" i="26"/>
  <c r="DB110" i="26"/>
  <c r="DI110" i="26" s="1"/>
  <c r="DA110" i="26"/>
  <c r="ES110" i="26" s="1"/>
  <c r="CZ110" i="26"/>
  <c r="CY110" i="26"/>
  <c r="CX110" i="26"/>
  <c r="CW110" i="26"/>
  <c r="DK110" i="26" s="1"/>
  <c r="CV110" i="26"/>
  <c r="DQ110" i="26" s="1"/>
  <c r="CU110" i="26"/>
  <c r="DP110" i="26" s="1"/>
  <c r="CT110" i="26"/>
  <c r="CS110" i="26"/>
  <c r="DN110" i="26" s="1"/>
  <c r="CR110" i="26"/>
  <c r="CQ110" i="26"/>
  <c r="EA110" i="26" s="1"/>
  <c r="CP110" i="26"/>
  <c r="CO110" i="26"/>
  <c r="CN110" i="26"/>
  <c r="CM110" i="26"/>
  <c r="CL110" i="26"/>
  <c r="DV110" i="26" s="1"/>
  <c r="CK110" i="26"/>
  <c r="CH110" i="26"/>
  <c r="CI110" i="26" s="1"/>
  <c r="CD110" i="26"/>
  <c r="CC110" i="26"/>
  <c r="CA110" i="26"/>
  <c r="BY110" i="26"/>
  <c r="BP110" i="26"/>
  <c r="BM110" i="26"/>
  <c r="BL110" i="26"/>
  <c r="BK110" i="26"/>
  <c r="BN110" i="26" s="1"/>
  <c r="BJ110" i="26"/>
  <c r="BI110" i="26"/>
  <c r="BH110" i="26"/>
  <c r="BG110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BU110" i="26" s="1"/>
  <c r="AU110" i="26"/>
  <c r="BT110" i="26" s="1"/>
  <c r="AT110" i="26"/>
  <c r="BS110" i="26" s="1"/>
  <c r="AS110" i="26"/>
  <c r="BR110" i="26" s="1"/>
  <c r="BV110" i="26" s="1"/>
  <c r="AR110" i="26"/>
  <c r="BQ110" i="26" s="1"/>
  <c r="AQ110" i="26"/>
  <c r="AP110" i="26"/>
  <c r="BO110" i="26" s="1"/>
  <c r="D110" i="26"/>
  <c r="E110" i="26" s="1"/>
  <c r="EG109" i="26"/>
  <c r="EA109" i="26"/>
  <c r="DY109" i="26"/>
  <c r="DX109" i="26"/>
  <c r="DV109" i="26"/>
  <c r="DP109" i="26"/>
  <c r="DO109" i="26"/>
  <c r="DN109" i="26"/>
  <c r="DM109" i="26"/>
  <c r="DF109" i="26"/>
  <c r="DE109" i="26"/>
  <c r="DD109" i="26"/>
  <c r="DC109" i="26"/>
  <c r="DB109" i="26"/>
  <c r="DA109" i="26"/>
  <c r="CZ109" i="26"/>
  <c r="ER109" i="26" s="1"/>
  <c r="CY109" i="26"/>
  <c r="EQ109" i="26" s="1"/>
  <c r="CX109" i="26"/>
  <c r="DL109" i="26" s="1"/>
  <c r="CW109" i="26"/>
  <c r="DK109" i="26" s="1"/>
  <c r="CV109" i="26"/>
  <c r="CU109" i="26"/>
  <c r="DI109" i="26" s="1"/>
  <c r="CT109" i="26"/>
  <c r="ES109" i="26" s="1"/>
  <c r="CS109" i="26"/>
  <c r="CR109" i="26"/>
  <c r="CQ109" i="26"/>
  <c r="CP109" i="26"/>
  <c r="DZ109" i="26" s="1"/>
  <c r="CO109" i="26"/>
  <c r="CN109" i="26"/>
  <c r="CM109" i="26"/>
  <c r="DW109" i="26" s="1"/>
  <c r="CL109" i="26"/>
  <c r="CK109" i="26"/>
  <c r="DU109" i="26" s="1"/>
  <c r="EB109" i="26" s="1"/>
  <c r="CH109" i="26"/>
  <c r="CI109" i="26" s="1"/>
  <c r="CD109" i="26"/>
  <c r="CC109" i="26"/>
  <c r="CA109" i="26"/>
  <c r="BY109" i="26"/>
  <c r="BU109" i="26"/>
  <c r="BT109" i="26"/>
  <c r="BO109" i="26"/>
  <c r="BM109" i="26"/>
  <c r="BL109" i="26"/>
  <c r="BK109" i="26"/>
  <c r="BN109" i="26" s="1"/>
  <c r="BJ109" i="26"/>
  <c r="BI109" i="26"/>
  <c r="BQ109" i="26" s="1"/>
  <c r="BH109" i="26"/>
  <c r="BG109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BR109" i="26" s="1"/>
  <c r="AR109" i="26"/>
  <c r="AQ109" i="26"/>
  <c r="BP109" i="26" s="1"/>
  <c r="AP109" i="26"/>
  <c r="E109" i="26"/>
  <c r="D109" i="26"/>
  <c r="EG108" i="26"/>
  <c r="DY108" i="26"/>
  <c r="DX108" i="26"/>
  <c r="DV108" i="26"/>
  <c r="DS108" i="26"/>
  <c r="DQ108" i="26"/>
  <c r="DP108" i="26"/>
  <c r="DO108" i="26"/>
  <c r="DW108" i="26" s="1"/>
  <c r="DM108" i="26"/>
  <c r="DG108" i="26"/>
  <c r="DF108" i="26"/>
  <c r="DE108" i="26"/>
  <c r="EW108" i="26" s="1"/>
  <c r="DD108" i="26"/>
  <c r="DC108" i="26"/>
  <c r="DJ108" i="26" s="1"/>
  <c r="DB108" i="26"/>
  <c r="DA108" i="26"/>
  <c r="DH108" i="26" s="1"/>
  <c r="CZ108" i="26"/>
  <c r="ER108" i="26" s="1"/>
  <c r="CY108" i="26"/>
  <c r="EQ108" i="26" s="1"/>
  <c r="CX108" i="26"/>
  <c r="DL108" i="26" s="1"/>
  <c r="CW108" i="26"/>
  <c r="CV108" i="26"/>
  <c r="CU108" i="26"/>
  <c r="DI108" i="26" s="1"/>
  <c r="CT108" i="26"/>
  <c r="CS108" i="26"/>
  <c r="DN108" i="26" s="1"/>
  <c r="CR108" i="26"/>
  <c r="CQ108" i="26"/>
  <c r="EA108" i="26" s="1"/>
  <c r="CP108" i="26"/>
  <c r="CO108" i="26"/>
  <c r="CN108" i="26"/>
  <c r="CM108" i="26"/>
  <c r="CL108" i="26"/>
  <c r="CK108" i="26"/>
  <c r="DU108" i="26" s="1"/>
  <c r="CH108" i="26"/>
  <c r="CI108" i="26" s="1"/>
  <c r="CD108" i="26"/>
  <c r="CC108" i="26"/>
  <c r="CA108" i="26"/>
  <c r="BY108" i="26"/>
  <c r="BZ108" i="26" s="1"/>
  <c r="BQ108" i="26"/>
  <c r="BP108" i="26"/>
  <c r="BN108" i="26"/>
  <c r="BM108" i="26"/>
  <c r="BL108" i="26"/>
  <c r="BK108" i="26"/>
  <c r="BJ108" i="26"/>
  <c r="BI108" i="26"/>
  <c r="BH108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BU108" i="26" s="1"/>
  <c r="AU108" i="26"/>
  <c r="BT108" i="26" s="1"/>
  <c r="AT108" i="26"/>
  <c r="BS108" i="26" s="1"/>
  <c r="AS108" i="26"/>
  <c r="BR108" i="26" s="1"/>
  <c r="BV108" i="26" s="1"/>
  <c r="AR108" i="26"/>
  <c r="AQ108" i="26"/>
  <c r="AP108" i="26"/>
  <c r="BO108" i="26" s="1"/>
  <c r="D108" i="26"/>
  <c r="E108" i="26" s="1"/>
  <c r="EG107" i="26"/>
  <c r="DZ107" i="26"/>
  <c r="DR107" i="26"/>
  <c r="DQ107" i="26"/>
  <c r="DY107" i="26" s="1"/>
  <c r="DP107" i="26"/>
  <c r="DX107" i="26" s="1"/>
  <c r="DO107" i="26"/>
  <c r="DW107" i="26" s="1"/>
  <c r="DJ107" i="26"/>
  <c r="DI107" i="26"/>
  <c r="DH107" i="26"/>
  <c r="DE107" i="26"/>
  <c r="DD107" i="26"/>
  <c r="DC107" i="26"/>
  <c r="EU107" i="26" s="1"/>
  <c r="DB107" i="26"/>
  <c r="DA107" i="26"/>
  <c r="CZ107" i="26"/>
  <c r="CY107" i="26"/>
  <c r="CX107" i="26"/>
  <c r="DL107" i="26" s="1"/>
  <c r="CW107" i="26"/>
  <c r="DK107" i="26" s="1"/>
  <c r="CV107" i="26"/>
  <c r="CU107" i="26"/>
  <c r="ET107" i="26" s="1"/>
  <c r="CT107" i="26"/>
  <c r="ES107" i="26" s="1"/>
  <c r="CS107" i="26"/>
  <c r="CR107" i="26"/>
  <c r="CQ107" i="26"/>
  <c r="CP107" i="26"/>
  <c r="CO107" i="26"/>
  <c r="CN107" i="26"/>
  <c r="CM107" i="26"/>
  <c r="CL107" i="26"/>
  <c r="CK107" i="26"/>
  <c r="CH107" i="26"/>
  <c r="CI107" i="26" s="1"/>
  <c r="CD107" i="26"/>
  <c r="CC107" i="26"/>
  <c r="CA107" i="26"/>
  <c r="BY107" i="26"/>
  <c r="BZ107" i="26" s="1"/>
  <c r="BO107" i="26"/>
  <c r="BM107" i="26"/>
  <c r="BL107" i="26"/>
  <c r="BK107" i="26"/>
  <c r="BJ107" i="26"/>
  <c r="BI107" i="26"/>
  <c r="BQ107" i="26" s="1"/>
  <c r="BH107" i="26"/>
  <c r="BG107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BT107" i="26" s="1"/>
  <c r="AT107" i="26"/>
  <c r="BS107" i="26" s="1"/>
  <c r="AS107" i="26"/>
  <c r="BR107" i="26" s="1"/>
  <c r="AR107" i="26"/>
  <c r="AQ107" i="26"/>
  <c r="AP107" i="26"/>
  <c r="D107" i="26"/>
  <c r="E107" i="26" s="1"/>
  <c r="ET106" i="26"/>
  <c r="ES106" i="26"/>
  <c r="EQ106" i="26"/>
  <c r="EG106" i="26"/>
  <c r="DZ106" i="26"/>
  <c r="DU106" i="26"/>
  <c r="DS106" i="26"/>
  <c r="DR106" i="26"/>
  <c r="DP106" i="26"/>
  <c r="DM106" i="26"/>
  <c r="DL106" i="26"/>
  <c r="DE106" i="26"/>
  <c r="DD106" i="26"/>
  <c r="DC106" i="26"/>
  <c r="DB106" i="26"/>
  <c r="DI106" i="26" s="1"/>
  <c r="DA106" i="26"/>
  <c r="CZ106" i="26"/>
  <c r="ER106" i="26" s="1"/>
  <c r="CY106" i="26"/>
  <c r="CX106" i="26"/>
  <c r="EW106" i="26" s="1"/>
  <c r="CW106" i="26"/>
  <c r="EV106" i="26" s="1"/>
  <c r="CV106" i="26"/>
  <c r="CU106" i="26"/>
  <c r="CT106" i="26"/>
  <c r="DO106" i="26" s="1"/>
  <c r="CS106" i="26"/>
  <c r="DN106" i="26" s="1"/>
  <c r="CR106" i="26"/>
  <c r="DF106" i="26" s="1"/>
  <c r="CQ106" i="26"/>
  <c r="EA106" i="26" s="1"/>
  <c r="CP106" i="26"/>
  <c r="CO106" i="26"/>
  <c r="DY106" i="26" s="1"/>
  <c r="CN106" i="26"/>
  <c r="DX106" i="26" s="1"/>
  <c r="CM106" i="26"/>
  <c r="DW106" i="26" s="1"/>
  <c r="CL106" i="26"/>
  <c r="DV106" i="26" s="1"/>
  <c r="CK106" i="26"/>
  <c r="CH106" i="26"/>
  <c r="CI106" i="26" s="1"/>
  <c r="CD106" i="26"/>
  <c r="CC106" i="26"/>
  <c r="CA106" i="26"/>
  <c r="BY106" i="26"/>
  <c r="BU106" i="26"/>
  <c r="BT106" i="26"/>
  <c r="BS106" i="26"/>
  <c r="BR106" i="26"/>
  <c r="BQ106" i="26"/>
  <c r="BP106" i="26"/>
  <c r="BM106" i="26"/>
  <c r="BL106" i="26"/>
  <c r="BK106" i="26"/>
  <c r="BJ106" i="26"/>
  <c r="BI106" i="26"/>
  <c r="BH106" i="26"/>
  <c r="BN106" i="26" s="1"/>
  <c r="BG106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BO106" i="26" s="1"/>
  <c r="D106" i="26"/>
  <c r="E106" i="26" s="1"/>
  <c r="EW105" i="26"/>
  <c r="EV105" i="26"/>
  <c r="EU105" i="26"/>
  <c r="ET105" i="26"/>
  <c r="EG105" i="26"/>
  <c r="DY105" i="26"/>
  <c r="DQ105" i="26"/>
  <c r="DP105" i="26"/>
  <c r="DO105" i="26"/>
  <c r="DW105" i="26" s="1"/>
  <c r="DI105" i="26"/>
  <c r="DH105" i="26"/>
  <c r="DE105" i="26"/>
  <c r="DD105" i="26"/>
  <c r="DC105" i="26"/>
  <c r="DB105" i="26"/>
  <c r="DA105" i="26"/>
  <c r="CZ105" i="26"/>
  <c r="DG105" i="26" s="1"/>
  <c r="CY105" i="26"/>
  <c r="CX105" i="26"/>
  <c r="DS105" i="26" s="1"/>
  <c r="CW105" i="26"/>
  <c r="DR105" i="26" s="1"/>
  <c r="CV105" i="26"/>
  <c r="DJ105" i="26" s="1"/>
  <c r="CU105" i="26"/>
  <c r="CT105" i="26"/>
  <c r="ES105" i="26" s="1"/>
  <c r="CS105" i="26"/>
  <c r="CR105" i="26"/>
  <c r="DF105" i="26" s="1"/>
  <c r="CQ105" i="26"/>
  <c r="EA105" i="26" s="1"/>
  <c r="CP105" i="26"/>
  <c r="DZ105" i="26" s="1"/>
  <c r="CO105" i="26"/>
  <c r="CN105" i="26"/>
  <c r="DX105" i="26" s="1"/>
  <c r="CM105" i="26"/>
  <c r="CL105" i="26"/>
  <c r="CK105" i="26"/>
  <c r="CH105" i="26"/>
  <c r="CI105" i="26" s="1"/>
  <c r="CD105" i="26"/>
  <c r="CC105" i="26"/>
  <c r="CA105" i="26"/>
  <c r="BY105" i="26"/>
  <c r="BZ105" i="26" s="1"/>
  <c r="BU105" i="26"/>
  <c r="BQ105" i="26"/>
  <c r="BP105" i="26"/>
  <c r="BM105" i="26"/>
  <c r="BL105" i="26"/>
  <c r="BK105" i="26"/>
  <c r="BJ105" i="26"/>
  <c r="BI105" i="26"/>
  <c r="BH105" i="26"/>
  <c r="BG105" i="26"/>
  <c r="BN105" i="26" s="1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BT105" i="26" s="1"/>
  <c r="AT105" i="26"/>
  <c r="BS105" i="26" s="1"/>
  <c r="AS105" i="26"/>
  <c r="BR105" i="26" s="1"/>
  <c r="AR105" i="26"/>
  <c r="AQ105" i="26"/>
  <c r="AP105" i="26"/>
  <c r="BO105" i="26" s="1"/>
  <c r="BV105" i="26" s="1"/>
  <c r="E105" i="26"/>
  <c r="D105" i="26"/>
  <c r="EU104" i="26"/>
  <c r="ES104" i="26"/>
  <c r="EG104" i="26"/>
  <c r="DX104" i="26"/>
  <c r="DW104" i="26"/>
  <c r="DV104" i="26"/>
  <c r="DU104" i="26"/>
  <c r="DO104" i="26"/>
  <c r="DN104" i="26"/>
  <c r="DM104" i="26"/>
  <c r="DK104" i="26"/>
  <c r="DH104" i="26"/>
  <c r="DG104" i="26"/>
  <c r="DE104" i="26"/>
  <c r="DD104" i="26"/>
  <c r="DC104" i="26"/>
  <c r="DB104" i="26"/>
  <c r="DA104" i="26"/>
  <c r="CZ104" i="26"/>
  <c r="ER104" i="26" s="1"/>
  <c r="CY104" i="26"/>
  <c r="DF104" i="26" s="1"/>
  <c r="CX104" i="26"/>
  <c r="DL104" i="26" s="1"/>
  <c r="CW104" i="26"/>
  <c r="CV104" i="26"/>
  <c r="DJ104" i="26" s="1"/>
  <c r="CU104" i="26"/>
  <c r="ET104" i="26" s="1"/>
  <c r="CT104" i="26"/>
  <c r="CS104" i="26"/>
  <c r="CR104" i="26"/>
  <c r="CQ104" i="26"/>
  <c r="CP104" i="26"/>
  <c r="DZ104" i="26" s="1"/>
  <c r="CO104" i="26"/>
  <c r="DY104" i="26" s="1"/>
  <c r="CN104" i="26"/>
  <c r="CM104" i="26"/>
  <c r="CL104" i="26"/>
  <c r="CK104" i="26"/>
  <c r="CH104" i="26"/>
  <c r="CI104" i="26" s="1"/>
  <c r="CD104" i="26"/>
  <c r="CC104" i="26"/>
  <c r="CA104" i="26"/>
  <c r="BY104" i="26"/>
  <c r="BT104" i="26"/>
  <c r="BO104" i="26"/>
  <c r="BM104" i="26"/>
  <c r="BL104" i="26"/>
  <c r="BK104" i="26"/>
  <c r="BJ104" i="26"/>
  <c r="BI104" i="26"/>
  <c r="BH104" i="26"/>
  <c r="BG104" i="26"/>
  <c r="BN104" i="26" s="1"/>
  <c r="BF104" i="26"/>
  <c r="BE104" i="26"/>
  <c r="BD104" i="26"/>
  <c r="BC104" i="26"/>
  <c r="BB104" i="26"/>
  <c r="BA104" i="26"/>
  <c r="AZ104" i="26"/>
  <c r="AY104" i="26"/>
  <c r="AX104" i="26"/>
  <c r="AW104" i="26"/>
  <c r="AV104" i="26"/>
  <c r="BU104" i="26" s="1"/>
  <c r="AU104" i="26"/>
  <c r="AT104" i="26"/>
  <c r="BS104" i="26" s="1"/>
  <c r="AS104" i="26"/>
  <c r="BR104" i="26" s="1"/>
  <c r="AR104" i="26"/>
  <c r="BQ104" i="26" s="1"/>
  <c r="AQ104" i="26"/>
  <c r="BP104" i="26" s="1"/>
  <c r="AP104" i="26"/>
  <c r="D104" i="26"/>
  <c r="E104" i="26" s="1"/>
  <c r="ET103" i="26"/>
  <c r="ES103" i="26"/>
  <c r="ER103" i="26"/>
  <c r="EG103" i="26"/>
  <c r="DV103" i="26"/>
  <c r="DO103" i="26"/>
  <c r="DN103" i="26"/>
  <c r="DM103" i="26"/>
  <c r="DU103" i="26" s="1"/>
  <c r="DG103" i="26"/>
  <c r="DE103" i="26"/>
  <c r="DD103" i="26"/>
  <c r="DC103" i="26"/>
  <c r="DJ103" i="26" s="1"/>
  <c r="DB103" i="26"/>
  <c r="DA103" i="26"/>
  <c r="CZ103" i="26"/>
  <c r="CY103" i="26"/>
  <c r="EQ103" i="26" s="1"/>
  <c r="CX103" i="26"/>
  <c r="CW103" i="26"/>
  <c r="DR103" i="26" s="1"/>
  <c r="CV103" i="26"/>
  <c r="DQ103" i="26" s="1"/>
  <c r="CU103" i="26"/>
  <c r="DP103" i="26" s="1"/>
  <c r="CT103" i="26"/>
  <c r="DH103" i="26" s="1"/>
  <c r="CS103" i="26"/>
  <c r="CR103" i="26"/>
  <c r="CQ103" i="26"/>
  <c r="CP103" i="26"/>
  <c r="CO103" i="26"/>
  <c r="CN103" i="26"/>
  <c r="DX103" i="26" s="1"/>
  <c r="CM103" i="26"/>
  <c r="DW103" i="26" s="1"/>
  <c r="CL103" i="26"/>
  <c r="CK103" i="26"/>
  <c r="CH103" i="26"/>
  <c r="CI103" i="26" s="1"/>
  <c r="CE103" i="26"/>
  <c r="CD103" i="26"/>
  <c r="CC103" i="26"/>
  <c r="CA103" i="26"/>
  <c r="BY103" i="26"/>
  <c r="BZ103" i="26" s="1"/>
  <c r="CB103" i="26" s="1"/>
  <c r="BU103" i="26"/>
  <c r="BT103" i="26"/>
  <c r="BS103" i="26"/>
  <c r="BN103" i="26"/>
  <c r="BM103" i="26"/>
  <c r="BL103" i="26"/>
  <c r="BK103" i="26"/>
  <c r="BJ103" i="26"/>
  <c r="BI103" i="26"/>
  <c r="BH103" i="26"/>
  <c r="BG103" i="26"/>
  <c r="BO103" i="26" s="1"/>
  <c r="BF103" i="26"/>
  <c r="BE103" i="26"/>
  <c r="BD103" i="26"/>
  <c r="BC103" i="26"/>
  <c r="BB103" i="26"/>
  <c r="BA103" i="26"/>
  <c r="AZ103" i="26"/>
  <c r="AY103" i="26"/>
  <c r="AX103" i="26"/>
  <c r="AW103" i="26"/>
  <c r="AV103" i="26"/>
  <c r="AU103" i="26"/>
  <c r="AT103" i="26"/>
  <c r="AS103" i="26"/>
  <c r="BR103" i="26" s="1"/>
  <c r="AR103" i="26"/>
  <c r="BQ103" i="26" s="1"/>
  <c r="AQ103" i="26"/>
  <c r="BP103" i="26" s="1"/>
  <c r="AP103" i="26"/>
  <c r="E103" i="26"/>
  <c r="D103" i="26"/>
  <c r="EW102" i="26"/>
  <c r="ET102" i="26"/>
  <c r="ES102" i="26"/>
  <c r="EG102" i="26"/>
  <c r="DM102" i="26"/>
  <c r="DU102" i="26" s="1"/>
  <c r="DL102" i="26"/>
  <c r="DK102" i="26"/>
  <c r="DF102" i="26"/>
  <c r="DE102" i="26"/>
  <c r="DD102" i="26"/>
  <c r="DC102" i="26"/>
  <c r="DB102" i="26"/>
  <c r="DA102" i="26"/>
  <c r="CZ102" i="26"/>
  <c r="CY102" i="26"/>
  <c r="EQ102" i="26" s="1"/>
  <c r="CX102" i="26"/>
  <c r="DS102" i="26" s="1"/>
  <c r="EA102" i="26" s="1"/>
  <c r="CW102" i="26"/>
  <c r="CV102" i="26"/>
  <c r="CU102" i="26"/>
  <c r="DP102" i="26" s="1"/>
  <c r="CT102" i="26"/>
  <c r="DH102" i="26" s="1"/>
  <c r="CS102" i="26"/>
  <c r="CR102" i="26"/>
  <c r="CQ102" i="26"/>
  <c r="CP102" i="26"/>
  <c r="CO102" i="26"/>
  <c r="CN102" i="26"/>
  <c r="DX102" i="26" s="1"/>
  <c r="CM102" i="26"/>
  <c r="CL102" i="26"/>
  <c r="CK102" i="26"/>
  <c r="CH102" i="26"/>
  <c r="CI102" i="26" s="1"/>
  <c r="CD102" i="26"/>
  <c r="CC102" i="26"/>
  <c r="CA102" i="26"/>
  <c r="BZ102" i="26"/>
  <c r="BY102" i="26"/>
  <c r="BP102" i="26"/>
  <c r="BM102" i="26"/>
  <c r="BU102" i="26" s="1"/>
  <c r="BL102" i="26"/>
  <c r="BK102" i="26"/>
  <c r="BJ102" i="26"/>
  <c r="BR102" i="26" s="1"/>
  <c r="BI102" i="26"/>
  <c r="BH102" i="26"/>
  <c r="BG102" i="26"/>
  <c r="BF102" i="26"/>
  <c r="BE102" i="26"/>
  <c r="BD102" i="26"/>
  <c r="BC102" i="26"/>
  <c r="BB102" i="26"/>
  <c r="BA102" i="26"/>
  <c r="AZ102" i="26"/>
  <c r="AY102" i="26"/>
  <c r="AX102" i="26"/>
  <c r="AW102" i="26"/>
  <c r="AV102" i="26"/>
  <c r="AU102" i="26"/>
  <c r="BT102" i="26" s="1"/>
  <c r="AT102" i="26"/>
  <c r="BS102" i="26" s="1"/>
  <c r="AS102" i="26"/>
  <c r="AR102" i="26"/>
  <c r="BQ102" i="26" s="1"/>
  <c r="AQ102" i="26"/>
  <c r="AP102" i="26"/>
  <c r="E102" i="26"/>
  <c r="D102" i="26"/>
  <c r="ET101" i="26"/>
  <c r="ER101" i="26"/>
  <c r="EQ101" i="26"/>
  <c r="EG101" i="26"/>
  <c r="DV101" i="26"/>
  <c r="DS101" i="26"/>
  <c r="EA101" i="26" s="1"/>
  <c r="DR101" i="26"/>
  <c r="DP101" i="26"/>
  <c r="DM101" i="26"/>
  <c r="DL101" i="26"/>
  <c r="DK101" i="26"/>
  <c r="DF101" i="26"/>
  <c r="DE101" i="26"/>
  <c r="EW101" i="26" s="1"/>
  <c r="DD101" i="26"/>
  <c r="DC101" i="26"/>
  <c r="DB101" i="26"/>
  <c r="DA101" i="26"/>
  <c r="ES101" i="26" s="1"/>
  <c r="CZ101" i="26"/>
  <c r="CY101" i="26"/>
  <c r="CX101" i="26"/>
  <c r="CW101" i="26"/>
  <c r="CV101" i="26"/>
  <c r="DQ101" i="26" s="1"/>
  <c r="DT101" i="26" s="1"/>
  <c r="CU101" i="26"/>
  <c r="CT101" i="26"/>
  <c r="DO101" i="26" s="1"/>
  <c r="CS101" i="26"/>
  <c r="DN101" i="26" s="1"/>
  <c r="CR101" i="26"/>
  <c r="CQ101" i="26"/>
  <c r="CP101" i="26"/>
  <c r="DZ101" i="26" s="1"/>
  <c r="CO101" i="26"/>
  <c r="CN101" i="26"/>
  <c r="CM101" i="26"/>
  <c r="CL101" i="26"/>
  <c r="CK101" i="26"/>
  <c r="DU101" i="26" s="1"/>
  <c r="CH101" i="26"/>
  <c r="CI101" i="26" s="1"/>
  <c r="CD101" i="26"/>
  <c r="CC101" i="26"/>
  <c r="CA101" i="26"/>
  <c r="BY101" i="26"/>
  <c r="BZ101" i="26" s="1"/>
  <c r="BT101" i="26"/>
  <c r="BS101" i="26"/>
  <c r="BM101" i="26"/>
  <c r="BU101" i="26" s="1"/>
  <c r="BL101" i="26"/>
  <c r="BK101" i="26"/>
  <c r="BJ101" i="26"/>
  <c r="BI101" i="26"/>
  <c r="BQ101" i="26" s="1"/>
  <c r="BH101" i="26"/>
  <c r="BG101" i="26"/>
  <c r="BF101" i="26"/>
  <c r="BE101" i="26"/>
  <c r="BD101" i="26"/>
  <c r="BC101" i="26"/>
  <c r="BB101" i="26"/>
  <c r="BA101" i="26"/>
  <c r="AZ101" i="26"/>
  <c r="AY101" i="26"/>
  <c r="AX101" i="26"/>
  <c r="AW101" i="26"/>
  <c r="AV101" i="26"/>
  <c r="AU101" i="26"/>
  <c r="AT101" i="26"/>
  <c r="AS101" i="26"/>
  <c r="BR101" i="26" s="1"/>
  <c r="AR101" i="26"/>
  <c r="AQ101" i="26"/>
  <c r="BP101" i="26" s="1"/>
  <c r="AP101" i="26"/>
  <c r="E101" i="26"/>
  <c r="D101" i="26"/>
  <c r="EW100" i="26"/>
  <c r="EV100" i="26"/>
  <c r="EU100" i="26"/>
  <c r="EG100" i="26"/>
  <c r="EA100" i="26"/>
  <c r="DY100" i="26"/>
  <c r="DS100" i="26"/>
  <c r="DR100" i="26"/>
  <c r="DZ100" i="26" s="1"/>
  <c r="DL100" i="26"/>
  <c r="DK100" i="26"/>
  <c r="DJ100" i="26"/>
  <c r="DE100" i="26"/>
  <c r="DD100" i="26"/>
  <c r="DC100" i="26"/>
  <c r="DB100" i="26"/>
  <c r="DA100" i="26"/>
  <c r="CZ100" i="26"/>
  <c r="CY100" i="26"/>
  <c r="CX100" i="26"/>
  <c r="CW100" i="26"/>
  <c r="CV100" i="26"/>
  <c r="DQ100" i="26" s="1"/>
  <c r="CU100" i="26"/>
  <c r="DI100" i="26" s="1"/>
  <c r="CT100" i="26"/>
  <c r="ES100" i="26" s="1"/>
  <c r="CS100" i="26"/>
  <c r="DN100" i="26" s="1"/>
  <c r="CR100" i="26"/>
  <c r="DM100" i="26" s="1"/>
  <c r="CQ100" i="26"/>
  <c r="CP100" i="26"/>
  <c r="CO100" i="26"/>
  <c r="CN100" i="26"/>
  <c r="CM100" i="26"/>
  <c r="CL100" i="26"/>
  <c r="CK100" i="26"/>
  <c r="CH100" i="26"/>
  <c r="CI100" i="26" s="1"/>
  <c r="CD100" i="26"/>
  <c r="CC100" i="26"/>
  <c r="CA100" i="26"/>
  <c r="BZ100" i="26"/>
  <c r="CB100" i="26" s="1"/>
  <c r="BY100" i="26"/>
  <c r="BT100" i="26"/>
  <c r="BP100" i="26"/>
  <c r="BM100" i="26"/>
  <c r="BL100" i="26"/>
  <c r="BK100" i="26"/>
  <c r="BJ100" i="26"/>
  <c r="BI100" i="26"/>
  <c r="BN100" i="26" s="1"/>
  <c r="BH100" i="26"/>
  <c r="BG100" i="26"/>
  <c r="BF100" i="26"/>
  <c r="BE100" i="26"/>
  <c r="BD100" i="26"/>
  <c r="BC100" i="26"/>
  <c r="BB100" i="26"/>
  <c r="BA100" i="26"/>
  <c r="AZ100" i="26"/>
  <c r="AY100" i="26"/>
  <c r="AX100" i="26"/>
  <c r="AW100" i="26"/>
  <c r="AV100" i="26"/>
  <c r="BU100" i="26" s="1"/>
  <c r="AU100" i="26"/>
  <c r="AT100" i="26"/>
  <c r="BS100" i="26" s="1"/>
  <c r="AS100" i="26"/>
  <c r="AR100" i="26"/>
  <c r="AQ100" i="26"/>
  <c r="AP100" i="26"/>
  <c r="BO100" i="26" s="1"/>
  <c r="D100" i="26"/>
  <c r="E100" i="26" s="1"/>
  <c r="EW99" i="26"/>
  <c r="EG99" i="26"/>
  <c r="DS99" i="26"/>
  <c r="EA99" i="26" s="1"/>
  <c r="DQ99" i="26"/>
  <c r="DY99" i="26" s="1"/>
  <c r="DP99" i="26"/>
  <c r="DO99" i="26"/>
  <c r="DM99" i="26"/>
  <c r="DJ99" i="26"/>
  <c r="DF99" i="26"/>
  <c r="DE99" i="26"/>
  <c r="DD99" i="26"/>
  <c r="DC99" i="26"/>
  <c r="EU99" i="26" s="1"/>
  <c r="DB99" i="26"/>
  <c r="DA99" i="26"/>
  <c r="CZ99" i="26"/>
  <c r="ER99" i="26" s="1"/>
  <c r="CY99" i="26"/>
  <c r="EQ99" i="26" s="1"/>
  <c r="CX99" i="26"/>
  <c r="DL99" i="26" s="1"/>
  <c r="CW99" i="26"/>
  <c r="EV99" i="26" s="1"/>
  <c r="CV99" i="26"/>
  <c r="CU99" i="26"/>
  <c r="ET99" i="26" s="1"/>
  <c r="CT99" i="26"/>
  <c r="CS99" i="26"/>
  <c r="CR99" i="26"/>
  <c r="CQ99" i="26"/>
  <c r="CP99" i="26"/>
  <c r="CO99" i="26"/>
  <c r="CN99" i="26"/>
  <c r="DX99" i="26" s="1"/>
  <c r="CM99" i="26"/>
  <c r="DW99" i="26" s="1"/>
  <c r="CL99" i="26"/>
  <c r="DV99" i="26" s="1"/>
  <c r="CK99" i="26"/>
  <c r="DU99" i="26" s="1"/>
  <c r="CH99" i="26"/>
  <c r="CI99" i="26" s="1"/>
  <c r="CD99" i="26"/>
  <c r="CC99" i="26"/>
  <c r="CA99" i="26"/>
  <c r="BY99" i="26"/>
  <c r="BU99" i="26"/>
  <c r="BQ99" i="26"/>
  <c r="BO99" i="26"/>
  <c r="BM99" i="26"/>
  <c r="BL99" i="26"/>
  <c r="BN99" i="26" s="1"/>
  <c r="BK99" i="26"/>
  <c r="BS99" i="26" s="1"/>
  <c r="BJ99" i="26"/>
  <c r="BI99" i="26"/>
  <c r="BH99" i="26"/>
  <c r="BG99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BR99" i="26" s="1"/>
  <c r="AR99" i="26"/>
  <c r="AQ99" i="26"/>
  <c r="BP99" i="26" s="1"/>
  <c r="AP99" i="26"/>
  <c r="E99" i="26"/>
  <c r="D99" i="26"/>
  <c r="EU98" i="26"/>
  <c r="ES98" i="26"/>
  <c r="ER98" i="26"/>
  <c r="EG98" i="26"/>
  <c r="DZ98" i="26"/>
  <c r="DX98" i="26"/>
  <c r="DR98" i="26"/>
  <c r="DQ98" i="26"/>
  <c r="DP98" i="26"/>
  <c r="DJ98" i="26"/>
  <c r="DG98" i="26"/>
  <c r="DE98" i="26"/>
  <c r="EW98" i="26" s="1"/>
  <c r="DD98" i="26"/>
  <c r="DK98" i="26" s="1"/>
  <c r="DC98" i="26"/>
  <c r="DB98" i="26"/>
  <c r="DA98" i="26"/>
  <c r="DH98" i="26" s="1"/>
  <c r="CZ98" i="26"/>
  <c r="CY98" i="26"/>
  <c r="CX98" i="26"/>
  <c r="DS98" i="26" s="1"/>
  <c r="CW98" i="26"/>
  <c r="EV98" i="26" s="1"/>
  <c r="CV98" i="26"/>
  <c r="CU98" i="26"/>
  <c r="ET98" i="26" s="1"/>
  <c r="CT98" i="26"/>
  <c r="DO98" i="26" s="1"/>
  <c r="DW98" i="26" s="1"/>
  <c r="CS98" i="26"/>
  <c r="DN98" i="26" s="1"/>
  <c r="DV98" i="26" s="1"/>
  <c r="CR98" i="26"/>
  <c r="DF98" i="26" s="1"/>
  <c r="CQ98" i="26"/>
  <c r="EA98" i="26" s="1"/>
  <c r="CP98" i="26"/>
  <c r="CO98" i="26"/>
  <c r="DY98" i="26" s="1"/>
  <c r="CN98" i="26"/>
  <c r="CM98" i="26"/>
  <c r="CL98" i="26"/>
  <c r="CK98" i="26"/>
  <c r="CH98" i="26"/>
  <c r="CI98" i="26" s="1"/>
  <c r="CD98" i="26"/>
  <c r="CC98" i="26"/>
  <c r="CA98" i="26"/>
  <c r="BY98" i="26"/>
  <c r="BZ98" i="26" s="1"/>
  <c r="BU98" i="26"/>
  <c r="BP98" i="26"/>
  <c r="BM98" i="26"/>
  <c r="BL98" i="26"/>
  <c r="BK98" i="26"/>
  <c r="BJ98" i="26"/>
  <c r="BI98" i="26"/>
  <c r="BN98" i="26" s="1"/>
  <c r="BH98" i="26"/>
  <c r="BG98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BS98" i="26" s="1"/>
  <c r="AS98" i="26"/>
  <c r="BR98" i="26" s="1"/>
  <c r="AR98" i="26"/>
  <c r="BQ98" i="26" s="1"/>
  <c r="AQ98" i="26"/>
  <c r="AP98" i="26"/>
  <c r="BO98" i="26" s="1"/>
  <c r="E98" i="26"/>
  <c r="D98" i="26"/>
  <c r="EW97" i="26"/>
  <c r="EG97" i="26"/>
  <c r="DX97" i="26"/>
  <c r="DP97" i="26"/>
  <c r="DO97" i="26"/>
  <c r="DW97" i="26" s="1"/>
  <c r="DN97" i="26"/>
  <c r="DV97" i="26" s="1"/>
  <c r="DM97" i="26"/>
  <c r="DH97" i="26"/>
  <c r="DF97" i="26"/>
  <c r="DE97" i="26"/>
  <c r="DD97" i="26"/>
  <c r="DC97" i="26"/>
  <c r="DB97" i="26"/>
  <c r="DI97" i="26" s="1"/>
  <c r="DA97" i="26"/>
  <c r="ES97" i="26" s="1"/>
  <c r="CZ97" i="26"/>
  <c r="CY97" i="26"/>
  <c r="CX97" i="26"/>
  <c r="DS97" i="26" s="1"/>
  <c r="CW97" i="26"/>
  <c r="CV97" i="26"/>
  <c r="DJ97" i="26" s="1"/>
  <c r="CU97" i="26"/>
  <c r="ET97" i="26" s="1"/>
  <c r="CT97" i="26"/>
  <c r="CS97" i="26"/>
  <c r="ER97" i="26" s="1"/>
  <c r="CR97" i="26"/>
  <c r="CQ97" i="26"/>
  <c r="EA97" i="26" s="1"/>
  <c r="CP97" i="26"/>
  <c r="CO97" i="26"/>
  <c r="CN97" i="26"/>
  <c r="CM97" i="26"/>
  <c r="CL97" i="26"/>
  <c r="CK97" i="26"/>
  <c r="CH97" i="26"/>
  <c r="CI97" i="26" s="1"/>
  <c r="CD97" i="26"/>
  <c r="CC97" i="26"/>
  <c r="CA97" i="26"/>
  <c r="BY97" i="26"/>
  <c r="BZ97" i="26" s="1"/>
  <c r="BR97" i="26"/>
  <c r="BM97" i="26"/>
  <c r="BL97" i="26"/>
  <c r="BN97" i="26" s="1"/>
  <c r="BK97" i="26"/>
  <c r="BJ97" i="26"/>
  <c r="BI97" i="26"/>
  <c r="BQ97" i="26" s="1"/>
  <c r="BH97" i="26"/>
  <c r="BG97" i="26"/>
  <c r="BO97" i="26" s="1"/>
  <c r="BF97" i="26"/>
  <c r="BE97" i="26"/>
  <c r="BD97" i="26"/>
  <c r="BC97" i="26"/>
  <c r="BB97" i="26"/>
  <c r="BA97" i="26"/>
  <c r="AZ97" i="26"/>
  <c r="AY97" i="26"/>
  <c r="AX97" i="26"/>
  <c r="AW97" i="26"/>
  <c r="AV97" i="26"/>
  <c r="BU97" i="26" s="1"/>
  <c r="AU97" i="26"/>
  <c r="AT97" i="26"/>
  <c r="BS97" i="26" s="1"/>
  <c r="AS97" i="26"/>
  <c r="AR97" i="26"/>
  <c r="AQ97" i="26"/>
  <c r="BP97" i="26" s="1"/>
  <c r="AP97" i="26"/>
  <c r="E97" i="26"/>
  <c r="D97" i="26"/>
  <c r="ES96" i="26"/>
  <c r="ER96" i="26"/>
  <c r="EG96" i="26"/>
  <c r="DY96" i="26"/>
  <c r="DX96" i="26"/>
  <c r="DV96" i="26"/>
  <c r="DU96" i="26"/>
  <c r="DP96" i="26"/>
  <c r="DO96" i="26"/>
  <c r="DN96" i="26"/>
  <c r="DH96" i="26"/>
  <c r="DE96" i="26"/>
  <c r="DD96" i="26"/>
  <c r="DC96" i="26"/>
  <c r="EU96" i="26" s="1"/>
  <c r="DB96" i="26"/>
  <c r="DI96" i="26" s="1"/>
  <c r="DA96" i="26"/>
  <c r="CZ96" i="26"/>
  <c r="CY96" i="26"/>
  <c r="DF96" i="26" s="1"/>
  <c r="CX96" i="26"/>
  <c r="DL96" i="26" s="1"/>
  <c r="CW96" i="26"/>
  <c r="CV96" i="26"/>
  <c r="DQ96" i="26" s="1"/>
  <c r="CU96" i="26"/>
  <c r="CT96" i="26"/>
  <c r="CS96" i="26"/>
  <c r="DG96" i="26" s="1"/>
  <c r="CR96" i="26"/>
  <c r="EQ96" i="26" s="1"/>
  <c r="CQ96" i="26"/>
  <c r="EA96" i="26" s="1"/>
  <c r="CP96" i="26"/>
  <c r="DZ96" i="26" s="1"/>
  <c r="CO96" i="26"/>
  <c r="CN96" i="26"/>
  <c r="CM96" i="26"/>
  <c r="DW96" i="26" s="1"/>
  <c r="CL96" i="26"/>
  <c r="CK96" i="26"/>
  <c r="CH96" i="26"/>
  <c r="CI96" i="26" s="1"/>
  <c r="CD96" i="26"/>
  <c r="CC96" i="26"/>
  <c r="CA96" i="26"/>
  <c r="BY96" i="26"/>
  <c r="BT96" i="26"/>
  <c r="BO96" i="26"/>
  <c r="BM96" i="26"/>
  <c r="BL96" i="26"/>
  <c r="BK96" i="26"/>
  <c r="BJ96" i="26"/>
  <c r="BI96" i="26"/>
  <c r="BH96" i="26"/>
  <c r="BN96" i="26" s="1"/>
  <c r="BG96" i="26"/>
  <c r="BF96" i="26"/>
  <c r="BE96" i="26"/>
  <c r="BD96" i="26"/>
  <c r="BC96" i="26"/>
  <c r="BB96" i="26"/>
  <c r="BA96" i="26"/>
  <c r="AZ96" i="26"/>
  <c r="AY96" i="26"/>
  <c r="AX96" i="26"/>
  <c r="AW96" i="26"/>
  <c r="AV96" i="26"/>
  <c r="BU96" i="26" s="1"/>
  <c r="AU96" i="26"/>
  <c r="AT96" i="26"/>
  <c r="BS96" i="26" s="1"/>
  <c r="AS96" i="26"/>
  <c r="BR96" i="26" s="1"/>
  <c r="AR96" i="26"/>
  <c r="BQ96" i="26" s="1"/>
  <c r="AQ96" i="26"/>
  <c r="BP96" i="26" s="1"/>
  <c r="AP96" i="26"/>
  <c r="E96" i="26"/>
  <c r="D96" i="26"/>
  <c r="EW95" i="26"/>
  <c r="ER95" i="26"/>
  <c r="EG95" i="26"/>
  <c r="DS95" i="26"/>
  <c r="EA95" i="26" s="1"/>
  <c r="DR95" i="26"/>
  <c r="DZ95" i="26" s="1"/>
  <c r="DP95" i="26"/>
  <c r="DM95" i="26"/>
  <c r="DU95" i="26" s="1"/>
  <c r="DK95" i="26"/>
  <c r="DI95" i="26"/>
  <c r="DE95" i="26"/>
  <c r="DD95" i="26"/>
  <c r="DC95" i="26"/>
  <c r="DB95" i="26"/>
  <c r="DA95" i="26"/>
  <c r="CZ95" i="26"/>
  <c r="DG95" i="26" s="1"/>
  <c r="CY95" i="26"/>
  <c r="CX95" i="26"/>
  <c r="CW95" i="26"/>
  <c r="CV95" i="26"/>
  <c r="DQ95" i="26" s="1"/>
  <c r="CU95" i="26"/>
  <c r="ET95" i="26" s="1"/>
  <c r="CT95" i="26"/>
  <c r="DH95" i="26" s="1"/>
  <c r="CS95" i="26"/>
  <c r="DN95" i="26" s="1"/>
  <c r="DV95" i="26" s="1"/>
  <c r="CR95" i="26"/>
  <c r="CQ95" i="26"/>
  <c r="CP95" i="26"/>
  <c r="CO95" i="26"/>
  <c r="DY95" i="26" s="1"/>
  <c r="CN95" i="26"/>
  <c r="CM95" i="26"/>
  <c r="CL95" i="26"/>
  <c r="CK95" i="26"/>
  <c r="CH95" i="26"/>
  <c r="CI95" i="26" s="1"/>
  <c r="CD95" i="26"/>
  <c r="CC95" i="26"/>
  <c r="CA95" i="26"/>
  <c r="BY95" i="26"/>
  <c r="BQ95" i="26"/>
  <c r="BO95" i="26"/>
  <c r="BM95" i="26"/>
  <c r="BL95" i="26"/>
  <c r="BK95" i="26"/>
  <c r="BJ95" i="26"/>
  <c r="BI95" i="26"/>
  <c r="BH95" i="26"/>
  <c r="BN95" i="26" s="1"/>
  <c r="BG95" i="26"/>
  <c r="BF95" i="26"/>
  <c r="BE95" i="26"/>
  <c r="BD95" i="26"/>
  <c r="BC95" i="26"/>
  <c r="BB95" i="26"/>
  <c r="BA95" i="26"/>
  <c r="AZ95" i="26"/>
  <c r="AY95" i="26"/>
  <c r="AX95" i="26"/>
  <c r="AW95" i="26"/>
  <c r="AV95" i="26"/>
  <c r="BU95" i="26" s="1"/>
  <c r="AU95" i="26"/>
  <c r="BT95" i="26" s="1"/>
  <c r="AT95" i="26"/>
  <c r="BS95" i="26" s="1"/>
  <c r="AS95" i="26"/>
  <c r="AR95" i="26"/>
  <c r="AQ95" i="26"/>
  <c r="BP95" i="26" s="1"/>
  <c r="AP95" i="26"/>
  <c r="E95" i="26"/>
  <c r="D95" i="26"/>
  <c r="ER94" i="26"/>
  <c r="EQ94" i="26"/>
  <c r="EG94" i="26"/>
  <c r="EA94" i="26"/>
  <c r="DY94" i="26"/>
  <c r="DS94" i="26"/>
  <c r="DR94" i="26"/>
  <c r="DQ94" i="26"/>
  <c r="DM94" i="26"/>
  <c r="DL94" i="26"/>
  <c r="DJ94" i="26"/>
  <c r="DF94" i="26"/>
  <c r="DE94" i="26"/>
  <c r="DD94" i="26"/>
  <c r="DC94" i="26"/>
  <c r="DB94" i="26"/>
  <c r="ET94" i="26" s="1"/>
  <c r="DA94" i="26"/>
  <c r="ES94" i="26" s="1"/>
  <c r="CZ94" i="26"/>
  <c r="CY94" i="26"/>
  <c r="CX94" i="26"/>
  <c r="EW94" i="26" s="1"/>
  <c r="CW94" i="26"/>
  <c r="EV94" i="26" s="1"/>
  <c r="CV94" i="26"/>
  <c r="EU94" i="26" s="1"/>
  <c r="CU94" i="26"/>
  <c r="DP94" i="26" s="1"/>
  <c r="CT94" i="26"/>
  <c r="CS94" i="26"/>
  <c r="DN94" i="26" s="1"/>
  <c r="CR94" i="26"/>
  <c r="CQ94" i="26"/>
  <c r="CP94" i="26"/>
  <c r="DZ94" i="26" s="1"/>
  <c r="CO94" i="26"/>
  <c r="CN94" i="26"/>
  <c r="CM94" i="26"/>
  <c r="CL94" i="26"/>
  <c r="DV94" i="26" s="1"/>
  <c r="CK94" i="26"/>
  <c r="DU94" i="26" s="1"/>
  <c r="CH94" i="26"/>
  <c r="CI94" i="26" s="1"/>
  <c r="CD94" i="26"/>
  <c r="CC94" i="26"/>
  <c r="CA94" i="26"/>
  <c r="BY94" i="26"/>
  <c r="BS94" i="26"/>
  <c r="BR94" i="26"/>
  <c r="BQ94" i="26"/>
  <c r="BM94" i="26"/>
  <c r="BL94" i="26"/>
  <c r="BK94" i="26"/>
  <c r="BJ94" i="26"/>
  <c r="BI94" i="26"/>
  <c r="BH94" i="26"/>
  <c r="BN94" i="26" s="1"/>
  <c r="BG94" i="26"/>
  <c r="BF94" i="26"/>
  <c r="BE94" i="26"/>
  <c r="BD94" i="26"/>
  <c r="BC94" i="26"/>
  <c r="BB94" i="26"/>
  <c r="BA94" i="26"/>
  <c r="AZ94" i="26"/>
  <c r="AY94" i="26"/>
  <c r="AX94" i="26"/>
  <c r="AW94" i="26"/>
  <c r="AV94" i="26"/>
  <c r="BU94" i="26" s="1"/>
  <c r="AU94" i="26"/>
  <c r="BT94" i="26" s="1"/>
  <c r="AT94" i="26"/>
  <c r="AS94" i="26"/>
  <c r="AR94" i="26"/>
  <c r="AQ94" i="26"/>
  <c r="AP94" i="26"/>
  <c r="BO94" i="26" s="1"/>
  <c r="E94" i="26"/>
  <c r="D94" i="26"/>
  <c r="EV93" i="26"/>
  <c r="EG93" i="26"/>
  <c r="DZ93" i="26"/>
  <c r="DU93" i="26"/>
  <c r="DS93" i="26"/>
  <c r="DR93" i="26"/>
  <c r="DP93" i="26"/>
  <c r="DX93" i="26" s="1"/>
  <c r="DN93" i="26"/>
  <c r="DM93" i="26"/>
  <c r="DK93" i="26"/>
  <c r="DE93" i="26"/>
  <c r="DD93" i="26"/>
  <c r="DC93" i="26"/>
  <c r="DB93" i="26"/>
  <c r="DI93" i="26" s="1"/>
  <c r="DA93" i="26"/>
  <c r="DH93" i="26" s="1"/>
  <c r="CZ93" i="26"/>
  <c r="ER93" i="26" s="1"/>
  <c r="CY93" i="26"/>
  <c r="CX93" i="26"/>
  <c r="CW93" i="26"/>
  <c r="CV93" i="26"/>
  <c r="EU93" i="26" s="1"/>
  <c r="CU93" i="26"/>
  <c r="CT93" i="26"/>
  <c r="DO93" i="26" s="1"/>
  <c r="CS93" i="26"/>
  <c r="CR93" i="26"/>
  <c r="DF93" i="26" s="1"/>
  <c r="CQ93" i="26"/>
  <c r="EA93" i="26" s="1"/>
  <c r="CP93" i="26"/>
  <c r="CO93" i="26"/>
  <c r="CN93" i="26"/>
  <c r="CM93" i="26"/>
  <c r="DW93" i="26" s="1"/>
  <c r="CL93" i="26"/>
  <c r="CK93" i="26"/>
  <c r="CH93" i="26"/>
  <c r="CI93" i="26" s="1"/>
  <c r="CD93" i="26"/>
  <c r="CC93" i="26"/>
  <c r="CA93" i="26"/>
  <c r="BY93" i="26"/>
  <c r="BS93" i="26"/>
  <c r="BQ93" i="26"/>
  <c r="BM93" i="26"/>
  <c r="BL93" i="26"/>
  <c r="BK93" i="26"/>
  <c r="BJ93" i="26"/>
  <c r="BI93" i="26"/>
  <c r="BH93" i="26"/>
  <c r="BG93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BT93" i="26" s="1"/>
  <c r="AT93" i="26"/>
  <c r="AS93" i="26"/>
  <c r="BR93" i="26" s="1"/>
  <c r="AR93" i="26"/>
  <c r="AQ93" i="26"/>
  <c r="AP93" i="26"/>
  <c r="BO93" i="26" s="1"/>
  <c r="E93" i="26"/>
  <c r="D93" i="26"/>
  <c r="EV92" i="26"/>
  <c r="EG92" i="26"/>
  <c r="DZ92" i="26"/>
  <c r="DS92" i="26"/>
  <c r="DR92" i="26"/>
  <c r="DP92" i="26"/>
  <c r="DX92" i="26" s="1"/>
  <c r="DN92" i="26"/>
  <c r="DK92" i="26"/>
  <c r="DE92" i="26"/>
  <c r="DD92" i="26"/>
  <c r="DC92" i="26"/>
  <c r="DB92" i="26"/>
  <c r="DI92" i="26" s="1"/>
  <c r="DA92" i="26"/>
  <c r="ES92" i="26" s="1"/>
  <c r="CZ92" i="26"/>
  <c r="ER92" i="26" s="1"/>
  <c r="CY92" i="26"/>
  <c r="CX92" i="26"/>
  <c r="CW92" i="26"/>
  <c r="CV92" i="26"/>
  <c r="EU92" i="26" s="1"/>
  <c r="CU92" i="26"/>
  <c r="CT92" i="26"/>
  <c r="DO92" i="26" s="1"/>
  <c r="CS92" i="26"/>
  <c r="CR92" i="26"/>
  <c r="CQ92" i="26"/>
  <c r="CP92" i="26"/>
  <c r="CO92" i="26"/>
  <c r="CN92" i="26"/>
  <c r="CM92" i="26"/>
  <c r="CL92" i="26"/>
  <c r="CK92" i="26"/>
  <c r="CH92" i="26"/>
  <c r="CI92" i="26" s="1"/>
  <c r="CD92" i="26"/>
  <c r="CC92" i="26"/>
  <c r="CA92" i="26"/>
  <c r="BY92" i="26"/>
  <c r="BS92" i="26"/>
  <c r="BQ92" i="26"/>
  <c r="BP92" i="26"/>
  <c r="BM92" i="26"/>
  <c r="BL92" i="26"/>
  <c r="BK92" i="26"/>
  <c r="BJ92" i="26"/>
  <c r="BI92" i="26"/>
  <c r="BH92" i="26"/>
  <c r="BG92" i="26"/>
  <c r="BF92" i="26"/>
  <c r="BE92" i="26"/>
  <c r="BD92" i="26"/>
  <c r="BC92" i="26"/>
  <c r="BB92" i="26"/>
  <c r="BA92" i="26"/>
  <c r="AZ92" i="26"/>
  <c r="AY92" i="26"/>
  <c r="AX92" i="26"/>
  <c r="AW92" i="26"/>
  <c r="AV92" i="26"/>
  <c r="AU92" i="26"/>
  <c r="BT92" i="26" s="1"/>
  <c r="AT92" i="26"/>
  <c r="AS92" i="26"/>
  <c r="BR92" i="26" s="1"/>
  <c r="AR92" i="26"/>
  <c r="AQ92" i="26"/>
  <c r="AP92" i="26"/>
  <c r="BO92" i="26" s="1"/>
  <c r="E92" i="26"/>
  <c r="D92" i="26"/>
  <c r="EV91" i="26"/>
  <c r="ET91" i="26"/>
  <c r="EG91" i="26"/>
  <c r="DZ91" i="26"/>
  <c r="DR91" i="26"/>
  <c r="DQ91" i="26"/>
  <c r="DP91" i="26"/>
  <c r="DJ91" i="26"/>
  <c r="DI91" i="26"/>
  <c r="DE91" i="26"/>
  <c r="DL91" i="26" s="1"/>
  <c r="DD91" i="26"/>
  <c r="DK91" i="26" s="1"/>
  <c r="DC91" i="26"/>
  <c r="DB91" i="26"/>
  <c r="DA91" i="26"/>
  <c r="CZ91" i="26"/>
  <c r="CY91" i="26"/>
  <c r="CX91" i="26"/>
  <c r="DS91" i="26" s="1"/>
  <c r="EA91" i="26" s="1"/>
  <c r="CW91" i="26"/>
  <c r="CV91" i="26"/>
  <c r="EU91" i="26" s="1"/>
  <c r="CU91" i="26"/>
  <c r="CT91" i="26"/>
  <c r="CS91" i="26"/>
  <c r="CR91" i="26"/>
  <c r="DM91" i="26" s="1"/>
  <c r="CQ91" i="26"/>
  <c r="CP91" i="26"/>
  <c r="CO91" i="26"/>
  <c r="DY91" i="26" s="1"/>
  <c r="CN91" i="26"/>
  <c r="DX91" i="26" s="1"/>
  <c r="CM91" i="26"/>
  <c r="CL91" i="26"/>
  <c r="CK91" i="26"/>
  <c r="DU91" i="26" s="1"/>
  <c r="CH91" i="26"/>
  <c r="CI91" i="26" s="1"/>
  <c r="CD91" i="26"/>
  <c r="CC91" i="26"/>
  <c r="CA91" i="26"/>
  <c r="BY91" i="26"/>
  <c r="BZ91" i="26" s="1"/>
  <c r="BT91" i="26"/>
  <c r="BQ91" i="26"/>
  <c r="BP91" i="26"/>
  <c r="BO91" i="26"/>
  <c r="BM91" i="26"/>
  <c r="BL91" i="26"/>
  <c r="BK91" i="26"/>
  <c r="BJ91" i="26"/>
  <c r="BI91" i="26"/>
  <c r="BH91" i="26"/>
  <c r="BG91" i="26"/>
  <c r="BF91" i="26"/>
  <c r="BE91" i="26"/>
  <c r="BD91" i="26"/>
  <c r="BC91" i="26"/>
  <c r="BB91" i="26"/>
  <c r="BA91" i="26"/>
  <c r="AZ91" i="26"/>
  <c r="AY91" i="26"/>
  <c r="AX91" i="26"/>
  <c r="AW91" i="26"/>
  <c r="AV91" i="26"/>
  <c r="BU91" i="26" s="1"/>
  <c r="AU91" i="26"/>
  <c r="AT91" i="26"/>
  <c r="BS91" i="26" s="1"/>
  <c r="AS91" i="26"/>
  <c r="AR91" i="26"/>
  <c r="AQ91" i="26"/>
  <c r="AP91" i="26"/>
  <c r="E91" i="26"/>
  <c r="D91" i="26"/>
  <c r="EW90" i="26"/>
  <c r="ET90" i="26"/>
  <c r="ES90" i="26"/>
  <c r="EQ90" i="26"/>
  <c r="EG90" i="26"/>
  <c r="DZ90" i="26"/>
  <c r="DX90" i="26"/>
  <c r="DU90" i="26"/>
  <c r="DP90" i="26"/>
  <c r="DO90" i="26"/>
  <c r="DN90" i="26"/>
  <c r="DM90" i="26"/>
  <c r="DL90" i="26"/>
  <c r="DI90" i="26"/>
  <c r="DH90" i="26"/>
  <c r="DG90" i="26"/>
  <c r="DE90" i="26"/>
  <c r="DD90" i="26"/>
  <c r="DC90" i="26"/>
  <c r="DB90" i="26"/>
  <c r="DA90" i="26"/>
  <c r="CZ90" i="26"/>
  <c r="CY90" i="26"/>
  <c r="CX90" i="26"/>
  <c r="DS90" i="26" s="1"/>
  <c r="CW90" i="26"/>
  <c r="CV90" i="26"/>
  <c r="CU90" i="26"/>
  <c r="CT90" i="26"/>
  <c r="CS90" i="26"/>
  <c r="ER90" i="26" s="1"/>
  <c r="CR90" i="26"/>
  <c r="DF90" i="26" s="1"/>
  <c r="CQ90" i="26"/>
  <c r="EA90" i="26" s="1"/>
  <c r="CP90" i="26"/>
  <c r="CO90" i="26"/>
  <c r="DY90" i="26" s="1"/>
  <c r="CN90" i="26"/>
  <c r="CM90" i="26"/>
  <c r="DW90" i="26" s="1"/>
  <c r="CL90" i="26"/>
  <c r="DV90" i="26" s="1"/>
  <c r="CK90" i="26"/>
  <c r="CH90" i="26"/>
  <c r="CI90" i="26" s="1"/>
  <c r="CD90" i="26"/>
  <c r="CC90" i="26"/>
  <c r="CA90" i="26"/>
  <c r="BY90" i="26"/>
  <c r="BT90" i="26"/>
  <c r="BS90" i="26"/>
  <c r="BM90" i="26"/>
  <c r="BL90" i="26"/>
  <c r="BK90" i="26"/>
  <c r="BJ90" i="26"/>
  <c r="BI90" i="26"/>
  <c r="BN90" i="26" s="1"/>
  <c r="BH90" i="26"/>
  <c r="BG90" i="26"/>
  <c r="BF90" i="26"/>
  <c r="BE90" i="26"/>
  <c r="BD90" i="26"/>
  <c r="BC90" i="26"/>
  <c r="BB90" i="26"/>
  <c r="BA90" i="26"/>
  <c r="AZ90" i="26"/>
  <c r="AY90" i="26"/>
  <c r="AX90" i="26"/>
  <c r="AW90" i="26"/>
  <c r="AV90" i="26"/>
  <c r="AU90" i="26"/>
  <c r="AT90" i="26"/>
  <c r="AS90" i="26"/>
  <c r="BR90" i="26" s="1"/>
  <c r="AR90" i="26"/>
  <c r="BQ90" i="26" s="1"/>
  <c r="AQ90" i="26"/>
  <c r="BP90" i="26" s="1"/>
  <c r="AP90" i="26"/>
  <c r="BO90" i="26" s="1"/>
  <c r="D90" i="26"/>
  <c r="E90" i="26" s="1"/>
  <c r="EW89" i="26"/>
  <c r="EV89" i="26"/>
  <c r="EG89" i="26"/>
  <c r="DX89" i="26"/>
  <c r="DW89" i="26"/>
  <c r="DV89" i="26"/>
  <c r="DS89" i="26"/>
  <c r="DR89" i="26"/>
  <c r="DP89" i="26"/>
  <c r="DM89" i="26"/>
  <c r="DJ89" i="26"/>
  <c r="DI89" i="26"/>
  <c r="DG89" i="26"/>
  <c r="DE89" i="26"/>
  <c r="DL89" i="26" s="1"/>
  <c r="DD89" i="26"/>
  <c r="DC89" i="26"/>
  <c r="DB89" i="26"/>
  <c r="ET89" i="26" s="1"/>
  <c r="DA89" i="26"/>
  <c r="CZ89" i="26"/>
  <c r="CY89" i="26"/>
  <c r="EQ89" i="26" s="1"/>
  <c r="CX89" i="26"/>
  <c r="CW89" i="26"/>
  <c r="CV89" i="26"/>
  <c r="EU89" i="26" s="1"/>
  <c r="CU89" i="26"/>
  <c r="CT89" i="26"/>
  <c r="CS89" i="26"/>
  <c r="ER89" i="26" s="1"/>
  <c r="CR89" i="26"/>
  <c r="CQ89" i="26"/>
  <c r="EA89" i="26" s="1"/>
  <c r="CP89" i="26"/>
  <c r="DZ89" i="26" s="1"/>
  <c r="CO89" i="26"/>
  <c r="DY89" i="26" s="1"/>
  <c r="CN89" i="26"/>
  <c r="CM89" i="26"/>
  <c r="CL89" i="26"/>
  <c r="CK89" i="26"/>
  <c r="DU89" i="26" s="1"/>
  <c r="EB89" i="26" s="1"/>
  <c r="CH89" i="26"/>
  <c r="CI89" i="26" s="1"/>
  <c r="CD89" i="26"/>
  <c r="CC89" i="26"/>
  <c r="CA89" i="26"/>
  <c r="BY89" i="26"/>
  <c r="BU89" i="26"/>
  <c r="BO89" i="26"/>
  <c r="BM89" i="26"/>
  <c r="BL89" i="26"/>
  <c r="BK89" i="26"/>
  <c r="BJ89" i="26"/>
  <c r="BI89" i="26"/>
  <c r="BH89" i="26"/>
  <c r="BP89" i="26" s="1"/>
  <c r="BG89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BT89" i="26" s="1"/>
  <c r="AT89" i="26"/>
  <c r="BS89" i="26" s="1"/>
  <c r="AS89" i="26"/>
  <c r="BR89" i="26" s="1"/>
  <c r="AR89" i="26"/>
  <c r="BQ89" i="26" s="1"/>
  <c r="AQ89" i="26"/>
  <c r="AP89" i="26"/>
  <c r="E89" i="26"/>
  <c r="D89" i="26"/>
  <c r="EU88" i="26"/>
  <c r="ES88" i="26"/>
  <c r="EG88" i="26"/>
  <c r="DZ88" i="26"/>
  <c r="DV88" i="26"/>
  <c r="DN88" i="26"/>
  <c r="DL88" i="26"/>
  <c r="DK88" i="26"/>
  <c r="DJ88" i="26"/>
  <c r="DE88" i="26"/>
  <c r="DD88" i="26"/>
  <c r="DC88" i="26"/>
  <c r="DB88" i="26"/>
  <c r="DA88" i="26"/>
  <c r="CZ88" i="26"/>
  <c r="DG88" i="26" s="1"/>
  <c r="CY88" i="26"/>
  <c r="CX88" i="26"/>
  <c r="CW88" i="26"/>
  <c r="DR88" i="26" s="1"/>
  <c r="CV88" i="26"/>
  <c r="DQ88" i="26" s="1"/>
  <c r="CU88" i="26"/>
  <c r="DI88" i="26" s="1"/>
  <c r="CT88" i="26"/>
  <c r="CS88" i="26"/>
  <c r="ER88" i="26" s="1"/>
  <c r="CR88" i="26"/>
  <c r="DM88" i="26" s="1"/>
  <c r="DU88" i="26" s="1"/>
  <c r="CQ88" i="26"/>
  <c r="CP88" i="26"/>
  <c r="CO88" i="26"/>
  <c r="DY88" i="26" s="1"/>
  <c r="CN88" i="26"/>
  <c r="CM88" i="26"/>
  <c r="CL88" i="26"/>
  <c r="CK88" i="26"/>
  <c r="CH88" i="26"/>
  <c r="CI88" i="26" s="1"/>
  <c r="CD88" i="26"/>
  <c r="CC88" i="26"/>
  <c r="CA88" i="26"/>
  <c r="BY88" i="26"/>
  <c r="BU88" i="26"/>
  <c r="BM88" i="26"/>
  <c r="BL88" i="26"/>
  <c r="BK88" i="26"/>
  <c r="BJ88" i="26"/>
  <c r="BI88" i="26"/>
  <c r="BH88" i="26"/>
  <c r="BG88" i="26"/>
  <c r="BO88" i="26" s="1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BT88" i="26" s="1"/>
  <c r="AT88" i="26"/>
  <c r="AS88" i="26"/>
  <c r="BR88" i="26" s="1"/>
  <c r="AR88" i="26"/>
  <c r="BQ88" i="26" s="1"/>
  <c r="AQ88" i="26"/>
  <c r="BP88" i="26" s="1"/>
  <c r="AP88" i="26"/>
  <c r="D88" i="26"/>
  <c r="E88" i="26" s="1"/>
  <c r="ES87" i="26"/>
  <c r="ER87" i="26"/>
  <c r="EG87" i="26"/>
  <c r="DW87" i="26"/>
  <c r="DQ87" i="26"/>
  <c r="DP87" i="26"/>
  <c r="DX87" i="26" s="1"/>
  <c r="DO87" i="26"/>
  <c r="DN87" i="26"/>
  <c r="DH87" i="26"/>
  <c r="DE87" i="26"/>
  <c r="DD87" i="26"/>
  <c r="DC87" i="26"/>
  <c r="DB87" i="26"/>
  <c r="DA87" i="26"/>
  <c r="CZ87" i="26"/>
  <c r="DG87" i="26" s="1"/>
  <c r="CY87" i="26"/>
  <c r="CX87" i="26"/>
  <c r="EW87" i="26" s="1"/>
  <c r="CW87" i="26"/>
  <c r="DK87" i="26" s="1"/>
  <c r="CV87" i="26"/>
  <c r="CU87" i="26"/>
  <c r="CT87" i="26"/>
  <c r="CS87" i="26"/>
  <c r="CR87" i="26"/>
  <c r="DM87" i="26" s="1"/>
  <c r="CQ87" i="26"/>
  <c r="CP87" i="26"/>
  <c r="CO87" i="26"/>
  <c r="CN87" i="26"/>
  <c r="CM87" i="26"/>
  <c r="CL87" i="26"/>
  <c r="DV87" i="26" s="1"/>
  <c r="CK87" i="26"/>
  <c r="CH87" i="26"/>
  <c r="CI87" i="26" s="1"/>
  <c r="CD87" i="26"/>
  <c r="CE87" i="26" s="1"/>
  <c r="CC87" i="26"/>
  <c r="CB87" i="26"/>
  <c r="CA87" i="26"/>
  <c r="BY87" i="26"/>
  <c r="BZ87" i="26" s="1"/>
  <c r="BR87" i="26"/>
  <c r="BQ87" i="26"/>
  <c r="BP87" i="26"/>
  <c r="BM87" i="26"/>
  <c r="BL87" i="26"/>
  <c r="BK87" i="26"/>
  <c r="BS87" i="26" s="1"/>
  <c r="BJ87" i="26"/>
  <c r="BI87" i="26"/>
  <c r="BH87" i="26"/>
  <c r="BG87" i="26"/>
  <c r="BN87" i="26" s="1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BT87" i="26" s="1"/>
  <c r="AT87" i="26"/>
  <c r="AS87" i="26"/>
  <c r="AR87" i="26"/>
  <c r="AQ87" i="26"/>
  <c r="AP87" i="26"/>
  <c r="BO87" i="26" s="1"/>
  <c r="D87" i="26"/>
  <c r="E87" i="26" s="1"/>
  <c r="EW86" i="26"/>
  <c r="EU86" i="26"/>
  <c r="ER86" i="26"/>
  <c r="EG86" i="26"/>
  <c r="DV86" i="26"/>
  <c r="DR86" i="26"/>
  <c r="DO86" i="26"/>
  <c r="DN86" i="26"/>
  <c r="DJ86" i="26"/>
  <c r="DG86" i="26"/>
  <c r="DE86" i="26"/>
  <c r="DL86" i="26" s="1"/>
  <c r="DD86" i="26"/>
  <c r="EV86" i="26" s="1"/>
  <c r="DC86" i="26"/>
  <c r="DB86" i="26"/>
  <c r="DA86" i="26"/>
  <c r="ES86" i="26" s="1"/>
  <c r="CZ86" i="26"/>
  <c r="CY86" i="26"/>
  <c r="EQ86" i="26" s="1"/>
  <c r="CX86" i="26"/>
  <c r="DS86" i="26" s="1"/>
  <c r="CW86" i="26"/>
  <c r="CV86" i="26"/>
  <c r="DQ86" i="26" s="1"/>
  <c r="CU86" i="26"/>
  <c r="CT86" i="26"/>
  <c r="CS86" i="26"/>
  <c r="CR86" i="26"/>
  <c r="DM86" i="26" s="1"/>
  <c r="CQ86" i="26"/>
  <c r="EA86" i="26" s="1"/>
  <c r="CP86" i="26"/>
  <c r="DZ86" i="26" s="1"/>
  <c r="CO86" i="26"/>
  <c r="CN86" i="26"/>
  <c r="CM86" i="26"/>
  <c r="DW86" i="26" s="1"/>
  <c r="CL86" i="26"/>
  <c r="CK86" i="26"/>
  <c r="DU86" i="26" s="1"/>
  <c r="CH86" i="26"/>
  <c r="CI86" i="26" s="1"/>
  <c r="CE86" i="26"/>
  <c r="CD86" i="26"/>
  <c r="CC86" i="26"/>
  <c r="CA86" i="26"/>
  <c r="CB86" i="26" s="1"/>
  <c r="BZ86" i="26"/>
  <c r="BY86" i="26"/>
  <c r="BT86" i="26"/>
  <c r="BP86" i="26"/>
  <c r="BN86" i="26"/>
  <c r="BM86" i="26"/>
  <c r="BU86" i="26" s="1"/>
  <c r="BL86" i="26"/>
  <c r="BK86" i="26"/>
  <c r="BJ86" i="26"/>
  <c r="BI86" i="26"/>
  <c r="BH86" i="26"/>
  <c r="BG86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BS86" i="26" s="1"/>
  <c r="AS86" i="26"/>
  <c r="BR86" i="26" s="1"/>
  <c r="AR86" i="26"/>
  <c r="AQ86" i="26"/>
  <c r="AP86" i="26"/>
  <c r="BO86" i="26" s="1"/>
  <c r="E86" i="26"/>
  <c r="D86" i="26"/>
  <c r="EW85" i="26"/>
  <c r="ET85" i="26"/>
  <c r="ES85" i="26"/>
  <c r="EG85" i="26"/>
  <c r="DP85" i="26"/>
  <c r="DO85" i="26"/>
  <c r="DJ85" i="26"/>
  <c r="DI85" i="26"/>
  <c r="DH85" i="26"/>
  <c r="DE85" i="26"/>
  <c r="DD85" i="26"/>
  <c r="DC85" i="26"/>
  <c r="DB85" i="26"/>
  <c r="DA85" i="26"/>
  <c r="CZ85" i="26"/>
  <c r="CY85" i="26"/>
  <c r="CX85" i="26"/>
  <c r="CW85" i="26"/>
  <c r="DK85" i="26" s="1"/>
  <c r="CV85" i="26"/>
  <c r="EU85" i="26" s="1"/>
  <c r="CU85" i="26"/>
  <c r="CT85" i="26"/>
  <c r="CS85" i="26"/>
  <c r="CR85" i="26"/>
  <c r="EQ85" i="26" s="1"/>
  <c r="CQ85" i="26"/>
  <c r="CP85" i="26"/>
  <c r="CO85" i="26"/>
  <c r="CN85" i="26"/>
  <c r="DX85" i="26" s="1"/>
  <c r="CM85" i="26"/>
  <c r="DW85" i="26" s="1"/>
  <c r="CL85" i="26"/>
  <c r="CK85" i="26"/>
  <c r="CH85" i="26"/>
  <c r="CI85" i="26" s="1"/>
  <c r="CD85" i="26"/>
  <c r="CC85" i="26"/>
  <c r="CA85" i="26"/>
  <c r="BY85" i="26"/>
  <c r="BZ85" i="26" s="1"/>
  <c r="BT85" i="26"/>
  <c r="BS85" i="26"/>
  <c r="BM85" i="26"/>
  <c r="BU85" i="26" s="1"/>
  <c r="BL85" i="26"/>
  <c r="BK85" i="26"/>
  <c r="BJ85" i="26"/>
  <c r="BI85" i="26"/>
  <c r="BQ85" i="26" s="1"/>
  <c r="BH85" i="26"/>
  <c r="BG85" i="26"/>
  <c r="BN85" i="26" s="1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BR85" i="26" s="1"/>
  <c r="AR85" i="26"/>
  <c r="AQ85" i="26"/>
  <c r="BP85" i="26" s="1"/>
  <c r="AP85" i="26"/>
  <c r="E85" i="26"/>
  <c r="D85" i="26"/>
  <c r="ES84" i="26"/>
  <c r="EG84" i="26"/>
  <c r="EA84" i="26"/>
  <c r="DW84" i="26"/>
  <c r="DU84" i="26"/>
  <c r="DS84" i="26"/>
  <c r="DR84" i="26"/>
  <c r="DZ84" i="26" s="1"/>
  <c r="DM84" i="26"/>
  <c r="DL84" i="26"/>
  <c r="DK84" i="26"/>
  <c r="DJ84" i="26"/>
  <c r="DE84" i="26"/>
  <c r="EW84" i="26" s="1"/>
  <c r="DD84" i="26"/>
  <c r="DC84" i="26"/>
  <c r="DB84" i="26"/>
  <c r="DA84" i="26"/>
  <c r="CZ84" i="26"/>
  <c r="CY84" i="26"/>
  <c r="DF84" i="26" s="1"/>
  <c r="CX84" i="26"/>
  <c r="CW84" i="26"/>
  <c r="EV84" i="26" s="1"/>
  <c r="CV84" i="26"/>
  <c r="DQ84" i="26" s="1"/>
  <c r="CU84" i="26"/>
  <c r="DI84" i="26" s="1"/>
  <c r="CT84" i="26"/>
  <c r="DH84" i="26" s="1"/>
  <c r="CS84" i="26"/>
  <c r="CR84" i="26"/>
  <c r="CQ84" i="26"/>
  <c r="CP84" i="26"/>
  <c r="CO84" i="26"/>
  <c r="DY84" i="26" s="1"/>
  <c r="CN84" i="26"/>
  <c r="DX84" i="26" s="1"/>
  <c r="CM84" i="26"/>
  <c r="CL84" i="26"/>
  <c r="DV84" i="26" s="1"/>
  <c r="EB84" i="26" s="1"/>
  <c r="CK84" i="26"/>
  <c r="CH84" i="26"/>
  <c r="CI84" i="26" s="1"/>
  <c r="CD84" i="26"/>
  <c r="CC84" i="26"/>
  <c r="CA84" i="26"/>
  <c r="BY84" i="26"/>
  <c r="BS84" i="26"/>
  <c r="BO84" i="26"/>
  <c r="BM84" i="26"/>
  <c r="BL84" i="26"/>
  <c r="BK84" i="26"/>
  <c r="BJ84" i="26"/>
  <c r="BI84" i="26"/>
  <c r="BH84" i="26"/>
  <c r="BG84" i="26"/>
  <c r="BN84" i="26" s="1"/>
  <c r="BF84" i="26"/>
  <c r="BE84" i="26"/>
  <c r="BD84" i="26"/>
  <c r="BC84" i="26"/>
  <c r="BB84" i="26"/>
  <c r="BA84" i="26"/>
  <c r="AZ84" i="26"/>
  <c r="AY84" i="26"/>
  <c r="AX84" i="26"/>
  <c r="AW84" i="26"/>
  <c r="AV84" i="26"/>
  <c r="BU84" i="26" s="1"/>
  <c r="AU84" i="26"/>
  <c r="BT84" i="26" s="1"/>
  <c r="AT84" i="26"/>
  <c r="AS84" i="26"/>
  <c r="BR84" i="26" s="1"/>
  <c r="AR84" i="26"/>
  <c r="AQ84" i="26"/>
  <c r="BP84" i="26" s="1"/>
  <c r="AP84" i="26"/>
  <c r="E84" i="26"/>
  <c r="D84" i="26"/>
  <c r="ER83" i="26"/>
  <c r="EG83" i="26"/>
  <c r="DV83" i="26"/>
  <c r="DS83" i="26"/>
  <c r="EA83" i="26" s="1"/>
  <c r="DO83" i="26"/>
  <c r="DN83" i="26"/>
  <c r="DM83" i="26"/>
  <c r="DE83" i="26"/>
  <c r="DD83" i="26"/>
  <c r="DC83" i="26"/>
  <c r="DB83" i="26"/>
  <c r="DA83" i="26"/>
  <c r="CZ83" i="26"/>
  <c r="CY83" i="26"/>
  <c r="DF83" i="26" s="1"/>
  <c r="CX83" i="26"/>
  <c r="DL83" i="26" s="1"/>
  <c r="CW83" i="26"/>
  <c r="EV83" i="26" s="1"/>
  <c r="CV83" i="26"/>
  <c r="CU83" i="26"/>
  <c r="DP83" i="26" s="1"/>
  <c r="CT83" i="26"/>
  <c r="DH83" i="26" s="1"/>
  <c r="CS83" i="26"/>
  <c r="DG83" i="26" s="1"/>
  <c r="CR83" i="26"/>
  <c r="CQ83" i="26"/>
  <c r="CP83" i="26"/>
  <c r="CO83" i="26"/>
  <c r="CN83" i="26"/>
  <c r="DX83" i="26" s="1"/>
  <c r="CM83" i="26"/>
  <c r="DW83" i="26" s="1"/>
  <c r="CL83" i="26"/>
  <c r="CK83" i="26"/>
  <c r="CH83" i="26"/>
  <c r="CI83" i="26" s="1"/>
  <c r="CD83" i="26"/>
  <c r="CC83" i="26"/>
  <c r="CA83" i="26"/>
  <c r="BY83" i="26"/>
  <c r="BS83" i="26"/>
  <c r="BR83" i="26"/>
  <c r="BQ83" i="26"/>
  <c r="BP83" i="26"/>
  <c r="BM83" i="26"/>
  <c r="BL83" i="26"/>
  <c r="BK83" i="26"/>
  <c r="BJ83" i="26"/>
  <c r="BI83" i="26"/>
  <c r="BH83" i="26"/>
  <c r="BG83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BT83" i="26" s="1"/>
  <c r="AT83" i="26"/>
  <c r="AS83" i="26"/>
  <c r="AR83" i="26"/>
  <c r="AQ83" i="26"/>
  <c r="AP83" i="26"/>
  <c r="BO83" i="26" s="1"/>
  <c r="D83" i="26"/>
  <c r="E83" i="26" s="1"/>
  <c r="EW82" i="26"/>
  <c r="EQ82" i="26"/>
  <c r="EG82" i="26"/>
  <c r="EA82" i="26"/>
  <c r="DZ82" i="26"/>
  <c r="DX82" i="26"/>
  <c r="DS82" i="26"/>
  <c r="DR82" i="26"/>
  <c r="DQ82" i="26"/>
  <c r="DP82" i="26"/>
  <c r="DN82" i="26"/>
  <c r="DJ82" i="26"/>
  <c r="DG82" i="26"/>
  <c r="DE82" i="26"/>
  <c r="DD82" i="26"/>
  <c r="DC82" i="26"/>
  <c r="EU82" i="26" s="1"/>
  <c r="DB82" i="26"/>
  <c r="ET82" i="26" s="1"/>
  <c r="DA82" i="26"/>
  <c r="CZ82" i="26"/>
  <c r="ER82" i="26" s="1"/>
  <c r="CY82" i="26"/>
  <c r="CX82" i="26"/>
  <c r="DL82" i="26" s="1"/>
  <c r="CW82" i="26"/>
  <c r="DK82" i="26" s="1"/>
  <c r="CV82" i="26"/>
  <c r="CU82" i="26"/>
  <c r="DI82" i="26" s="1"/>
  <c r="CT82" i="26"/>
  <c r="DO82" i="26" s="1"/>
  <c r="CS82" i="26"/>
  <c r="CR82" i="26"/>
  <c r="DM82" i="26" s="1"/>
  <c r="CQ82" i="26"/>
  <c r="CP82" i="26"/>
  <c r="CO82" i="26"/>
  <c r="DY82" i="26" s="1"/>
  <c r="CN82" i="26"/>
  <c r="CM82" i="26"/>
  <c r="DW82" i="26" s="1"/>
  <c r="CL82" i="26"/>
  <c r="DV82" i="26" s="1"/>
  <c r="CK82" i="26"/>
  <c r="DU82" i="26" s="1"/>
  <c r="CH82" i="26"/>
  <c r="CI82" i="26" s="1"/>
  <c r="CD82" i="26"/>
  <c r="CC82" i="26"/>
  <c r="CA82" i="26"/>
  <c r="BY82" i="26"/>
  <c r="BT82" i="26"/>
  <c r="BR82" i="26"/>
  <c r="BO82" i="26"/>
  <c r="BM82" i="26"/>
  <c r="BU82" i="26" s="1"/>
  <c r="BL82" i="26"/>
  <c r="BK82" i="26"/>
  <c r="BJ82" i="26"/>
  <c r="BI82" i="26"/>
  <c r="BH82" i="26"/>
  <c r="BG82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BS82" i="26" s="1"/>
  <c r="AS82" i="26"/>
  <c r="AR82" i="26"/>
  <c r="BQ82" i="26" s="1"/>
  <c r="AQ82" i="26"/>
  <c r="AP82" i="26"/>
  <c r="D82" i="26"/>
  <c r="E82" i="26" s="1"/>
  <c r="EW81" i="26"/>
  <c r="EU81" i="26"/>
  <c r="EG81" i="26"/>
  <c r="DS81" i="26"/>
  <c r="DQ81" i="26"/>
  <c r="DN81" i="26"/>
  <c r="DL81" i="26"/>
  <c r="DG81" i="26"/>
  <c r="DE81" i="26"/>
  <c r="DD81" i="26"/>
  <c r="DC81" i="26"/>
  <c r="DB81" i="26"/>
  <c r="DA81" i="26"/>
  <c r="CZ81" i="26"/>
  <c r="ER81" i="26" s="1"/>
  <c r="CY81" i="26"/>
  <c r="CX81" i="26"/>
  <c r="CW81" i="26"/>
  <c r="CV81" i="26"/>
  <c r="DJ81" i="26" s="1"/>
  <c r="CU81" i="26"/>
  <c r="CT81" i="26"/>
  <c r="DH81" i="26" s="1"/>
  <c r="CS81" i="26"/>
  <c r="CR81" i="26"/>
  <c r="DF81" i="26" s="1"/>
  <c r="CQ81" i="26"/>
  <c r="EA81" i="26" s="1"/>
  <c r="CP81" i="26"/>
  <c r="CO81" i="26"/>
  <c r="DY81" i="26" s="1"/>
  <c r="CN81" i="26"/>
  <c r="CM81" i="26"/>
  <c r="CL81" i="26"/>
  <c r="CK81" i="26"/>
  <c r="CH81" i="26"/>
  <c r="CI81" i="26" s="1"/>
  <c r="CD81" i="26"/>
  <c r="CC81" i="26"/>
  <c r="CA81" i="26"/>
  <c r="BY81" i="26"/>
  <c r="BM81" i="26"/>
  <c r="BU81" i="26" s="1"/>
  <c r="BL81" i="26"/>
  <c r="BK81" i="26"/>
  <c r="BJ81" i="26"/>
  <c r="BR81" i="26" s="1"/>
  <c r="BI81" i="26"/>
  <c r="BH81" i="26"/>
  <c r="BP81" i="26" s="1"/>
  <c r="BG81" i="26"/>
  <c r="BF81" i="26"/>
  <c r="BE81" i="26"/>
  <c r="BD81" i="26"/>
  <c r="BC81" i="26"/>
  <c r="BB81" i="26"/>
  <c r="BA81" i="26"/>
  <c r="AZ81" i="26"/>
  <c r="AY81" i="26"/>
  <c r="AX81" i="26"/>
  <c r="AW81" i="26"/>
  <c r="AV81" i="26"/>
  <c r="AU81" i="26"/>
  <c r="BT81" i="26" s="1"/>
  <c r="AT81" i="26"/>
  <c r="AS81" i="26"/>
  <c r="AR81" i="26"/>
  <c r="BQ81" i="26" s="1"/>
  <c r="AQ81" i="26"/>
  <c r="AP81" i="26"/>
  <c r="BO81" i="26" s="1"/>
  <c r="D81" i="26"/>
  <c r="E81" i="26" s="1"/>
  <c r="ET80" i="26"/>
  <c r="EG80" i="26"/>
  <c r="EA80" i="26"/>
  <c r="DZ80" i="26"/>
  <c r="DV80" i="26"/>
  <c r="DR80" i="26"/>
  <c r="DP80" i="26"/>
  <c r="DJ80" i="26"/>
  <c r="DI80" i="26"/>
  <c r="DH80" i="26"/>
  <c r="DG80" i="26"/>
  <c r="DE80" i="26"/>
  <c r="DD80" i="26"/>
  <c r="DK80" i="26" s="1"/>
  <c r="DC80" i="26"/>
  <c r="DB80" i="26"/>
  <c r="DA80" i="26"/>
  <c r="CZ80" i="26"/>
  <c r="CY80" i="26"/>
  <c r="CX80" i="26"/>
  <c r="DL80" i="26" s="1"/>
  <c r="CW80" i="26"/>
  <c r="CV80" i="26"/>
  <c r="EU80" i="26" s="1"/>
  <c r="CU80" i="26"/>
  <c r="CT80" i="26"/>
  <c r="CS80" i="26"/>
  <c r="ER80" i="26" s="1"/>
  <c r="CR80" i="26"/>
  <c r="CQ80" i="26"/>
  <c r="CP80" i="26"/>
  <c r="CO80" i="26"/>
  <c r="CN80" i="26"/>
  <c r="DX80" i="26" s="1"/>
  <c r="CM80" i="26"/>
  <c r="DW80" i="26" s="1"/>
  <c r="CL80" i="26"/>
  <c r="CK80" i="26"/>
  <c r="DU80" i="26" s="1"/>
  <c r="CH80" i="26"/>
  <c r="CI80" i="26" s="1"/>
  <c r="CD80" i="26"/>
  <c r="CC80" i="26"/>
  <c r="CA80" i="26"/>
  <c r="BY80" i="26"/>
  <c r="BR80" i="26"/>
  <c r="BO80" i="26"/>
  <c r="BM80" i="26"/>
  <c r="BL80" i="26"/>
  <c r="BK80" i="26"/>
  <c r="BJ80" i="26"/>
  <c r="BI80" i="26"/>
  <c r="BH80" i="26"/>
  <c r="BP80" i="26" s="1"/>
  <c r="BG80" i="26"/>
  <c r="BF80" i="26"/>
  <c r="BE80" i="26"/>
  <c r="BD80" i="26"/>
  <c r="BC80" i="26"/>
  <c r="BB80" i="26"/>
  <c r="BA80" i="26"/>
  <c r="AZ80" i="26"/>
  <c r="AY80" i="26"/>
  <c r="AX80" i="26"/>
  <c r="AW80" i="26"/>
  <c r="AV80" i="26"/>
  <c r="BU80" i="26" s="1"/>
  <c r="AU80" i="26"/>
  <c r="BT80" i="26" s="1"/>
  <c r="AT80" i="26"/>
  <c r="BS80" i="26" s="1"/>
  <c r="AS80" i="26"/>
  <c r="AR80" i="26"/>
  <c r="BQ80" i="26" s="1"/>
  <c r="AQ80" i="26"/>
  <c r="AP80" i="26"/>
  <c r="D80" i="26"/>
  <c r="E80" i="26" s="1"/>
  <c r="EU79" i="26"/>
  <c r="ES79" i="26"/>
  <c r="EG79" i="26"/>
  <c r="DV79" i="26"/>
  <c r="DS79" i="26"/>
  <c r="DR79" i="26"/>
  <c r="DZ79" i="26" s="1"/>
  <c r="DP79" i="26"/>
  <c r="DX79" i="26" s="1"/>
  <c r="DO79" i="26"/>
  <c r="DN79" i="26"/>
  <c r="DK79" i="26"/>
  <c r="DH79" i="26"/>
  <c r="DE79" i="26"/>
  <c r="DL79" i="26" s="1"/>
  <c r="DD79" i="26"/>
  <c r="DC79" i="26"/>
  <c r="DB79" i="26"/>
  <c r="DA79" i="26"/>
  <c r="CZ79" i="26"/>
  <c r="DG79" i="26" s="1"/>
  <c r="CY79" i="26"/>
  <c r="CX79" i="26"/>
  <c r="CW79" i="26"/>
  <c r="EV79" i="26" s="1"/>
  <c r="CV79" i="26"/>
  <c r="CU79" i="26"/>
  <c r="DI79" i="26" s="1"/>
  <c r="CT79" i="26"/>
  <c r="CS79" i="26"/>
  <c r="CR79" i="26"/>
  <c r="DM79" i="26" s="1"/>
  <c r="CQ79" i="26"/>
  <c r="CP79" i="26"/>
  <c r="CO79" i="26"/>
  <c r="CN79" i="26"/>
  <c r="CM79" i="26"/>
  <c r="DW79" i="26" s="1"/>
  <c r="CL79" i="26"/>
  <c r="CK79" i="26"/>
  <c r="CH79" i="26"/>
  <c r="CI79" i="26" s="1"/>
  <c r="CD79" i="26"/>
  <c r="CC79" i="26"/>
  <c r="CA79" i="26"/>
  <c r="BY79" i="26"/>
  <c r="BZ79" i="26" s="1"/>
  <c r="BS79" i="26"/>
  <c r="BR79" i="26"/>
  <c r="BO79" i="26"/>
  <c r="BM79" i="26"/>
  <c r="BL79" i="26"/>
  <c r="BK79" i="26"/>
  <c r="BJ79" i="26"/>
  <c r="BI79" i="26"/>
  <c r="BH79" i="26"/>
  <c r="BG79" i="26"/>
  <c r="BF79" i="26"/>
  <c r="BE79" i="26"/>
  <c r="BD79" i="26"/>
  <c r="BC79" i="26"/>
  <c r="BB79" i="26"/>
  <c r="BA79" i="26"/>
  <c r="AZ79" i="26"/>
  <c r="AY79" i="26"/>
  <c r="AX79" i="26"/>
  <c r="AW79" i="26"/>
  <c r="AV79" i="26"/>
  <c r="BU79" i="26" s="1"/>
  <c r="AU79" i="26"/>
  <c r="BT79" i="26" s="1"/>
  <c r="AT79" i="26"/>
  <c r="AS79" i="26"/>
  <c r="AR79" i="26"/>
  <c r="BQ79" i="26" s="1"/>
  <c r="AQ79" i="26"/>
  <c r="AP79" i="26"/>
  <c r="D79" i="26"/>
  <c r="E79" i="26" s="1"/>
  <c r="EV78" i="26"/>
  <c r="EU78" i="26"/>
  <c r="ER78" i="26"/>
  <c r="EG78" i="26"/>
  <c r="DY78" i="26"/>
  <c r="DW78" i="26"/>
  <c r="DS78" i="26"/>
  <c r="DR78" i="26"/>
  <c r="DQ78" i="26"/>
  <c r="DP78" i="26"/>
  <c r="DO78" i="26"/>
  <c r="DN78" i="26"/>
  <c r="DL78" i="26"/>
  <c r="DH78" i="26"/>
  <c r="DE78" i="26"/>
  <c r="DD78" i="26"/>
  <c r="DC78" i="26"/>
  <c r="DJ78" i="26" s="1"/>
  <c r="DB78" i="26"/>
  <c r="DA78" i="26"/>
  <c r="ES78" i="26" s="1"/>
  <c r="CZ78" i="26"/>
  <c r="CY78" i="26"/>
  <c r="CX78" i="26"/>
  <c r="EW78" i="26" s="1"/>
  <c r="CW78" i="26"/>
  <c r="DK78" i="26" s="1"/>
  <c r="CV78" i="26"/>
  <c r="CU78" i="26"/>
  <c r="CT78" i="26"/>
  <c r="CS78" i="26"/>
  <c r="CR78" i="26"/>
  <c r="DF78" i="26" s="1"/>
  <c r="CQ78" i="26"/>
  <c r="CP78" i="26"/>
  <c r="DZ78" i="26" s="1"/>
  <c r="CO78" i="26"/>
  <c r="CN78" i="26"/>
  <c r="CM78" i="26"/>
  <c r="CL78" i="26"/>
  <c r="DV78" i="26" s="1"/>
  <c r="CK78" i="26"/>
  <c r="CH78" i="26"/>
  <c r="CI78" i="26" s="1"/>
  <c r="CE78" i="26"/>
  <c r="CD78" i="26"/>
  <c r="CC78" i="26"/>
  <c r="CA78" i="26"/>
  <c r="BZ78" i="26"/>
  <c r="BY78" i="26"/>
  <c r="BR78" i="26"/>
  <c r="BM78" i="26"/>
  <c r="BU78" i="26" s="1"/>
  <c r="BL78" i="26"/>
  <c r="BK78" i="26"/>
  <c r="BS78" i="26" s="1"/>
  <c r="BJ78" i="26"/>
  <c r="BI78" i="26"/>
  <c r="BH78" i="26"/>
  <c r="BP78" i="26" s="1"/>
  <c r="BG78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BT78" i="26" s="1"/>
  <c r="AT78" i="26"/>
  <c r="AS78" i="26"/>
  <c r="AR78" i="26"/>
  <c r="BQ78" i="26" s="1"/>
  <c r="AQ78" i="26"/>
  <c r="AP78" i="26"/>
  <c r="BO78" i="26" s="1"/>
  <c r="BV78" i="26" s="1"/>
  <c r="E78" i="26"/>
  <c r="D78" i="26"/>
  <c r="ET77" i="26"/>
  <c r="EG77" i="26"/>
  <c r="EA77" i="26"/>
  <c r="DS77" i="26"/>
  <c r="DP77" i="26"/>
  <c r="DL77" i="26"/>
  <c r="DI77" i="26"/>
  <c r="DE77" i="26"/>
  <c r="EW77" i="26" s="1"/>
  <c r="DD77" i="26"/>
  <c r="EV77" i="26" s="1"/>
  <c r="DC77" i="26"/>
  <c r="DB77" i="26"/>
  <c r="DA77" i="26"/>
  <c r="CZ77" i="26"/>
  <c r="CY77" i="26"/>
  <c r="DF77" i="26" s="1"/>
  <c r="CX77" i="26"/>
  <c r="CW77" i="26"/>
  <c r="DR77" i="26" s="1"/>
  <c r="CV77" i="26"/>
  <c r="EU77" i="26" s="1"/>
  <c r="CU77" i="26"/>
  <c r="CT77" i="26"/>
  <c r="ES77" i="26" s="1"/>
  <c r="CS77" i="26"/>
  <c r="DG77" i="26" s="1"/>
  <c r="CR77" i="26"/>
  <c r="DM77" i="26" s="1"/>
  <c r="CQ77" i="26"/>
  <c r="CP77" i="26"/>
  <c r="DZ77" i="26" s="1"/>
  <c r="CO77" i="26"/>
  <c r="CN77" i="26"/>
  <c r="DX77" i="26" s="1"/>
  <c r="CM77" i="26"/>
  <c r="CL77" i="26"/>
  <c r="CK77" i="26"/>
  <c r="DU77" i="26" s="1"/>
  <c r="CH77" i="26"/>
  <c r="CI77" i="26" s="1"/>
  <c r="CD77" i="26"/>
  <c r="CC77" i="26"/>
  <c r="CA77" i="26"/>
  <c r="BY77" i="26"/>
  <c r="BT77" i="26"/>
  <c r="BQ77" i="26"/>
  <c r="BO77" i="26"/>
  <c r="BM77" i="26"/>
  <c r="BL77" i="26"/>
  <c r="BK77" i="26"/>
  <c r="BJ77" i="26"/>
  <c r="BI77" i="26"/>
  <c r="BH77" i="26"/>
  <c r="BG77" i="26"/>
  <c r="BF77" i="26"/>
  <c r="BE77" i="26"/>
  <c r="BD77" i="26"/>
  <c r="BC77" i="26"/>
  <c r="BB77" i="26"/>
  <c r="BA77" i="26"/>
  <c r="AZ77" i="26"/>
  <c r="AY77" i="26"/>
  <c r="AX77" i="26"/>
  <c r="AW77" i="26"/>
  <c r="AV77" i="26"/>
  <c r="BU77" i="26" s="1"/>
  <c r="AU77" i="26"/>
  <c r="AT77" i="26"/>
  <c r="BS77" i="26" s="1"/>
  <c r="AS77" i="26"/>
  <c r="BR77" i="26" s="1"/>
  <c r="AR77" i="26"/>
  <c r="AQ77" i="26"/>
  <c r="BP77" i="26" s="1"/>
  <c r="AP77" i="26"/>
  <c r="D77" i="26"/>
  <c r="E77" i="26" s="1"/>
  <c r="EV76" i="26"/>
  <c r="ET76" i="26"/>
  <c r="EG76" i="26"/>
  <c r="DZ76" i="26"/>
  <c r="DX76" i="26"/>
  <c r="DV76" i="26"/>
  <c r="DS76" i="26"/>
  <c r="DP76" i="26"/>
  <c r="DN76" i="26"/>
  <c r="DI76" i="26"/>
  <c r="DG76" i="26"/>
  <c r="DE76" i="26"/>
  <c r="DD76" i="26"/>
  <c r="DC76" i="26"/>
  <c r="DJ76" i="26" s="1"/>
  <c r="DB76" i="26"/>
  <c r="DA76" i="26"/>
  <c r="CZ76" i="26"/>
  <c r="ER76" i="26" s="1"/>
  <c r="CY76" i="26"/>
  <c r="CX76" i="26"/>
  <c r="CW76" i="26"/>
  <c r="DK76" i="26" s="1"/>
  <c r="CV76" i="26"/>
  <c r="CU76" i="26"/>
  <c r="CT76" i="26"/>
  <c r="DH76" i="26" s="1"/>
  <c r="CS76" i="26"/>
  <c r="CR76" i="26"/>
  <c r="CQ76" i="26"/>
  <c r="EA76" i="26" s="1"/>
  <c r="CP76" i="26"/>
  <c r="CO76" i="26"/>
  <c r="DY76" i="26" s="1"/>
  <c r="CN76" i="26"/>
  <c r="CM76" i="26"/>
  <c r="DW76" i="26" s="1"/>
  <c r="CL76" i="26"/>
  <c r="CK76" i="26"/>
  <c r="CH76" i="26"/>
  <c r="CI76" i="26" s="1"/>
  <c r="CD76" i="26"/>
  <c r="CC76" i="26"/>
  <c r="CA76" i="26"/>
  <c r="BY76" i="26"/>
  <c r="BT76" i="26"/>
  <c r="BM76" i="26"/>
  <c r="BL76" i="26"/>
  <c r="BK76" i="26"/>
  <c r="BJ76" i="26"/>
  <c r="BI76" i="26"/>
  <c r="BH76" i="26"/>
  <c r="BN76" i="26" s="1"/>
  <c r="BG76" i="26"/>
  <c r="BF76" i="26"/>
  <c r="BE76" i="26"/>
  <c r="BD76" i="26"/>
  <c r="BC76" i="26"/>
  <c r="BB76" i="26"/>
  <c r="BA76" i="26"/>
  <c r="AZ76" i="26"/>
  <c r="AY76" i="26"/>
  <c r="AX76" i="26"/>
  <c r="AW76" i="26"/>
  <c r="AV76" i="26"/>
  <c r="BU76" i="26" s="1"/>
  <c r="AU76" i="26"/>
  <c r="AT76" i="26"/>
  <c r="BS76" i="26" s="1"/>
  <c r="AS76" i="26"/>
  <c r="BR76" i="26" s="1"/>
  <c r="AR76" i="26"/>
  <c r="BQ76" i="26" s="1"/>
  <c r="AQ76" i="26"/>
  <c r="AP76" i="26"/>
  <c r="BO76" i="26" s="1"/>
  <c r="D76" i="26"/>
  <c r="E76" i="26" s="1"/>
  <c r="EU75" i="26"/>
  <c r="ER75" i="26"/>
  <c r="EQ75" i="26"/>
  <c r="EG75" i="26"/>
  <c r="DZ75" i="26"/>
  <c r="DR75" i="26"/>
  <c r="DP75" i="26"/>
  <c r="DN75" i="26"/>
  <c r="DL75" i="26"/>
  <c r="DJ75" i="26"/>
  <c r="DG75" i="26"/>
  <c r="DE75" i="26"/>
  <c r="DD75" i="26"/>
  <c r="DC75" i="26"/>
  <c r="DB75" i="26"/>
  <c r="DI75" i="26" s="1"/>
  <c r="DA75" i="26"/>
  <c r="CZ75" i="26"/>
  <c r="CY75" i="26"/>
  <c r="CX75" i="26"/>
  <c r="CW75" i="26"/>
  <c r="DK75" i="26" s="1"/>
  <c r="CV75" i="26"/>
  <c r="DQ75" i="26" s="1"/>
  <c r="CU75" i="26"/>
  <c r="ET75" i="26" s="1"/>
  <c r="CT75" i="26"/>
  <c r="CS75" i="26"/>
  <c r="CR75" i="26"/>
  <c r="DM75" i="26" s="1"/>
  <c r="CQ75" i="26"/>
  <c r="CP75" i="26"/>
  <c r="CO75" i="26"/>
  <c r="CN75" i="26"/>
  <c r="DX75" i="26" s="1"/>
  <c r="CM75" i="26"/>
  <c r="CL75" i="26"/>
  <c r="CK75" i="26"/>
  <c r="DU75" i="26" s="1"/>
  <c r="CH75" i="26"/>
  <c r="CI75" i="26" s="1"/>
  <c r="CE75" i="26"/>
  <c r="CD75" i="26"/>
  <c r="CC75" i="26"/>
  <c r="CA75" i="26"/>
  <c r="BY75" i="26"/>
  <c r="BZ75" i="26" s="1"/>
  <c r="CB75" i="26" s="1"/>
  <c r="BP75" i="26"/>
  <c r="BM75" i="26"/>
  <c r="BU75" i="26" s="1"/>
  <c r="BL75" i="26"/>
  <c r="BK75" i="26"/>
  <c r="BS75" i="26" s="1"/>
  <c r="BJ75" i="26"/>
  <c r="BI75" i="26"/>
  <c r="BH75" i="26"/>
  <c r="BG75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BT75" i="26" s="1"/>
  <c r="AT75" i="26"/>
  <c r="AS75" i="26"/>
  <c r="BR75" i="26" s="1"/>
  <c r="AR75" i="26"/>
  <c r="AQ75" i="26"/>
  <c r="AP75" i="26"/>
  <c r="BO75" i="26" s="1"/>
  <c r="D75" i="26"/>
  <c r="E75" i="26" s="1"/>
  <c r="EV74" i="26"/>
  <c r="EQ74" i="26"/>
  <c r="EG74" i="26"/>
  <c r="EA74" i="26"/>
  <c r="DS74" i="26"/>
  <c r="DN74" i="26"/>
  <c r="DV74" i="26" s="1"/>
  <c r="DL74" i="26"/>
  <c r="DK74" i="26"/>
  <c r="DJ74" i="26"/>
  <c r="DG74" i="26"/>
  <c r="DE74" i="26"/>
  <c r="DD74" i="26"/>
  <c r="DC74" i="26"/>
  <c r="DB74" i="26"/>
  <c r="DA74" i="26"/>
  <c r="CZ74" i="26"/>
  <c r="CY74" i="26"/>
  <c r="CX74" i="26"/>
  <c r="CW74" i="26"/>
  <c r="DR74" i="26" s="1"/>
  <c r="CV74" i="26"/>
  <c r="EU74" i="26" s="1"/>
  <c r="CU74" i="26"/>
  <c r="CT74" i="26"/>
  <c r="ES74" i="26" s="1"/>
  <c r="CS74" i="26"/>
  <c r="ER74" i="26" s="1"/>
  <c r="CR74" i="26"/>
  <c r="DM74" i="26" s="1"/>
  <c r="CQ74" i="26"/>
  <c r="CP74" i="26"/>
  <c r="DZ74" i="26" s="1"/>
  <c r="CO74" i="26"/>
  <c r="CN74" i="26"/>
  <c r="CM74" i="26"/>
  <c r="CL74" i="26"/>
  <c r="CK74" i="26"/>
  <c r="DU74" i="26" s="1"/>
  <c r="CH74" i="26"/>
  <c r="CI74" i="26" s="1"/>
  <c r="CE74" i="26"/>
  <c r="CD74" i="26"/>
  <c r="CC74" i="26"/>
  <c r="CA74" i="26"/>
  <c r="BY74" i="26"/>
  <c r="BZ74" i="26" s="1"/>
  <c r="CB74" i="26" s="1"/>
  <c r="BT74" i="26"/>
  <c r="BR74" i="26"/>
  <c r="BP74" i="26"/>
  <c r="BM74" i="26"/>
  <c r="BL74" i="26"/>
  <c r="BK74" i="26"/>
  <c r="BJ74" i="26"/>
  <c r="BI74" i="26"/>
  <c r="BH74" i="26"/>
  <c r="BG74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BS74" i="26" s="1"/>
  <c r="AS74" i="26"/>
  <c r="AR74" i="26"/>
  <c r="BQ74" i="26" s="1"/>
  <c r="AQ74" i="26"/>
  <c r="AP74" i="26"/>
  <c r="BO74" i="26" s="1"/>
  <c r="D74" i="26"/>
  <c r="E74" i="26" s="1"/>
  <c r="EV73" i="26"/>
  <c r="ET73" i="26"/>
  <c r="EG73" i="26"/>
  <c r="DX73" i="26"/>
  <c r="DQ73" i="26"/>
  <c r="DP73" i="26"/>
  <c r="DN73" i="26"/>
  <c r="DH73" i="26"/>
  <c r="DE73" i="26"/>
  <c r="DD73" i="26"/>
  <c r="DC73" i="26"/>
  <c r="DB73" i="26"/>
  <c r="DA73" i="26"/>
  <c r="CZ73" i="26"/>
  <c r="DG73" i="26" s="1"/>
  <c r="CY73" i="26"/>
  <c r="EQ73" i="26" s="1"/>
  <c r="CX73" i="26"/>
  <c r="CW73" i="26"/>
  <c r="CV73" i="26"/>
  <c r="DJ73" i="26" s="1"/>
  <c r="CU73" i="26"/>
  <c r="DI73" i="26" s="1"/>
  <c r="CT73" i="26"/>
  <c r="ES73" i="26" s="1"/>
  <c r="CS73" i="26"/>
  <c r="CR73" i="26"/>
  <c r="DM73" i="26" s="1"/>
  <c r="CQ73" i="26"/>
  <c r="CP73" i="26"/>
  <c r="CO73" i="26"/>
  <c r="CN73" i="26"/>
  <c r="CM73" i="26"/>
  <c r="CL73" i="26"/>
  <c r="DV73" i="26" s="1"/>
  <c r="CK73" i="26"/>
  <c r="DU73" i="26" s="1"/>
  <c r="CH73" i="26"/>
  <c r="CI73" i="26" s="1"/>
  <c r="CD73" i="26"/>
  <c r="CC73" i="26"/>
  <c r="CA73" i="26"/>
  <c r="BY73" i="26"/>
  <c r="BT73" i="26"/>
  <c r="BS73" i="26"/>
  <c r="BP73" i="26"/>
  <c r="BM73" i="26"/>
  <c r="BL73" i="26"/>
  <c r="BK73" i="26"/>
  <c r="BJ73" i="26"/>
  <c r="BI73" i="26"/>
  <c r="BH73" i="26"/>
  <c r="BG73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BR73" i="26" s="1"/>
  <c r="AR73" i="26"/>
  <c r="AQ73" i="26"/>
  <c r="AP73" i="26"/>
  <c r="BO73" i="26" s="1"/>
  <c r="D73" i="26"/>
  <c r="E73" i="26" s="1"/>
  <c r="EW72" i="26"/>
  <c r="ET72" i="26"/>
  <c r="EQ72" i="26"/>
  <c r="EG72" i="26"/>
  <c r="DX72" i="26"/>
  <c r="DU72" i="26"/>
  <c r="DS72" i="26"/>
  <c r="DO72" i="26"/>
  <c r="DM72" i="26"/>
  <c r="DL72" i="26"/>
  <c r="DI72" i="26"/>
  <c r="DH72" i="26"/>
  <c r="DE72" i="26"/>
  <c r="DD72" i="26"/>
  <c r="DC72" i="26"/>
  <c r="DB72" i="26"/>
  <c r="DA72" i="26"/>
  <c r="CZ72" i="26"/>
  <c r="CY72" i="26"/>
  <c r="DF72" i="26" s="1"/>
  <c r="CX72" i="26"/>
  <c r="CW72" i="26"/>
  <c r="CV72" i="26"/>
  <c r="CU72" i="26"/>
  <c r="DP72" i="26" s="1"/>
  <c r="CT72" i="26"/>
  <c r="ES72" i="26" s="1"/>
  <c r="CS72" i="26"/>
  <c r="CR72" i="26"/>
  <c r="CQ72" i="26"/>
  <c r="EA72" i="26" s="1"/>
  <c r="CP72" i="26"/>
  <c r="CO72" i="26"/>
  <c r="CN72" i="26"/>
  <c r="CM72" i="26"/>
  <c r="CL72" i="26"/>
  <c r="CK72" i="26"/>
  <c r="CH72" i="26"/>
  <c r="CI72" i="26" s="1"/>
  <c r="CD72" i="26"/>
  <c r="CC72" i="26"/>
  <c r="CA72" i="26"/>
  <c r="BY72" i="26"/>
  <c r="BP72" i="26"/>
  <c r="BM72" i="26"/>
  <c r="BU72" i="26" s="1"/>
  <c r="BL72" i="26"/>
  <c r="BK72" i="26"/>
  <c r="BJ72" i="26"/>
  <c r="BI72" i="26"/>
  <c r="BH72" i="26"/>
  <c r="BG72" i="26"/>
  <c r="BN72" i="26" s="1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BT72" i="26" s="1"/>
  <c r="AT72" i="26"/>
  <c r="AS72" i="26"/>
  <c r="BR72" i="26" s="1"/>
  <c r="AR72" i="26"/>
  <c r="AQ72" i="26"/>
  <c r="AP72" i="26"/>
  <c r="D72" i="26"/>
  <c r="E72" i="26" s="1"/>
  <c r="EA71" i="26"/>
  <c r="DZ71" i="26"/>
  <c r="DU71" i="26"/>
  <c r="DS71" i="26"/>
  <c r="DM71" i="26"/>
  <c r="DL71" i="26"/>
  <c r="DK71" i="26"/>
  <c r="DJ71" i="26"/>
  <c r="DG71" i="26"/>
  <c r="DE71" i="26"/>
  <c r="DD71" i="26"/>
  <c r="DC71" i="26"/>
  <c r="DB71" i="26"/>
  <c r="ET71" i="26" s="1"/>
  <c r="DA71" i="26"/>
  <c r="CZ71" i="26"/>
  <c r="CY71" i="26"/>
  <c r="EQ71" i="26" s="1"/>
  <c r="CX71" i="26"/>
  <c r="CW71" i="26"/>
  <c r="DR71" i="26" s="1"/>
  <c r="CV71" i="26"/>
  <c r="CU71" i="26"/>
  <c r="DI71" i="26" s="1"/>
  <c r="CT71" i="26"/>
  <c r="CS71" i="26"/>
  <c r="CR71" i="26"/>
  <c r="DF71" i="26" s="1"/>
  <c r="CQ71" i="26"/>
  <c r="CP71" i="26"/>
  <c r="CO71" i="26"/>
  <c r="CN71" i="26"/>
  <c r="CM71" i="26"/>
  <c r="CL71" i="26"/>
  <c r="CK71" i="26"/>
  <c r="CH71" i="26"/>
  <c r="CI71" i="26" s="1"/>
  <c r="CD71" i="26"/>
  <c r="CC71" i="26"/>
  <c r="BY71" i="26"/>
  <c r="BU71" i="26"/>
  <c r="BS71" i="26"/>
  <c r="BP71" i="26"/>
  <c r="BO71" i="26"/>
  <c r="BM71" i="26"/>
  <c r="BL71" i="26"/>
  <c r="BT71" i="26" s="1"/>
  <c r="BK71" i="26"/>
  <c r="BJ71" i="26"/>
  <c r="BR71" i="26" s="1"/>
  <c r="BI71" i="26"/>
  <c r="BQ71" i="26" s="1"/>
  <c r="BH71" i="26"/>
  <c r="BF71" i="26"/>
  <c r="BE71" i="26"/>
  <c r="BD71" i="26"/>
  <c r="BC71" i="26"/>
  <c r="BB71" i="26"/>
  <c r="BA71" i="26"/>
  <c r="AZ71" i="26"/>
  <c r="AY71" i="26"/>
  <c r="AX71" i="26"/>
  <c r="AW71" i="26"/>
  <c r="AV71" i="26"/>
  <c r="AP71" i="26"/>
  <c r="D71" i="26"/>
  <c r="E71" i="26" s="1"/>
  <c r="EV70" i="26"/>
  <c r="DR70" i="26"/>
  <c r="DO70" i="26"/>
  <c r="DW70" i="26" s="1"/>
  <c r="DN70" i="26"/>
  <c r="DV70" i="26" s="1"/>
  <c r="DL70" i="26"/>
  <c r="DK70" i="26"/>
  <c r="DJ70" i="26"/>
  <c r="DE70" i="26"/>
  <c r="DD70" i="26"/>
  <c r="DC70" i="26"/>
  <c r="DB70" i="26"/>
  <c r="DA70" i="26"/>
  <c r="CZ70" i="26"/>
  <c r="CY70" i="26"/>
  <c r="CX70" i="26"/>
  <c r="CW70" i="26"/>
  <c r="CV70" i="26"/>
  <c r="DQ70" i="26" s="1"/>
  <c r="DY70" i="26" s="1"/>
  <c r="CU70" i="26"/>
  <c r="DI70" i="26" s="1"/>
  <c r="CT70" i="26"/>
  <c r="DH70" i="26" s="1"/>
  <c r="CS70" i="26"/>
  <c r="ER70" i="26" s="1"/>
  <c r="CR70" i="26"/>
  <c r="EQ70" i="26" s="1"/>
  <c r="CQ70" i="26"/>
  <c r="CP70" i="26"/>
  <c r="DZ70" i="26" s="1"/>
  <c r="CO70" i="26"/>
  <c r="CN70" i="26"/>
  <c r="CM70" i="26"/>
  <c r="CL70" i="26"/>
  <c r="CK70" i="26"/>
  <c r="CH70" i="26"/>
  <c r="CI70" i="26" s="1"/>
  <c r="CD70" i="26"/>
  <c r="CC70" i="26"/>
  <c r="BY70" i="26"/>
  <c r="BR70" i="26"/>
  <c r="BO70" i="26"/>
  <c r="BM70" i="26"/>
  <c r="BL70" i="26"/>
  <c r="BT70" i="26" s="1"/>
  <c r="BK70" i="26"/>
  <c r="BS70" i="26" s="1"/>
  <c r="BJ70" i="26"/>
  <c r="BI70" i="26"/>
  <c r="BQ70" i="26" s="1"/>
  <c r="BH70" i="26"/>
  <c r="BF70" i="26"/>
  <c r="BE70" i="26"/>
  <c r="BD70" i="26"/>
  <c r="BC70" i="26"/>
  <c r="BB70" i="26"/>
  <c r="BA70" i="26"/>
  <c r="AZ70" i="26"/>
  <c r="AY70" i="26"/>
  <c r="AX70" i="26"/>
  <c r="AW70" i="26"/>
  <c r="AV70" i="26"/>
  <c r="BU70" i="26" s="1"/>
  <c r="AP70" i="26"/>
  <c r="D70" i="26"/>
  <c r="E70" i="26" s="1"/>
  <c r="EV69" i="26"/>
  <c r="ET69" i="26"/>
  <c r="EA69" i="26"/>
  <c r="DX69" i="26"/>
  <c r="DV69" i="26"/>
  <c r="DS69" i="26"/>
  <c r="DQ69" i="26"/>
  <c r="DP69" i="26"/>
  <c r="DN69" i="26"/>
  <c r="DE69" i="26"/>
  <c r="DD69" i="26"/>
  <c r="DC69" i="26"/>
  <c r="EU69" i="26" s="1"/>
  <c r="DB69" i="26"/>
  <c r="DA69" i="26"/>
  <c r="CZ69" i="26"/>
  <c r="ER69" i="26" s="1"/>
  <c r="CY69" i="26"/>
  <c r="CX69" i="26"/>
  <c r="CW69" i="26"/>
  <c r="CV69" i="26"/>
  <c r="CU69" i="26"/>
  <c r="DI69" i="26" s="1"/>
  <c r="CT69" i="26"/>
  <c r="DH69" i="26" s="1"/>
  <c r="CS69" i="26"/>
  <c r="CR69" i="26"/>
  <c r="CQ69" i="26"/>
  <c r="CP69" i="26"/>
  <c r="CO69" i="26"/>
  <c r="DY69" i="26" s="1"/>
  <c r="CN69" i="26"/>
  <c r="CM69" i="26"/>
  <c r="CL69" i="26"/>
  <c r="CK69" i="26"/>
  <c r="CH69" i="26"/>
  <c r="CI69" i="26" s="1"/>
  <c r="CD69" i="26"/>
  <c r="BY69" i="26"/>
  <c r="BP69" i="26"/>
  <c r="BN69" i="26"/>
  <c r="BM69" i="26"/>
  <c r="BL69" i="26"/>
  <c r="BT69" i="26" s="1"/>
  <c r="BK69" i="26"/>
  <c r="BS69" i="26" s="1"/>
  <c r="BJ69" i="26"/>
  <c r="BR69" i="26" s="1"/>
  <c r="BI69" i="26"/>
  <c r="BQ69" i="26" s="1"/>
  <c r="BH69" i="26"/>
  <c r="BG69" i="26"/>
  <c r="BF69" i="26"/>
  <c r="BE69" i="26"/>
  <c r="BD69" i="26"/>
  <c r="BC69" i="26"/>
  <c r="BB69" i="26"/>
  <c r="BA69" i="26"/>
  <c r="AZ69" i="26"/>
  <c r="AY69" i="26"/>
  <c r="AX69" i="26"/>
  <c r="AW69" i="26"/>
  <c r="AV69" i="26"/>
  <c r="BU69" i="26" s="1"/>
  <c r="AP69" i="26"/>
  <c r="E69" i="26"/>
  <c r="D69" i="26"/>
  <c r="ET68" i="26"/>
  <c r="DX68" i="26"/>
  <c r="DP68" i="26"/>
  <c r="DN68" i="26"/>
  <c r="DV68" i="26" s="1"/>
  <c r="DI68" i="26"/>
  <c r="DE68" i="26"/>
  <c r="DD68" i="26"/>
  <c r="DC68" i="26"/>
  <c r="DB68" i="26"/>
  <c r="DA68" i="26"/>
  <c r="CZ68" i="26"/>
  <c r="CY68" i="26"/>
  <c r="CX68" i="26"/>
  <c r="DL68" i="26" s="1"/>
  <c r="CW68" i="26"/>
  <c r="DK68" i="26" s="1"/>
  <c r="CV68" i="26"/>
  <c r="DJ68" i="26" s="1"/>
  <c r="CU68" i="26"/>
  <c r="CT68" i="26"/>
  <c r="DH68" i="26" s="1"/>
  <c r="CS68" i="26"/>
  <c r="CR68" i="26"/>
  <c r="EQ68" i="26" s="1"/>
  <c r="CQ68" i="26"/>
  <c r="CP68" i="26"/>
  <c r="CO68" i="26"/>
  <c r="CN68" i="26"/>
  <c r="CM68" i="26"/>
  <c r="CL68" i="26"/>
  <c r="CK68" i="26"/>
  <c r="CH68" i="26"/>
  <c r="CI68" i="26" s="1"/>
  <c r="CD68" i="26"/>
  <c r="CC68" i="26"/>
  <c r="BY68" i="26"/>
  <c r="BR68" i="26"/>
  <c r="BM68" i="26"/>
  <c r="BL68" i="26"/>
  <c r="BT68" i="26" s="1"/>
  <c r="BK68" i="26"/>
  <c r="BS68" i="26" s="1"/>
  <c r="BJ68" i="26"/>
  <c r="BI68" i="26"/>
  <c r="BQ68" i="26" s="1"/>
  <c r="BH68" i="26"/>
  <c r="BP68" i="26" s="1"/>
  <c r="BG68" i="26"/>
  <c r="BF68" i="26"/>
  <c r="BE68" i="26"/>
  <c r="BD68" i="26"/>
  <c r="BC68" i="26"/>
  <c r="BB68" i="26"/>
  <c r="BA68" i="26"/>
  <c r="AZ68" i="26"/>
  <c r="AY68" i="26"/>
  <c r="AX68" i="26"/>
  <c r="AW68" i="26"/>
  <c r="AV68" i="26"/>
  <c r="AP68" i="26"/>
  <c r="BO68" i="26" s="1"/>
  <c r="E68" i="26"/>
  <c r="D68" i="26"/>
  <c r="EW67" i="26"/>
  <c r="EU67" i="26"/>
  <c r="ES67" i="26"/>
  <c r="DY67" i="26"/>
  <c r="DX67" i="26"/>
  <c r="DP67" i="26"/>
  <c r="DJ67" i="26"/>
  <c r="DI67" i="26"/>
  <c r="DH67" i="26"/>
  <c r="DG67" i="26"/>
  <c r="DF67" i="26"/>
  <c r="DE67" i="26"/>
  <c r="DD67" i="26"/>
  <c r="DC67" i="26"/>
  <c r="DB67" i="26"/>
  <c r="DA67" i="26"/>
  <c r="CZ67" i="26"/>
  <c r="CY67" i="26"/>
  <c r="CX67" i="26"/>
  <c r="DS67" i="26" s="1"/>
  <c r="CW67" i="26"/>
  <c r="DR67" i="26" s="1"/>
  <c r="CV67" i="26"/>
  <c r="DQ67" i="26" s="1"/>
  <c r="CU67" i="26"/>
  <c r="ET67" i="26" s="1"/>
  <c r="CT67" i="26"/>
  <c r="DO67" i="26" s="1"/>
  <c r="DW67" i="26" s="1"/>
  <c r="CS67" i="26"/>
  <c r="CR67" i="26"/>
  <c r="EQ67" i="26" s="1"/>
  <c r="CQ67" i="26"/>
  <c r="EA67" i="26" s="1"/>
  <c r="CP67" i="26"/>
  <c r="DZ67" i="26" s="1"/>
  <c r="CO67" i="26"/>
  <c r="CN67" i="26"/>
  <c r="CM67" i="26"/>
  <c r="CL67" i="26"/>
  <c r="CK67" i="26"/>
  <c r="CH67" i="26"/>
  <c r="CI67" i="26" s="1"/>
  <c r="CD67" i="26"/>
  <c r="CC67" i="26"/>
  <c r="BY67" i="26"/>
  <c r="BT67" i="26"/>
  <c r="BR67" i="26"/>
  <c r="BP67" i="26"/>
  <c r="BM67" i="26"/>
  <c r="BL67" i="26"/>
  <c r="BK67" i="26"/>
  <c r="BS67" i="26" s="1"/>
  <c r="BJ67" i="26"/>
  <c r="BI67" i="26"/>
  <c r="BQ67" i="26" s="1"/>
  <c r="BH67" i="26"/>
  <c r="BG67" i="26"/>
  <c r="BN67" i="26" s="1"/>
  <c r="BF67" i="26"/>
  <c r="BE67" i="26"/>
  <c r="BD67" i="26"/>
  <c r="BC67" i="26"/>
  <c r="BB67" i="26"/>
  <c r="BA67" i="26"/>
  <c r="AZ67" i="26"/>
  <c r="AY67" i="26"/>
  <c r="AX67" i="26"/>
  <c r="AW67" i="26"/>
  <c r="AV67" i="26"/>
  <c r="BU67" i="26" s="1"/>
  <c r="AP67" i="26"/>
  <c r="BO67" i="26" s="1"/>
  <c r="BV67" i="26" s="1"/>
  <c r="D67" i="26"/>
  <c r="E67" i="26" s="1"/>
  <c r="EV66" i="26"/>
  <c r="DP66" i="26"/>
  <c r="DM66" i="26"/>
  <c r="DU66" i="26" s="1"/>
  <c r="DL66" i="26"/>
  <c r="DE66" i="26"/>
  <c r="DD66" i="26"/>
  <c r="DC66" i="26"/>
  <c r="DB66" i="26"/>
  <c r="ET66" i="26" s="1"/>
  <c r="DA66" i="26"/>
  <c r="CZ66" i="26"/>
  <c r="CY66" i="26"/>
  <c r="CX66" i="26"/>
  <c r="CW66" i="26"/>
  <c r="DK66" i="26" s="1"/>
  <c r="CV66" i="26"/>
  <c r="DQ66" i="26" s="1"/>
  <c r="DY66" i="26" s="1"/>
  <c r="CU66" i="26"/>
  <c r="CT66" i="26"/>
  <c r="CS66" i="26"/>
  <c r="ER66" i="26" s="1"/>
  <c r="CR66" i="26"/>
  <c r="EQ66" i="26" s="1"/>
  <c r="CQ66" i="26"/>
  <c r="CP66" i="26"/>
  <c r="CO66" i="26"/>
  <c r="CN66" i="26"/>
  <c r="CM66" i="26"/>
  <c r="CL66" i="26"/>
  <c r="CK66" i="26"/>
  <c r="CH66" i="26"/>
  <c r="CI66" i="26" s="1"/>
  <c r="CD66" i="26"/>
  <c r="CC66" i="26"/>
  <c r="BY66" i="26"/>
  <c r="BM66" i="26"/>
  <c r="BL66" i="26"/>
  <c r="BT66" i="26" s="1"/>
  <c r="BK66" i="26"/>
  <c r="BS66" i="26" s="1"/>
  <c r="BJ66" i="26"/>
  <c r="BR66" i="26" s="1"/>
  <c r="BI66" i="26"/>
  <c r="BQ66" i="26" s="1"/>
  <c r="BH66" i="26"/>
  <c r="BP66" i="26" s="1"/>
  <c r="BG66" i="26"/>
  <c r="BN66" i="26" s="1"/>
  <c r="BF66" i="26"/>
  <c r="BE66" i="26"/>
  <c r="BD66" i="26"/>
  <c r="BC66" i="26"/>
  <c r="BB66" i="26"/>
  <c r="BA66" i="26"/>
  <c r="AZ66" i="26"/>
  <c r="AY66" i="26"/>
  <c r="AX66" i="26"/>
  <c r="AW66" i="26"/>
  <c r="AV66" i="26"/>
  <c r="BU66" i="26" s="1"/>
  <c r="AP66" i="26"/>
  <c r="BO66" i="26" s="1"/>
  <c r="BV66" i="26" s="1"/>
  <c r="E66" i="26"/>
  <c r="D66" i="26"/>
  <c r="EW65" i="26"/>
  <c r="EV65" i="26"/>
  <c r="ET65" i="26"/>
  <c r="DR65" i="26"/>
  <c r="DL65" i="26"/>
  <c r="DK65" i="26"/>
  <c r="DJ65" i="26"/>
  <c r="DG65" i="26"/>
  <c r="DE65" i="26"/>
  <c r="DD65" i="26"/>
  <c r="DC65" i="26"/>
  <c r="DB65" i="26"/>
  <c r="DA65" i="26"/>
  <c r="CZ65" i="26"/>
  <c r="CY65" i="26"/>
  <c r="DF65" i="26" s="1"/>
  <c r="CX65" i="26"/>
  <c r="DS65" i="26" s="1"/>
  <c r="CW65" i="26"/>
  <c r="CV65" i="26"/>
  <c r="CU65" i="26"/>
  <c r="CT65" i="26"/>
  <c r="ES65" i="26" s="1"/>
  <c r="CS65" i="26"/>
  <c r="ER65" i="26" s="1"/>
  <c r="CR65" i="26"/>
  <c r="DM65" i="26" s="1"/>
  <c r="CQ65" i="26"/>
  <c r="EA65" i="26" s="1"/>
  <c r="CP65" i="26"/>
  <c r="DZ65" i="26" s="1"/>
  <c r="CO65" i="26"/>
  <c r="CN65" i="26"/>
  <c r="CM65" i="26"/>
  <c r="CL65" i="26"/>
  <c r="CK65" i="26"/>
  <c r="CH65" i="26"/>
  <c r="CI65" i="26" s="1"/>
  <c r="CD65" i="26"/>
  <c r="CC65" i="26"/>
  <c r="CB65" i="26"/>
  <c r="BZ65" i="26"/>
  <c r="BY65" i="26"/>
  <c r="BT65" i="26"/>
  <c r="BR65" i="26"/>
  <c r="BO65" i="26"/>
  <c r="BM65" i="26"/>
  <c r="BU65" i="26" s="1"/>
  <c r="BL65" i="26"/>
  <c r="BK65" i="26"/>
  <c r="BS65" i="26" s="1"/>
  <c r="BJ65" i="26"/>
  <c r="BI65" i="26"/>
  <c r="BQ65" i="26" s="1"/>
  <c r="BH65" i="26"/>
  <c r="BP65" i="26" s="1"/>
  <c r="BV65" i="26" s="1"/>
  <c r="BG65" i="26"/>
  <c r="BF65" i="26"/>
  <c r="BE65" i="26"/>
  <c r="BD65" i="26"/>
  <c r="BC65" i="26"/>
  <c r="BB65" i="26"/>
  <c r="BA65" i="26"/>
  <c r="AZ65" i="26"/>
  <c r="AY65" i="26"/>
  <c r="AX65" i="26"/>
  <c r="AW65" i="26"/>
  <c r="AV65" i="26"/>
  <c r="AP65" i="26"/>
  <c r="D65" i="26"/>
  <c r="E65" i="26" s="1"/>
  <c r="EW64" i="26"/>
  <c r="EU64" i="26"/>
  <c r="ES64" i="26"/>
  <c r="DY64" i="26"/>
  <c r="DW64" i="26"/>
  <c r="DO64" i="26"/>
  <c r="DN64" i="26"/>
  <c r="DV64" i="26" s="1"/>
  <c r="DM64" i="26"/>
  <c r="DU64" i="26" s="1"/>
  <c r="DH64" i="26"/>
  <c r="DG64" i="26"/>
  <c r="DF64" i="26"/>
  <c r="DE64" i="26"/>
  <c r="DD64" i="26"/>
  <c r="DC64" i="26"/>
  <c r="DB64" i="26"/>
  <c r="DA64" i="26"/>
  <c r="CZ64" i="26"/>
  <c r="CY64" i="26"/>
  <c r="CX64" i="26"/>
  <c r="CW64" i="26"/>
  <c r="DK64" i="26" s="1"/>
  <c r="CV64" i="26"/>
  <c r="DQ64" i="26" s="1"/>
  <c r="CU64" i="26"/>
  <c r="DP64" i="26" s="1"/>
  <c r="CT64" i="26"/>
  <c r="CS64" i="26"/>
  <c r="ER64" i="26" s="1"/>
  <c r="CR64" i="26"/>
  <c r="EQ64" i="26" s="1"/>
  <c r="CQ64" i="26"/>
  <c r="CP64" i="26"/>
  <c r="CO64" i="26"/>
  <c r="CN64" i="26"/>
  <c r="CM64" i="26"/>
  <c r="CL64" i="26"/>
  <c r="CK64" i="26"/>
  <c r="CH64" i="26"/>
  <c r="CI64" i="26" s="1"/>
  <c r="CD64" i="26"/>
  <c r="CC64" i="26"/>
  <c r="CB64" i="26"/>
  <c r="BY64" i="26"/>
  <c r="BZ64" i="26" s="1"/>
  <c r="CE64" i="26" s="1"/>
  <c r="BU64" i="26"/>
  <c r="BT64" i="26"/>
  <c r="BQ64" i="26"/>
  <c r="BO64" i="26"/>
  <c r="BM64" i="26"/>
  <c r="BL64" i="26"/>
  <c r="BK64" i="26"/>
  <c r="BS64" i="26" s="1"/>
  <c r="BJ64" i="26"/>
  <c r="BR64" i="26" s="1"/>
  <c r="BI64" i="26"/>
  <c r="BH64" i="26"/>
  <c r="BN64" i="26" s="1"/>
  <c r="BG64" i="26"/>
  <c r="BF64" i="26"/>
  <c r="BE64" i="26"/>
  <c r="BD64" i="26"/>
  <c r="BC64" i="26"/>
  <c r="BB64" i="26"/>
  <c r="BA64" i="26"/>
  <c r="AZ64" i="26"/>
  <c r="AY64" i="26"/>
  <c r="AX64" i="26"/>
  <c r="AW64" i="26"/>
  <c r="AV64" i="26"/>
  <c r="AP64" i="26"/>
  <c r="E64" i="26"/>
  <c r="D64" i="26"/>
  <c r="EW63" i="26"/>
  <c r="EQ63" i="26"/>
  <c r="EA63" i="26"/>
  <c r="DR63" i="26"/>
  <c r="DN63" i="26"/>
  <c r="DM63" i="26"/>
  <c r="DK63" i="26"/>
  <c r="DJ63" i="26"/>
  <c r="DE63" i="26"/>
  <c r="DL63" i="26" s="1"/>
  <c r="DD63" i="26"/>
  <c r="EV63" i="26" s="1"/>
  <c r="DC63" i="26"/>
  <c r="DB63" i="26"/>
  <c r="DA63" i="26"/>
  <c r="CZ63" i="26"/>
  <c r="CY63" i="26"/>
  <c r="CX63" i="26"/>
  <c r="DS63" i="26" s="1"/>
  <c r="CW63" i="26"/>
  <c r="CV63" i="26"/>
  <c r="EU63" i="26" s="1"/>
  <c r="CU63" i="26"/>
  <c r="CT63" i="26"/>
  <c r="DH63" i="26" s="1"/>
  <c r="CS63" i="26"/>
  <c r="DG63" i="26" s="1"/>
  <c r="CR63" i="26"/>
  <c r="DF63" i="26" s="1"/>
  <c r="CQ63" i="26"/>
  <c r="CP63" i="26"/>
  <c r="DZ63" i="26" s="1"/>
  <c r="CO63" i="26"/>
  <c r="CN63" i="26"/>
  <c r="CM63" i="26"/>
  <c r="CL63" i="26"/>
  <c r="DV63" i="26" s="1"/>
  <c r="CK63" i="26"/>
  <c r="CH63" i="26"/>
  <c r="CI63" i="26" s="1"/>
  <c r="CD63" i="26"/>
  <c r="CC63" i="26"/>
  <c r="BZ63" i="26"/>
  <c r="BY63" i="26"/>
  <c r="BR63" i="26"/>
  <c r="BQ63" i="26"/>
  <c r="BP63" i="26"/>
  <c r="BM63" i="26"/>
  <c r="BL63" i="26"/>
  <c r="BT63" i="26" s="1"/>
  <c r="BK63" i="26"/>
  <c r="BS63" i="26" s="1"/>
  <c r="BJ63" i="26"/>
  <c r="BI63" i="26"/>
  <c r="BH63" i="26"/>
  <c r="BG63" i="26"/>
  <c r="BN63" i="26" s="1"/>
  <c r="BF63" i="26"/>
  <c r="BE63" i="26"/>
  <c r="BD63" i="26"/>
  <c r="BC63" i="26"/>
  <c r="BB63" i="26"/>
  <c r="BA63" i="26"/>
  <c r="AZ63" i="26"/>
  <c r="AY63" i="26"/>
  <c r="AX63" i="26"/>
  <c r="AW63" i="26"/>
  <c r="AV63" i="26"/>
  <c r="BU63" i="26" s="1"/>
  <c r="AP63" i="26"/>
  <c r="D63" i="26"/>
  <c r="E63" i="26" s="1"/>
  <c r="EV62" i="26"/>
  <c r="ET62" i="26"/>
  <c r="ES62" i="26"/>
  <c r="DZ62" i="26"/>
  <c r="DR62" i="26"/>
  <c r="DP62" i="26"/>
  <c r="DX62" i="26" s="1"/>
  <c r="DO62" i="26"/>
  <c r="DW62" i="26" s="1"/>
  <c r="DK62" i="26"/>
  <c r="DJ62" i="26"/>
  <c r="DE62" i="26"/>
  <c r="DD62" i="26"/>
  <c r="DC62" i="26"/>
  <c r="DB62" i="26"/>
  <c r="DA62" i="26"/>
  <c r="CZ62" i="26"/>
  <c r="CY62" i="26"/>
  <c r="CX62" i="26"/>
  <c r="CW62" i="26"/>
  <c r="CV62" i="26"/>
  <c r="EU62" i="26" s="1"/>
  <c r="CU62" i="26"/>
  <c r="DI62" i="26" s="1"/>
  <c r="CT62" i="26"/>
  <c r="DH62" i="26" s="1"/>
  <c r="CS62" i="26"/>
  <c r="ER62" i="26" s="1"/>
  <c r="CR62" i="26"/>
  <c r="EQ62" i="26" s="1"/>
  <c r="CQ62" i="26"/>
  <c r="CP62" i="26"/>
  <c r="CO62" i="26"/>
  <c r="CN62" i="26"/>
  <c r="CM62" i="26"/>
  <c r="CL62" i="26"/>
  <c r="CK62" i="26"/>
  <c r="CH62" i="26"/>
  <c r="CI62" i="26" s="1"/>
  <c r="CD62" i="26"/>
  <c r="CC62" i="26"/>
  <c r="BY62" i="26"/>
  <c r="BR62" i="26"/>
  <c r="BQ62" i="26"/>
  <c r="BM62" i="26"/>
  <c r="BU62" i="26" s="1"/>
  <c r="BL62" i="26"/>
  <c r="BT62" i="26" s="1"/>
  <c r="BK62" i="26"/>
  <c r="BS62" i="26" s="1"/>
  <c r="BJ62" i="26"/>
  <c r="BI62" i="26"/>
  <c r="BH62" i="26"/>
  <c r="BP62" i="26" s="1"/>
  <c r="BG62" i="26"/>
  <c r="BN62" i="26" s="1"/>
  <c r="BF62" i="26"/>
  <c r="BE62" i="26"/>
  <c r="BD62" i="26"/>
  <c r="BC62" i="26"/>
  <c r="BB62" i="26"/>
  <c r="BA62" i="26"/>
  <c r="AZ62" i="26"/>
  <c r="AY62" i="26"/>
  <c r="AX62" i="26"/>
  <c r="AW62" i="26"/>
  <c r="AV62" i="26"/>
  <c r="AP62" i="26"/>
  <c r="BO62" i="26" s="1"/>
  <c r="BV62" i="26" s="1"/>
  <c r="D62" i="26"/>
  <c r="E62" i="26" s="1"/>
  <c r="EW61" i="26"/>
  <c r="EU61" i="26"/>
  <c r="ES61" i="26"/>
  <c r="DW61" i="26"/>
  <c r="DR61" i="26"/>
  <c r="DP61" i="26"/>
  <c r="DO61" i="26"/>
  <c r="DI61" i="26"/>
  <c r="DH61" i="26"/>
  <c r="DE61" i="26"/>
  <c r="DD61" i="26"/>
  <c r="DC61" i="26"/>
  <c r="DB61" i="26"/>
  <c r="DA61" i="26"/>
  <c r="CZ61" i="26"/>
  <c r="CY61" i="26"/>
  <c r="CX61" i="26"/>
  <c r="DS61" i="26" s="1"/>
  <c r="CW61" i="26"/>
  <c r="EV61" i="26" s="1"/>
  <c r="CV61" i="26"/>
  <c r="CU61" i="26"/>
  <c r="CT61" i="26"/>
  <c r="CS61" i="26"/>
  <c r="CR61" i="26"/>
  <c r="EQ61" i="26" s="1"/>
  <c r="CQ61" i="26"/>
  <c r="EA61" i="26" s="1"/>
  <c r="CP61" i="26"/>
  <c r="DZ61" i="26" s="1"/>
  <c r="CO61" i="26"/>
  <c r="CN61" i="26"/>
  <c r="DX61" i="26" s="1"/>
  <c r="CM61" i="26"/>
  <c r="CL61" i="26"/>
  <c r="CK61" i="26"/>
  <c r="CH61" i="26"/>
  <c r="CI61" i="26" s="1"/>
  <c r="CD61" i="26"/>
  <c r="CE61" i="26" s="1"/>
  <c r="CC61" i="26"/>
  <c r="BY61" i="26"/>
  <c r="BZ61" i="26" s="1"/>
  <c r="CB61" i="26" s="1"/>
  <c r="BR61" i="26"/>
  <c r="BP61" i="26"/>
  <c r="BM61" i="26"/>
  <c r="BL61" i="26"/>
  <c r="BT61" i="26" s="1"/>
  <c r="BK61" i="26"/>
  <c r="BS61" i="26" s="1"/>
  <c r="BJ61" i="26"/>
  <c r="BI61" i="26"/>
  <c r="BQ61" i="26" s="1"/>
  <c r="BH61" i="26"/>
  <c r="BG61" i="26"/>
  <c r="BF61" i="26"/>
  <c r="BE61" i="26"/>
  <c r="BD61" i="26"/>
  <c r="BC61" i="26"/>
  <c r="BB61" i="26"/>
  <c r="BA61" i="26"/>
  <c r="AZ61" i="26"/>
  <c r="AY61" i="26"/>
  <c r="AX61" i="26"/>
  <c r="AW61" i="26"/>
  <c r="AV61" i="26"/>
  <c r="BU61" i="26" s="1"/>
  <c r="AP61" i="26"/>
  <c r="BO61" i="26" s="1"/>
  <c r="D61" i="26"/>
  <c r="E61" i="26" s="1"/>
  <c r="EU60" i="26"/>
  <c r="ET60" i="26"/>
  <c r="ES60" i="26"/>
  <c r="DP60" i="26"/>
  <c r="DX60" i="26" s="1"/>
  <c r="DO60" i="26"/>
  <c r="DW60" i="26" s="1"/>
  <c r="DI60" i="26"/>
  <c r="DH60" i="26"/>
  <c r="DE60" i="26"/>
  <c r="DD60" i="26"/>
  <c r="DC60" i="26"/>
  <c r="DB60" i="26"/>
  <c r="DA60" i="26"/>
  <c r="CZ60" i="26"/>
  <c r="CY60" i="26"/>
  <c r="EQ60" i="26" s="1"/>
  <c r="CX60" i="26"/>
  <c r="CW60" i="26"/>
  <c r="EV60" i="26" s="1"/>
  <c r="CV60" i="26"/>
  <c r="CU60" i="26"/>
  <c r="CT60" i="26"/>
  <c r="CS60" i="26"/>
  <c r="CR60" i="26"/>
  <c r="DM60" i="26" s="1"/>
  <c r="CQ60" i="26"/>
  <c r="CP60" i="26"/>
  <c r="CO60" i="26"/>
  <c r="CN60" i="26"/>
  <c r="CM60" i="26"/>
  <c r="CL60" i="26"/>
  <c r="CK60" i="26"/>
  <c r="CH60" i="26"/>
  <c r="CI60" i="26" s="1"/>
  <c r="CD60" i="26"/>
  <c r="CC60" i="26"/>
  <c r="BY60" i="26"/>
  <c r="BR60" i="26"/>
  <c r="BM60" i="26"/>
  <c r="BU60" i="26" s="1"/>
  <c r="BL60" i="26"/>
  <c r="BT60" i="26" s="1"/>
  <c r="BK60" i="26"/>
  <c r="BS60" i="26" s="1"/>
  <c r="BJ60" i="26"/>
  <c r="BI60" i="26"/>
  <c r="BQ60" i="26" s="1"/>
  <c r="BH60" i="26"/>
  <c r="BP60" i="26" s="1"/>
  <c r="BG60" i="26"/>
  <c r="BF60" i="26"/>
  <c r="BE60" i="26"/>
  <c r="BD60" i="26"/>
  <c r="BC60" i="26"/>
  <c r="BB60" i="26"/>
  <c r="BA60" i="26"/>
  <c r="AZ60" i="26"/>
  <c r="AY60" i="26"/>
  <c r="AX60" i="26"/>
  <c r="AW60" i="26"/>
  <c r="AV60" i="26"/>
  <c r="AP60" i="26"/>
  <c r="BO60" i="26" s="1"/>
  <c r="D60" i="26"/>
  <c r="E60" i="26" s="1"/>
  <c r="EU59" i="26"/>
  <c r="ES59" i="26"/>
  <c r="ER59" i="26"/>
  <c r="DR59" i="26"/>
  <c r="DP59" i="26"/>
  <c r="DX59" i="26" s="1"/>
  <c r="DO59" i="26"/>
  <c r="DN59" i="26"/>
  <c r="DH59" i="26"/>
  <c r="DG59" i="26"/>
  <c r="DE59" i="26"/>
  <c r="DD59" i="26"/>
  <c r="DC59" i="26"/>
  <c r="DB59" i="26"/>
  <c r="DA59" i="26"/>
  <c r="CZ59" i="26"/>
  <c r="CY59" i="26"/>
  <c r="CX59" i="26"/>
  <c r="DL59" i="26" s="1"/>
  <c r="CW59" i="26"/>
  <c r="DK59" i="26" s="1"/>
  <c r="CV59" i="26"/>
  <c r="CU59" i="26"/>
  <c r="CT59" i="26"/>
  <c r="CS59" i="26"/>
  <c r="CR59" i="26"/>
  <c r="CQ59" i="26"/>
  <c r="CP59" i="26"/>
  <c r="DZ59" i="26" s="1"/>
  <c r="CO59" i="26"/>
  <c r="CN59" i="26"/>
  <c r="CM59" i="26"/>
  <c r="DW59" i="26" s="1"/>
  <c r="CL59" i="26"/>
  <c r="DV59" i="26" s="1"/>
  <c r="CK59" i="26"/>
  <c r="CH59" i="26"/>
  <c r="CI59" i="26" s="1"/>
  <c r="CE59" i="26"/>
  <c r="CD59" i="26"/>
  <c r="CC59" i="26"/>
  <c r="CB59" i="26"/>
  <c r="BY59" i="26"/>
  <c r="BZ59" i="26" s="1"/>
  <c r="BR59" i="26"/>
  <c r="BP59" i="26"/>
  <c r="BM59" i="26"/>
  <c r="BL59" i="26"/>
  <c r="BT59" i="26" s="1"/>
  <c r="BK59" i="26"/>
  <c r="BS59" i="26" s="1"/>
  <c r="BJ59" i="26"/>
  <c r="BI59" i="26"/>
  <c r="BQ59" i="26" s="1"/>
  <c r="BH59" i="26"/>
  <c r="BG59" i="26"/>
  <c r="BF59" i="26"/>
  <c r="BE59" i="26"/>
  <c r="BD59" i="26"/>
  <c r="BC59" i="26"/>
  <c r="BB59" i="26"/>
  <c r="BA59" i="26"/>
  <c r="AZ59" i="26"/>
  <c r="AY59" i="26"/>
  <c r="AX59" i="26"/>
  <c r="AW59" i="26"/>
  <c r="AV59" i="26"/>
  <c r="AP59" i="26"/>
  <c r="BO59" i="26" s="1"/>
  <c r="D59" i="26"/>
  <c r="E59" i="26" s="1"/>
  <c r="ET58" i="26"/>
  <c r="ES58" i="26"/>
  <c r="EA58" i="26"/>
  <c r="DW58" i="26"/>
  <c r="DS58" i="26"/>
  <c r="DR58" i="26"/>
  <c r="DO58" i="26"/>
  <c r="DL58" i="26"/>
  <c r="DH58" i="26"/>
  <c r="DE58" i="26"/>
  <c r="EW58" i="26" s="1"/>
  <c r="DD58" i="26"/>
  <c r="DC58" i="26"/>
  <c r="DB58" i="26"/>
  <c r="DA58" i="26"/>
  <c r="CZ58" i="26"/>
  <c r="CY58" i="26"/>
  <c r="CX58" i="26"/>
  <c r="CW58" i="26"/>
  <c r="EV58" i="26" s="1"/>
  <c r="CV58" i="26"/>
  <c r="CU58" i="26"/>
  <c r="CT58" i="26"/>
  <c r="CS58" i="26"/>
  <c r="DN58" i="26" s="1"/>
  <c r="CR58" i="26"/>
  <c r="CQ58" i="26"/>
  <c r="CP58" i="26"/>
  <c r="CO58" i="26"/>
  <c r="CN58" i="26"/>
  <c r="CM58" i="26"/>
  <c r="CL58" i="26"/>
  <c r="CK58" i="26"/>
  <c r="CH58" i="26"/>
  <c r="CI58" i="26" s="1"/>
  <c r="CD58" i="26"/>
  <c r="CC58" i="26"/>
  <c r="CB58" i="26"/>
  <c r="BY58" i="26"/>
  <c r="BZ58" i="26" s="1"/>
  <c r="CE58" i="26" s="1"/>
  <c r="BT58" i="26"/>
  <c r="BR58" i="26"/>
  <c r="BP58" i="26"/>
  <c r="BO58" i="26"/>
  <c r="BN58" i="26"/>
  <c r="BM58" i="26"/>
  <c r="BU58" i="26" s="1"/>
  <c r="BL58" i="26"/>
  <c r="BK58" i="26"/>
  <c r="BS58" i="26" s="1"/>
  <c r="BJ58" i="26"/>
  <c r="BI58" i="26"/>
  <c r="BQ58" i="26" s="1"/>
  <c r="BH58" i="26"/>
  <c r="BG58" i="26"/>
  <c r="BF58" i="26"/>
  <c r="BE58" i="26"/>
  <c r="BD58" i="26"/>
  <c r="BC58" i="26"/>
  <c r="BB58" i="26"/>
  <c r="BA58" i="26"/>
  <c r="AZ58" i="26"/>
  <c r="AY58" i="26"/>
  <c r="AX58" i="26"/>
  <c r="AW58" i="26"/>
  <c r="AV58" i="26"/>
  <c r="AP58" i="26"/>
  <c r="D58" i="26"/>
  <c r="E58" i="26" s="1"/>
  <c r="EW57" i="26"/>
  <c r="EU57" i="26"/>
  <c r="ET57" i="26"/>
  <c r="ES57" i="26"/>
  <c r="DS57" i="26"/>
  <c r="EA57" i="26" s="1"/>
  <c r="DR57" i="26"/>
  <c r="DP57" i="26"/>
  <c r="DO57" i="26"/>
  <c r="DW57" i="26" s="1"/>
  <c r="DK57" i="26"/>
  <c r="DI57" i="26"/>
  <c r="DH57" i="26"/>
  <c r="DE57" i="26"/>
  <c r="DD57" i="26"/>
  <c r="DC57" i="26"/>
  <c r="DB57" i="26"/>
  <c r="DA57" i="26"/>
  <c r="CZ57" i="26"/>
  <c r="CY57" i="26"/>
  <c r="CX57" i="26"/>
  <c r="DL57" i="26" s="1"/>
  <c r="CW57" i="26"/>
  <c r="EV57" i="26" s="1"/>
  <c r="CV57" i="26"/>
  <c r="CU57" i="26"/>
  <c r="CT57" i="26"/>
  <c r="CS57" i="26"/>
  <c r="CR57" i="26"/>
  <c r="CQ57" i="26"/>
  <c r="CP57" i="26"/>
  <c r="CO57" i="26"/>
  <c r="CN57" i="26"/>
  <c r="DX57" i="26" s="1"/>
  <c r="CM57" i="26"/>
  <c r="CL57" i="26"/>
  <c r="CK57" i="26"/>
  <c r="CH57" i="26"/>
  <c r="CI57" i="26" s="1"/>
  <c r="CD57" i="26"/>
  <c r="CC57" i="26"/>
  <c r="BY57" i="26"/>
  <c r="BZ57" i="26" s="1"/>
  <c r="BS57" i="26"/>
  <c r="BR57" i="26"/>
  <c r="BO57" i="26"/>
  <c r="BM57" i="26"/>
  <c r="BL57" i="26"/>
  <c r="BT57" i="26" s="1"/>
  <c r="BK57" i="26"/>
  <c r="BJ57" i="26"/>
  <c r="BI57" i="26"/>
  <c r="BQ57" i="26" s="1"/>
  <c r="BH57" i="26"/>
  <c r="BP57" i="26" s="1"/>
  <c r="BG57" i="26"/>
  <c r="BF57" i="26"/>
  <c r="BE57" i="26"/>
  <c r="BD57" i="26"/>
  <c r="BC57" i="26"/>
  <c r="BB57" i="26"/>
  <c r="BA57" i="26"/>
  <c r="AZ57" i="26"/>
  <c r="AY57" i="26"/>
  <c r="AX57" i="26"/>
  <c r="AW57" i="26"/>
  <c r="AV57" i="26"/>
  <c r="AP57" i="26"/>
  <c r="D57" i="26"/>
  <c r="E57" i="26" s="1"/>
  <c r="ES56" i="26"/>
  <c r="EA56" i="26"/>
  <c r="DS56" i="26"/>
  <c r="DO56" i="26"/>
  <c r="DN56" i="26"/>
  <c r="DL56" i="26"/>
  <c r="DH56" i="26"/>
  <c r="DE56" i="26"/>
  <c r="DD56" i="26"/>
  <c r="DC56" i="26"/>
  <c r="EU56" i="26" s="1"/>
  <c r="DB56" i="26"/>
  <c r="DI56" i="26" s="1"/>
  <c r="DA56" i="26"/>
  <c r="CZ56" i="26"/>
  <c r="CY56" i="26"/>
  <c r="CX56" i="26"/>
  <c r="EW56" i="26" s="1"/>
  <c r="CW56" i="26"/>
  <c r="DR56" i="26" s="1"/>
  <c r="CV56" i="26"/>
  <c r="CU56" i="26"/>
  <c r="DP56" i="26" s="1"/>
  <c r="DX56" i="26" s="1"/>
  <c r="CT56" i="26"/>
  <c r="CS56" i="26"/>
  <c r="DG56" i="26" s="1"/>
  <c r="CR56" i="26"/>
  <c r="CQ56" i="26"/>
  <c r="CP56" i="26"/>
  <c r="CO56" i="26"/>
  <c r="CN56" i="26"/>
  <c r="CM56" i="26"/>
  <c r="DW56" i="26" s="1"/>
  <c r="CL56" i="26"/>
  <c r="CK56" i="26"/>
  <c r="CH56" i="26"/>
  <c r="CI56" i="26" s="1"/>
  <c r="CD56" i="26"/>
  <c r="CC56" i="26"/>
  <c r="BY56" i="26"/>
  <c r="BZ56" i="26" s="1"/>
  <c r="BR56" i="26"/>
  <c r="BP56" i="26"/>
  <c r="BO56" i="26"/>
  <c r="BM56" i="26"/>
  <c r="BL56" i="26"/>
  <c r="BT56" i="26" s="1"/>
  <c r="BK56" i="26"/>
  <c r="BS56" i="26" s="1"/>
  <c r="BJ56" i="26"/>
  <c r="BI56" i="26"/>
  <c r="BQ56" i="26" s="1"/>
  <c r="BH56" i="26"/>
  <c r="BG56" i="26"/>
  <c r="BF56" i="26"/>
  <c r="BE56" i="26"/>
  <c r="BD56" i="26"/>
  <c r="BC56" i="26"/>
  <c r="BB56" i="26"/>
  <c r="BA56" i="26"/>
  <c r="AZ56" i="26"/>
  <c r="AY56" i="26"/>
  <c r="AX56" i="26"/>
  <c r="AW56" i="26"/>
  <c r="AV56" i="26"/>
  <c r="AP56" i="26"/>
  <c r="D56" i="26"/>
  <c r="E56" i="26" s="1"/>
  <c r="EW55" i="26"/>
  <c r="EV55" i="26"/>
  <c r="ES55" i="26"/>
  <c r="DS55" i="26"/>
  <c r="EA55" i="26" s="1"/>
  <c r="DR55" i="26"/>
  <c r="DO55" i="26"/>
  <c r="DN55" i="26"/>
  <c r="DL55" i="26"/>
  <c r="DK55" i="26"/>
  <c r="DH55" i="26"/>
  <c r="DE55" i="26"/>
  <c r="DD55" i="26"/>
  <c r="DC55" i="26"/>
  <c r="DB55" i="26"/>
  <c r="DA55" i="26"/>
  <c r="CZ55" i="26"/>
  <c r="ER55" i="26" s="1"/>
  <c r="CY55" i="26"/>
  <c r="CX55" i="26"/>
  <c r="CW55" i="26"/>
  <c r="CV55" i="26"/>
  <c r="CU55" i="26"/>
  <c r="ET55" i="26" s="1"/>
  <c r="CT55" i="26"/>
  <c r="CS55" i="26"/>
  <c r="CR55" i="26"/>
  <c r="EQ55" i="26" s="1"/>
  <c r="CQ55" i="26"/>
  <c r="CP55" i="26"/>
  <c r="DZ55" i="26" s="1"/>
  <c r="CO55" i="26"/>
  <c r="CN55" i="26"/>
  <c r="CM55" i="26"/>
  <c r="DW55" i="26" s="1"/>
  <c r="CL55" i="26"/>
  <c r="DV55" i="26" s="1"/>
  <c r="CK55" i="26"/>
  <c r="CH55" i="26"/>
  <c r="CI55" i="26" s="1"/>
  <c r="CD55" i="26"/>
  <c r="CC55" i="26"/>
  <c r="BY55" i="26"/>
  <c r="BZ55" i="26" s="1"/>
  <c r="BU55" i="26"/>
  <c r="BT55" i="26"/>
  <c r="BS55" i="26"/>
  <c r="BR55" i="26"/>
  <c r="BO55" i="26"/>
  <c r="BM55" i="26"/>
  <c r="BL55" i="26"/>
  <c r="BK55" i="26"/>
  <c r="BJ55" i="26"/>
  <c r="BI55" i="26"/>
  <c r="BQ55" i="26" s="1"/>
  <c r="BH55" i="26"/>
  <c r="BG55" i="26"/>
  <c r="BF55" i="26"/>
  <c r="BE55" i="26"/>
  <c r="BD55" i="26"/>
  <c r="BC55" i="26"/>
  <c r="BB55" i="26"/>
  <c r="BA55" i="26"/>
  <c r="AZ55" i="26"/>
  <c r="AY55" i="26"/>
  <c r="AX55" i="26"/>
  <c r="AW55" i="26"/>
  <c r="AV55" i="26"/>
  <c r="AP55" i="26"/>
  <c r="D55" i="26"/>
  <c r="E55" i="26" s="1"/>
  <c r="EW54" i="26"/>
  <c r="ET54" i="26"/>
  <c r="ES54" i="26"/>
  <c r="ER54" i="26"/>
  <c r="DS54" i="26"/>
  <c r="EA54" i="26" s="1"/>
  <c r="DP54" i="26"/>
  <c r="DO54" i="26"/>
  <c r="DK54" i="26"/>
  <c r="DH54" i="26"/>
  <c r="DE54" i="26"/>
  <c r="DL54" i="26" s="1"/>
  <c r="DD54" i="26"/>
  <c r="EV54" i="26" s="1"/>
  <c r="DC54" i="26"/>
  <c r="DB54" i="26"/>
  <c r="DA54" i="26"/>
  <c r="CZ54" i="26"/>
  <c r="CY54" i="26"/>
  <c r="CX54" i="26"/>
  <c r="CW54" i="26"/>
  <c r="DR54" i="26" s="1"/>
  <c r="CV54" i="26"/>
  <c r="CU54" i="26"/>
  <c r="DI54" i="26" s="1"/>
  <c r="CT54" i="26"/>
  <c r="CS54" i="26"/>
  <c r="DG54" i="26" s="1"/>
  <c r="CR54" i="26"/>
  <c r="CQ54" i="26"/>
  <c r="CP54" i="26"/>
  <c r="CO54" i="26"/>
  <c r="CN54" i="26"/>
  <c r="CM54" i="26"/>
  <c r="DW54" i="26" s="1"/>
  <c r="CL54" i="26"/>
  <c r="CK54" i="26"/>
  <c r="CH54" i="26"/>
  <c r="CI54" i="26" s="1"/>
  <c r="CD54" i="26"/>
  <c r="CC54" i="26"/>
  <c r="BY54" i="26"/>
  <c r="BZ54" i="26" s="1"/>
  <c r="BT54" i="26"/>
  <c r="BS54" i="26"/>
  <c r="BR54" i="26"/>
  <c r="BP54" i="26"/>
  <c r="BM54" i="26"/>
  <c r="BL54" i="26"/>
  <c r="BK54" i="26"/>
  <c r="BJ54" i="26"/>
  <c r="BI54" i="26"/>
  <c r="BQ54" i="26" s="1"/>
  <c r="BH54" i="26"/>
  <c r="BG54" i="26"/>
  <c r="BF54" i="26"/>
  <c r="BE54" i="26"/>
  <c r="BD54" i="26"/>
  <c r="BC54" i="26"/>
  <c r="BB54" i="26"/>
  <c r="BA54" i="26"/>
  <c r="AZ54" i="26"/>
  <c r="AY54" i="26"/>
  <c r="AX54" i="26"/>
  <c r="AW54" i="26"/>
  <c r="AV54" i="26"/>
  <c r="BU54" i="26" s="1"/>
  <c r="AP54" i="26"/>
  <c r="D54" i="26"/>
  <c r="E54" i="26" s="1"/>
  <c r="EW53" i="26"/>
  <c r="EU53" i="26"/>
  <c r="DW53" i="26"/>
  <c r="DS53" i="26"/>
  <c r="DQ53" i="26"/>
  <c r="DY53" i="26" s="1"/>
  <c r="DO53" i="26"/>
  <c r="DN53" i="26"/>
  <c r="DV53" i="26" s="1"/>
  <c r="DL53" i="26"/>
  <c r="DH53" i="26"/>
  <c r="DE53" i="26"/>
  <c r="DD53" i="26"/>
  <c r="DC53" i="26"/>
  <c r="DB53" i="26"/>
  <c r="DA53" i="26"/>
  <c r="ES53" i="26" s="1"/>
  <c r="CZ53" i="26"/>
  <c r="DG53" i="26" s="1"/>
  <c r="CY53" i="26"/>
  <c r="CX53" i="26"/>
  <c r="CW53" i="26"/>
  <c r="CV53" i="26"/>
  <c r="DJ53" i="26" s="1"/>
  <c r="CU53" i="26"/>
  <c r="CT53" i="26"/>
  <c r="CS53" i="26"/>
  <c r="CR53" i="26"/>
  <c r="DM53" i="26" s="1"/>
  <c r="CQ53" i="26"/>
  <c r="EA53" i="26" s="1"/>
  <c r="CP53" i="26"/>
  <c r="CO53" i="26"/>
  <c r="CN53" i="26"/>
  <c r="CM53" i="26"/>
  <c r="CL53" i="26"/>
  <c r="CK53" i="26"/>
  <c r="DU53" i="26" s="1"/>
  <c r="CH53" i="26"/>
  <c r="CI53" i="26" s="1"/>
  <c r="CD53" i="26"/>
  <c r="CC53" i="26"/>
  <c r="CB53" i="26"/>
  <c r="BY53" i="26"/>
  <c r="BZ53" i="26" s="1"/>
  <c r="BU53" i="26"/>
  <c r="BS53" i="26"/>
  <c r="BR53" i="26"/>
  <c r="BP53" i="26"/>
  <c r="BO53" i="26"/>
  <c r="BM53" i="26"/>
  <c r="BL53" i="26"/>
  <c r="BT53" i="26" s="1"/>
  <c r="BK53" i="26"/>
  <c r="BJ53" i="26"/>
  <c r="BI53" i="26"/>
  <c r="BQ53" i="26" s="1"/>
  <c r="BH53" i="26"/>
  <c r="BG53" i="26"/>
  <c r="BN53" i="26" s="1"/>
  <c r="BF53" i="26"/>
  <c r="BE53" i="26"/>
  <c r="BD53" i="26"/>
  <c r="BC53" i="26"/>
  <c r="BB53" i="26"/>
  <c r="BA53" i="26"/>
  <c r="AZ53" i="26"/>
  <c r="AY53" i="26"/>
  <c r="AX53" i="26"/>
  <c r="AW53" i="26"/>
  <c r="AV53" i="26"/>
  <c r="AP53" i="26"/>
  <c r="D53" i="26"/>
  <c r="E53" i="26" s="1"/>
  <c r="EW52" i="26"/>
  <c r="EU52" i="26"/>
  <c r="ES52" i="26"/>
  <c r="EQ52" i="26"/>
  <c r="EA52" i="26"/>
  <c r="DU52" i="26"/>
  <c r="DS52" i="26"/>
  <c r="DO52" i="26"/>
  <c r="DM52" i="26"/>
  <c r="DL52" i="26"/>
  <c r="DF52" i="26"/>
  <c r="DE52" i="26"/>
  <c r="DD52" i="26"/>
  <c r="DC52" i="26"/>
  <c r="DB52" i="26"/>
  <c r="DI52" i="26" s="1"/>
  <c r="DA52" i="26"/>
  <c r="DH52" i="26" s="1"/>
  <c r="CZ52" i="26"/>
  <c r="DG52" i="26" s="1"/>
  <c r="CY52" i="26"/>
  <c r="CX52" i="26"/>
  <c r="CW52" i="26"/>
  <c r="CV52" i="26"/>
  <c r="DJ52" i="26" s="1"/>
  <c r="CU52" i="26"/>
  <c r="CT52" i="26"/>
  <c r="CS52" i="26"/>
  <c r="CR52" i="26"/>
  <c r="CQ52" i="26"/>
  <c r="CP52" i="26"/>
  <c r="CO52" i="26"/>
  <c r="CN52" i="26"/>
  <c r="CM52" i="26"/>
  <c r="DW52" i="26" s="1"/>
  <c r="CL52" i="26"/>
  <c r="CK52" i="26"/>
  <c r="CH52" i="26"/>
  <c r="CI52" i="26" s="1"/>
  <c r="CD52" i="26"/>
  <c r="CC52" i="26"/>
  <c r="BY52" i="26"/>
  <c r="BR52" i="26"/>
  <c r="BQ52" i="26"/>
  <c r="BM52" i="26"/>
  <c r="BL52" i="26"/>
  <c r="BT52" i="26" s="1"/>
  <c r="BK52" i="26"/>
  <c r="BS52" i="26" s="1"/>
  <c r="BJ52" i="26"/>
  <c r="BI52" i="26"/>
  <c r="BH52" i="26"/>
  <c r="BP52" i="26" s="1"/>
  <c r="BG52" i="26"/>
  <c r="BN52" i="26" s="1"/>
  <c r="BF52" i="26"/>
  <c r="BE52" i="26"/>
  <c r="BD52" i="26"/>
  <c r="BC52" i="26"/>
  <c r="BB52" i="26"/>
  <c r="BA52" i="26"/>
  <c r="AZ52" i="26"/>
  <c r="AY52" i="26"/>
  <c r="AX52" i="26"/>
  <c r="AW52" i="26"/>
  <c r="AV52" i="26"/>
  <c r="BU52" i="26" s="1"/>
  <c r="AP52" i="26"/>
  <c r="BO52" i="26" s="1"/>
  <c r="BV52" i="26" s="1"/>
  <c r="D52" i="26"/>
  <c r="E52" i="26" s="1"/>
  <c r="EV51" i="26"/>
  <c r="ET51" i="26"/>
  <c r="ES51" i="26"/>
  <c r="DX51" i="26"/>
  <c r="DP51" i="26"/>
  <c r="DO51" i="26"/>
  <c r="DI51" i="26"/>
  <c r="DH51" i="26"/>
  <c r="DE51" i="26"/>
  <c r="DD51" i="26"/>
  <c r="DC51" i="26"/>
  <c r="DB51" i="26"/>
  <c r="DA51" i="26"/>
  <c r="CZ51" i="26"/>
  <c r="CY51" i="26"/>
  <c r="CX51" i="26"/>
  <c r="CW51" i="26"/>
  <c r="DK51" i="26" s="1"/>
  <c r="CV51" i="26"/>
  <c r="CU51" i="26"/>
  <c r="CT51" i="26"/>
  <c r="CS51" i="26"/>
  <c r="CR51" i="26"/>
  <c r="CQ51" i="26"/>
  <c r="CP51" i="26"/>
  <c r="CO51" i="26"/>
  <c r="CN51" i="26"/>
  <c r="CM51" i="26"/>
  <c r="CL51" i="26"/>
  <c r="CK51" i="26"/>
  <c r="CH51" i="26"/>
  <c r="CI51" i="26" s="1"/>
  <c r="CD51" i="26"/>
  <c r="CC51" i="26"/>
  <c r="BY51" i="26"/>
  <c r="BQ51" i="26"/>
  <c r="BP51" i="26"/>
  <c r="BL51" i="26"/>
  <c r="BT51" i="26" s="1"/>
  <c r="BK51" i="26"/>
  <c r="BS51" i="26" s="1"/>
  <c r="BJ51" i="26"/>
  <c r="BR51" i="26" s="1"/>
  <c r="BV51" i="26" s="1"/>
  <c r="BI51" i="26"/>
  <c r="BH51" i="26"/>
  <c r="BG51" i="26"/>
  <c r="BO51" i="26" s="1"/>
  <c r="BF51" i="26"/>
  <c r="BE51" i="26"/>
  <c r="BD51" i="26"/>
  <c r="BC51" i="26"/>
  <c r="BB51" i="26"/>
  <c r="BA51" i="26"/>
  <c r="AZ51" i="26"/>
  <c r="AY51" i="26"/>
  <c r="AX51" i="26"/>
  <c r="AW51" i="26"/>
  <c r="AV51" i="26"/>
  <c r="BU51" i="26" s="1"/>
  <c r="AP51" i="26"/>
  <c r="E51" i="26"/>
  <c r="D51" i="26"/>
  <c r="ER50" i="26"/>
  <c r="DV50" i="26"/>
  <c r="DR50" i="26"/>
  <c r="DZ50" i="26" s="1"/>
  <c r="DN50" i="26"/>
  <c r="DE50" i="26"/>
  <c r="DL50" i="26" s="1"/>
  <c r="DD50" i="26"/>
  <c r="DC50" i="26"/>
  <c r="DB50" i="26"/>
  <c r="DA50" i="26"/>
  <c r="CZ50" i="26"/>
  <c r="DG50" i="26" s="1"/>
  <c r="CY50" i="26"/>
  <c r="CX50" i="26"/>
  <c r="CW50" i="26"/>
  <c r="CV50" i="26"/>
  <c r="CU50" i="26"/>
  <c r="DI50" i="26" s="1"/>
  <c r="CT50" i="26"/>
  <c r="CS50" i="26"/>
  <c r="CR50" i="26"/>
  <c r="CQ50" i="26"/>
  <c r="CP50" i="26"/>
  <c r="CO50" i="26"/>
  <c r="CN50" i="26"/>
  <c r="CM50" i="26"/>
  <c r="CL50" i="26"/>
  <c r="CK50" i="26"/>
  <c r="CH50" i="26"/>
  <c r="CI50" i="26" s="1"/>
  <c r="CD50" i="26"/>
  <c r="CC50" i="26"/>
  <c r="BY50" i="26"/>
  <c r="BU50" i="26"/>
  <c r="BQ50" i="26"/>
  <c r="BO50" i="26"/>
  <c r="BM50" i="26"/>
  <c r="BL50" i="26"/>
  <c r="BT50" i="26" s="1"/>
  <c r="BK50" i="26"/>
  <c r="BS50" i="26" s="1"/>
  <c r="BJ50" i="26"/>
  <c r="BR50" i="26" s="1"/>
  <c r="BI50" i="26"/>
  <c r="BH50" i="26"/>
  <c r="BF50" i="26"/>
  <c r="BE50" i="26"/>
  <c r="BD50" i="26"/>
  <c r="BC50" i="26"/>
  <c r="BB50" i="26"/>
  <c r="BA50" i="26"/>
  <c r="AZ50" i="26"/>
  <c r="AY50" i="26"/>
  <c r="AX50" i="26"/>
  <c r="AW50" i="26"/>
  <c r="AV50" i="26"/>
  <c r="E50" i="26"/>
  <c r="EV49" i="26"/>
  <c r="ES49" i="26"/>
  <c r="DO49" i="26"/>
  <c r="DW49" i="26" s="1"/>
  <c r="DL49" i="26"/>
  <c r="DJ49" i="26"/>
  <c r="DH49" i="26"/>
  <c r="DE49" i="26"/>
  <c r="DD49" i="26"/>
  <c r="DC49" i="26"/>
  <c r="DB49" i="26"/>
  <c r="DA49" i="26"/>
  <c r="CZ49" i="26"/>
  <c r="CY49" i="26"/>
  <c r="CX49" i="26"/>
  <c r="EW49" i="26" s="1"/>
  <c r="CW49" i="26"/>
  <c r="CV49" i="26"/>
  <c r="CU49" i="26"/>
  <c r="CT49" i="26"/>
  <c r="CS49" i="26"/>
  <c r="CR49" i="26"/>
  <c r="CQ49" i="26"/>
  <c r="CP49" i="26"/>
  <c r="CO49" i="26"/>
  <c r="CN49" i="26"/>
  <c r="CM49" i="26"/>
  <c r="CL49" i="26"/>
  <c r="CK49" i="26"/>
  <c r="CH49" i="26"/>
  <c r="CI49" i="26" s="1"/>
  <c r="CD49" i="26"/>
  <c r="CC49" i="26"/>
  <c r="BY49" i="26"/>
  <c r="BU49" i="26"/>
  <c r="BV49" i="26" s="1"/>
  <c r="BT49" i="26"/>
  <c r="BR49" i="26"/>
  <c r="BO49" i="26"/>
  <c r="BM49" i="26"/>
  <c r="BL49" i="26"/>
  <c r="BK49" i="26"/>
  <c r="BS49" i="26" s="1"/>
  <c r="BJ49" i="26"/>
  <c r="BI49" i="26"/>
  <c r="BQ49" i="26" s="1"/>
  <c r="BH49" i="26"/>
  <c r="BP49" i="26" s="1"/>
  <c r="BF49" i="26"/>
  <c r="BE49" i="26"/>
  <c r="BD49" i="26"/>
  <c r="BC49" i="26"/>
  <c r="BB49" i="26"/>
  <c r="BA49" i="26"/>
  <c r="AZ49" i="26"/>
  <c r="AY49" i="26"/>
  <c r="AX49" i="26"/>
  <c r="AW49" i="26"/>
  <c r="AV49" i="26"/>
  <c r="E49" i="26"/>
  <c r="EW48" i="26"/>
  <c r="ER48" i="26"/>
  <c r="EQ48" i="26"/>
  <c r="DZ48" i="26"/>
  <c r="DS48" i="26"/>
  <c r="EA48" i="26" s="1"/>
  <c r="DR48" i="26"/>
  <c r="DL48" i="26"/>
  <c r="DK48" i="26"/>
  <c r="DF48" i="26"/>
  <c r="DE48" i="26"/>
  <c r="DD48" i="26"/>
  <c r="DC48" i="26"/>
  <c r="DB48" i="26"/>
  <c r="DA48" i="26"/>
  <c r="DH48" i="26" s="1"/>
  <c r="CZ48" i="26"/>
  <c r="CY48" i="26"/>
  <c r="CX48" i="26"/>
  <c r="CW48" i="26"/>
  <c r="EV48" i="26" s="1"/>
  <c r="CV48" i="26"/>
  <c r="DQ48" i="26" s="1"/>
  <c r="CU48" i="26"/>
  <c r="CT48" i="26"/>
  <c r="CS48" i="26"/>
  <c r="DN48" i="26" s="1"/>
  <c r="CR48" i="26"/>
  <c r="DM48" i="26" s="1"/>
  <c r="CQ48" i="26"/>
  <c r="CP48" i="26"/>
  <c r="CO48" i="26"/>
  <c r="CN48" i="26"/>
  <c r="CM48" i="26"/>
  <c r="CL48" i="26"/>
  <c r="DV48" i="26" s="1"/>
  <c r="CK48" i="26"/>
  <c r="DU48" i="26" s="1"/>
  <c r="CH48" i="26"/>
  <c r="CI48" i="26" s="1"/>
  <c r="CD48" i="26"/>
  <c r="CC48" i="26"/>
  <c r="BY48" i="26"/>
  <c r="BU48" i="26"/>
  <c r="BQ48" i="26"/>
  <c r="BO48" i="26"/>
  <c r="BM48" i="26"/>
  <c r="BL48" i="26"/>
  <c r="BT48" i="26" s="1"/>
  <c r="BK48" i="26"/>
  <c r="BS48" i="26" s="1"/>
  <c r="BJ48" i="26"/>
  <c r="BR48" i="26" s="1"/>
  <c r="BI48" i="26"/>
  <c r="BH48" i="26"/>
  <c r="BF48" i="26"/>
  <c r="BE48" i="26"/>
  <c r="BD48" i="26"/>
  <c r="BC48" i="26"/>
  <c r="BB48" i="26"/>
  <c r="BA48" i="26"/>
  <c r="AZ48" i="26"/>
  <c r="AY48" i="26"/>
  <c r="AX48" i="26"/>
  <c r="AW48" i="26"/>
  <c r="AV48" i="26"/>
  <c r="E48" i="26"/>
  <c r="EW47" i="26"/>
  <c r="EV47" i="26"/>
  <c r="ET47" i="26"/>
  <c r="DX47" i="26"/>
  <c r="DW47" i="26"/>
  <c r="DS47" i="26"/>
  <c r="DP47" i="26"/>
  <c r="DO47" i="26"/>
  <c r="DL47" i="26"/>
  <c r="DI47" i="26"/>
  <c r="DH47" i="26"/>
  <c r="DE47" i="26"/>
  <c r="DD47" i="26"/>
  <c r="DC47" i="26"/>
  <c r="DB47" i="26"/>
  <c r="DA47" i="26"/>
  <c r="CZ47" i="26"/>
  <c r="CY47" i="26"/>
  <c r="CX47" i="26"/>
  <c r="CW47" i="26"/>
  <c r="DK47" i="26" s="1"/>
  <c r="CV47" i="26"/>
  <c r="CU47" i="26"/>
  <c r="CT47" i="26"/>
  <c r="ES47" i="26" s="1"/>
  <c r="CS47" i="26"/>
  <c r="CR47" i="26"/>
  <c r="CQ47" i="26"/>
  <c r="CP47" i="26"/>
  <c r="CO47" i="26"/>
  <c r="CN47" i="26"/>
  <c r="CM47" i="26"/>
  <c r="CL47" i="26"/>
  <c r="CK47" i="26"/>
  <c r="CH47" i="26"/>
  <c r="CI47" i="26" s="1"/>
  <c r="CD47" i="26"/>
  <c r="CC47" i="26"/>
  <c r="BY47" i="26"/>
  <c r="BU47" i="26"/>
  <c r="BS47" i="26"/>
  <c r="BR47" i="26"/>
  <c r="BO47" i="26"/>
  <c r="BM47" i="26"/>
  <c r="BL47" i="26"/>
  <c r="BT47" i="26" s="1"/>
  <c r="BK47" i="26"/>
  <c r="BJ47" i="26"/>
  <c r="BI47" i="26"/>
  <c r="BQ47" i="26" s="1"/>
  <c r="BH47" i="26"/>
  <c r="BP47" i="26" s="1"/>
  <c r="BF47" i="26"/>
  <c r="BE47" i="26"/>
  <c r="BD47" i="26"/>
  <c r="BC47" i="26"/>
  <c r="BB47" i="26"/>
  <c r="BA47" i="26"/>
  <c r="AZ47" i="26"/>
  <c r="AY47" i="26"/>
  <c r="AX47" i="26"/>
  <c r="AW47" i="26"/>
  <c r="AV47" i="26"/>
  <c r="E47" i="26"/>
  <c r="ET46" i="26"/>
  <c r="ES46" i="26"/>
  <c r="EQ46" i="26"/>
  <c r="DU46" i="26"/>
  <c r="DR46" i="26"/>
  <c r="DM46" i="26"/>
  <c r="DI46" i="26"/>
  <c r="DF46" i="26"/>
  <c r="DE46" i="26"/>
  <c r="DL46" i="26" s="1"/>
  <c r="DD46" i="26"/>
  <c r="DC46" i="26"/>
  <c r="DB46" i="26"/>
  <c r="DA46" i="26"/>
  <c r="CZ46" i="26"/>
  <c r="CY46" i="26"/>
  <c r="CX46" i="26"/>
  <c r="EW46" i="26" s="1"/>
  <c r="CW46" i="26"/>
  <c r="EV46" i="26" s="1"/>
  <c r="CV46" i="26"/>
  <c r="EU46" i="26" s="1"/>
  <c r="CU46" i="26"/>
  <c r="DP46" i="26" s="1"/>
  <c r="CT46" i="26"/>
  <c r="DH46" i="26" s="1"/>
  <c r="CS46" i="26"/>
  <c r="CR46" i="26"/>
  <c r="CQ46" i="26"/>
  <c r="CP46" i="26"/>
  <c r="CO46" i="26"/>
  <c r="CN46" i="26"/>
  <c r="CM46" i="26"/>
  <c r="CL46" i="26"/>
  <c r="CK46" i="26"/>
  <c r="CH46" i="26"/>
  <c r="CI46" i="26" s="1"/>
  <c r="CD46" i="26"/>
  <c r="CC46" i="26"/>
  <c r="BY46" i="26"/>
  <c r="BU46" i="26"/>
  <c r="BT46" i="26"/>
  <c r="BR46" i="26"/>
  <c r="BP46" i="26"/>
  <c r="BO46" i="26"/>
  <c r="BM46" i="26"/>
  <c r="BL46" i="26"/>
  <c r="BK46" i="26"/>
  <c r="BS46" i="26" s="1"/>
  <c r="BJ46" i="26"/>
  <c r="BI46" i="26"/>
  <c r="BH46" i="26"/>
  <c r="BF46" i="26"/>
  <c r="BE46" i="26"/>
  <c r="BD46" i="26"/>
  <c r="BC46" i="26"/>
  <c r="BB46" i="26"/>
  <c r="BA46" i="26"/>
  <c r="AZ46" i="26"/>
  <c r="AY46" i="26"/>
  <c r="AX46" i="26"/>
  <c r="AW46" i="26"/>
  <c r="AV46" i="26"/>
  <c r="E46" i="26"/>
  <c r="EW45" i="26"/>
  <c r="EU45" i="26"/>
  <c r="DS45" i="26"/>
  <c r="DR45" i="26"/>
  <c r="DM45" i="26"/>
  <c r="DL45" i="26"/>
  <c r="DJ45" i="26"/>
  <c r="DE45" i="26"/>
  <c r="DD45" i="26"/>
  <c r="DC45" i="26"/>
  <c r="DB45" i="26"/>
  <c r="DI45" i="26" s="1"/>
  <c r="DA45" i="26"/>
  <c r="CZ45" i="26"/>
  <c r="CY45" i="26"/>
  <c r="CX45" i="26"/>
  <c r="CW45" i="26"/>
  <c r="CV45" i="26"/>
  <c r="DQ45" i="26" s="1"/>
  <c r="DY45" i="26" s="1"/>
  <c r="CU45" i="26"/>
  <c r="ET45" i="26" s="1"/>
  <c r="CT45" i="26"/>
  <c r="CS45" i="26"/>
  <c r="CR45" i="26"/>
  <c r="EQ45" i="26" s="1"/>
  <c r="CQ45" i="26"/>
  <c r="EA45" i="26" s="1"/>
  <c r="CP45" i="26"/>
  <c r="DZ45" i="26" s="1"/>
  <c r="CO45" i="26"/>
  <c r="CN45" i="26"/>
  <c r="CM45" i="26"/>
  <c r="CL45" i="26"/>
  <c r="CK45" i="26"/>
  <c r="CH45" i="26"/>
  <c r="CI45" i="26" s="1"/>
  <c r="CD45" i="26"/>
  <c r="CC45" i="26"/>
  <c r="BY45" i="26"/>
  <c r="BS45" i="26"/>
  <c r="BR45" i="26"/>
  <c r="BQ45" i="26"/>
  <c r="BO45" i="26"/>
  <c r="BM45" i="26"/>
  <c r="BL45" i="26"/>
  <c r="BT45" i="26" s="1"/>
  <c r="BK45" i="26"/>
  <c r="BJ45" i="26"/>
  <c r="BI45" i="26"/>
  <c r="BH45" i="26"/>
  <c r="BF45" i="26"/>
  <c r="BE45" i="26"/>
  <c r="BD45" i="26"/>
  <c r="BC45" i="26"/>
  <c r="BB45" i="26"/>
  <c r="BA45" i="26"/>
  <c r="AZ45" i="26"/>
  <c r="AY45" i="26"/>
  <c r="AX45" i="26"/>
  <c r="AW45" i="26"/>
  <c r="AV45" i="26"/>
  <c r="BU45" i="26" s="1"/>
  <c r="E45" i="26"/>
  <c r="EV44" i="26"/>
  <c r="ET44" i="26"/>
  <c r="ER44" i="26"/>
  <c r="DY44" i="26"/>
  <c r="DP44" i="26"/>
  <c r="DL44" i="26"/>
  <c r="DI44" i="26"/>
  <c r="DG44" i="26"/>
  <c r="DE44" i="26"/>
  <c r="DD44" i="26"/>
  <c r="DC44" i="26"/>
  <c r="EU44" i="26" s="1"/>
  <c r="DB44" i="26"/>
  <c r="DA44" i="26"/>
  <c r="CZ44" i="26"/>
  <c r="CY44" i="26"/>
  <c r="DF44" i="26" s="1"/>
  <c r="CX44" i="26"/>
  <c r="EW44" i="26" s="1"/>
  <c r="CW44" i="26"/>
  <c r="DR44" i="26" s="1"/>
  <c r="CV44" i="26"/>
  <c r="DQ44" i="26" s="1"/>
  <c r="CU44" i="26"/>
  <c r="CT44" i="26"/>
  <c r="CS44" i="26"/>
  <c r="DN44" i="26" s="1"/>
  <c r="DV44" i="26" s="1"/>
  <c r="CR44" i="26"/>
  <c r="CQ44" i="26"/>
  <c r="CP44" i="26"/>
  <c r="DZ44" i="26" s="1"/>
  <c r="CO44" i="26"/>
  <c r="CN44" i="26"/>
  <c r="CM44" i="26"/>
  <c r="CL44" i="26"/>
  <c r="CK44" i="26"/>
  <c r="CH44" i="26"/>
  <c r="CI44" i="26" s="1"/>
  <c r="CD44" i="26"/>
  <c r="CC44" i="26"/>
  <c r="BY44" i="26"/>
  <c r="BU44" i="26"/>
  <c r="BS44" i="26"/>
  <c r="BP44" i="26"/>
  <c r="BO44" i="26"/>
  <c r="BM44" i="26"/>
  <c r="BL44" i="26"/>
  <c r="BT44" i="26" s="1"/>
  <c r="BK44" i="26"/>
  <c r="BJ44" i="26"/>
  <c r="BR44" i="26" s="1"/>
  <c r="BI44" i="26"/>
  <c r="BQ44" i="26" s="1"/>
  <c r="BH44" i="26"/>
  <c r="BF44" i="26"/>
  <c r="BE44" i="26"/>
  <c r="BD44" i="26"/>
  <c r="BC44" i="26"/>
  <c r="BB44" i="26"/>
  <c r="BA44" i="26"/>
  <c r="AZ44" i="26"/>
  <c r="AY44" i="26"/>
  <c r="AX44" i="26"/>
  <c r="AW44" i="26"/>
  <c r="AV44" i="26"/>
  <c r="E44" i="26"/>
  <c r="ES43" i="26"/>
  <c r="ER43" i="26"/>
  <c r="EQ43" i="26"/>
  <c r="EA43" i="26"/>
  <c r="DS43" i="26"/>
  <c r="DP43" i="26"/>
  <c r="DM43" i="26"/>
  <c r="DU43" i="26" s="1"/>
  <c r="DL43" i="26"/>
  <c r="DI43" i="26"/>
  <c r="DF43" i="26"/>
  <c r="DE43" i="26"/>
  <c r="DD43" i="26"/>
  <c r="DC43" i="26"/>
  <c r="DB43" i="26"/>
  <c r="DA43" i="26"/>
  <c r="CZ43" i="26"/>
  <c r="CY43" i="26"/>
  <c r="CX43" i="26"/>
  <c r="EW43" i="26" s="1"/>
  <c r="CW43" i="26"/>
  <c r="DR43" i="26" s="1"/>
  <c r="CV43" i="26"/>
  <c r="CU43" i="26"/>
  <c r="CT43" i="26"/>
  <c r="DO43" i="26" s="1"/>
  <c r="CS43" i="26"/>
  <c r="DN43" i="26" s="1"/>
  <c r="CR43" i="26"/>
  <c r="CQ43" i="26"/>
  <c r="CP43" i="26"/>
  <c r="CO43" i="26"/>
  <c r="CN43" i="26"/>
  <c r="CM43" i="26"/>
  <c r="DW43" i="26" s="1"/>
  <c r="CL43" i="26"/>
  <c r="DV43" i="26" s="1"/>
  <c r="CK43" i="26"/>
  <c r="CH43" i="26"/>
  <c r="CI43" i="26" s="1"/>
  <c r="CD43" i="26"/>
  <c r="CC43" i="26"/>
  <c r="BY43" i="26"/>
  <c r="BU43" i="26"/>
  <c r="BS43" i="26"/>
  <c r="BR43" i="26"/>
  <c r="BP43" i="26"/>
  <c r="BO43" i="26"/>
  <c r="BM43" i="26"/>
  <c r="BL43" i="26"/>
  <c r="BT43" i="26" s="1"/>
  <c r="BK43" i="26"/>
  <c r="BJ43" i="26"/>
  <c r="BI43" i="26"/>
  <c r="BH43" i="26"/>
  <c r="BF43" i="26"/>
  <c r="BE43" i="26"/>
  <c r="BD43" i="26"/>
  <c r="BC43" i="26"/>
  <c r="BB43" i="26"/>
  <c r="BA43" i="26"/>
  <c r="AZ43" i="26"/>
  <c r="AY43" i="26"/>
  <c r="AX43" i="26"/>
  <c r="AW43" i="26"/>
  <c r="AV43" i="26"/>
  <c r="E43" i="26"/>
  <c r="EW42" i="26"/>
  <c r="ES42" i="26"/>
  <c r="ER42" i="26"/>
  <c r="EQ42" i="26"/>
  <c r="DS42" i="26"/>
  <c r="DP42" i="26"/>
  <c r="DO42" i="26"/>
  <c r="DM42" i="26"/>
  <c r="DL42" i="26"/>
  <c r="DH42" i="26"/>
  <c r="DE42" i="26"/>
  <c r="DD42" i="26"/>
  <c r="DC42" i="26"/>
  <c r="DB42" i="26"/>
  <c r="DI42" i="26" s="1"/>
  <c r="DA42" i="26"/>
  <c r="CZ42" i="26"/>
  <c r="CY42" i="26"/>
  <c r="CX42" i="26"/>
  <c r="CW42" i="26"/>
  <c r="DR42" i="26" s="1"/>
  <c r="CV42" i="26"/>
  <c r="CU42" i="26"/>
  <c r="ET42" i="26" s="1"/>
  <c r="CT42" i="26"/>
  <c r="CS42" i="26"/>
  <c r="CR42" i="26"/>
  <c r="DF42" i="26" s="1"/>
  <c r="CQ42" i="26"/>
  <c r="CP42" i="26"/>
  <c r="CO42" i="26"/>
  <c r="CN42" i="26"/>
  <c r="DX42" i="26" s="1"/>
  <c r="CM42" i="26"/>
  <c r="CL42" i="26"/>
  <c r="CK42" i="26"/>
  <c r="CH42" i="26"/>
  <c r="CI42" i="26" s="1"/>
  <c r="CD42" i="26"/>
  <c r="CC42" i="26"/>
  <c r="BY42" i="26"/>
  <c r="BS42" i="26"/>
  <c r="BQ42" i="26"/>
  <c r="BO42" i="26"/>
  <c r="BM42" i="26"/>
  <c r="BL42" i="26"/>
  <c r="BT42" i="26" s="1"/>
  <c r="BK42" i="26"/>
  <c r="BJ42" i="26"/>
  <c r="BR42" i="26" s="1"/>
  <c r="BI42" i="26"/>
  <c r="BH42" i="26"/>
  <c r="BP42" i="26" s="1"/>
  <c r="BV42" i="26" s="1"/>
  <c r="BF42" i="26"/>
  <c r="BE42" i="26"/>
  <c r="BD42" i="26"/>
  <c r="BC42" i="26"/>
  <c r="BB42" i="26"/>
  <c r="BA42" i="26"/>
  <c r="AZ42" i="26"/>
  <c r="AY42" i="26"/>
  <c r="AX42" i="26"/>
  <c r="AW42" i="26"/>
  <c r="AV42" i="26"/>
  <c r="BU42" i="26" s="1"/>
  <c r="E42" i="26"/>
  <c r="EU41" i="26"/>
  <c r="ER41" i="26"/>
  <c r="EG41" i="26"/>
  <c r="DQ41" i="26"/>
  <c r="DO41" i="26"/>
  <c r="DW41" i="26" s="1"/>
  <c r="DN41" i="26"/>
  <c r="DM41" i="26"/>
  <c r="DJ41" i="26"/>
  <c r="DE41" i="26"/>
  <c r="DD41" i="26"/>
  <c r="DC41" i="26"/>
  <c r="DB41" i="26"/>
  <c r="DA41" i="26"/>
  <c r="DH41" i="26" s="1"/>
  <c r="CZ41" i="26"/>
  <c r="DG41" i="26" s="1"/>
  <c r="CY41" i="26"/>
  <c r="CX41" i="26"/>
  <c r="CW41" i="26"/>
  <c r="DK41" i="26" s="1"/>
  <c r="CV41" i="26"/>
  <c r="CU41" i="26"/>
  <c r="CT41" i="26"/>
  <c r="CS41" i="26"/>
  <c r="CR41" i="26"/>
  <c r="EQ41" i="26" s="1"/>
  <c r="CQ41" i="26"/>
  <c r="CP41" i="26"/>
  <c r="CO41" i="26"/>
  <c r="CN41" i="26"/>
  <c r="CM41" i="26"/>
  <c r="CL41" i="26"/>
  <c r="DV41" i="26" s="1"/>
  <c r="CK41" i="26"/>
  <c r="BY41" i="26"/>
  <c r="BL41" i="26"/>
  <c r="BK41" i="26"/>
  <c r="BJ41" i="26"/>
  <c r="BI41" i="26"/>
  <c r="BH41" i="26"/>
  <c r="BF41" i="26"/>
  <c r="BE41" i="26"/>
  <c r="BD41" i="26"/>
  <c r="BC41" i="26"/>
  <c r="BB41" i="26"/>
  <c r="BA41" i="26"/>
  <c r="AZ41" i="26"/>
  <c r="AY41" i="26"/>
  <c r="AX41" i="26"/>
  <c r="AW41" i="26"/>
  <c r="D41" i="26"/>
  <c r="E41" i="26" s="1"/>
  <c r="EU40" i="26"/>
  <c r="ET40" i="26"/>
  <c r="EQ40" i="26"/>
  <c r="EG40" i="26"/>
  <c r="DX40" i="26"/>
  <c r="DW40" i="26"/>
  <c r="DS40" i="26"/>
  <c r="DR40" i="26"/>
  <c r="DZ40" i="26" s="1"/>
  <c r="DO40" i="26"/>
  <c r="DM40" i="26"/>
  <c r="DG40" i="26"/>
  <c r="DF40" i="26"/>
  <c r="DE40" i="26"/>
  <c r="EW40" i="26" s="1"/>
  <c r="DD40" i="26"/>
  <c r="DC40" i="26"/>
  <c r="DB40" i="26"/>
  <c r="DI40" i="26" s="1"/>
  <c r="DA40" i="26"/>
  <c r="CZ40" i="26"/>
  <c r="CY40" i="26"/>
  <c r="CX40" i="26"/>
  <c r="CW40" i="26"/>
  <c r="CV40" i="26"/>
  <c r="DQ40" i="26" s="1"/>
  <c r="CU40" i="26"/>
  <c r="DP40" i="26" s="1"/>
  <c r="CT40" i="26"/>
  <c r="CS40" i="26"/>
  <c r="CR40" i="26"/>
  <c r="CQ40" i="26"/>
  <c r="EA40" i="26" s="1"/>
  <c r="CP40" i="26"/>
  <c r="CO40" i="26"/>
  <c r="DY40" i="26" s="1"/>
  <c r="CN40" i="26"/>
  <c r="CM40" i="26"/>
  <c r="CL40" i="26"/>
  <c r="CK40" i="26"/>
  <c r="DU40" i="26" s="1"/>
  <c r="BY40" i="26"/>
  <c r="BL40" i="26"/>
  <c r="BK40" i="26"/>
  <c r="BJ40" i="26"/>
  <c r="BI40" i="26"/>
  <c r="BH40" i="26"/>
  <c r="BF40" i="26"/>
  <c r="BE40" i="26"/>
  <c r="BD40" i="26"/>
  <c r="BC40" i="26"/>
  <c r="BB40" i="26"/>
  <c r="BA40" i="26"/>
  <c r="AZ40" i="26"/>
  <c r="AY40" i="26"/>
  <c r="AX40" i="26"/>
  <c r="AW40" i="26"/>
  <c r="E40" i="26"/>
  <c r="D40" i="26"/>
  <c r="EG39" i="26"/>
  <c r="DN39" i="26"/>
  <c r="DV39" i="26" s="1"/>
  <c r="DL39" i="26"/>
  <c r="DK39" i="26"/>
  <c r="DG39" i="26"/>
  <c r="DF39" i="26"/>
  <c r="DE39" i="26"/>
  <c r="DD39" i="26"/>
  <c r="DC39" i="26"/>
  <c r="EU39" i="26" s="1"/>
  <c r="DB39" i="26"/>
  <c r="DA39" i="26"/>
  <c r="CZ39" i="26"/>
  <c r="ER39" i="26" s="1"/>
  <c r="CY39" i="26"/>
  <c r="CX39" i="26"/>
  <c r="CW39" i="26"/>
  <c r="CV39" i="26"/>
  <c r="CU39" i="26"/>
  <c r="DI39" i="26" s="1"/>
  <c r="CT39" i="26"/>
  <c r="CS39" i="26"/>
  <c r="CR39" i="26"/>
  <c r="EQ39" i="26" s="1"/>
  <c r="CQ39" i="26"/>
  <c r="CP39" i="26"/>
  <c r="CO39" i="26"/>
  <c r="CN39" i="26"/>
  <c r="CM39" i="26"/>
  <c r="CL39" i="26"/>
  <c r="CK39" i="26"/>
  <c r="BY39" i="26"/>
  <c r="BL39" i="26"/>
  <c r="BK39" i="26"/>
  <c r="BJ39" i="26"/>
  <c r="BI39" i="26"/>
  <c r="BH39" i="26"/>
  <c r="BF39" i="26"/>
  <c r="BE39" i="26"/>
  <c r="BD39" i="26"/>
  <c r="BC39" i="26"/>
  <c r="BB39" i="26"/>
  <c r="BA39" i="26"/>
  <c r="AZ39" i="26"/>
  <c r="AY39" i="26"/>
  <c r="AX39" i="26"/>
  <c r="AW39" i="26"/>
  <c r="D39" i="26"/>
  <c r="E39" i="26" s="1"/>
  <c r="EV38" i="26"/>
  <c r="ET38" i="26"/>
  <c r="EG38" i="26"/>
  <c r="DV38" i="26"/>
  <c r="DS38" i="26"/>
  <c r="DP38" i="26"/>
  <c r="DX38" i="26" s="1"/>
  <c r="DO38" i="26"/>
  <c r="DN38" i="26"/>
  <c r="DM38" i="26"/>
  <c r="DL38" i="26"/>
  <c r="DF38" i="26"/>
  <c r="DE38" i="26"/>
  <c r="DD38" i="26"/>
  <c r="DC38" i="26"/>
  <c r="DB38" i="26"/>
  <c r="DA38" i="26"/>
  <c r="DH38" i="26" s="1"/>
  <c r="CZ38" i="26"/>
  <c r="DG38" i="26" s="1"/>
  <c r="CY38" i="26"/>
  <c r="CX38" i="26"/>
  <c r="EW38" i="26" s="1"/>
  <c r="CW38" i="26"/>
  <c r="DR38" i="26" s="1"/>
  <c r="CV38" i="26"/>
  <c r="CU38" i="26"/>
  <c r="DI38" i="26" s="1"/>
  <c r="CT38" i="26"/>
  <c r="CS38" i="26"/>
  <c r="CR38" i="26"/>
  <c r="EQ38" i="26" s="1"/>
  <c r="CQ38" i="26"/>
  <c r="CP38" i="26"/>
  <c r="DZ38" i="26" s="1"/>
  <c r="CO38" i="26"/>
  <c r="CN38" i="26"/>
  <c r="CM38" i="26"/>
  <c r="DW38" i="26" s="1"/>
  <c r="CL38" i="26"/>
  <c r="CK38" i="26"/>
  <c r="DU38" i="26" s="1"/>
  <c r="BY38" i="26"/>
  <c r="BL38" i="26"/>
  <c r="BK38" i="26"/>
  <c r="BJ38" i="26"/>
  <c r="BI38" i="26"/>
  <c r="BH38" i="26"/>
  <c r="BF38" i="26"/>
  <c r="BE38" i="26"/>
  <c r="BD38" i="26"/>
  <c r="BC38" i="26"/>
  <c r="BB38" i="26"/>
  <c r="BA38" i="26"/>
  <c r="AZ38" i="26"/>
  <c r="AY38" i="26"/>
  <c r="AX38" i="26"/>
  <c r="AW38" i="26"/>
  <c r="D38" i="26"/>
  <c r="E38" i="26" s="1"/>
  <c r="EV37" i="26"/>
  <c r="ET37" i="26"/>
  <c r="EG37" i="26"/>
  <c r="DZ37" i="26"/>
  <c r="DR37" i="26"/>
  <c r="DP37" i="26"/>
  <c r="DL37" i="26"/>
  <c r="DI37" i="26"/>
  <c r="DH37" i="26"/>
  <c r="DE37" i="26"/>
  <c r="DD37" i="26"/>
  <c r="DC37" i="26"/>
  <c r="DB37" i="26"/>
  <c r="DA37" i="26"/>
  <c r="CZ37" i="26"/>
  <c r="CY37" i="26"/>
  <c r="CX37" i="26"/>
  <c r="EW37" i="26" s="1"/>
  <c r="CW37" i="26"/>
  <c r="DK37" i="26" s="1"/>
  <c r="CV37" i="26"/>
  <c r="DQ37" i="26" s="1"/>
  <c r="CU37" i="26"/>
  <c r="CT37" i="26"/>
  <c r="CS37" i="26"/>
  <c r="CR37" i="26"/>
  <c r="CQ37" i="26"/>
  <c r="CP37" i="26"/>
  <c r="CO37" i="26"/>
  <c r="DY37" i="26" s="1"/>
  <c r="CN37" i="26"/>
  <c r="DX37" i="26" s="1"/>
  <c r="CM37" i="26"/>
  <c r="CL37" i="26"/>
  <c r="CK37" i="26"/>
  <c r="CH37" i="26"/>
  <c r="CI37" i="26" s="1"/>
  <c r="CD37" i="26"/>
  <c r="CC37" i="26"/>
  <c r="CA37" i="26"/>
  <c r="BY37" i="26"/>
  <c r="BP37" i="26"/>
  <c r="BM37" i="26"/>
  <c r="BU37" i="26" s="1"/>
  <c r="BL37" i="26"/>
  <c r="BK37" i="26"/>
  <c r="BJ37" i="26"/>
  <c r="BI37" i="26"/>
  <c r="BH37" i="26"/>
  <c r="BG37" i="26"/>
  <c r="BF37" i="26"/>
  <c r="BE37" i="26"/>
  <c r="BD37" i="26"/>
  <c r="BC37" i="26"/>
  <c r="BB37" i="26"/>
  <c r="BA37" i="26"/>
  <c r="AZ37" i="26"/>
  <c r="AY37" i="26"/>
  <c r="AX37" i="26"/>
  <c r="AW37" i="26"/>
  <c r="AV37" i="26"/>
  <c r="AU37" i="26"/>
  <c r="BT37" i="26" s="1"/>
  <c r="AT37" i="26"/>
  <c r="BS37" i="26" s="1"/>
  <c r="AS37" i="26"/>
  <c r="BR37" i="26" s="1"/>
  <c r="AR37" i="26"/>
  <c r="AQ37" i="26"/>
  <c r="AP37" i="26"/>
  <c r="BO37" i="26" s="1"/>
  <c r="E37" i="26"/>
  <c r="D37" i="26"/>
  <c r="ET36" i="26"/>
  <c r="EG36" i="26"/>
  <c r="DV36" i="26"/>
  <c r="DS36" i="26"/>
  <c r="EA36" i="26" s="1"/>
  <c r="DP36" i="26"/>
  <c r="DX36" i="26" s="1"/>
  <c r="DO36" i="26"/>
  <c r="DN36" i="26"/>
  <c r="DM36" i="26"/>
  <c r="DL36" i="26"/>
  <c r="DE36" i="26"/>
  <c r="DD36" i="26"/>
  <c r="DC36" i="26"/>
  <c r="DB36" i="26"/>
  <c r="DA36" i="26"/>
  <c r="CZ36" i="26"/>
  <c r="CY36" i="26"/>
  <c r="EQ36" i="26" s="1"/>
  <c r="CX36" i="26"/>
  <c r="EW36" i="26" s="1"/>
  <c r="CW36" i="26"/>
  <c r="DR36" i="26" s="1"/>
  <c r="CV36" i="26"/>
  <c r="CU36" i="26"/>
  <c r="DI36" i="26" s="1"/>
  <c r="CT36" i="26"/>
  <c r="CS36" i="26"/>
  <c r="CR36" i="26"/>
  <c r="CQ36" i="26"/>
  <c r="CP36" i="26"/>
  <c r="DZ36" i="26" s="1"/>
  <c r="CO36" i="26"/>
  <c r="CN36" i="26"/>
  <c r="CM36" i="26"/>
  <c r="CL36" i="26"/>
  <c r="CK36" i="26"/>
  <c r="DU36" i="26" s="1"/>
  <c r="CH36" i="26"/>
  <c r="CI36" i="26" s="1"/>
  <c r="CD36" i="26"/>
  <c r="CC36" i="26"/>
  <c r="CA36" i="26"/>
  <c r="BY36" i="26"/>
  <c r="BT36" i="26"/>
  <c r="BR36" i="26"/>
  <c r="BQ36" i="26"/>
  <c r="BP36" i="26"/>
  <c r="BM36" i="26"/>
  <c r="BU36" i="26" s="1"/>
  <c r="BL36" i="26"/>
  <c r="BK36" i="26"/>
  <c r="BS36" i="26" s="1"/>
  <c r="BJ36" i="26"/>
  <c r="BI36" i="26"/>
  <c r="BH36" i="26"/>
  <c r="BG36" i="26"/>
  <c r="BN36" i="26" s="1"/>
  <c r="BF36" i="26"/>
  <c r="BE36" i="26"/>
  <c r="BD36" i="26"/>
  <c r="BC36" i="26"/>
  <c r="BB36" i="26"/>
  <c r="BA36" i="26"/>
  <c r="AZ36" i="26"/>
  <c r="AY36" i="26"/>
  <c r="AX36" i="26"/>
  <c r="AW36" i="26"/>
  <c r="AV36" i="26"/>
  <c r="AU36" i="26"/>
  <c r="AT36" i="26"/>
  <c r="AS36" i="26"/>
  <c r="AR36" i="26"/>
  <c r="AQ36" i="26"/>
  <c r="AP36" i="26"/>
  <c r="BO36" i="26" s="1"/>
  <c r="D36" i="26"/>
  <c r="E36" i="26" s="1"/>
  <c r="EU35" i="26"/>
  <c r="ET35" i="26"/>
  <c r="ER35" i="26"/>
  <c r="EG35" i="26"/>
  <c r="DV35" i="26"/>
  <c r="DS35" i="26"/>
  <c r="DN35" i="26"/>
  <c r="DL35" i="26"/>
  <c r="DJ35" i="26"/>
  <c r="DH35" i="26"/>
  <c r="DG35" i="26"/>
  <c r="DE35" i="26"/>
  <c r="DD35" i="26"/>
  <c r="DC35" i="26"/>
  <c r="DB35" i="26"/>
  <c r="DA35" i="26"/>
  <c r="CZ35" i="26"/>
  <c r="CY35" i="26"/>
  <c r="CX35" i="26"/>
  <c r="EW35" i="26" s="1"/>
  <c r="CW35" i="26"/>
  <c r="EV35" i="26" s="1"/>
  <c r="CV35" i="26"/>
  <c r="DQ35" i="26" s="1"/>
  <c r="CU35" i="26"/>
  <c r="DI35" i="26" s="1"/>
  <c r="CT35" i="26"/>
  <c r="CS35" i="26"/>
  <c r="CR35" i="26"/>
  <c r="DM35" i="26" s="1"/>
  <c r="CQ35" i="26"/>
  <c r="CP35" i="26"/>
  <c r="CO35" i="26"/>
  <c r="CN35" i="26"/>
  <c r="CM35" i="26"/>
  <c r="CL35" i="26"/>
  <c r="CK35" i="26"/>
  <c r="CH35" i="26"/>
  <c r="CI35" i="26" s="1"/>
  <c r="CD35" i="26"/>
  <c r="CC35" i="26"/>
  <c r="CA35" i="26"/>
  <c r="BY35" i="26"/>
  <c r="BU35" i="26"/>
  <c r="BT35" i="26"/>
  <c r="BM35" i="26"/>
  <c r="BL35" i="26"/>
  <c r="BK35" i="26"/>
  <c r="BS35" i="26" s="1"/>
  <c r="BJ35" i="26"/>
  <c r="BI35" i="26"/>
  <c r="BH35" i="26"/>
  <c r="BG35" i="26"/>
  <c r="BN35" i="26" s="1"/>
  <c r="BF35" i="26"/>
  <c r="BE35" i="26"/>
  <c r="BD35" i="26"/>
  <c r="BC35" i="26"/>
  <c r="BB35" i="26"/>
  <c r="BA35" i="26"/>
  <c r="AZ35" i="26"/>
  <c r="AY35" i="26"/>
  <c r="AX35" i="26"/>
  <c r="AW35" i="26"/>
  <c r="AV35" i="26"/>
  <c r="AU35" i="26"/>
  <c r="AT35" i="26"/>
  <c r="AS35" i="26"/>
  <c r="BR35" i="26" s="1"/>
  <c r="AR35" i="26"/>
  <c r="AQ35" i="26"/>
  <c r="BP35" i="26" s="1"/>
  <c r="AP35" i="26"/>
  <c r="D35" i="26"/>
  <c r="E35" i="26" s="1"/>
  <c r="ER34" i="26"/>
  <c r="EG34" i="26"/>
  <c r="DQ34" i="26"/>
  <c r="DY34" i="26" s="1"/>
  <c r="DN34" i="26"/>
  <c r="DV34" i="26" s="1"/>
  <c r="DM34" i="26"/>
  <c r="DJ34" i="26"/>
  <c r="DE34" i="26"/>
  <c r="DD34" i="26"/>
  <c r="DK34" i="26" s="1"/>
  <c r="DC34" i="26"/>
  <c r="DB34" i="26"/>
  <c r="DA34" i="26"/>
  <c r="CZ34" i="26"/>
  <c r="CY34" i="26"/>
  <c r="CX34" i="26"/>
  <c r="CW34" i="26"/>
  <c r="CV34" i="26"/>
  <c r="EU34" i="26" s="1"/>
  <c r="CU34" i="26"/>
  <c r="CT34" i="26"/>
  <c r="CS34" i="26"/>
  <c r="DG34" i="26" s="1"/>
  <c r="CR34" i="26"/>
  <c r="CQ34" i="26"/>
  <c r="CP34" i="26"/>
  <c r="CO34" i="26"/>
  <c r="CN34" i="26"/>
  <c r="CM34" i="26"/>
  <c r="CL34" i="26"/>
  <c r="CK34" i="26"/>
  <c r="CH34" i="26"/>
  <c r="CI34" i="26" s="1"/>
  <c r="CD34" i="26"/>
  <c r="CC34" i="26"/>
  <c r="CA34" i="26"/>
  <c r="BY34" i="26"/>
  <c r="BU34" i="26"/>
  <c r="BR34" i="26"/>
  <c r="BP34" i="26"/>
  <c r="BO34" i="26"/>
  <c r="BM34" i="26"/>
  <c r="BL34" i="26"/>
  <c r="BK34" i="26"/>
  <c r="BS34" i="26" s="1"/>
  <c r="BJ34" i="26"/>
  <c r="BI34" i="26"/>
  <c r="BQ34" i="26" s="1"/>
  <c r="BH34" i="26"/>
  <c r="BG34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BT34" i="26" s="1"/>
  <c r="AT34" i="26"/>
  <c r="AS34" i="26"/>
  <c r="AR34" i="26"/>
  <c r="AQ34" i="26"/>
  <c r="AP34" i="26"/>
  <c r="E34" i="26"/>
  <c r="D34" i="26"/>
  <c r="ET33" i="26"/>
  <c r="ER33" i="26"/>
  <c r="EG33" i="26"/>
  <c r="DS33" i="26"/>
  <c r="EA33" i="26" s="1"/>
  <c r="DR33" i="26"/>
  <c r="DQ33" i="26"/>
  <c r="DF33" i="26"/>
  <c r="DE33" i="26"/>
  <c r="DD33" i="26"/>
  <c r="EV33" i="26" s="1"/>
  <c r="DC33" i="26"/>
  <c r="DJ33" i="26" s="1"/>
  <c r="DB33" i="26"/>
  <c r="DA33" i="26"/>
  <c r="DH33" i="26" s="1"/>
  <c r="CZ33" i="26"/>
  <c r="CY33" i="26"/>
  <c r="CX33" i="26"/>
  <c r="CW33" i="26"/>
  <c r="CV33" i="26"/>
  <c r="EU33" i="26" s="1"/>
  <c r="CU33" i="26"/>
  <c r="CT33" i="26"/>
  <c r="DO33" i="26" s="1"/>
  <c r="CS33" i="26"/>
  <c r="DG33" i="26" s="1"/>
  <c r="CR33" i="26"/>
  <c r="DM33" i="26" s="1"/>
  <c r="CQ33" i="26"/>
  <c r="CP33" i="26"/>
  <c r="DZ33" i="26" s="1"/>
  <c r="CO33" i="26"/>
  <c r="DY33" i="26" s="1"/>
  <c r="CN33" i="26"/>
  <c r="CM33" i="26"/>
  <c r="DW33" i="26" s="1"/>
  <c r="CL33" i="26"/>
  <c r="CK33" i="26"/>
  <c r="DU33" i="26" s="1"/>
  <c r="CH33" i="26"/>
  <c r="CI33" i="26" s="1"/>
  <c r="CD33" i="26"/>
  <c r="CA33" i="26"/>
  <c r="BY33" i="26"/>
  <c r="BU33" i="26"/>
  <c r="BS33" i="26"/>
  <c r="BR33" i="26"/>
  <c r="BQ33" i="26"/>
  <c r="BM33" i="26"/>
  <c r="BL33" i="26"/>
  <c r="BK33" i="26"/>
  <c r="BJ33" i="26"/>
  <c r="BI33" i="26"/>
  <c r="BH33" i="26"/>
  <c r="BP33" i="26" s="1"/>
  <c r="BG33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BT33" i="26" s="1"/>
  <c r="AT33" i="26"/>
  <c r="AS33" i="26"/>
  <c r="AR33" i="26"/>
  <c r="AQ33" i="26"/>
  <c r="AP33" i="26"/>
  <c r="BO33" i="26" s="1"/>
  <c r="E33" i="26"/>
  <c r="D33" i="26"/>
  <c r="EV32" i="26"/>
  <c r="EU32" i="26"/>
  <c r="EQ32" i="26"/>
  <c r="EG32" i="26"/>
  <c r="DZ32" i="26"/>
  <c r="DS32" i="26"/>
  <c r="DR32" i="26"/>
  <c r="DQ32" i="26"/>
  <c r="DL32" i="26"/>
  <c r="DK32" i="26"/>
  <c r="DJ32" i="26"/>
  <c r="DH32" i="26"/>
  <c r="DE32" i="26"/>
  <c r="DD32" i="26"/>
  <c r="DC32" i="26"/>
  <c r="DB32" i="26"/>
  <c r="DA32" i="26"/>
  <c r="CZ32" i="26"/>
  <c r="CY32" i="26"/>
  <c r="CX32" i="26"/>
  <c r="EW32" i="26" s="1"/>
  <c r="CW32" i="26"/>
  <c r="CV32" i="26"/>
  <c r="CU32" i="26"/>
  <c r="CT32" i="26"/>
  <c r="DO32" i="26" s="1"/>
  <c r="CS32" i="26"/>
  <c r="ER32" i="26" s="1"/>
  <c r="CR32" i="26"/>
  <c r="CQ32" i="26"/>
  <c r="EA32" i="26" s="1"/>
  <c r="CP32" i="26"/>
  <c r="CO32" i="26"/>
  <c r="DY32" i="26" s="1"/>
  <c r="CN32" i="26"/>
  <c r="CM32" i="26"/>
  <c r="DW32" i="26" s="1"/>
  <c r="CL32" i="26"/>
  <c r="CK32" i="26"/>
  <c r="CH32" i="26"/>
  <c r="CI32" i="26" s="1"/>
  <c r="CD32" i="26"/>
  <c r="CC32" i="26"/>
  <c r="CA32" i="26"/>
  <c r="BY32" i="26"/>
  <c r="BT32" i="26"/>
  <c r="BP32" i="26"/>
  <c r="BM32" i="26"/>
  <c r="BL32" i="26"/>
  <c r="BK32" i="26"/>
  <c r="BJ32" i="26"/>
  <c r="BI32" i="26"/>
  <c r="BH32" i="26"/>
  <c r="BG32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BS32" i="26" s="1"/>
  <c r="AS32" i="26"/>
  <c r="BR32" i="26" s="1"/>
  <c r="AR32" i="26"/>
  <c r="BQ32" i="26" s="1"/>
  <c r="AQ32" i="26"/>
  <c r="AP32" i="26"/>
  <c r="BO32" i="26" s="1"/>
  <c r="D32" i="26"/>
  <c r="E32" i="26" s="1"/>
  <c r="EV31" i="26"/>
  <c r="ES31" i="26"/>
  <c r="EG31" i="26"/>
  <c r="DX31" i="26"/>
  <c r="DS31" i="26"/>
  <c r="DR31" i="26"/>
  <c r="DQ31" i="26"/>
  <c r="DP31" i="26"/>
  <c r="DO31" i="26"/>
  <c r="DN31" i="26"/>
  <c r="DL31" i="26"/>
  <c r="DE31" i="26"/>
  <c r="DD31" i="26"/>
  <c r="DC31" i="26"/>
  <c r="DJ31" i="26" s="1"/>
  <c r="DB31" i="26"/>
  <c r="DI31" i="26" s="1"/>
  <c r="DA31" i="26"/>
  <c r="CZ31" i="26"/>
  <c r="DG31" i="26" s="1"/>
  <c r="CY31" i="26"/>
  <c r="DF31" i="26" s="1"/>
  <c r="CX31" i="26"/>
  <c r="CW31" i="26"/>
  <c r="DK31" i="26" s="1"/>
  <c r="CV31" i="26"/>
  <c r="CU31" i="26"/>
  <c r="CT31" i="26"/>
  <c r="DH31" i="26" s="1"/>
  <c r="CS31" i="26"/>
  <c r="ER31" i="26" s="1"/>
  <c r="CR31" i="26"/>
  <c r="DM31" i="26" s="1"/>
  <c r="CQ31" i="26"/>
  <c r="CP31" i="26"/>
  <c r="DZ31" i="26" s="1"/>
  <c r="CO31" i="26"/>
  <c r="CN31" i="26"/>
  <c r="CM31" i="26"/>
  <c r="DW31" i="26" s="1"/>
  <c r="CL31" i="26"/>
  <c r="DV31" i="26" s="1"/>
  <c r="CK31" i="26"/>
  <c r="DU31" i="26" s="1"/>
  <c r="CH31" i="26"/>
  <c r="CI31" i="26" s="1"/>
  <c r="CD31" i="26"/>
  <c r="CC31" i="26"/>
  <c r="CA31" i="26"/>
  <c r="BY31" i="26"/>
  <c r="BP31" i="26"/>
  <c r="BM31" i="26"/>
  <c r="BU31" i="26" s="1"/>
  <c r="BL31" i="26"/>
  <c r="BK31" i="26"/>
  <c r="BS31" i="26" s="1"/>
  <c r="BJ31" i="26"/>
  <c r="BI31" i="26"/>
  <c r="BQ31" i="26" s="1"/>
  <c r="BH31" i="26"/>
  <c r="BG31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BT31" i="26" s="1"/>
  <c r="AT31" i="26"/>
  <c r="AS31" i="26"/>
  <c r="BR31" i="26" s="1"/>
  <c r="AR31" i="26"/>
  <c r="AQ31" i="26"/>
  <c r="AP31" i="26"/>
  <c r="BO31" i="26" s="1"/>
  <c r="D31" i="26"/>
  <c r="E31" i="26" s="1"/>
  <c r="EU30" i="26"/>
  <c r="ET30" i="26"/>
  <c r="EG30" i="26"/>
  <c r="DX30" i="26"/>
  <c r="DS30" i="26"/>
  <c r="DP30" i="26"/>
  <c r="DM30" i="26"/>
  <c r="DI30" i="26"/>
  <c r="DG30" i="26"/>
  <c r="DE30" i="26"/>
  <c r="EW30" i="26" s="1"/>
  <c r="DD30" i="26"/>
  <c r="DC30" i="26"/>
  <c r="DJ30" i="26" s="1"/>
  <c r="DB30" i="26"/>
  <c r="DA30" i="26"/>
  <c r="CZ30" i="26"/>
  <c r="CY30" i="26"/>
  <c r="EQ30" i="26" s="1"/>
  <c r="CX30" i="26"/>
  <c r="CW30" i="26"/>
  <c r="CV30" i="26"/>
  <c r="DQ30" i="26" s="1"/>
  <c r="CU30" i="26"/>
  <c r="CT30" i="26"/>
  <c r="DO30" i="26" s="1"/>
  <c r="CS30" i="26"/>
  <c r="CR30" i="26"/>
  <c r="DF30" i="26" s="1"/>
  <c r="CQ30" i="26"/>
  <c r="EA30" i="26" s="1"/>
  <c r="CP30" i="26"/>
  <c r="CO30" i="26"/>
  <c r="CN30" i="26"/>
  <c r="CM30" i="26"/>
  <c r="DW30" i="26" s="1"/>
  <c r="CL30" i="26"/>
  <c r="CK30" i="26"/>
  <c r="DU30" i="26" s="1"/>
  <c r="CH30" i="26"/>
  <c r="CI30" i="26" s="1"/>
  <c r="CD30" i="26"/>
  <c r="CC30" i="26"/>
  <c r="CA30" i="26"/>
  <c r="BY30" i="26"/>
  <c r="BT30" i="26"/>
  <c r="BP30" i="26"/>
  <c r="BM30" i="26"/>
  <c r="BU30" i="26" s="1"/>
  <c r="BL30" i="26"/>
  <c r="BK30" i="26"/>
  <c r="BJ30" i="26"/>
  <c r="BI30" i="26"/>
  <c r="BH30" i="26"/>
  <c r="BN30" i="26" s="1"/>
  <c r="BG30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BS30" i="26" s="1"/>
  <c r="AS30" i="26"/>
  <c r="BR30" i="26" s="1"/>
  <c r="AR30" i="26"/>
  <c r="AQ30" i="26"/>
  <c r="AP30" i="26"/>
  <c r="BO30" i="26" s="1"/>
  <c r="D30" i="26"/>
  <c r="E30" i="26" s="1"/>
  <c r="ET29" i="26"/>
  <c r="EG29" i="26"/>
  <c r="DX29" i="26"/>
  <c r="DV29" i="26"/>
  <c r="DQ29" i="26"/>
  <c r="DP29" i="26"/>
  <c r="DN29" i="26"/>
  <c r="DJ29" i="26"/>
  <c r="DE29" i="26"/>
  <c r="DD29" i="26"/>
  <c r="DC29" i="26"/>
  <c r="DB29" i="26"/>
  <c r="DA29" i="26"/>
  <c r="CZ29" i="26"/>
  <c r="DG29" i="26" s="1"/>
  <c r="CY29" i="26"/>
  <c r="CX29" i="26"/>
  <c r="EW29" i="26" s="1"/>
  <c r="CW29" i="26"/>
  <c r="CV29" i="26"/>
  <c r="EU29" i="26" s="1"/>
  <c r="CU29" i="26"/>
  <c r="DI29" i="26" s="1"/>
  <c r="CT29" i="26"/>
  <c r="ES29" i="26" s="1"/>
  <c r="CS29" i="26"/>
  <c r="CR29" i="26"/>
  <c r="CQ29" i="26"/>
  <c r="CP29" i="26"/>
  <c r="CO29" i="26"/>
  <c r="CN29" i="26"/>
  <c r="CM29" i="26"/>
  <c r="CL29" i="26"/>
  <c r="CK29" i="26"/>
  <c r="CH29" i="26"/>
  <c r="CI29" i="26" s="1"/>
  <c r="CD29" i="26"/>
  <c r="CC29" i="26"/>
  <c r="CA29" i="26"/>
  <c r="BY29" i="26"/>
  <c r="BU29" i="26"/>
  <c r="BR29" i="26"/>
  <c r="BP29" i="26"/>
  <c r="BO29" i="26"/>
  <c r="BN29" i="26"/>
  <c r="BM29" i="26"/>
  <c r="BL29" i="26"/>
  <c r="BK29" i="26"/>
  <c r="BS29" i="26" s="1"/>
  <c r="BJ29" i="26"/>
  <c r="BI29" i="26"/>
  <c r="BQ29" i="26" s="1"/>
  <c r="BH29" i="26"/>
  <c r="BG29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BT29" i="26" s="1"/>
  <c r="AT29" i="26"/>
  <c r="AS29" i="26"/>
  <c r="AR29" i="26"/>
  <c r="AQ29" i="26"/>
  <c r="AP29" i="26"/>
  <c r="D29" i="26"/>
  <c r="E29" i="26" s="1"/>
  <c r="ES28" i="26"/>
  <c r="ER28" i="26"/>
  <c r="EQ28" i="26"/>
  <c r="EG28" i="26"/>
  <c r="DW28" i="26"/>
  <c r="DV28" i="26"/>
  <c r="DU28" i="26"/>
  <c r="EB28" i="26" s="1"/>
  <c r="DS28" i="26"/>
  <c r="DO28" i="26"/>
  <c r="DN28" i="26"/>
  <c r="DM28" i="26"/>
  <c r="DL28" i="26"/>
  <c r="DH28" i="26"/>
  <c r="DG28" i="26"/>
  <c r="DE28" i="26"/>
  <c r="DD28" i="26"/>
  <c r="DC28" i="26"/>
  <c r="DB28" i="26"/>
  <c r="DA28" i="26"/>
  <c r="CZ28" i="26"/>
  <c r="CY28" i="26"/>
  <c r="CX28" i="26"/>
  <c r="EW28" i="26" s="1"/>
  <c r="CW28" i="26"/>
  <c r="DR28" i="26" s="1"/>
  <c r="CV28" i="26"/>
  <c r="EU28" i="26" s="1"/>
  <c r="CU28" i="26"/>
  <c r="CT28" i="26"/>
  <c r="CS28" i="26"/>
  <c r="CR28" i="26"/>
  <c r="DF28" i="26" s="1"/>
  <c r="CQ28" i="26"/>
  <c r="EA28" i="26" s="1"/>
  <c r="CP28" i="26"/>
  <c r="DZ28" i="26" s="1"/>
  <c r="CO28" i="26"/>
  <c r="DY28" i="26" s="1"/>
  <c r="CN28" i="26"/>
  <c r="DX28" i="26" s="1"/>
  <c r="CM28" i="26"/>
  <c r="CL28" i="26"/>
  <c r="CK28" i="26"/>
  <c r="CH28" i="26"/>
  <c r="CI28" i="26" s="1"/>
  <c r="CD28" i="26"/>
  <c r="CC28" i="26"/>
  <c r="CA28" i="26"/>
  <c r="BY28" i="26"/>
  <c r="BT28" i="26"/>
  <c r="BS28" i="26"/>
  <c r="BR28" i="26"/>
  <c r="BN28" i="26"/>
  <c r="BM28" i="26"/>
  <c r="BL28" i="26"/>
  <c r="BK28" i="26"/>
  <c r="BJ28" i="26"/>
  <c r="BI28" i="26"/>
  <c r="BH28" i="26"/>
  <c r="BG28" i="26"/>
  <c r="BF28" i="26"/>
  <c r="BE28" i="26"/>
  <c r="BD28" i="26"/>
  <c r="BC28" i="26"/>
  <c r="BB28" i="26"/>
  <c r="BA28" i="26"/>
  <c r="AZ28" i="26"/>
  <c r="AY28" i="26"/>
  <c r="AX28" i="26"/>
  <c r="AW28" i="26"/>
  <c r="AV28" i="26"/>
  <c r="BU28" i="26" s="1"/>
  <c r="AU28" i="26"/>
  <c r="AT28" i="26"/>
  <c r="AS28" i="26"/>
  <c r="AR28" i="26"/>
  <c r="BQ28" i="26" s="1"/>
  <c r="AQ28" i="26"/>
  <c r="BP28" i="26" s="1"/>
  <c r="BV28" i="26" s="1"/>
  <c r="AP28" i="26"/>
  <c r="BO28" i="26" s="1"/>
  <c r="D28" i="26"/>
  <c r="E28" i="26" s="1"/>
  <c r="ET27" i="26"/>
  <c r="ER27" i="26"/>
  <c r="EG27" i="26"/>
  <c r="DZ27" i="26"/>
  <c r="DS27" i="26"/>
  <c r="EA27" i="26" s="1"/>
  <c r="DR27" i="26"/>
  <c r="DN27" i="26"/>
  <c r="DL27" i="26"/>
  <c r="DE27" i="26"/>
  <c r="DD27" i="26"/>
  <c r="DK27" i="26" s="1"/>
  <c r="DC27" i="26"/>
  <c r="DB27" i="26"/>
  <c r="DA27" i="26"/>
  <c r="CZ27" i="26"/>
  <c r="CY27" i="26"/>
  <c r="CX27" i="26"/>
  <c r="EW27" i="26" s="1"/>
  <c r="CW27" i="26"/>
  <c r="CV27" i="26"/>
  <c r="CU27" i="26"/>
  <c r="CT27" i="26"/>
  <c r="CS27" i="26"/>
  <c r="DG27" i="26" s="1"/>
  <c r="CR27" i="26"/>
  <c r="DM27" i="26" s="1"/>
  <c r="CQ27" i="26"/>
  <c r="CP27" i="26"/>
  <c r="CO27" i="26"/>
  <c r="CN27" i="26"/>
  <c r="CM27" i="26"/>
  <c r="CL27" i="26"/>
  <c r="DV27" i="26" s="1"/>
  <c r="CK27" i="26"/>
  <c r="CH27" i="26"/>
  <c r="CI27" i="26" s="1"/>
  <c r="CD27" i="26"/>
  <c r="CC27" i="26"/>
  <c r="CA27" i="26"/>
  <c r="BY27" i="26"/>
  <c r="BZ27" i="26" s="1"/>
  <c r="BU27" i="26"/>
  <c r="BR27" i="26"/>
  <c r="BP27" i="26"/>
  <c r="BO27" i="26"/>
  <c r="BM27" i="26"/>
  <c r="BL27" i="26"/>
  <c r="BK27" i="26"/>
  <c r="BN27" i="26" s="1"/>
  <c r="BJ27" i="26"/>
  <c r="BI27" i="26"/>
  <c r="BH27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BT27" i="26" s="1"/>
  <c r="AT27" i="26"/>
  <c r="BS27" i="26" s="1"/>
  <c r="AS27" i="26"/>
  <c r="AR27" i="26"/>
  <c r="BQ27" i="26" s="1"/>
  <c r="AQ27" i="26"/>
  <c r="AP27" i="26"/>
  <c r="D27" i="26"/>
  <c r="E27" i="26" s="1"/>
  <c r="EV26" i="26"/>
  <c r="ER26" i="26"/>
  <c r="EQ26" i="26"/>
  <c r="EG26" i="26"/>
  <c r="DZ26" i="26"/>
  <c r="DX26" i="26"/>
  <c r="DS26" i="26"/>
  <c r="DR26" i="26"/>
  <c r="DP26" i="26"/>
  <c r="DN26" i="26"/>
  <c r="DL26" i="26"/>
  <c r="DI26" i="26"/>
  <c r="DG26" i="26"/>
  <c r="DE26" i="26"/>
  <c r="DD26" i="26"/>
  <c r="DK26" i="26" s="1"/>
  <c r="DC26" i="26"/>
  <c r="DB26" i="26"/>
  <c r="DA26" i="26"/>
  <c r="CZ26" i="26"/>
  <c r="CY26" i="26"/>
  <c r="CX26" i="26"/>
  <c r="EW26" i="26" s="1"/>
  <c r="CW26" i="26"/>
  <c r="CV26" i="26"/>
  <c r="EU26" i="26" s="1"/>
  <c r="CU26" i="26"/>
  <c r="ET26" i="26" s="1"/>
  <c r="CT26" i="26"/>
  <c r="DO26" i="26" s="1"/>
  <c r="CS26" i="26"/>
  <c r="CR26" i="26"/>
  <c r="CQ26" i="26"/>
  <c r="CP26" i="26"/>
  <c r="CO26" i="26"/>
  <c r="CN26" i="26"/>
  <c r="CM26" i="26"/>
  <c r="DW26" i="26" s="1"/>
  <c r="CL26" i="26"/>
  <c r="CK26" i="26"/>
  <c r="CH26" i="26"/>
  <c r="CI26" i="26" s="1"/>
  <c r="CD26" i="26"/>
  <c r="CC26" i="26"/>
  <c r="CA26" i="26"/>
  <c r="BY26" i="26"/>
  <c r="BT26" i="26"/>
  <c r="BP26" i="26"/>
  <c r="BM26" i="26"/>
  <c r="BU26" i="26" s="1"/>
  <c r="BL26" i="26"/>
  <c r="BK26" i="26"/>
  <c r="BJ26" i="26"/>
  <c r="BI26" i="26"/>
  <c r="BH26" i="26"/>
  <c r="BG26" i="26"/>
  <c r="BF26" i="26"/>
  <c r="BE26" i="26"/>
  <c r="BD26" i="26"/>
  <c r="BC26" i="26"/>
  <c r="BB26" i="26"/>
  <c r="BA26" i="26"/>
  <c r="AZ26" i="26"/>
  <c r="AY26" i="26"/>
  <c r="AX26" i="26"/>
  <c r="AW26" i="26"/>
  <c r="AV26" i="26"/>
  <c r="AU26" i="26"/>
  <c r="AT26" i="26"/>
  <c r="BS26" i="26" s="1"/>
  <c r="AS26" i="26"/>
  <c r="BR26" i="26" s="1"/>
  <c r="AR26" i="26"/>
  <c r="BQ26" i="26" s="1"/>
  <c r="AQ26" i="26"/>
  <c r="AP26" i="26"/>
  <c r="BO26" i="26" s="1"/>
  <c r="E26" i="26"/>
  <c r="EU25" i="26"/>
  <c r="ER25" i="26"/>
  <c r="EG25" i="26"/>
  <c r="DY25" i="26"/>
  <c r="DQ25" i="26"/>
  <c r="DJ25" i="26"/>
  <c r="DI25" i="26"/>
  <c r="DE25" i="26"/>
  <c r="DD25" i="26"/>
  <c r="DK25" i="26" s="1"/>
  <c r="DC25" i="26"/>
  <c r="DB25" i="26"/>
  <c r="ET25" i="26" s="1"/>
  <c r="DA25" i="26"/>
  <c r="CZ25" i="26"/>
  <c r="CY25" i="26"/>
  <c r="CX25" i="26"/>
  <c r="EW25" i="26" s="1"/>
  <c r="CW25" i="26"/>
  <c r="DR25" i="26" s="1"/>
  <c r="CV25" i="26"/>
  <c r="CU25" i="26"/>
  <c r="DP25" i="26" s="1"/>
  <c r="DX25" i="26" s="1"/>
  <c r="CT25" i="26"/>
  <c r="ES25" i="26" s="1"/>
  <c r="CS25" i="26"/>
  <c r="DN25" i="26" s="1"/>
  <c r="CR25" i="26"/>
  <c r="DF25" i="26" s="1"/>
  <c r="CQ25" i="26"/>
  <c r="CP25" i="26"/>
  <c r="CO25" i="26"/>
  <c r="CN25" i="26"/>
  <c r="CM25" i="26"/>
  <c r="CL25" i="26"/>
  <c r="CK25" i="26"/>
  <c r="CH25" i="26"/>
  <c r="CI25" i="26" s="1"/>
  <c r="CD25" i="26"/>
  <c r="CC25" i="26"/>
  <c r="CA25" i="26"/>
  <c r="BZ25" i="26"/>
  <c r="CE25" i="26" s="1"/>
  <c r="BY25" i="26"/>
  <c r="BU25" i="26"/>
  <c r="BO25" i="26"/>
  <c r="BM25" i="26"/>
  <c r="BL25" i="26"/>
  <c r="BK25" i="26"/>
  <c r="BJ25" i="26"/>
  <c r="BI25" i="26"/>
  <c r="BH25" i="26"/>
  <c r="BN25" i="26" s="1"/>
  <c r="BG25" i="26"/>
  <c r="BF25" i="26"/>
  <c r="BE25" i="26"/>
  <c r="BD25" i="26"/>
  <c r="BC25" i="26"/>
  <c r="BB25" i="26"/>
  <c r="BA25" i="26"/>
  <c r="AZ25" i="26"/>
  <c r="AY25" i="26"/>
  <c r="AX25" i="26"/>
  <c r="AW25" i="26"/>
  <c r="AV25" i="26"/>
  <c r="AU25" i="26"/>
  <c r="AT25" i="26"/>
  <c r="BS25" i="26" s="1"/>
  <c r="AS25" i="26"/>
  <c r="BR25" i="26" s="1"/>
  <c r="AR25" i="26"/>
  <c r="BQ25" i="26" s="1"/>
  <c r="AQ25" i="26"/>
  <c r="BP25" i="26" s="1"/>
  <c r="AP25" i="26"/>
  <c r="E25" i="26"/>
  <c r="D25" i="26"/>
  <c r="ET24" i="26"/>
  <c r="ER24" i="26"/>
  <c r="EG24" i="26"/>
  <c r="DW24" i="26"/>
  <c r="DU24" i="26"/>
  <c r="DR24" i="26"/>
  <c r="DP24" i="26"/>
  <c r="DO24" i="26"/>
  <c r="DN24" i="26"/>
  <c r="DM24" i="26"/>
  <c r="DI24" i="26"/>
  <c r="DG24" i="26"/>
  <c r="DF24" i="26"/>
  <c r="DE24" i="26"/>
  <c r="DD24" i="26"/>
  <c r="DC24" i="26"/>
  <c r="DB24" i="26"/>
  <c r="DA24" i="26"/>
  <c r="DH24" i="26" s="1"/>
  <c r="CZ24" i="26"/>
  <c r="CY24" i="26"/>
  <c r="CX24" i="26"/>
  <c r="CW24" i="26"/>
  <c r="DK24" i="26" s="1"/>
  <c r="CV24" i="26"/>
  <c r="DJ24" i="26" s="1"/>
  <c r="CU24" i="26"/>
  <c r="CT24" i="26"/>
  <c r="CS24" i="26"/>
  <c r="CR24" i="26"/>
  <c r="EQ24" i="26" s="1"/>
  <c r="CQ24" i="26"/>
  <c r="CP24" i="26"/>
  <c r="CO24" i="26"/>
  <c r="CN24" i="26"/>
  <c r="CM24" i="26"/>
  <c r="CL24" i="26"/>
  <c r="DV24" i="26" s="1"/>
  <c r="CK24" i="26"/>
  <c r="CH24" i="26"/>
  <c r="CI24" i="26" s="1"/>
  <c r="CE24" i="26"/>
  <c r="CD24" i="26"/>
  <c r="CC24" i="26"/>
  <c r="CA24" i="26"/>
  <c r="BZ24" i="26"/>
  <c r="CB24" i="26" s="1"/>
  <c r="BY24" i="26"/>
  <c r="BS24" i="26"/>
  <c r="BR24" i="26"/>
  <c r="BQ24" i="26"/>
  <c r="BN24" i="26"/>
  <c r="BM24" i="26"/>
  <c r="BL24" i="26"/>
  <c r="BK24" i="26"/>
  <c r="BJ24" i="26"/>
  <c r="BI24" i="26"/>
  <c r="BH24" i="26"/>
  <c r="BF24" i="26"/>
  <c r="BE24" i="26"/>
  <c r="BD24" i="26"/>
  <c r="BC24" i="26"/>
  <c r="BB24" i="26"/>
  <c r="BA24" i="26"/>
  <c r="AZ24" i="26"/>
  <c r="AY24" i="26"/>
  <c r="AX24" i="26"/>
  <c r="AW24" i="26"/>
  <c r="AV24" i="26"/>
  <c r="BU24" i="26" s="1"/>
  <c r="AU24" i="26"/>
  <c r="BT24" i="26" s="1"/>
  <c r="AT24" i="26"/>
  <c r="AS24" i="26"/>
  <c r="AR24" i="26"/>
  <c r="AQ24" i="26"/>
  <c r="BP24" i="26" s="1"/>
  <c r="AP24" i="26"/>
  <c r="BO24" i="26" s="1"/>
  <c r="BV24" i="26" s="1"/>
  <c r="E24" i="26"/>
  <c r="D24" i="26"/>
  <c r="ER23" i="26"/>
  <c r="EG23" i="26"/>
  <c r="DV23" i="26"/>
  <c r="DS23" i="26"/>
  <c r="DN23" i="26"/>
  <c r="DM23" i="26"/>
  <c r="DL23" i="26"/>
  <c r="DG23" i="26"/>
  <c r="DE23" i="26"/>
  <c r="DD23" i="26"/>
  <c r="DC23" i="26"/>
  <c r="DB23" i="26"/>
  <c r="DA23" i="26"/>
  <c r="DH23" i="26" s="1"/>
  <c r="CZ23" i="26"/>
  <c r="CY23" i="26"/>
  <c r="DF23" i="26" s="1"/>
  <c r="CX23" i="26"/>
  <c r="CW23" i="26"/>
  <c r="CV23" i="26"/>
  <c r="CU23" i="26"/>
  <c r="ET23" i="26" s="1"/>
  <c r="CT23" i="26"/>
  <c r="DO23" i="26" s="1"/>
  <c r="CS23" i="26"/>
  <c r="CR23" i="26"/>
  <c r="EQ23" i="26" s="1"/>
  <c r="CQ23" i="26"/>
  <c r="EA23" i="26" s="1"/>
  <c r="CP23" i="26"/>
  <c r="CO23" i="26"/>
  <c r="CN23" i="26"/>
  <c r="CM23" i="26"/>
  <c r="DW23" i="26" s="1"/>
  <c r="CL23" i="26"/>
  <c r="CK23" i="26"/>
  <c r="CH23" i="26"/>
  <c r="CI23" i="26" s="1"/>
  <c r="CD23" i="26"/>
  <c r="CC23" i="26"/>
  <c r="CB23" i="26"/>
  <c r="CA23" i="26"/>
  <c r="BY23" i="26"/>
  <c r="BZ23" i="26" s="1"/>
  <c r="BU23" i="26"/>
  <c r="BS23" i="26"/>
  <c r="BR23" i="26"/>
  <c r="BP23" i="26"/>
  <c r="BO23" i="26"/>
  <c r="BM23" i="26"/>
  <c r="BL23" i="26"/>
  <c r="BK23" i="26"/>
  <c r="BJ23" i="26"/>
  <c r="BI23" i="26"/>
  <c r="BH23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BT23" i="26" s="1"/>
  <c r="AT23" i="26"/>
  <c r="AS23" i="26"/>
  <c r="AR23" i="26"/>
  <c r="BQ23" i="26" s="1"/>
  <c r="AQ23" i="26"/>
  <c r="AP23" i="26"/>
  <c r="D23" i="26"/>
  <c r="E23" i="26" s="1"/>
  <c r="EW22" i="26"/>
  <c r="EG22" i="26"/>
  <c r="EA22" i="26"/>
  <c r="DZ22" i="26"/>
  <c r="DU22" i="26"/>
  <c r="DR22" i="26"/>
  <c r="DP22" i="26"/>
  <c r="DM22" i="26"/>
  <c r="DK22" i="26"/>
  <c r="DI22" i="26"/>
  <c r="DE22" i="26"/>
  <c r="DD22" i="26"/>
  <c r="EV22" i="26" s="1"/>
  <c r="DC22" i="26"/>
  <c r="DB22" i="26"/>
  <c r="DA22" i="26"/>
  <c r="CZ22" i="26"/>
  <c r="CY22" i="26"/>
  <c r="CX22" i="26"/>
  <c r="DL22" i="26" s="1"/>
  <c r="CW22" i="26"/>
  <c r="CV22" i="26"/>
  <c r="DJ22" i="26" s="1"/>
  <c r="CU22" i="26"/>
  <c r="CT22" i="26"/>
  <c r="CS22" i="26"/>
  <c r="CR22" i="26"/>
  <c r="DF22" i="26" s="1"/>
  <c r="CQ22" i="26"/>
  <c r="CP22" i="26"/>
  <c r="CO22" i="26"/>
  <c r="DY22" i="26" s="1"/>
  <c r="CN22" i="26"/>
  <c r="DX22" i="26" s="1"/>
  <c r="CM22" i="26"/>
  <c r="CL22" i="26"/>
  <c r="DV22" i="26" s="1"/>
  <c r="CK22" i="26"/>
  <c r="CH22" i="26"/>
  <c r="CI22" i="26" s="1"/>
  <c r="CD22" i="26"/>
  <c r="CC22" i="26"/>
  <c r="CA22" i="26"/>
  <c r="BY22" i="26"/>
  <c r="BT22" i="26"/>
  <c r="BP22" i="26"/>
  <c r="BO22" i="26"/>
  <c r="BM22" i="26"/>
  <c r="BL22" i="26"/>
  <c r="BK22" i="26"/>
  <c r="BJ22" i="26"/>
  <c r="BI22" i="26"/>
  <c r="BH22" i="26"/>
  <c r="BG22" i="26"/>
  <c r="BF22" i="26"/>
  <c r="BE22" i="26"/>
  <c r="BD22" i="26"/>
  <c r="BC22" i="26"/>
  <c r="BB22" i="26"/>
  <c r="BA22" i="26"/>
  <c r="AZ22" i="26"/>
  <c r="AY22" i="26"/>
  <c r="AX22" i="26"/>
  <c r="AW22" i="26"/>
  <c r="AV22" i="26"/>
  <c r="BU22" i="26" s="1"/>
  <c r="AU22" i="26"/>
  <c r="AT22" i="26"/>
  <c r="BS22" i="26" s="1"/>
  <c r="AS22" i="26"/>
  <c r="BR22" i="26" s="1"/>
  <c r="AR22" i="26"/>
  <c r="BQ22" i="26" s="1"/>
  <c r="AQ22" i="26"/>
  <c r="AP22" i="26"/>
  <c r="D22" i="26"/>
  <c r="E22" i="26" s="1"/>
  <c r="EW21" i="26"/>
  <c r="ET21" i="26"/>
  <c r="EG21" i="26"/>
  <c r="DX21" i="26"/>
  <c r="DR21" i="26"/>
  <c r="DQ21" i="26"/>
  <c r="DY21" i="26" s="1"/>
  <c r="DP21" i="26"/>
  <c r="DO21" i="26"/>
  <c r="DW21" i="26" s="1"/>
  <c r="DN21" i="26"/>
  <c r="DH21" i="26"/>
  <c r="DE21" i="26"/>
  <c r="DD21" i="26"/>
  <c r="DC21" i="26"/>
  <c r="DB21" i="26"/>
  <c r="DI21" i="26" s="1"/>
  <c r="DA21" i="26"/>
  <c r="ES21" i="26" s="1"/>
  <c r="CZ21" i="26"/>
  <c r="ER21" i="26" s="1"/>
  <c r="CY21" i="26"/>
  <c r="CX21" i="26"/>
  <c r="CW21" i="26"/>
  <c r="CV21" i="26"/>
  <c r="DJ21" i="26" s="1"/>
  <c r="CU21" i="26"/>
  <c r="CT21" i="26"/>
  <c r="CS21" i="26"/>
  <c r="CR21" i="26"/>
  <c r="CQ21" i="26"/>
  <c r="CP21" i="26"/>
  <c r="DZ21" i="26" s="1"/>
  <c r="CO21" i="26"/>
  <c r="CN21" i="26"/>
  <c r="CM21" i="26"/>
  <c r="CL21" i="26"/>
  <c r="DV21" i="26" s="1"/>
  <c r="CK21" i="26"/>
  <c r="CH21" i="26"/>
  <c r="CI21" i="26" s="1"/>
  <c r="CE21" i="26"/>
  <c r="CD21" i="26"/>
  <c r="CC21" i="26"/>
  <c r="CB21" i="26"/>
  <c r="CA21" i="26"/>
  <c r="BY21" i="26"/>
  <c r="BT21" i="26"/>
  <c r="BS21" i="26"/>
  <c r="BR21" i="26"/>
  <c r="BO21" i="26"/>
  <c r="BM21" i="26"/>
  <c r="BL21" i="26"/>
  <c r="BK21" i="26"/>
  <c r="BJ21" i="26"/>
  <c r="BI21" i="26"/>
  <c r="BH21" i="26"/>
  <c r="BG21" i="26"/>
  <c r="BN21" i="26" s="1"/>
  <c r="BF21" i="26"/>
  <c r="BE21" i="26"/>
  <c r="BD21" i="26"/>
  <c r="BC21" i="26"/>
  <c r="BB21" i="26"/>
  <c r="BA21" i="26"/>
  <c r="AZ21" i="26"/>
  <c r="AY21" i="26"/>
  <c r="AX21" i="26"/>
  <c r="AW21" i="26"/>
  <c r="AV21" i="26"/>
  <c r="BU21" i="26" s="1"/>
  <c r="AU21" i="26"/>
  <c r="AT21" i="26"/>
  <c r="AS21" i="26"/>
  <c r="AR21" i="26"/>
  <c r="BQ21" i="26" s="1"/>
  <c r="AQ21" i="26"/>
  <c r="BP21" i="26" s="1"/>
  <c r="AP21" i="26"/>
  <c r="E21" i="26"/>
  <c r="EW20" i="26"/>
  <c r="ER20" i="26"/>
  <c r="EQ20" i="26"/>
  <c r="EG20" i="26"/>
  <c r="DZ20" i="26"/>
  <c r="DS20" i="26"/>
  <c r="DQ20" i="26"/>
  <c r="DP20" i="26"/>
  <c r="DX20" i="26" s="1"/>
  <c r="DK20" i="26"/>
  <c r="DE20" i="26"/>
  <c r="DL20" i="26" s="1"/>
  <c r="DD20" i="26"/>
  <c r="EV20" i="26" s="1"/>
  <c r="DC20" i="26"/>
  <c r="EU20" i="26" s="1"/>
  <c r="DB20" i="26"/>
  <c r="DA20" i="26"/>
  <c r="ES20" i="26" s="1"/>
  <c r="CZ20" i="26"/>
  <c r="DG20" i="26" s="1"/>
  <c r="CY20" i="26"/>
  <c r="CX20" i="26"/>
  <c r="CW20" i="26"/>
  <c r="DR20" i="26" s="1"/>
  <c r="CV20" i="26"/>
  <c r="CU20" i="26"/>
  <c r="CT20" i="26"/>
  <c r="CS20" i="26"/>
  <c r="DN20" i="26" s="1"/>
  <c r="DV20" i="26" s="1"/>
  <c r="CR20" i="26"/>
  <c r="DM20" i="26" s="1"/>
  <c r="CQ20" i="26"/>
  <c r="EA20" i="26" s="1"/>
  <c r="CP20" i="26"/>
  <c r="CO20" i="26"/>
  <c r="DY20" i="26" s="1"/>
  <c r="CN20" i="26"/>
  <c r="CM20" i="26"/>
  <c r="CL20" i="26"/>
  <c r="CK20" i="26"/>
  <c r="DU20" i="26" s="1"/>
  <c r="CH20" i="26"/>
  <c r="CI20" i="26" s="1"/>
  <c r="CD20" i="26"/>
  <c r="CC20" i="26"/>
  <c r="CB20" i="26"/>
  <c r="CA20" i="26"/>
  <c r="BZ20" i="26"/>
  <c r="CE20" i="26" s="1"/>
  <c r="BY20" i="26"/>
  <c r="BT20" i="26"/>
  <c r="BQ20" i="26"/>
  <c r="BP20" i="26"/>
  <c r="BO20" i="26"/>
  <c r="BM20" i="26"/>
  <c r="BL20" i="26"/>
  <c r="BK20" i="26"/>
  <c r="BJ20" i="26"/>
  <c r="BI20" i="26"/>
  <c r="BH20" i="26"/>
  <c r="BF20" i="26"/>
  <c r="BE20" i="26"/>
  <c r="BD20" i="26"/>
  <c r="BC20" i="26"/>
  <c r="BB20" i="26"/>
  <c r="BA20" i="26"/>
  <c r="AZ20" i="26"/>
  <c r="AY20" i="26"/>
  <c r="AX20" i="26"/>
  <c r="AW20" i="26"/>
  <c r="AV20" i="26"/>
  <c r="BU20" i="26" s="1"/>
  <c r="AU20" i="26"/>
  <c r="AT20" i="26"/>
  <c r="BS20" i="26" s="1"/>
  <c r="AS20" i="26"/>
  <c r="BR20" i="26" s="1"/>
  <c r="AR20" i="26"/>
  <c r="AQ20" i="26"/>
  <c r="AP20" i="26"/>
  <c r="D20" i="26"/>
  <c r="E20" i="26" s="1"/>
  <c r="ER19" i="26"/>
  <c r="EQ19" i="26"/>
  <c r="EG19" i="26"/>
  <c r="DV19" i="26"/>
  <c r="DS19" i="26"/>
  <c r="EA19" i="26" s="1"/>
  <c r="DN19" i="26"/>
  <c r="DM19" i="26"/>
  <c r="DE19" i="26"/>
  <c r="DD19" i="26"/>
  <c r="DC19" i="26"/>
  <c r="DB19" i="26"/>
  <c r="ET19" i="26" s="1"/>
  <c r="DA19" i="26"/>
  <c r="ES19" i="26" s="1"/>
  <c r="CZ19" i="26"/>
  <c r="CY19" i="26"/>
  <c r="DF19" i="26" s="1"/>
  <c r="CX19" i="26"/>
  <c r="CW19" i="26"/>
  <c r="DR19" i="26" s="1"/>
  <c r="CV19" i="26"/>
  <c r="DQ19" i="26" s="1"/>
  <c r="CU19" i="26"/>
  <c r="DP19" i="26" s="1"/>
  <c r="CT19" i="26"/>
  <c r="CS19" i="26"/>
  <c r="DG19" i="26" s="1"/>
  <c r="CR19" i="26"/>
  <c r="CQ19" i="26"/>
  <c r="CP19" i="26"/>
  <c r="CO19" i="26"/>
  <c r="CN19" i="26"/>
  <c r="CM19" i="26"/>
  <c r="CL19" i="26"/>
  <c r="CK19" i="26"/>
  <c r="DU19" i="26" s="1"/>
  <c r="CH19" i="26"/>
  <c r="CI19" i="26" s="1"/>
  <c r="CD19" i="26"/>
  <c r="CC19" i="26"/>
  <c r="CA19" i="26"/>
  <c r="BY19" i="26"/>
  <c r="BT19" i="26"/>
  <c r="BS19" i="26"/>
  <c r="BQ19" i="26"/>
  <c r="BP19" i="26"/>
  <c r="BM19" i="26"/>
  <c r="BL19" i="26"/>
  <c r="BK19" i="26"/>
  <c r="BJ19" i="26"/>
  <c r="BN19" i="26" s="1"/>
  <c r="BI19" i="26"/>
  <c r="BH19" i="26"/>
  <c r="BF19" i="26"/>
  <c r="BE19" i="26"/>
  <c r="BD19" i="26"/>
  <c r="BC19" i="26"/>
  <c r="BB19" i="26"/>
  <c r="BA19" i="26"/>
  <c r="AZ19" i="26"/>
  <c r="AY19" i="26"/>
  <c r="AX19" i="26"/>
  <c r="AW19" i="26"/>
  <c r="AV19" i="26"/>
  <c r="BU19" i="26" s="1"/>
  <c r="AU19" i="26"/>
  <c r="AT19" i="26"/>
  <c r="AS19" i="26"/>
  <c r="BR19" i="26" s="1"/>
  <c r="AR19" i="26"/>
  <c r="AQ19" i="26"/>
  <c r="AP19" i="26"/>
  <c r="BO19" i="26" s="1"/>
  <c r="BV19" i="26" s="1"/>
  <c r="E19" i="26"/>
  <c r="D19" i="26"/>
  <c r="EV18" i="26"/>
  <c r="EG18" i="26"/>
  <c r="DZ18" i="26"/>
  <c r="DX18" i="26"/>
  <c r="DS18" i="26"/>
  <c r="DR18" i="26"/>
  <c r="DQ18" i="26"/>
  <c r="DP18" i="26"/>
  <c r="DO18" i="26"/>
  <c r="DI18" i="26"/>
  <c r="DG18" i="26"/>
  <c r="DE18" i="26"/>
  <c r="DL18" i="26" s="1"/>
  <c r="DD18" i="26"/>
  <c r="DC18" i="26"/>
  <c r="DJ18" i="26" s="1"/>
  <c r="DB18" i="26"/>
  <c r="DA18" i="26"/>
  <c r="ES18" i="26" s="1"/>
  <c r="CZ18" i="26"/>
  <c r="CY18" i="26"/>
  <c r="CX18" i="26"/>
  <c r="CW18" i="26"/>
  <c r="DK18" i="26" s="1"/>
  <c r="CV18" i="26"/>
  <c r="CU18" i="26"/>
  <c r="ET18" i="26" s="1"/>
  <c r="CT18" i="26"/>
  <c r="CS18" i="26"/>
  <c r="CR18" i="26"/>
  <c r="DM18" i="26" s="1"/>
  <c r="CQ18" i="26"/>
  <c r="EA18" i="26" s="1"/>
  <c r="CP18" i="26"/>
  <c r="CO18" i="26"/>
  <c r="DY18" i="26" s="1"/>
  <c r="CN18" i="26"/>
  <c r="CM18" i="26"/>
  <c r="DW18" i="26" s="1"/>
  <c r="CL18" i="26"/>
  <c r="CK18" i="26"/>
  <c r="CH18" i="26"/>
  <c r="CI18" i="26" s="1"/>
  <c r="CD18" i="26"/>
  <c r="CC18" i="26"/>
  <c r="CA18" i="26"/>
  <c r="BY18" i="26"/>
  <c r="BZ18" i="26" s="1"/>
  <c r="BU18" i="26"/>
  <c r="BS18" i="26"/>
  <c r="BQ18" i="26"/>
  <c r="BN18" i="26"/>
  <c r="BM18" i="26"/>
  <c r="BL18" i="26"/>
  <c r="BK18" i="26"/>
  <c r="BJ18" i="26"/>
  <c r="BI18" i="26"/>
  <c r="BH18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BT18" i="26" s="1"/>
  <c r="AT18" i="26"/>
  <c r="AS18" i="26"/>
  <c r="BR18" i="26" s="1"/>
  <c r="AR18" i="26"/>
  <c r="AQ18" i="26"/>
  <c r="BP18" i="26" s="1"/>
  <c r="AP18" i="26"/>
  <c r="BO18" i="26" s="1"/>
  <c r="E18" i="26"/>
  <c r="D18" i="26"/>
  <c r="EG17" i="26"/>
  <c r="EA17" i="26"/>
  <c r="DZ17" i="26"/>
  <c r="DS17" i="26"/>
  <c r="DR17" i="26"/>
  <c r="DQ17" i="26"/>
  <c r="DK17" i="26"/>
  <c r="DI17" i="26"/>
  <c r="DG17" i="26"/>
  <c r="DE17" i="26"/>
  <c r="DL17" i="26" s="1"/>
  <c r="DD17" i="26"/>
  <c r="DC17" i="26"/>
  <c r="EU17" i="26" s="1"/>
  <c r="DB17" i="26"/>
  <c r="DA17" i="26"/>
  <c r="CZ17" i="26"/>
  <c r="CY17" i="26"/>
  <c r="CX17" i="26"/>
  <c r="CW17" i="26"/>
  <c r="EV17" i="26" s="1"/>
  <c r="CV17" i="26"/>
  <c r="CU17" i="26"/>
  <c r="CT17" i="26"/>
  <c r="DO17" i="26" s="1"/>
  <c r="CS17" i="26"/>
  <c r="CR17" i="26"/>
  <c r="CQ17" i="26"/>
  <c r="CP17" i="26"/>
  <c r="CO17" i="26"/>
  <c r="DY17" i="26" s="1"/>
  <c r="CN17" i="26"/>
  <c r="CM17" i="26"/>
  <c r="CL17" i="26"/>
  <c r="CK17" i="26"/>
  <c r="CH17" i="26"/>
  <c r="CI17" i="26" s="1"/>
  <c r="CD17" i="26"/>
  <c r="CC17" i="26"/>
  <c r="CA17" i="26"/>
  <c r="BY17" i="26"/>
  <c r="BS17" i="26"/>
  <c r="BR17" i="26"/>
  <c r="BQ17" i="26"/>
  <c r="BP17" i="26"/>
  <c r="BO17" i="26"/>
  <c r="BM17" i="26"/>
  <c r="BL17" i="26"/>
  <c r="BK17" i="26"/>
  <c r="BJ17" i="26"/>
  <c r="BI17" i="26"/>
  <c r="BH17" i="26"/>
  <c r="BG17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BT17" i="26" s="1"/>
  <c r="AT17" i="26"/>
  <c r="AS17" i="26"/>
  <c r="AR17" i="26"/>
  <c r="AQ17" i="26"/>
  <c r="AP17" i="26"/>
  <c r="D17" i="26"/>
  <c r="E17" i="26" s="1"/>
  <c r="EV16" i="26"/>
  <c r="ET16" i="26"/>
  <c r="ER16" i="26"/>
  <c r="EG16" i="26"/>
  <c r="DP16" i="26"/>
  <c r="DO16" i="26"/>
  <c r="DN16" i="26"/>
  <c r="DM16" i="26"/>
  <c r="DU16" i="26" s="1"/>
  <c r="DE16" i="26"/>
  <c r="DD16" i="26"/>
  <c r="DC16" i="26"/>
  <c r="DB16" i="26"/>
  <c r="DI16" i="26" s="1"/>
  <c r="DA16" i="26"/>
  <c r="CZ16" i="26"/>
  <c r="DG16" i="26" s="1"/>
  <c r="CY16" i="26"/>
  <c r="CX16" i="26"/>
  <c r="EW16" i="26" s="1"/>
  <c r="CW16" i="26"/>
  <c r="CV16" i="26"/>
  <c r="DQ16" i="26" s="1"/>
  <c r="CU16" i="26"/>
  <c r="CT16" i="26"/>
  <c r="ES16" i="26" s="1"/>
  <c r="CS16" i="26"/>
  <c r="CR16" i="26"/>
  <c r="EQ16" i="26" s="1"/>
  <c r="CQ16" i="26"/>
  <c r="CP16" i="26"/>
  <c r="CO16" i="26"/>
  <c r="DY16" i="26" s="1"/>
  <c r="CN16" i="26"/>
  <c r="DX16" i="26" s="1"/>
  <c r="CM16" i="26"/>
  <c r="DW16" i="26" s="1"/>
  <c r="CL16" i="26"/>
  <c r="DV16" i="26" s="1"/>
  <c r="CK16" i="26"/>
  <c r="CH16" i="26"/>
  <c r="CI16" i="26" s="1"/>
  <c r="CD16" i="26"/>
  <c r="CC16" i="26"/>
  <c r="CA16" i="26"/>
  <c r="BY16" i="26"/>
  <c r="BS16" i="26"/>
  <c r="BM16" i="26"/>
  <c r="BU16" i="26" s="1"/>
  <c r="BL16" i="26"/>
  <c r="BK16" i="26"/>
  <c r="BJ16" i="26"/>
  <c r="BR16" i="26" s="1"/>
  <c r="BI16" i="26"/>
  <c r="BH16" i="26"/>
  <c r="BP16" i="26" s="1"/>
  <c r="BG16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BT16" i="26" s="1"/>
  <c r="AT16" i="26"/>
  <c r="AS16" i="26"/>
  <c r="AR16" i="26"/>
  <c r="BQ16" i="26" s="1"/>
  <c r="AQ16" i="26"/>
  <c r="AP16" i="26"/>
  <c r="BO16" i="26" s="1"/>
  <c r="E16" i="26"/>
  <c r="D16" i="26"/>
  <c r="EV15" i="26"/>
  <c r="ET15" i="26"/>
  <c r="EG15" i="26"/>
  <c r="DZ15" i="26"/>
  <c r="DY15" i="26"/>
  <c r="DX15" i="26"/>
  <c r="DS15" i="26"/>
  <c r="DQ15" i="26"/>
  <c r="DP15" i="26"/>
  <c r="DO15" i="26"/>
  <c r="DW15" i="26" s="1"/>
  <c r="DL15" i="26"/>
  <c r="DI15" i="26"/>
  <c r="DH15" i="26"/>
  <c r="DE15" i="26"/>
  <c r="DD15" i="26"/>
  <c r="DK15" i="26" s="1"/>
  <c r="DC15" i="26"/>
  <c r="DB15" i="26"/>
  <c r="DA15" i="26"/>
  <c r="CZ15" i="26"/>
  <c r="ER15" i="26" s="1"/>
  <c r="CY15" i="26"/>
  <c r="CX15" i="26"/>
  <c r="EW15" i="26" s="1"/>
  <c r="CW15" i="26"/>
  <c r="DR15" i="26" s="1"/>
  <c r="CV15" i="26"/>
  <c r="EU15" i="26" s="1"/>
  <c r="CU15" i="26"/>
  <c r="CT15" i="26"/>
  <c r="CS15" i="26"/>
  <c r="DG15" i="26" s="1"/>
  <c r="CR15" i="26"/>
  <c r="DM15" i="26" s="1"/>
  <c r="CQ15" i="26"/>
  <c r="EA15" i="26" s="1"/>
  <c r="CP15" i="26"/>
  <c r="CO15" i="26"/>
  <c r="CN15" i="26"/>
  <c r="CM15" i="26"/>
  <c r="CL15" i="26"/>
  <c r="CK15" i="26"/>
  <c r="CH15" i="26"/>
  <c r="CI15" i="26" s="1"/>
  <c r="CD15" i="26"/>
  <c r="CC15" i="26"/>
  <c r="CA15" i="26"/>
  <c r="BY15" i="26"/>
  <c r="BU15" i="26"/>
  <c r="BQ15" i="26"/>
  <c r="BP15" i="26"/>
  <c r="BO15" i="26"/>
  <c r="BM15" i="26"/>
  <c r="BL15" i="26"/>
  <c r="BK15" i="26"/>
  <c r="BJ15" i="26"/>
  <c r="BI15" i="26"/>
  <c r="BH15" i="26"/>
  <c r="BN15" i="26" s="1"/>
  <c r="BF15" i="26"/>
  <c r="BE15" i="26"/>
  <c r="BD15" i="26"/>
  <c r="BC15" i="26"/>
  <c r="BB15" i="26"/>
  <c r="BA15" i="26"/>
  <c r="AZ15" i="26"/>
  <c r="AY15" i="26"/>
  <c r="AX15" i="26"/>
  <c r="AW15" i="26"/>
  <c r="AV15" i="26"/>
  <c r="AU15" i="26"/>
  <c r="BT15" i="26" s="1"/>
  <c r="AT15" i="26"/>
  <c r="BS15" i="26" s="1"/>
  <c r="AS15" i="26"/>
  <c r="BR15" i="26" s="1"/>
  <c r="AR15" i="26"/>
  <c r="AQ15" i="26"/>
  <c r="AP15" i="26"/>
  <c r="E15" i="26"/>
  <c r="D15" i="26"/>
  <c r="ES14" i="26"/>
  <c r="EQ14" i="26"/>
  <c r="EG14" i="26"/>
  <c r="DU14" i="26"/>
  <c r="DR14" i="26"/>
  <c r="DZ14" i="26" s="1"/>
  <c r="DO14" i="26"/>
  <c r="DM14" i="26"/>
  <c r="DL14" i="26"/>
  <c r="DK14" i="26"/>
  <c r="DJ14" i="26"/>
  <c r="DE14" i="26"/>
  <c r="DD14" i="26"/>
  <c r="DC14" i="26"/>
  <c r="DB14" i="26"/>
  <c r="DA14" i="26"/>
  <c r="CZ14" i="26"/>
  <c r="CY14" i="26"/>
  <c r="DF14" i="26" s="1"/>
  <c r="CX14" i="26"/>
  <c r="EW14" i="26" s="1"/>
  <c r="CW14" i="26"/>
  <c r="CV14" i="26"/>
  <c r="CU14" i="26"/>
  <c r="DP14" i="26" s="1"/>
  <c r="CT14" i="26"/>
  <c r="CS14" i="26"/>
  <c r="CR14" i="26"/>
  <c r="CQ14" i="26"/>
  <c r="CP14" i="26"/>
  <c r="CO14" i="26"/>
  <c r="CN14" i="26"/>
  <c r="CM14" i="26"/>
  <c r="CL14" i="26"/>
  <c r="CK14" i="26"/>
  <c r="CH14" i="26"/>
  <c r="CI14" i="26" s="1"/>
  <c r="CD14" i="26"/>
  <c r="CC14" i="26"/>
  <c r="CA14" i="26"/>
  <c r="BY14" i="26"/>
  <c r="BU14" i="26"/>
  <c r="BQ14" i="26"/>
  <c r="BP14" i="26"/>
  <c r="BO14" i="26"/>
  <c r="BM14" i="26"/>
  <c r="BL14" i="26"/>
  <c r="BK14" i="26"/>
  <c r="BJ14" i="26"/>
  <c r="BR14" i="26" s="1"/>
  <c r="BI14" i="26"/>
  <c r="BH14" i="26"/>
  <c r="BG14" i="26"/>
  <c r="BF14" i="26"/>
  <c r="BE14" i="26"/>
  <c r="BD14" i="26"/>
  <c r="BC14" i="26"/>
  <c r="BB14" i="26"/>
  <c r="BA14" i="26"/>
  <c r="AZ14" i="26"/>
  <c r="AY14" i="26"/>
  <c r="AX14" i="26"/>
  <c r="AW14" i="26"/>
  <c r="AV14" i="26"/>
  <c r="AU14" i="26"/>
  <c r="BT14" i="26" s="1"/>
  <c r="AT14" i="26"/>
  <c r="BS14" i="26" s="1"/>
  <c r="AS14" i="26"/>
  <c r="AR14" i="26"/>
  <c r="AQ14" i="26"/>
  <c r="AP14" i="26"/>
  <c r="E14" i="26"/>
  <c r="D14" i="26"/>
  <c r="ET13" i="26"/>
  <c r="EG13" i="26"/>
  <c r="DX13" i="26"/>
  <c r="DV13" i="26"/>
  <c r="DQ13" i="26"/>
  <c r="DP13" i="26"/>
  <c r="DN13" i="26"/>
  <c r="DI13" i="26"/>
  <c r="DG13" i="26"/>
  <c r="DE13" i="26"/>
  <c r="DD13" i="26"/>
  <c r="DC13" i="26"/>
  <c r="DJ13" i="26" s="1"/>
  <c r="DB13" i="26"/>
  <c r="DA13" i="26"/>
  <c r="CZ13" i="26"/>
  <c r="CY13" i="26"/>
  <c r="CX13" i="26"/>
  <c r="CW13" i="26"/>
  <c r="DK13" i="26" s="1"/>
  <c r="CV13" i="26"/>
  <c r="CU13" i="26"/>
  <c r="CT13" i="26"/>
  <c r="DO13" i="26" s="1"/>
  <c r="CS13" i="26"/>
  <c r="CR13" i="26"/>
  <c r="DF13" i="26" s="1"/>
  <c r="CQ13" i="26"/>
  <c r="CP13" i="26"/>
  <c r="CO13" i="26"/>
  <c r="DY13" i="26" s="1"/>
  <c r="CN13" i="26"/>
  <c r="CM13" i="26"/>
  <c r="DW13" i="26" s="1"/>
  <c r="CL13" i="26"/>
  <c r="CK13" i="26"/>
  <c r="CH13" i="26"/>
  <c r="CI13" i="26" s="1"/>
  <c r="CD13" i="26"/>
  <c r="CC13" i="26"/>
  <c r="CA13" i="26"/>
  <c r="BY13" i="26"/>
  <c r="BU13" i="26"/>
  <c r="BT13" i="26"/>
  <c r="BR13" i="26"/>
  <c r="BQ13" i="26"/>
  <c r="BP13" i="26"/>
  <c r="BN13" i="26"/>
  <c r="BM13" i="26"/>
  <c r="BL13" i="26"/>
  <c r="BK13" i="26"/>
  <c r="BJ13" i="26"/>
  <c r="BI13" i="26"/>
  <c r="BH13" i="26"/>
  <c r="BF13" i="26"/>
  <c r="BE13" i="26"/>
  <c r="BD13" i="26"/>
  <c r="BC13" i="26"/>
  <c r="BB13" i="26"/>
  <c r="BA13" i="26"/>
  <c r="AZ13" i="26"/>
  <c r="AY13" i="26"/>
  <c r="AX13" i="26"/>
  <c r="AW13" i="26"/>
  <c r="AV13" i="26"/>
  <c r="AU13" i="26"/>
  <c r="AT13" i="26"/>
  <c r="BS13" i="26" s="1"/>
  <c r="AS13" i="26"/>
  <c r="AR13" i="26"/>
  <c r="AQ13" i="26"/>
  <c r="AP13" i="26"/>
  <c r="BO13" i="26" s="1"/>
  <c r="BV13" i="26" s="1"/>
  <c r="E13" i="26"/>
  <c r="ES12" i="26"/>
  <c r="ER12" i="26"/>
  <c r="EG12" i="26"/>
  <c r="DS12" i="26"/>
  <c r="EA12" i="26" s="1"/>
  <c r="DR12" i="26"/>
  <c r="DO12" i="26"/>
  <c r="DE12" i="26"/>
  <c r="DD12" i="26"/>
  <c r="EV12" i="26" s="1"/>
  <c r="DC12" i="26"/>
  <c r="DB12" i="26"/>
  <c r="DA12" i="26"/>
  <c r="CZ12" i="26"/>
  <c r="CY12" i="26"/>
  <c r="CX12" i="26"/>
  <c r="EW12" i="26" s="1"/>
  <c r="CW12" i="26"/>
  <c r="CV12" i="26"/>
  <c r="DJ12" i="26" s="1"/>
  <c r="CU12" i="26"/>
  <c r="DP12" i="26" s="1"/>
  <c r="CT12" i="26"/>
  <c r="DH12" i="26" s="1"/>
  <c r="CS12" i="26"/>
  <c r="DG12" i="26" s="1"/>
  <c r="CR12" i="26"/>
  <c r="DF12" i="26" s="1"/>
  <c r="CQ12" i="26"/>
  <c r="CP12" i="26"/>
  <c r="DZ12" i="26" s="1"/>
  <c r="CO12" i="26"/>
  <c r="CN12" i="26"/>
  <c r="DX12" i="26" s="1"/>
  <c r="CM12" i="26"/>
  <c r="CL12" i="26"/>
  <c r="CK12" i="26"/>
  <c r="CH12" i="26"/>
  <c r="CI12" i="26" s="1"/>
  <c r="CD12" i="26"/>
  <c r="CE12" i="26" s="1"/>
  <c r="CC12" i="26"/>
  <c r="CA12" i="26"/>
  <c r="BZ12" i="26"/>
  <c r="CB12" i="26" s="1"/>
  <c r="BY12" i="26"/>
  <c r="BS12" i="26"/>
  <c r="BP12" i="26"/>
  <c r="BO12" i="26"/>
  <c r="BM12" i="26"/>
  <c r="BL12" i="26"/>
  <c r="BK12" i="26"/>
  <c r="BJ12" i="26"/>
  <c r="BI12" i="26"/>
  <c r="BN12" i="26" s="1"/>
  <c r="BH12" i="26"/>
  <c r="BF12" i="26"/>
  <c r="BE12" i="26"/>
  <c r="BD12" i="26"/>
  <c r="BC12" i="26"/>
  <c r="BB12" i="26"/>
  <c r="BA12" i="26"/>
  <c r="AZ12" i="26"/>
  <c r="AY12" i="26"/>
  <c r="AX12" i="26"/>
  <c r="AW12" i="26"/>
  <c r="AV12" i="26"/>
  <c r="BU12" i="26" s="1"/>
  <c r="AU12" i="26"/>
  <c r="BT12" i="26" s="1"/>
  <c r="AT12" i="26"/>
  <c r="AS12" i="26"/>
  <c r="BR12" i="26" s="1"/>
  <c r="AR12" i="26"/>
  <c r="BQ12" i="26" s="1"/>
  <c r="AQ12" i="26"/>
  <c r="AP12" i="26"/>
  <c r="D12" i="26"/>
  <c r="E12" i="26" s="1"/>
  <c r="ER11" i="26"/>
  <c r="EG11" i="26"/>
  <c r="DR11" i="26"/>
  <c r="DZ11" i="26" s="1"/>
  <c r="DQ11" i="26"/>
  <c r="DY11" i="26" s="1"/>
  <c r="DP11" i="26"/>
  <c r="DK11" i="26"/>
  <c r="DJ11" i="26"/>
  <c r="DE11" i="26"/>
  <c r="DD11" i="26"/>
  <c r="EV11" i="26" s="1"/>
  <c r="DC11" i="26"/>
  <c r="DB11" i="26"/>
  <c r="DI11" i="26" s="1"/>
  <c r="DA11" i="26"/>
  <c r="CZ11" i="26"/>
  <c r="CY11" i="26"/>
  <c r="CX11" i="26"/>
  <c r="EW11" i="26" s="1"/>
  <c r="CW11" i="26"/>
  <c r="CV11" i="26"/>
  <c r="EU11" i="26" s="1"/>
  <c r="CU11" i="26"/>
  <c r="CT11" i="26"/>
  <c r="ES11" i="26" s="1"/>
  <c r="CS11" i="26"/>
  <c r="DG11" i="26" s="1"/>
  <c r="CR11" i="26"/>
  <c r="CQ11" i="26"/>
  <c r="CP11" i="26"/>
  <c r="CO11" i="26"/>
  <c r="CN11" i="26"/>
  <c r="DX11" i="26" s="1"/>
  <c r="CM11" i="26"/>
  <c r="CL11" i="26"/>
  <c r="CK11" i="26"/>
  <c r="CH11" i="26"/>
  <c r="CI11" i="26" s="1"/>
  <c r="CD11" i="26"/>
  <c r="CC11" i="26"/>
  <c r="CA11" i="26"/>
  <c r="BY11" i="26"/>
  <c r="BZ11" i="26" s="1"/>
  <c r="BS11" i="26"/>
  <c r="BQ11" i="26"/>
  <c r="BP11" i="26"/>
  <c r="BV11" i="26" s="1"/>
  <c r="BO11" i="26"/>
  <c r="BM11" i="26"/>
  <c r="BL11" i="26"/>
  <c r="BK11" i="26"/>
  <c r="BJ11" i="26"/>
  <c r="BI11" i="26"/>
  <c r="BH11" i="26"/>
  <c r="BF11" i="26"/>
  <c r="BE11" i="26"/>
  <c r="BD11" i="26"/>
  <c r="BC11" i="26"/>
  <c r="BB11" i="26"/>
  <c r="BA11" i="26"/>
  <c r="AZ11" i="26"/>
  <c r="AY11" i="26"/>
  <c r="AX11" i="26"/>
  <c r="AW11" i="26"/>
  <c r="AV11" i="26"/>
  <c r="BU11" i="26" s="1"/>
  <c r="AU11" i="26"/>
  <c r="BT11" i="26" s="1"/>
  <c r="AT11" i="26"/>
  <c r="AS11" i="26"/>
  <c r="BR11" i="26" s="1"/>
  <c r="AR11" i="26"/>
  <c r="AQ11" i="26"/>
  <c r="AP11" i="26"/>
  <c r="E11" i="26"/>
  <c r="EU10" i="26"/>
  <c r="ET10" i="26"/>
  <c r="ER10" i="26"/>
  <c r="EG10" i="26"/>
  <c r="DY10" i="26"/>
  <c r="DW10" i="26"/>
  <c r="DV10" i="26"/>
  <c r="DU10" i="26"/>
  <c r="DQ10" i="26"/>
  <c r="DP10" i="26"/>
  <c r="DM10" i="26"/>
  <c r="DJ10" i="26"/>
  <c r="DI10" i="26"/>
  <c r="DE10" i="26"/>
  <c r="DD10" i="26"/>
  <c r="EV10" i="26" s="1"/>
  <c r="DC10" i="26"/>
  <c r="DB10" i="26"/>
  <c r="DA10" i="26"/>
  <c r="CZ10" i="26"/>
  <c r="CY10" i="26"/>
  <c r="CX10" i="26"/>
  <c r="DL10" i="26" s="1"/>
  <c r="CW10" i="26"/>
  <c r="CV10" i="26"/>
  <c r="CU10" i="26"/>
  <c r="CT10" i="26"/>
  <c r="DO10" i="26" s="1"/>
  <c r="CS10" i="26"/>
  <c r="DN10" i="26" s="1"/>
  <c r="CR10" i="26"/>
  <c r="EQ10" i="26" s="1"/>
  <c r="CQ10" i="26"/>
  <c r="EA10" i="26" s="1"/>
  <c r="CP10" i="26"/>
  <c r="DZ10" i="26" s="1"/>
  <c r="CO10" i="26"/>
  <c r="CN10" i="26"/>
  <c r="DX10" i="26" s="1"/>
  <c r="CM10" i="26"/>
  <c r="CL10" i="26"/>
  <c r="CK10" i="26"/>
  <c r="CH10" i="26"/>
  <c r="CI10" i="26" s="1"/>
  <c r="CD10" i="26"/>
  <c r="CC10" i="26"/>
  <c r="CA10" i="26"/>
  <c r="BY10" i="26"/>
  <c r="BU10" i="26"/>
  <c r="BT10" i="26"/>
  <c r="BO10" i="26"/>
  <c r="BM10" i="26"/>
  <c r="BL10" i="26"/>
  <c r="BK10" i="26"/>
  <c r="BJ10" i="26"/>
  <c r="BI10" i="26"/>
  <c r="BH10" i="26"/>
  <c r="BG10" i="26"/>
  <c r="BN10" i="26" s="1"/>
  <c r="BF10" i="26"/>
  <c r="BE10" i="26"/>
  <c r="BD10" i="26"/>
  <c r="BC10" i="26"/>
  <c r="BB10" i="26"/>
  <c r="BA10" i="26"/>
  <c r="AZ10" i="26"/>
  <c r="AY10" i="26"/>
  <c r="AX10" i="26"/>
  <c r="AW10" i="26"/>
  <c r="AV10" i="26"/>
  <c r="AU10" i="26"/>
  <c r="AT10" i="26"/>
  <c r="BS10" i="26" s="1"/>
  <c r="AS10" i="26"/>
  <c r="BR10" i="26" s="1"/>
  <c r="AR10" i="26"/>
  <c r="BQ10" i="26" s="1"/>
  <c r="AQ10" i="26"/>
  <c r="BP10" i="26" s="1"/>
  <c r="AP10" i="26"/>
  <c r="E10" i="26"/>
  <c r="BW10" i="26" s="1"/>
  <c r="BX10" i="26" s="1"/>
  <c r="D10" i="26"/>
  <c r="EV9" i="26"/>
  <c r="ES9" i="26"/>
  <c r="ER9" i="26"/>
  <c r="EG9" i="26"/>
  <c r="DW9" i="26"/>
  <c r="DO9" i="26"/>
  <c r="DN9" i="26"/>
  <c r="DV9" i="26" s="1"/>
  <c r="DJ9" i="26"/>
  <c r="DH9" i="26"/>
  <c r="DG9" i="26"/>
  <c r="DE9" i="26"/>
  <c r="DD9" i="26"/>
  <c r="DC9" i="26"/>
  <c r="DB9" i="26"/>
  <c r="DA9" i="26"/>
  <c r="CZ9" i="26"/>
  <c r="CY9" i="26"/>
  <c r="CX9" i="26"/>
  <c r="CW9" i="26"/>
  <c r="DR9" i="26" s="1"/>
  <c r="CV9" i="26"/>
  <c r="EU9" i="26" s="1"/>
  <c r="CU9" i="26"/>
  <c r="DI9" i="26" s="1"/>
  <c r="CT9" i="26"/>
  <c r="CS9" i="26"/>
  <c r="CR9" i="26"/>
  <c r="EQ9" i="26" s="1"/>
  <c r="CQ9" i="26"/>
  <c r="CP9" i="26"/>
  <c r="DZ9" i="26" s="1"/>
  <c r="CO9" i="26"/>
  <c r="CN9" i="26"/>
  <c r="CM9" i="26"/>
  <c r="CL9" i="26"/>
  <c r="CK9" i="26"/>
  <c r="CH9" i="26"/>
  <c r="CI9" i="26" s="1"/>
  <c r="CD9" i="26"/>
  <c r="CC9" i="26"/>
  <c r="CA9" i="26"/>
  <c r="BY9" i="26"/>
  <c r="BZ9" i="26" s="1"/>
  <c r="CB9" i="26" s="1"/>
  <c r="BR9" i="26"/>
  <c r="BQ9" i="26"/>
  <c r="BM9" i="26"/>
  <c r="BL9" i="26"/>
  <c r="BK9" i="26"/>
  <c r="BS9" i="26" s="1"/>
  <c r="BJ9" i="26"/>
  <c r="BI9" i="26"/>
  <c r="BH9" i="26"/>
  <c r="BG9" i="26"/>
  <c r="BN9" i="26" s="1"/>
  <c r="BF9" i="26"/>
  <c r="BE9" i="26"/>
  <c r="BD9" i="26"/>
  <c r="BC9" i="26"/>
  <c r="BB9" i="26"/>
  <c r="BA9" i="26"/>
  <c r="AZ9" i="26"/>
  <c r="AY9" i="26"/>
  <c r="AX9" i="26"/>
  <c r="AW9" i="26"/>
  <c r="AV9" i="26"/>
  <c r="BU9" i="26" s="1"/>
  <c r="AU9" i="26"/>
  <c r="BT9" i="26" s="1"/>
  <c r="AT9" i="26"/>
  <c r="AS9" i="26"/>
  <c r="AR9" i="26"/>
  <c r="AQ9" i="26"/>
  <c r="BP9" i="26" s="1"/>
  <c r="AP9" i="26"/>
  <c r="BO9" i="26" s="1"/>
  <c r="BV9" i="26" s="1"/>
  <c r="E9" i="26"/>
  <c r="ER8" i="26"/>
  <c r="EQ8" i="26"/>
  <c r="EG8" i="26"/>
  <c r="DV8" i="26"/>
  <c r="DR8" i="26"/>
  <c r="DQ8" i="26"/>
  <c r="DP8" i="26"/>
  <c r="DN8" i="26"/>
  <c r="DM8" i="26"/>
  <c r="DG8" i="26"/>
  <c r="DF8" i="26"/>
  <c r="DE8" i="26"/>
  <c r="DD8" i="26"/>
  <c r="DC8" i="26"/>
  <c r="EU8" i="26" s="1"/>
  <c r="DB8" i="26"/>
  <c r="DA8" i="26"/>
  <c r="ES8" i="26" s="1"/>
  <c r="CZ8" i="26"/>
  <c r="CY8" i="26"/>
  <c r="CX8" i="26"/>
  <c r="EW8" i="26" s="1"/>
  <c r="CW8" i="26"/>
  <c r="DK8" i="26" s="1"/>
  <c r="CV8" i="26"/>
  <c r="CU8" i="26"/>
  <c r="CT8" i="26"/>
  <c r="CS8" i="26"/>
  <c r="CR8" i="26"/>
  <c r="CQ8" i="26"/>
  <c r="CP8" i="26"/>
  <c r="DZ8" i="26" s="1"/>
  <c r="CO8" i="26"/>
  <c r="CN8" i="26"/>
  <c r="DX8" i="26" s="1"/>
  <c r="CM8" i="26"/>
  <c r="CL8" i="26"/>
  <c r="CK8" i="26"/>
  <c r="DU8" i="26" s="1"/>
  <c r="CH8" i="26"/>
  <c r="CI8" i="26" s="1"/>
  <c r="CD8" i="26"/>
  <c r="CC8" i="26"/>
  <c r="CA8" i="26"/>
  <c r="BY8" i="26"/>
  <c r="BS8" i="26"/>
  <c r="BR8" i="26"/>
  <c r="BQ8" i="26"/>
  <c r="BM8" i="26"/>
  <c r="BL8" i="26"/>
  <c r="BN8" i="26" s="1"/>
  <c r="BK8" i="26"/>
  <c r="BJ8" i="26"/>
  <c r="BI8" i="26"/>
  <c r="BH8" i="26"/>
  <c r="BG8" i="26"/>
  <c r="BF8" i="26"/>
  <c r="BE8" i="26"/>
  <c r="BD8" i="26"/>
  <c r="BC8" i="26"/>
  <c r="BB8" i="26"/>
  <c r="BA8" i="26"/>
  <c r="AZ8" i="26"/>
  <c r="AY8" i="26"/>
  <c r="AX8" i="26"/>
  <c r="AW8" i="26"/>
  <c r="AV8" i="26"/>
  <c r="BU8" i="26" s="1"/>
  <c r="AU8" i="26"/>
  <c r="AT8" i="26"/>
  <c r="AS8" i="26"/>
  <c r="AR8" i="26"/>
  <c r="AQ8" i="26"/>
  <c r="BP8" i="26" s="1"/>
  <c r="AP8" i="26"/>
  <c r="BO8" i="26" s="1"/>
  <c r="E8" i="26"/>
  <c r="EW7" i="26"/>
  <c r="EV7" i="26"/>
  <c r="EU7" i="26"/>
  <c r="ER7" i="26"/>
  <c r="EG7" i="26"/>
  <c r="DS7" i="26"/>
  <c r="DQ7" i="26"/>
  <c r="DY7" i="26" s="1"/>
  <c r="DM7" i="26"/>
  <c r="DL7" i="26"/>
  <c r="DK7" i="26"/>
  <c r="DF7" i="26"/>
  <c r="DE7" i="26"/>
  <c r="DD7" i="26"/>
  <c r="DC7" i="26"/>
  <c r="DB7" i="26"/>
  <c r="DA7" i="26"/>
  <c r="CZ7" i="26"/>
  <c r="DG7" i="26" s="1"/>
  <c r="CY7" i="26"/>
  <c r="CX7" i="26"/>
  <c r="CW7" i="26"/>
  <c r="DR7" i="26" s="1"/>
  <c r="CV7" i="26"/>
  <c r="DJ7" i="26" s="1"/>
  <c r="CU7" i="26"/>
  <c r="ET7" i="26" s="1"/>
  <c r="CT7" i="26"/>
  <c r="DH7" i="26" s="1"/>
  <c r="CS7" i="26"/>
  <c r="DN7" i="26" s="1"/>
  <c r="CR7" i="26"/>
  <c r="EQ7" i="26" s="1"/>
  <c r="CQ7" i="26"/>
  <c r="EA7" i="26" s="1"/>
  <c r="CP7" i="26"/>
  <c r="CO7" i="26"/>
  <c r="CN7" i="26"/>
  <c r="CM7" i="26"/>
  <c r="CL7" i="26"/>
  <c r="DV7" i="26" s="1"/>
  <c r="CK7" i="26"/>
  <c r="DU7" i="26" s="1"/>
  <c r="CH7" i="26"/>
  <c r="CI7" i="26" s="1"/>
  <c r="CD7" i="26"/>
  <c r="CC7" i="26"/>
  <c r="CA7" i="26"/>
  <c r="CB7" i="26" s="1"/>
  <c r="BZ7" i="26"/>
  <c r="CE7" i="26" s="1"/>
  <c r="BY7" i="26"/>
  <c r="BS7" i="26"/>
  <c r="BQ7" i="26"/>
  <c r="BM7" i="26"/>
  <c r="BN7" i="26" s="1"/>
  <c r="BL7" i="26"/>
  <c r="BK7" i="26"/>
  <c r="BJ7" i="26"/>
  <c r="BI7" i="26"/>
  <c r="BH7" i="26"/>
  <c r="BF7" i="26"/>
  <c r="BE7" i="26"/>
  <c r="BD7" i="26"/>
  <c r="BC7" i="26"/>
  <c r="BB7" i="26"/>
  <c r="BA7" i="26"/>
  <c r="AZ7" i="26"/>
  <c r="AY7" i="26"/>
  <c r="AX7" i="26"/>
  <c r="AW7" i="26"/>
  <c r="AV7" i="26"/>
  <c r="BU7" i="26" s="1"/>
  <c r="AU7" i="26"/>
  <c r="BT7" i="26" s="1"/>
  <c r="AT7" i="26"/>
  <c r="AS7" i="26"/>
  <c r="BR7" i="26" s="1"/>
  <c r="AR7" i="26"/>
  <c r="AQ7" i="26"/>
  <c r="BP7" i="26" s="1"/>
  <c r="AP7" i="26"/>
  <c r="BO7" i="26" s="1"/>
  <c r="D7" i="26"/>
  <c r="E7" i="26" s="1"/>
  <c r="EW6" i="26"/>
  <c r="ET6" i="26"/>
  <c r="EG6" i="26"/>
  <c r="DS6" i="26"/>
  <c r="DP6" i="26"/>
  <c r="DX6" i="26" s="1"/>
  <c r="DN6" i="26"/>
  <c r="DM6" i="26"/>
  <c r="DL6" i="26"/>
  <c r="DJ6" i="26"/>
  <c r="DI6" i="26"/>
  <c r="DG6" i="26"/>
  <c r="DE6" i="26"/>
  <c r="DD6" i="26"/>
  <c r="DC6" i="26"/>
  <c r="DB6" i="26"/>
  <c r="DA6" i="26"/>
  <c r="CZ6" i="26"/>
  <c r="CY6" i="26"/>
  <c r="CX6" i="26"/>
  <c r="CW6" i="26"/>
  <c r="DK6" i="26" s="1"/>
  <c r="CV6" i="26"/>
  <c r="DQ6" i="26" s="1"/>
  <c r="DY6" i="26" s="1"/>
  <c r="CU6" i="26"/>
  <c r="CT6" i="26"/>
  <c r="ES6" i="26" s="1"/>
  <c r="CS6" i="26"/>
  <c r="CR6" i="26"/>
  <c r="DF6" i="26" s="1"/>
  <c r="CQ6" i="26"/>
  <c r="EA6" i="26" s="1"/>
  <c r="CP6" i="26"/>
  <c r="CO6" i="26"/>
  <c r="CN6" i="26"/>
  <c r="CM6" i="26"/>
  <c r="CL6" i="26"/>
  <c r="DV6" i="26" s="1"/>
  <c r="CK6" i="26"/>
  <c r="CH6" i="26"/>
  <c r="CI6" i="26" s="1"/>
  <c r="CD6" i="26"/>
  <c r="CC6" i="26"/>
  <c r="CA6" i="26"/>
  <c r="BZ6" i="26"/>
  <c r="CB6" i="26" s="1"/>
  <c r="BY6" i="26"/>
  <c r="BT6" i="26"/>
  <c r="BM6" i="26"/>
  <c r="BL6" i="26"/>
  <c r="BK6" i="26"/>
  <c r="BJ6" i="26"/>
  <c r="BI6" i="26"/>
  <c r="BH6" i="26"/>
  <c r="BN6" i="26" s="1"/>
  <c r="BF6" i="26"/>
  <c r="BE6" i="26"/>
  <c r="BD6" i="26"/>
  <c r="BC6" i="26"/>
  <c r="BB6" i="26"/>
  <c r="BA6" i="26"/>
  <c r="AZ6" i="26"/>
  <c r="AY6" i="26"/>
  <c r="AX6" i="26"/>
  <c r="AW6" i="26"/>
  <c r="AV6" i="26"/>
  <c r="AU6" i="26"/>
  <c r="AT6" i="26"/>
  <c r="BS6" i="26" s="1"/>
  <c r="AS6" i="26"/>
  <c r="BR6" i="26" s="1"/>
  <c r="AR6" i="26"/>
  <c r="BQ6" i="26" s="1"/>
  <c r="AQ6" i="26"/>
  <c r="BP6" i="26" s="1"/>
  <c r="AP6" i="26"/>
  <c r="BO6" i="26" s="1"/>
  <c r="D6" i="26"/>
  <c r="E6" i="26" s="1"/>
  <c r="EV5" i="26"/>
  <c r="ES5" i="26"/>
  <c r="EG5" i="26"/>
  <c r="DX5" i="26"/>
  <c r="DV5" i="26"/>
  <c r="DU5" i="26"/>
  <c r="DP5" i="26"/>
  <c r="DO5" i="26"/>
  <c r="DI5" i="26"/>
  <c r="DH5" i="26"/>
  <c r="DG5" i="26"/>
  <c r="DE5" i="26"/>
  <c r="EW5" i="26" s="1"/>
  <c r="DD5" i="26"/>
  <c r="DC5" i="26"/>
  <c r="DB5" i="26"/>
  <c r="ET5" i="26" s="1"/>
  <c r="DA5" i="26"/>
  <c r="CZ5" i="26"/>
  <c r="CY5" i="26"/>
  <c r="CX5" i="26"/>
  <c r="DS5" i="26" s="1"/>
  <c r="CW5" i="26"/>
  <c r="DR5" i="26" s="1"/>
  <c r="CV5" i="26"/>
  <c r="EU5" i="26" s="1"/>
  <c r="CU5" i="26"/>
  <c r="CT5" i="26"/>
  <c r="CS5" i="26"/>
  <c r="DN5" i="26" s="1"/>
  <c r="CR5" i="26"/>
  <c r="DM5" i="26" s="1"/>
  <c r="CQ5" i="26"/>
  <c r="EA5" i="26" s="1"/>
  <c r="CP5" i="26"/>
  <c r="DZ5" i="26" s="1"/>
  <c r="CO5" i="26"/>
  <c r="DY5" i="26" s="1"/>
  <c r="CN5" i="26"/>
  <c r="CM5" i="26"/>
  <c r="DW5" i="26" s="1"/>
  <c r="EB5" i="26" s="1"/>
  <c r="CL5" i="26"/>
  <c r="CK5" i="26"/>
  <c r="CH5" i="26"/>
  <c r="CI5" i="26" s="1"/>
  <c r="CD5" i="26"/>
  <c r="CC5" i="26"/>
  <c r="CA5" i="26"/>
  <c r="BU5" i="26"/>
  <c r="BT5" i="26"/>
  <c r="BS5" i="26"/>
  <c r="BM5" i="26"/>
  <c r="BL5" i="26"/>
  <c r="BK5" i="26"/>
  <c r="BJ5" i="26"/>
  <c r="BI5" i="26"/>
  <c r="BH5" i="26"/>
  <c r="BG5" i="26"/>
  <c r="BN5" i="26" s="1"/>
  <c r="BF5" i="26"/>
  <c r="BE5" i="26"/>
  <c r="BD5" i="26"/>
  <c r="BC5" i="26"/>
  <c r="BB5" i="26"/>
  <c r="BA5" i="26"/>
  <c r="AZ5" i="26"/>
  <c r="AY5" i="26"/>
  <c r="AX5" i="26"/>
  <c r="AW5" i="26"/>
  <c r="AV5" i="26"/>
  <c r="AU5" i="26"/>
  <c r="AT5" i="26"/>
  <c r="AS5" i="26"/>
  <c r="BR5" i="26" s="1"/>
  <c r="AR5" i="26"/>
  <c r="BQ5" i="26" s="1"/>
  <c r="AQ5" i="26"/>
  <c r="BP5" i="26" s="1"/>
  <c r="AP5" i="26"/>
  <c r="BO5" i="26" s="1"/>
  <c r="BV5" i="26" s="1"/>
  <c r="D5" i="26"/>
  <c r="E5" i="26" s="1"/>
  <c r="EA1" i="26"/>
  <c r="DZ1" i="26"/>
  <c r="DY1" i="26"/>
  <c r="DX1" i="26"/>
  <c r="DW1" i="26"/>
  <c r="DV1" i="26"/>
  <c r="DU1" i="26"/>
  <c r="BU1" i="26"/>
  <c r="BT1" i="26"/>
  <c r="BS1" i="26"/>
  <c r="BR1" i="26"/>
  <c r="BQ1" i="26"/>
  <c r="BP1" i="26"/>
  <c r="BO1" i="26"/>
  <c r="BW21" i="26" s="1"/>
  <c r="BX21" i="26" s="1"/>
  <c r="AA1" i="26"/>
  <c r="Z1" i="26"/>
  <c r="Y1" i="26"/>
  <c r="X1" i="26"/>
  <c r="W1" i="26"/>
  <c r="V1" i="26"/>
  <c r="U1" i="26"/>
  <c r="BV16" i="26" l="1"/>
  <c r="BV12" i="26"/>
  <c r="BZ10" i="26"/>
  <c r="BY5" i="26"/>
  <c r="BZ5" i="26" s="1"/>
  <c r="BW5" i="26"/>
  <c r="BX5" i="26" s="1"/>
  <c r="CE11" i="26"/>
  <c r="CB11" i="26"/>
  <c r="EE15" i="26"/>
  <c r="EF15" i="26" s="1"/>
  <c r="EH15" i="26" s="1"/>
  <c r="DZ7" i="26"/>
  <c r="BV10" i="26"/>
  <c r="BW12" i="26"/>
  <c r="BX12" i="26" s="1"/>
  <c r="BV18" i="26"/>
  <c r="EE16" i="26"/>
  <c r="EF16" i="26" s="1"/>
  <c r="EH16" i="26" s="1"/>
  <c r="DI12" i="26"/>
  <c r="DM13" i="26"/>
  <c r="DT13" i="26" s="1"/>
  <c r="EQ13" i="26"/>
  <c r="BV14" i="26"/>
  <c r="DN15" i="26"/>
  <c r="DV15" i="26" s="1"/>
  <c r="DZ16" i="26"/>
  <c r="EB16" i="26" s="1"/>
  <c r="DF16" i="26"/>
  <c r="EW18" i="26"/>
  <c r="BN20" i="26"/>
  <c r="BV22" i="26"/>
  <c r="BW23" i="26"/>
  <c r="BX23" i="26" s="1"/>
  <c r="DU35" i="26"/>
  <c r="ES10" i="26"/>
  <c r="ES13" i="26"/>
  <c r="DH16" i="26"/>
  <c r="DU17" i="26"/>
  <c r="DZ25" i="26"/>
  <c r="EQ6" i="26"/>
  <c r="DM9" i="26"/>
  <c r="EE9" i="26" s="1"/>
  <c r="EF9" i="26" s="1"/>
  <c r="EH9" i="26" s="1"/>
  <c r="EC101" i="26"/>
  <c r="ED101" i="26" s="1"/>
  <c r="EE31" i="26"/>
  <c r="EF31" i="26" s="1"/>
  <c r="EH31" i="26" s="1"/>
  <c r="EQ5" i="26"/>
  <c r="DU6" i="26"/>
  <c r="DR6" i="26"/>
  <c r="DZ6" i="26" s="1"/>
  <c r="EU6" i="26"/>
  <c r="DJ8" i="26"/>
  <c r="ER5" i="26"/>
  <c r="DW14" i="26"/>
  <c r="DJ16" i="26"/>
  <c r="BW19" i="26"/>
  <c r="BX19" i="26" s="1"/>
  <c r="BZ19" i="26" s="1"/>
  <c r="BN23" i="26"/>
  <c r="DP9" i="26"/>
  <c r="DX9" i="26" s="1"/>
  <c r="DT10" i="26"/>
  <c r="DL12" i="26"/>
  <c r="DS13" i="26"/>
  <c r="EA13" i="26" s="1"/>
  <c r="DL13" i="26"/>
  <c r="EU13" i="26"/>
  <c r="DX14" i="26"/>
  <c r="DL16" i="26"/>
  <c r="DW17" i="26"/>
  <c r="BV21" i="26"/>
  <c r="DG22" i="26"/>
  <c r="DN22" i="26"/>
  <c r="EE22" i="26" s="1"/>
  <c r="EF22" i="26" s="1"/>
  <c r="EH22" i="26" s="1"/>
  <c r="DY30" i="26"/>
  <c r="BT8" i="26"/>
  <c r="BV8" i="26" s="1"/>
  <c r="CE9" i="26"/>
  <c r="EW9" i="26"/>
  <c r="DS9" i="26"/>
  <c r="EA9" i="26" s="1"/>
  <c r="DS10" i="26"/>
  <c r="DK12" i="26"/>
  <c r="DO8" i="26"/>
  <c r="DT8" i="26" s="1"/>
  <c r="DH8" i="26"/>
  <c r="DL8" i="26"/>
  <c r="DI7" i="26"/>
  <c r="DI8" i="26"/>
  <c r="DQ9" i="26"/>
  <c r="ET9" i="26"/>
  <c r="EB10" i="26"/>
  <c r="DH11" i="26"/>
  <c r="EU12" i="26"/>
  <c r="DQ12" i="26"/>
  <c r="DY12" i="26" s="1"/>
  <c r="DM12" i="26"/>
  <c r="EC12" i="26" s="1"/>
  <c r="ED12" i="26" s="1"/>
  <c r="DR13" i="26"/>
  <c r="DZ13" i="26" s="1"/>
  <c r="EV13" i="26"/>
  <c r="BW16" i="26"/>
  <c r="BX16" i="26" s="1"/>
  <c r="BZ16" i="26" s="1"/>
  <c r="DU18" i="26"/>
  <c r="EV19" i="26"/>
  <c r="DK19" i="26"/>
  <c r="DO22" i="26"/>
  <c r="DW22" i="26" s="1"/>
  <c r="EB22" i="26" s="1"/>
  <c r="DH22" i="26"/>
  <c r="ES22" i="26"/>
  <c r="DS24" i="26"/>
  <c r="DL24" i="26"/>
  <c r="EW24" i="26"/>
  <c r="DT15" i="26"/>
  <c r="DL5" i="26"/>
  <c r="DK5" i="26"/>
  <c r="BW8" i="26"/>
  <c r="BX8" i="26" s="1"/>
  <c r="BZ8" i="26" s="1"/>
  <c r="EV6" i="26"/>
  <c r="BW7" i="26"/>
  <c r="BX7" i="26" s="1"/>
  <c r="BV7" i="26"/>
  <c r="ES7" i="26"/>
  <c r="DO7" i="26"/>
  <c r="EC7" i="26" s="1"/>
  <c r="ED7" i="26" s="1"/>
  <c r="EW10" i="26"/>
  <c r="DN12" i="26"/>
  <c r="DV12" i="26" s="1"/>
  <c r="EW13" i="26"/>
  <c r="DI14" i="26"/>
  <c r="DU15" i="26"/>
  <c r="EB15" i="26" s="1"/>
  <c r="DK21" i="26"/>
  <c r="EV21" i="26"/>
  <c r="ES27" i="26"/>
  <c r="DH27" i="26"/>
  <c r="DO27" i="26"/>
  <c r="EE27" i="26" s="1"/>
  <c r="EF27" i="26" s="1"/>
  <c r="EH27" i="26" s="1"/>
  <c r="DM11" i="26"/>
  <c r="DF11" i="26"/>
  <c r="EQ12" i="26"/>
  <c r="DU13" i="26"/>
  <c r="BV15" i="26"/>
  <c r="BV20" i="26"/>
  <c r="DW20" i="26"/>
  <c r="EB20" i="26" s="1"/>
  <c r="EU22" i="26"/>
  <c r="DQ22" i="26"/>
  <c r="DT22" i="26" s="1"/>
  <c r="EC13" i="26"/>
  <c r="ED13" i="26" s="1"/>
  <c r="BW13" i="26"/>
  <c r="BX13" i="26" s="1"/>
  <c r="BZ13" i="26" s="1"/>
  <c r="EV8" i="26"/>
  <c r="BW11" i="26"/>
  <c r="BX11" i="26" s="1"/>
  <c r="BW6" i="26"/>
  <c r="BX6" i="26" s="1"/>
  <c r="BW14" i="26"/>
  <c r="BX14" i="26" s="1"/>
  <c r="BZ14" i="26" s="1"/>
  <c r="DK16" i="26"/>
  <c r="DR16" i="26"/>
  <c r="EU16" i="26"/>
  <c r="DH17" i="26"/>
  <c r="EE19" i="26"/>
  <c r="EF19" i="26" s="1"/>
  <c r="EH19" i="26" s="1"/>
  <c r="DG21" i="26"/>
  <c r="BW22" i="26"/>
  <c r="BX22" i="26" s="1"/>
  <c r="BZ22" i="26" s="1"/>
  <c r="CE27" i="26"/>
  <c r="CB27" i="26"/>
  <c r="DN14" i="26"/>
  <c r="EE14" i="26" s="1"/>
  <c r="EF14" i="26" s="1"/>
  <c r="EH14" i="26" s="1"/>
  <c r="DG14" i="26"/>
  <c r="DS16" i="26"/>
  <c r="EA16" i="26" s="1"/>
  <c r="DF17" i="26"/>
  <c r="DM17" i="26"/>
  <c r="DF29" i="26"/>
  <c r="EQ29" i="26"/>
  <c r="DM29" i="26"/>
  <c r="DH6" i="26"/>
  <c r="DF10" i="26"/>
  <c r="DL11" i="26"/>
  <c r="DF5" i="26"/>
  <c r="ER6" i="26"/>
  <c r="DP7" i="26"/>
  <c r="EE7" i="26" s="1"/>
  <c r="EF7" i="26" s="1"/>
  <c r="EH7" i="26" s="1"/>
  <c r="DS8" i="26"/>
  <c r="EA8" i="26" s="1"/>
  <c r="ET8" i="26"/>
  <c r="DY9" i="26"/>
  <c r="DG10" i="26"/>
  <c r="BN11" i="26"/>
  <c r="ET11" i="26"/>
  <c r="DN11" i="26"/>
  <c r="EC11" i="26" s="1"/>
  <c r="ED11" i="26" s="1"/>
  <c r="ET12" i="26"/>
  <c r="BN14" i="26"/>
  <c r="DH14" i="26"/>
  <c r="ER14" i="26"/>
  <c r="DT16" i="26"/>
  <c r="BW17" i="26"/>
  <c r="BX17" i="26" s="1"/>
  <c r="EE17" i="26"/>
  <c r="EF17" i="26" s="1"/>
  <c r="EH17" i="26" s="1"/>
  <c r="ER17" i="26"/>
  <c r="DN17" i="26"/>
  <c r="DV17" i="26" s="1"/>
  <c r="DJ17" i="26"/>
  <c r="EQ17" i="26"/>
  <c r="DF18" i="26"/>
  <c r="DM21" i="26"/>
  <c r="DF21" i="26"/>
  <c r="EQ21" i="26"/>
  <c r="BV23" i="26"/>
  <c r="BV26" i="26"/>
  <c r="BW28" i="26"/>
  <c r="BX28" i="26" s="1"/>
  <c r="BW35" i="26"/>
  <c r="BX35" i="26" s="1"/>
  <c r="BW193" i="26"/>
  <c r="BX193" i="26" s="1"/>
  <c r="BW195" i="26"/>
  <c r="BX195" i="26" s="1"/>
  <c r="BW197" i="26"/>
  <c r="BX197" i="26" s="1"/>
  <c r="BW194" i="26"/>
  <c r="BX194" i="26" s="1"/>
  <c r="BW196" i="26"/>
  <c r="BX196" i="26" s="1"/>
  <c r="BW187" i="26"/>
  <c r="BX187" i="26" s="1"/>
  <c r="BW189" i="26"/>
  <c r="BX189" i="26" s="1"/>
  <c r="BW172" i="26"/>
  <c r="BX172" i="26" s="1"/>
  <c r="BW176" i="26"/>
  <c r="BX176" i="26" s="1"/>
  <c r="BW164" i="26"/>
  <c r="BX164" i="26" s="1"/>
  <c r="BW162" i="26"/>
  <c r="BX162" i="26" s="1"/>
  <c r="BW161" i="26"/>
  <c r="BX161" i="26" s="1"/>
  <c r="BW171" i="26"/>
  <c r="BX171" i="26" s="1"/>
  <c r="BW180" i="26"/>
  <c r="BX180" i="26" s="1"/>
  <c r="BW165" i="26"/>
  <c r="BX165" i="26" s="1"/>
  <c r="BW151" i="26"/>
  <c r="BX151" i="26" s="1"/>
  <c r="BW154" i="26"/>
  <c r="BX154" i="26" s="1"/>
  <c r="BW149" i="26"/>
  <c r="BX149" i="26" s="1"/>
  <c r="BW132" i="26"/>
  <c r="BX132" i="26" s="1"/>
  <c r="BW144" i="26"/>
  <c r="BX144" i="26" s="1"/>
  <c r="BW136" i="26"/>
  <c r="BX136" i="26" s="1"/>
  <c r="BW138" i="26"/>
  <c r="BX138" i="26" s="1"/>
  <c r="BW130" i="26"/>
  <c r="BX130" i="26" s="1"/>
  <c r="BW118" i="26"/>
  <c r="BX118" i="26" s="1"/>
  <c r="BW107" i="26"/>
  <c r="BX107" i="26" s="1"/>
  <c r="BW122" i="26"/>
  <c r="BX122" i="26" s="1"/>
  <c r="BW104" i="26"/>
  <c r="BX104" i="26" s="1"/>
  <c r="BW96" i="26"/>
  <c r="BX96" i="26" s="1"/>
  <c r="BW102" i="26"/>
  <c r="BX102" i="26" s="1"/>
  <c r="BW85" i="26"/>
  <c r="BX85" i="26" s="1"/>
  <c r="BW89" i="26"/>
  <c r="BX89" i="26" s="1"/>
  <c r="BW94" i="26"/>
  <c r="BX94" i="26" s="1"/>
  <c r="BW67" i="26"/>
  <c r="BX67" i="26" s="1"/>
  <c r="BW74" i="26"/>
  <c r="BX74" i="26" s="1"/>
  <c r="BW60" i="26"/>
  <c r="BX60" i="26" s="1"/>
  <c r="BZ60" i="26" s="1"/>
  <c r="BW49" i="26"/>
  <c r="BX49" i="26" s="1"/>
  <c r="BW66" i="26"/>
  <c r="BX66" i="26" s="1"/>
  <c r="BW43" i="26"/>
  <c r="BX43" i="26" s="1"/>
  <c r="BW37" i="26"/>
  <c r="BX37" i="26" s="1"/>
  <c r="BZ37" i="26" s="1"/>
  <c r="BW61" i="26"/>
  <c r="BX61" i="26" s="1"/>
  <c r="BW54" i="26"/>
  <c r="BX54" i="26" s="1"/>
  <c r="BW58" i="26"/>
  <c r="BX58" i="26" s="1"/>
  <c r="BW59" i="26"/>
  <c r="BX59" i="26" s="1"/>
  <c r="BW57" i="26"/>
  <c r="BX57" i="26" s="1"/>
  <c r="BW56" i="26"/>
  <c r="BX56" i="26" s="1"/>
  <c r="BW47" i="26"/>
  <c r="BX47" i="26" s="1"/>
  <c r="BW51" i="26"/>
  <c r="BX51" i="26" s="1"/>
  <c r="BW36" i="26"/>
  <c r="BX36" i="26" s="1"/>
  <c r="DF9" i="26"/>
  <c r="DH10" i="26"/>
  <c r="DO11" i="26"/>
  <c r="DW11" i="26" s="1"/>
  <c r="DF15" i="26"/>
  <c r="EC15" i="26"/>
  <c r="ED15" i="26" s="1"/>
  <c r="ES17" i="26"/>
  <c r="DW19" i="26"/>
  <c r="EB19" i="26" s="1"/>
  <c r="DJ20" i="26"/>
  <c r="BN22" i="26"/>
  <c r="DU23" i="26"/>
  <c r="BW9" i="26"/>
  <c r="BX9" i="26" s="1"/>
  <c r="EQ11" i="26"/>
  <c r="DW12" i="26"/>
  <c r="EU14" i="26"/>
  <c r="DQ14" i="26"/>
  <c r="DY14" i="26" s="1"/>
  <c r="ET14" i="26"/>
  <c r="BW15" i="26"/>
  <c r="BX15" i="26" s="1"/>
  <c r="BZ15" i="26" s="1"/>
  <c r="BN17" i="26"/>
  <c r="ET17" i="26"/>
  <c r="DH18" i="26"/>
  <c r="DX19" i="26"/>
  <c r="BW27" i="26"/>
  <c r="BX27" i="26" s="1"/>
  <c r="BV37" i="26"/>
  <c r="DP17" i="26"/>
  <c r="DX17" i="26" s="1"/>
  <c r="EW17" i="26"/>
  <c r="BW18" i="26"/>
  <c r="BX18" i="26" s="1"/>
  <c r="DN18" i="26"/>
  <c r="DV18" i="26" s="1"/>
  <c r="ER18" i="26"/>
  <c r="EQ18" i="26"/>
  <c r="DY19" i="26"/>
  <c r="DL19" i="26"/>
  <c r="EW19" i="26"/>
  <c r="DY26" i="26"/>
  <c r="EB31" i="26"/>
  <c r="DH13" i="26"/>
  <c r="DS14" i="26"/>
  <c r="EA14" i="26" s="1"/>
  <c r="BN16" i="26"/>
  <c r="DZ19" i="26"/>
  <c r="DJ19" i="26"/>
  <c r="EU19" i="26"/>
  <c r="DO20" i="26"/>
  <c r="DT20" i="26" s="1"/>
  <c r="DH20" i="26"/>
  <c r="EA24" i="26"/>
  <c r="DV25" i="26"/>
  <c r="CE6" i="26"/>
  <c r="DO6" i="26"/>
  <c r="EE6" i="26" s="1"/>
  <c r="EF6" i="26" s="1"/>
  <c r="EH6" i="26" s="1"/>
  <c r="DY8" i="26"/>
  <c r="DK9" i="26"/>
  <c r="DS11" i="26"/>
  <c r="EA11" i="26" s="1"/>
  <c r="ER13" i="26"/>
  <c r="ES15" i="26"/>
  <c r="DJ15" i="26"/>
  <c r="EQ15" i="26"/>
  <c r="CE18" i="26"/>
  <c r="CB18" i="26"/>
  <c r="EU18" i="26"/>
  <c r="EE20" i="26"/>
  <c r="EF20" i="26" s="1"/>
  <c r="EH20" i="26" s="1"/>
  <c r="BW20" i="26"/>
  <c r="BX20" i="26" s="1"/>
  <c r="DI20" i="26"/>
  <c r="ET20" i="26"/>
  <c r="ER22" i="26"/>
  <c r="DJ23" i="26"/>
  <c r="EU23" i="26"/>
  <c r="DQ23" i="26"/>
  <c r="DY23" i="26" s="1"/>
  <c r="BW29" i="26"/>
  <c r="BX29" i="26" s="1"/>
  <c r="BZ29" i="26" s="1"/>
  <c r="BV31" i="26"/>
  <c r="DQ5" i="26"/>
  <c r="EE5" i="26" s="1"/>
  <c r="EF5" i="26" s="1"/>
  <c r="DJ5" i="26"/>
  <c r="BU6" i="26"/>
  <c r="BV6" i="26" s="1"/>
  <c r="DL9" i="26"/>
  <c r="DR10" i="26"/>
  <c r="EE10" i="26" s="1"/>
  <c r="EF10" i="26" s="1"/>
  <c r="EH10" i="26" s="1"/>
  <c r="DK10" i="26"/>
  <c r="EC16" i="26"/>
  <c r="ED16" i="26" s="1"/>
  <c r="DL21" i="26"/>
  <c r="DS21" i="26"/>
  <c r="EA21" i="26" s="1"/>
  <c r="DK23" i="26"/>
  <c r="EV23" i="26"/>
  <c r="DR23" i="26"/>
  <c r="DZ23" i="26" s="1"/>
  <c r="DT24" i="26"/>
  <c r="EE30" i="26"/>
  <c r="EF30" i="26" s="1"/>
  <c r="EH30" i="26" s="1"/>
  <c r="BV33" i="26"/>
  <c r="EU27" i="26"/>
  <c r="EQ27" i="26"/>
  <c r="ET32" i="26"/>
  <c r="DP32" i="26"/>
  <c r="DX32" i="26" s="1"/>
  <c r="DK33" i="26"/>
  <c r="DP34" i="26"/>
  <c r="DI34" i="26"/>
  <c r="ET34" i="26"/>
  <c r="DF36" i="26"/>
  <c r="ES40" i="26"/>
  <c r="DH40" i="26"/>
  <c r="BU17" i="26"/>
  <c r="BV17" i="26" s="1"/>
  <c r="ES23" i="26"/>
  <c r="EU24" i="26"/>
  <c r="ER29" i="26"/>
  <c r="DH30" i="26"/>
  <c r="EC30" i="26"/>
  <c r="ED30" i="26" s="1"/>
  <c r="BN32" i="26"/>
  <c r="DN32" i="26"/>
  <c r="DV32" i="26" s="1"/>
  <c r="BW34" i="26"/>
  <c r="BX34" i="26" s="1"/>
  <c r="BZ34" i="26" s="1"/>
  <c r="DY35" i="26"/>
  <c r="EQ35" i="26"/>
  <c r="EU50" i="26"/>
  <c r="EV25" i="26"/>
  <c r="DQ27" i="26"/>
  <c r="DY27" i="26" s="1"/>
  <c r="DO29" i="26"/>
  <c r="EE29" i="26" s="1"/>
  <c r="EF29" i="26" s="1"/>
  <c r="EH29" i="26" s="1"/>
  <c r="BW30" i="26"/>
  <c r="BX30" i="26" s="1"/>
  <c r="ER30" i="26"/>
  <c r="DN30" i="26"/>
  <c r="DV30" i="26" s="1"/>
  <c r="EV34" i="26"/>
  <c r="DR34" i="26"/>
  <c r="DZ34" i="26" s="1"/>
  <c r="DF35" i="26"/>
  <c r="BN37" i="26"/>
  <c r="DJ38" i="26"/>
  <c r="EU38" i="26"/>
  <c r="DQ38" i="26"/>
  <c r="DT38" i="26" s="1"/>
  <c r="DZ42" i="26"/>
  <c r="DI19" i="26"/>
  <c r="DF20" i="26"/>
  <c r="EQ22" i="26"/>
  <c r="EV27" i="26"/>
  <c r="DR29" i="26"/>
  <c r="DZ29" i="26" s="1"/>
  <c r="DK29" i="26"/>
  <c r="EV29" i="26"/>
  <c r="DP33" i="26"/>
  <c r="DX33" i="26" s="1"/>
  <c r="DI33" i="26"/>
  <c r="DL34" i="26"/>
  <c r="EW34" i="26"/>
  <c r="DS34" i="26"/>
  <c r="EA34" i="26" s="1"/>
  <c r="EA35" i="26"/>
  <c r="BQ37" i="26"/>
  <c r="EU37" i="26"/>
  <c r="DQ43" i="26"/>
  <c r="DY43" i="26" s="1"/>
  <c r="DJ43" i="26"/>
  <c r="EU43" i="26"/>
  <c r="DG45" i="26"/>
  <c r="DN45" i="26"/>
  <c r="DV45" i="26" s="1"/>
  <c r="DX24" i="26"/>
  <c r="BW25" i="26"/>
  <c r="BX25" i="26" s="1"/>
  <c r="BW26" i="26"/>
  <c r="BX26" i="26" s="1"/>
  <c r="BZ26" i="26" s="1"/>
  <c r="EE26" i="26"/>
  <c r="EF26" i="26" s="1"/>
  <c r="EH26" i="26" s="1"/>
  <c r="EA26" i="26"/>
  <c r="DH26" i="26"/>
  <c r="DL30" i="26"/>
  <c r="BW33" i="26"/>
  <c r="BX33" i="26" s="1"/>
  <c r="BZ33" i="26" s="1"/>
  <c r="EC33" i="26"/>
  <c r="ED33" i="26" s="1"/>
  <c r="DF34" i="26"/>
  <c r="EQ34" i="26"/>
  <c r="EA39" i="26"/>
  <c r="EV43" i="26"/>
  <c r="DK43" i="26"/>
  <c r="ES45" i="26"/>
  <c r="DO45" i="26"/>
  <c r="DW45" i="26" s="1"/>
  <c r="DH45" i="26"/>
  <c r="DF51" i="26"/>
  <c r="EQ51" i="26"/>
  <c r="DM51" i="26"/>
  <c r="DT51" i="26" s="1"/>
  <c r="DH19" i="26"/>
  <c r="EC21" i="26"/>
  <c r="ED21" i="26" s="1"/>
  <c r="EU21" i="26"/>
  <c r="DS22" i="26"/>
  <c r="EC22" i="26" s="1"/>
  <c r="ED22" i="26" s="1"/>
  <c r="DG25" i="26"/>
  <c r="DF26" i="26"/>
  <c r="DM26" i="26"/>
  <c r="DT26" i="26" s="1"/>
  <c r="DU27" i="26"/>
  <c r="DJ28" i="26"/>
  <c r="DS29" i="26"/>
  <c r="EA29" i="26" s="1"/>
  <c r="DT30" i="26"/>
  <c r="ES30" i="26"/>
  <c r="BZ36" i="26"/>
  <c r="ER45" i="26"/>
  <c r="BQ46" i="26"/>
  <c r="BN46" i="26"/>
  <c r="DM47" i="26"/>
  <c r="DF47" i="26"/>
  <c r="EQ47" i="26"/>
  <c r="DN51" i="26"/>
  <c r="DV51" i="26" s="1"/>
  <c r="ER51" i="26"/>
  <c r="DG51" i="26"/>
  <c r="BW24" i="26"/>
  <c r="BX24" i="26" s="1"/>
  <c r="DZ24" i="26"/>
  <c r="EQ25" i="26"/>
  <c r="DH25" i="26"/>
  <c r="BN26" i="26"/>
  <c r="DJ26" i="26"/>
  <c r="DK28" i="26"/>
  <c r="DK30" i="26"/>
  <c r="DR30" i="26"/>
  <c r="DZ30" i="26" s="1"/>
  <c r="EB30" i="26" s="1"/>
  <c r="DY31" i="26"/>
  <c r="BU32" i="26"/>
  <c r="BV32" i="26" s="1"/>
  <c r="BN33" i="26"/>
  <c r="DU34" i="26"/>
  <c r="ES35" i="26"/>
  <c r="DO35" i="26"/>
  <c r="DW35" i="26" s="1"/>
  <c r="DJ36" i="26"/>
  <c r="EU36" i="26"/>
  <c r="DQ36" i="26"/>
  <c r="DT36" i="26" s="1"/>
  <c r="BV44" i="26"/>
  <c r="DN47" i="26"/>
  <c r="ER47" i="26"/>
  <c r="DG47" i="26"/>
  <c r="BV27" i="26"/>
  <c r="DW27" i="26"/>
  <c r="BZ28" i="26"/>
  <c r="DI28" i="26"/>
  <c r="DP28" i="26"/>
  <c r="EE28" i="26" s="1"/>
  <c r="EF28" i="26" s="1"/>
  <c r="EH28" i="26" s="1"/>
  <c r="DU29" i="26"/>
  <c r="BQ30" i="26"/>
  <c r="BV30" i="26" s="1"/>
  <c r="BV36" i="26"/>
  <c r="DO39" i="26"/>
  <c r="DW39" i="26" s="1"/>
  <c r="DH39" i="26"/>
  <c r="ES39" i="26"/>
  <c r="DT40" i="26"/>
  <c r="DX41" i="26"/>
  <c r="BW53" i="26"/>
  <c r="BX53" i="26" s="1"/>
  <c r="DJ55" i="26"/>
  <c r="DQ55" i="26"/>
  <c r="DY55" i="26" s="1"/>
  <c r="EU55" i="26"/>
  <c r="EV30" i="26"/>
  <c r="EA31" i="26"/>
  <c r="DF37" i="26"/>
  <c r="EQ37" i="26"/>
  <c r="DM37" i="26"/>
  <c r="DT37" i="26" s="1"/>
  <c r="DJ37" i="26"/>
  <c r="EU42" i="26"/>
  <c r="DQ42" i="26"/>
  <c r="DY42" i="26" s="1"/>
  <c r="DJ42" i="26"/>
  <c r="EC44" i="26"/>
  <c r="ED44" i="26" s="1"/>
  <c r="BW44" i="26"/>
  <c r="BX44" i="26" s="1"/>
  <c r="EE44" i="26"/>
  <c r="EF44" i="26" s="1"/>
  <c r="EH44" i="26" s="1"/>
  <c r="DW50" i="26"/>
  <c r="CE55" i="26"/>
  <c r="CB55" i="26"/>
  <c r="EV14" i="26"/>
  <c r="DO19" i="26"/>
  <c r="DT19" i="26" s="1"/>
  <c r="CB25" i="26"/>
  <c r="BV29" i="26"/>
  <c r="DW29" i="26"/>
  <c r="DT31" i="26"/>
  <c r="DX34" i="26"/>
  <c r="DR35" i="26"/>
  <c r="DZ35" i="26" s="1"/>
  <c r="DK35" i="26"/>
  <c r="DG37" i="26"/>
  <c r="ER37" i="26"/>
  <c r="DN37" i="26"/>
  <c r="DV37" i="26" s="1"/>
  <c r="DJ39" i="26"/>
  <c r="ER49" i="26"/>
  <c r="DG49" i="26"/>
  <c r="DN49" i="26"/>
  <c r="EV50" i="26"/>
  <c r="DK50" i="26"/>
  <c r="BT25" i="26"/>
  <c r="BV25" i="26" s="1"/>
  <c r="DM25" i="26"/>
  <c r="DQ26" i="26"/>
  <c r="ES26" i="26"/>
  <c r="DF27" i="26"/>
  <c r="EC31" i="26"/>
  <c r="ED31" i="26" s="1"/>
  <c r="BW31" i="26"/>
  <c r="BX31" i="26" s="1"/>
  <c r="BN34" i="26"/>
  <c r="DG36" i="26"/>
  <c r="ER36" i="26"/>
  <c r="DO37" i="26"/>
  <c r="DW37" i="26" s="1"/>
  <c r="ES37" i="26"/>
  <c r="ES38" i="26"/>
  <c r="EV39" i="26"/>
  <c r="DR39" i="26"/>
  <c r="DZ39" i="26" s="1"/>
  <c r="BV46" i="26"/>
  <c r="BZ46" i="26" s="1"/>
  <c r="DQ28" i="26"/>
  <c r="ET28" i="26"/>
  <c r="DY29" i="26"/>
  <c r="BZ31" i="26"/>
  <c r="EQ31" i="26"/>
  <c r="DG32" i="26"/>
  <c r="EQ33" i="26"/>
  <c r="BV34" i="26"/>
  <c r="BO35" i="26"/>
  <c r="DH36" i="26"/>
  <c r="ES36" i="26"/>
  <c r="DY38" i="26"/>
  <c r="EB38" i="26" s="1"/>
  <c r="BW52" i="26"/>
  <c r="BX52" i="26" s="1"/>
  <c r="BZ52" i="26" s="1"/>
  <c r="EA59" i="26"/>
  <c r="CE23" i="26"/>
  <c r="DI23" i="26"/>
  <c r="DP23" i="26"/>
  <c r="DX23" i="26" s="1"/>
  <c r="DL25" i="26"/>
  <c r="DS25" i="26"/>
  <c r="EA25" i="26" s="1"/>
  <c r="DO25" i="26"/>
  <c r="DW25" i="26" s="1"/>
  <c r="DJ27" i="26"/>
  <c r="BN31" i="26"/>
  <c r="EV40" i="26"/>
  <c r="DK40" i="26"/>
  <c r="EV24" i="26"/>
  <c r="EV28" i="26"/>
  <c r="DH29" i="26"/>
  <c r="EU31" i="26"/>
  <c r="ET31" i="26"/>
  <c r="DM32" i="26"/>
  <c r="EE32" i="26" s="1"/>
  <c r="EF32" i="26" s="1"/>
  <c r="EH32" i="26" s="1"/>
  <c r="DF32" i="26"/>
  <c r="DI32" i="26"/>
  <c r="DL33" i="26"/>
  <c r="EW33" i="26"/>
  <c r="ES33" i="26"/>
  <c r="BQ35" i="26"/>
  <c r="DW36" i="26"/>
  <c r="EA38" i="26"/>
  <c r="BW50" i="26"/>
  <c r="BX50" i="26" s="1"/>
  <c r="DI41" i="26"/>
  <c r="ET41" i="26"/>
  <c r="DP41" i="26"/>
  <c r="DT41" i="26" s="1"/>
  <c r="BZ44" i="26"/>
  <c r="ET22" i="26"/>
  <c r="EW23" i="26"/>
  <c r="DQ24" i="26"/>
  <c r="DY24" i="26" s="1"/>
  <c r="EB24" i="26" s="1"/>
  <c r="ES24" i="26"/>
  <c r="DV26" i="26"/>
  <c r="DP27" i="26"/>
  <c r="DX27" i="26" s="1"/>
  <c r="DI27" i="26"/>
  <c r="DL29" i="26"/>
  <c r="EW31" i="26"/>
  <c r="BW32" i="26"/>
  <c r="BX32" i="26" s="1"/>
  <c r="BZ32" i="26" s="1"/>
  <c r="ES32" i="26"/>
  <c r="DH34" i="26"/>
  <c r="ES34" i="26"/>
  <c r="DO34" i="26"/>
  <c r="DT34" i="26" s="1"/>
  <c r="BW55" i="26"/>
  <c r="BX55" i="26" s="1"/>
  <c r="EV45" i="26"/>
  <c r="DK45" i="26"/>
  <c r="DX46" i="26"/>
  <c r="DJ47" i="26"/>
  <c r="EU47" i="26"/>
  <c r="DQ47" i="26"/>
  <c r="DY47" i="26" s="1"/>
  <c r="DR49" i="26"/>
  <c r="DK49" i="26"/>
  <c r="DS49" i="26"/>
  <c r="EA49" i="26" s="1"/>
  <c r="DJ51" i="26"/>
  <c r="EU51" i="26"/>
  <c r="DQ51" i="26"/>
  <c r="DY51" i="26" s="1"/>
  <c r="CE53" i="26"/>
  <c r="ET53" i="26"/>
  <c r="DI53" i="26"/>
  <c r="DP53" i="26"/>
  <c r="EC53" i="26" s="1"/>
  <c r="ED53" i="26" s="1"/>
  <c r="BP55" i="26"/>
  <c r="BN55" i="26"/>
  <c r="CE63" i="26"/>
  <c r="CB63" i="26"/>
  <c r="DR41" i="26"/>
  <c r="EC41" i="26" s="1"/>
  <c r="ED41" i="26" s="1"/>
  <c r="EV41" i="26"/>
  <c r="EE43" i="26"/>
  <c r="EF43" i="26" s="1"/>
  <c r="EH43" i="26" s="1"/>
  <c r="DY48" i="26"/>
  <c r="DF50" i="26"/>
  <c r="EQ50" i="26"/>
  <c r="CE56" i="26"/>
  <c r="CB56" i="26"/>
  <c r="DF58" i="26"/>
  <c r="EQ58" i="26"/>
  <c r="DM58" i="26"/>
  <c r="DS60" i="26"/>
  <c r="EW60" i="26"/>
  <c r="DL60" i="26"/>
  <c r="DM39" i="26"/>
  <c r="EC39" i="26" s="1"/>
  <c r="ED39" i="26" s="1"/>
  <c r="DU41" i="26"/>
  <c r="BW42" i="26"/>
  <c r="BX42" i="26" s="1"/>
  <c r="BZ42" i="26" s="1"/>
  <c r="DU42" i="26"/>
  <c r="EA44" i="26"/>
  <c r="DZ46" i="26"/>
  <c r="DM50" i="26"/>
  <c r="DL51" i="26"/>
  <c r="EW51" i="26"/>
  <c r="DS51" i="26"/>
  <c r="EA51" i="26" s="1"/>
  <c r="EV53" i="26"/>
  <c r="DK53" i="26"/>
  <c r="DR53" i="26"/>
  <c r="DZ53" i="26" s="1"/>
  <c r="BN54" i="26"/>
  <c r="EC55" i="26"/>
  <c r="ED55" i="26" s="1"/>
  <c r="CE57" i="26"/>
  <c r="CB57" i="26"/>
  <c r="BW64" i="26"/>
  <c r="BX64" i="26" s="1"/>
  <c r="DX64" i="26"/>
  <c r="EQ44" i="26"/>
  <c r="BP45" i="26"/>
  <c r="BV45" i="26" s="1"/>
  <c r="BN45" i="26"/>
  <c r="ES50" i="26"/>
  <c r="DO50" i="26"/>
  <c r="DF54" i="26"/>
  <c r="EQ54" i="26"/>
  <c r="DM54" i="26"/>
  <c r="DU65" i="26"/>
  <c r="EW39" i="26"/>
  <c r="DP39" i="26"/>
  <c r="DX39" i="26" s="1"/>
  <c r="DW42" i="26"/>
  <c r="DX43" i="26"/>
  <c r="EB43" i="26" s="1"/>
  <c r="DJ44" i="26"/>
  <c r="DU45" i="26"/>
  <c r="DK46" i="26"/>
  <c r="DJ48" i="26"/>
  <c r="EU48" i="26"/>
  <c r="DP50" i="26"/>
  <c r="DX50" i="26" s="1"/>
  <c r="EE55" i="26"/>
  <c r="EF55" i="26" s="1"/>
  <c r="EH55" i="26" s="1"/>
  <c r="DP58" i="26"/>
  <c r="DX58" i="26" s="1"/>
  <c r="DI58" i="26"/>
  <c r="BV61" i="26"/>
  <c r="DU63" i="26"/>
  <c r="BW70" i="26"/>
  <c r="BX70" i="26" s="1"/>
  <c r="BZ70" i="26" s="1"/>
  <c r="EV36" i="26"/>
  <c r="DQ39" i="26"/>
  <c r="ER40" i="26"/>
  <c r="DN40" i="26"/>
  <c r="DV40" i="26" s="1"/>
  <c r="EB40" i="26" s="1"/>
  <c r="EC43" i="26"/>
  <c r="ED43" i="26" s="1"/>
  <c r="ES44" i="26"/>
  <c r="DH44" i="26"/>
  <c r="DG46" i="26"/>
  <c r="ER46" i="26"/>
  <c r="DN46" i="26"/>
  <c r="DV46" i="26" s="1"/>
  <c r="DV49" i="26"/>
  <c r="DJ50" i="26"/>
  <c r="DQ50" i="26"/>
  <c r="DY50" i="26" s="1"/>
  <c r="DU51" i="26"/>
  <c r="ER52" i="26"/>
  <c r="BN60" i="26"/>
  <c r="DN33" i="26"/>
  <c r="DP35" i="26"/>
  <c r="DX35" i="26" s="1"/>
  <c r="DS37" i="26"/>
  <c r="EA37" i="26" s="1"/>
  <c r="ER38" i="26"/>
  <c r="DJ40" i="26"/>
  <c r="DY41" i="26"/>
  <c r="DZ43" i="26"/>
  <c r="DV47" i="26"/>
  <c r="ES48" i="26"/>
  <c r="BN51" i="26"/>
  <c r="BV55" i="26"/>
  <c r="DF55" i="26"/>
  <c r="BN56" i="26"/>
  <c r="DV56" i="26"/>
  <c r="ET56" i="26"/>
  <c r="BN57" i="26"/>
  <c r="DS62" i="26"/>
  <c r="EW62" i="26"/>
  <c r="DL62" i="26"/>
  <c r="BV64" i="26"/>
  <c r="DS39" i="26"/>
  <c r="DF41" i="26"/>
  <c r="DG43" i="26"/>
  <c r="DO44" i="26"/>
  <c r="DW44" i="26" s="1"/>
  <c r="BW45" i="26"/>
  <c r="BX45" i="26" s="1"/>
  <c r="BZ45" i="26" s="1"/>
  <c r="BN47" i="26"/>
  <c r="DP48" i="26"/>
  <c r="DX48" i="26" s="1"/>
  <c r="EB48" i="26" s="1"/>
  <c r="DI48" i="26"/>
  <c r="ET48" i="26"/>
  <c r="DO48" i="26"/>
  <c r="DT48" i="26" s="1"/>
  <c r="EW50" i="26"/>
  <c r="DW51" i="26"/>
  <c r="ET52" i="26"/>
  <c r="DP52" i="26"/>
  <c r="DX52" i="26" s="1"/>
  <c r="DN52" i="26"/>
  <c r="EE52" i="26" s="1"/>
  <c r="EF52" i="26" s="1"/>
  <c r="EH52" i="26" s="1"/>
  <c r="DJ54" i="26"/>
  <c r="DQ54" i="26"/>
  <c r="DY54" i="26" s="1"/>
  <c r="EU54" i="26"/>
  <c r="ER61" i="26"/>
  <c r="DN61" i="26"/>
  <c r="DV61" i="26" s="1"/>
  <c r="DG61" i="26"/>
  <c r="DK36" i="26"/>
  <c r="DK38" i="26"/>
  <c r="ET39" i="26"/>
  <c r="DL40" i="26"/>
  <c r="EA42" i="26"/>
  <c r="DJ46" i="26"/>
  <c r="DQ46" i="26"/>
  <c r="DY46" i="26" s="1"/>
  <c r="BV47" i="26"/>
  <c r="BN49" i="26"/>
  <c r="BP50" i="26"/>
  <c r="BN50" i="26"/>
  <c r="CB54" i="26"/>
  <c r="CE54" i="26"/>
  <c r="EV56" i="26"/>
  <c r="DI59" i="26"/>
  <c r="ET59" i="26"/>
  <c r="BW63" i="26"/>
  <c r="BX63" i="26" s="1"/>
  <c r="DY63" i="26"/>
  <c r="DW69" i="26"/>
  <c r="EE42" i="26"/>
  <c r="EF42" i="26" s="1"/>
  <c r="EH42" i="26" s="1"/>
  <c r="DS44" i="26"/>
  <c r="DF45" i="26"/>
  <c r="DZ49" i="26"/>
  <c r="DR52" i="26"/>
  <c r="DK52" i="26"/>
  <c r="EV52" i="26"/>
  <c r="DQ52" i="26"/>
  <c r="DY52" i="26" s="1"/>
  <c r="DX53" i="26"/>
  <c r="EB53" i="26" s="1"/>
  <c r="DG58" i="26"/>
  <c r="ER58" i="26"/>
  <c r="BV60" i="26"/>
  <c r="DZ60" i="26"/>
  <c r="DF60" i="26"/>
  <c r="DN42" i="26"/>
  <c r="DV42" i="26" s="1"/>
  <c r="DG42" i="26"/>
  <c r="DZ47" i="26"/>
  <c r="BP48" i="26"/>
  <c r="BV48" i="26" s="1"/>
  <c r="BN48" i="26"/>
  <c r="BV53" i="26"/>
  <c r="EQ53" i="26"/>
  <c r="DM55" i="26"/>
  <c r="EE58" i="26"/>
  <c r="EF58" i="26" s="1"/>
  <c r="EH58" i="26" s="1"/>
  <c r="EA60" i="26"/>
  <c r="DV62" i="26"/>
  <c r="DY39" i="26"/>
  <c r="ES41" i="26"/>
  <c r="ET43" i="26"/>
  <c r="EA47" i="26"/>
  <c r="DF53" i="26"/>
  <c r="ER53" i="26"/>
  <c r="DP55" i="26"/>
  <c r="DX55" i="26" s="1"/>
  <c r="DI55" i="26"/>
  <c r="BU56" i="26"/>
  <c r="DK56" i="26"/>
  <c r="BU57" i="26"/>
  <c r="BV57" i="26" s="1"/>
  <c r="DV58" i="26"/>
  <c r="BU59" i="26"/>
  <c r="BV59" i="26" s="1"/>
  <c r="DU60" i="26"/>
  <c r="DF56" i="26"/>
  <c r="EQ56" i="26"/>
  <c r="DM56" i="26"/>
  <c r="EE56" i="26" s="1"/>
  <c r="EF56" i="26" s="1"/>
  <c r="EH56" i="26" s="1"/>
  <c r="ER60" i="26"/>
  <c r="DN60" i="26"/>
  <c r="DV60" i="26" s="1"/>
  <c r="DG60" i="26"/>
  <c r="BV56" i="26"/>
  <c r="EQ57" i="26"/>
  <c r="DM57" i="26"/>
  <c r="DF57" i="26"/>
  <c r="BN42" i="26"/>
  <c r="DK42" i="26"/>
  <c r="EV42" i="26"/>
  <c r="BQ43" i="26"/>
  <c r="BV43" i="26" s="1"/>
  <c r="BZ43" i="26" s="1"/>
  <c r="BN43" i="26"/>
  <c r="BN44" i="26"/>
  <c r="EC48" i="26"/>
  <c r="ED48" i="26" s="1"/>
  <c r="BW48" i="26"/>
  <c r="BX48" i="26" s="1"/>
  <c r="BZ48" i="26" s="1"/>
  <c r="BZ49" i="26"/>
  <c r="ET49" i="26"/>
  <c r="DI49" i="26"/>
  <c r="BV50" i="26"/>
  <c r="DV52" i="26"/>
  <c r="EB52" i="26" s="1"/>
  <c r="ER57" i="26"/>
  <c r="DN57" i="26"/>
  <c r="DV57" i="26" s="1"/>
  <c r="DG57" i="26"/>
  <c r="EQ59" i="26"/>
  <c r="DM59" i="26"/>
  <c r="EC59" i="26" s="1"/>
  <c r="ED59" i="26" s="1"/>
  <c r="DF59" i="26"/>
  <c r="BW62" i="26"/>
  <c r="BX62" i="26" s="1"/>
  <c r="BZ62" i="26" s="1"/>
  <c r="DP63" i="26"/>
  <c r="DX63" i="26" s="1"/>
  <c r="DI63" i="26"/>
  <c r="ET63" i="26"/>
  <c r="BZ66" i="26"/>
  <c r="DL41" i="26"/>
  <c r="EW41" i="26"/>
  <c r="DS41" i="26"/>
  <c r="EA41" i="26" s="1"/>
  <c r="DT43" i="26"/>
  <c r="DX44" i="26"/>
  <c r="BW46" i="26"/>
  <c r="BX46" i="26" s="1"/>
  <c r="BZ47" i="26"/>
  <c r="DW48" i="26"/>
  <c r="DP49" i="26"/>
  <c r="DX49" i="26" s="1"/>
  <c r="DH50" i="26"/>
  <c r="ET50" i="26"/>
  <c r="BO54" i="26"/>
  <c r="BV54" i="26" s="1"/>
  <c r="DX54" i="26"/>
  <c r="BV58" i="26"/>
  <c r="EA62" i="26"/>
  <c r="BW65" i="26"/>
  <c r="BX65" i="26" s="1"/>
  <c r="EE65" i="26"/>
  <c r="EF65" i="26" s="1"/>
  <c r="EH65" i="26" s="1"/>
  <c r="BP64" i="26"/>
  <c r="EU66" i="26"/>
  <c r="BU68" i="26"/>
  <c r="BV68" i="26" s="1"/>
  <c r="BQ73" i="26"/>
  <c r="BV73" i="26" s="1"/>
  <c r="BN73" i="26"/>
  <c r="DR51" i="26"/>
  <c r="DZ51" i="26" s="1"/>
  <c r="DN54" i="26"/>
  <c r="DV54" i="26" s="1"/>
  <c r="BN59" i="26"/>
  <c r="BN61" i="26"/>
  <c r="DN62" i="26"/>
  <c r="DO66" i="26"/>
  <c r="DW66" i="26" s="1"/>
  <c r="DH66" i="26"/>
  <c r="DF68" i="26"/>
  <c r="BW77" i="26"/>
  <c r="BX77" i="26" s="1"/>
  <c r="DO46" i="26"/>
  <c r="DW46" i="26" s="1"/>
  <c r="DR47" i="26"/>
  <c r="DF49" i="26"/>
  <c r="DZ52" i="26"/>
  <c r="DJ56" i="26"/>
  <c r="DQ56" i="26"/>
  <c r="DY56" i="26" s="1"/>
  <c r="DK58" i="26"/>
  <c r="DS59" i="26"/>
  <c r="DH65" i="26"/>
  <c r="EQ65" i="26"/>
  <c r="DN66" i="26"/>
  <c r="EE66" i="26" s="1"/>
  <c r="EF66" i="26" s="1"/>
  <c r="EH66" i="26" s="1"/>
  <c r="DT72" i="26"/>
  <c r="DW75" i="26"/>
  <c r="EV68" i="26"/>
  <c r="BP70" i="26"/>
  <c r="BN70" i="26"/>
  <c r="DH43" i="26"/>
  <c r="DK44" i="26"/>
  <c r="DG48" i="26"/>
  <c r="DG55" i="26"/>
  <c r="DJ58" i="26"/>
  <c r="DQ58" i="26"/>
  <c r="DY58" i="26" s="1"/>
  <c r="EV59" i="26"/>
  <c r="DK60" i="26"/>
  <c r="DQ62" i="26"/>
  <c r="DY62" i="26" s="1"/>
  <c r="ES63" i="26"/>
  <c r="EE64" i="26"/>
  <c r="EF64" i="26" s="1"/>
  <c r="EH64" i="26" s="1"/>
  <c r="DR66" i="26"/>
  <c r="DZ66" i="26" s="1"/>
  <c r="ER68" i="26"/>
  <c r="DG68" i="26"/>
  <c r="ER56" i="26"/>
  <c r="DZ57" i="26"/>
  <c r="EW59" i="26"/>
  <c r="DO63" i="26"/>
  <c r="DW63" i="26" s="1"/>
  <c r="DI65" i="26"/>
  <c r="DP65" i="26"/>
  <c r="DX65" i="26" s="1"/>
  <c r="DS66" i="26"/>
  <c r="EA66" i="26" s="1"/>
  <c r="EW66" i="26"/>
  <c r="DO68" i="26"/>
  <c r="DW68" i="26" s="1"/>
  <c r="ES68" i="26"/>
  <c r="EE69" i="26"/>
  <c r="EF69" i="26" s="1"/>
  <c r="EH69" i="26" s="1"/>
  <c r="ES70" i="26"/>
  <c r="EU72" i="26"/>
  <c r="DQ72" i="26"/>
  <c r="DY72" i="26" s="1"/>
  <c r="EB72" i="26" s="1"/>
  <c r="DJ72" i="26"/>
  <c r="DM44" i="26"/>
  <c r="DP45" i="26"/>
  <c r="DX45" i="26" s="1"/>
  <c r="DS46" i="26"/>
  <c r="EA46" i="26" s="1"/>
  <c r="EU49" i="26"/>
  <c r="DM49" i="26"/>
  <c r="DS50" i="26"/>
  <c r="EA50" i="26" s="1"/>
  <c r="DJ60" i="26"/>
  <c r="DQ60" i="26"/>
  <c r="DY60" i="26" s="1"/>
  <c r="DF61" i="26"/>
  <c r="DQ63" i="26"/>
  <c r="DI64" i="26"/>
  <c r="CE65" i="26"/>
  <c r="DQ65" i="26"/>
  <c r="DY65" i="26" s="1"/>
  <c r="EU65" i="26"/>
  <c r="DM68" i="26"/>
  <c r="EE68" i="26" s="1"/>
  <c r="EF68" i="26" s="1"/>
  <c r="EH68" i="26" s="1"/>
  <c r="BO69" i="26"/>
  <c r="BV69" i="26" s="1"/>
  <c r="EU70" i="26"/>
  <c r="BO63" i="26"/>
  <c r="BV63" i="26" s="1"/>
  <c r="ET64" i="26"/>
  <c r="DO65" i="26"/>
  <c r="DW65" i="26" s="1"/>
  <c r="EC66" i="26"/>
  <c r="ED66" i="26" s="1"/>
  <c r="DQ68" i="26"/>
  <c r="DY68" i="26" s="1"/>
  <c r="EU68" i="26"/>
  <c r="DJ69" i="26"/>
  <c r="DV71" i="26"/>
  <c r="BN65" i="26"/>
  <c r="EQ69" i="26"/>
  <c r="DF69" i="26"/>
  <c r="DM69" i="26"/>
  <c r="EC69" i="26" s="1"/>
  <c r="ED69" i="26" s="1"/>
  <c r="BW71" i="26"/>
  <c r="BX71" i="26" s="1"/>
  <c r="BZ71" i="26" s="1"/>
  <c r="DS68" i="26"/>
  <c r="EA68" i="26" s="1"/>
  <c r="EW68" i="26"/>
  <c r="DR68" i="26"/>
  <c r="DZ68" i="26" s="1"/>
  <c r="BV70" i="26"/>
  <c r="DM70" i="26"/>
  <c r="DF70" i="26"/>
  <c r="BW72" i="26"/>
  <c r="BX72" i="26" s="1"/>
  <c r="EC72" i="26"/>
  <c r="ED72" i="26" s="1"/>
  <c r="DK73" i="26"/>
  <c r="DR73" i="26"/>
  <c r="DZ73" i="26" s="1"/>
  <c r="DQ49" i="26"/>
  <c r="DY49" i="26" s="1"/>
  <c r="EQ49" i="26"/>
  <c r="BZ51" i="26"/>
  <c r="DZ54" i="26"/>
  <c r="EU58" i="26"/>
  <c r="DR60" i="26"/>
  <c r="DK61" i="26"/>
  <c r="EV64" i="26"/>
  <c r="ES69" i="26"/>
  <c r="DO69" i="26"/>
  <c r="DY71" i="26"/>
  <c r="EW73" i="26"/>
  <c r="DS73" i="26"/>
  <c r="EA73" i="26" s="1"/>
  <c r="DL73" i="26"/>
  <c r="DJ57" i="26"/>
  <c r="DQ57" i="26"/>
  <c r="DY57" i="26" s="1"/>
  <c r="ET61" i="26"/>
  <c r="DL61" i="26"/>
  <c r="DG62" i="26"/>
  <c r="DS64" i="26"/>
  <c r="EA64" i="26" s="1"/>
  <c r="DL64" i="26"/>
  <c r="DX66" i="26"/>
  <c r="ER67" i="26"/>
  <c r="DN67" i="26"/>
  <c r="DV67" i="26" s="1"/>
  <c r="EV67" i="26"/>
  <c r="BN68" i="26"/>
  <c r="BV71" i="26"/>
  <c r="DZ56" i="26"/>
  <c r="DJ61" i="26"/>
  <c r="DQ61" i="26"/>
  <c r="DY61" i="26" s="1"/>
  <c r="DM61" i="26"/>
  <c r="DR64" i="26"/>
  <c r="DT64" i="26" s="1"/>
  <c r="DW72" i="26"/>
  <c r="BW73" i="26"/>
  <c r="BX73" i="26" s="1"/>
  <c r="BV74" i="26"/>
  <c r="DJ59" i="26"/>
  <c r="DQ59" i="26"/>
  <c r="DY59" i="26" s="1"/>
  <c r="DM62" i="26"/>
  <c r="EC62" i="26" s="1"/>
  <c r="ED62" i="26" s="1"/>
  <c r="DF62" i="26"/>
  <c r="DG66" i="26"/>
  <c r="BZ67" i="26"/>
  <c r="DK67" i="26"/>
  <c r="BW69" i="26"/>
  <c r="BX69" i="26" s="1"/>
  <c r="DR69" i="26"/>
  <c r="DZ69" i="26" s="1"/>
  <c r="DK69" i="26"/>
  <c r="DZ58" i="26"/>
  <c r="DI66" i="26"/>
  <c r="ES66" i="26"/>
  <c r="DM67" i="26"/>
  <c r="BW68" i="26"/>
  <c r="BX68" i="26" s="1"/>
  <c r="BZ69" i="26"/>
  <c r="EW69" i="26"/>
  <c r="ER71" i="26"/>
  <c r="DN71" i="26"/>
  <c r="DJ66" i="26"/>
  <c r="DS70" i="26"/>
  <c r="EA70" i="26" s="1"/>
  <c r="EW70" i="26"/>
  <c r="DH71" i="26"/>
  <c r="ES71" i="26"/>
  <c r="DO71" i="26"/>
  <c r="DW71" i="26" s="1"/>
  <c r="EC75" i="26"/>
  <c r="ED75" i="26" s="1"/>
  <c r="BW75" i="26"/>
  <c r="BX75" i="26" s="1"/>
  <c r="EE75" i="26"/>
  <c r="EF75" i="26" s="1"/>
  <c r="EH75" i="26" s="1"/>
  <c r="DN65" i="26"/>
  <c r="DV65" i="26" s="1"/>
  <c r="DG69" i="26"/>
  <c r="EU71" i="26"/>
  <c r="DQ71" i="26"/>
  <c r="BU73" i="26"/>
  <c r="BN74" i="26"/>
  <c r="DI78" i="26"/>
  <c r="ET78" i="26"/>
  <c r="DX81" i="26"/>
  <c r="BW83" i="26"/>
  <c r="BX83" i="26" s="1"/>
  <c r="DO74" i="26"/>
  <c r="EE74" i="26" s="1"/>
  <c r="EF74" i="26" s="1"/>
  <c r="EH74" i="26" s="1"/>
  <c r="DH75" i="26"/>
  <c r="DO75" i="26"/>
  <c r="BW76" i="26"/>
  <c r="BX76" i="26" s="1"/>
  <c r="BZ76" i="26" s="1"/>
  <c r="EU76" i="26"/>
  <c r="DM80" i="26"/>
  <c r="DF80" i="26"/>
  <c r="BS81" i="26"/>
  <c r="BV83" i="26"/>
  <c r="DJ64" i="26"/>
  <c r="DF66" i="26"/>
  <c r="DL67" i="26"/>
  <c r="EW71" i="26"/>
  <c r="DP71" i="26"/>
  <c r="DX71" i="26" s="1"/>
  <c r="EV71" i="26"/>
  <c r="DW73" i="26"/>
  <c r="EB73" i="26" s="1"/>
  <c r="EW74" i="26"/>
  <c r="DQ74" i="26"/>
  <c r="DY74" i="26" s="1"/>
  <c r="DX78" i="26"/>
  <c r="CE79" i="26"/>
  <c r="CB79" i="26"/>
  <c r="DJ79" i="26"/>
  <c r="DQ79" i="26"/>
  <c r="DY79" i="26" s="1"/>
  <c r="BV80" i="26"/>
  <c r="DG72" i="26"/>
  <c r="DN72" i="26"/>
  <c r="DV72" i="26" s="1"/>
  <c r="BP76" i="26"/>
  <c r="BV76" i="26" s="1"/>
  <c r="EW76" i="26"/>
  <c r="DL76" i="26"/>
  <c r="ES80" i="26"/>
  <c r="BQ84" i="26"/>
  <c r="BV84" i="26" s="1"/>
  <c r="ER63" i="26"/>
  <c r="ER72" i="26"/>
  <c r="DY73" i="26"/>
  <c r="EQ77" i="26"/>
  <c r="EW79" i="26"/>
  <c r="BO85" i="26"/>
  <c r="BV85" i="26" s="1"/>
  <c r="DU85" i="26"/>
  <c r="BW86" i="26"/>
  <c r="BX86" i="26" s="1"/>
  <c r="DL69" i="26"/>
  <c r="DG70" i="26"/>
  <c r="BN71" i="26"/>
  <c r="BO72" i="26"/>
  <c r="DF73" i="26"/>
  <c r="BU74" i="26"/>
  <c r="BQ75" i="26"/>
  <c r="BV75" i="26" s="1"/>
  <c r="BN75" i="26"/>
  <c r="EW75" i="26"/>
  <c r="DS75" i="26"/>
  <c r="DT75" i="26" s="1"/>
  <c r="EE79" i="26"/>
  <c r="EF79" i="26" s="1"/>
  <c r="EH79" i="26" s="1"/>
  <c r="BW79" i="26"/>
  <c r="BX79" i="26" s="1"/>
  <c r="DT82" i="26"/>
  <c r="BV77" i="26"/>
  <c r="EQ78" i="26"/>
  <c r="DM78" i="26"/>
  <c r="DT78" i="26" s="1"/>
  <c r="BW88" i="26"/>
  <c r="BX88" i="26" s="1"/>
  <c r="EE88" i="26"/>
  <c r="EF88" i="26" s="1"/>
  <c r="EH88" i="26" s="1"/>
  <c r="EC88" i="26"/>
  <c r="ED88" i="26" s="1"/>
  <c r="BQ72" i="26"/>
  <c r="DR72" i="26"/>
  <c r="DZ72" i="26" s="1"/>
  <c r="DK72" i="26"/>
  <c r="EV72" i="26"/>
  <c r="DJ77" i="26"/>
  <c r="DG78" i="26"/>
  <c r="DU79" i="26"/>
  <c r="ET81" i="26"/>
  <c r="DI81" i="26"/>
  <c r="DP81" i="26"/>
  <c r="BU83" i="26"/>
  <c r="BN83" i="26"/>
  <c r="DU83" i="26"/>
  <c r="DT83" i="26"/>
  <c r="BP79" i="26"/>
  <c r="BV79" i="26" s="1"/>
  <c r="BN79" i="26"/>
  <c r="BZ82" i="26"/>
  <c r="DY85" i="26"/>
  <c r="ET70" i="26"/>
  <c r="DP70" i="26"/>
  <c r="DX70" i="26" s="1"/>
  <c r="BS72" i="26"/>
  <c r="DV75" i="26"/>
  <c r="EB75" i="26" s="1"/>
  <c r="DH77" i="26"/>
  <c r="DO77" i="26"/>
  <c r="DW77" i="26" s="1"/>
  <c r="BW80" i="26"/>
  <c r="BX80" i="26" s="1"/>
  <c r="BZ80" i="26" s="1"/>
  <c r="EV81" i="26"/>
  <c r="DN84" i="26"/>
  <c r="DT84" i="26" s="1"/>
  <c r="DG84" i="26"/>
  <c r="ER84" i="26"/>
  <c r="DF74" i="26"/>
  <c r="EQ80" i="26"/>
  <c r="DX86" i="26"/>
  <c r="EB86" i="26" s="1"/>
  <c r="CE91" i="26"/>
  <c r="CB91" i="26"/>
  <c r="EU73" i="26"/>
  <c r="DO73" i="26"/>
  <c r="DT73" i="26" s="1"/>
  <c r="DQ77" i="26"/>
  <c r="DY77" i="26" s="1"/>
  <c r="DH74" i="26"/>
  <c r="DY75" i="26"/>
  <c r="BN78" i="26"/>
  <c r="BW81" i="26"/>
  <c r="BX81" i="26" s="1"/>
  <c r="BZ81" i="26" s="1"/>
  <c r="EE81" i="26"/>
  <c r="EF81" i="26" s="1"/>
  <c r="EH81" i="26" s="1"/>
  <c r="EE82" i="26"/>
  <c r="EF82" i="26" s="1"/>
  <c r="EH82" i="26" s="1"/>
  <c r="EC82" i="26"/>
  <c r="ED82" i="26" s="1"/>
  <c r="BW82" i="26"/>
  <c r="BX82" i="26" s="1"/>
  <c r="DG85" i="26"/>
  <c r="ER85" i="26"/>
  <c r="DN85" i="26"/>
  <c r="DV85" i="26" s="1"/>
  <c r="DF76" i="26"/>
  <c r="EQ76" i="26"/>
  <c r="DM76" i="26"/>
  <c r="EE76" i="26" s="1"/>
  <c r="EF76" i="26" s="1"/>
  <c r="EH76" i="26" s="1"/>
  <c r="EA79" i="26"/>
  <c r="BV81" i="26"/>
  <c r="DQ83" i="26"/>
  <c r="EE83" i="26" s="1"/>
  <c r="EF83" i="26" s="1"/>
  <c r="EH83" i="26" s="1"/>
  <c r="DJ83" i="26"/>
  <c r="EU83" i="26"/>
  <c r="BV89" i="26"/>
  <c r="EA75" i="26"/>
  <c r="DT79" i="26"/>
  <c r="BN82" i="26"/>
  <c r="EB82" i="26"/>
  <c r="CB85" i="26"/>
  <c r="CE85" i="26"/>
  <c r="DT86" i="26"/>
  <c r="DU70" i="26"/>
  <c r="DT71" i="26"/>
  <c r="DI74" i="26"/>
  <c r="DP74" i="26"/>
  <c r="DX74" i="26" s="1"/>
  <c r="ET74" i="26"/>
  <c r="ES75" i="26"/>
  <c r="ES76" i="26"/>
  <c r="DO76" i="26"/>
  <c r="EC76" i="26" s="1"/>
  <c r="ED76" i="26" s="1"/>
  <c r="BN77" i="26"/>
  <c r="DW81" i="26"/>
  <c r="DN80" i="26"/>
  <c r="EE80" i="26" s="1"/>
  <c r="EF80" i="26" s="1"/>
  <c r="EH80" i="26" s="1"/>
  <c r="DF82" i="26"/>
  <c r="EV82" i="26"/>
  <c r="DR83" i="26"/>
  <c r="DZ83" i="26" s="1"/>
  <c r="EQ83" i="26"/>
  <c r="DO84" i="26"/>
  <c r="DS85" i="26"/>
  <c r="EA85" i="26" s="1"/>
  <c r="DL85" i="26"/>
  <c r="DQ85" i="26"/>
  <c r="DI87" i="26"/>
  <c r="ET87" i="26"/>
  <c r="EQ87" i="26"/>
  <c r="DX88" i="26"/>
  <c r="DF89" i="26"/>
  <c r="ES91" i="26"/>
  <c r="DO91" i="26"/>
  <c r="DW91" i="26" s="1"/>
  <c r="DH91" i="26"/>
  <c r="EQ79" i="26"/>
  <c r="DO80" i="26"/>
  <c r="EC80" i="26" s="1"/>
  <c r="ED80" i="26" s="1"/>
  <c r="DK81" i="26"/>
  <c r="BP82" i="26"/>
  <c r="BV82" i="26" s="1"/>
  <c r="DP84" i="26"/>
  <c r="DR85" i="26"/>
  <c r="DZ85" i="26" s="1"/>
  <c r="EV85" i="26"/>
  <c r="DY86" i="26"/>
  <c r="DJ87" i="26"/>
  <c r="ET88" i="26"/>
  <c r="DT90" i="26"/>
  <c r="BU92" i="26"/>
  <c r="BV92" i="26" s="1"/>
  <c r="BW99" i="26"/>
  <c r="BX99" i="26" s="1"/>
  <c r="DH82" i="26"/>
  <c r="ES83" i="26"/>
  <c r="EQ84" i="26"/>
  <c r="DF86" i="26"/>
  <c r="BW91" i="26"/>
  <c r="BX91" i="26" s="1"/>
  <c r="DH92" i="26"/>
  <c r="BN93" i="26"/>
  <c r="ES93" i="26"/>
  <c r="EE100" i="26"/>
  <c r="EF100" i="26" s="1"/>
  <c r="EH100" i="26" s="1"/>
  <c r="BW100" i="26"/>
  <c r="BX100" i="26" s="1"/>
  <c r="ER73" i="26"/>
  <c r="DF75" i="26"/>
  <c r="DK77" i="26"/>
  <c r="BW78" i="26"/>
  <c r="BX78" i="26" s="1"/>
  <c r="EA78" i="26"/>
  <c r="ET79" i="26"/>
  <c r="DQ80" i="26"/>
  <c r="DY80" i="26" s="1"/>
  <c r="EB80" i="26" s="1"/>
  <c r="DM81" i="26"/>
  <c r="ET83" i="26"/>
  <c r="EE86" i="26"/>
  <c r="EF86" i="26" s="1"/>
  <c r="EH86" i="26" s="1"/>
  <c r="BU87" i="26"/>
  <c r="BV87" i="26" s="1"/>
  <c r="EV87" i="26"/>
  <c r="BW90" i="26"/>
  <c r="BX90" i="26" s="1"/>
  <c r="EU90" i="26"/>
  <c r="DQ90" i="26"/>
  <c r="EE90" i="26" s="1"/>
  <c r="EF90" i="26" s="1"/>
  <c r="EH90" i="26" s="1"/>
  <c r="DJ90" i="26"/>
  <c r="EA92" i="26"/>
  <c r="DR87" i="26"/>
  <c r="EC87" i="26" s="1"/>
  <c r="ED87" i="26" s="1"/>
  <c r="DH89" i="26"/>
  <c r="ES89" i="26"/>
  <c r="DO89" i="26"/>
  <c r="BV90" i="26"/>
  <c r="EV90" i="26"/>
  <c r="DR90" i="26"/>
  <c r="DK90" i="26"/>
  <c r="BW101" i="26"/>
  <c r="BX101" i="26" s="1"/>
  <c r="EV75" i="26"/>
  <c r="DQ76" i="26"/>
  <c r="DF79" i="26"/>
  <c r="DS80" i="26"/>
  <c r="BN81" i="26"/>
  <c r="DO81" i="26"/>
  <c r="EW83" i="26"/>
  <c r="ET84" i="26"/>
  <c r="DK86" i="26"/>
  <c r="DS87" i="26"/>
  <c r="DT87" i="26" s="1"/>
  <c r="DR76" i="26"/>
  <c r="DN77" i="26"/>
  <c r="CB78" i="26"/>
  <c r="EU84" i="26"/>
  <c r="DH86" i="26"/>
  <c r="DU87" i="26"/>
  <c r="DO88" i="26"/>
  <c r="DW88" i="26" s="1"/>
  <c r="EB88" i="26" s="1"/>
  <c r="DH88" i="26"/>
  <c r="DP88" i="26"/>
  <c r="BN89" i="26"/>
  <c r="DQ89" i="26"/>
  <c r="EB90" i="26"/>
  <c r="BR91" i="26"/>
  <c r="BV91" i="26" s="1"/>
  <c r="BU93" i="26"/>
  <c r="BV93" i="26" s="1"/>
  <c r="DI83" i="26"/>
  <c r="DP86" i="26"/>
  <c r="EC86" i="26" s="1"/>
  <c r="ED86" i="26" s="1"/>
  <c r="DI86" i="26"/>
  <c r="BV96" i="26"/>
  <c r="BZ96" i="26" s="1"/>
  <c r="BV103" i="26"/>
  <c r="BW113" i="26"/>
  <c r="BX113" i="26" s="1"/>
  <c r="ER79" i="26"/>
  <c r="DR81" i="26"/>
  <c r="DZ81" i="26" s="1"/>
  <c r="EQ81" i="26"/>
  <c r="BW84" i="26"/>
  <c r="BX84" i="26" s="1"/>
  <c r="DF85" i="26"/>
  <c r="ET86" i="26"/>
  <c r="DZ99" i="26"/>
  <c r="EB99" i="26" s="1"/>
  <c r="EV80" i="26"/>
  <c r="DV81" i="26"/>
  <c r="DK83" i="26"/>
  <c r="BW105" i="26"/>
  <c r="BX105" i="26" s="1"/>
  <c r="CE107" i="26"/>
  <c r="CB107" i="26"/>
  <c r="ER77" i="26"/>
  <c r="BN80" i="26"/>
  <c r="EW80" i="26"/>
  <c r="ES81" i="26"/>
  <c r="BS88" i="26"/>
  <c r="BV88" i="26" s="1"/>
  <c r="BZ88" i="26" s="1"/>
  <c r="EW88" i="26"/>
  <c r="DS88" i="26"/>
  <c r="EA88" i="26" s="1"/>
  <c r="BU90" i="26"/>
  <c r="DL92" i="26"/>
  <c r="EW92" i="26"/>
  <c r="DL95" i="26"/>
  <c r="DR96" i="26"/>
  <c r="DK96" i="26"/>
  <c r="DF87" i="26"/>
  <c r="EQ95" i="26"/>
  <c r="DF95" i="26"/>
  <c r="CE97" i="26"/>
  <c r="CB97" i="26"/>
  <c r="CE98" i="26"/>
  <c r="CB98" i="26"/>
  <c r="DM85" i="26"/>
  <c r="BW87" i="26"/>
  <c r="BX87" i="26" s="1"/>
  <c r="BW95" i="26"/>
  <c r="BX95" i="26" s="1"/>
  <c r="DK97" i="26"/>
  <c r="EV97" i="26"/>
  <c r="DR97" i="26"/>
  <c r="EE108" i="26"/>
  <c r="EF108" i="26" s="1"/>
  <c r="EH108" i="26" s="1"/>
  <c r="EC108" i="26"/>
  <c r="ED108" i="26" s="1"/>
  <c r="BW108" i="26"/>
  <c r="BX108" i="26" s="1"/>
  <c r="ES82" i="26"/>
  <c r="BW110" i="26"/>
  <c r="BX110" i="26" s="1"/>
  <c r="BV111" i="26"/>
  <c r="BN88" i="26"/>
  <c r="DL87" i="26"/>
  <c r="ER91" i="26"/>
  <c r="DN91" i="26"/>
  <c r="DV91" i="26" s="1"/>
  <c r="EB91" i="26" s="1"/>
  <c r="DG91" i="26"/>
  <c r="DW92" i="26"/>
  <c r="DL93" i="26"/>
  <c r="EW93" i="26"/>
  <c r="EV96" i="26"/>
  <c r="EC99" i="26"/>
  <c r="ED99" i="26" s="1"/>
  <c r="EQ88" i="26"/>
  <c r="DK89" i="26"/>
  <c r="DN89" i="26"/>
  <c r="EE89" i="26" s="1"/>
  <c r="EF89" i="26" s="1"/>
  <c r="EH89" i="26" s="1"/>
  <c r="DF91" i="26"/>
  <c r="EW91" i="26"/>
  <c r="ES95" i="26"/>
  <c r="DS96" i="26"/>
  <c r="DQ97" i="26"/>
  <c r="DY97" i="26" s="1"/>
  <c r="ER100" i="26"/>
  <c r="DY101" i="26"/>
  <c r="DI102" i="26"/>
  <c r="BW103" i="26"/>
  <c r="BX103" i="26" s="1"/>
  <c r="EE106" i="26"/>
  <c r="EF106" i="26" s="1"/>
  <c r="EH106" i="26" s="1"/>
  <c r="BW106" i="26"/>
  <c r="BX106" i="26" s="1"/>
  <c r="DJ106" i="26"/>
  <c r="EU106" i="26"/>
  <c r="EB106" i="26"/>
  <c r="BW109" i="26"/>
  <c r="BX109" i="26" s="1"/>
  <c r="ER112" i="26"/>
  <c r="DN112" i="26"/>
  <c r="DV112" i="26" s="1"/>
  <c r="DG112" i="26"/>
  <c r="BQ86" i="26"/>
  <c r="BV86" i="26" s="1"/>
  <c r="DY87" i="26"/>
  <c r="EU87" i="26"/>
  <c r="BN91" i="26"/>
  <c r="DX94" i="26"/>
  <c r="ET96" i="26"/>
  <c r="DU97" i="26"/>
  <c r="EB97" i="26" s="1"/>
  <c r="EU97" i="26"/>
  <c r="BQ100" i="26"/>
  <c r="BV100" i="26" s="1"/>
  <c r="DO100" i="26"/>
  <c r="DW100" i="26" s="1"/>
  <c r="BV106" i="26"/>
  <c r="BZ106" i="26" s="1"/>
  <c r="BW92" i="26"/>
  <c r="BX92" i="26" s="1"/>
  <c r="BZ92" i="26" s="1"/>
  <c r="DG92" i="26"/>
  <c r="BW93" i="26"/>
  <c r="BX93" i="26" s="1"/>
  <c r="DG93" i="26"/>
  <c r="EE94" i="26"/>
  <c r="EF94" i="26" s="1"/>
  <c r="EH94" i="26" s="1"/>
  <c r="DX95" i="26"/>
  <c r="EB95" i="26" s="1"/>
  <c r="EU95" i="26"/>
  <c r="EB96" i="26"/>
  <c r="BT99" i="26"/>
  <c r="BV99" i="26" s="1"/>
  <c r="BZ99" i="26" s="1"/>
  <c r="BR100" i="26"/>
  <c r="DG102" i="26"/>
  <c r="DN102" i="26"/>
  <c r="DV102" i="26" s="1"/>
  <c r="DM107" i="26"/>
  <c r="DF107" i="26"/>
  <c r="EQ107" i="26"/>
  <c r="BW121" i="26"/>
  <c r="BX121" i="26" s="1"/>
  <c r="DK103" i="26"/>
  <c r="EV103" i="26"/>
  <c r="EQ105" i="26"/>
  <c r="DM105" i="26"/>
  <c r="BV107" i="26"/>
  <c r="ER107" i="26"/>
  <c r="DN107" i="26"/>
  <c r="DG107" i="26"/>
  <c r="DU110" i="26"/>
  <c r="EB110" i="26" s="1"/>
  <c r="CE112" i="26"/>
  <c r="CB112" i="26"/>
  <c r="DM92" i="26"/>
  <c r="DT92" i="26" s="1"/>
  <c r="DF92" i="26"/>
  <c r="BP93" i="26"/>
  <c r="BP94" i="26"/>
  <c r="BV94" i="26" s="1"/>
  <c r="DG94" i="26"/>
  <c r="EW96" i="26"/>
  <c r="DI99" i="26"/>
  <c r="CE102" i="26"/>
  <c r="DT102" i="26"/>
  <c r="DS103" i="26"/>
  <c r="DL103" i="26"/>
  <c r="EW103" i="26"/>
  <c r="ER105" i="26"/>
  <c r="DZ108" i="26"/>
  <c r="CE118" i="26"/>
  <c r="CB118" i="26"/>
  <c r="DF88" i="26"/>
  <c r="EV88" i="26"/>
  <c r="BN92" i="26"/>
  <c r="DJ92" i="26"/>
  <c r="DJ93" i="26"/>
  <c r="DI94" i="26"/>
  <c r="BW98" i="26"/>
  <c r="BX98" i="26" s="1"/>
  <c r="DU100" i="26"/>
  <c r="EE101" i="26"/>
  <c r="EF101" i="26" s="1"/>
  <c r="EH101" i="26" s="1"/>
  <c r="CE101" i="26"/>
  <c r="DJ102" i="26"/>
  <c r="EU102" i="26"/>
  <c r="DQ102" i="26"/>
  <c r="DY102" i="26" s="1"/>
  <c r="BS109" i="26"/>
  <c r="BW111" i="26"/>
  <c r="BX111" i="26" s="1"/>
  <c r="BZ111" i="26" s="1"/>
  <c r="BV114" i="26"/>
  <c r="BW124" i="26"/>
  <c r="BX124" i="26" s="1"/>
  <c r="BW97" i="26"/>
  <c r="BX97" i="26" s="1"/>
  <c r="DZ97" i="26"/>
  <c r="EQ98" i="26"/>
  <c r="DG99" i="26"/>
  <c r="DK99" i="26"/>
  <c r="DV100" i="26"/>
  <c r="BO101" i="26"/>
  <c r="BV101" i="26" s="1"/>
  <c r="DI101" i="26"/>
  <c r="BO102" i="26"/>
  <c r="BV102" i="26" s="1"/>
  <c r="CB102" i="26"/>
  <c r="EV102" i="26"/>
  <c r="DR102" i="26"/>
  <c r="DZ102" i="26" s="1"/>
  <c r="BV104" i="26"/>
  <c r="BZ104" i="26" s="1"/>
  <c r="CE105" i="26"/>
  <c r="CB105" i="26"/>
  <c r="DK111" i="26"/>
  <c r="EV111" i="26"/>
  <c r="DR111" i="26"/>
  <c r="DZ111" i="26" s="1"/>
  <c r="EE113" i="26"/>
  <c r="EF113" i="26" s="1"/>
  <c r="EH113" i="26" s="1"/>
  <c r="ET92" i="26"/>
  <c r="ET93" i="26"/>
  <c r="DO94" i="26"/>
  <c r="DH94" i="26"/>
  <c r="DK94" i="26"/>
  <c r="EC94" i="26"/>
  <c r="ED94" i="26" s="1"/>
  <c r="BR95" i="26"/>
  <c r="BV95" i="26" s="1"/>
  <c r="DJ95" i="26"/>
  <c r="DG97" i="26"/>
  <c r="DI98" i="26"/>
  <c r="DH99" i="26"/>
  <c r="ES99" i="26"/>
  <c r="CB101" i="26"/>
  <c r="DJ101" i="26"/>
  <c r="EU101" i="26"/>
  <c r="BV113" i="26"/>
  <c r="BV116" i="26"/>
  <c r="EQ97" i="26"/>
  <c r="DN99" i="26"/>
  <c r="EV101" i="26"/>
  <c r="EQ104" i="26"/>
  <c r="BW112" i="26"/>
  <c r="BX112" i="26" s="1"/>
  <c r="DV127" i="26"/>
  <c r="EC105" i="26"/>
  <c r="ED105" i="26" s="1"/>
  <c r="DM98" i="26"/>
  <c r="DT98" i="26" s="1"/>
  <c r="DG100" i="26"/>
  <c r="CE108" i="26"/>
  <c r="CB108" i="26"/>
  <c r="EQ110" i="26"/>
  <c r="DM110" i="26"/>
  <c r="DF110" i="26"/>
  <c r="EE117" i="26"/>
  <c r="EF117" i="26" s="1"/>
  <c r="EH117" i="26" s="1"/>
  <c r="EQ91" i="26"/>
  <c r="DQ92" i="26"/>
  <c r="DY92" i="26" s="1"/>
  <c r="EQ92" i="26"/>
  <c r="DQ93" i="26"/>
  <c r="DY93" i="26" s="1"/>
  <c r="EB93" i="26" s="1"/>
  <c r="EQ93" i="26"/>
  <c r="EV95" i="26"/>
  <c r="DM96" i="26"/>
  <c r="EE96" i="26" s="1"/>
  <c r="EF96" i="26" s="1"/>
  <c r="EH96" i="26" s="1"/>
  <c r="DL97" i="26"/>
  <c r="BT98" i="26"/>
  <c r="BV98" i="26" s="1"/>
  <c r="DH100" i="26"/>
  <c r="DY103" i="26"/>
  <c r="DI104" i="26"/>
  <c r="DP104" i="26"/>
  <c r="EC104" i="26" s="1"/>
  <c r="ED104" i="26" s="1"/>
  <c r="DT106" i="26"/>
  <c r="DU107" i="26"/>
  <c r="DK108" i="26"/>
  <c r="EV108" i="26"/>
  <c r="DR108" i="26"/>
  <c r="DT108" i="26" s="1"/>
  <c r="BN111" i="26"/>
  <c r="DU117" i="26"/>
  <c r="EB117" i="26" s="1"/>
  <c r="DO95" i="26"/>
  <c r="DW95" i="26" s="1"/>
  <c r="BT97" i="26"/>
  <c r="BV97" i="26" s="1"/>
  <c r="DR99" i="26"/>
  <c r="DF100" i="26"/>
  <c r="ER102" i="26"/>
  <c r="DZ103" i="26"/>
  <c r="DF103" i="26"/>
  <c r="DV107" i="26"/>
  <c r="BZ109" i="26"/>
  <c r="EU109" i="26"/>
  <c r="DJ109" i="26"/>
  <c r="DQ109" i="26"/>
  <c r="DT109" i="26" s="1"/>
  <c r="BW119" i="26"/>
  <c r="BX119" i="26" s="1"/>
  <c r="EV104" i="26"/>
  <c r="DR104" i="26"/>
  <c r="DT104" i="26" s="1"/>
  <c r="DQ106" i="26"/>
  <c r="EC106" i="26" s="1"/>
  <c r="ED106" i="26" s="1"/>
  <c r="BP107" i="26"/>
  <c r="BN107" i="26"/>
  <c r="DY115" i="26"/>
  <c r="DV92" i="26"/>
  <c r="DV93" i="26"/>
  <c r="BN101" i="26"/>
  <c r="DW101" i="26"/>
  <c r="BN102" i="26"/>
  <c r="EB104" i="26"/>
  <c r="BZ110" i="26"/>
  <c r="DX117" i="26"/>
  <c r="CE100" i="26"/>
  <c r="ET100" i="26"/>
  <c r="DP100" i="26"/>
  <c r="DX100" i="26" s="1"/>
  <c r="EQ100" i="26"/>
  <c r="DX101" i="26"/>
  <c r="EB108" i="26"/>
  <c r="DR110" i="26"/>
  <c r="DZ110" i="26" s="1"/>
  <c r="DQ111" i="26"/>
  <c r="DS112" i="26"/>
  <c r="EA112" i="26" s="1"/>
  <c r="DR113" i="26"/>
  <c r="DZ113" i="26" s="1"/>
  <c r="DG118" i="26"/>
  <c r="DL119" i="26"/>
  <c r="EW119" i="26"/>
  <c r="DR119" i="26"/>
  <c r="DT119" i="26" s="1"/>
  <c r="EA121" i="26"/>
  <c r="EU121" i="26"/>
  <c r="DH122" i="26"/>
  <c r="DR124" i="26"/>
  <c r="DZ124" i="26" s="1"/>
  <c r="EV124" i="26"/>
  <c r="DM125" i="26"/>
  <c r="EQ125" i="26"/>
  <c r="DF125" i="26"/>
  <c r="BV135" i="26"/>
  <c r="EU103" i="26"/>
  <c r="ES116" i="26"/>
  <c r="DO116" i="26"/>
  <c r="BW120" i="26"/>
  <c r="BX120" i="26" s="1"/>
  <c r="EQ120" i="26"/>
  <c r="DH123" i="26"/>
  <c r="ES123" i="26"/>
  <c r="DO123" i="26"/>
  <c r="EE123" i="26" s="1"/>
  <c r="EF123" i="26" s="1"/>
  <c r="EH123" i="26" s="1"/>
  <c r="BO127" i="26"/>
  <c r="BV127" i="26" s="1"/>
  <c r="BN127" i="26"/>
  <c r="DO102" i="26"/>
  <c r="EE102" i="26" s="1"/>
  <c r="EF102" i="26" s="1"/>
  <c r="EH102" i="26" s="1"/>
  <c r="DQ104" i="26"/>
  <c r="DS107" i="26"/>
  <c r="EA107" i="26" s="1"/>
  <c r="ES108" i="26"/>
  <c r="BV109" i="26"/>
  <c r="ET110" i="26"/>
  <c r="DS111" i="26"/>
  <c r="EA111" i="26" s="1"/>
  <c r="EU112" i="26"/>
  <c r="EW114" i="26"/>
  <c r="DM116" i="26"/>
  <c r="EQ116" i="26"/>
  <c r="BZ122" i="26"/>
  <c r="ET127" i="26"/>
  <c r="DJ96" i="26"/>
  <c r="DL98" i="26"/>
  <c r="DG101" i="26"/>
  <c r="DI103" i="26"/>
  <c r="DK105" i="26"/>
  <c r="DG106" i="26"/>
  <c r="ET108" i="26"/>
  <c r="DR109" i="26"/>
  <c r="EU110" i="26"/>
  <c r="ET111" i="26"/>
  <c r="EV112" i="26"/>
  <c r="EU113" i="26"/>
  <c r="DG115" i="26"/>
  <c r="DQ116" i="26"/>
  <c r="EU116" i="26"/>
  <c r="DN116" i="26"/>
  <c r="EE116" i="26" s="1"/>
  <c r="EF116" i="26" s="1"/>
  <c r="EH116" i="26" s="1"/>
  <c r="ER116" i="26"/>
  <c r="ES120" i="26"/>
  <c r="DH120" i="26"/>
  <c r="DN120" i="26"/>
  <c r="EE120" i="26" s="1"/>
  <c r="EF120" i="26" s="1"/>
  <c r="EH120" i="26" s="1"/>
  <c r="EV120" i="26"/>
  <c r="ES121" i="26"/>
  <c r="DO121" i="26"/>
  <c r="DH121" i="26"/>
  <c r="DR122" i="26"/>
  <c r="DK122" i="26"/>
  <c r="BW123" i="26"/>
  <c r="BX123" i="26" s="1"/>
  <c r="BZ123" i="26" s="1"/>
  <c r="EU123" i="26"/>
  <c r="DJ123" i="26"/>
  <c r="DQ123" i="26"/>
  <c r="DH101" i="26"/>
  <c r="DS104" i="26"/>
  <c r="EA104" i="26" s="1"/>
  <c r="DL105" i="26"/>
  <c r="DH106" i="26"/>
  <c r="EU108" i="26"/>
  <c r="DS109" i="26"/>
  <c r="ET109" i="26"/>
  <c r="EV110" i="26"/>
  <c r="DW111" i="26"/>
  <c r="EW112" i="26"/>
  <c r="EV113" i="26"/>
  <c r="EC115" i="26"/>
  <c r="ED115" i="26" s="1"/>
  <c r="BW115" i="26"/>
  <c r="BX115" i="26" s="1"/>
  <c r="EA115" i="26"/>
  <c r="DH115" i="26"/>
  <c r="DF117" i="26"/>
  <c r="DM118" i="26"/>
  <c r="EE118" i="26" s="1"/>
  <c r="EF118" i="26" s="1"/>
  <c r="EH118" i="26" s="1"/>
  <c r="ER118" i="26"/>
  <c r="EW120" i="26"/>
  <c r="CE121" i="26"/>
  <c r="DI121" i="26"/>
  <c r="ET121" i="26"/>
  <c r="DP121" i="26"/>
  <c r="DX121" i="26" s="1"/>
  <c r="BV122" i="26"/>
  <c r="DK123" i="26"/>
  <c r="DR123" i="26"/>
  <c r="DZ123" i="26" s="1"/>
  <c r="EB123" i="26" s="1"/>
  <c r="DU124" i="26"/>
  <c r="EB124" i="26" s="1"/>
  <c r="EU125" i="26"/>
  <c r="DJ125" i="26"/>
  <c r="BZ126" i="26"/>
  <c r="EB130" i="26"/>
  <c r="EV107" i="26"/>
  <c r="EV109" i="26"/>
  <c r="DF112" i="26"/>
  <c r="DY113" i="26"/>
  <c r="EB113" i="26" s="1"/>
  <c r="BW114" i="26"/>
  <c r="BX114" i="26" s="1"/>
  <c r="DF114" i="26"/>
  <c r="DM115" i="26"/>
  <c r="DF115" i="26"/>
  <c r="EC117" i="26"/>
  <c r="ED117" i="26" s="1"/>
  <c r="EU119" i="26"/>
  <c r="DJ119" i="26"/>
  <c r="DQ121" i="26"/>
  <c r="DY121" i="26" s="1"/>
  <c r="DV124" i="26"/>
  <c r="BZ130" i="26"/>
  <c r="DN105" i="26"/>
  <c r="DV105" i="26" s="1"/>
  <c r="EW107" i="26"/>
  <c r="EW109" i="26"/>
  <c r="DY111" i="26"/>
  <c r="DF113" i="26"/>
  <c r="DG114" i="26"/>
  <c r="BN115" i="26"/>
  <c r="BU116" i="26"/>
  <c r="DH117" i="26"/>
  <c r="DX119" i="26"/>
  <c r="CB121" i="26"/>
  <c r="EC129" i="26"/>
  <c r="ED129" i="26" s="1"/>
  <c r="DT114" i="26"/>
  <c r="CB115" i="26"/>
  <c r="BW117" i="26"/>
  <c r="BX117" i="26" s="1"/>
  <c r="DS118" i="26"/>
  <c r="EA118" i="26" s="1"/>
  <c r="DL118" i="26"/>
  <c r="DS120" i="26"/>
  <c r="BW125" i="26"/>
  <c r="BX125" i="26" s="1"/>
  <c r="DX128" i="26"/>
  <c r="EB116" i="26"/>
  <c r="BN124" i="26"/>
  <c r="BV125" i="26"/>
  <c r="DK106" i="26"/>
  <c r="DH109" i="26"/>
  <c r="DJ111" i="26"/>
  <c r="DJ113" i="26"/>
  <c r="DO115" i="26"/>
  <c r="DW115" i="26" s="1"/>
  <c r="EQ115" i="26"/>
  <c r="BO117" i="26"/>
  <c r="BV117" i="26" s="1"/>
  <c r="CE117" i="26"/>
  <c r="DI117" i="26"/>
  <c r="DM117" i="26"/>
  <c r="BW126" i="26"/>
  <c r="BX126" i="26" s="1"/>
  <c r="EE126" i="26"/>
  <c r="EF126" i="26" s="1"/>
  <c r="EH126" i="26" s="1"/>
  <c r="EC126" i="26"/>
  <c r="ED126" i="26" s="1"/>
  <c r="BW133" i="26"/>
  <c r="BX133" i="26" s="1"/>
  <c r="EW104" i="26"/>
  <c r="DJ110" i="26"/>
  <c r="DG111" i="26"/>
  <c r="DK112" i="26"/>
  <c r="BZ113" i="26"/>
  <c r="EE114" i="26"/>
  <c r="EF114" i="26" s="1"/>
  <c r="EH114" i="26" s="1"/>
  <c r="DK115" i="26"/>
  <c r="DJ117" i="26"/>
  <c r="DQ117" i="26"/>
  <c r="DY117" i="26" s="1"/>
  <c r="EU117" i="26"/>
  <c r="EA124" i="26"/>
  <c r="BV126" i="26"/>
  <c r="ER127" i="26"/>
  <c r="DG127" i="26"/>
  <c r="DN127" i="26"/>
  <c r="BV140" i="26"/>
  <c r="BU107" i="26"/>
  <c r="DG109" i="26"/>
  <c r="DL111" i="26"/>
  <c r="BS112" i="26"/>
  <c r="BV112" i="26" s="1"/>
  <c r="DI113" i="26"/>
  <c r="DM113" i="26"/>
  <c r="CE115" i="26"/>
  <c r="DQ115" i="26"/>
  <c r="BQ117" i="26"/>
  <c r="CB117" i="26"/>
  <c r="DV118" i="26"/>
  <c r="DK119" i="26"/>
  <c r="EQ119" i="26"/>
  <c r="BV120" i="26"/>
  <c r="DY122" i="26"/>
  <c r="EQ123" i="26"/>
  <c r="EQ124" i="26"/>
  <c r="DK124" i="26"/>
  <c r="BZ127" i="26"/>
  <c r="DM112" i="26"/>
  <c r="DT112" i="26" s="1"/>
  <c r="DN114" i="26"/>
  <c r="DV114" i="26" s="1"/>
  <c r="EB114" i="26" s="1"/>
  <c r="DP117" i="26"/>
  <c r="ET117" i="26"/>
  <c r="DW121" i="26"/>
  <c r="DF122" i="26"/>
  <c r="BV131" i="26"/>
  <c r="EQ114" i="26"/>
  <c r="BQ119" i="26"/>
  <c r="BV119" i="26" s="1"/>
  <c r="EQ122" i="26"/>
  <c r="DF123" i="26"/>
  <c r="EV123" i="26"/>
  <c r="ES124" i="26"/>
  <c r="DO124" i="26"/>
  <c r="DW124" i="26" s="1"/>
  <c r="DH124" i="26"/>
  <c r="BN126" i="26"/>
  <c r="DY126" i="26"/>
  <c r="EW113" i="26"/>
  <c r="DH116" i="26"/>
  <c r="EQ121" i="26"/>
  <c r="DI123" i="26"/>
  <c r="DP128" i="26"/>
  <c r="DI128" i="26"/>
  <c r="ET128" i="26"/>
  <c r="DP111" i="26"/>
  <c r="EE111" i="26" s="1"/>
  <c r="EF111" i="26" s="1"/>
  <c r="EH111" i="26" s="1"/>
  <c r="DV115" i="26"/>
  <c r="BW116" i="26"/>
  <c r="BX116" i="26" s="1"/>
  <c r="BZ116" i="26" s="1"/>
  <c r="DF118" i="26"/>
  <c r="DG120" i="26"/>
  <c r="DN122" i="26"/>
  <c r="EC122" i="26" s="1"/>
  <c r="ED122" i="26" s="1"/>
  <c r="DG122" i="26"/>
  <c r="EW127" i="26"/>
  <c r="DS127" i="26"/>
  <c r="DL127" i="26"/>
  <c r="BV129" i="26"/>
  <c r="BZ129" i="26" s="1"/>
  <c r="DR128" i="26"/>
  <c r="DI132" i="26"/>
  <c r="BN135" i="26"/>
  <c r="EE139" i="26"/>
  <c r="EF139" i="26" s="1"/>
  <c r="EH139" i="26" s="1"/>
  <c r="EA126" i="26"/>
  <c r="EB126" i="26" s="1"/>
  <c r="DH127" i="26"/>
  <c r="DO127" i="26"/>
  <c r="DW127" i="26" s="1"/>
  <c r="DG129" i="26"/>
  <c r="BV130" i="26"/>
  <c r="DX131" i="26"/>
  <c r="DF132" i="26"/>
  <c r="DM132" i="26"/>
  <c r="DJ132" i="26"/>
  <c r="DH135" i="26"/>
  <c r="EQ137" i="26"/>
  <c r="DM137" i="26"/>
  <c r="DF137" i="26"/>
  <c r="DY125" i="26"/>
  <c r="DF126" i="26"/>
  <c r="DT127" i="26"/>
  <c r="BW129" i="26"/>
  <c r="BX129" i="26" s="1"/>
  <c r="ER132" i="26"/>
  <c r="DG132" i="26"/>
  <c r="DN132" i="26"/>
  <c r="EW136" i="26"/>
  <c r="DL136" i="26"/>
  <c r="DN137" i="26"/>
  <c r="DV137" i="26" s="1"/>
  <c r="ER137" i="26"/>
  <c r="DG137" i="26"/>
  <c r="BN139" i="26"/>
  <c r="ER140" i="26"/>
  <c r="DG140" i="26"/>
  <c r="BZ143" i="26"/>
  <c r="DJ126" i="26"/>
  <c r="DV128" i="26"/>
  <c r="DJ129" i="26"/>
  <c r="DF130" i="26"/>
  <c r="DU134" i="26"/>
  <c r="DM135" i="26"/>
  <c r="DT135" i="26" s="1"/>
  <c r="DF135" i="26"/>
  <c r="EC141" i="26"/>
  <c r="ED141" i="26" s="1"/>
  <c r="BW141" i="26"/>
  <c r="BX141" i="26" s="1"/>
  <c r="BO121" i="26"/>
  <c r="BV121" i="26" s="1"/>
  <c r="EU122" i="26"/>
  <c r="DY124" i="26"/>
  <c r="DK127" i="26"/>
  <c r="EV127" i="26"/>
  <c r="ES127" i="26"/>
  <c r="DH130" i="26"/>
  <c r="EQ130" i="26"/>
  <c r="EU131" i="26"/>
  <c r="DS133" i="26"/>
  <c r="EA133" i="26" s="1"/>
  <c r="DL133" i="26"/>
  <c r="EW133" i="26"/>
  <c r="DN135" i="26"/>
  <c r="DG135" i="26"/>
  <c r="DS141" i="26"/>
  <c r="EW141" i="26"/>
  <c r="DL141" i="26"/>
  <c r="DI129" i="26"/>
  <c r="DP129" i="26"/>
  <c r="DT129" i="26" s="1"/>
  <c r="EQ131" i="26"/>
  <c r="EU132" i="26"/>
  <c r="DW140" i="26"/>
  <c r="EB140" i="26" s="1"/>
  <c r="BN125" i="26"/>
  <c r="BZ125" i="26"/>
  <c r="ET129" i="26"/>
  <c r="DN130" i="26"/>
  <c r="EC130" i="26" s="1"/>
  <c r="ED130" i="26" s="1"/>
  <c r="DG130" i="26"/>
  <c r="ER130" i="26"/>
  <c r="EQ138" i="26"/>
  <c r="DM138" i="26"/>
  <c r="DF138" i="26"/>
  <c r="DK125" i="26"/>
  <c r="DR126" i="26"/>
  <c r="DZ126" i="26" s="1"/>
  <c r="DK126" i="26"/>
  <c r="EQ126" i="26"/>
  <c r="DZ128" i="26"/>
  <c r="DF128" i="26"/>
  <c r="DR129" i="26"/>
  <c r="DZ129" i="26" s="1"/>
  <c r="DK129" i="26"/>
  <c r="EV129" i="26"/>
  <c r="BV134" i="26"/>
  <c r="BZ134" i="26" s="1"/>
  <c r="DW136" i="26"/>
  <c r="EE137" i="26"/>
  <c r="EF137" i="26" s="1"/>
  <c r="EH137" i="26" s="1"/>
  <c r="EC137" i="26"/>
  <c r="ED137" i="26" s="1"/>
  <c r="BW137" i="26"/>
  <c r="BX137" i="26" s="1"/>
  <c r="BZ137" i="26" s="1"/>
  <c r="DT139" i="26"/>
  <c r="EU118" i="26"/>
  <c r="BW128" i="26"/>
  <c r="BX128" i="26" s="1"/>
  <c r="DQ129" i="26"/>
  <c r="DY129" i="26" s="1"/>
  <c r="EB129" i="26" s="1"/>
  <c r="EE130" i="26"/>
  <c r="EF130" i="26" s="1"/>
  <c r="EH130" i="26" s="1"/>
  <c r="BZ131" i="26"/>
  <c r="DQ131" i="26"/>
  <c r="DY131" i="26" s="1"/>
  <c r="BP132" i="26"/>
  <c r="BN132" i="26"/>
  <c r="DZ134" i="26"/>
  <c r="BO137" i="26"/>
  <c r="BV137" i="26" s="1"/>
  <c r="BW142" i="26"/>
  <c r="BX142" i="26" s="1"/>
  <c r="BW131" i="26"/>
  <c r="BX131" i="26" s="1"/>
  <c r="BV136" i="26"/>
  <c r="BZ138" i="26"/>
  <c r="BV142" i="26"/>
  <c r="BZ142" i="26" s="1"/>
  <c r="DP124" i="26"/>
  <c r="DX124" i="26" s="1"/>
  <c r="DI124" i="26"/>
  <c r="BN128" i="26"/>
  <c r="DK131" i="26"/>
  <c r="DR131" i="26"/>
  <c r="DZ131" i="26" s="1"/>
  <c r="DG136" i="26"/>
  <c r="EB139" i="26"/>
  <c r="DT140" i="26"/>
  <c r="DX145" i="26"/>
  <c r="EB145" i="26" s="1"/>
  <c r="DW122" i="26"/>
  <c r="EB122" i="26" s="1"/>
  <c r="DM124" i="26"/>
  <c r="EW125" i="26"/>
  <c r="BN130" i="26"/>
  <c r="BN131" i="26"/>
  <c r="EQ135" i="26"/>
  <c r="DO134" i="26"/>
  <c r="DH134" i="26"/>
  <c r="DM136" i="26"/>
  <c r="DU136" i="26" s="1"/>
  <c r="EB136" i="26" s="1"/>
  <c r="DF136" i="26"/>
  <c r="EU139" i="26"/>
  <c r="DQ139" i="26"/>
  <c r="DJ139" i="26"/>
  <c r="DH140" i="26"/>
  <c r="ES140" i="26"/>
  <c r="DO140" i="26"/>
  <c r="EE140" i="26" s="1"/>
  <c r="EF140" i="26" s="1"/>
  <c r="EH140" i="26" s="1"/>
  <c r="EB120" i="26"/>
  <c r="EW124" i="26"/>
  <c r="DS125" i="26"/>
  <c r="EA125" i="26" s="1"/>
  <c r="ET125" i="26"/>
  <c r="EU128" i="26"/>
  <c r="DM128" i="26"/>
  <c r="BU132" i="26"/>
  <c r="EQ132" i="26"/>
  <c r="DP134" i="26"/>
  <c r="DX134" i="26" s="1"/>
  <c r="DI134" i="26"/>
  <c r="ET134" i="26"/>
  <c r="DX137" i="26"/>
  <c r="DK139" i="26"/>
  <c r="EV139" i="26"/>
  <c r="DR139" i="26"/>
  <c r="EA141" i="26"/>
  <c r="EE127" i="26"/>
  <c r="EF127" i="26" s="1"/>
  <c r="EH127" i="26" s="1"/>
  <c r="BW127" i="26"/>
  <c r="BX127" i="26" s="1"/>
  <c r="EA127" i="26"/>
  <c r="EC127" i="26"/>
  <c r="ED127" i="26" s="1"/>
  <c r="DM133" i="26"/>
  <c r="EQ133" i="26"/>
  <c r="EV133" i="26"/>
  <c r="EU135" i="26"/>
  <c r="BU128" i="26"/>
  <c r="BV128" i="26" s="1"/>
  <c r="BV132" i="26"/>
  <c r="DH132" i="26"/>
  <c r="BW134" i="26"/>
  <c r="BX134" i="26" s="1"/>
  <c r="EC136" i="26"/>
  <c r="ED136" i="26" s="1"/>
  <c r="DS130" i="26"/>
  <c r="DO131" i="26"/>
  <c r="BN133" i="26"/>
  <c r="ET135" i="26"/>
  <c r="DR136" i="26"/>
  <c r="DZ136" i="26" s="1"/>
  <c r="ET137" i="26"/>
  <c r="BN140" i="26"/>
  <c r="EQ143" i="26"/>
  <c r="BW145" i="26"/>
  <c r="BX145" i="26" s="1"/>
  <c r="BZ145" i="26" s="1"/>
  <c r="EQ146" i="26"/>
  <c r="EV147" i="26"/>
  <c r="DR147" i="26"/>
  <c r="DT147" i="26" s="1"/>
  <c r="BV149" i="26"/>
  <c r="BZ149" i="26" s="1"/>
  <c r="ES152" i="26"/>
  <c r="DH152" i="26"/>
  <c r="DO152" i="26"/>
  <c r="DW152" i="26" s="1"/>
  <c r="DK142" i="26"/>
  <c r="DR142" i="26"/>
  <c r="DZ142" i="26" s="1"/>
  <c r="EV142" i="26"/>
  <c r="ES144" i="26"/>
  <c r="DO144" i="26"/>
  <c r="DL147" i="26"/>
  <c r="DS147" i="26"/>
  <c r="BN149" i="26"/>
  <c r="DF134" i="26"/>
  <c r="EV137" i="26"/>
  <c r="BW139" i="26"/>
  <c r="BX139" i="26" s="1"/>
  <c r="DH139" i="26"/>
  <c r="DS142" i="26"/>
  <c r="EA142" i="26" s="1"/>
  <c r="DL142" i="26"/>
  <c r="EW142" i="26"/>
  <c r="BW143" i="26"/>
  <c r="BX143" i="26" s="1"/>
  <c r="DG143" i="26"/>
  <c r="ER143" i="26"/>
  <c r="DN143" i="26"/>
  <c r="DV143" i="26" s="1"/>
  <c r="DM143" i="26"/>
  <c r="ET144" i="26"/>
  <c r="DI144" i="26"/>
  <c r="DP144" i="26"/>
  <c r="DX144" i="26" s="1"/>
  <c r="BN145" i="26"/>
  <c r="DI146" i="26"/>
  <c r="DY149" i="26"/>
  <c r="DV150" i="26"/>
  <c r="EB150" i="26" s="1"/>
  <c r="CE151" i="26"/>
  <c r="CB151" i="26"/>
  <c r="BW157" i="26"/>
  <c r="BX157" i="26" s="1"/>
  <c r="EW135" i="26"/>
  <c r="EV136" i="26"/>
  <c r="DI139" i="26"/>
  <c r="EC139" i="26"/>
  <c r="ED139" i="26" s="1"/>
  <c r="EQ140" i="26"/>
  <c r="DV141" i="26"/>
  <c r="BW147" i="26"/>
  <c r="BX147" i="26" s="1"/>
  <c r="BZ147" i="26" s="1"/>
  <c r="DY136" i="26"/>
  <c r="DM146" i="26"/>
  <c r="DU148" i="26"/>
  <c r="ES131" i="26"/>
  <c r="DG134" i="26"/>
  <c r="BW135" i="26"/>
  <c r="BX135" i="26" s="1"/>
  <c r="BZ135" i="26" s="1"/>
  <c r="DL139" i="26"/>
  <c r="BU140" i="26"/>
  <c r="EW140" i="26"/>
  <c r="ET140" i="26"/>
  <c r="DX141" i="26"/>
  <c r="BN143" i="26"/>
  <c r="DP146" i="26"/>
  <c r="DX146" i="26" s="1"/>
  <c r="EB146" i="26" s="1"/>
  <c r="DW147" i="26"/>
  <c r="DJ147" i="26"/>
  <c r="EU147" i="26"/>
  <c r="EC152" i="26"/>
  <c r="ED152" i="26" s="1"/>
  <c r="BW152" i="26"/>
  <c r="BX152" i="26" s="1"/>
  <c r="DL143" i="26"/>
  <c r="EW143" i="26"/>
  <c r="DS143" i="26"/>
  <c r="EC143" i="26" s="1"/>
  <c r="ED143" i="26" s="1"/>
  <c r="DI148" i="26"/>
  <c r="ET148" i="26"/>
  <c r="DP148" i="26"/>
  <c r="DX148" i="26" s="1"/>
  <c r="EU134" i="26"/>
  <c r="DG138" i="26"/>
  <c r="BN142" i="26"/>
  <c r="DU144" i="26"/>
  <c r="EC144" i="26"/>
  <c r="ED144" i="26" s="1"/>
  <c r="BZ146" i="26"/>
  <c r="EW147" i="26"/>
  <c r="CB148" i="26"/>
  <c r="DF150" i="26"/>
  <c r="BO152" i="26"/>
  <c r="BV152" i="26" s="1"/>
  <c r="BN152" i="26"/>
  <c r="DU156" i="26"/>
  <c r="DK130" i="26"/>
  <c r="EA131" i="26"/>
  <c r="BU139" i="26"/>
  <c r="BV139" i="26" s="1"/>
  <c r="BZ139" i="26" s="1"/>
  <c r="BS144" i="26"/>
  <c r="BV144" i="26" s="1"/>
  <c r="EV146" i="26"/>
  <c r="DR146" i="26"/>
  <c r="DK146" i="26"/>
  <c r="DZ147" i="26"/>
  <c r="BW148" i="26"/>
  <c r="BX148" i="26" s="1"/>
  <c r="DI136" i="26"/>
  <c r="DF142" i="26"/>
  <c r="DJ145" i="26"/>
  <c r="BW146" i="26"/>
  <c r="BX146" i="26" s="1"/>
  <c r="EA147" i="26"/>
  <c r="EW148" i="26"/>
  <c r="DL148" i="26"/>
  <c r="DS148" i="26"/>
  <c r="EA148" i="26" s="1"/>
  <c r="EE148" i="26"/>
  <c r="EF148" i="26" s="1"/>
  <c r="EH148" i="26" s="1"/>
  <c r="DR149" i="26"/>
  <c r="EV149" i="26"/>
  <c r="DK149" i="26"/>
  <c r="EV154" i="26"/>
  <c r="DR154" i="26"/>
  <c r="DK154" i="26"/>
  <c r="EU138" i="26"/>
  <c r="DN138" i="26"/>
  <c r="DV138" i="26" s="1"/>
  <c r="DS139" i="26"/>
  <c r="DX140" i="26"/>
  <c r="DO141" i="26"/>
  <c r="DH141" i="26"/>
  <c r="ES141" i="26"/>
  <c r="DM145" i="26"/>
  <c r="EQ145" i="26"/>
  <c r="DF145" i="26"/>
  <c r="DK145" i="26"/>
  <c r="DK147" i="26"/>
  <c r="BP148" i="26"/>
  <c r="BV148" i="26" s="1"/>
  <c r="DQ134" i="26"/>
  <c r="DY134" i="26" s="1"/>
  <c r="DR138" i="26"/>
  <c r="EE138" i="26" s="1"/>
  <c r="EF138" i="26" s="1"/>
  <c r="EH138" i="26" s="1"/>
  <c r="DK138" i="26"/>
  <c r="DY140" i="26"/>
  <c r="BN141" i="26"/>
  <c r="DW143" i="26"/>
  <c r="BZ150" i="26"/>
  <c r="ER138" i="26"/>
  <c r="DP141" i="26"/>
  <c r="BQ143" i="26"/>
  <c r="BV143" i="26" s="1"/>
  <c r="DX143" i="26"/>
  <c r="DH144" i="26"/>
  <c r="ES145" i="26"/>
  <c r="DO145" i="26"/>
  <c r="DH147" i="26"/>
  <c r="ES147" i="26"/>
  <c r="DQ138" i="26"/>
  <c r="EC140" i="26"/>
  <c r="ED140" i="26" s="1"/>
  <c r="BW140" i="26"/>
  <c r="BX140" i="26" s="1"/>
  <c r="BS141" i="26"/>
  <c r="BV141" i="26" s="1"/>
  <c r="DM142" i="26"/>
  <c r="EV144" i="26"/>
  <c r="ET145" i="26"/>
  <c r="DP145" i="26"/>
  <c r="DI145" i="26"/>
  <c r="BN146" i="26"/>
  <c r="DO147" i="26"/>
  <c r="DT152" i="26"/>
  <c r="EQ144" i="26"/>
  <c r="DF144" i="26"/>
  <c r="BW155" i="26"/>
  <c r="BX155" i="26" s="1"/>
  <c r="ER151" i="26"/>
  <c r="BV153" i="26"/>
  <c r="DW154" i="26"/>
  <c r="BW156" i="26"/>
  <c r="BX156" i="26" s="1"/>
  <c r="EE159" i="26"/>
  <c r="EF159" i="26" s="1"/>
  <c r="EH159" i="26" s="1"/>
  <c r="EB159" i="26"/>
  <c r="DN146" i="26"/>
  <c r="EC146" i="26" s="1"/>
  <c r="ED146" i="26" s="1"/>
  <c r="DG146" i="26"/>
  <c r="ES151" i="26"/>
  <c r="DO151" i="26"/>
  <c r="DU152" i="26"/>
  <c r="DK153" i="26"/>
  <c r="EV153" i="26"/>
  <c r="BV156" i="26"/>
  <c r="DZ158" i="26"/>
  <c r="DF141" i="26"/>
  <c r="DP142" i="26"/>
  <c r="DX142" i="26" s="1"/>
  <c r="DK143" i="26"/>
  <c r="DG145" i="26"/>
  <c r="DL146" i="26"/>
  <c r="BW150" i="26"/>
  <c r="BX150" i="26" s="1"/>
  <c r="DG150" i="26"/>
  <c r="DK151" i="26"/>
  <c r="BZ155" i="26"/>
  <c r="DP155" i="26"/>
  <c r="DT155" i="26" s="1"/>
  <c r="DI155" i="26"/>
  <c r="DZ149" i="26"/>
  <c r="DF149" i="26"/>
  <c r="EQ150" i="26"/>
  <c r="DM151" i="26"/>
  <c r="BR153" i="26"/>
  <c r="EQ158" i="26"/>
  <c r="BV160" i="26"/>
  <c r="BW169" i="26"/>
  <c r="BX169" i="26" s="1"/>
  <c r="DX152" i="26"/>
  <c r="BN154" i="26"/>
  <c r="EC155" i="26"/>
  <c r="ED155" i="26" s="1"/>
  <c r="EV155" i="26"/>
  <c r="DR157" i="26"/>
  <c r="DT157" i="26" s="1"/>
  <c r="DK157" i="26"/>
  <c r="EV157" i="26"/>
  <c r="DT160" i="26"/>
  <c r="DL151" i="26"/>
  <c r="DS151" i="26"/>
  <c r="EA151" i="26" s="1"/>
  <c r="EV151" i="26"/>
  <c r="DU153" i="26"/>
  <c r="BO155" i="26"/>
  <c r="BV155" i="26" s="1"/>
  <c r="DX156" i="26"/>
  <c r="DT167" i="26"/>
  <c r="BW170" i="26"/>
  <c r="BX170" i="26" s="1"/>
  <c r="DY148" i="26"/>
  <c r="DG154" i="26"/>
  <c r="ER154" i="26"/>
  <c r="DN154" i="26"/>
  <c r="DT154" i="26" s="1"/>
  <c r="BW158" i="26"/>
  <c r="BX158" i="26" s="1"/>
  <c r="DF148" i="26"/>
  <c r="DN150" i="26"/>
  <c r="EE150" i="26" s="1"/>
  <c r="EF150" i="26" s="1"/>
  <c r="EH150" i="26" s="1"/>
  <c r="DG152" i="26"/>
  <c r="EC157" i="26"/>
  <c r="ED157" i="26" s="1"/>
  <c r="CB158" i="26"/>
  <c r="CE158" i="26"/>
  <c r="CE160" i="26"/>
  <c r="CB160" i="26"/>
  <c r="BV161" i="26"/>
  <c r="DT161" i="26"/>
  <c r="BW166" i="26"/>
  <c r="BX166" i="26" s="1"/>
  <c r="BZ166" i="26" s="1"/>
  <c r="BR149" i="26"/>
  <c r="DL149" i="26"/>
  <c r="DK150" i="26"/>
  <c r="BV151" i="26"/>
  <c r="DU151" i="26"/>
  <c r="DI152" i="26"/>
  <c r="DX153" i="26"/>
  <c r="BV157" i="26"/>
  <c r="BZ157" i="26" s="1"/>
  <c r="EB157" i="26"/>
  <c r="DK158" i="26"/>
  <c r="EV158" i="26"/>
  <c r="DR158" i="26"/>
  <c r="BZ167" i="26"/>
  <c r="DJ149" i="26"/>
  <c r="DQ149" i="26"/>
  <c r="DM149" i="26"/>
  <c r="EE149" i="26" s="1"/>
  <c r="EF149" i="26" s="1"/>
  <c r="EH149" i="26" s="1"/>
  <c r="DS150" i="26"/>
  <c r="DL150" i="26"/>
  <c r="BN156" i="26"/>
  <c r="BV159" i="26"/>
  <c r="DY162" i="26"/>
  <c r="EB162" i="26" s="1"/>
  <c r="DZ169" i="26"/>
  <c r="ET152" i="26"/>
  <c r="DP149" i="26"/>
  <c r="DX149" i="26" s="1"/>
  <c r="DT150" i="26"/>
  <c r="EV150" i="26"/>
  <c r="CE156" i="26"/>
  <c r="DI156" i="26"/>
  <c r="ET156" i="26"/>
  <c r="DP156" i="26"/>
  <c r="BO158" i="26"/>
  <c r="BV158" i="26" s="1"/>
  <c r="DU158" i="26"/>
  <c r="EB160" i="26"/>
  <c r="BV162" i="26"/>
  <c r="DS144" i="26"/>
  <c r="EA144" i="26" s="1"/>
  <c r="DQ148" i="26"/>
  <c r="EC148" i="26" s="1"/>
  <c r="ED148" i="26" s="1"/>
  <c r="DJ148" i="26"/>
  <c r="DF151" i="26"/>
  <c r="EV152" i="26"/>
  <c r="DN153" i="26"/>
  <c r="DG153" i="26"/>
  <c r="DF155" i="26"/>
  <c r="DZ157" i="26"/>
  <c r="BW159" i="26"/>
  <c r="BX159" i="26" s="1"/>
  <c r="BZ159" i="26" s="1"/>
  <c r="DV160" i="26"/>
  <c r="BQ147" i="26"/>
  <c r="BV147" i="26" s="1"/>
  <c r="EV148" i="26"/>
  <c r="EE151" i="26"/>
  <c r="EF151" i="26" s="1"/>
  <c r="EH151" i="26" s="1"/>
  <c r="DG151" i="26"/>
  <c r="DU154" i="26"/>
  <c r="ET155" i="26"/>
  <c r="CB156" i="26"/>
  <c r="EV156" i="26"/>
  <c r="DR156" i="26"/>
  <c r="EE156" i="26" s="1"/>
  <c r="EF156" i="26" s="1"/>
  <c r="EH156" i="26" s="1"/>
  <c r="BW153" i="26"/>
  <c r="BX153" i="26" s="1"/>
  <c r="CE153" i="26"/>
  <c r="CB153" i="26"/>
  <c r="ET153" i="26"/>
  <c r="BR154" i="26"/>
  <c r="BV154" i="26" s="1"/>
  <c r="BN157" i="26"/>
  <c r="ER162" i="26"/>
  <c r="BO163" i="26"/>
  <c r="BV163" i="26" s="1"/>
  <c r="BT169" i="26"/>
  <c r="DY171" i="26"/>
  <c r="BZ172" i="26"/>
  <c r="CE185" i="26"/>
  <c r="CB185" i="26"/>
  <c r="DL156" i="26"/>
  <c r="DN158" i="26"/>
  <c r="DG159" i="26"/>
  <c r="EU159" i="26"/>
  <c r="EQ160" i="26"/>
  <c r="DN164" i="26"/>
  <c r="BV166" i="26"/>
  <c r="EB167" i="26"/>
  <c r="CE170" i="26"/>
  <c r="CB170" i="26"/>
  <c r="DF171" i="26"/>
  <c r="EC176" i="26"/>
  <c r="ED176" i="26" s="1"/>
  <c r="EU177" i="26"/>
  <c r="DQ177" i="26"/>
  <c r="DY177" i="26" s="1"/>
  <c r="DJ177" i="26"/>
  <c r="BU180" i="26"/>
  <c r="EV170" i="26"/>
  <c r="DR170" i="26"/>
  <c r="DK170" i="26"/>
  <c r="BW174" i="26"/>
  <c r="BX174" i="26" s="1"/>
  <c r="DR177" i="26"/>
  <c r="DK177" i="26"/>
  <c r="EV177" i="26"/>
  <c r="DM180" i="26"/>
  <c r="DF180" i="26"/>
  <c r="ES155" i="26"/>
  <c r="DK164" i="26"/>
  <c r="EV164" i="26"/>
  <c r="BN171" i="26"/>
  <c r="DS164" i="26"/>
  <c r="EA164" i="26" s="1"/>
  <c r="DL164" i="26"/>
  <c r="DR164" i="26"/>
  <c r="BV170" i="26"/>
  <c r="BV174" i="26"/>
  <c r="BN176" i="26"/>
  <c r="DV176" i="26"/>
  <c r="ES153" i="26"/>
  <c r="EU155" i="26"/>
  <c r="EW157" i="26"/>
  <c r="EE160" i="26"/>
  <c r="EF160" i="26" s="1"/>
  <c r="EH160" i="26" s="1"/>
  <c r="DX160" i="26"/>
  <c r="EE165" i="26"/>
  <c r="EF165" i="26" s="1"/>
  <c r="EH165" i="26" s="1"/>
  <c r="ER165" i="26"/>
  <c r="DN165" i="26"/>
  <c r="DI166" i="26"/>
  <c r="BV167" i="26"/>
  <c r="BV168" i="26"/>
  <c r="DM171" i="26"/>
  <c r="BV173" i="26"/>
  <c r="EQ173" i="26"/>
  <c r="DM173" i="26"/>
  <c r="DF173" i="26"/>
  <c r="EU178" i="26"/>
  <c r="DQ178" i="26"/>
  <c r="DT178" i="26" s="1"/>
  <c r="DJ178" i="26"/>
  <c r="EB178" i="26"/>
  <c r="EE185" i="26"/>
  <c r="EF185" i="26" s="1"/>
  <c r="EH185" i="26" s="1"/>
  <c r="EC185" i="26"/>
  <c r="ED185" i="26" s="1"/>
  <c r="BW185" i="26"/>
  <c r="BX185" i="26" s="1"/>
  <c r="DT190" i="26"/>
  <c r="DO154" i="26"/>
  <c r="EW161" i="26"/>
  <c r="BW163" i="26"/>
  <c r="BX163" i="26" s="1"/>
  <c r="DZ163" i="26"/>
  <c r="DK165" i="26"/>
  <c r="EQ166" i="26"/>
  <c r="DO169" i="26"/>
  <c r="DH169" i="26"/>
  <c r="ES169" i="26"/>
  <c r="EQ170" i="26"/>
  <c r="DO175" i="26"/>
  <c r="DT175" i="26" s="1"/>
  <c r="DH175" i="26"/>
  <c r="EC177" i="26"/>
  <c r="ED177" i="26" s="1"/>
  <c r="BW177" i="26"/>
  <c r="BX177" i="26" s="1"/>
  <c r="EV178" i="26"/>
  <c r="DR178" i="26"/>
  <c r="DK178" i="26"/>
  <c r="DM159" i="26"/>
  <c r="BW160" i="26"/>
  <c r="BX160" i="26" s="1"/>
  <c r="DX161" i="26"/>
  <c r="DX162" i="26"/>
  <c r="DG163" i="26"/>
  <c r="DN166" i="26"/>
  <c r="DT166" i="26" s="1"/>
  <c r="DG166" i="26"/>
  <c r="ET166" i="26"/>
  <c r="CE169" i="26"/>
  <c r="DP169" i="26"/>
  <c r="DX169" i="26" s="1"/>
  <c r="DI169" i="26"/>
  <c r="DQ171" i="26"/>
  <c r="DJ171" i="26"/>
  <c r="EU171" i="26"/>
  <c r="DO173" i="26"/>
  <c r="CE175" i="26"/>
  <c r="CB175" i="26"/>
  <c r="EQ180" i="26"/>
  <c r="BV183" i="26"/>
  <c r="EQ156" i="26"/>
  <c r="ES158" i="26"/>
  <c r="DN159" i="26"/>
  <c r="DG160" i="26"/>
  <c r="EE161" i="26"/>
  <c r="EF161" i="26" s="1"/>
  <c r="EH161" i="26" s="1"/>
  <c r="EE162" i="26"/>
  <c r="EF162" i="26" s="1"/>
  <c r="EH162" i="26" s="1"/>
  <c r="ER163" i="26"/>
  <c r="BV164" i="26"/>
  <c r="DF167" i="26"/>
  <c r="EQ167" i="26"/>
  <c r="EV167" i="26"/>
  <c r="DR171" i="26"/>
  <c r="DZ171" i="26" s="1"/>
  <c r="DK171" i="26"/>
  <c r="BU176" i="26"/>
  <c r="BN177" i="26"/>
  <c r="BW178" i="26"/>
  <c r="BX178" i="26" s="1"/>
  <c r="BZ178" i="26" s="1"/>
  <c r="EC182" i="26"/>
  <c r="ED182" i="26" s="1"/>
  <c r="BW182" i="26"/>
  <c r="BX182" i="26" s="1"/>
  <c r="DN167" i="26"/>
  <c r="DG167" i="26"/>
  <c r="EV169" i="26"/>
  <c r="DR169" i="26"/>
  <c r="DX170" i="26"/>
  <c r="EV179" i="26"/>
  <c r="DR179" i="26"/>
  <c r="DZ179" i="26" s="1"/>
  <c r="DK179" i="26"/>
  <c r="BW181" i="26"/>
  <c r="BX181" i="26" s="1"/>
  <c r="BV182" i="26"/>
  <c r="DU182" i="26"/>
  <c r="DX164" i="26"/>
  <c r="DZ172" i="26"/>
  <c r="DM174" i="26"/>
  <c r="DF174" i="26"/>
  <c r="BW175" i="26"/>
  <c r="BX175" i="26" s="1"/>
  <c r="EC175" i="26"/>
  <c r="ED175" i="26" s="1"/>
  <c r="BV176" i="26"/>
  <c r="BZ176" i="26" s="1"/>
  <c r="EQ176" i="26"/>
  <c r="EW179" i="26"/>
  <c r="DS179" i="26"/>
  <c r="EA179" i="26" s="1"/>
  <c r="DL179" i="26"/>
  <c r="BO181" i="26"/>
  <c r="BV181" i="26" s="1"/>
  <c r="BW188" i="26"/>
  <c r="BX188" i="26" s="1"/>
  <c r="BZ188" i="26" s="1"/>
  <c r="DH160" i="26"/>
  <c r="CB163" i="26"/>
  <c r="DR165" i="26"/>
  <c r="EV166" i="26"/>
  <c r="BW167" i="26"/>
  <c r="BX167" i="26" s="1"/>
  <c r="ET167" i="26"/>
  <c r="DP167" i="26"/>
  <c r="EE168" i="26"/>
  <c r="EF168" i="26" s="1"/>
  <c r="EH168" i="26" s="1"/>
  <c r="BW168" i="26"/>
  <c r="BX168" i="26" s="1"/>
  <c r="ES168" i="26"/>
  <c r="BO169" i="26"/>
  <c r="BV169" i="26" s="1"/>
  <c r="DS173" i="26"/>
  <c r="EA173" i="26" s="1"/>
  <c r="EB173" i="26" s="1"/>
  <c r="DL173" i="26"/>
  <c r="EW173" i="26"/>
  <c r="BV175" i="26"/>
  <c r="DT176" i="26"/>
  <c r="DZ177" i="26"/>
  <c r="EC160" i="26"/>
  <c r="ED160" i="26" s="1"/>
  <c r="DZ164" i="26"/>
  <c r="BZ168" i="26"/>
  <c r="DP168" i="26"/>
  <c r="DI168" i="26"/>
  <c r="BV171" i="26"/>
  <c r="BZ171" i="26" s="1"/>
  <c r="DU171" i="26"/>
  <c r="EQ172" i="26"/>
  <c r="DM172" i="26"/>
  <c r="EC172" i="26" s="1"/>
  <c r="ED172" i="26" s="1"/>
  <c r="EC173" i="26"/>
  <c r="ED173" i="26" s="1"/>
  <c r="BW173" i="26"/>
  <c r="BX173" i="26" s="1"/>
  <c r="BZ173" i="26" s="1"/>
  <c r="ES174" i="26"/>
  <c r="DO174" i="26"/>
  <c r="EC174" i="26" s="1"/>
  <c r="ED174" i="26" s="1"/>
  <c r="DG175" i="26"/>
  <c r="ER175" i="26"/>
  <c r="BN180" i="26"/>
  <c r="DU181" i="26"/>
  <c r="EA184" i="26"/>
  <c r="DH161" i="26"/>
  <c r="DO161" i="26"/>
  <c r="DW161" i="26" s="1"/>
  <c r="EB161" i="26" s="1"/>
  <c r="DK161" i="26"/>
  <c r="EV163" i="26"/>
  <c r="DR163" i="26"/>
  <c r="DG164" i="26"/>
  <c r="EB165" i="26"/>
  <c r="EB169" i="26"/>
  <c r="EC169" i="26"/>
  <c r="ED169" i="26" s="1"/>
  <c r="ES175" i="26"/>
  <c r="BW179" i="26"/>
  <c r="BX179" i="26" s="1"/>
  <c r="BZ179" i="26" s="1"/>
  <c r="DY182" i="26"/>
  <c r="EV160" i="26"/>
  <c r="DS163" i="26"/>
  <c r="EA163" i="26" s="1"/>
  <c r="DL163" i="26"/>
  <c r="DT163" i="26"/>
  <c r="EQ164" i="26"/>
  <c r="EV168" i="26"/>
  <c r="DW171" i="26"/>
  <c r="BN173" i="26"/>
  <c r="EE173" i="26"/>
  <c r="EF173" i="26" s="1"/>
  <c r="EH173" i="26" s="1"/>
  <c r="BZ174" i="26"/>
  <c r="BW192" i="26"/>
  <c r="BX192" i="26" s="1"/>
  <c r="BZ192" i="26" s="1"/>
  <c r="DQ162" i="26"/>
  <c r="DT162" i="26" s="1"/>
  <c r="DJ162" i="26"/>
  <c r="BV165" i="26"/>
  <c r="BZ165" i="26" s="1"/>
  <c r="EB166" i="26"/>
  <c r="DW169" i="26"/>
  <c r="DW175" i="26"/>
  <c r="EB175" i="26" s="1"/>
  <c r="DR176" i="26"/>
  <c r="EE176" i="26" s="1"/>
  <c r="EF176" i="26" s="1"/>
  <c r="EH176" i="26" s="1"/>
  <c r="DK176" i="26"/>
  <c r="EV176" i="26"/>
  <c r="DT177" i="26"/>
  <c r="EW178" i="26"/>
  <c r="DF181" i="26"/>
  <c r="DF182" i="26"/>
  <c r="DF183" i="26"/>
  <c r="BW184" i="26"/>
  <c r="BX184" i="26" s="1"/>
  <c r="DF184" i="26"/>
  <c r="BR187" i="26"/>
  <c r="DX189" i="26"/>
  <c r="EB192" i="26"/>
  <c r="DZ195" i="26"/>
  <c r="BV197" i="26"/>
  <c r="CE200" i="26"/>
  <c r="CB200" i="26"/>
  <c r="DH166" i="26"/>
  <c r="DL170" i="26"/>
  <c r="DG173" i="26"/>
  <c r="DI175" i="26"/>
  <c r="EW176" i="26"/>
  <c r="DF179" i="26"/>
  <c r="BW183" i="26"/>
  <c r="BX183" i="26" s="1"/>
  <c r="DG185" i="26"/>
  <c r="BN186" i="26"/>
  <c r="BZ193" i="26"/>
  <c r="DI185" i="26"/>
  <c r="BV186" i="26"/>
  <c r="DZ189" i="26"/>
  <c r="EE190" i="26"/>
  <c r="EF190" i="26" s="1"/>
  <c r="EH190" i="26" s="1"/>
  <c r="CE194" i="26"/>
  <c r="CB194" i="26"/>
  <c r="DI179" i="26"/>
  <c r="DJ180" i="26"/>
  <c r="DJ181" i="26"/>
  <c r="DI183" i="26"/>
  <c r="DI184" i="26"/>
  <c r="BN185" i="26"/>
  <c r="DK185" i="26"/>
  <c r="BV177" i="26"/>
  <c r="DI178" i="26"/>
  <c r="DJ179" i="26"/>
  <c r="BQ180" i="26"/>
  <c r="BV180" i="26" s="1"/>
  <c r="DK180" i="26"/>
  <c r="DK181" i="26"/>
  <c r="CB182" i="26"/>
  <c r="DJ182" i="26"/>
  <c r="DJ183" i="26"/>
  <c r="DJ184" i="26"/>
  <c r="BV188" i="26"/>
  <c r="DI189" i="26"/>
  <c r="BO190" i="26"/>
  <c r="BV190" i="26" s="1"/>
  <c r="BN190" i="26"/>
  <c r="CE191" i="26"/>
  <c r="ET191" i="26"/>
  <c r="DP191" i="26"/>
  <c r="DX191" i="26" s="1"/>
  <c r="DI191" i="26"/>
  <c r="DH162" i="26"/>
  <c r="DQ163" i="26"/>
  <c r="DY163" i="26" s="1"/>
  <c r="EB163" i="26" s="1"/>
  <c r="DJ164" i="26"/>
  <c r="DS165" i="26"/>
  <c r="DL166" i="26"/>
  <c r="DN168" i="26"/>
  <c r="DG169" i="26"/>
  <c r="DP170" i="26"/>
  <c r="DI171" i="26"/>
  <c r="DR172" i="26"/>
  <c r="DK173" i="26"/>
  <c r="ER174" i="26"/>
  <c r="DI176" i="26"/>
  <c r="DI177" i="26"/>
  <c r="DN178" i="26"/>
  <c r="DG178" i="26"/>
  <c r="DP180" i="26"/>
  <c r="DX180" i="26" s="1"/>
  <c r="DI180" i="26"/>
  <c r="DL180" i="26"/>
  <c r="DL181" i="26"/>
  <c r="DL182" i="26"/>
  <c r="DL183" i="26"/>
  <c r="ER189" i="26"/>
  <c r="DN189" i="26"/>
  <c r="DG189" i="26"/>
  <c r="CE196" i="26"/>
  <c r="CB196" i="26"/>
  <c r="DU200" i="26"/>
  <c r="EB200" i="26" s="1"/>
  <c r="DL175" i="26"/>
  <c r="ES176" i="26"/>
  <c r="DJ176" i="26"/>
  <c r="DM181" i="26"/>
  <c r="DM182" i="26"/>
  <c r="DM183" i="26"/>
  <c r="DL184" i="26"/>
  <c r="EW185" i="26"/>
  <c r="DZ188" i="26"/>
  <c r="DF188" i="26"/>
  <c r="DU189" i="26"/>
  <c r="DT189" i="26"/>
  <c r="EV191" i="26"/>
  <c r="DR191" i="26"/>
  <c r="BZ197" i="26"/>
  <c r="CE198" i="26"/>
  <c r="CB198" i="26"/>
  <c r="BW200" i="26"/>
  <c r="BX200" i="26" s="1"/>
  <c r="DP175" i="26"/>
  <c r="DX175" i="26" s="1"/>
  <c r="DM179" i="26"/>
  <c r="DR182" i="26"/>
  <c r="DZ182" i="26" s="1"/>
  <c r="DK182" i="26"/>
  <c r="BU184" i="26"/>
  <c r="CE189" i="26"/>
  <c r="DX190" i="26"/>
  <c r="EB190" i="26" s="1"/>
  <c r="EE199" i="26"/>
  <c r="EF199" i="26" s="1"/>
  <c r="EH199" i="26" s="1"/>
  <c r="EC199" i="26"/>
  <c r="ED199" i="26" s="1"/>
  <c r="BW199" i="26"/>
  <c r="BX199" i="26" s="1"/>
  <c r="BZ199" i="26" s="1"/>
  <c r="DU199" i="26"/>
  <c r="BV200" i="26"/>
  <c r="BW186" i="26"/>
  <c r="BX186" i="26" s="1"/>
  <c r="BW191" i="26"/>
  <c r="BX191" i="26" s="1"/>
  <c r="BV194" i="26"/>
  <c r="BV199" i="26"/>
  <c r="DX200" i="26"/>
  <c r="BO184" i="26"/>
  <c r="BV184" i="26" s="1"/>
  <c r="BZ184" i="26" s="1"/>
  <c r="DP184" i="26"/>
  <c r="DX184" i="26" s="1"/>
  <c r="CB189" i="26"/>
  <c r="DR189" i="26"/>
  <c r="EV189" i="26"/>
  <c r="DX193" i="26"/>
  <c r="EC195" i="26"/>
  <c r="ED195" i="26" s="1"/>
  <c r="ES170" i="26"/>
  <c r="DQ179" i="26"/>
  <c r="DY179" i="26" s="1"/>
  <c r="DR180" i="26"/>
  <c r="DZ180" i="26" s="1"/>
  <c r="DQ181" i="26"/>
  <c r="DY181" i="26" s="1"/>
  <c r="DQ182" i="26"/>
  <c r="DQ183" i="26"/>
  <c r="DQ184" i="26"/>
  <c r="EC184" i="26" s="1"/>
  <c r="ED184" i="26" s="1"/>
  <c r="EQ184" i="26"/>
  <c r="DG186" i="26"/>
  <c r="EE189" i="26"/>
  <c r="EF189" i="26" s="1"/>
  <c r="EH189" i="26" s="1"/>
  <c r="DU191" i="26"/>
  <c r="DX194" i="26"/>
  <c r="DU196" i="26"/>
  <c r="BN179" i="26"/>
  <c r="DS180" i="26"/>
  <c r="EA180" i="26" s="1"/>
  <c r="DS181" i="26"/>
  <c r="EA181" i="26" s="1"/>
  <c r="DS182" i="26"/>
  <c r="EA182" i="26" s="1"/>
  <c r="BV189" i="26"/>
  <c r="BV195" i="26"/>
  <c r="BZ195" i="26" s="1"/>
  <c r="EB197" i="26"/>
  <c r="EA200" i="26"/>
  <c r="ER178" i="26"/>
  <c r="ET180" i="26"/>
  <c r="ET181" i="26"/>
  <c r="DP186" i="26"/>
  <c r="BW198" i="26"/>
  <c r="BX198" i="26" s="1"/>
  <c r="DZ199" i="26"/>
  <c r="DU176" i="26"/>
  <c r="EB176" i="26" s="1"/>
  <c r="DU177" i="26"/>
  <c r="ER177" i="26"/>
  <c r="ET179" i="26"/>
  <c r="DV185" i="26"/>
  <c r="EB185" i="26" s="1"/>
  <c r="BO187" i="26"/>
  <c r="BV187" i="26" s="1"/>
  <c r="DK188" i="26"/>
  <c r="EV188" i="26"/>
  <c r="DX196" i="26"/>
  <c r="BV198" i="26"/>
  <c r="DW198" i="26"/>
  <c r="BN174" i="26"/>
  <c r="DS176" i="26"/>
  <c r="DW179" i="26"/>
  <c r="EV181" i="26"/>
  <c r="EV182" i="26"/>
  <c r="EV183" i="26"/>
  <c r="EV186" i="26"/>
  <c r="DR186" i="26"/>
  <c r="DZ186" i="26" s="1"/>
  <c r="BP187" i="26"/>
  <c r="DR187" i="26"/>
  <c r="EC187" i="26" s="1"/>
  <c r="ED187" i="26" s="1"/>
  <c r="EV187" i="26"/>
  <c r="BR189" i="26"/>
  <c r="ET189" i="26"/>
  <c r="BW190" i="26"/>
  <c r="BX190" i="26" s="1"/>
  <c r="DI190" i="26"/>
  <c r="BT191" i="26"/>
  <c r="BV191" i="26" s="1"/>
  <c r="DX198" i="26"/>
  <c r="DY180" i="26"/>
  <c r="DS186" i="26"/>
  <c r="EA186" i="26" s="1"/>
  <c r="DL186" i="26"/>
  <c r="CE190" i="26"/>
  <c r="CB190" i="26"/>
  <c r="DZ191" i="26"/>
  <c r="DZ196" i="26"/>
  <c r="ES187" i="26"/>
  <c r="DN188" i="26"/>
  <c r="DP190" i="26"/>
  <c r="EC190" i="26" s="1"/>
  <c r="ED190" i="26" s="1"/>
  <c r="DR192" i="26"/>
  <c r="DT192" i="26" s="1"/>
  <c r="DK193" i="26"/>
  <c r="DF196" i="26"/>
  <c r="DH198" i="26"/>
  <c r="EV198" i="26"/>
  <c r="DQ199" i="26"/>
  <c r="DJ200" i="26"/>
  <c r="DN195" i="26"/>
  <c r="DT195" i="26" s="1"/>
  <c r="DP197" i="26"/>
  <c r="DI198" i="26"/>
  <c r="DH196" i="26"/>
  <c r="EV196" i="26"/>
  <c r="EQ199" i="26"/>
  <c r="DL200" i="26"/>
  <c r="DF185" i="26"/>
  <c r="DO186" i="26"/>
  <c r="DH187" i="26"/>
  <c r="DQ188" i="26"/>
  <c r="DY188" i="26" s="1"/>
  <c r="EB188" i="26" s="1"/>
  <c r="DJ189" i="26"/>
  <c r="DS190" i="26"/>
  <c r="EA190" i="26" s="1"/>
  <c r="DL191" i="26"/>
  <c r="DN193" i="26"/>
  <c r="DG194" i="26"/>
  <c r="DP195" i="26"/>
  <c r="DX195" i="26" s="1"/>
  <c r="DI196" i="26"/>
  <c r="EW196" i="26"/>
  <c r="DR197" i="26"/>
  <c r="DK198" i="26"/>
  <c r="DM200" i="26"/>
  <c r="EV194" i="26"/>
  <c r="EQ197" i="26"/>
  <c r="DH185" i="26"/>
  <c r="DL189" i="26"/>
  <c r="ES190" i="26"/>
  <c r="DN191" i="26"/>
  <c r="DG192" i="26"/>
  <c r="EU192" i="26"/>
  <c r="DP193" i="26"/>
  <c r="DI194" i="26"/>
  <c r="DR195" i="26"/>
  <c r="DK196" i="26"/>
  <c r="DM198" i="26"/>
  <c r="EE198" i="26" s="1"/>
  <c r="EF198" i="26" s="1"/>
  <c r="EH198" i="26" s="1"/>
  <c r="EE191" i="26"/>
  <c r="EF191" i="26" s="1"/>
  <c r="EH191" i="26" s="1"/>
  <c r="EV192" i="26"/>
  <c r="ES197" i="26"/>
  <c r="DN198" i="26"/>
  <c r="DV198" i="26" s="1"/>
  <c r="EU199" i="26"/>
  <c r="DP200" i="26"/>
  <c r="DG190" i="26"/>
  <c r="DI192" i="26"/>
  <c r="DR193" i="26"/>
  <c r="DZ193" i="26" s="1"/>
  <c r="DK194" i="26"/>
  <c r="DM196" i="26"/>
  <c r="DO198" i="26"/>
  <c r="DI199" i="26"/>
  <c r="ES186" i="26"/>
  <c r="DM194" i="26"/>
  <c r="DU194" i="26" s="1"/>
  <c r="EB194" i="26" s="1"/>
  <c r="EC194" i="26"/>
  <c r="ED194" i="26" s="1"/>
  <c r="DO196" i="26"/>
  <c r="DW196" i="26" s="1"/>
  <c r="EV197" i="26"/>
  <c r="DS200" i="26"/>
  <c r="EQ200" i="26"/>
  <c r="EV195" i="26"/>
  <c r="ES200" i="26"/>
  <c r="ES191" i="26"/>
  <c r="ET200" i="26"/>
  <c r="CE147" i="26" l="1"/>
  <c r="CB147" i="26"/>
  <c r="CB195" i="26"/>
  <c r="CE195" i="26"/>
  <c r="CE165" i="26"/>
  <c r="CB165" i="26"/>
  <c r="CE157" i="26"/>
  <c r="CB157" i="26"/>
  <c r="EE103" i="26"/>
  <c r="EF103" i="26" s="1"/>
  <c r="EH103" i="26" s="1"/>
  <c r="EC103" i="26"/>
  <c r="ED103" i="26" s="1"/>
  <c r="DT103" i="26"/>
  <c r="EA103" i="26"/>
  <c r="CE168" i="26"/>
  <c r="CB168" i="26"/>
  <c r="CB62" i="26"/>
  <c r="CE62" i="26"/>
  <c r="CE43" i="26"/>
  <c r="CB43" i="26"/>
  <c r="CE34" i="26"/>
  <c r="CB34" i="26"/>
  <c r="EB184" i="26"/>
  <c r="EB182" i="26"/>
  <c r="DW131" i="26"/>
  <c r="EB131" i="26" s="1"/>
  <c r="EC131" i="26"/>
  <c r="ED131" i="26" s="1"/>
  <c r="EE131" i="26"/>
  <c r="EF131" i="26" s="1"/>
  <c r="EH131" i="26" s="1"/>
  <c r="DT131" i="26"/>
  <c r="CB143" i="26"/>
  <c r="CE143" i="26"/>
  <c r="EE188" i="26"/>
  <c r="EF188" i="26" s="1"/>
  <c r="EH188" i="26" s="1"/>
  <c r="DT187" i="26"/>
  <c r="DU198" i="26"/>
  <c r="EB198" i="26" s="1"/>
  <c r="EE178" i="26"/>
  <c r="EF178" i="26" s="1"/>
  <c r="EH178" i="26" s="1"/>
  <c r="EC178" i="26"/>
  <c r="ED178" i="26" s="1"/>
  <c r="DY184" i="26"/>
  <c r="DT188" i="26"/>
  <c r="DZ156" i="26"/>
  <c r="CE129" i="26"/>
  <c r="CB129" i="26"/>
  <c r="EE121" i="26"/>
  <c r="EF121" i="26" s="1"/>
  <c r="EH121" i="26" s="1"/>
  <c r="CB70" i="26"/>
  <c r="CE70" i="26"/>
  <c r="DX186" i="26"/>
  <c r="EE186" i="26"/>
  <c r="EF186" i="26" s="1"/>
  <c r="EH186" i="26" s="1"/>
  <c r="DU179" i="26"/>
  <c r="EB179" i="26" s="1"/>
  <c r="DT179" i="26"/>
  <c r="EE179" i="26"/>
  <c r="EF179" i="26" s="1"/>
  <c r="EH179" i="26" s="1"/>
  <c r="EC179" i="26"/>
  <c r="ED179" i="26" s="1"/>
  <c r="CE125" i="26"/>
  <c r="CB125" i="26"/>
  <c r="CB188" i="26"/>
  <c r="CE188" i="26"/>
  <c r="DT159" i="26"/>
  <c r="EC159" i="26"/>
  <c r="ED159" i="26" s="1"/>
  <c r="DV158" i="26"/>
  <c r="EE158" i="26"/>
  <c r="EF158" i="26" s="1"/>
  <c r="EH158" i="26" s="1"/>
  <c r="EC158" i="26"/>
  <c r="ED158" i="26" s="1"/>
  <c r="EC186" i="26"/>
  <c r="ED186" i="26" s="1"/>
  <c r="DT144" i="26"/>
  <c r="EC121" i="26"/>
  <c r="ED121" i="26" s="1"/>
  <c r="DT125" i="26"/>
  <c r="EC125" i="26"/>
  <c r="ED125" i="26" s="1"/>
  <c r="EE125" i="26"/>
  <c r="EF125" i="26" s="1"/>
  <c r="EH125" i="26" s="1"/>
  <c r="DU125" i="26"/>
  <c r="EB125" i="26" s="1"/>
  <c r="CB71" i="26"/>
  <c r="CE71" i="26"/>
  <c r="CB60" i="26"/>
  <c r="CE60" i="26"/>
  <c r="DZ170" i="26"/>
  <c r="EE170" i="26"/>
  <c r="EF170" i="26" s="1"/>
  <c r="EH170" i="26" s="1"/>
  <c r="EB121" i="26"/>
  <c r="DT184" i="26"/>
  <c r="EE181" i="26"/>
  <c r="EF181" i="26" s="1"/>
  <c r="EH181" i="26" s="1"/>
  <c r="DT165" i="26"/>
  <c r="EC165" i="26"/>
  <c r="ED165" i="26" s="1"/>
  <c r="DT200" i="26"/>
  <c r="EE200" i="26"/>
  <c r="EF200" i="26" s="1"/>
  <c r="EH200" i="26" s="1"/>
  <c r="EC200" i="26"/>
  <c r="ED200" i="26" s="1"/>
  <c r="CB92" i="26"/>
  <c r="CE92" i="26"/>
  <c r="CB172" i="26"/>
  <c r="CE172" i="26"/>
  <c r="CB139" i="26"/>
  <c r="CE139" i="26"/>
  <c r="CB106" i="26"/>
  <c r="CE106" i="26"/>
  <c r="CE32" i="26"/>
  <c r="CB32" i="26"/>
  <c r="CB29" i="26"/>
  <c r="CE29" i="26"/>
  <c r="CB15" i="26"/>
  <c r="CE15" i="26"/>
  <c r="CE8" i="26"/>
  <c r="CB8" i="26"/>
  <c r="CE174" i="26"/>
  <c r="CB174" i="26"/>
  <c r="CB135" i="26"/>
  <c r="CE135" i="26"/>
  <c r="CE149" i="26"/>
  <c r="CB149" i="26"/>
  <c r="DT132" i="26"/>
  <c r="EE132" i="26"/>
  <c r="EF132" i="26" s="1"/>
  <c r="EH132" i="26" s="1"/>
  <c r="EC132" i="26"/>
  <c r="ED132" i="26" s="1"/>
  <c r="EB170" i="26"/>
  <c r="DT158" i="26"/>
  <c r="EA143" i="26"/>
  <c r="EE143" i="26"/>
  <c r="EF143" i="26" s="1"/>
  <c r="EH143" i="26" s="1"/>
  <c r="EE147" i="26"/>
  <c r="EF147" i="26" s="1"/>
  <c r="EH147" i="26" s="1"/>
  <c r="EC147" i="26"/>
  <c r="ED147" i="26" s="1"/>
  <c r="BZ73" i="26"/>
  <c r="EB46" i="26"/>
  <c r="CB109" i="26"/>
  <c r="CE109" i="26"/>
  <c r="CE45" i="26"/>
  <c r="CB45" i="26"/>
  <c r="CE197" i="26"/>
  <c r="CB197" i="26"/>
  <c r="CE176" i="26"/>
  <c r="CB176" i="26"/>
  <c r="EB156" i="26"/>
  <c r="DV189" i="26"/>
  <c r="EC189" i="26"/>
  <c r="ED189" i="26" s="1"/>
  <c r="DV154" i="26"/>
  <c r="EC154" i="26"/>
  <c r="ED154" i="26" s="1"/>
  <c r="EE154" i="26"/>
  <c r="EF154" i="26" s="1"/>
  <c r="EH154" i="26" s="1"/>
  <c r="CE171" i="26"/>
  <c r="CB171" i="26"/>
  <c r="CE159" i="26"/>
  <c r="CB159" i="26"/>
  <c r="CE166" i="26"/>
  <c r="CB166" i="26"/>
  <c r="CE155" i="26"/>
  <c r="CB155" i="26"/>
  <c r="EC134" i="26"/>
  <c r="ED134" i="26" s="1"/>
  <c r="CB142" i="26"/>
  <c r="CE142" i="26"/>
  <c r="CE122" i="26"/>
  <c r="CB122" i="26"/>
  <c r="CE88" i="26"/>
  <c r="CB88" i="26"/>
  <c r="CE46" i="26"/>
  <c r="CB46" i="26"/>
  <c r="BZ30" i="26"/>
  <c r="CB173" i="26"/>
  <c r="CE173" i="26"/>
  <c r="DT170" i="26"/>
  <c r="DT180" i="26"/>
  <c r="EE180" i="26"/>
  <c r="EF180" i="26" s="1"/>
  <c r="EH180" i="26" s="1"/>
  <c r="EC180" i="26"/>
  <c r="ED180" i="26" s="1"/>
  <c r="DU180" i="26"/>
  <c r="EB180" i="26" s="1"/>
  <c r="EC196" i="26"/>
  <c r="ED196" i="26" s="1"/>
  <c r="DV193" i="26"/>
  <c r="EB193" i="26" s="1"/>
  <c r="DT193" i="26"/>
  <c r="EE193" i="26"/>
  <c r="EF193" i="26" s="1"/>
  <c r="EH193" i="26" s="1"/>
  <c r="EC193" i="26"/>
  <c r="ED193" i="26" s="1"/>
  <c r="DT199" i="26"/>
  <c r="DY199" i="26"/>
  <c r="EB196" i="26"/>
  <c r="EC168" i="26"/>
  <c r="ED168" i="26" s="1"/>
  <c r="DV168" i="26"/>
  <c r="EB168" i="26" s="1"/>
  <c r="EC167" i="26"/>
  <c r="ED167" i="26" s="1"/>
  <c r="DT168" i="26"/>
  <c r="DW141" i="26"/>
  <c r="DT141" i="26"/>
  <c r="EE141" i="26"/>
  <c r="EF141" i="26" s="1"/>
  <c r="EH141" i="26" s="1"/>
  <c r="DU128" i="26"/>
  <c r="EB128" i="26" s="1"/>
  <c r="DT128" i="26"/>
  <c r="EE128" i="26"/>
  <c r="EF128" i="26" s="1"/>
  <c r="EH128" i="26" s="1"/>
  <c r="EC128" i="26"/>
  <c r="ED128" i="26" s="1"/>
  <c r="CE137" i="26"/>
  <c r="CB137" i="26"/>
  <c r="EB101" i="26"/>
  <c r="EB103" i="26"/>
  <c r="CE111" i="26"/>
  <c r="CB111" i="26"/>
  <c r="CE199" i="26"/>
  <c r="CB199" i="26"/>
  <c r="DT194" i="26"/>
  <c r="EE194" i="26"/>
  <c r="EF194" i="26" s="1"/>
  <c r="EH194" i="26" s="1"/>
  <c r="DT198" i="26"/>
  <c r="EC198" i="26"/>
  <c r="ED198" i="26" s="1"/>
  <c r="DT197" i="26"/>
  <c r="DW151" i="26"/>
  <c r="EC151" i="26"/>
  <c r="ED151" i="26" s="1"/>
  <c r="DT145" i="26"/>
  <c r="EC145" i="26"/>
  <c r="ED145" i="26" s="1"/>
  <c r="EE145" i="26"/>
  <c r="EF145" i="26" s="1"/>
  <c r="EH145" i="26" s="1"/>
  <c r="DV195" i="26"/>
  <c r="EB195" i="26" s="1"/>
  <c r="EE195" i="26"/>
  <c r="EF195" i="26" s="1"/>
  <c r="EH195" i="26" s="1"/>
  <c r="DT156" i="26"/>
  <c r="EE187" i="26"/>
  <c r="EF187" i="26" s="1"/>
  <c r="EH187" i="26" s="1"/>
  <c r="DZ187" i="26"/>
  <c r="EB187" i="26" s="1"/>
  <c r="EE174" i="26"/>
  <c r="EF174" i="26" s="1"/>
  <c r="EH174" i="26" s="1"/>
  <c r="DT173" i="26"/>
  <c r="CB150" i="26"/>
  <c r="CE150" i="26"/>
  <c r="CE104" i="26"/>
  <c r="CB104" i="26"/>
  <c r="CE99" i="26"/>
  <c r="CB99" i="26"/>
  <c r="CB76" i="26"/>
  <c r="CE76" i="26"/>
  <c r="DT164" i="26"/>
  <c r="DV164" i="26"/>
  <c r="EB164" i="26" s="1"/>
  <c r="EE164" i="26"/>
  <c r="EF164" i="26" s="1"/>
  <c r="EH164" i="26" s="1"/>
  <c r="EC164" i="26"/>
  <c r="ED164" i="26" s="1"/>
  <c r="DT142" i="26"/>
  <c r="DU142" i="26"/>
  <c r="EB142" i="26" s="1"/>
  <c r="EE142" i="26"/>
  <c r="EF142" i="26" s="1"/>
  <c r="EH142" i="26" s="1"/>
  <c r="CB126" i="26"/>
  <c r="CE126" i="26"/>
  <c r="CE81" i="26"/>
  <c r="CB81" i="26"/>
  <c r="CB80" i="26"/>
  <c r="CE80" i="26"/>
  <c r="CE52" i="26"/>
  <c r="CB52" i="26"/>
  <c r="DV191" i="26"/>
  <c r="EB191" i="26" s="1"/>
  <c r="DT191" i="26"/>
  <c r="EC191" i="26"/>
  <c r="ED191" i="26" s="1"/>
  <c r="CE184" i="26"/>
  <c r="CB184" i="26"/>
  <c r="EE169" i="26"/>
  <c r="EF169" i="26" s="1"/>
  <c r="EH169" i="26" s="1"/>
  <c r="EE182" i="26"/>
  <c r="EF182" i="26" s="1"/>
  <c r="EH182" i="26" s="1"/>
  <c r="EE153" i="26"/>
  <c r="EF153" i="26" s="1"/>
  <c r="EH153" i="26" s="1"/>
  <c r="DT153" i="26"/>
  <c r="EC153" i="26"/>
  <c r="ED153" i="26" s="1"/>
  <c r="DV153" i="26"/>
  <c r="EC170" i="26"/>
  <c r="ED170" i="26" s="1"/>
  <c r="EB141" i="26"/>
  <c r="DW144" i="26"/>
  <c r="EE144" i="26"/>
  <c r="EF144" i="26" s="1"/>
  <c r="EH144" i="26" s="1"/>
  <c r="CB123" i="26"/>
  <c r="CE123" i="26"/>
  <c r="CE96" i="26"/>
  <c r="CB96" i="26"/>
  <c r="CE178" i="26"/>
  <c r="CB178" i="26"/>
  <c r="EE124" i="26"/>
  <c r="EF124" i="26" s="1"/>
  <c r="EH124" i="26" s="1"/>
  <c r="EC142" i="26"/>
  <c r="ED142" i="26" s="1"/>
  <c r="CE134" i="26"/>
  <c r="CB134" i="26"/>
  <c r="EB127" i="26"/>
  <c r="DU67" i="26"/>
  <c r="EB67" i="26" s="1"/>
  <c r="DT67" i="26"/>
  <c r="DT54" i="26"/>
  <c r="DU54" i="26"/>
  <c r="EB54" i="26" s="1"/>
  <c r="DU58" i="26"/>
  <c r="EB58" i="26" s="1"/>
  <c r="DT58" i="26"/>
  <c r="DT53" i="26"/>
  <c r="EC52" i="26"/>
  <c r="ED52" i="26" s="1"/>
  <c r="CE36" i="26"/>
  <c r="CB36" i="26"/>
  <c r="EC34" i="26"/>
  <c r="ED34" i="26" s="1"/>
  <c r="EC60" i="26"/>
  <c r="ED60" i="26" s="1"/>
  <c r="EE129" i="26"/>
  <c r="EF129" i="26" s="1"/>
  <c r="EH129" i="26" s="1"/>
  <c r="EE167" i="26"/>
  <c r="EF167" i="26" s="1"/>
  <c r="EH167" i="26" s="1"/>
  <c r="EE197" i="26"/>
  <c r="EF197" i="26" s="1"/>
  <c r="EH197" i="26" s="1"/>
  <c r="EB35" i="26"/>
  <c r="EC5" i="26"/>
  <c r="ED5" i="26" s="1"/>
  <c r="BZ84" i="26"/>
  <c r="EB83" i="26"/>
  <c r="EC50" i="26"/>
  <c r="ED50" i="26" s="1"/>
  <c r="CB26" i="26"/>
  <c r="CE26" i="26"/>
  <c r="EE104" i="26"/>
  <c r="EF104" i="26" s="1"/>
  <c r="EH104" i="26" s="1"/>
  <c r="EE172" i="26"/>
  <c r="EF172" i="26" s="1"/>
  <c r="EH172" i="26" s="1"/>
  <c r="DT5" i="26"/>
  <c r="DU26" i="26"/>
  <c r="EB26" i="26" s="1"/>
  <c r="DU92" i="26"/>
  <c r="EB92" i="26" s="1"/>
  <c r="EC65" i="26"/>
  <c r="ED65" i="26" s="1"/>
  <c r="EE50" i="26"/>
  <c r="EF50" i="26" s="1"/>
  <c r="EH50" i="26" s="1"/>
  <c r="CB37" i="26"/>
  <c r="CE37" i="26"/>
  <c r="DT28" i="26"/>
  <c r="EC25" i="26"/>
  <c r="ED25" i="26" s="1"/>
  <c r="EC93" i="26"/>
  <c r="ED93" i="26" s="1"/>
  <c r="DX7" i="26"/>
  <c r="CB5" i="26"/>
  <c r="CE5" i="26"/>
  <c r="EB107" i="26"/>
  <c r="CE179" i="26"/>
  <c r="CB179" i="26"/>
  <c r="EE175" i="26"/>
  <c r="EF175" i="26" s="1"/>
  <c r="EH175" i="26" s="1"/>
  <c r="CE167" i="26"/>
  <c r="CB167" i="26"/>
  <c r="EE136" i="26"/>
  <c r="EF136" i="26" s="1"/>
  <c r="EH136" i="26" s="1"/>
  <c r="EC120" i="26"/>
  <c r="ED120" i="26" s="1"/>
  <c r="DX111" i="26"/>
  <c r="EB111" i="26" s="1"/>
  <c r="EC98" i="26"/>
  <c r="ED98" i="26" s="1"/>
  <c r="DT105" i="26"/>
  <c r="DU105" i="26"/>
  <c r="EB105" i="26" s="1"/>
  <c r="EE91" i="26"/>
  <c r="EF91" i="26" s="1"/>
  <c r="EH91" i="26" s="1"/>
  <c r="DT186" i="26"/>
  <c r="BZ186" i="26"/>
  <c r="DT183" i="26"/>
  <c r="CE192" i="26"/>
  <c r="CB192" i="26"/>
  <c r="DT171" i="26"/>
  <c r="EE177" i="26"/>
  <c r="EF177" i="26" s="1"/>
  <c r="EH177" i="26" s="1"/>
  <c r="DW134" i="26"/>
  <c r="EE122" i="26"/>
  <c r="EF122" i="26" s="1"/>
  <c r="EH122" i="26" s="1"/>
  <c r="DT120" i="26"/>
  <c r="EC112" i="26"/>
  <c r="ED112" i="26" s="1"/>
  <c r="EE93" i="26"/>
  <c r="EF93" i="26" s="1"/>
  <c r="EH93" i="26" s="1"/>
  <c r="DT81" i="26"/>
  <c r="DU81" i="26"/>
  <c r="EB81" i="26" s="1"/>
  <c r="EC91" i="26"/>
  <c r="ED91" i="26" s="1"/>
  <c r="EC74" i="26"/>
  <c r="ED74" i="26" s="1"/>
  <c r="EE87" i="26"/>
  <c r="EF87" i="26" s="1"/>
  <c r="EH87" i="26" s="1"/>
  <c r="EE84" i="26"/>
  <c r="EF84" i="26" s="1"/>
  <c r="EH84" i="26" s="1"/>
  <c r="DT66" i="26"/>
  <c r="EE59" i="26"/>
  <c r="EF59" i="26" s="1"/>
  <c r="EH59" i="26" s="1"/>
  <c r="EE63" i="26"/>
  <c r="EF63" i="26" s="1"/>
  <c r="EH63" i="26" s="1"/>
  <c r="EC51" i="26"/>
  <c r="ED51" i="26" s="1"/>
  <c r="BZ50" i="26"/>
  <c r="BZ187" i="26"/>
  <c r="DT21" i="26"/>
  <c r="DU21" i="26"/>
  <c r="EB21" i="26" s="1"/>
  <c r="DT27" i="26"/>
  <c r="EC24" i="26"/>
  <c r="ED24" i="26" s="1"/>
  <c r="EC64" i="26"/>
  <c r="ED64" i="26" s="1"/>
  <c r="EC96" i="26"/>
  <c r="ED96" i="26" s="1"/>
  <c r="EC118" i="26"/>
  <c r="ED118" i="26" s="1"/>
  <c r="EC162" i="26"/>
  <c r="ED162" i="26" s="1"/>
  <c r="EC23" i="26"/>
  <c r="ED23" i="26" s="1"/>
  <c r="BZ183" i="26"/>
  <c r="EE146" i="26"/>
  <c r="EF146" i="26" s="1"/>
  <c r="EH146" i="26" s="1"/>
  <c r="CB138" i="26"/>
  <c r="CE138" i="26"/>
  <c r="EC124" i="26"/>
  <c r="ED124" i="26" s="1"/>
  <c r="DT89" i="26"/>
  <c r="EC192" i="26"/>
  <c r="ED192" i="26" s="1"/>
  <c r="DT182" i="26"/>
  <c r="EC166" i="26"/>
  <c r="ED166" i="26" s="1"/>
  <c r="EC183" i="26"/>
  <c r="ED183" i="26" s="1"/>
  <c r="EE163" i="26"/>
  <c r="EF163" i="26" s="1"/>
  <c r="EH163" i="26" s="1"/>
  <c r="EB154" i="26"/>
  <c r="DX155" i="26"/>
  <c r="EB155" i="26" s="1"/>
  <c r="EC150" i="26"/>
  <c r="ED150" i="26" s="1"/>
  <c r="DT143" i="26"/>
  <c r="CE145" i="26"/>
  <c r="CB145" i="26"/>
  <c r="EE134" i="26"/>
  <c r="EF134" i="26" s="1"/>
  <c r="EH134" i="26" s="1"/>
  <c r="DT124" i="26"/>
  <c r="DT117" i="26"/>
  <c r="BZ114" i="26"/>
  <c r="DT121" i="26"/>
  <c r="BZ120" i="26"/>
  <c r="DT110" i="26"/>
  <c r="EE112" i="26"/>
  <c r="EF112" i="26" s="1"/>
  <c r="EH112" i="26" s="1"/>
  <c r="BZ93" i="26"/>
  <c r="DT100" i="26"/>
  <c r="DY83" i="26"/>
  <c r="BV72" i="26"/>
  <c r="BZ83" i="26"/>
  <c r="DV66" i="26"/>
  <c r="EB66" i="26" s="1"/>
  <c r="DT55" i="26"/>
  <c r="DU55" i="26"/>
  <c r="EB55" i="26" s="1"/>
  <c r="EC63" i="26"/>
  <c r="ED63" i="26" s="1"/>
  <c r="EE51" i="26"/>
  <c r="EF51" i="26" s="1"/>
  <c r="EH51" i="26" s="1"/>
  <c r="EC40" i="26"/>
  <c r="ED40" i="26" s="1"/>
  <c r="DW34" i="26"/>
  <c r="EC36" i="26"/>
  <c r="ED36" i="26" s="1"/>
  <c r="EE18" i="26"/>
  <c r="EF18" i="26" s="1"/>
  <c r="EH18" i="26" s="1"/>
  <c r="DT17" i="26"/>
  <c r="DW7" i="26"/>
  <c r="EB7" i="26" s="1"/>
  <c r="DT7" i="26"/>
  <c r="EE54" i="26"/>
  <c r="EF54" i="26" s="1"/>
  <c r="EH54" i="26" s="1"/>
  <c r="EE60" i="26"/>
  <c r="EF60" i="26" s="1"/>
  <c r="EH60" i="26" s="1"/>
  <c r="EC197" i="26"/>
  <c r="ED197" i="26" s="1"/>
  <c r="EE23" i="26"/>
  <c r="EF23" i="26" s="1"/>
  <c r="EH23" i="26" s="1"/>
  <c r="EE21" i="26"/>
  <c r="EF21" i="26" s="1"/>
  <c r="EH21" i="26" s="1"/>
  <c r="DU112" i="26"/>
  <c r="EB112" i="26" s="1"/>
  <c r="EB100" i="26"/>
  <c r="EB181" i="26"/>
  <c r="BZ128" i="26"/>
  <c r="EB134" i="26"/>
  <c r="DU115" i="26"/>
  <c r="EB115" i="26" s="1"/>
  <c r="DT115" i="26"/>
  <c r="DT116" i="26"/>
  <c r="DU57" i="26"/>
  <c r="EB57" i="26" s="1"/>
  <c r="DT57" i="26"/>
  <c r="EE192" i="26"/>
  <c r="EF192" i="26" s="1"/>
  <c r="EH192" i="26" s="1"/>
  <c r="EB199" i="26"/>
  <c r="DT181" i="26"/>
  <c r="DT174" i="26"/>
  <c r="EC156" i="26"/>
  <c r="ED156" i="26" s="1"/>
  <c r="EB152" i="26"/>
  <c r="DU143" i="26"/>
  <c r="EB143" i="26" s="1"/>
  <c r="DT113" i="26"/>
  <c r="EC114" i="26"/>
  <c r="ED114" i="26" s="1"/>
  <c r="DW102" i="26"/>
  <c r="EB102" i="26" s="1"/>
  <c r="DT95" i="26"/>
  <c r="BZ95" i="26"/>
  <c r="DZ87" i="26"/>
  <c r="EC83" i="26"/>
  <c r="ED83" i="26" s="1"/>
  <c r="DT74" i="26"/>
  <c r="CB66" i="26"/>
  <c r="CE66" i="26"/>
  <c r="DV33" i="26"/>
  <c r="EB33" i="26" s="1"/>
  <c r="DT33" i="26"/>
  <c r="EE40" i="26"/>
  <c r="EF40" i="26" s="1"/>
  <c r="EH40" i="26" s="1"/>
  <c r="EE39" i="26"/>
  <c r="EF39" i="26" s="1"/>
  <c r="EH39" i="26" s="1"/>
  <c r="BV35" i="26"/>
  <c r="BZ35" i="26" s="1"/>
  <c r="EB29" i="26"/>
  <c r="EB27" i="26"/>
  <c r="DT42" i="26"/>
  <c r="EE8" i="26"/>
  <c r="EF8" i="26" s="1"/>
  <c r="EH8" i="26" s="1"/>
  <c r="EC20" i="26"/>
  <c r="ED20" i="26" s="1"/>
  <c r="EB13" i="26"/>
  <c r="EE24" i="26"/>
  <c r="EF24" i="26" s="1"/>
  <c r="EH24" i="26" s="1"/>
  <c r="CE19" i="26"/>
  <c r="CB19" i="26"/>
  <c r="EC67" i="26"/>
  <c r="ED67" i="26" s="1"/>
  <c r="EC102" i="26"/>
  <c r="ED102" i="26" s="1"/>
  <c r="EC161" i="26"/>
  <c r="ED161" i="26" s="1"/>
  <c r="DV11" i="26"/>
  <c r="EC95" i="26"/>
  <c r="ED95" i="26" s="1"/>
  <c r="EC89" i="26"/>
  <c r="ED89" i="26" s="1"/>
  <c r="CB51" i="26"/>
  <c r="CE51" i="26"/>
  <c r="EC71" i="26"/>
  <c r="ED71" i="26" s="1"/>
  <c r="DT49" i="26"/>
  <c r="DU49" i="26"/>
  <c r="EB49" i="26" s="1"/>
  <c r="EC58" i="26"/>
  <c r="ED58" i="26" s="1"/>
  <c r="EE57" i="26"/>
  <c r="EF57" i="26" s="1"/>
  <c r="EH57" i="26" s="1"/>
  <c r="EE37" i="26"/>
  <c r="EF37" i="26" s="1"/>
  <c r="EH37" i="26" s="1"/>
  <c r="EB45" i="26"/>
  <c r="DT50" i="26"/>
  <c r="DY36" i="26"/>
  <c r="EE36" i="26"/>
  <c r="EF36" i="26" s="1"/>
  <c r="EH36" i="26" s="1"/>
  <c r="BZ132" i="26"/>
  <c r="CE14" i="26"/>
  <c r="CB14" i="26"/>
  <c r="EC19" i="26"/>
  <c r="ED19" i="26" s="1"/>
  <c r="EC56" i="26"/>
  <c r="ED56" i="26" s="1"/>
  <c r="EE67" i="26"/>
  <c r="EF67" i="26" s="1"/>
  <c r="EH67" i="26" s="1"/>
  <c r="EC135" i="26"/>
  <c r="ED135" i="26" s="1"/>
  <c r="EC171" i="26"/>
  <c r="ED171" i="26" s="1"/>
  <c r="DU9" i="26"/>
  <c r="EB9" i="26" s="1"/>
  <c r="DT9" i="26"/>
  <c r="EC9" i="26"/>
  <c r="ED9" i="26" s="1"/>
  <c r="EC10" i="26"/>
  <c r="ED10" i="26" s="1"/>
  <c r="CB127" i="26"/>
  <c r="CE127" i="26"/>
  <c r="CB113" i="26"/>
  <c r="CE113" i="26"/>
  <c r="DT99" i="26"/>
  <c r="EC92" i="26"/>
  <c r="ED92" i="26" s="1"/>
  <c r="EE95" i="26"/>
  <c r="EF95" i="26" s="1"/>
  <c r="EH95" i="26" s="1"/>
  <c r="DT93" i="26"/>
  <c r="DT97" i="26"/>
  <c r="DT88" i="26"/>
  <c r="EB79" i="26"/>
  <c r="DT69" i="26"/>
  <c r="CB49" i="26"/>
  <c r="CE49" i="26"/>
  <c r="EC70" i="26"/>
  <c r="ED70" i="26" s="1"/>
  <c r="EB36" i="26"/>
  <c r="DZ41" i="26"/>
  <c r="EE34" i="26"/>
  <c r="EF34" i="26" s="1"/>
  <c r="EH34" i="26" s="1"/>
  <c r="EC49" i="26"/>
  <c r="ED49" i="26" s="1"/>
  <c r="EC73" i="26"/>
  <c r="ED73" i="26" s="1"/>
  <c r="EE155" i="26"/>
  <c r="EF155" i="26" s="1"/>
  <c r="EH155" i="26" s="1"/>
  <c r="EE171" i="26"/>
  <c r="EF171" i="26" s="1"/>
  <c r="EH171" i="26" s="1"/>
  <c r="DW6" i="26"/>
  <c r="CB10" i="26"/>
  <c r="CE10" i="26"/>
  <c r="CE110" i="26"/>
  <c r="CB110" i="26"/>
  <c r="EC107" i="26"/>
  <c r="ED107" i="26" s="1"/>
  <c r="EC111" i="26"/>
  <c r="ED111" i="26" s="1"/>
  <c r="DT111" i="26"/>
  <c r="EC109" i="26"/>
  <c r="ED109" i="26" s="1"/>
  <c r="EA87" i="26"/>
  <c r="EB87" i="26" s="1"/>
  <c r="DT61" i="26"/>
  <c r="DU61" i="26"/>
  <c r="EB61" i="26" s="1"/>
  <c r="CE48" i="26"/>
  <c r="CB48" i="26"/>
  <c r="EB51" i="26"/>
  <c r="EE70" i="26"/>
  <c r="EF70" i="26" s="1"/>
  <c r="EH70" i="26" s="1"/>
  <c r="EE48" i="26"/>
  <c r="EF48" i="26" s="1"/>
  <c r="EH48" i="26" s="1"/>
  <c r="CE28" i="26"/>
  <c r="CB28" i="26"/>
  <c r="EB34" i="26"/>
  <c r="BZ154" i="26"/>
  <c r="DT14" i="26"/>
  <c r="EE11" i="26"/>
  <c r="EF11" i="26" s="1"/>
  <c r="EH11" i="26" s="1"/>
  <c r="DT11" i="26"/>
  <c r="DU11" i="26"/>
  <c r="EB11" i="26" s="1"/>
  <c r="EB18" i="26"/>
  <c r="EC57" i="26"/>
  <c r="ED57" i="26" s="1"/>
  <c r="EE115" i="26"/>
  <c r="EF115" i="26" s="1"/>
  <c r="EH115" i="26" s="1"/>
  <c r="EC14" i="26"/>
  <c r="ED14" i="26" s="1"/>
  <c r="EB85" i="26"/>
  <c r="DU56" i="26"/>
  <c r="EB56" i="26" s="1"/>
  <c r="DT56" i="26"/>
  <c r="EB42" i="26"/>
  <c r="CB44" i="26"/>
  <c r="CE44" i="26"/>
  <c r="BZ94" i="26"/>
  <c r="EC38" i="26"/>
  <c r="ED38" i="26" s="1"/>
  <c r="CB16" i="26"/>
  <c r="CE16" i="26"/>
  <c r="EE49" i="26"/>
  <c r="EF49" i="26" s="1"/>
  <c r="EH49" i="26" s="1"/>
  <c r="EC81" i="26"/>
  <c r="ED81" i="26" s="1"/>
  <c r="EC119" i="26"/>
  <c r="ED119" i="26" s="1"/>
  <c r="EC188" i="26"/>
  <c r="ED188" i="26" s="1"/>
  <c r="EB17" i="26"/>
  <c r="DW8" i="26"/>
  <c r="EB8" i="26" s="1"/>
  <c r="BZ152" i="26"/>
  <c r="DT138" i="26"/>
  <c r="DU138" i="26"/>
  <c r="EB138" i="26" s="1"/>
  <c r="CB116" i="26"/>
  <c r="CE116" i="26"/>
  <c r="DT107" i="26"/>
  <c r="EC85" i="26"/>
  <c r="ED85" i="26" s="1"/>
  <c r="DU98" i="26"/>
  <c r="EB98" i="26" s="1"/>
  <c r="CE82" i="26"/>
  <c r="CB82" i="26"/>
  <c r="DT68" i="26"/>
  <c r="DU68" i="26"/>
  <c r="EB68" i="26" s="1"/>
  <c r="DT172" i="26"/>
  <c r="DU172" i="26"/>
  <c r="EB172" i="26" s="1"/>
  <c r="DU174" i="26"/>
  <c r="EB174" i="26" s="1"/>
  <c r="EB158" i="26"/>
  <c r="EE152" i="26"/>
  <c r="EF152" i="26" s="1"/>
  <c r="EH152" i="26" s="1"/>
  <c r="DT148" i="26"/>
  <c r="EC138" i="26"/>
  <c r="ED138" i="26" s="1"/>
  <c r="DT122" i="26"/>
  <c r="DT96" i="26"/>
  <c r="DW94" i="26"/>
  <c r="EB94" i="26" s="1"/>
  <c r="DT94" i="26"/>
  <c r="DZ119" i="26"/>
  <c r="EB119" i="26" s="1"/>
  <c r="DT85" i="26"/>
  <c r="EE99" i="26"/>
  <c r="EF99" i="26" s="1"/>
  <c r="EH99" i="26" s="1"/>
  <c r="EE98" i="26"/>
  <c r="EF98" i="26" s="1"/>
  <c r="EH98" i="26" s="1"/>
  <c r="EB70" i="26"/>
  <c r="DW74" i="26"/>
  <c r="EB74" i="26" s="1"/>
  <c r="DT80" i="26"/>
  <c r="CE67" i="26"/>
  <c r="CB67" i="26"/>
  <c r="DT44" i="26"/>
  <c r="DU44" i="26"/>
  <c r="EB44" i="26" s="1"/>
  <c r="DT45" i="26"/>
  <c r="DT52" i="26"/>
  <c r="DZ64" i="26"/>
  <c r="EB64" i="26" s="1"/>
  <c r="CE42" i="26"/>
  <c r="CB42" i="26"/>
  <c r="CB31" i="26"/>
  <c r="CE31" i="26"/>
  <c r="EE33" i="26"/>
  <c r="EF33" i="26" s="1"/>
  <c r="EH33" i="26" s="1"/>
  <c r="EE41" i="26"/>
  <c r="EF41" i="26" s="1"/>
  <c r="EH41" i="26" s="1"/>
  <c r="EC18" i="26"/>
  <c r="ED18" i="26" s="1"/>
  <c r="BZ89" i="26"/>
  <c r="EC35" i="26"/>
  <c r="ED35" i="26" s="1"/>
  <c r="EC17" i="26"/>
  <c r="ED17" i="26" s="1"/>
  <c r="EE38" i="26"/>
  <c r="EF38" i="26" s="1"/>
  <c r="EH38" i="26" s="1"/>
  <c r="EC42" i="26"/>
  <c r="ED42" i="26" s="1"/>
  <c r="EC78" i="26"/>
  <c r="ED78" i="26" s="1"/>
  <c r="EC123" i="26"/>
  <c r="ED123" i="26" s="1"/>
  <c r="DT18" i="26"/>
  <c r="EC77" i="26"/>
  <c r="ED77" i="26" s="1"/>
  <c r="EE62" i="26"/>
  <c r="EF62" i="26" s="1"/>
  <c r="EH62" i="26" s="1"/>
  <c r="EB63" i="26"/>
  <c r="EB41" i="26"/>
  <c r="DT47" i="26"/>
  <c r="DU47" i="26"/>
  <c r="EB47" i="26" s="1"/>
  <c r="CE33" i="26"/>
  <c r="CB33" i="26"/>
  <c r="DU37" i="26"/>
  <c r="EB37" i="26" s="1"/>
  <c r="EC29" i="26"/>
  <c r="ED29" i="26" s="1"/>
  <c r="EE35" i="26"/>
  <c r="EF35" i="26" s="1"/>
  <c r="EH35" i="26" s="1"/>
  <c r="EC45" i="26"/>
  <c r="ED45" i="26" s="1"/>
  <c r="EC90" i="26"/>
  <c r="ED90" i="26" s="1"/>
  <c r="EE119" i="26"/>
  <c r="EF119" i="26" s="1"/>
  <c r="EH119" i="26" s="1"/>
  <c r="EE166" i="26"/>
  <c r="EF166" i="26" s="1"/>
  <c r="EH166" i="26" s="1"/>
  <c r="DV14" i="26"/>
  <c r="EB14" i="26" s="1"/>
  <c r="EB151" i="26"/>
  <c r="EB153" i="26"/>
  <c r="EB148" i="26"/>
  <c r="EE135" i="26"/>
  <c r="EF135" i="26" s="1"/>
  <c r="EH135" i="26" s="1"/>
  <c r="CE130" i="26"/>
  <c r="CB130" i="26"/>
  <c r="DU118" i="26"/>
  <c r="EB118" i="26" s="1"/>
  <c r="DT118" i="26"/>
  <c r="BZ119" i="26"/>
  <c r="EC110" i="26"/>
  <c r="ED110" i="26" s="1"/>
  <c r="EC100" i="26"/>
  <c r="ED100" i="26" s="1"/>
  <c r="EE77" i="26"/>
  <c r="EF77" i="26" s="1"/>
  <c r="EH77" i="26" s="1"/>
  <c r="EE73" i="26"/>
  <c r="EF73" i="26" s="1"/>
  <c r="EH73" i="26" s="1"/>
  <c r="EC79" i="26"/>
  <c r="ED79" i="26" s="1"/>
  <c r="CB47" i="26"/>
  <c r="CE47" i="26"/>
  <c r="EB177" i="26"/>
  <c r="EB171" i="26"/>
  <c r="EC181" i="26"/>
  <c r="ED181" i="26" s="1"/>
  <c r="CE146" i="26"/>
  <c r="CB146" i="26"/>
  <c r="DT146" i="26"/>
  <c r="DT133" i="26"/>
  <c r="DU133" i="26"/>
  <c r="EB133" i="26" s="1"/>
  <c r="DT136" i="26"/>
  <c r="DT137" i="26"/>
  <c r="DU137" i="26"/>
  <c r="EB137" i="26" s="1"/>
  <c r="DU135" i="26"/>
  <c r="EB135" i="26" s="1"/>
  <c r="DT134" i="26"/>
  <c r="DT130" i="26"/>
  <c r="EE109" i="26"/>
  <c r="EF109" i="26" s="1"/>
  <c r="EH109" i="26" s="1"/>
  <c r="EE92" i="26"/>
  <c r="EF92" i="26" s="1"/>
  <c r="EH92" i="26" s="1"/>
  <c r="EE110" i="26"/>
  <c r="EF110" i="26" s="1"/>
  <c r="EH110" i="26" s="1"/>
  <c r="DV77" i="26"/>
  <c r="EB77" i="26" s="1"/>
  <c r="DT77" i="26"/>
  <c r="EE97" i="26"/>
  <c r="EF97" i="26" s="1"/>
  <c r="EH97" i="26" s="1"/>
  <c r="DT76" i="26"/>
  <c r="DU76" i="26"/>
  <c r="EB76" i="26" s="1"/>
  <c r="DT91" i="26"/>
  <c r="EE72" i="26"/>
  <c r="EF72" i="26" s="1"/>
  <c r="EH72" i="26" s="1"/>
  <c r="EC61" i="26"/>
  <c r="ED61" i="26" s="1"/>
  <c r="EC46" i="26"/>
  <c r="ED46" i="26" s="1"/>
  <c r="DT63" i="26"/>
  <c r="EC47" i="26"/>
  <c r="ED47" i="26" s="1"/>
  <c r="EB65" i="26"/>
  <c r="DT39" i="26"/>
  <c r="DU39" i="26"/>
  <c r="EB39" i="26" s="1"/>
  <c r="DU50" i="26"/>
  <c r="EB50" i="26" s="1"/>
  <c r="EC27" i="26"/>
  <c r="ED27" i="26" s="1"/>
  <c r="BZ17" i="26"/>
  <c r="EE47" i="26"/>
  <c r="EF47" i="26" s="1"/>
  <c r="EH47" i="26" s="1"/>
  <c r="EE183" i="26"/>
  <c r="EF183" i="26" s="1"/>
  <c r="EH183" i="26" s="1"/>
  <c r="EC8" i="26"/>
  <c r="ED8" i="26" s="1"/>
  <c r="CE69" i="26"/>
  <c r="CB69" i="26"/>
  <c r="BZ72" i="26"/>
  <c r="EB71" i="26"/>
  <c r="DU59" i="26"/>
  <c r="EB59" i="26" s="1"/>
  <c r="DT59" i="26"/>
  <c r="DT60" i="26"/>
  <c r="EE71" i="26"/>
  <c r="EF71" i="26" s="1"/>
  <c r="EH71" i="26" s="1"/>
  <c r="DT46" i="26"/>
  <c r="DT65" i="26"/>
  <c r="EE25" i="26"/>
  <c r="EF25" i="26" s="1"/>
  <c r="EH25" i="26" s="1"/>
  <c r="BZ161" i="26"/>
  <c r="EC28" i="26"/>
  <c r="ED28" i="26" s="1"/>
  <c r="CB13" i="26"/>
  <c r="CE13" i="26"/>
  <c r="DT6" i="26"/>
  <c r="DU12" i="26"/>
  <c r="EB12" i="26" s="1"/>
  <c r="DT12" i="26"/>
  <c r="EB6" i="26"/>
  <c r="EE53" i="26"/>
  <c r="EF53" i="26" s="1"/>
  <c r="EH53" i="26" s="1"/>
  <c r="EE184" i="26"/>
  <c r="EF184" i="26" s="1"/>
  <c r="EH184" i="26" s="1"/>
  <c r="EE12" i="26"/>
  <c r="EF12" i="26" s="1"/>
  <c r="EH12" i="26" s="1"/>
  <c r="EE85" i="26"/>
  <c r="EF85" i="26" s="1"/>
  <c r="EH85" i="26" s="1"/>
  <c r="BZ90" i="26"/>
  <c r="BZ68" i="26"/>
  <c r="DT62" i="26"/>
  <c r="BZ77" i="26"/>
  <c r="EE46" i="26"/>
  <c r="EF46" i="26" s="1"/>
  <c r="EH46" i="26" s="1"/>
  <c r="EB60" i="26"/>
  <c r="EC32" i="26"/>
  <c r="ED32" i="26" s="1"/>
  <c r="DT32" i="26"/>
  <c r="DU32" i="26"/>
  <c r="EB32" i="26" s="1"/>
  <c r="DT23" i="26"/>
  <c r="BZ162" i="26"/>
  <c r="CB22" i="26"/>
  <c r="CE22" i="26"/>
  <c r="EE45" i="26"/>
  <c r="EF45" i="26" s="1"/>
  <c r="EH45" i="26" s="1"/>
  <c r="EC84" i="26"/>
  <c r="ED84" i="26" s="1"/>
  <c r="EE107" i="26"/>
  <c r="EF107" i="26" s="1"/>
  <c r="EH107" i="26" s="1"/>
  <c r="EC6" i="26"/>
  <c r="ED6" i="26" s="1"/>
  <c r="DT196" i="26"/>
  <c r="EB189" i="26"/>
  <c r="CE193" i="26"/>
  <c r="CB193" i="26"/>
  <c r="DU149" i="26"/>
  <c r="EB149" i="26" s="1"/>
  <c r="DT149" i="26"/>
  <c r="EB144" i="26"/>
  <c r="EB147" i="26"/>
  <c r="CB131" i="26"/>
  <c r="CE131" i="26"/>
  <c r="EE133" i="26"/>
  <c r="EF133" i="26" s="1"/>
  <c r="EH133" i="26" s="1"/>
  <c r="EE105" i="26"/>
  <c r="EF105" i="26" s="1"/>
  <c r="EH105" i="26" s="1"/>
  <c r="EC116" i="26"/>
  <c r="ED116" i="26" s="1"/>
  <c r="EE196" i="26"/>
  <c r="EF196" i="26" s="1"/>
  <c r="EH196" i="26" s="1"/>
  <c r="DW186" i="26"/>
  <c r="EB186" i="26" s="1"/>
  <c r="DT169" i="26"/>
  <c r="EE157" i="26"/>
  <c r="EF157" i="26" s="1"/>
  <c r="EH157" i="26" s="1"/>
  <c r="EC149" i="26"/>
  <c r="ED149" i="26" s="1"/>
  <c r="DT151" i="26"/>
  <c r="EC133" i="26"/>
  <c r="ED133" i="26" s="1"/>
  <c r="DT126" i="26"/>
  <c r="DT123" i="26"/>
  <c r="EC97" i="26"/>
  <c r="ED97" i="26" s="1"/>
  <c r="EC113" i="26"/>
  <c r="ED113" i="26" s="1"/>
  <c r="DU78" i="26"/>
  <c r="EB78" i="26" s="1"/>
  <c r="EE78" i="26"/>
  <c r="EF78" i="26" s="1"/>
  <c r="EH78" i="26" s="1"/>
  <c r="EC68" i="26"/>
  <c r="ED68" i="26" s="1"/>
  <c r="DT70" i="26"/>
  <c r="DU62" i="26"/>
  <c r="EB62" i="26" s="1"/>
  <c r="DU69" i="26"/>
  <c r="EB69" i="26" s="1"/>
  <c r="EE61" i="26"/>
  <c r="EF61" i="26" s="1"/>
  <c r="EH61" i="26" s="1"/>
  <c r="DU25" i="26"/>
  <c r="EB25" i="26" s="1"/>
  <c r="DT25" i="26"/>
  <c r="EC26" i="26"/>
  <c r="ED26" i="26" s="1"/>
  <c r="EB23" i="26"/>
  <c r="BZ164" i="26"/>
  <c r="DT29" i="26"/>
  <c r="EE13" i="26"/>
  <c r="EF13" i="26" s="1"/>
  <c r="EH13" i="26" s="1"/>
  <c r="EC37" i="26"/>
  <c r="ED37" i="26" s="1"/>
  <c r="EC54" i="26"/>
  <c r="ED54" i="26" s="1"/>
  <c r="EC163" i="26"/>
  <c r="ED163" i="26" s="1"/>
  <c r="DT35" i="26"/>
  <c r="CE35" i="26" l="1"/>
  <c r="CB35" i="26"/>
  <c r="CB30" i="26"/>
  <c r="CE30" i="26"/>
  <c r="CB119" i="26"/>
  <c r="CE119" i="26"/>
  <c r="CB89" i="26"/>
  <c r="CE89" i="26"/>
  <c r="CE120" i="26"/>
  <c r="CB120" i="26"/>
  <c r="CE187" i="26"/>
  <c r="CB187" i="26"/>
  <c r="CB73" i="26"/>
  <c r="CE73" i="26"/>
  <c r="CE72" i="26"/>
  <c r="CB72" i="26"/>
  <c r="CE50" i="26"/>
  <c r="CB50" i="26"/>
  <c r="CE95" i="26"/>
  <c r="CB95" i="26"/>
  <c r="CE114" i="26"/>
  <c r="CB114" i="26"/>
  <c r="CB162" i="26"/>
  <c r="CE162" i="26"/>
  <c r="CB128" i="26"/>
  <c r="CE128" i="26"/>
  <c r="CE154" i="26"/>
  <c r="CB154" i="26"/>
  <c r="CE94" i="26"/>
  <c r="CB94" i="26"/>
  <c r="CB183" i="26"/>
  <c r="CE183" i="26"/>
  <c r="CE186" i="26"/>
  <c r="CB186" i="26"/>
  <c r="CE17" i="26"/>
  <c r="CB17" i="26"/>
  <c r="CB164" i="26"/>
  <c r="CE164" i="26"/>
  <c r="CB161" i="26"/>
  <c r="CE161" i="26"/>
  <c r="CB84" i="26"/>
  <c r="CE84" i="26"/>
  <c r="CE77" i="26"/>
  <c r="CB77" i="26"/>
  <c r="CE83" i="26"/>
  <c r="CB83" i="26"/>
  <c r="CB68" i="26"/>
  <c r="CE68" i="26"/>
  <c r="CB90" i="26"/>
  <c r="CE90" i="26"/>
  <c r="CE152" i="26"/>
  <c r="CB152" i="26"/>
  <c r="CE132" i="26"/>
  <c r="CB132" i="26"/>
  <c r="CB93" i="26"/>
  <c r="CE93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C7" authorId="0" shapeId="0" xr:uid="{6A7AA7B2-6971-42F6-9CD8-C29F4F7FDF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DULU TEMA C3</t>
        </r>
      </text>
    </comment>
    <comment ref="C23" authorId="0" shapeId="0" xr:uid="{9742C994-3CFF-4EBC-9EDE-46C1BB6742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DULU TEMA C2</t>
        </r>
      </text>
    </comment>
    <comment ref="AX36" authorId="0" shapeId="0" xr:uid="{09E2AE2C-90EA-4E8E-A4AB-FBFCCE5257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SLOT TEMA C2</t>
        </r>
      </text>
    </comment>
    <comment ref="C72" authorId="0" shapeId="0" xr:uid="{D6FDF794-31F7-41AE-A103-66257CE589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DULU AAV</t>
        </r>
      </text>
    </comment>
    <comment ref="DR147" authorId="1" shapeId="0" xr:uid="{247E5BA0-8172-4F74-8093-6A62419BE9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tema c1 12</t>
        </r>
      </text>
    </comment>
    <comment ref="C189" authorId="0" shapeId="0" xr:uid="{0EADF6B3-352F-457C-A32B-B2FE5707F9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DULU TEMA C2</t>
        </r>
      </text>
    </comment>
  </commentList>
</comments>
</file>

<file path=xl/sharedStrings.xml><?xml version="1.0" encoding="utf-8"?>
<sst xmlns="http://schemas.openxmlformats.org/spreadsheetml/2006/main" count="2575" uniqueCount="439">
  <si>
    <t>NPK</t>
  </si>
  <si>
    <t>NAMA</t>
  </si>
  <si>
    <t>FUNGSI</t>
  </si>
  <si>
    <t>JAN</t>
  </si>
  <si>
    <t>FEB</t>
  </si>
  <si>
    <t>MAR</t>
  </si>
  <si>
    <t>APR</t>
  </si>
  <si>
    <t>MEI</t>
  </si>
  <si>
    <t>P1 JUN</t>
  </si>
  <si>
    <t>P2 DES</t>
  </si>
  <si>
    <t>TOTAL SLOT</t>
  </si>
  <si>
    <t>TOKEN</t>
  </si>
  <si>
    <t>DOWNGRADE?</t>
  </si>
  <si>
    <t>RESET?</t>
  </si>
  <si>
    <t>GRADING</t>
  </si>
  <si>
    <t>JENIS MEMBERSHIP</t>
  </si>
  <si>
    <t xml:space="preserve"> </t>
  </si>
  <si>
    <t>TEMA C1</t>
  </si>
  <si>
    <t>A0948</t>
  </si>
  <si>
    <t>A2554</t>
  </si>
  <si>
    <t>Ernawati Nofia Rindiani</t>
  </si>
  <si>
    <t>Hartapriliano Ady Nugroho</t>
  </si>
  <si>
    <t>A0064</t>
  </si>
  <si>
    <t>A0192</t>
  </si>
  <si>
    <t>Agnes Haudi Suryantika</t>
  </si>
  <si>
    <t>A0261</t>
  </si>
  <si>
    <t>Chelsi Putri Ananda</t>
  </si>
  <si>
    <t>A0453</t>
  </si>
  <si>
    <t>Anisa Shela Novita</t>
  </si>
  <si>
    <t>A0320</t>
  </si>
  <si>
    <t>Deafni Dinda R Utami</t>
  </si>
  <si>
    <t>A0455</t>
  </si>
  <si>
    <t>Garib Firman Buaga Buaga</t>
  </si>
  <si>
    <t>A0347</t>
  </si>
  <si>
    <t>Hans Jeremy Simanjuntak</t>
  </si>
  <si>
    <t>A0649</t>
  </si>
  <si>
    <t>A0682</t>
  </si>
  <si>
    <t>A0517</t>
  </si>
  <si>
    <t>A0531</t>
  </si>
  <si>
    <t>A0519</t>
  </si>
  <si>
    <t>A0346</t>
  </si>
  <si>
    <t>Anatasya Giri Anjassari</t>
  </si>
  <si>
    <t>A0680</t>
  </si>
  <si>
    <t>Euis Yunike Windyaningrum</t>
  </si>
  <si>
    <t>A0642</t>
  </si>
  <si>
    <t>A0685</t>
  </si>
  <si>
    <t>A0733</t>
  </si>
  <si>
    <t>A0757</t>
  </si>
  <si>
    <t>A0758</t>
  </si>
  <si>
    <t>A0773</t>
  </si>
  <si>
    <t>A0770</t>
  </si>
  <si>
    <t>A0750</t>
  </si>
  <si>
    <t>A0881</t>
  </si>
  <si>
    <t>A0837</t>
  </si>
  <si>
    <t>Annisa Galuh Triutami</t>
  </si>
  <si>
    <t>A0745</t>
  </si>
  <si>
    <t>Ane Melisa Murni</t>
  </si>
  <si>
    <t>A0886</t>
  </si>
  <si>
    <t>A0969</t>
  </si>
  <si>
    <t>Anggi Dwi</t>
  </si>
  <si>
    <t>A0818</t>
  </si>
  <si>
    <t>Agis Dwi Rahmawati</t>
  </si>
  <si>
    <t>A0836</t>
  </si>
  <si>
    <t>Cindy Tambunan</t>
  </si>
  <si>
    <t>A0986</t>
  </si>
  <si>
    <t>Dimas Adam Jordan</t>
  </si>
  <si>
    <t>A0892</t>
  </si>
  <si>
    <t>A0964</t>
  </si>
  <si>
    <t>A1098</t>
  </si>
  <si>
    <t>A1219</t>
  </si>
  <si>
    <t>A1277</t>
  </si>
  <si>
    <t>A1334</t>
  </si>
  <si>
    <t>A0874</t>
  </si>
  <si>
    <t>Galih Mardiana</t>
  </si>
  <si>
    <t>A1215</t>
  </si>
  <si>
    <t>Esterina Kusumawati</t>
  </si>
  <si>
    <t>A1357</t>
  </si>
  <si>
    <t>A1213</t>
  </si>
  <si>
    <t>A1281</t>
  </si>
  <si>
    <t>A1427</t>
  </si>
  <si>
    <t>A1461</t>
  </si>
  <si>
    <t>A1465</t>
  </si>
  <si>
    <t>A1531</t>
  </si>
  <si>
    <t>A1539</t>
  </si>
  <si>
    <t>A1645</t>
  </si>
  <si>
    <t>A1156</t>
  </si>
  <si>
    <t>A1030</t>
  </si>
  <si>
    <t>A1703</t>
  </si>
  <si>
    <t>A1710</t>
  </si>
  <si>
    <t>A1104</t>
  </si>
  <si>
    <t>A1105</t>
  </si>
  <si>
    <t>A1669</t>
  </si>
  <si>
    <t>A1652</t>
  </si>
  <si>
    <t>A1841</t>
  </si>
  <si>
    <t>A1761</t>
  </si>
  <si>
    <t>A1766</t>
  </si>
  <si>
    <t>A1776</t>
  </si>
  <si>
    <t>A1728</t>
  </si>
  <si>
    <t>A1957</t>
  </si>
  <si>
    <t>A1949</t>
  </si>
  <si>
    <t>A1911</t>
  </si>
  <si>
    <t>A1342</t>
  </si>
  <si>
    <t>A2175</t>
  </si>
  <si>
    <t>A2179</t>
  </si>
  <si>
    <t>A2255</t>
  </si>
  <si>
    <t>A2272</t>
  </si>
  <si>
    <t>A2321</t>
  </si>
  <si>
    <t>A2254</t>
  </si>
  <si>
    <t>A2507</t>
  </si>
  <si>
    <t>A1896</t>
  </si>
  <si>
    <t>A2442</t>
  </si>
  <si>
    <t>A2443</t>
  </si>
  <si>
    <t>A2441</t>
  </si>
  <si>
    <t>A2937</t>
  </si>
  <si>
    <t>A0415</t>
  </si>
  <si>
    <t>Dina Nakita</t>
  </si>
  <si>
    <t>A2936</t>
  </si>
  <si>
    <t>A2931</t>
  </si>
  <si>
    <t>Dimas Fahri Husaini</t>
  </si>
  <si>
    <t>A2935</t>
  </si>
  <si>
    <t>A2961</t>
  </si>
  <si>
    <t>A2954</t>
  </si>
  <si>
    <t>A2886</t>
  </si>
  <si>
    <t>A2962</t>
  </si>
  <si>
    <t>A3029</t>
  </si>
  <si>
    <t>A3117</t>
  </si>
  <si>
    <t>A3257</t>
  </si>
  <si>
    <t>A3227</t>
  </si>
  <si>
    <t>A3258</t>
  </si>
  <si>
    <t>A3259</t>
  </si>
  <si>
    <t>A3404</t>
  </si>
  <si>
    <t>A3408</t>
  </si>
  <si>
    <t>A3407</t>
  </si>
  <si>
    <t>A3273</t>
  </si>
  <si>
    <t>A3321</t>
  </si>
  <si>
    <t>A3353</t>
  </si>
  <si>
    <t>A3354</t>
  </si>
  <si>
    <t>A3456</t>
  </si>
  <si>
    <t>A3599</t>
  </si>
  <si>
    <t>A3550</t>
  </si>
  <si>
    <t>A3604</t>
  </si>
  <si>
    <t>A3618</t>
  </si>
  <si>
    <t>A3617</t>
  </si>
  <si>
    <t>A3621</t>
  </si>
  <si>
    <t>A3721</t>
  </si>
  <si>
    <t>A3823</t>
  </si>
  <si>
    <t>A3620</t>
  </si>
  <si>
    <t>A3745</t>
  </si>
  <si>
    <t>A3754</t>
  </si>
  <si>
    <t>A3598</t>
  </si>
  <si>
    <t>A3877</t>
  </si>
  <si>
    <t>A3902</t>
  </si>
  <si>
    <t>A3901</t>
  </si>
  <si>
    <t>DELTA</t>
  </si>
  <si>
    <t>A2267</t>
  </si>
  <si>
    <t>A2269</t>
  </si>
  <si>
    <t>A2579</t>
  </si>
  <si>
    <t>Sholehah Isyanofa Putri</t>
  </si>
  <si>
    <t>A2342</t>
  </si>
  <si>
    <t>A2934</t>
  </si>
  <si>
    <t>A3041</t>
  </si>
  <si>
    <t>A3610</t>
  </si>
  <si>
    <t>A3608</t>
  </si>
  <si>
    <t>A3718</t>
  </si>
  <si>
    <t>A3720</t>
  </si>
  <si>
    <t>A3870</t>
  </si>
  <si>
    <t>A3946</t>
  </si>
  <si>
    <t>A4009</t>
  </si>
  <si>
    <t>A4010</t>
  </si>
  <si>
    <t>A3945</t>
  </si>
  <si>
    <t>CC SK</t>
  </si>
  <si>
    <t>RVO</t>
  </si>
  <si>
    <t>A0039</t>
  </si>
  <si>
    <t>A0043</t>
  </si>
  <si>
    <t>A0525</t>
  </si>
  <si>
    <t>A1945</t>
  </si>
  <si>
    <t>A1941</t>
  </si>
  <si>
    <t>A2066</t>
  </si>
  <si>
    <t>A2076</t>
  </si>
  <si>
    <t>A0349</t>
  </si>
  <si>
    <t>A2823</t>
  </si>
  <si>
    <t>A2663</t>
  </si>
  <si>
    <t>A2879</t>
  </si>
  <si>
    <t>A2873</t>
  </si>
  <si>
    <t>A2615</t>
  </si>
  <si>
    <t>A3612</t>
  </si>
  <si>
    <t>A3498</t>
  </si>
  <si>
    <t>A3431</t>
  </si>
  <si>
    <t>AAV</t>
  </si>
  <si>
    <t>Fitrah Herdiansyah</t>
  </si>
  <si>
    <t>Nurul Hikmah</t>
  </si>
  <si>
    <t>Anindya Diah Mentari</t>
  </si>
  <si>
    <t>Daus Devyana</t>
  </si>
  <si>
    <t>Alyda Rizka</t>
  </si>
  <si>
    <t>An Nisa Julyansyah</t>
  </si>
  <si>
    <t>Artika Yunita Ardi</t>
  </si>
  <si>
    <t>Dini Shintia Putri</t>
  </si>
  <si>
    <t>Apik Kusuma Ayu</t>
  </si>
  <si>
    <t>Ayu Suci Nugroyanti</t>
  </si>
  <si>
    <t>Fandri Ghozali</t>
  </si>
  <si>
    <t>Eko Septiardi</t>
  </si>
  <si>
    <t>Haerini Ayatina</t>
  </si>
  <si>
    <t>Alya Nayla Salsabila</t>
  </si>
  <si>
    <t>Caroline Desi</t>
  </si>
  <si>
    <t>Chatarina Septryaningsi</t>
  </si>
  <si>
    <t>Agus Prayitno</t>
  </si>
  <si>
    <t>Anastacia Juliana</t>
  </si>
  <si>
    <t>Amalia Azzahroh</t>
  </si>
  <si>
    <t>Dzaky Damartungga</t>
  </si>
  <si>
    <t>Deri Hidayat</t>
  </si>
  <si>
    <t>Ganesha Wijaya Kusuma</t>
  </si>
  <si>
    <t>Faiza Shafa Prasta</t>
  </si>
  <si>
    <t>Feby Dhimas Setyawan</t>
  </si>
  <si>
    <t>Elze Zulfanny</t>
  </si>
  <si>
    <t>Arvianti Jilly Vanesha Mulete</t>
  </si>
  <si>
    <t>Erina Eka Wulandari</t>
  </si>
  <si>
    <t>Astutri Puji Rahayu</t>
  </si>
  <si>
    <t>Fuad Azyzy Al Ghifari</t>
  </si>
  <si>
    <t>Anisa Desianti Ramadhani</t>
  </si>
  <si>
    <t>Dexa Cahya</t>
  </si>
  <si>
    <t>Aziz Alfisyahri</t>
  </si>
  <si>
    <t>Ardiana Zahra Yulita</t>
  </si>
  <si>
    <t>Deslita Sitohang</t>
  </si>
  <si>
    <t>Agnes Trinitas</t>
  </si>
  <si>
    <t>Angger Ayu Anggraeni</t>
  </si>
  <si>
    <t>Benedicta Marisa</t>
  </si>
  <si>
    <t>Bella Eka Putri</t>
  </si>
  <si>
    <t>Akhsa Eka Maharani</t>
  </si>
  <si>
    <t>Aldy Ciptha Primanda</t>
  </si>
  <si>
    <t>Erin Alfinata</t>
  </si>
  <si>
    <t>Erlina Ambar Anggita Putri</t>
  </si>
  <si>
    <t>Andika Saputra</t>
  </si>
  <si>
    <t>Achmad Dwi Tama Nugraha</t>
  </si>
  <si>
    <t>Eni Rachmi Murdaningrum</t>
  </si>
  <si>
    <t>Arando Pastiyandra</t>
  </si>
  <si>
    <t>Aisya Hanan Nabila</t>
  </si>
  <si>
    <t>Dwi Lia Cahyani</t>
  </si>
  <si>
    <t>Anisa Nur Aini</t>
  </si>
  <si>
    <t>Cintia Aninda Heka Shafira</t>
  </si>
  <si>
    <t>Adinda Putri Amalia</t>
  </si>
  <si>
    <t>Adhina Putriana Kusumawati</t>
  </si>
  <si>
    <t>Aldi Kurniawan</t>
  </si>
  <si>
    <t>Elizabeth Paramita</t>
  </si>
  <si>
    <t>Annisa Septiana</t>
  </si>
  <si>
    <t>Ayu Tri Lestari</t>
  </si>
  <si>
    <t>Fatia</t>
  </si>
  <si>
    <t>Antonius Krisdianto</t>
  </si>
  <si>
    <t>Anggraeni Sekar Pawestri</t>
  </si>
  <si>
    <t>Enzellena</t>
  </si>
  <si>
    <t>Dinda Nor Amalia</t>
  </si>
  <si>
    <t>Annisa Larasati</t>
  </si>
  <si>
    <t>Eli Sitohang</t>
  </si>
  <si>
    <t>Arka Deftiasari</t>
  </si>
  <si>
    <t>Arya Karuna</t>
  </si>
  <si>
    <t>Aghnanda Salsabila Sanca</t>
  </si>
  <si>
    <t>Arjuna Tanjung</t>
  </si>
  <si>
    <t>Eva Ayu</t>
  </si>
  <si>
    <t>Fayi Salsabila</t>
  </si>
  <si>
    <t xml:space="preserve">Dian Manita Bella </t>
  </si>
  <si>
    <t>Ajeng Surya Asminingrum</t>
  </si>
  <si>
    <t>Alexandro Elsika Soge</t>
  </si>
  <si>
    <t>Dimas Agung Nugroho</t>
  </si>
  <si>
    <t>Cindy Olivia</t>
  </si>
  <si>
    <t>Agung Prasetyadi</t>
  </si>
  <si>
    <t>Dewi Sofiana Ratnawati</t>
  </si>
  <si>
    <t>Asa Hirasna Septiani</t>
  </si>
  <si>
    <t>Daffadya Dhamar</t>
  </si>
  <si>
    <t>Emmia Clarita Br Tarigan</t>
  </si>
  <si>
    <t>Hapsari Arinta</t>
  </si>
  <si>
    <t>Friska Nurafriani</t>
  </si>
  <si>
    <t>Aulia Tasya Azzahra</t>
  </si>
  <si>
    <t>Clara Devi Maharani</t>
  </si>
  <si>
    <t>Albertus Christian Ade Darmawan</t>
  </si>
  <si>
    <t>Ayu Sukmawati</t>
  </si>
  <si>
    <t>Agista Wigi Nuroini</t>
  </si>
  <si>
    <t>Agi Mulyana Saki</t>
  </si>
  <si>
    <t>Bintang Mutiarajati</t>
  </si>
  <si>
    <t>Desti Rahmawati</t>
  </si>
  <si>
    <t>Garuda Pamungkas</t>
  </si>
  <si>
    <t>Ahmad Mustofa</t>
  </si>
  <si>
    <t>Feby Kurnia</t>
  </si>
  <si>
    <t>Hanifah Rahmadhani</t>
  </si>
  <si>
    <t>Efrialdi Al Aziz</t>
  </si>
  <si>
    <t>Ester Gultom</t>
  </si>
  <si>
    <t>Aprilina Matilda Liko</t>
  </si>
  <si>
    <t>Eka Retno Sari</t>
  </si>
  <si>
    <t>Endang Yory Yanti Hutabalian</t>
  </si>
  <si>
    <t>Abyan Bari Bhramanta</t>
  </si>
  <si>
    <t>Ayu Enjelina Sitompul</t>
  </si>
  <si>
    <t>Anastasia Prameswari Widyastuti</t>
  </si>
  <si>
    <t>Bionia Puteri Yasmin</t>
  </si>
  <si>
    <t>Firda Nur Karima</t>
  </si>
  <si>
    <t>Deprilana Ego Prakasa</t>
  </si>
  <si>
    <t>Felsa Inkiriwang</t>
  </si>
  <si>
    <t>Andreas Valliant</t>
  </si>
  <si>
    <t>Adetia Chorisolekah</t>
  </si>
  <si>
    <t>Eko Prabowo</t>
  </si>
  <si>
    <t>Kharisma Cahyani Djauhari</t>
  </si>
  <si>
    <t>Naufal Ikbar</t>
  </si>
  <si>
    <t>Maysyifa Aulia</t>
  </si>
  <si>
    <t>Anisa Fitrianingsih</t>
  </si>
  <si>
    <t>Malicha Zahrotunnisa</t>
  </si>
  <si>
    <t>Donabella Aulia Azzahra</t>
  </si>
  <si>
    <t>Fatihah Nur Aini</t>
  </si>
  <si>
    <t>Apri Rohmanto</t>
  </si>
  <si>
    <t>Rizki Fernanda</t>
  </si>
  <si>
    <t>Alfina Fairuzah</t>
  </si>
  <si>
    <t>Rizqy Mayasari</t>
  </si>
  <si>
    <t>Rheina Sebayang</t>
  </si>
  <si>
    <t>Salma Mala Mahira</t>
  </si>
  <si>
    <t>Amri Rohmatini</t>
  </si>
  <si>
    <t>Dhimas Fajar</t>
  </si>
  <si>
    <t>Tifani Eka Alcisha</t>
  </si>
  <si>
    <t>Maria Rosaria Dewi Ratna Timur</t>
  </si>
  <si>
    <t>Nikita Swastika</t>
  </si>
  <si>
    <t>Elisabeth Yovita Nathania</t>
  </si>
  <si>
    <t>Alfi Wahyu Zahara</t>
  </si>
  <si>
    <t>Riyani Arfarasari</t>
  </si>
  <si>
    <t>Aulia Farah</t>
  </si>
  <si>
    <t>Elisa Bayusri</t>
  </si>
  <si>
    <t>Maria Chindryanita Gala</t>
  </si>
  <si>
    <t>Hana Christina</t>
  </si>
  <si>
    <t xml:space="preserve">Yuliant Efendi </t>
  </si>
  <si>
    <t xml:space="preserve">Kurnia Safitri </t>
  </si>
  <si>
    <t xml:space="preserve">Ahmad Zainal Arifin </t>
  </si>
  <si>
    <t>Ine Pebriyanti</t>
  </si>
  <si>
    <t>Nadia Rita Apriyanti</t>
  </si>
  <si>
    <t>Fauzi</t>
  </si>
  <si>
    <t>Christopher Laksawana</t>
  </si>
  <si>
    <t>Novita Langkai</t>
  </si>
  <si>
    <t>Rintan Mirza Diani</t>
  </si>
  <si>
    <t>Kirana Amilya</t>
  </si>
  <si>
    <t>Yuliana Diah Ayu Mitayani</t>
  </si>
  <si>
    <t>TOKEN TERSISA</t>
  </si>
  <si>
    <t>TOTAL SLOT REGULER</t>
  </si>
  <si>
    <t>SLOT REGULER</t>
  </si>
  <si>
    <t>SLOT AKUMULASI</t>
  </si>
  <si>
    <t>CEK DOWNGRADE</t>
  </si>
  <si>
    <t>DATABASE MEMBERSHIP MITRA P1 2024</t>
  </si>
  <si>
    <t>STATUS KEMITRAAN</t>
  </si>
  <si>
    <t>ALLIFYA ABIWANTARI</t>
  </si>
  <si>
    <t>A3993</t>
  </si>
  <si>
    <t>ENDANG WIDURI</t>
  </si>
  <si>
    <t>A3994</t>
  </si>
  <si>
    <t>ALIF BINTANG HASIHOLAN POHAN</t>
  </si>
  <si>
    <t xml:space="preserve">   </t>
  </si>
  <si>
    <t>START</t>
  </si>
  <si>
    <t>TODAY</t>
  </si>
  <si>
    <t>USIA TOKEN</t>
  </si>
  <si>
    <t>REGULER</t>
  </si>
  <si>
    <t>FIRST SLOT</t>
  </si>
  <si>
    <t>MONTH SLOT</t>
  </si>
  <si>
    <t>EKSKLUSIF</t>
  </si>
  <si>
    <t>REEDEM P1 2024</t>
  </si>
  <si>
    <t>BISA REDEEM?</t>
  </si>
  <si>
    <t>FORM COMMITMENT</t>
  </si>
  <si>
    <t>P2 JUN</t>
  </si>
  <si>
    <t>JUL</t>
  </si>
  <si>
    <t>AUG</t>
  </si>
  <si>
    <t>SEPT</t>
  </si>
  <si>
    <t>OKT</t>
  </si>
  <si>
    <t>NOV</t>
  </si>
  <si>
    <t>P1 DES</t>
  </si>
  <si>
    <t>A4201</t>
  </si>
  <si>
    <t>JONATHAN ALRASHYD RIZKIANA PUTRA</t>
  </si>
  <si>
    <t>V</t>
  </si>
  <si>
    <t>ESTER SEFANYA SULU</t>
  </si>
  <si>
    <t>A4317</t>
  </si>
  <si>
    <t>ANNISA SHOFI ROFIFAH</t>
  </si>
  <si>
    <t>A4416</t>
  </si>
  <si>
    <t>RUTH SELMA SEKAR CITRA</t>
  </si>
  <si>
    <t>A0690</t>
  </si>
  <si>
    <t>MUHAMMAD RAFY RAMADHAN</t>
  </si>
  <si>
    <t>A4247</t>
  </si>
  <si>
    <t>WA ODE ALYA SHINTA AMALIA</t>
  </si>
  <si>
    <t>A4348</t>
  </si>
  <si>
    <t>RISKA WULAN NAWANGSARI</t>
  </si>
  <si>
    <t>A4346</t>
  </si>
  <si>
    <t>KIKI RIZKY ANANDA</t>
  </si>
  <si>
    <t>A4347</t>
  </si>
  <si>
    <t>CHINDI PRATIWI</t>
  </si>
  <si>
    <t>A4403</t>
  </si>
  <si>
    <t>Deva Aryani</t>
  </si>
  <si>
    <t>A2273</t>
  </si>
  <si>
    <t>Wiena Mardhina Putri</t>
  </si>
  <si>
    <t>A4404</t>
  </si>
  <si>
    <t>Antonia Maria Ajeng Galuh Dewanti</t>
  </si>
  <si>
    <t>A4429</t>
  </si>
  <si>
    <t>A4428</t>
  </si>
  <si>
    <t>FERDIAN ANGGA RACHMADHANI</t>
  </si>
  <si>
    <t>A4467</t>
  </si>
  <si>
    <t>SALMA NAYLUL MUNA</t>
  </si>
  <si>
    <t>A4466</t>
  </si>
  <si>
    <t>ARSYI MUTIARA</t>
  </si>
  <si>
    <t>A4527</t>
  </si>
  <si>
    <t>DEWI ADELIA BANI</t>
  </si>
  <si>
    <t>A4529</t>
  </si>
  <si>
    <t>MILA KAMILA HAERAWATI</t>
  </si>
  <si>
    <t>A4525</t>
  </si>
  <si>
    <t>NAILA SAFITRI</t>
  </si>
  <si>
    <t>A4532</t>
  </si>
  <si>
    <t>KINTAN SHAFA AMELIA</t>
  </si>
  <si>
    <t>A4524</t>
  </si>
  <si>
    <t>NAFIRA TAFASSUHA</t>
  </si>
  <si>
    <t>A4523</t>
  </si>
  <si>
    <t>ALDI ILHAM BACHTIAR</t>
  </si>
  <si>
    <t>HERDHIKA ARYASENA</t>
  </si>
  <si>
    <t>A4530</t>
  </si>
  <si>
    <t>NARESWARI NISITA</t>
  </si>
  <si>
    <t>A4533</t>
  </si>
  <si>
    <t>PANDU WIDYASMARA</t>
  </si>
  <si>
    <t>AAV AUTO 2000</t>
  </si>
  <si>
    <t>STATUS RESIGN</t>
  </si>
  <si>
    <t>TIDAK</t>
  </si>
  <si>
    <t>-</t>
  </si>
  <si>
    <t>DOWNGRADE</t>
  </si>
  <si>
    <t>RESET</t>
  </si>
  <si>
    <t/>
  </si>
  <si>
    <t>SAPHIRE</t>
  </si>
  <si>
    <t>P1</t>
  </si>
  <si>
    <t>P2</t>
  </si>
  <si>
    <t>P3</t>
  </si>
  <si>
    <t>MAY</t>
  </si>
  <si>
    <t>Y</t>
  </si>
  <si>
    <t>FALSE</t>
  </si>
  <si>
    <t>REEDEM P1 2025</t>
  </si>
  <si>
    <t>REEDEM P2 2024</t>
  </si>
  <si>
    <t>A4834</t>
  </si>
  <si>
    <t>DESYA ANDHANI PRIHARTADI</t>
  </si>
  <si>
    <t>A4830</t>
  </si>
  <si>
    <t>Farel Rimawan</t>
  </si>
  <si>
    <t>A4833</t>
  </si>
  <si>
    <t>Mohammad Rizky Ilham Makky</t>
  </si>
  <si>
    <t>A4832</t>
  </si>
  <si>
    <t>Yunan Rejasmara</t>
  </si>
  <si>
    <t>27 Juni 2022</t>
  </si>
  <si>
    <t>26 Juni 2021</t>
  </si>
  <si>
    <t>5 Juli 2021</t>
  </si>
  <si>
    <t>18 Oktober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</si>
</sst>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Level &quot;General"/>
    <numFmt numFmtId="165" formatCode="d&quot; &quot;mmmm&quot; &quot;yyyy"/>
  </numFmts>
  <fonts count="9">
    <font>
      <sz val="11"/>
      <color theme="1"/>
      <name val="Calibri"/>
      <family val="2"/>
      <charset val="1"/>
      <scheme val="minor"/>
    </font>
    <font>
      <b/>
      <sz val="12"/>
      <color theme="1"/>
      <name val="Caliibri"/>
    </font>
    <font>
      <sz val="12"/>
      <color theme="1"/>
      <name val="Caliibri"/>
    </font>
    <font>
      <sz val="12"/>
      <color rgb="FF000000"/>
      <name val="Caliibri"/>
    </font>
    <font>
      <sz val="12"/>
      <name val="Caliibri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charset val="1"/>
      <scheme val="minor"/>
    </font>
    <font>
      <b/>
      <sz val="12"/>
      <color rgb="FFFF0000"/>
      <name val="Caliibri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63C3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7" fontId="2" fillId="0" borderId="0" xfId="0" applyNumberFormat="1" applyFont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1" fillId="9" borderId="1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10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/>
    </xf>
    <xf numFmtId="0" fontId="7" fillId="10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63C3C"/>
      <color rgb="FFCC00FF"/>
      <color rgb="FFCC00CC"/>
      <color rgb="FF00CC99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REKAP%20ABSEN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BackUp%20SESAR\PRODUCTIVITY\2024\JUN%2024\PERIODE%201\REKAP%20EKSKLUSIF%20DI%20BULAN%20JUN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2024/Compare%20Eks%20vs%20Reguler%20Agus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2024/Compare%20Eks%20vs%20Reguler%20Sep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2024/Compare%20Eks%20vs%20Reguler%20Okt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11-24/Compare%20Eks%20vs%20Reguler%20Nov%20202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OPCENT%20TELE%20-%20TEMPLATE%20DASHBOARD%20MEMBERSHIP%20-%20v9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SHBOARD%20LOYALTY%20PROGRAM\OPCENT%20TELE\Operation\Rekap%20AAV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OPCENT%20TELE\GAJIAN%20MITRA\2024\DES%2024\periode%201\Gajian%20Periode%201%20Desember%20202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GRADING%20MEMBERSHIP%20P2%20202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DATA%20RESIGN/Data%20Resign%20-%20P2%20202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2.%20P2%202024/Data%20Redeem/Data%20Redeem%20P2%202024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12-24/P2%20DES/PERIODE%202%20DESEMBER%202024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01-25/Compare%20Eks%20vs%20Reguler%20Jan%20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02-25/Compare%20Eks%20vs%20Reguler%20Feb%2020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03-25/Compare%20Eks%20vs%20Reguler%20Mar%202025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04-25/Compare%20Eks%20vs%20Reguler%20Apr%20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05-25/Compare%20Eks%20vs%20Reguler%20Mei%202025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06-25%201/STATUS%20EKSKLUSIF%20P1%20JUNI%202025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12-24/P2%20DES/Gajian%20Periode%202%20Desember%20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GRADING/GRADING%20MEMBERSHIP%20P1%20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SHBOARD%20LOYALTY%20PROGRAM\OPCENT%20TELE\Telephony\Gajian%20Periode%202%20Juni%20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REKAP%20ABSEN%202024%20Oke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ASHBOARD%20LOYALTY%20PROGRAM/OPCENT%20TELE/07-24/Telephony/EVALUASI%20GAMMIFICATION%20DEL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itra"/>
      <sheetName val="MITRA SLOT 3 DAN 3B"/>
      <sheetName val="DATA DIRI MITRA LAMA"/>
      <sheetName val="Data Palugada"/>
      <sheetName val="DATA DIRI DELIMA"/>
      <sheetName val="DATA RB"/>
      <sheetName val="Mitra Beragama"/>
      <sheetName val="ABSEN VLOOKUP"/>
      <sheetName val="TEMA C2"/>
      <sheetName val="DELIMA TEMA C2"/>
      <sheetName val="AAV"/>
      <sheetName val="GC"/>
      <sheetName val="DESIRE"/>
      <sheetName val="ACC CASH"/>
      <sheetName val="AAV AUTO 2000"/>
      <sheetName val="TEMA C1"/>
      <sheetName val="TEMA C3"/>
      <sheetName val="CC SK"/>
      <sheetName val="TEMA HAJI"/>
      <sheetName val="SBPV"/>
      <sheetName val="DELTA"/>
      <sheetName val="ALL 2024"/>
      <sheetName val="KOMITMEN TEMA C2"/>
      <sheetName val="RVO"/>
      <sheetName val="Pivot Komitmen TEMA C2"/>
      <sheetName val="Berijalan Palugada"/>
      <sheetName val="Data Diri"/>
      <sheetName val="background"/>
      <sheetName val="performance c2"/>
      <sheetName val="DATA 2024"/>
      <sheetName val="NPK"/>
      <sheetName val="Mitra Tidak Aktif C2"/>
      <sheetName val="TL TEMA C2"/>
      <sheetName val="DATA SLOT TEMA C2"/>
      <sheetName val="ABSEN RVO"/>
      <sheetName val="REKAP ABSEN 2025"/>
    </sheetNames>
    <definedNames>
      <definedName name="CCSK" refersTo="='ALL 2024'!$A:$C"/>
    </definedNames>
    <sheetDataSet>
      <sheetData sheetId="0" refreshError="1"/>
      <sheetData sheetId="1" refreshError="1">
        <row r="1">
          <cell r="A1" t="str">
            <v>NPK</v>
          </cell>
        </row>
        <row r="50">
          <cell r="A50" t="str">
            <v>92694</v>
          </cell>
          <cell r="B50" t="str">
            <v>WAHYU NUGROHO</v>
          </cell>
          <cell r="C50" t="str">
            <v>RVO</v>
          </cell>
        </row>
        <row r="51">
          <cell r="A51" t="str">
            <v>92440</v>
          </cell>
          <cell r="B51" t="str">
            <v>NOVA SERLINA</v>
          </cell>
          <cell r="C51" t="str">
            <v>RVO</v>
          </cell>
        </row>
        <row r="52">
          <cell r="A52" t="str">
            <v>92603</v>
          </cell>
          <cell r="B52" t="str">
            <v>ARDI SUPRIADI</v>
          </cell>
          <cell r="C52" t="str">
            <v>RVO</v>
          </cell>
        </row>
        <row r="53">
          <cell r="A53" t="str">
            <v>92699</v>
          </cell>
          <cell r="B53" t="str">
            <v>Ahmad Irfai</v>
          </cell>
          <cell r="C53" t="str">
            <v>RVO</v>
          </cell>
        </row>
        <row r="54">
          <cell r="A54" t="str">
            <v>A0045</v>
          </cell>
          <cell r="B54" t="str">
            <v>Muhammad Afif Naufal Fadhilah</v>
          </cell>
          <cell r="C54" t="str">
            <v>RVO</v>
          </cell>
        </row>
        <row r="55">
          <cell r="A55" t="str">
            <v>A0047</v>
          </cell>
          <cell r="B55" t="str">
            <v>David Izza Pangestu</v>
          </cell>
          <cell r="C55" t="str">
            <v>RVO</v>
          </cell>
        </row>
        <row r="56">
          <cell r="A56" t="str">
            <v>A0137</v>
          </cell>
          <cell r="B56" t="str">
            <v>Dhian Karunia</v>
          </cell>
          <cell r="C56" t="str">
            <v>RVO</v>
          </cell>
        </row>
        <row r="57">
          <cell r="A57" t="str">
            <v>A0149</v>
          </cell>
          <cell r="B57" t="str">
            <v>Eufrasia Almela Vicky Purnama</v>
          </cell>
          <cell r="C57" t="str">
            <v>RVO</v>
          </cell>
        </row>
        <row r="58">
          <cell r="A58" t="str">
            <v>92702</v>
          </cell>
          <cell r="B58" t="str">
            <v>Franciska Deliphia Sunarya</v>
          </cell>
          <cell r="C58" t="str">
            <v>RVO</v>
          </cell>
        </row>
        <row r="59">
          <cell r="A59" t="str">
            <v>A0016</v>
          </cell>
          <cell r="B59" t="str">
            <v>Nahtania Verina Aprilia</v>
          </cell>
          <cell r="C59" t="str">
            <v>RVO</v>
          </cell>
        </row>
        <row r="60">
          <cell r="A60" t="str">
            <v>A0072</v>
          </cell>
          <cell r="B60" t="str">
            <v>Rahmad Dwi Adrian</v>
          </cell>
          <cell r="C60" t="str">
            <v>RVO</v>
          </cell>
        </row>
        <row r="61">
          <cell r="A61" t="str">
            <v>92696</v>
          </cell>
          <cell r="B61" t="str">
            <v>Trixie Azarine Ambarrini</v>
          </cell>
          <cell r="C61" t="str">
            <v>RVO</v>
          </cell>
        </row>
        <row r="62">
          <cell r="A62" t="str">
            <v>A0155</v>
          </cell>
          <cell r="B62" t="str">
            <v>Raymon Godlieb</v>
          </cell>
          <cell r="C62" t="str">
            <v>RVO</v>
          </cell>
        </row>
        <row r="63">
          <cell r="A63" t="str">
            <v>A0046</v>
          </cell>
          <cell r="B63" t="str">
            <v>Ali Wafa</v>
          </cell>
          <cell r="C63" t="str">
            <v>RVO</v>
          </cell>
        </row>
        <row r="64">
          <cell r="A64" t="str">
            <v>92709</v>
          </cell>
          <cell r="B64" t="str">
            <v>Dany Ahmad Farrastio</v>
          </cell>
          <cell r="C64" t="str">
            <v>RVO</v>
          </cell>
        </row>
        <row r="65">
          <cell r="A65" t="str">
            <v>92717</v>
          </cell>
          <cell r="B65" t="str">
            <v>Gresmilen Bilgis</v>
          </cell>
          <cell r="C65" t="str">
            <v>RVO</v>
          </cell>
        </row>
        <row r="66">
          <cell r="A66" t="str">
            <v>A0088</v>
          </cell>
          <cell r="B66" t="str">
            <v>OGI SHOFIA EKA ANISIA</v>
          </cell>
          <cell r="C66" t="str">
            <v>RVO</v>
          </cell>
        </row>
        <row r="67">
          <cell r="A67" t="str">
            <v>A2216</v>
          </cell>
          <cell r="B67" t="str">
            <v>EVA LATIFAH PUSPITA SARI</v>
          </cell>
          <cell r="C67" t="str">
            <v>RVO</v>
          </cell>
        </row>
        <row r="68">
          <cell r="A68" t="str">
            <v>A2217</v>
          </cell>
          <cell r="B68" t="str">
            <v>SINATRIYANDIKA HARUMAWAN</v>
          </cell>
          <cell r="C68" t="str">
            <v>RVO</v>
          </cell>
        </row>
        <row r="69">
          <cell r="A69" t="str">
            <v>A2187</v>
          </cell>
          <cell r="B69" t="str">
            <v>HANA FAUZIA</v>
          </cell>
          <cell r="C69" t="str">
            <v>RVO</v>
          </cell>
        </row>
        <row r="70">
          <cell r="A70" t="str">
            <v>A2219</v>
          </cell>
          <cell r="B70" t="str">
            <v>AFRINDA THESALONIKA</v>
          </cell>
          <cell r="C70" t="str">
            <v>RVO</v>
          </cell>
        </row>
        <row r="71">
          <cell r="A71" t="str">
            <v>A2356</v>
          </cell>
          <cell r="B71" t="str">
            <v>ANTONIA ANDRIANI</v>
          </cell>
          <cell r="C71" t="str">
            <v>RVO</v>
          </cell>
        </row>
      </sheetData>
      <sheetData sheetId="2" refreshError="1">
        <row r="1">
          <cell r="A1" t="str">
            <v>NAMA LENGKAP MITRA</v>
          </cell>
        </row>
        <row r="50">
          <cell r="A50" t="str">
            <v>MARIA HOSYEANA MARGARITIS</v>
          </cell>
          <cell r="B50" t="str">
            <v>90550</v>
          </cell>
          <cell r="C50" t="str">
            <v>A</v>
          </cell>
        </row>
        <row r="51">
          <cell r="A51" t="str">
            <v>KURNIA RICHARD SANTOSA</v>
          </cell>
          <cell r="B51" t="str">
            <v>90203</v>
          </cell>
          <cell r="C51" t="str">
            <v>O</v>
          </cell>
        </row>
        <row r="52">
          <cell r="A52" t="str">
            <v>INTAN SHOLEHA PUTIKHASARI</v>
          </cell>
          <cell r="B52" t="str">
            <v>90385</v>
          </cell>
          <cell r="C52" t="str">
            <v>B</v>
          </cell>
        </row>
        <row r="53">
          <cell r="A53" t="str">
            <v>NIKITA SWASTIKA PARAMITA</v>
          </cell>
          <cell r="B53" t="str">
            <v>90716</v>
          </cell>
          <cell r="C53" t="str">
            <v>O</v>
          </cell>
        </row>
        <row r="54">
          <cell r="A54" t="str">
            <v>AUSICA PRASTYA REFIN</v>
          </cell>
          <cell r="B54" t="str">
            <v>90570</v>
          </cell>
          <cell r="C54" t="str">
            <v>O</v>
          </cell>
        </row>
        <row r="55">
          <cell r="A55" t="str">
            <v>MARIA ROSARIA DEWI RATNA TIMUR</v>
          </cell>
          <cell r="B55" t="str">
            <v>90552</v>
          </cell>
          <cell r="C55" t="str">
            <v>A</v>
          </cell>
        </row>
        <row r="56">
          <cell r="A56" t="str">
            <v>SUTRIA NINGRUM</v>
          </cell>
          <cell r="B56" t="str">
            <v>90279</v>
          </cell>
          <cell r="C56" t="str">
            <v>B</v>
          </cell>
        </row>
        <row r="57">
          <cell r="A57" t="str">
            <v>STEVIA PUTRI NADANI</v>
          </cell>
          <cell r="B57" t="str">
            <v>90340</v>
          </cell>
          <cell r="C57" t="str">
            <v>A</v>
          </cell>
        </row>
        <row r="58">
          <cell r="A58" t="str">
            <v xml:space="preserve">AVRILIA ATIKASARI </v>
          </cell>
          <cell r="B58" t="str">
            <v>90382</v>
          </cell>
          <cell r="C58" t="str">
            <v>A</v>
          </cell>
        </row>
        <row r="59">
          <cell r="A59" t="str">
            <v>AMRI ROHMATINI</v>
          </cell>
          <cell r="B59" t="str">
            <v>90170</v>
          </cell>
          <cell r="C59" t="str">
            <v>A</v>
          </cell>
        </row>
        <row r="60">
          <cell r="A60" t="str">
            <v>AYU YALA PRADITA</v>
          </cell>
          <cell r="B60" t="str">
            <v>90589</v>
          </cell>
          <cell r="C60" t="str">
            <v>AB</v>
          </cell>
        </row>
        <row r="61">
          <cell r="A61" t="str">
            <v>MUMPUNI DYAH WARDHANI</v>
          </cell>
          <cell r="B61" t="str">
            <v>90437</v>
          </cell>
          <cell r="C61" t="str">
            <v>O</v>
          </cell>
        </row>
        <row r="62">
          <cell r="A62" t="str">
            <v>THEOHARIS CHRISTOPER LOKOLLO</v>
          </cell>
          <cell r="B62" t="str">
            <v>90714</v>
          </cell>
          <cell r="C62" t="str">
            <v>A</v>
          </cell>
        </row>
        <row r="63">
          <cell r="A63" t="str">
            <v>FADHLY RADITYA PUTRA</v>
          </cell>
          <cell r="B63" t="str">
            <v>90568</v>
          </cell>
          <cell r="C63" t="str">
            <v>B</v>
          </cell>
        </row>
        <row r="64">
          <cell r="A64" t="str">
            <v>WENI SAPUTRI</v>
          </cell>
          <cell r="B64" t="str">
            <v>90653</v>
          </cell>
          <cell r="C64" t="str">
            <v>A</v>
          </cell>
        </row>
        <row r="65">
          <cell r="A65" t="str">
            <v>DAUS DEVYANA</v>
          </cell>
          <cell r="B65" t="str">
            <v>90694</v>
          </cell>
          <cell r="C65" t="str">
            <v>B</v>
          </cell>
        </row>
        <row r="66">
          <cell r="A66" t="str">
            <v>WAHYU ADI PURNOMO</v>
          </cell>
          <cell r="B66" t="str">
            <v>90228</v>
          </cell>
          <cell r="C66" t="str">
            <v>O</v>
          </cell>
        </row>
        <row r="67">
          <cell r="A67" t="str">
            <v>GABRIELLA YOVITA MARLASARI</v>
          </cell>
          <cell r="B67" t="str">
            <v>90744</v>
          </cell>
          <cell r="C67" t="str">
            <v>B</v>
          </cell>
        </row>
        <row r="68">
          <cell r="A68" t="str">
            <v>BIMA ADI NUGROHO</v>
          </cell>
          <cell r="B68" t="str">
            <v>90548</v>
          </cell>
          <cell r="C68" t="str">
            <v>O</v>
          </cell>
        </row>
        <row r="69">
          <cell r="A69" t="str">
            <v>JOHAN AIMAN RAIS</v>
          </cell>
          <cell r="B69" t="str">
            <v>90613</v>
          </cell>
          <cell r="C69" t="str">
            <v>O</v>
          </cell>
        </row>
        <row r="70">
          <cell r="A70" t="str">
            <v>IRINE APRILIA SENDI W</v>
          </cell>
          <cell r="B70" t="str">
            <v>90664</v>
          </cell>
          <cell r="C70" t="str">
            <v>O</v>
          </cell>
        </row>
        <row r="71">
          <cell r="A71" t="str">
            <v>ELBINA DEBORA MUHAM</v>
          </cell>
          <cell r="B71" t="str">
            <v>90642</v>
          </cell>
          <cell r="C71" t="str">
            <v>A</v>
          </cell>
        </row>
      </sheetData>
      <sheetData sheetId="3" refreshError="1">
        <row r="1">
          <cell r="A1" t="str">
            <v>NAMA</v>
          </cell>
        </row>
        <row r="50">
          <cell r="A50" t="str">
            <v>Very Pelawi Sembiring</v>
          </cell>
          <cell r="B50" t="str">
            <v>A0419</v>
          </cell>
          <cell r="C50" t="str">
            <v>Laki-Laki</v>
          </cell>
        </row>
        <row r="51">
          <cell r="A51" t="str">
            <v>Hajar Azhari</v>
          </cell>
          <cell r="B51" t="str">
            <v>A0420</v>
          </cell>
          <cell r="C51" t="str">
            <v>Perempuan</v>
          </cell>
        </row>
        <row r="52">
          <cell r="A52" t="str">
            <v>Dian Fitra Aidil</v>
          </cell>
          <cell r="B52" t="str">
            <v>A0291</v>
          </cell>
          <cell r="C52" t="str">
            <v>Laki-Laki</v>
          </cell>
        </row>
        <row r="53">
          <cell r="A53" t="str">
            <v>Nico Brafian Negara</v>
          </cell>
          <cell r="B53" t="str">
            <v>92574</v>
          </cell>
          <cell r="C53" t="str">
            <v>Laki-Laki</v>
          </cell>
        </row>
        <row r="54">
          <cell r="A54" t="str">
            <v>Taufik Hidayat</v>
          </cell>
          <cell r="B54" t="str">
            <v>A0322</v>
          </cell>
          <cell r="C54" t="str">
            <v>Laki-Laki</v>
          </cell>
        </row>
        <row r="55">
          <cell r="A55" t="str">
            <v>Maria Jenflower</v>
          </cell>
          <cell r="B55" t="str">
            <v>A0348</v>
          </cell>
          <cell r="C55" t="str">
            <v>Perempuan</v>
          </cell>
        </row>
        <row r="56">
          <cell r="A56" t="str">
            <v>Hani Khoirunnisa</v>
          </cell>
          <cell r="B56" t="str">
            <v>A0375</v>
          </cell>
          <cell r="C56" t="str">
            <v>Perempuan</v>
          </cell>
        </row>
        <row r="57">
          <cell r="A57" t="str">
            <v>Niken Rosyida Rahma</v>
          </cell>
          <cell r="B57" t="str">
            <v>A0421</v>
          </cell>
          <cell r="C57" t="str">
            <v>Perempuan</v>
          </cell>
        </row>
        <row r="58">
          <cell r="A58" t="str">
            <v>Henita Susanti Kunda</v>
          </cell>
          <cell r="B58" t="str">
            <v>A0422</v>
          </cell>
          <cell r="C58" t="str">
            <v>Perempuan</v>
          </cell>
        </row>
        <row r="59">
          <cell r="A59" t="str">
            <v>Mkhotami Refsanjani</v>
          </cell>
          <cell r="B59" t="str">
            <v>A0423</v>
          </cell>
          <cell r="C59" t="str">
            <v>Laki-Laki</v>
          </cell>
        </row>
        <row r="60">
          <cell r="A60" t="str">
            <v>Sri Sayekti Budi Utami</v>
          </cell>
          <cell r="B60" t="str">
            <v>A0424</v>
          </cell>
          <cell r="C60" t="str">
            <v>Perempuan</v>
          </cell>
        </row>
        <row r="61">
          <cell r="A61" t="str">
            <v>Rizka Lintang Peksiwari</v>
          </cell>
          <cell r="B61" t="str">
            <v>A0425</v>
          </cell>
          <cell r="C61" t="str">
            <v>Perempuan</v>
          </cell>
        </row>
        <row r="62">
          <cell r="A62" t="str">
            <v>Laili Inayah</v>
          </cell>
          <cell r="B62" t="str">
            <v>A0426</v>
          </cell>
          <cell r="C62" t="str">
            <v>Perempuan</v>
          </cell>
        </row>
        <row r="63">
          <cell r="A63" t="str">
            <v>Muhamad Ghifary</v>
          </cell>
          <cell r="B63" t="str">
            <v>A0427</v>
          </cell>
          <cell r="C63" t="str">
            <v>Laki-Laki</v>
          </cell>
        </row>
        <row r="64">
          <cell r="A64" t="str">
            <v>Eka Rahmawati</v>
          </cell>
          <cell r="B64" t="str">
            <v/>
          </cell>
          <cell r="C64" t="str">
            <v>Perempuan</v>
          </cell>
        </row>
        <row r="65">
          <cell r="A65" t="str">
            <v>Caroline Caroline</v>
          </cell>
          <cell r="B65" t="str">
            <v>A0428</v>
          </cell>
          <cell r="C65" t="str">
            <v>Perempuan</v>
          </cell>
        </row>
        <row r="66">
          <cell r="A66" t="str">
            <v>Maryam Pratiwi Azra</v>
          </cell>
          <cell r="B66" t="str">
            <v/>
          </cell>
          <cell r="C66" t="str">
            <v>Perempuan</v>
          </cell>
        </row>
        <row r="67">
          <cell r="A67" t="str">
            <v>Afrida Sefri Prasetyowati</v>
          </cell>
          <cell r="B67" t="str">
            <v>A0429</v>
          </cell>
          <cell r="C67" t="str">
            <v>Perempuan</v>
          </cell>
        </row>
        <row r="68">
          <cell r="A68" t="str">
            <v>Ignatius Purnama</v>
          </cell>
          <cell r="B68" t="str">
            <v>A0430</v>
          </cell>
          <cell r="C68" t="str">
            <v>Laki-Laki</v>
          </cell>
        </row>
        <row r="69">
          <cell r="A69" t="str">
            <v>Lisa Nuraini</v>
          </cell>
          <cell r="B69" t="str">
            <v>A0431</v>
          </cell>
          <cell r="C69" t="str">
            <v>Perempuan</v>
          </cell>
        </row>
        <row r="70">
          <cell r="A70" t="str">
            <v>Yuda Setyanto</v>
          </cell>
          <cell r="B70" t="str">
            <v>A0432</v>
          </cell>
          <cell r="C70" t="str">
            <v>Laki-Laki</v>
          </cell>
        </row>
        <row r="71">
          <cell r="A71" t="str">
            <v>Hisyam Rizki Andika</v>
          </cell>
          <cell r="B71" t="str">
            <v>A0434</v>
          </cell>
          <cell r="C71" t="str">
            <v>Laki-Laki</v>
          </cell>
        </row>
      </sheetData>
      <sheetData sheetId="4" refreshError="1">
        <row r="1">
          <cell r="A1" t="str">
            <v>Employee Number</v>
          </cell>
        </row>
        <row r="50">
          <cell r="A50" t="str">
            <v>90458</v>
          </cell>
          <cell r="B50" t="str">
            <v>FAUDILLAH PUTRI SWASTIKA</v>
          </cell>
          <cell r="C50">
            <v>32325</v>
          </cell>
        </row>
        <row r="51">
          <cell r="A51" t="str">
            <v>90475</v>
          </cell>
          <cell r="B51" t="str">
            <v>NOVITA ANGGRAINI</v>
          </cell>
          <cell r="C51">
            <v>33568</v>
          </cell>
        </row>
        <row r="52">
          <cell r="A52" t="str">
            <v>90526</v>
          </cell>
          <cell r="B52" t="str">
            <v>OLVA ROUTANIA FRANSISKA</v>
          </cell>
          <cell r="C52">
            <v>36084</v>
          </cell>
        </row>
        <row r="53">
          <cell r="A53" t="str">
            <v>90531</v>
          </cell>
          <cell r="B53" t="str">
            <v>Michael Setiawan</v>
          </cell>
          <cell r="C53">
            <v>36963</v>
          </cell>
        </row>
        <row r="54">
          <cell r="A54" t="str">
            <v>90535</v>
          </cell>
          <cell r="B54" t="str">
            <v>ROFIQOTUL QUDSIAH</v>
          </cell>
          <cell r="C54">
            <v>35399</v>
          </cell>
        </row>
        <row r="55">
          <cell r="A55" t="str">
            <v>90538</v>
          </cell>
          <cell r="B55" t="str">
            <v>BIRGITTA MEGA DIAN CAHYANINGSIH</v>
          </cell>
          <cell r="C55">
            <v>35508</v>
          </cell>
        </row>
        <row r="56">
          <cell r="A56" t="str">
            <v>90540</v>
          </cell>
          <cell r="B56" t="str">
            <v>CLARA FRIDA JAGADHITA</v>
          </cell>
          <cell r="C56">
            <v>36350</v>
          </cell>
        </row>
        <row r="57">
          <cell r="A57" t="str">
            <v>90545</v>
          </cell>
          <cell r="B57" t="str">
            <v>GANISH GIOVANNI SRIYONO</v>
          </cell>
          <cell r="C57">
            <v>35781</v>
          </cell>
        </row>
        <row r="58">
          <cell r="A58" t="str">
            <v>90547</v>
          </cell>
          <cell r="B58" t="str">
            <v>DHIMAS FAJAR IMANDA</v>
          </cell>
          <cell r="C58">
            <v>35264</v>
          </cell>
        </row>
        <row r="59">
          <cell r="A59" t="str">
            <v>90550</v>
          </cell>
          <cell r="B59" t="str">
            <v>MARIA HOSYEANA MARGARITIS</v>
          </cell>
          <cell r="C59">
            <v>35730</v>
          </cell>
        </row>
        <row r="60">
          <cell r="A60" t="str">
            <v>90552</v>
          </cell>
          <cell r="B60" t="str">
            <v>MARIA ROSARIA DEWI RATNA TIMUR</v>
          </cell>
          <cell r="C60">
            <v>35129</v>
          </cell>
        </row>
        <row r="61">
          <cell r="A61" t="str">
            <v>90553</v>
          </cell>
          <cell r="B61" t="str">
            <v>GALIH ERNAWATI WIBAWA</v>
          </cell>
          <cell r="C61">
            <v>37101</v>
          </cell>
        </row>
        <row r="62">
          <cell r="A62" t="str">
            <v>90556</v>
          </cell>
          <cell r="B62" t="str">
            <v>ISIDORUS MARCHO SUBAGYO</v>
          </cell>
          <cell r="C62">
            <v>36241</v>
          </cell>
        </row>
        <row r="63">
          <cell r="A63" t="str">
            <v>90557</v>
          </cell>
          <cell r="B63" t="str">
            <v>TIFANI EKA ALCISHA</v>
          </cell>
          <cell r="C63">
            <v>35518</v>
          </cell>
        </row>
        <row r="64">
          <cell r="A64" t="str">
            <v>90560</v>
          </cell>
          <cell r="B64" t="str">
            <v>MELANIA IKA PUTRI NUGRAHENI</v>
          </cell>
          <cell r="C64">
            <v>36537</v>
          </cell>
        </row>
        <row r="65">
          <cell r="A65" t="str">
            <v>90562</v>
          </cell>
          <cell r="B65" t="str">
            <v>Intan Omega Helminanda</v>
          </cell>
          <cell r="C65">
            <v>36497</v>
          </cell>
        </row>
        <row r="66">
          <cell r="A66" t="str">
            <v>90565</v>
          </cell>
          <cell r="B66" t="str">
            <v>ELISABETH YOVITA NATHANIA</v>
          </cell>
          <cell r="C66">
            <v>36734</v>
          </cell>
        </row>
        <row r="67">
          <cell r="A67" t="str">
            <v>90568</v>
          </cell>
          <cell r="B67" t="str">
            <v>FADHLY RADITYA PUTRA</v>
          </cell>
          <cell r="C67">
            <v>36014</v>
          </cell>
        </row>
        <row r="68">
          <cell r="A68" t="str">
            <v>90570</v>
          </cell>
          <cell r="B68" t="str">
            <v>AUSICA PRASTYA REFIN</v>
          </cell>
          <cell r="C68">
            <v>35648</v>
          </cell>
        </row>
        <row r="69">
          <cell r="A69" t="str">
            <v>90580</v>
          </cell>
          <cell r="B69" t="str">
            <v>FRISKA ULI BR SINURAT</v>
          </cell>
          <cell r="C69">
            <v>36252</v>
          </cell>
        </row>
        <row r="70">
          <cell r="A70" t="str">
            <v>90589</v>
          </cell>
          <cell r="B70" t="str">
            <v>AYU YALA PRADITA</v>
          </cell>
          <cell r="C70">
            <v>36593</v>
          </cell>
        </row>
        <row r="71">
          <cell r="A71" t="str">
            <v>90592</v>
          </cell>
          <cell r="B71" t="str">
            <v>DINI SHINTIA PUTRI</v>
          </cell>
          <cell r="C71">
            <v>36581</v>
          </cell>
        </row>
      </sheetData>
      <sheetData sheetId="5" refreshError="1">
        <row r="1">
          <cell r="A1" t="str">
            <v>Untitled Spreadsheet</v>
          </cell>
        </row>
        <row r="50">
          <cell r="A50" t="str">
            <v>Novita Anggraini Dewi</v>
          </cell>
          <cell r="B50" t="str">
            <v>Perempuan</v>
          </cell>
          <cell r="C50">
            <v>36124</v>
          </cell>
        </row>
        <row r="51">
          <cell r="A51" t="str">
            <v>Arip Maulana</v>
          </cell>
          <cell r="C51">
            <v>38683</v>
          </cell>
        </row>
        <row r="52">
          <cell r="A52" t="str">
            <v>Indra Suryadi</v>
          </cell>
          <cell r="C52">
            <v>34246</v>
          </cell>
        </row>
        <row r="53">
          <cell r="A53" t="str">
            <v>Azfa Amir</v>
          </cell>
          <cell r="C53">
            <v>37774</v>
          </cell>
        </row>
        <row r="54">
          <cell r="A54" t="str">
            <v>Yoga Pangestu</v>
          </cell>
          <cell r="C54">
            <v>36676</v>
          </cell>
        </row>
        <row r="55">
          <cell r="A55" t="str">
            <v>Meza Dewangga</v>
          </cell>
          <cell r="B55" t="str">
            <v>Laki-Laki</v>
          </cell>
          <cell r="C55">
            <v>33012</v>
          </cell>
        </row>
        <row r="56">
          <cell r="A56" t="str">
            <v>Vella Arna Septiana</v>
          </cell>
          <cell r="B56" t="str">
            <v>Perempuan</v>
          </cell>
          <cell r="C56">
            <v>36428</v>
          </cell>
        </row>
        <row r="57">
          <cell r="A57" t="str">
            <v>Asna Vidarotul Analia</v>
          </cell>
          <cell r="B57" t="str">
            <v>Perempuan</v>
          </cell>
          <cell r="C57">
            <v>37158</v>
          </cell>
        </row>
        <row r="58">
          <cell r="A58" t="str">
            <v>Rizki Septian</v>
          </cell>
          <cell r="B58" t="str">
            <v>Laki-Laki</v>
          </cell>
          <cell r="C58">
            <v>36052</v>
          </cell>
        </row>
        <row r="59">
          <cell r="A59" t="str">
            <v>Inna Daru Wardhani</v>
          </cell>
          <cell r="C59">
            <v>36790</v>
          </cell>
        </row>
        <row r="60">
          <cell r="A60" t="str">
            <v>Capelle Soeprijono</v>
          </cell>
          <cell r="B60" t="str">
            <v>Perempuan</v>
          </cell>
          <cell r="C60">
            <v>35811</v>
          </cell>
        </row>
        <row r="61">
          <cell r="A61" t="str">
            <v>Arin Isnaeni Febriyanti</v>
          </cell>
          <cell r="B61" t="str">
            <v>Perempuan</v>
          </cell>
          <cell r="C61">
            <v>34001</v>
          </cell>
        </row>
        <row r="62">
          <cell r="A62" t="str">
            <v>Joe Alex</v>
          </cell>
          <cell r="B62" t="str">
            <v>Laki-Laki</v>
          </cell>
          <cell r="C62">
            <v>34045</v>
          </cell>
        </row>
        <row r="63">
          <cell r="A63" t="str">
            <v>Mella Putika Sari</v>
          </cell>
          <cell r="C63">
            <v>31558</v>
          </cell>
        </row>
        <row r="64">
          <cell r="A64" t="str">
            <v>Yuriska Agustin Saputri</v>
          </cell>
          <cell r="C64">
            <v>38943</v>
          </cell>
        </row>
        <row r="65">
          <cell r="A65" t="str">
            <v>Gandes Sekar Putri</v>
          </cell>
          <cell r="B65" t="str">
            <v>Perempuan</v>
          </cell>
          <cell r="C65">
            <v>32446</v>
          </cell>
        </row>
        <row r="66">
          <cell r="A66" t="str">
            <v>Rani Anggraeni</v>
          </cell>
          <cell r="B66" t="str">
            <v>Perempuan</v>
          </cell>
          <cell r="C66">
            <v>35101</v>
          </cell>
        </row>
        <row r="67">
          <cell r="A67" t="str">
            <v>Irfan Wicaksono Wibowo</v>
          </cell>
          <cell r="B67" t="str">
            <v>Laki-Laki</v>
          </cell>
          <cell r="C67">
            <v>37826</v>
          </cell>
        </row>
        <row r="68">
          <cell r="A68" t="str">
            <v>Shakila Salsabila Kultsum Allaya</v>
          </cell>
          <cell r="B68" t="str">
            <v>Perempuan</v>
          </cell>
          <cell r="C68">
            <v>38115</v>
          </cell>
        </row>
        <row r="69">
          <cell r="A69" t="str">
            <v>Muhammad Fahrio Hafizhi</v>
          </cell>
          <cell r="C69">
            <v>36595</v>
          </cell>
        </row>
        <row r="70">
          <cell r="A70" t="str">
            <v>Fellita Hartono</v>
          </cell>
          <cell r="B70" t="str">
            <v>Perempuan</v>
          </cell>
          <cell r="C70">
            <v>37540</v>
          </cell>
        </row>
        <row r="71">
          <cell r="A71" t="str">
            <v>Natasya Natasya</v>
          </cell>
          <cell r="B71" t="str">
            <v>Perempuan</v>
          </cell>
          <cell r="C71">
            <v>37286</v>
          </cell>
        </row>
      </sheetData>
      <sheetData sheetId="6" refreshError="1">
        <row r="1">
          <cell r="A1" t="str">
            <v>NPK</v>
          </cell>
        </row>
        <row r="50">
          <cell r="A50" t="str">
            <v>92597</v>
          </cell>
          <cell r="B50" t="str">
            <v>RUBANGI SHOFI</v>
          </cell>
          <cell r="C50" t="str">
            <v>RVO</v>
          </cell>
        </row>
        <row r="51">
          <cell r="A51" t="str">
            <v>92677</v>
          </cell>
          <cell r="B51" t="str">
            <v>DHIKI SATRIA SEPTIANO</v>
          </cell>
          <cell r="C51" t="str">
            <v>RVO</v>
          </cell>
        </row>
        <row r="52">
          <cell r="A52" t="str">
            <v>92694</v>
          </cell>
          <cell r="B52" t="str">
            <v>WAHYU NUGROHO</v>
          </cell>
          <cell r="C52" t="str">
            <v>RVO</v>
          </cell>
        </row>
        <row r="53">
          <cell r="A53" t="str">
            <v>92440</v>
          </cell>
          <cell r="B53" t="str">
            <v>NOVA SERLINA</v>
          </cell>
          <cell r="C53" t="str">
            <v>RVO</v>
          </cell>
        </row>
        <row r="54">
          <cell r="A54" t="str">
            <v>92548</v>
          </cell>
          <cell r="B54" t="str">
            <v>SETO PULUNG BAWONO</v>
          </cell>
          <cell r="C54" t="str">
            <v>RVO</v>
          </cell>
        </row>
        <row r="55">
          <cell r="A55" t="str">
            <v>92603</v>
          </cell>
          <cell r="B55" t="str">
            <v>ARDI SUPRIADI</v>
          </cell>
          <cell r="C55" t="str">
            <v>RVO</v>
          </cell>
        </row>
        <row r="56">
          <cell r="A56" t="str">
            <v>92699</v>
          </cell>
          <cell r="B56" t="str">
            <v>Ahmad Irfai</v>
          </cell>
          <cell r="C56" t="str">
            <v>RVO</v>
          </cell>
        </row>
        <row r="57">
          <cell r="A57" t="str">
            <v>A0045</v>
          </cell>
          <cell r="B57" t="str">
            <v>Muhammad Afif Naufal Fadhilah</v>
          </cell>
          <cell r="C57" t="str">
            <v>RVO</v>
          </cell>
        </row>
        <row r="58">
          <cell r="A58" t="str">
            <v>A0047</v>
          </cell>
          <cell r="B58" t="str">
            <v>David Izza Pangestu</v>
          </cell>
          <cell r="C58" t="str">
            <v>RVO</v>
          </cell>
        </row>
        <row r="59">
          <cell r="A59" t="str">
            <v>A0137</v>
          </cell>
          <cell r="B59" t="str">
            <v>Dhian Karunia</v>
          </cell>
          <cell r="C59" t="str">
            <v>RVO</v>
          </cell>
        </row>
        <row r="60">
          <cell r="A60" t="str">
            <v>A0149</v>
          </cell>
          <cell r="B60" t="str">
            <v>Eufrasia Almela Vicky Purnama</v>
          </cell>
          <cell r="C60" t="str">
            <v>RVO</v>
          </cell>
        </row>
        <row r="61">
          <cell r="A61" t="str">
            <v>A0016</v>
          </cell>
          <cell r="B61" t="str">
            <v>Nahtania Verina Aprilia</v>
          </cell>
          <cell r="C61" t="str">
            <v>RVO</v>
          </cell>
        </row>
        <row r="62">
          <cell r="A62" t="str">
            <v>A0072</v>
          </cell>
          <cell r="B62" t="str">
            <v>Rahmad Dwi Adrian</v>
          </cell>
          <cell r="C62" t="str">
            <v>RVO</v>
          </cell>
        </row>
        <row r="63">
          <cell r="A63" t="str">
            <v>A0092</v>
          </cell>
          <cell r="B63" t="str">
            <v>Regina Esther Jaya Haniko</v>
          </cell>
          <cell r="C63" t="str">
            <v>RVO</v>
          </cell>
        </row>
        <row r="64">
          <cell r="A64" t="str">
            <v>A0061</v>
          </cell>
          <cell r="B64" t="str">
            <v>Rizki Hermansyah</v>
          </cell>
          <cell r="C64" t="str">
            <v>RVO</v>
          </cell>
        </row>
        <row r="65">
          <cell r="A65" t="str">
            <v>92696</v>
          </cell>
          <cell r="B65" t="str">
            <v>Trixie Azarine Ambarrini</v>
          </cell>
          <cell r="C65" t="str">
            <v>RVO</v>
          </cell>
        </row>
        <row r="66">
          <cell r="A66" t="str">
            <v>A0155</v>
          </cell>
          <cell r="B66" t="str">
            <v>Raymon Godlieb</v>
          </cell>
          <cell r="C66" t="str">
            <v>RVO</v>
          </cell>
        </row>
        <row r="67">
          <cell r="A67" t="str">
            <v>A0046</v>
          </cell>
          <cell r="B67" t="str">
            <v>Ali Wafa</v>
          </cell>
          <cell r="C67" t="str">
            <v>RVO</v>
          </cell>
        </row>
        <row r="68">
          <cell r="A68" t="str">
            <v>92709</v>
          </cell>
          <cell r="B68" t="str">
            <v>Dany Ahmad Farrastio</v>
          </cell>
          <cell r="C68" t="str">
            <v>RVO</v>
          </cell>
        </row>
        <row r="69">
          <cell r="A69" t="str">
            <v>92717</v>
          </cell>
          <cell r="B69" t="str">
            <v>Gresmilen Bilgis</v>
          </cell>
          <cell r="C69" t="str">
            <v>RVO</v>
          </cell>
        </row>
        <row r="70">
          <cell r="A70" t="str">
            <v>92511</v>
          </cell>
          <cell r="B70" t="str">
            <v>Jeni Brian Pratiwi</v>
          </cell>
          <cell r="C70" t="str">
            <v>RVO</v>
          </cell>
        </row>
        <row r="71">
          <cell r="A71" t="str">
            <v>A0088</v>
          </cell>
          <cell r="B71" t="str">
            <v>OGI SHOFIA EKA ANISIA</v>
          </cell>
          <cell r="C71" t="str">
            <v>RVO</v>
          </cell>
        </row>
      </sheetData>
      <sheetData sheetId="7" refreshError="1"/>
      <sheetData sheetId="8" refreshError="1">
        <row r="1">
          <cell r="A1" t="str">
            <v>NPK</v>
          </cell>
        </row>
        <row r="50">
          <cell r="A50" t="str">
            <v>A4686</v>
          </cell>
          <cell r="B50" t="str">
            <v>YULISANDRO BAGAS SAMUDRA</v>
          </cell>
          <cell r="C50">
            <v>45689</v>
          </cell>
        </row>
        <row r="51">
          <cell r="A51">
            <v>92628</v>
          </cell>
          <cell r="B51" t="str">
            <v>NINI AULIA SARI</v>
          </cell>
          <cell r="C51">
            <v>45717</v>
          </cell>
        </row>
        <row r="52">
          <cell r="A52" t="str">
            <v>A0369</v>
          </cell>
          <cell r="B52" t="str">
            <v>Isna Nur Muharimah</v>
          </cell>
          <cell r="C52">
            <v>45717</v>
          </cell>
        </row>
        <row r="53">
          <cell r="A53" t="str">
            <v>A0708</v>
          </cell>
          <cell r="B53" t="str">
            <v>REZZA KHAIRUNISA</v>
          </cell>
          <cell r="C53">
            <v>45717</v>
          </cell>
        </row>
        <row r="54">
          <cell r="A54" t="str">
            <v>A3634</v>
          </cell>
          <cell r="B54" t="str">
            <v>NATANAEL HUTAGALUNG</v>
          </cell>
          <cell r="C54">
            <v>45717</v>
          </cell>
        </row>
        <row r="55">
          <cell r="A55" t="str">
            <v>A4112</v>
          </cell>
          <cell r="B55" t="str">
            <v>VENY SIPAYUNG</v>
          </cell>
          <cell r="C55">
            <v>45717</v>
          </cell>
        </row>
        <row r="56">
          <cell r="A56" t="str">
            <v>A4242</v>
          </cell>
          <cell r="B56" t="str">
            <v>NI KADEK SUCIATI</v>
          </cell>
          <cell r="C56">
            <v>45717</v>
          </cell>
        </row>
        <row r="57">
          <cell r="A57" t="str">
            <v>A1057</v>
          </cell>
          <cell r="B57" t="str">
            <v>AULIA RAHMADANI</v>
          </cell>
          <cell r="C57">
            <v>45717</v>
          </cell>
        </row>
        <row r="58">
          <cell r="A58" t="str">
            <v>92259</v>
          </cell>
          <cell r="B58" t="str">
            <v>Novi Anggraini</v>
          </cell>
          <cell r="C58">
            <v>45717</v>
          </cell>
        </row>
        <row r="59">
          <cell r="A59" t="str">
            <v>A4320</v>
          </cell>
          <cell r="B59" t="str">
            <v>CARINA MONIQ ANADELLA</v>
          </cell>
          <cell r="C59">
            <v>45717</v>
          </cell>
        </row>
        <row r="60">
          <cell r="A60" t="str">
            <v>A4323</v>
          </cell>
          <cell r="B60" t="str">
            <v>ROHEDI ANNISA WIJAYANTI</v>
          </cell>
          <cell r="C60">
            <v>45717</v>
          </cell>
        </row>
        <row r="61">
          <cell r="A61" t="str">
            <v>A4364</v>
          </cell>
          <cell r="B61" t="str">
            <v>MUHAMMAD RAIHANDRA</v>
          </cell>
          <cell r="C61">
            <v>45717</v>
          </cell>
        </row>
        <row r="62">
          <cell r="A62" t="str">
            <v>A4408</v>
          </cell>
          <cell r="B62" t="str">
            <v>VALENTINUS DICKY</v>
          </cell>
          <cell r="C62">
            <v>45717</v>
          </cell>
        </row>
        <row r="63">
          <cell r="A63" t="str">
            <v>A3371</v>
          </cell>
          <cell r="B63" t="str">
            <v>EMMANUELA YOSEPHINE</v>
          </cell>
          <cell r="C63">
            <v>45717</v>
          </cell>
        </row>
        <row r="64">
          <cell r="A64" t="str">
            <v>A4423</v>
          </cell>
          <cell r="B64" t="str">
            <v>CHOIRUNISA ADILIA SURYANI</v>
          </cell>
          <cell r="C64">
            <v>45717</v>
          </cell>
        </row>
        <row r="65">
          <cell r="A65" t="str">
            <v>A3927</v>
          </cell>
          <cell r="B65" t="str">
            <v>ARIS HERMAWAN</v>
          </cell>
          <cell r="C65">
            <v>45717</v>
          </cell>
        </row>
        <row r="66">
          <cell r="A66" t="str">
            <v>A4439</v>
          </cell>
          <cell r="B66" t="str">
            <v>PIERINA PRIMA UTOMO</v>
          </cell>
          <cell r="C66">
            <v>45717</v>
          </cell>
        </row>
        <row r="67">
          <cell r="A67" t="str">
            <v>A4471</v>
          </cell>
          <cell r="B67" t="str">
            <v>DWIYAN MAHARANI MUTIARA FIRDAUS</v>
          </cell>
          <cell r="C67">
            <v>45717</v>
          </cell>
        </row>
        <row r="68">
          <cell r="A68" t="str">
            <v>A4551</v>
          </cell>
          <cell r="B68" t="str">
            <v>SHAVIRA NOVI SAFITRI</v>
          </cell>
          <cell r="C68">
            <v>45717</v>
          </cell>
        </row>
        <row r="69">
          <cell r="A69" t="str">
            <v>A4590</v>
          </cell>
          <cell r="B69" t="str">
            <v>YURINDA DHEARISMA</v>
          </cell>
          <cell r="C69">
            <v>45717</v>
          </cell>
        </row>
        <row r="70">
          <cell r="A70" t="str">
            <v>A4625</v>
          </cell>
          <cell r="B70" t="str">
            <v>ELGA AYU DANI MAYUSTIKA</v>
          </cell>
          <cell r="C70">
            <v>45717</v>
          </cell>
        </row>
        <row r="71">
          <cell r="A71" t="str">
            <v>A4630</v>
          </cell>
          <cell r="B71" t="str">
            <v>YOSAFAT TAMPUBOLON</v>
          </cell>
          <cell r="C71">
            <v>45717</v>
          </cell>
        </row>
      </sheetData>
      <sheetData sheetId="9" refreshError="1">
        <row r="1">
          <cell r="A1" t="str">
            <v>NPK</v>
          </cell>
        </row>
        <row r="50">
          <cell r="A50" t="str">
            <v>A4111</v>
          </cell>
          <cell r="B50" t="str">
            <v>ADINDA AMALIA</v>
          </cell>
          <cell r="C50">
            <v>45658</v>
          </cell>
        </row>
        <row r="51">
          <cell r="A51" t="str">
            <v>A2026</v>
          </cell>
          <cell r="B51" t="str">
            <v>ALMAY CAESARI ISMIAJI</v>
          </cell>
          <cell r="C51">
            <v>45658</v>
          </cell>
        </row>
        <row r="52">
          <cell r="A52" t="str">
            <v>A1566</v>
          </cell>
          <cell r="B52" t="str">
            <v>ANDITA HERMAWANTO</v>
          </cell>
          <cell r="C52">
            <v>45658</v>
          </cell>
        </row>
        <row r="53">
          <cell r="A53" t="str">
            <v>A1836</v>
          </cell>
          <cell r="B53" t="str">
            <v>ANNISA DISAFIRA</v>
          </cell>
          <cell r="C53">
            <v>45658</v>
          </cell>
        </row>
        <row r="54">
          <cell r="A54" t="str">
            <v>A4087</v>
          </cell>
          <cell r="B54" t="str">
            <v>ARIF TEGUH WICAKSONO</v>
          </cell>
          <cell r="C54">
            <v>45658</v>
          </cell>
        </row>
        <row r="55">
          <cell r="A55" t="str">
            <v>A3986</v>
          </cell>
          <cell r="B55" t="str">
            <v>ASNA ZALUKHU</v>
          </cell>
          <cell r="C55">
            <v>45658</v>
          </cell>
        </row>
        <row r="56">
          <cell r="A56" t="str">
            <v>A3879</v>
          </cell>
          <cell r="B56" t="str">
            <v>CHARLOTTE THERESIA PATTIPEILOHY</v>
          </cell>
          <cell r="C56">
            <v>45658</v>
          </cell>
        </row>
        <row r="57">
          <cell r="A57" t="str">
            <v>A2684</v>
          </cell>
          <cell r="B57" t="str">
            <v>DIMAS VERGIAWAN AFIAT</v>
          </cell>
          <cell r="C57">
            <v>45658</v>
          </cell>
        </row>
        <row r="58">
          <cell r="A58" t="str">
            <v>A0855</v>
          </cell>
          <cell r="B58" t="str">
            <v>DWIKE MUTIARA RAHMADANI</v>
          </cell>
          <cell r="C58">
            <v>45658</v>
          </cell>
        </row>
        <row r="59">
          <cell r="A59" t="str">
            <v>A0920</v>
          </cell>
          <cell r="B59" t="str">
            <v>HANGESTI RETNO UTARI UTARI</v>
          </cell>
          <cell r="C59">
            <v>45658</v>
          </cell>
        </row>
        <row r="60">
          <cell r="A60" t="str">
            <v>A3220</v>
          </cell>
          <cell r="B60" t="str">
            <v>MUHAMAD AGUNG GUMELAR</v>
          </cell>
          <cell r="C60">
            <v>45658</v>
          </cell>
        </row>
        <row r="61">
          <cell r="A61" t="str">
            <v>A0919</v>
          </cell>
          <cell r="B61" t="str">
            <v>NABILA YUDISTYA PRATIWI</v>
          </cell>
          <cell r="C61">
            <v>45658</v>
          </cell>
        </row>
        <row r="62">
          <cell r="A62" t="str">
            <v>A1117</v>
          </cell>
          <cell r="B62" t="str">
            <v>NINDA RIZQI SAFITRI</v>
          </cell>
          <cell r="C62">
            <v>45658</v>
          </cell>
        </row>
        <row r="63">
          <cell r="A63" t="str">
            <v>A2985</v>
          </cell>
          <cell r="B63" t="str">
            <v>REGINA MICHELLE TANSAYA PRAMONO</v>
          </cell>
          <cell r="C63">
            <v>45658</v>
          </cell>
        </row>
        <row r="64">
          <cell r="A64" t="str">
            <v>A4112</v>
          </cell>
          <cell r="B64" t="str">
            <v>VENY SIPAYUNG</v>
          </cell>
          <cell r="C64">
            <v>45658</v>
          </cell>
        </row>
        <row r="65">
          <cell r="A65" t="str">
            <v>A4223</v>
          </cell>
          <cell r="B65" t="str">
            <v>Zalma Ralfanni</v>
          </cell>
          <cell r="C65">
            <v>45658</v>
          </cell>
        </row>
        <row r="66">
          <cell r="A66" t="str">
            <v>A3514</v>
          </cell>
          <cell r="B66" t="str">
            <v>ALEXSANDRE DEDE</v>
          </cell>
          <cell r="C66">
            <v>45658</v>
          </cell>
        </row>
        <row r="67">
          <cell r="A67" t="str">
            <v>A2319</v>
          </cell>
          <cell r="B67" t="str">
            <v>CHAIRUNNISA NOORJANAH</v>
          </cell>
          <cell r="C67">
            <v>45658</v>
          </cell>
        </row>
        <row r="68">
          <cell r="A68" t="str">
            <v>A4046</v>
          </cell>
          <cell r="B68" t="str">
            <v>DANIEL RIO ANDIKA PUTRA</v>
          </cell>
          <cell r="C68">
            <v>45658</v>
          </cell>
        </row>
        <row r="69">
          <cell r="A69" t="str">
            <v>A2072</v>
          </cell>
          <cell r="B69" t="str">
            <v>DIANA PUTERI MAHARANI</v>
          </cell>
          <cell r="C69">
            <v>45658</v>
          </cell>
        </row>
        <row r="70">
          <cell r="A70" t="str">
            <v>A0056</v>
          </cell>
          <cell r="B70" t="str">
            <v>Elsa Salsabila</v>
          </cell>
          <cell r="C70">
            <v>45658</v>
          </cell>
        </row>
        <row r="71">
          <cell r="A71" t="str">
            <v>A2495</v>
          </cell>
          <cell r="B71" t="str">
            <v>FADLIN ROHMAWATI</v>
          </cell>
          <cell r="C71">
            <v>45658</v>
          </cell>
        </row>
      </sheetData>
      <sheetData sheetId="10" refreshError="1">
        <row r="1">
          <cell r="A1" t="str">
            <v>NPK</v>
          </cell>
          <cell r="B1">
            <v>0</v>
          </cell>
          <cell r="C1">
            <v>0</v>
          </cell>
        </row>
        <row r="2">
          <cell r="A2" t="str">
            <v>ID Mitra</v>
          </cell>
          <cell r="B2" t="str">
            <v>Nama Mitra</v>
          </cell>
          <cell r="C2">
            <v>0</v>
          </cell>
        </row>
        <row r="3">
          <cell r="A3">
            <v>0</v>
          </cell>
          <cell r="B3">
            <v>0</v>
          </cell>
          <cell r="C3" t="str">
            <v>1st Slot</v>
          </cell>
        </row>
        <row r="4">
          <cell r="A4" t="str">
            <v>90095</v>
          </cell>
          <cell r="B4" t="str">
            <v>INEXCELCIS DEO SURYADI</v>
          </cell>
          <cell r="C4">
            <v>44302</v>
          </cell>
        </row>
        <row r="5">
          <cell r="A5" t="str">
            <v>91627</v>
          </cell>
          <cell r="B5" t="str">
            <v>THANIA PUTRI</v>
          </cell>
          <cell r="C5">
            <v>44302</v>
          </cell>
        </row>
        <row r="6">
          <cell r="A6" t="str">
            <v>90104</v>
          </cell>
          <cell r="B6" t="str">
            <v>TRENGGINAS AHIMSYA</v>
          </cell>
          <cell r="C6">
            <v>44302</v>
          </cell>
        </row>
        <row r="7">
          <cell r="A7" t="str">
            <v>90027</v>
          </cell>
          <cell r="B7" t="str">
            <v>ANINDA SEPTIASIH</v>
          </cell>
          <cell r="C7" t="str">
            <v>?</v>
          </cell>
        </row>
        <row r="8">
          <cell r="A8" t="str">
            <v>90073</v>
          </cell>
          <cell r="B8" t="str">
            <v>ETIK NOVITASARI</v>
          </cell>
          <cell r="C8">
            <v>44302</v>
          </cell>
        </row>
        <row r="9">
          <cell r="A9" t="str">
            <v>90081</v>
          </cell>
          <cell r="B9" t="str">
            <v>STEFANIE ENDAHING PANGARTI</v>
          </cell>
          <cell r="C9">
            <v>44302</v>
          </cell>
        </row>
        <row r="10">
          <cell r="A10" t="str">
            <v>91675</v>
          </cell>
          <cell r="B10" t="str">
            <v>CANDRA DICKY PERMANA</v>
          </cell>
          <cell r="C10">
            <v>44305</v>
          </cell>
        </row>
        <row r="11">
          <cell r="A11" t="str">
            <v>91676</v>
          </cell>
          <cell r="B11" t="str">
            <v>PUTRI NUR BAITI</v>
          </cell>
          <cell r="C11">
            <v>44305</v>
          </cell>
        </row>
        <row r="12">
          <cell r="A12" t="str">
            <v>90545</v>
          </cell>
          <cell r="B12" t="str">
            <v>DIAN ASTUTI</v>
          </cell>
          <cell r="C12">
            <v>44302</v>
          </cell>
        </row>
        <row r="13">
          <cell r="A13" t="str">
            <v>90141</v>
          </cell>
          <cell r="B13" t="str">
            <v>KIN BETZY MILENDINA</v>
          </cell>
          <cell r="C13" t="str">
            <v>?</v>
          </cell>
        </row>
        <row r="14">
          <cell r="A14" t="str">
            <v>90199</v>
          </cell>
          <cell r="B14" t="str">
            <v>MEYLA ALKARISMA PUTRI</v>
          </cell>
          <cell r="C14">
            <v>44302</v>
          </cell>
        </row>
        <row r="15">
          <cell r="A15" t="str">
            <v>90204</v>
          </cell>
          <cell r="B15" t="str">
            <v>WINONA ANGGRAENI L</v>
          </cell>
          <cell r="C15">
            <v>44305</v>
          </cell>
        </row>
        <row r="16">
          <cell r="A16" t="str">
            <v>90223</v>
          </cell>
          <cell r="B16" t="str">
            <v>DIEGO RISTYA PRAKOSA</v>
          </cell>
          <cell r="C16">
            <v>44306</v>
          </cell>
        </row>
        <row r="17">
          <cell r="A17" t="str">
            <v>90171</v>
          </cell>
          <cell r="B17" t="str">
            <v>VALDA GUSNADIA JANNAH</v>
          </cell>
          <cell r="C17">
            <v>44302</v>
          </cell>
        </row>
        <row r="18">
          <cell r="A18" t="str">
            <v>90208</v>
          </cell>
          <cell r="B18" t="str">
            <v>FAUSTINE NATHANIA CHRISTAL</v>
          </cell>
          <cell r="C18">
            <v>44314</v>
          </cell>
        </row>
        <row r="19">
          <cell r="A19" t="str">
            <v>90160</v>
          </cell>
          <cell r="B19" t="str">
            <v>ANASTASIA ARINE</v>
          </cell>
          <cell r="C19" t="str">
            <v>?</v>
          </cell>
        </row>
        <row r="20">
          <cell r="A20" t="str">
            <v>90278</v>
          </cell>
          <cell r="B20" t="str">
            <v>NUR DWI INDAH SARI</v>
          </cell>
          <cell r="C20">
            <v>44302</v>
          </cell>
        </row>
        <row r="21">
          <cell r="A21" t="str">
            <v>90304</v>
          </cell>
          <cell r="B21" t="str">
            <v>KIREINA GUSTI SAFIRA</v>
          </cell>
          <cell r="C21" t="str">
            <v>?</v>
          </cell>
        </row>
        <row r="22">
          <cell r="A22" t="str">
            <v>90240</v>
          </cell>
          <cell r="B22" t="str">
            <v>RENI DWI RAHAYU</v>
          </cell>
          <cell r="C22">
            <v>44310</v>
          </cell>
        </row>
        <row r="23">
          <cell r="A23" t="str">
            <v>90316</v>
          </cell>
          <cell r="B23" t="str">
            <v>LOLITA SARI</v>
          </cell>
          <cell r="C23" t="str">
            <v>?</v>
          </cell>
        </row>
        <row r="24">
          <cell r="A24" t="str">
            <v>90335</v>
          </cell>
          <cell r="B24" t="str">
            <v>MARIA SARASWATI KINASIH HAPSARI</v>
          </cell>
          <cell r="C24" t="str">
            <v>?</v>
          </cell>
        </row>
        <row r="25">
          <cell r="A25" t="str">
            <v>90279</v>
          </cell>
          <cell r="B25" t="str">
            <v>SUTRIA NINGRUM</v>
          </cell>
          <cell r="C25">
            <v>44306</v>
          </cell>
        </row>
        <row r="26">
          <cell r="A26" t="str">
            <v>90334</v>
          </cell>
          <cell r="B26" t="str">
            <v>VINCENCIUS TRI SETYOBUDI</v>
          </cell>
          <cell r="C26">
            <v>44306</v>
          </cell>
        </row>
        <row r="27">
          <cell r="A27" t="str">
            <v>90269</v>
          </cell>
          <cell r="B27" t="str">
            <v>SHOFIANI FAJRI</v>
          </cell>
          <cell r="C27" t="str">
            <v>?</v>
          </cell>
        </row>
        <row r="28">
          <cell r="A28" t="str">
            <v>90332</v>
          </cell>
          <cell r="B28" t="str">
            <v>MIRA PUTRI MULIA</v>
          </cell>
          <cell r="C28" t="str">
            <v>17 Mei 2021</v>
          </cell>
        </row>
        <row r="29">
          <cell r="A29" t="str">
            <v>90145</v>
          </cell>
          <cell r="B29" t="str">
            <v>ADINDA PUTRI RAHAYU</v>
          </cell>
          <cell r="C29">
            <v>44310</v>
          </cell>
        </row>
        <row r="30">
          <cell r="A30" t="str">
            <v>90367</v>
          </cell>
          <cell r="B30" t="str">
            <v>NUGROHO DWI YULIANTO</v>
          </cell>
          <cell r="C30" t="str">
            <v>15 Mei 2021</v>
          </cell>
        </row>
        <row r="31">
          <cell r="A31" t="str">
            <v>90365</v>
          </cell>
          <cell r="B31" t="str">
            <v xml:space="preserve">PRAFIRA LAILI ZAHRA </v>
          </cell>
          <cell r="C31" t="str">
            <v>17 Mei 2021</v>
          </cell>
        </row>
        <row r="32">
          <cell r="A32" t="str">
            <v>90354</v>
          </cell>
          <cell r="B32" t="str">
            <v>JEAN BREBEUF</v>
          </cell>
          <cell r="C32" t="str">
            <v>17 Mei 2021</v>
          </cell>
        </row>
        <row r="33">
          <cell r="A33" t="str">
            <v>90261</v>
          </cell>
          <cell r="B33" t="str">
            <v>ADITYO HADI WIGUNO</v>
          </cell>
          <cell r="C33" t="str">
            <v>17 Mei 2021</v>
          </cell>
        </row>
        <row r="34">
          <cell r="A34" t="str">
            <v>90344</v>
          </cell>
          <cell r="B34" t="str">
            <v>AGUNG SENTOSA</v>
          </cell>
          <cell r="C34" t="str">
            <v>17 Mei 2021</v>
          </cell>
        </row>
        <row r="35">
          <cell r="A35" t="str">
            <v>90464</v>
          </cell>
          <cell r="B35" t="str">
            <v>IBRAHIM MUSA</v>
          </cell>
          <cell r="C35" t="str">
            <v>2 Juni 2021</v>
          </cell>
        </row>
        <row r="36">
          <cell r="A36" t="str">
            <v>90425</v>
          </cell>
          <cell r="B36" t="str">
            <v>RA PRAMESTI INTAN PALUPI</v>
          </cell>
          <cell r="C36" t="str">
            <v>5 Juni 2021</v>
          </cell>
        </row>
        <row r="37">
          <cell r="A37" t="str">
            <v>90516</v>
          </cell>
          <cell r="B37" t="str">
            <v>ASRI BESTARI RAYAWARI</v>
          </cell>
          <cell r="C37" t="str">
            <v>22 Juni 2021</v>
          </cell>
        </row>
        <row r="38">
          <cell r="A38" t="str">
            <v>90517</v>
          </cell>
          <cell r="B38" t="str">
            <v>RITA RISDIANA</v>
          </cell>
          <cell r="C38" t="str">
            <v>18 Juni 2021</v>
          </cell>
        </row>
        <row r="39">
          <cell r="A39" t="str">
            <v>90514</v>
          </cell>
          <cell r="B39" t="str">
            <v>AYUNDA VINA</v>
          </cell>
          <cell r="C39" t="str">
            <v>18 Juni 2021</v>
          </cell>
        </row>
        <row r="40">
          <cell r="A40" t="str">
            <v>90547</v>
          </cell>
          <cell r="B40" t="str">
            <v>DHIMAS FAJAR</v>
          </cell>
          <cell r="C40" t="str">
            <v>26 Juni 2021</v>
          </cell>
        </row>
        <row r="41">
          <cell r="A41" t="str">
            <v>90556</v>
          </cell>
          <cell r="B41" t="str">
            <v>ISIDORUS MARCHO</v>
          </cell>
          <cell r="C41" t="str">
            <v>26 Juni 2021</v>
          </cell>
        </row>
        <row r="42">
          <cell r="A42" t="str">
            <v>90568</v>
          </cell>
          <cell r="B42" t="str">
            <v>FADHLY RADITYA PUTRA</v>
          </cell>
          <cell r="C42" t="str">
            <v>26 Juni 2021</v>
          </cell>
        </row>
        <row r="43">
          <cell r="A43" t="str">
            <v>90548</v>
          </cell>
          <cell r="B43" t="str">
            <v>BIMA ADI NUGROHO</v>
          </cell>
          <cell r="C43" t="str">
            <v>26 Juni 2021</v>
          </cell>
        </row>
        <row r="44">
          <cell r="A44" t="str">
            <v>90253</v>
          </cell>
          <cell r="B44" t="str">
            <v xml:space="preserve">ANGGRETA RUSITA </v>
          </cell>
          <cell r="C44" t="str">
            <v>26 Juni 2021</v>
          </cell>
        </row>
        <row r="45">
          <cell r="A45" t="str">
            <v>90559</v>
          </cell>
          <cell r="B45" t="str">
            <v>BAGUS RHIZKY WIYANTO S</v>
          </cell>
          <cell r="C45" t="str">
            <v>26 Juni 2021</v>
          </cell>
        </row>
        <row r="46">
          <cell r="A46" t="str">
            <v>90528</v>
          </cell>
          <cell r="B46" t="str">
            <v>LIDIATY</v>
          </cell>
          <cell r="C46" t="str">
            <v>28 Juni 2021</v>
          </cell>
        </row>
        <row r="47">
          <cell r="A47" t="str">
            <v>90545</v>
          </cell>
          <cell r="B47" t="str">
            <v>GANISH GIOVANNI</v>
          </cell>
          <cell r="C47" t="str">
            <v>26 Juni 2021</v>
          </cell>
        </row>
        <row r="48">
          <cell r="A48" t="str">
            <v>90569</v>
          </cell>
          <cell r="B48" t="str">
            <v xml:space="preserve">AMINULLAH </v>
          </cell>
          <cell r="C48" t="str">
            <v>26 Juni 2021</v>
          </cell>
        </row>
        <row r="49">
          <cell r="A49" t="str">
            <v>90550</v>
          </cell>
          <cell r="B49" t="str">
            <v xml:space="preserve">MARIA HOSYEANA MARGARITIS </v>
          </cell>
          <cell r="C49">
            <v>44378</v>
          </cell>
        </row>
        <row r="50">
          <cell r="A50" t="str">
            <v>A0190</v>
          </cell>
          <cell r="B50" t="str">
            <v>YAHYA ISRA FADHILA</v>
          </cell>
          <cell r="C50" t="str">
            <v> </v>
          </cell>
        </row>
        <row r="51">
          <cell r="A51">
            <v>92372</v>
          </cell>
          <cell r="B51" t="str">
            <v>Nur Hadiyanto</v>
          </cell>
          <cell r="C51" t="str">
            <v> </v>
          </cell>
        </row>
        <row r="52">
          <cell r="A52" t="str">
            <v>A0168</v>
          </cell>
          <cell r="B52" t="str">
            <v>Mutia Rakhmi Annisa</v>
          </cell>
          <cell r="C52" t="str">
            <v> </v>
          </cell>
        </row>
        <row r="53">
          <cell r="A53" t="str">
            <v>A0183</v>
          </cell>
          <cell r="B53" t="str">
            <v>Mariana Dyah Arum Sekar Hapsari</v>
          </cell>
          <cell r="C53" t="str">
            <v> </v>
          </cell>
        </row>
        <row r="54">
          <cell r="A54" t="str">
            <v>A0204</v>
          </cell>
          <cell r="B54" t="str">
            <v>Monica Rinda</v>
          </cell>
          <cell r="C54" t="str">
            <v> </v>
          </cell>
        </row>
        <row r="55">
          <cell r="A55" t="str">
            <v>A0209</v>
          </cell>
          <cell r="B55" t="str">
            <v>Hanna Theresia Panjaitan</v>
          </cell>
          <cell r="C55" t="str">
            <v> </v>
          </cell>
        </row>
        <row r="56">
          <cell r="A56" t="str">
            <v>A0210</v>
          </cell>
          <cell r="B56" t="str">
            <v>Yohanes Rian Wicaksono</v>
          </cell>
          <cell r="C56" t="str">
            <v> </v>
          </cell>
        </row>
        <row r="57">
          <cell r="A57" t="str">
            <v>A0215</v>
          </cell>
          <cell r="B57" t="str">
            <v>Nigel Amarta</v>
          </cell>
          <cell r="C57" t="str">
            <v> </v>
          </cell>
        </row>
        <row r="58">
          <cell r="A58" t="str">
            <v>A0217</v>
          </cell>
          <cell r="B58" t="str">
            <v>Yusril Rama Mahendra</v>
          </cell>
          <cell r="C58">
            <v>16</v>
          </cell>
        </row>
        <row r="59">
          <cell r="A59" t="str">
            <v>A0218</v>
          </cell>
          <cell r="B59" t="str">
            <v>Elizabeth Ivana</v>
          </cell>
          <cell r="C59" t="str">
            <v> </v>
          </cell>
        </row>
        <row r="60">
          <cell r="A60" t="str">
            <v>A0221</v>
          </cell>
          <cell r="B60" t="str">
            <v>Gabrielle Hariandja</v>
          </cell>
          <cell r="C60" t="str">
            <v> </v>
          </cell>
        </row>
        <row r="61">
          <cell r="A61" t="str">
            <v>A0227</v>
          </cell>
          <cell r="B61" t="str">
            <v>Ardiyanto Juantoro</v>
          </cell>
          <cell r="C61" t="str">
            <v> </v>
          </cell>
        </row>
        <row r="62">
          <cell r="A62" t="str">
            <v>A0228</v>
          </cell>
          <cell r="B62" t="str">
            <v>Dewi Rahmawati</v>
          </cell>
          <cell r="C62" t="str">
            <v> </v>
          </cell>
        </row>
        <row r="63">
          <cell r="A63" t="str">
            <v>A0238</v>
          </cell>
          <cell r="B63" t="str">
            <v>Afif Miftah Firdaus</v>
          </cell>
          <cell r="C63" t="str">
            <v> </v>
          </cell>
        </row>
        <row r="64">
          <cell r="A64" t="str">
            <v>A0248</v>
          </cell>
          <cell r="B64" t="str">
            <v>Muhammad Adam Shariar</v>
          </cell>
          <cell r="C64" t="str">
            <v> </v>
          </cell>
        </row>
        <row r="65">
          <cell r="A65" t="str">
            <v>A0233</v>
          </cell>
          <cell r="B65" t="str">
            <v>Rizki Darmawan</v>
          </cell>
          <cell r="C65" t="str">
            <v> </v>
          </cell>
        </row>
        <row r="66">
          <cell r="A66" t="str">
            <v>A0202</v>
          </cell>
          <cell r="B66" t="str">
            <v>Rasta Herlambang</v>
          </cell>
          <cell r="C66" t="str">
            <v> </v>
          </cell>
        </row>
        <row r="67">
          <cell r="A67" t="str">
            <v>A0244</v>
          </cell>
          <cell r="B67" t="str">
            <v>Setyaningtyas Trinovitasari</v>
          </cell>
          <cell r="C67">
            <v>34</v>
          </cell>
        </row>
        <row r="68">
          <cell r="A68" t="str">
            <v>A0428</v>
          </cell>
          <cell r="B68" t="str">
            <v>Caroline Caroline</v>
          </cell>
          <cell r="C68" t="str">
            <v> </v>
          </cell>
        </row>
        <row r="69">
          <cell r="A69" t="str">
            <v>A0216</v>
          </cell>
          <cell r="B69" t="str">
            <v>Devi Prastika</v>
          </cell>
          <cell r="C69">
            <v>39</v>
          </cell>
        </row>
        <row r="70">
          <cell r="A70" t="str">
            <v>A0433</v>
          </cell>
          <cell r="B70" t="str">
            <v>Dyah Kusuma Al Afsyah</v>
          </cell>
          <cell r="C70" t="str">
            <v> </v>
          </cell>
        </row>
        <row r="71">
          <cell r="A71" t="str">
            <v>A0231</v>
          </cell>
          <cell r="B71" t="str">
            <v>Fina Nur Yenni Damayanti</v>
          </cell>
          <cell r="C71" t="str">
            <v> </v>
          </cell>
        </row>
        <row r="72">
          <cell r="A72" t="str">
            <v>90574</v>
          </cell>
          <cell r="B72" t="str">
            <v>TRIANA ANGGERINA</v>
          </cell>
          <cell r="C72" t="str">
            <v>16 Juli 2021</v>
          </cell>
        </row>
        <row r="73">
          <cell r="A73" t="str">
            <v>92573</v>
          </cell>
          <cell r="B73" t="str">
            <v>Fahmi Setianto</v>
          </cell>
          <cell r="C73">
            <v>44768</v>
          </cell>
        </row>
        <row r="74">
          <cell r="A74" t="str">
            <v>92479</v>
          </cell>
          <cell r="B74" t="str">
            <v>ELISA JAYANTI LESTARI</v>
          </cell>
          <cell r="C74" t="str">
            <v>11 Agustus 2022</v>
          </cell>
        </row>
        <row r="75">
          <cell r="A75" t="str">
            <v>90495</v>
          </cell>
          <cell r="B75" t="str">
            <v>GANISH GIOVANNI SRIYONO</v>
          </cell>
          <cell r="C75" t="str">
            <v>16 Juni 2021</v>
          </cell>
        </row>
        <row r="76">
          <cell r="A76" t="str">
            <v>A0130</v>
          </cell>
          <cell r="B76" t="str">
            <v>GIANTY HERLINA MELISSA SIDEBANG</v>
          </cell>
          <cell r="C76" t="str">
            <v>10 Sept 2022</v>
          </cell>
        </row>
        <row r="77">
          <cell r="A77" t="str">
            <v>A0039</v>
          </cell>
          <cell r="B77" t="str">
            <v>ALFI WAHYU ZAHARA</v>
          </cell>
          <cell r="C77" t="str">
            <v>20 Sept 2022</v>
          </cell>
        </row>
        <row r="78">
          <cell r="A78" t="str">
            <v>A0167</v>
          </cell>
          <cell r="B78" t="str">
            <v>Safa Aqilla</v>
          </cell>
          <cell r="C78" t="str">
            <v>27 Sept 2022</v>
          </cell>
        </row>
        <row r="79">
          <cell r="A79" t="str">
            <v>A0158</v>
          </cell>
          <cell r="B79" t="str">
            <v>Fifi Amini</v>
          </cell>
          <cell r="C79">
            <v>44839</v>
          </cell>
        </row>
        <row r="80">
          <cell r="A80" t="str">
            <v>A0532</v>
          </cell>
          <cell r="B80" t="str">
            <v>Devara Krisnawati</v>
          </cell>
          <cell r="C80">
            <v>44895</v>
          </cell>
        </row>
        <row r="81">
          <cell r="A81" t="str">
            <v>A0477</v>
          </cell>
          <cell r="B81" t="str">
            <v>THERESIA YUSI KUSUMAWARDANI</v>
          </cell>
          <cell r="C81">
            <v>44998</v>
          </cell>
        </row>
        <row r="82">
          <cell r="A82" t="str">
            <v>A0525</v>
          </cell>
          <cell r="B82" t="str">
            <v>ELISA BAYUSRI</v>
          </cell>
          <cell r="C82">
            <v>44895</v>
          </cell>
        </row>
        <row r="83">
          <cell r="A83" t="str">
            <v>A0550</v>
          </cell>
          <cell r="B83" t="str">
            <v>NINDA PRASTIWI PUTRI</v>
          </cell>
          <cell r="C83">
            <v>45002</v>
          </cell>
        </row>
        <row r="84">
          <cell r="A84" t="str">
            <v>A2080</v>
          </cell>
          <cell r="B84" t="str">
            <v>SHABRINA DARMESTI PATRIA</v>
          </cell>
          <cell r="C84">
            <v>0</v>
          </cell>
        </row>
        <row r="85">
          <cell r="A85" t="str">
            <v>A2078</v>
          </cell>
          <cell r="B85" t="str">
            <v>Anastasia Herlina Yuni Lestari</v>
          </cell>
          <cell r="C85">
            <v>45035</v>
          </cell>
        </row>
        <row r="86">
          <cell r="A86" t="str">
            <v>A2079</v>
          </cell>
          <cell r="B86" t="str">
            <v>IDA AYU KOMANG DINDA MAHA</v>
          </cell>
          <cell r="C86">
            <v>0</v>
          </cell>
        </row>
        <row r="87">
          <cell r="A87" t="str">
            <v>A2036</v>
          </cell>
          <cell r="B87" t="str">
            <v>LATHIFAH AINI</v>
          </cell>
          <cell r="C87">
            <v>45072</v>
          </cell>
        </row>
        <row r="88">
          <cell r="A88" t="str">
            <v>A2037</v>
          </cell>
          <cell r="B88" t="str">
            <v>FALDI PATUT</v>
          </cell>
          <cell r="C88">
            <v>0</v>
          </cell>
        </row>
        <row r="89">
          <cell r="A89" t="str">
            <v>A2087</v>
          </cell>
          <cell r="B89" t="str">
            <v>NUZLIA NURAINI</v>
          </cell>
          <cell r="C89">
            <v>0</v>
          </cell>
        </row>
        <row r="90">
          <cell r="A90" t="str">
            <v>A2076</v>
          </cell>
          <cell r="B90" t="str">
            <v>KURNIA SAVITRI</v>
          </cell>
          <cell r="C90">
            <v>45069</v>
          </cell>
        </row>
        <row r="91">
          <cell r="A91" t="str">
            <v>A2659</v>
          </cell>
          <cell r="B91" t="str">
            <v>FRANSISKUS ASISI DWI H</v>
          </cell>
          <cell r="C91" t="str">
            <v>20 JULI 2023</v>
          </cell>
        </row>
        <row r="92">
          <cell r="A92" t="str">
            <v>A2650</v>
          </cell>
          <cell r="B92" t="str">
            <v>TISA SASKIA</v>
          </cell>
          <cell r="C92">
            <v>0</v>
          </cell>
        </row>
        <row r="93">
          <cell r="A93" t="str">
            <v>A2800</v>
          </cell>
          <cell r="B93" t="str">
            <v>TSAQIF AL ADZIN IMANULLAH</v>
          </cell>
          <cell r="C93">
            <v>0</v>
          </cell>
        </row>
        <row r="94">
          <cell r="A94" t="str">
            <v>A2797</v>
          </cell>
          <cell r="B94" t="str">
            <v>ISTI MULATSIH</v>
          </cell>
          <cell r="C94" t="str">
            <v>31 juli 2023</v>
          </cell>
        </row>
        <row r="95">
          <cell r="A95" t="str">
            <v>A2624</v>
          </cell>
          <cell r="B95" t="str">
            <v>ANNISA APRILLIA KHARISMA DEWI</v>
          </cell>
          <cell r="C95">
            <v>45161</v>
          </cell>
        </row>
        <row r="96">
          <cell r="A96" t="str">
            <v>A2593</v>
          </cell>
          <cell r="B96" t="str">
            <v>GENOVEVA BUNGA</v>
          </cell>
          <cell r="C96">
            <v>45169</v>
          </cell>
        </row>
        <row r="97">
          <cell r="A97" t="str">
            <v>A2663</v>
          </cell>
          <cell r="B97" t="str">
            <v>NADIA RITA APRIYANTI</v>
          </cell>
          <cell r="C97">
            <v>45169</v>
          </cell>
        </row>
        <row r="98">
          <cell r="A98" t="str">
            <v>A2576</v>
          </cell>
          <cell r="B98" t="str">
            <v>MILKA GABRIELA WAY</v>
          </cell>
          <cell r="C98">
            <v>45190</v>
          </cell>
        </row>
        <row r="99">
          <cell r="A99" t="str">
            <v>A2738</v>
          </cell>
          <cell r="B99" t="str">
            <v>SHAVIRA BERTI</v>
          </cell>
          <cell r="C99">
            <v>45194</v>
          </cell>
        </row>
        <row r="100">
          <cell r="A100" t="str">
            <v>A2851</v>
          </cell>
          <cell r="B100" t="str">
            <v>ARWINA UINA RAHMA</v>
          </cell>
          <cell r="C100">
            <v>45187</v>
          </cell>
        </row>
        <row r="101">
          <cell r="A101" t="str">
            <v>A2874</v>
          </cell>
          <cell r="B101" t="str">
            <v>KADEK FERA APRILIA</v>
          </cell>
          <cell r="C101">
            <v>45190</v>
          </cell>
        </row>
        <row r="102">
          <cell r="A102" t="str">
            <v>A2848</v>
          </cell>
          <cell r="B102" t="str">
            <v>GASELA GASELA</v>
          </cell>
          <cell r="C102">
            <v>45195</v>
          </cell>
        </row>
        <row r="103">
          <cell r="A103" t="str">
            <v>A0948</v>
          </cell>
          <cell r="B103" t="str">
            <v>NURUL HIKMAH</v>
          </cell>
          <cell r="C103">
            <v>45293</v>
          </cell>
        </row>
        <row r="104">
          <cell r="A104" t="str">
            <v>A3431</v>
          </cell>
          <cell r="B104" t="str">
            <v>YULIANA DIAH AYU MITAYANI</v>
          </cell>
          <cell r="C104">
            <v>45293</v>
          </cell>
        </row>
        <row r="105">
          <cell r="A105" t="str">
            <v>A3612</v>
          </cell>
          <cell r="B105" t="str">
            <v>RINTAN MIRZA DIANI</v>
          </cell>
          <cell r="C105">
            <v>45293</v>
          </cell>
        </row>
        <row r="106">
          <cell r="A106" t="str">
            <v>A3611</v>
          </cell>
          <cell r="B106" t="str">
            <v>DEVY AYU IKANINGRUM</v>
          </cell>
          <cell r="C106">
            <v>45303</v>
          </cell>
        </row>
        <row r="107">
          <cell r="A107" t="str">
            <v>A1941</v>
          </cell>
          <cell r="B107" t="str">
            <v>HANA CHRISTINA</v>
          </cell>
          <cell r="C107">
            <v>45005</v>
          </cell>
        </row>
        <row r="108">
          <cell r="A108" t="str">
            <v>90552</v>
          </cell>
          <cell r="B108" t="str">
            <v>MARIA ROSARIA DEWI RATNA TIMUR</v>
          </cell>
          <cell r="C108">
            <v>44378</v>
          </cell>
        </row>
        <row r="109">
          <cell r="A109" t="str">
            <v>A2554</v>
          </cell>
          <cell r="B109" t="str">
            <v>ALLIFYA ABIWANTARI</v>
          </cell>
          <cell r="C109">
            <v>45415</v>
          </cell>
        </row>
        <row r="110">
          <cell r="A110" t="str">
            <v>A2823</v>
          </cell>
          <cell r="B110" t="str">
            <v>INE PEBRIYANTI</v>
          </cell>
          <cell r="C110">
            <v>45169</v>
          </cell>
        </row>
        <row r="111">
          <cell r="A111" t="str">
            <v>A3498</v>
          </cell>
          <cell r="B111" t="str">
            <v>KIRANA AMILYA PASCHA</v>
          </cell>
          <cell r="C111">
            <v>45299</v>
          </cell>
        </row>
        <row r="112">
          <cell r="A112" t="str">
            <v>90716</v>
          </cell>
          <cell r="B112" t="str">
            <v>NIKITA SWASTIKA</v>
          </cell>
          <cell r="C112">
            <v>44487</v>
          </cell>
        </row>
        <row r="113">
          <cell r="A113" t="str">
            <v>A1945</v>
          </cell>
          <cell r="B113" t="str">
            <v>MARIA CHINDRYANITA GALA</v>
          </cell>
          <cell r="C113">
            <v>45002</v>
          </cell>
        </row>
        <row r="114">
          <cell r="A114" t="str">
            <v>90170</v>
          </cell>
          <cell r="B114" t="str">
            <v>AMRI ROHMATINI</v>
          </cell>
          <cell r="C114">
            <v>44303</v>
          </cell>
        </row>
        <row r="115">
          <cell r="A115" t="str">
            <v>A2879</v>
          </cell>
          <cell r="B115" t="str">
            <v>FAUZI</v>
          </cell>
          <cell r="C115">
            <v>45185</v>
          </cell>
        </row>
        <row r="116">
          <cell r="A116" t="str">
            <v>90557</v>
          </cell>
          <cell r="B116" t="str">
            <v>TIFANI EKA ALCISHA</v>
          </cell>
          <cell r="C116" t="str">
            <v>26 Juni 2021</v>
          </cell>
        </row>
        <row r="117">
          <cell r="A117" t="str">
            <v>A2615</v>
          </cell>
          <cell r="B117" t="str">
            <v>NOVITA LANGKAI</v>
          </cell>
          <cell r="C117">
            <v>45199</v>
          </cell>
        </row>
        <row r="118">
          <cell r="A118" t="str">
            <v>A0043</v>
          </cell>
          <cell r="B118" t="str">
            <v>RIYANI ARFARASARI</v>
          </cell>
          <cell r="C118" t="str">
            <v>10 Sept 2022</v>
          </cell>
        </row>
        <row r="119">
          <cell r="A119" t="str">
            <v>A0349</v>
          </cell>
          <cell r="B119" t="str">
            <v>AHMAD ZAINAL ARIFIN</v>
          </cell>
          <cell r="C119" t="str">
            <v>31 juli 2023</v>
          </cell>
        </row>
        <row r="120">
          <cell r="A120" t="str">
            <v>A2066</v>
          </cell>
          <cell r="B120" t="str">
            <v>Yuliant Effendi</v>
          </cell>
          <cell r="C120">
            <v>45017</v>
          </cell>
        </row>
        <row r="121">
          <cell r="A121" t="str">
            <v>A2873</v>
          </cell>
          <cell r="B121" t="str">
            <v>CHRISTOPHER LAKSAWANA</v>
          </cell>
          <cell r="C121">
            <v>45185</v>
          </cell>
        </row>
        <row r="122">
          <cell r="A122" t="str">
            <v>A4247</v>
          </cell>
          <cell r="B122" t="str">
            <v>WA ODE ALYA SHINTA AMALIA</v>
          </cell>
          <cell r="C122">
            <v>45536</v>
          </cell>
        </row>
        <row r="123">
          <cell r="A123" t="str">
            <v>A4346</v>
          </cell>
          <cell r="B123" t="str">
            <v>KIKI RIZKY ANANDA</v>
          </cell>
          <cell r="C123">
            <v>45569</v>
          </cell>
        </row>
        <row r="124">
          <cell r="A124" t="str">
            <v>A4347</v>
          </cell>
          <cell r="B124" t="str">
            <v>CINDHI PRATIWI</v>
          </cell>
          <cell r="C124">
            <v>45572</v>
          </cell>
        </row>
        <row r="125">
          <cell r="A125" t="str">
            <v>A4348</v>
          </cell>
          <cell r="B125" t="str">
            <v>RISKA WULAN NAWANGSARI</v>
          </cell>
          <cell r="C125">
            <v>45568</v>
          </cell>
        </row>
        <row r="126">
          <cell r="A126" t="str">
            <v>A4403</v>
          </cell>
          <cell r="B126" t="str">
            <v>DEVA ARYANI</v>
          </cell>
          <cell r="C126">
            <v>45595</v>
          </cell>
        </row>
        <row r="127">
          <cell r="A127" t="str">
            <v>A2273</v>
          </cell>
          <cell r="B127" t="str">
            <v>WIENA MARDHINA PUTRI</v>
          </cell>
          <cell r="C127">
            <v>45595</v>
          </cell>
        </row>
        <row r="128">
          <cell r="A128" t="str">
            <v>A4404</v>
          </cell>
          <cell r="B128" t="str">
            <v>ANTONIA MARIA AJENG GALUH DEWANTI</v>
          </cell>
          <cell r="C128">
            <v>45591</v>
          </cell>
        </row>
        <row r="129">
          <cell r="A129" t="str">
            <v>A4429</v>
          </cell>
          <cell r="B129" t="str">
            <v>ESTER SEFANYA SULU</v>
          </cell>
          <cell r="C129">
            <v>45596</v>
          </cell>
        </row>
        <row r="130">
          <cell r="A130" t="str">
            <v>A4427</v>
          </cell>
          <cell r="B130" t="str">
            <v>DESY VERAWATI</v>
          </cell>
          <cell r="C130">
            <v>45596</v>
          </cell>
        </row>
        <row r="131">
          <cell r="A131" t="str">
            <v>A4428</v>
          </cell>
          <cell r="B131" t="str">
            <v>FERDIAN ANGGA RACHMADHANI</v>
          </cell>
          <cell r="C131">
            <v>45596</v>
          </cell>
        </row>
        <row r="132">
          <cell r="A132" t="str">
            <v>A4833</v>
          </cell>
          <cell r="B132" t="str">
            <v>Mohammad Rizky Ilham Makky</v>
          </cell>
          <cell r="C132">
            <v>0</v>
          </cell>
        </row>
        <row r="133">
          <cell r="A133" t="str">
            <v>A4832</v>
          </cell>
          <cell r="B133" t="str">
            <v>Yunan Rejasmara</v>
          </cell>
          <cell r="C133">
            <v>0</v>
          </cell>
        </row>
        <row r="134">
          <cell r="A134" t="str">
            <v>A4834</v>
          </cell>
          <cell r="B134" t="str">
            <v>Desya Andani Prihartadi</v>
          </cell>
          <cell r="C134">
            <v>0</v>
          </cell>
        </row>
        <row r="135">
          <cell r="A135" t="str">
            <v>A4654</v>
          </cell>
          <cell r="B135" t="str">
            <v>Verena Candra</v>
          </cell>
          <cell r="C135">
            <v>0</v>
          </cell>
        </row>
        <row r="136">
          <cell r="A136" t="str">
            <v>A4830</v>
          </cell>
          <cell r="B136" t="str">
            <v>Farel Rimawan</v>
          </cell>
        </row>
        <row r="137">
          <cell r="A137" t="str">
            <v>A4831</v>
          </cell>
          <cell r="B137" t="str">
            <v>Adam Naufaldi</v>
          </cell>
        </row>
        <row r="138">
          <cell r="A138">
            <v>0</v>
          </cell>
          <cell r="B138">
            <v>0</v>
          </cell>
        </row>
        <row r="139">
          <cell r="A139">
            <v>0</v>
          </cell>
          <cell r="B139">
            <v>0</v>
          </cell>
        </row>
        <row r="140">
          <cell r="A140">
            <v>0</v>
          </cell>
          <cell r="B140">
            <v>0</v>
          </cell>
        </row>
        <row r="141">
          <cell r="A141">
            <v>0</v>
          </cell>
          <cell r="B141">
            <v>0</v>
          </cell>
        </row>
        <row r="142">
          <cell r="A142">
            <v>0</v>
          </cell>
          <cell r="B142">
            <v>0</v>
          </cell>
        </row>
        <row r="143">
          <cell r="A143">
            <v>0</v>
          </cell>
          <cell r="B143">
            <v>0</v>
          </cell>
        </row>
        <row r="144">
          <cell r="A144">
            <v>0</v>
          </cell>
          <cell r="B144">
            <v>0</v>
          </cell>
        </row>
        <row r="145">
          <cell r="A145">
            <v>0</v>
          </cell>
          <cell r="B145">
            <v>0</v>
          </cell>
        </row>
        <row r="146">
          <cell r="A146">
            <v>0</v>
          </cell>
          <cell r="B146">
            <v>0</v>
          </cell>
        </row>
        <row r="147">
          <cell r="A147">
            <v>0</v>
          </cell>
          <cell r="B147">
            <v>0</v>
          </cell>
        </row>
        <row r="148">
          <cell r="A148">
            <v>0</v>
          </cell>
          <cell r="B148">
            <v>0</v>
          </cell>
        </row>
        <row r="149">
          <cell r="A149">
            <v>0</v>
          </cell>
          <cell r="B149">
            <v>0</v>
          </cell>
        </row>
        <row r="150">
          <cell r="A150">
            <v>0</v>
          </cell>
          <cell r="B150">
            <v>0</v>
          </cell>
        </row>
        <row r="151">
          <cell r="A151">
            <v>0</v>
          </cell>
          <cell r="B151">
            <v>0</v>
          </cell>
        </row>
        <row r="152">
          <cell r="A152">
            <v>0</v>
          </cell>
          <cell r="B152">
            <v>0</v>
          </cell>
        </row>
        <row r="153">
          <cell r="A153">
            <v>0</v>
          </cell>
          <cell r="B153">
            <v>0</v>
          </cell>
        </row>
        <row r="154">
          <cell r="A154">
            <v>0</v>
          </cell>
          <cell r="B154">
            <v>0</v>
          </cell>
        </row>
        <row r="155">
          <cell r="A155">
            <v>0</v>
          </cell>
          <cell r="B155">
            <v>0</v>
          </cell>
        </row>
        <row r="156">
          <cell r="A156">
            <v>0</v>
          </cell>
          <cell r="B156">
            <v>0</v>
          </cell>
        </row>
        <row r="157">
          <cell r="A157">
            <v>0</v>
          </cell>
          <cell r="B157">
            <v>0</v>
          </cell>
        </row>
        <row r="158">
          <cell r="A158">
            <v>0</v>
          </cell>
          <cell r="B158">
            <v>0</v>
          </cell>
        </row>
        <row r="159">
          <cell r="A159">
            <v>0</v>
          </cell>
          <cell r="B159">
            <v>0</v>
          </cell>
        </row>
        <row r="160">
          <cell r="A160">
            <v>0</v>
          </cell>
          <cell r="B160">
            <v>0</v>
          </cell>
        </row>
        <row r="161">
          <cell r="A161">
            <v>0</v>
          </cell>
          <cell r="B161">
            <v>0</v>
          </cell>
        </row>
        <row r="162">
          <cell r="A162">
            <v>0</v>
          </cell>
          <cell r="B162">
            <v>0</v>
          </cell>
        </row>
        <row r="163">
          <cell r="A163">
            <v>0</v>
          </cell>
          <cell r="B163">
            <v>0</v>
          </cell>
        </row>
        <row r="164">
          <cell r="A164">
            <v>0</v>
          </cell>
          <cell r="B164">
            <v>0</v>
          </cell>
        </row>
        <row r="165">
          <cell r="A165">
            <v>0</v>
          </cell>
          <cell r="B165">
            <v>0</v>
          </cell>
        </row>
        <row r="166">
          <cell r="A166">
            <v>0</v>
          </cell>
          <cell r="B166">
            <v>0</v>
          </cell>
        </row>
        <row r="167">
          <cell r="A167">
            <v>0</v>
          </cell>
          <cell r="B167">
            <v>0</v>
          </cell>
        </row>
        <row r="168">
          <cell r="A168">
            <v>0</v>
          </cell>
          <cell r="B168">
            <v>0</v>
          </cell>
        </row>
        <row r="169">
          <cell r="A169">
            <v>0</v>
          </cell>
          <cell r="B169">
            <v>0</v>
          </cell>
        </row>
        <row r="170">
          <cell r="A170">
            <v>0</v>
          </cell>
          <cell r="B170">
            <v>0</v>
          </cell>
        </row>
        <row r="171">
          <cell r="A171">
            <v>0</v>
          </cell>
          <cell r="B171">
            <v>0</v>
          </cell>
        </row>
        <row r="172">
          <cell r="A172">
            <v>0</v>
          </cell>
          <cell r="B172">
            <v>0</v>
          </cell>
        </row>
        <row r="173">
          <cell r="A173">
            <v>0</v>
          </cell>
          <cell r="B173">
            <v>0</v>
          </cell>
        </row>
        <row r="174">
          <cell r="A174">
            <v>0</v>
          </cell>
          <cell r="B174">
            <v>0</v>
          </cell>
        </row>
        <row r="175">
          <cell r="A175">
            <v>0</v>
          </cell>
          <cell r="B175">
            <v>0</v>
          </cell>
        </row>
        <row r="176">
          <cell r="A176">
            <v>0</v>
          </cell>
          <cell r="B176">
            <v>0</v>
          </cell>
        </row>
        <row r="177">
          <cell r="A177">
            <v>0</v>
          </cell>
          <cell r="B177">
            <v>0</v>
          </cell>
        </row>
        <row r="178">
          <cell r="A178">
            <v>0</v>
          </cell>
          <cell r="B178">
            <v>0</v>
          </cell>
        </row>
        <row r="179">
          <cell r="A179">
            <v>0</v>
          </cell>
          <cell r="B179">
            <v>0</v>
          </cell>
        </row>
        <row r="180">
          <cell r="A180">
            <v>0</v>
          </cell>
          <cell r="B180">
            <v>0</v>
          </cell>
        </row>
        <row r="181">
          <cell r="A181">
            <v>0</v>
          </cell>
          <cell r="B181">
            <v>0</v>
          </cell>
        </row>
        <row r="182">
          <cell r="A182">
            <v>0</v>
          </cell>
          <cell r="B182">
            <v>0</v>
          </cell>
        </row>
        <row r="183">
          <cell r="A183">
            <v>0</v>
          </cell>
          <cell r="B183">
            <v>0</v>
          </cell>
        </row>
        <row r="184">
          <cell r="A184">
            <v>0</v>
          </cell>
          <cell r="B184">
            <v>0</v>
          </cell>
        </row>
        <row r="185">
          <cell r="A185">
            <v>0</v>
          </cell>
          <cell r="B185">
            <v>0</v>
          </cell>
        </row>
        <row r="186">
          <cell r="A186">
            <v>0</v>
          </cell>
          <cell r="B186">
            <v>0</v>
          </cell>
        </row>
        <row r="187">
          <cell r="A187">
            <v>0</v>
          </cell>
          <cell r="B187">
            <v>0</v>
          </cell>
        </row>
        <row r="188">
          <cell r="A188">
            <v>0</v>
          </cell>
          <cell r="B188">
            <v>0</v>
          </cell>
        </row>
        <row r="189">
          <cell r="A189">
            <v>0</v>
          </cell>
          <cell r="B189">
            <v>0</v>
          </cell>
        </row>
        <row r="190">
          <cell r="A190">
            <v>0</v>
          </cell>
          <cell r="B190">
            <v>0</v>
          </cell>
        </row>
        <row r="191">
          <cell r="A191">
            <v>0</v>
          </cell>
          <cell r="B191">
            <v>0</v>
          </cell>
        </row>
        <row r="192">
          <cell r="A192">
            <v>0</v>
          </cell>
          <cell r="B192">
            <v>0</v>
          </cell>
        </row>
        <row r="193">
          <cell r="A193">
            <v>0</v>
          </cell>
          <cell r="B193">
            <v>0</v>
          </cell>
        </row>
        <row r="194">
          <cell r="A194">
            <v>0</v>
          </cell>
          <cell r="B194">
            <v>0</v>
          </cell>
        </row>
        <row r="195">
          <cell r="A195">
            <v>0</v>
          </cell>
          <cell r="B195">
            <v>0</v>
          </cell>
        </row>
        <row r="196">
          <cell r="A196">
            <v>0</v>
          </cell>
          <cell r="B196">
            <v>0</v>
          </cell>
        </row>
        <row r="197">
          <cell r="A197">
            <v>0</v>
          </cell>
          <cell r="B197">
            <v>0</v>
          </cell>
        </row>
        <row r="198">
          <cell r="A198">
            <v>0</v>
          </cell>
          <cell r="B198">
            <v>0</v>
          </cell>
        </row>
        <row r="199">
          <cell r="A199">
            <v>0</v>
          </cell>
          <cell r="B199">
            <v>0</v>
          </cell>
        </row>
        <row r="200">
          <cell r="A200">
            <v>0</v>
          </cell>
          <cell r="B200">
            <v>0</v>
          </cell>
        </row>
        <row r="201">
          <cell r="A201">
            <v>0</v>
          </cell>
          <cell r="B201">
            <v>0</v>
          </cell>
        </row>
        <row r="202">
          <cell r="A202">
            <v>0</v>
          </cell>
          <cell r="B202">
            <v>0</v>
          </cell>
        </row>
        <row r="203">
          <cell r="A203">
            <v>0</v>
          </cell>
          <cell r="B203">
            <v>0</v>
          </cell>
        </row>
        <row r="204">
          <cell r="A204">
            <v>0</v>
          </cell>
          <cell r="B204">
            <v>0</v>
          </cell>
        </row>
        <row r="205">
          <cell r="A205">
            <v>0</v>
          </cell>
          <cell r="B205">
            <v>0</v>
          </cell>
        </row>
        <row r="206">
          <cell r="A206">
            <v>0</v>
          </cell>
          <cell r="B206">
            <v>0</v>
          </cell>
        </row>
        <row r="207">
          <cell r="A207">
            <v>0</v>
          </cell>
          <cell r="B207">
            <v>0</v>
          </cell>
        </row>
        <row r="208">
          <cell r="A208">
            <v>0</v>
          </cell>
          <cell r="B208">
            <v>0</v>
          </cell>
        </row>
        <row r="209">
          <cell r="A209">
            <v>0</v>
          </cell>
          <cell r="B209">
            <v>0</v>
          </cell>
        </row>
        <row r="210">
          <cell r="A210">
            <v>0</v>
          </cell>
          <cell r="B210">
            <v>0</v>
          </cell>
        </row>
        <row r="211">
          <cell r="A211">
            <v>0</v>
          </cell>
          <cell r="B211">
            <v>0</v>
          </cell>
        </row>
        <row r="212">
          <cell r="A212">
            <v>0</v>
          </cell>
          <cell r="B212">
            <v>0</v>
          </cell>
        </row>
        <row r="213">
          <cell r="A213">
            <v>0</v>
          </cell>
          <cell r="B213">
            <v>0</v>
          </cell>
        </row>
        <row r="214">
          <cell r="A214">
            <v>0</v>
          </cell>
          <cell r="B214">
            <v>0</v>
          </cell>
        </row>
        <row r="215">
          <cell r="A215">
            <v>0</v>
          </cell>
          <cell r="B215">
            <v>0</v>
          </cell>
        </row>
        <row r="216">
          <cell r="A216">
            <v>0</v>
          </cell>
          <cell r="B216">
            <v>0</v>
          </cell>
        </row>
        <row r="217">
          <cell r="A217">
            <v>0</v>
          </cell>
          <cell r="B217">
            <v>0</v>
          </cell>
        </row>
        <row r="218">
          <cell r="A218">
            <v>0</v>
          </cell>
          <cell r="B218">
            <v>0</v>
          </cell>
        </row>
        <row r="219">
          <cell r="A219">
            <v>0</v>
          </cell>
          <cell r="B219">
            <v>0</v>
          </cell>
        </row>
        <row r="220">
          <cell r="A220">
            <v>0</v>
          </cell>
          <cell r="B220">
            <v>0</v>
          </cell>
        </row>
        <row r="221">
          <cell r="A221">
            <v>0</v>
          </cell>
          <cell r="B221">
            <v>0</v>
          </cell>
        </row>
        <row r="222">
          <cell r="A222">
            <v>0</v>
          </cell>
          <cell r="B222">
            <v>0</v>
          </cell>
        </row>
        <row r="223">
          <cell r="A223">
            <v>0</v>
          </cell>
          <cell r="B223">
            <v>0</v>
          </cell>
        </row>
        <row r="224">
          <cell r="A224">
            <v>0</v>
          </cell>
          <cell r="B224">
            <v>0</v>
          </cell>
        </row>
        <row r="225">
          <cell r="A225">
            <v>0</v>
          </cell>
          <cell r="B225">
            <v>0</v>
          </cell>
        </row>
        <row r="226">
          <cell r="A226">
            <v>0</v>
          </cell>
          <cell r="B226">
            <v>0</v>
          </cell>
        </row>
        <row r="227">
          <cell r="A227">
            <v>0</v>
          </cell>
          <cell r="B227">
            <v>0</v>
          </cell>
        </row>
        <row r="228">
          <cell r="A228">
            <v>0</v>
          </cell>
          <cell r="B228">
            <v>0</v>
          </cell>
        </row>
        <row r="229">
          <cell r="A229">
            <v>0</v>
          </cell>
          <cell r="B229">
            <v>0</v>
          </cell>
        </row>
        <row r="230">
          <cell r="A230">
            <v>0</v>
          </cell>
          <cell r="B230">
            <v>0</v>
          </cell>
        </row>
        <row r="231">
          <cell r="A231">
            <v>0</v>
          </cell>
          <cell r="B231">
            <v>0</v>
          </cell>
        </row>
        <row r="232">
          <cell r="A232">
            <v>0</v>
          </cell>
          <cell r="B232">
            <v>0</v>
          </cell>
        </row>
        <row r="233">
          <cell r="A233">
            <v>0</v>
          </cell>
          <cell r="B233">
            <v>0</v>
          </cell>
        </row>
        <row r="234">
          <cell r="A234">
            <v>0</v>
          </cell>
          <cell r="B234">
            <v>0</v>
          </cell>
        </row>
        <row r="235">
          <cell r="A235">
            <v>0</v>
          </cell>
          <cell r="B235">
            <v>0</v>
          </cell>
        </row>
        <row r="236">
          <cell r="A236">
            <v>0</v>
          </cell>
          <cell r="B236">
            <v>0</v>
          </cell>
        </row>
        <row r="237">
          <cell r="A237">
            <v>0</v>
          </cell>
          <cell r="B237">
            <v>0</v>
          </cell>
        </row>
        <row r="238">
          <cell r="A238">
            <v>0</v>
          </cell>
          <cell r="B238">
            <v>0</v>
          </cell>
        </row>
        <row r="239">
          <cell r="A239">
            <v>0</v>
          </cell>
          <cell r="B239">
            <v>0</v>
          </cell>
        </row>
        <row r="240">
          <cell r="A240">
            <v>0</v>
          </cell>
          <cell r="B240">
            <v>0</v>
          </cell>
        </row>
        <row r="241">
          <cell r="A241">
            <v>0</v>
          </cell>
          <cell r="B241">
            <v>0</v>
          </cell>
        </row>
        <row r="242">
          <cell r="A242">
            <v>0</v>
          </cell>
          <cell r="B242">
            <v>0</v>
          </cell>
        </row>
        <row r="243">
          <cell r="A243">
            <v>0</v>
          </cell>
          <cell r="B243">
            <v>0</v>
          </cell>
        </row>
        <row r="244">
          <cell r="A244">
            <v>0</v>
          </cell>
          <cell r="B244">
            <v>0</v>
          </cell>
        </row>
        <row r="245">
          <cell r="A245">
            <v>0</v>
          </cell>
          <cell r="B245">
            <v>0</v>
          </cell>
        </row>
        <row r="246">
          <cell r="A246">
            <v>0</v>
          </cell>
          <cell r="B246">
            <v>0</v>
          </cell>
        </row>
        <row r="247">
          <cell r="A247">
            <v>0</v>
          </cell>
          <cell r="B247">
            <v>0</v>
          </cell>
        </row>
        <row r="248">
          <cell r="A248">
            <v>0</v>
          </cell>
          <cell r="B248">
            <v>0</v>
          </cell>
        </row>
        <row r="249">
          <cell r="A249">
            <v>0</v>
          </cell>
          <cell r="B249">
            <v>0</v>
          </cell>
        </row>
        <row r="250">
          <cell r="B250">
            <v>0</v>
          </cell>
        </row>
        <row r="251">
          <cell r="B251">
            <v>0</v>
          </cell>
        </row>
        <row r="252">
          <cell r="B252">
            <v>0</v>
          </cell>
        </row>
        <row r="253">
          <cell r="B253">
            <v>0</v>
          </cell>
        </row>
        <row r="254">
          <cell r="B254">
            <v>0</v>
          </cell>
        </row>
        <row r="255">
          <cell r="B255">
            <v>0</v>
          </cell>
        </row>
        <row r="256">
          <cell r="B256">
            <v>0</v>
          </cell>
        </row>
        <row r="257">
          <cell r="B257">
            <v>0</v>
          </cell>
        </row>
        <row r="258">
          <cell r="B258">
            <v>0</v>
          </cell>
        </row>
        <row r="259">
          <cell r="B259">
            <v>0</v>
          </cell>
        </row>
        <row r="260">
          <cell r="B260">
            <v>0</v>
          </cell>
        </row>
        <row r="261">
          <cell r="B261">
            <v>0</v>
          </cell>
        </row>
        <row r="262">
          <cell r="B262">
            <v>0</v>
          </cell>
        </row>
        <row r="263">
          <cell r="B263">
            <v>0</v>
          </cell>
        </row>
        <row r="264">
          <cell r="B264">
            <v>0</v>
          </cell>
        </row>
        <row r="265">
          <cell r="B265">
            <v>0</v>
          </cell>
        </row>
        <row r="266">
          <cell r="B266">
            <v>0</v>
          </cell>
        </row>
        <row r="267">
          <cell r="B267">
            <v>0</v>
          </cell>
        </row>
        <row r="268">
          <cell r="B268">
            <v>0</v>
          </cell>
        </row>
        <row r="269">
          <cell r="B269">
            <v>0</v>
          </cell>
        </row>
        <row r="270">
          <cell r="B270">
            <v>0</v>
          </cell>
        </row>
        <row r="271">
          <cell r="B271">
            <v>0</v>
          </cell>
        </row>
        <row r="272">
          <cell r="B272">
            <v>0</v>
          </cell>
        </row>
        <row r="273">
          <cell r="B273">
            <v>0</v>
          </cell>
        </row>
        <row r="274">
          <cell r="B274">
            <v>0</v>
          </cell>
        </row>
        <row r="275">
          <cell r="B275">
            <v>0</v>
          </cell>
        </row>
        <row r="276">
          <cell r="B276">
            <v>0</v>
          </cell>
        </row>
        <row r="277">
          <cell r="B277">
            <v>0</v>
          </cell>
        </row>
        <row r="278">
          <cell r="B278">
            <v>0</v>
          </cell>
        </row>
        <row r="279">
          <cell r="B279">
            <v>0</v>
          </cell>
        </row>
        <row r="280">
          <cell r="B280">
            <v>0</v>
          </cell>
        </row>
        <row r="281">
          <cell r="B281">
            <v>0</v>
          </cell>
        </row>
        <row r="282">
          <cell r="B282">
            <v>0</v>
          </cell>
        </row>
        <row r="283">
          <cell r="B283">
            <v>0</v>
          </cell>
        </row>
        <row r="284">
          <cell r="B284">
            <v>0</v>
          </cell>
        </row>
        <row r="285">
          <cell r="B285">
            <v>0</v>
          </cell>
        </row>
        <row r="286">
          <cell r="B286">
            <v>0</v>
          </cell>
        </row>
        <row r="287">
          <cell r="B287">
            <v>0</v>
          </cell>
        </row>
        <row r="288">
          <cell r="B288">
            <v>0</v>
          </cell>
        </row>
        <row r="289">
          <cell r="B289">
            <v>0</v>
          </cell>
        </row>
        <row r="290">
          <cell r="B290">
            <v>0</v>
          </cell>
        </row>
        <row r="291">
          <cell r="B291">
            <v>0</v>
          </cell>
        </row>
        <row r="292">
          <cell r="B292">
            <v>0</v>
          </cell>
        </row>
        <row r="293">
          <cell r="B293">
            <v>0</v>
          </cell>
        </row>
        <row r="294">
          <cell r="B294">
            <v>0</v>
          </cell>
        </row>
        <row r="295">
          <cell r="B295">
            <v>0</v>
          </cell>
        </row>
        <row r="296">
          <cell r="B296">
            <v>0</v>
          </cell>
        </row>
        <row r="297">
          <cell r="B297">
            <v>0</v>
          </cell>
        </row>
        <row r="298">
          <cell r="B298">
            <v>0</v>
          </cell>
        </row>
        <row r="299">
          <cell r="B299">
            <v>0</v>
          </cell>
        </row>
        <row r="300">
          <cell r="B300">
            <v>0</v>
          </cell>
        </row>
        <row r="301">
          <cell r="B301">
            <v>0</v>
          </cell>
        </row>
        <row r="302">
          <cell r="B302">
            <v>0</v>
          </cell>
        </row>
        <row r="303">
          <cell r="B303">
            <v>0</v>
          </cell>
        </row>
        <row r="304">
          <cell r="B304">
            <v>0</v>
          </cell>
        </row>
        <row r="305">
          <cell r="B305">
            <v>0</v>
          </cell>
        </row>
        <row r="306">
          <cell r="B306">
            <v>0</v>
          </cell>
        </row>
        <row r="307">
          <cell r="B307">
            <v>0</v>
          </cell>
        </row>
        <row r="308">
          <cell r="B308">
            <v>0</v>
          </cell>
        </row>
        <row r="309">
          <cell r="B309">
            <v>0</v>
          </cell>
        </row>
        <row r="310">
          <cell r="B310">
            <v>0</v>
          </cell>
        </row>
        <row r="311">
          <cell r="B311">
            <v>0</v>
          </cell>
        </row>
        <row r="312">
          <cell r="B312">
            <v>0</v>
          </cell>
        </row>
        <row r="313">
          <cell r="B313">
            <v>0</v>
          </cell>
        </row>
        <row r="314">
          <cell r="B314">
            <v>0</v>
          </cell>
        </row>
        <row r="315">
          <cell r="B315">
            <v>0</v>
          </cell>
        </row>
        <row r="316">
          <cell r="B316">
            <v>0</v>
          </cell>
        </row>
        <row r="317">
          <cell r="B317">
            <v>0</v>
          </cell>
        </row>
        <row r="318">
          <cell r="B318">
            <v>0</v>
          </cell>
        </row>
        <row r="319">
          <cell r="B319">
            <v>0</v>
          </cell>
        </row>
        <row r="320">
          <cell r="B320">
            <v>0</v>
          </cell>
        </row>
        <row r="321">
          <cell r="B321">
            <v>0</v>
          </cell>
        </row>
        <row r="322">
          <cell r="B322">
            <v>0</v>
          </cell>
        </row>
        <row r="323">
          <cell r="B323">
            <v>0</v>
          </cell>
        </row>
        <row r="324">
          <cell r="B324">
            <v>0</v>
          </cell>
        </row>
        <row r="325">
          <cell r="B325">
            <v>0</v>
          </cell>
        </row>
        <row r="326">
          <cell r="B326">
            <v>0</v>
          </cell>
        </row>
        <row r="327">
          <cell r="B327">
            <v>0</v>
          </cell>
        </row>
        <row r="328">
          <cell r="B328">
            <v>0</v>
          </cell>
        </row>
        <row r="329">
          <cell r="B329">
            <v>0</v>
          </cell>
        </row>
        <row r="330">
          <cell r="B330">
            <v>0</v>
          </cell>
        </row>
        <row r="331">
          <cell r="B331">
            <v>0</v>
          </cell>
        </row>
        <row r="332">
          <cell r="B332">
            <v>0</v>
          </cell>
        </row>
        <row r="333">
          <cell r="B333">
            <v>0</v>
          </cell>
        </row>
        <row r="334">
          <cell r="B334">
            <v>0</v>
          </cell>
        </row>
        <row r="335">
          <cell r="B335">
            <v>0</v>
          </cell>
        </row>
        <row r="336">
          <cell r="B336">
            <v>0</v>
          </cell>
        </row>
        <row r="337">
          <cell r="B337">
            <v>0</v>
          </cell>
        </row>
        <row r="338">
          <cell r="B338">
            <v>0</v>
          </cell>
        </row>
        <row r="339">
          <cell r="B339">
            <v>0</v>
          </cell>
        </row>
        <row r="340">
          <cell r="B340">
            <v>0</v>
          </cell>
        </row>
        <row r="341">
          <cell r="B341">
            <v>0</v>
          </cell>
        </row>
        <row r="342">
          <cell r="B342">
            <v>0</v>
          </cell>
        </row>
        <row r="343">
          <cell r="B343">
            <v>0</v>
          </cell>
        </row>
        <row r="344">
          <cell r="B344">
            <v>0</v>
          </cell>
        </row>
        <row r="345">
          <cell r="B345">
            <v>0</v>
          </cell>
        </row>
        <row r="346">
          <cell r="B346">
            <v>0</v>
          </cell>
        </row>
        <row r="347">
          <cell r="B347">
            <v>0</v>
          </cell>
        </row>
        <row r="348">
          <cell r="B348">
            <v>0</v>
          </cell>
        </row>
        <row r="349">
          <cell r="B349">
            <v>0</v>
          </cell>
        </row>
        <row r="350">
          <cell r="B350">
            <v>0</v>
          </cell>
        </row>
        <row r="351">
          <cell r="B351">
            <v>0</v>
          </cell>
        </row>
        <row r="352">
          <cell r="B352">
            <v>0</v>
          </cell>
        </row>
        <row r="353">
          <cell r="B353">
            <v>0</v>
          </cell>
        </row>
        <row r="354">
          <cell r="B354">
            <v>0</v>
          </cell>
        </row>
        <row r="355">
          <cell r="B355">
            <v>0</v>
          </cell>
        </row>
        <row r="356">
          <cell r="B356">
            <v>0</v>
          </cell>
        </row>
        <row r="357">
          <cell r="B357">
            <v>0</v>
          </cell>
        </row>
        <row r="358">
          <cell r="B358">
            <v>0</v>
          </cell>
        </row>
        <row r="359">
          <cell r="B359">
            <v>0</v>
          </cell>
        </row>
        <row r="360">
          <cell r="B360">
            <v>0</v>
          </cell>
        </row>
        <row r="361">
          <cell r="B361">
            <v>0</v>
          </cell>
        </row>
        <row r="362">
          <cell r="B362">
            <v>0</v>
          </cell>
        </row>
        <row r="363">
          <cell r="B363">
            <v>0</v>
          </cell>
        </row>
        <row r="364">
          <cell r="B364">
            <v>0</v>
          </cell>
        </row>
        <row r="365">
          <cell r="B365">
            <v>0</v>
          </cell>
        </row>
        <row r="366">
          <cell r="B366">
            <v>0</v>
          </cell>
        </row>
        <row r="367">
          <cell r="B367">
            <v>0</v>
          </cell>
        </row>
        <row r="368">
          <cell r="B368">
            <v>0</v>
          </cell>
        </row>
        <row r="369">
          <cell r="B369">
            <v>0</v>
          </cell>
        </row>
        <row r="370">
          <cell r="B370">
            <v>0</v>
          </cell>
        </row>
        <row r="371">
          <cell r="B371">
            <v>0</v>
          </cell>
        </row>
        <row r="372">
          <cell r="B372">
            <v>0</v>
          </cell>
        </row>
        <row r="373">
          <cell r="B373">
            <v>0</v>
          </cell>
        </row>
        <row r="374">
          <cell r="B374">
            <v>0</v>
          </cell>
        </row>
        <row r="375">
          <cell r="B375">
            <v>0</v>
          </cell>
        </row>
        <row r="376">
          <cell r="B376">
            <v>0</v>
          </cell>
        </row>
        <row r="377">
          <cell r="B377">
            <v>0</v>
          </cell>
        </row>
        <row r="378">
          <cell r="B378">
            <v>0</v>
          </cell>
        </row>
        <row r="379">
          <cell r="B379">
            <v>0</v>
          </cell>
        </row>
        <row r="380">
          <cell r="B380">
            <v>0</v>
          </cell>
        </row>
        <row r="381">
          <cell r="B381">
            <v>0</v>
          </cell>
        </row>
        <row r="382">
          <cell r="B382">
            <v>0</v>
          </cell>
        </row>
        <row r="383">
          <cell r="B383">
            <v>0</v>
          </cell>
        </row>
        <row r="384">
          <cell r="B384">
            <v>0</v>
          </cell>
        </row>
        <row r="385">
          <cell r="B385">
            <v>0</v>
          </cell>
        </row>
        <row r="386">
          <cell r="B386">
            <v>0</v>
          </cell>
        </row>
        <row r="387">
          <cell r="B387">
            <v>0</v>
          </cell>
        </row>
        <row r="388">
          <cell r="B388">
            <v>0</v>
          </cell>
        </row>
        <row r="389">
          <cell r="B389">
            <v>0</v>
          </cell>
        </row>
        <row r="390">
          <cell r="B390">
            <v>0</v>
          </cell>
        </row>
        <row r="391">
          <cell r="B391">
            <v>0</v>
          </cell>
        </row>
        <row r="392">
          <cell r="B392">
            <v>0</v>
          </cell>
        </row>
        <row r="393">
          <cell r="B393">
            <v>0</v>
          </cell>
        </row>
        <row r="394">
          <cell r="B394">
            <v>0</v>
          </cell>
        </row>
        <row r="395">
          <cell r="B395">
            <v>0</v>
          </cell>
        </row>
        <row r="396">
          <cell r="B396">
            <v>0</v>
          </cell>
        </row>
        <row r="397">
          <cell r="B397">
            <v>0</v>
          </cell>
        </row>
        <row r="398">
          <cell r="B398">
            <v>0</v>
          </cell>
        </row>
        <row r="399">
          <cell r="B399">
            <v>0</v>
          </cell>
        </row>
        <row r="400">
          <cell r="B400">
            <v>0</v>
          </cell>
        </row>
        <row r="401">
          <cell r="B401">
            <v>0</v>
          </cell>
        </row>
        <row r="402">
          <cell r="B402">
            <v>0</v>
          </cell>
        </row>
        <row r="403">
          <cell r="B403">
            <v>0</v>
          </cell>
        </row>
        <row r="404">
          <cell r="B404">
            <v>0</v>
          </cell>
        </row>
        <row r="405">
          <cell r="B405">
            <v>0</v>
          </cell>
        </row>
        <row r="406">
          <cell r="B406">
            <v>0</v>
          </cell>
        </row>
        <row r="407">
          <cell r="B407">
            <v>0</v>
          </cell>
        </row>
        <row r="408">
          <cell r="B408">
            <v>0</v>
          </cell>
        </row>
        <row r="409">
          <cell r="B409">
            <v>0</v>
          </cell>
        </row>
        <row r="410">
          <cell r="B410">
            <v>0</v>
          </cell>
        </row>
        <row r="411">
          <cell r="B411">
            <v>0</v>
          </cell>
        </row>
        <row r="412">
          <cell r="B412">
            <v>0</v>
          </cell>
        </row>
        <row r="413">
          <cell r="B413">
            <v>0</v>
          </cell>
        </row>
        <row r="414">
          <cell r="B414">
            <v>0</v>
          </cell>
        </row>
        <row r="415">
          <cell r="B415">
            <v>0</v>
          </cell>
        </row>
        <row r="416">
          <cell r="B416">
            <v>0</v>
          </cell>
        </row>
        <row r="417">
          <cell r="B417">
            <v>0</v>
          </cell>
        </row>
        <row r="418">
          <cell r="B418">
            <v>0</v>
          </cell>
        </row>
        <row r="419">
          <cell r="B419">
            <v>0</v>
          </cell>
        </row>
        <row r="420">
          <cell r="B420">
            <v>0</v>
          </cell>
        </row>
        <row r="421">
          <cell r="B421">
            <v>0</v>
          </cell>
        </row>
        <row r="422">
          <cell r="B422">
            <v>0</v>
          </cell>
        </row>
        <row r="423">
          <cell r="B423">
            <v>0</v>
          </cell>
        </row>
        <row r="424">
          <cell r="B424">
            <v>0</v>
          </cell>
        </row>
        <row r="425">
          <cell r="B425">
            <v>0</v>
          </cell>
        </row>
        <row r="426">
          <cell r="B426">
            <v>0</v>
          </cell>
        </row>
        <row r="427">
          <cell r="B427">
            <v>0</v>
          </cell>
        </row>
        <row r="428">
          <cell r="B428">
            <v>0</v>
          </cell>
        </row>
        <row r="429">
          <cell r="B429">
            <v>0</v>
          </cell>
        </row>
        <row r="430">
          <cell r="B430">
            <v>0</v>
          </cell>
        </row>
        <row r="431">
          <cell r="A431">
            <v>90689</v>
          </cell>
          <cell r="B431">
            <v>0</v>
          </cell>
          <cell r="C431" t="str">
            <v> </v>
          </cell>
        </row>
        <row r="432">
          <cell r="A432" t="str">
            <v>A0355</v>
          </cell>
          <cell r="B432">
            <v>0</v>
          </cell>
          <cell r="C432" t="str">
            <v> </v>
          </cell>
        </row>
        <row r="433">
          <cell r="A433" t="str">
            <v>A0361</v>
          </cell>
          <cell r="B433">
            <v>0</v>
          </cell>
          <cell r="C433" t="str">
            <v> </v>
          </cell>
        </row>
        <row r="434">
          <cell r="A434" t="str">
            <v>A0370</v>
          </cell>
          <cell r="B434">
            <v>0</v>
          </cell>
          <cell r="C434" t="str">
            <v> </v>
          </cell>
        </row>
        <row r="435">
          <cell r="A435" t="str">
            <v>A0376</v>
          </cell>
          <cell r="B435">
            <v>0</v>
          </cell>
          <cell r="C435" t="str">
            <v> </v>
          </cell>
        </row>
        <row r="436">
          <cell r="A436" t="str">
            <v>A0653</v>
          </cell>
          <cell r="B436">
            <v>0</v>
          </cell>
          <cell r="C436" t="str">
            <v> </v>
          </cell>
        </row>
        <row r="437">
          <cell r="A437" t="str">
            <v>A2790</v>
          </cell>
          <cell r="B437">
            <v>0</v>
          </cell>
          <cell r="C437" t="str">
            <v> </v>
          </cell>
        </row>
        <row r="438">
          <cell r="A438" t="str">
            <v>A2517</v>
          </cell>
          <cell r="B438">
            <v>0</v>
          </cell>
          <cell r="C438" t="str">
            <v> </v>
          </cell>
        </row>
        <row r="439">
          <cell r="A439" t="str">
            <v>A3084</v>
          </cell>
          <cell r="B439">
            <v>0</v>
          </cell>
          <cell r="C439" t="str">
            <v> </v>
          </cell>
        </row>
        <row r="440">
          <cell r="A440" t="str">
            <v>A3078</v>
          </cell>
          <cell r="B440">
            <v>0</v>
          </cell>
          <cell r="C440" t="str">
            <v> </v>
          </cell>
        </row>
        <row r="441">
          <cell r="A441" t="str">
            <v>A3136</v>
          </cell>
          <cell r="B441">
            <v>0</v>
          </cell>
          <cell r="C441" t="str">
            <v> </v>
          </cell>
        </row>
        <row r="442">
          <cell r="A442" t="str">
            <v>A3113</v>
          </cell>
          <cell r="B442">
            <v>0</v>
          </cell>
          <cell r="C442" t="str">
            <v> </v>
          </cell>
        </row>
        <row r="443">
          <cell r="A443" t="str">
            <v>A3116</v>
          </cell>
          <cell r="B443">
            <v>0</v>
          </cell>
          <cell r="C443" t="str">
            <v> </v>
          </cell>
        </row>
        <row r="444">
          <cell r="A444" t="str">
            <v>A3080</v>
          </cell>
          <cell r="B444">
            <v>0</v>
          </cell>
          <cell r="C444" t="str">
            <v> </v>
          </cell>
        </row>
        <row r="445">
          <cell r="A445" t="str">
            <v>A3077</v>
          </cell>
          <cell r="B445">
            <v>0</v>
          </cell>
          <cell r="C445" t="str">
            <v> </v>
          </cell>
        </row>
        <row r="446">
          <cell r="A446" t="str">
            <v>A1690</v>
          </cell>
          <cell r="B446">
            <v>0</v>
          </cell>
          <cell r="C446" t="str">
            <v> </v>
          </cell>
        </row>
        <row r="447">
          <cell r="A447" t="str">
            <v>A3115</v>
          </cell>
          <cell r="B447">
            <v>0</v>
          </cell>
          <cell r="C447" t="str">
            <v> </v>
          </cell>
        </row>
        <row r="448">
          <cell r="A448" t="str">
            <v>A3122</v>
          </cell>
          <cell r="B448">
            <v>0</v>
          </cell>
          <cell r="C448" t="str">
            <v> </v>
          </cell>
        </row>
        <row r="449">
          <cell r="A449" t="str">
            <v>A3079</v>
          </cell>
          <cell r="B449">
            <v>0</v>
          </cell>
          <cell r="C449" t="str">
            <v> </v>
          </cell>
        </row>
        <row r="450">
          <cell r="A450" t="str">
            <v>A3167</v>
          </cell>
          <cell r="B450">
            <v>0</v>
          </cell>
          <cell r="C450" t="str">
            <v> </v>
          </cell>
        </row>
        <row r="451">
          <cell r="A451" t="str">
            <v>A3175</v>
          </cell>
          <cell r="B451">
            <v>0</v>
          </cell>
          <cell r="C451">
            <v>24</v>
          </cell>
        </row>
        <row r="452">
          <cell r="A452" t="str">
            <v>A3178</v>
          </cell>
          <cell r="B452">
            <v>0</v>
          </cell>
          <cell r="C452" t="str">
            <v> </v>
          </cell>
        </row>
        <row r="453">
          <cell r="A453" t="str">
            <v>A3183</v>
          </cell>
          <cell r="B453">
            <v>0</v>
          </cell>
          <cell r="C453" t="str">
            <v> </v>
          </cell>
        </row>
        <row r="454">
          <cell r="A454" t="str">
            <v>A2616</v>
          </cell>
          <cell r="B454">
            <v>0</v>
          </cell>
          <cell r="C454" t="str">
            <v> </v>
          </cell>
        </row>
        <row r="455">
          <cell r="A455" t="str">
            <v>A3135</v>
          </cell>
          <cell r="B455">
            <v>0</v>
          </cell>
          <cell r="C455" t="str">
            <v> </v>
          </cell>
        </row>
        <row r="456">
          <cell r="A456" t="str">
            <v>A3134</v>
          </cell>
          <cell r="B456">
            <v>0</v>
          </cell>
          <cell r="C456" t="str">
            <v> </v>
          </cell>
        </row>
        <row r="457">
          <cell r="A457" t="str">
            <v>A3143</v>
          </cell>
          <cell r="B457">
            <v>0</v>
          </cell>
          <cell r="C457" t="str">
            <v> </v>
          </cell>
        </row>
        <row r="458">
          <cell r="A458" t="str">
            <v>A3083</v>
          </cell>
          <cell r="B458">
            <v>0</v>
          </cell>
          <cell r="C458" t="str">
            <v> </v>
          </cell>
        </row>
        <row r="459">
          <cell r="A459" t="str">
            <v>A3069</v>
          </cell>
          <cell r="B459">
            <v>0</v>
          </cell>
          <cell r="C459" t="str">
            <v> </v>
          </cell>
        </row>
        <row r="460">
          <cell r="A460">
            <v>90526</v>
          </cell>
          <cell r="B460">
            <v>0</v>
          </cell>
          <cell r="C460" t="str">
            <v> </v>
          </cell>
        </row>
        <row r="461">
          <cell r="A461" t="str">
            <v>A3165</v>
          </cell>
          <cell r="B461">
            <v>0</v>
          </cell>
          <cell r="C461" t="str">
            <v> </v>
          </cell>
        </row>
        <row r="462">
          <cell r="A462" t="str">
            <v>A0379</v>
          </cell>
          <cell r="B462">
            <v>0</v>
          </cell>
          <cell r="C462" t="str">
            <v> </v>
          </cell>
        </row>
        <row r="463">
          <cell r="A463" t="str">
            <v>A0479</v>
          </cell>
          <cell r="B463">
            <v>0</v>
          </cell>
          <cell r="C463" t="str">
            <v> </v>
          </cell>
        </row>
        <row r="464">
          <cell r="A464" t="str">
            <v>A3207</v>
          </cell>
          <cell r="B464">
            <v>0</v>
          </cell>
          <cell r="C464" t="str">
            <v> </v>
          </cell>
        </row>
        <row r="465">
          <cell r="A465" t="str">
            <v>A3224</v>
          </cell>
          <cell r="B465">
            <v>0</v>
          </cell>
          <cell r="C465" t="str">
            <v> </v>
          </cell>
        </row>
        <row r="466">
          <cell r="A466" t="str">
            <v>A3216</v>
          </cell>
          <cell r="B466">
            <v>0</v>
          </cell>
          <cell r="C466">
            <v>33</v>
          </cell>
        </row>
        <row r="467">
          <cell r="A467" t="str">
            <v>A3225</v>
          </cell>
          <cell r="B467">
            <v>0</v>
          </cell>
          <cell r="C467" t="str">
            <v> </v>
          </cell>
        </row>
        <row r="468">
          <cell r="A468" t="str">
            <v>A3220</v>
          </cell>
          <cell r="B468">
            <v>0</v>
          </cell>
          <cell r="C468">
            <v>28</v>
          </cell>
        </row>
        <row r="469">
          <cell r="A469" t="str">
            <v>A3166</v>
          </cell>
          <cell r="B469">
            <v>0</v>
          </cell>
          <cell r="C469" t="str">
            <v> </v>
          </cell>
        </row>
        <row r="470">
          <cell r="A470" t="str">
            <v>A3219</v>
          </cell>
          <cell r="B470">
            <v>0</v>
          </cell>
          <cell r="C470" t="str">
            <v> </v>
          </cell>
        </row>
        <row r="471">
          <cell r="A471" t="str">
            <v>A3209</v>
          </cell>
          <cell r="B471">
            <v>0</v>
          </cell>
          <cell r="C471" t="str">
            <v> </v>
          </cell>
        </row>
        <row r="472">
          <cell r="A472" t="str">
            <v>A2916</v>
          </cell>
          <cell r="B472">
            <v>0</v>
          </cell>
          <cell r="C472" t="str">
            <v> </v>
          </cell>
        </row>
        <row r="473">
          <cell r="A473" t="str">
            <v>A3223</v>
          </cell>
          <cell r="B473">
            <v>0</v>
          </cell>
          <cell r="C473" t="str">
            <v> </v>
          </cell>
        </row>
        <row r="474">
          <cell r="A474" t="str">
            <v>A3226</v>
          </cell>
          <cell r="B474">
            <v>0</v>
          </cell>
          <cell r="C474" t="str">
            <v> </v>
          </cell>
        </row>
        <row r="475">
          <cell r="A475" t="str">
            <v>A3153</v>
          </cell>
          <cell r="B475">
            <v>0</v>
          </cell>
          <cell r="C475" t="str">
            <v> </v>
          </cell>
        </row>
        <row r="476">
          <cell r="A476" t="str">
            <v>A3210</v>
          </cell>
          <cell r="B476">
            <v>0</v>
          </cell>
          <cell r="C476">
            <v>23</v>
          </cell>
        </row>
        <row r="477">
          <cell r="A477" t="str">
            <v>A3244</v>
          </cell>
          <cell r="B477">
            <v>0</v>
          </cell>
          <cell r="C477" t="str">
            <v> </v>
          </cell>
        </row>
        <row r="478">
          <cell r="A478" t="str">
            <v>A3246</v>
          </cell>
          <cell r="B478">
            <v>0</v>
          </cell>
          <cell r="C478" t="str">
            <v> </v>
          </cell>
        </row>
        <row r="479">
          <cell r="A479" t="str">
            <v>A3251</v>
          </cell>
          <cell r="B479">
            <v>0</v>
          </cell>
          <cell r="C479" t="str">
            <v> </v>
          </cell>
        </row>
        <row r="480">
          <cell r="A480" t="str">
            <v>A3247</v>
          </cell>
          <cell r="B480">
            <v>0</v>
          </cell>
          <cell r="C480" t="str">
            <v> </v>
          </cell>
        </row>
        <row r="481">
          <cell r="A481" t="str">
            <v>A3252</v>
          </cell>
          <cell r="B481">
            <v>0</v>
          </cell>
          <cell r="C481" t="str">
            <v> </v>
          </cell>
        </row>
        <row r="482">
          <cell r="A482" t="str">
            <v>A3239</v>
          </cell>
          <cell r="B482">
            <v>0</v>
          </cell>
          <cell r="C482" t="str">
            <v> </v>
          </cell>
        </row>
        <row r="483">
          <cell r="A483" t="str">
            <v>A3248</v>
          </cell>
          <cell r="B483">
            <v>0</v>
          </cell>
          <cell r="C483" t="str">
            <v> </v>
          </cell>
        </row>
        <row r="484">
          <cell r="A484" t="str">
            <v>A3232</v>
          </cell>
          <cell r="B484">
            <v>0</v>
          </cell>
          <cell r="C484" t="str">
            <v> </v>
          </cell>
        </row>
        <row r="485">
          <cell r="A485" t="str">
            <v>A3327</v>
          </cell>
          <cell r="B485">
            <v>0</v>
          </cell>
          <cell r="C485" t="str">
            <v> </v>
          </cell>
        </row>
        <row r="486">
          <cell r="A486" t="str">
            <v>A3188</v>
          </cell>
          <cell r="B486">
            <v>0</v>
          </cell>
          <cell r="C486">
            <v>43</v>
          </cell>
        </row>
        <row r="487">
          <cell r="A487" t="str">
            <v>A3310</v>
          </cell>
          <cell r="B487">
            <v>0</v>
          </cell>
          <cell r="C487" t="str">
            <v> </v>
          </cell>
        </row>
        <row r="488">
          <cell r="A488" t="str">
            <v>A3230</v>
          </cell>
          <cell r="B488">
            <v>0</v>
          </cell>
          <cell r="C488" t="str">
            <v> </v>
          </cell>
        </row>
        <row r="489">
          <cell r="A489" t="str">
            <v>A3236</v>
          </cell>
          <cell r="B489">
            <v>0</v>
          </cell>
          <cell r="C489" t="str">
            <v> </v>
          </cell>
        </row>
        <row r="490">
          <cell r="A490" t="str">
            <v>A3235</v>
          </cell>
          <cell r="B490">
            <v>0</v>
          </cell>
          <cell r="C490" t="str">
            <v> </v>
          </cell>
        </row>
        <row r="491">
          <cell r="A491" t="str">
            <v>A3324</v>
          </cell>
          <cell r="B491">
            <v>0</v>
          </cell>
          <cell r="C491" t="str">
            <v> </v>
          </cell>
        </row>
        <row r="492">
          <cell r="A492" t="str">
            <v>A1748</v>
          </cell>
          <cell r="B492">
            <v>0</v>
          </cell>
          <cell r="C492" t="str">
            <v> </v>
          </cell>
        </row>
        <row r="493">
          <cell r="A493" t="str">
            <v>A1071</v>
          </cell>
          <cell r="B493">
            <v>0</v>
          </cell>
          <cell r="C493" t="str">
            <v> </v>
          </cell>
        </row>
        <row r="494">
          <cell r="A494" t="str">
            <v>A3340</v>
          </cell>
          <cell r="B494">
            <v>0</v>
          </cell>
          <cell r="C494" t="str">
            <v> </v>
          </cell>
        </row>
        <row r="495">
          <cell r="A495" t="str">
            <v>A3305</v>
          </cell>
          <cell r="B495">
            <v>0</v>
          </cell>
          <cell r="C495">
            <v>45</v>
          </cell>
        </row>
        <row r="496">
          <cell r="A496" t="str">
            <v>A3182</v>
          </cell>
          <cell r="B496">
            <v>0</v>
          </cell>
          <cell r="C496" t="str">
            <v> </v>
          </cell>
        </row>
        <row r="497">
          <cell r="A497" t="str">
            <v>A3335</v>
          </cell>
          <cell r="B497">
            <v>0</v>
          </cell>
          <cell r="C497" t="str">
            <v> </v>
          </cell>
        </row>
        <row r="498">
          <cell r="A498" t="str">
            <v>A3217</v>
          </cell>
          <cell r="B498">
            <v>0</v>
          </cell>
          <cell r="C498" t="str">
            <v> </v>
          </cell>
        </row>
        <row r="499">
          <cell r="A499" t="str">
            <v>A3346</v>
          </cell>
          <cell r="B499">
            <v>0</v>
          </cell>
          <cell r="C499" t="str">
            <v> </v>
          </cell>
        </row>
        <row r="500">
          <cell r="A500" t="str">
            <v>A3333</v>
          </cell>
          <cell r="B500">
            <v>0</v>
          </cell>
          <cell r="C500">
            <v>30</v>
          </cell>
        </row>
        <row r="501">
          <cell r="B501">
            <v>0</v>
          </cell>
        </row>
        <row r="502">
          <cell r="B502">
            <v>0</v>
          </cell>
        </row>
        <row r="503">
          <cell r="B503">
            <v>0</v>
          </cell>
        </row>
        <row r="504">
          <cell r="B504">
            <v>0</v>
          </cell>
        </row>
        <row r="505">
          <cell r="B505">
            <v>0</v>
          </cell>
        </row>
        <row r="506">
          <cell r="B506">
            <v>0</v>
          </cell>
        </row>
        <row r="507">
          <cell r="B507">
            <v>0</v>
          </cell>
        </row>
        <row r="508">
          <cell r="B508">
            <v>0</v>
          </cell>
        </row>
        <row r="509">
          <cell r="B509">
            <v>0</v>
          </cell>
        </row>
        <row r="510">
          <cell r="B510">
            <v>0</v>
          </cell>
        </row>
        <row r="511">
          <cell r="B511">
            <v>0</v>
          </cell>
        </row>
        <row r="512">
          <cell r="B512">
            <v>0</v>
          </cell>
        </row>
        <row r="513">
          <cell r="B513">
            <v>0</v>
          </cell>
        </row>
        <row r="514">
          <cell r="B514">
            <v>0</v>
          </cell>
        </row>
        <row r="515">
          <cell r="B515">
            <v>0</v>
          </cell>
        </row>
        <row r="516">
          <cell r="B516">
            <v>0</v>
          </cell>
        </row>
        <row r="517">
          <cell r="B517">
            <v>0</v>
          </cell>
        </row>
        <row r="518">
          <cell r="B518">
            <v>0</v>
          </cell>
        </row>
        <row r="519">
          <cell r="B519">
            <v>0</v>
          </cell>
        </row>
        <row r="520">
          <cell r="B520">
            <v>0</v>
          </cell>
        </row>
        <row r="521">
          <cell r="B521">
            <v>0</v>
          </cell>
        </row>
        <row r="522">
          <cell r="B522">
            <v>0</v>
          </cell>
        </row>
        <row r="523">
          <cell r="B523">
            <v>0</v>
          </cell>
        </row>
        <row r="524">
          <cell r="B524">
            <v>0</v>
          </cell>
        </row>
        <row r="525">
          <cell r="B525">
            <v>0</v>
          </cell>
        </row>
        <row r="526">
          <cell r="B526">
            <v>0</v>
          </cell>
        </row>
        <row r="527">
          <cell r="B527">
            <v>0</v>
          </cell>
        </row>
        <row r="528">
          <cell r="B528">
            <v>0</v>
          </cell>
        </row>
        <row r="529">
          <cell r="B529">
            <v>0</v>
          </cell>
        </row>
        <row r="530">
          <cell r="B530">
            <v>0</v>
          </cell>
        </row>
        <row r="531">
          <cell r="B531">
            <v>0</v>
          </cell>
        </row>
        <row r="532">
          <cell r="B532">
            <v>0</v>
          </cell>
        </row>
        <row r="533">
          <cell r="B533">
            <v>0</v>
          </cell>
        </row>
        <row r="534">
          <cell r="B534">
            <v>0</v>
          </cell>
        </row>
        <row r="535">
          <cell r="B535">
            <v>0</v>
          </cell>
        </row>
        <row r="536">
          <cell r="B536">
            <v>0</v>
          </cell>
        </row>
        <row r="537">
          <cell r="B537">
            <v>0</v>
          </cell>
        </row>
        <row r="538">
          <cell r="B538">
            <v>0</v>
          </cell>
        </row>
        <row r="539">
          <cell r="B539">
            <v>0</v>
          </cell>
        </row>
        <row r="540">
          <cell r="B540">
            <v>0</v>
          </cell>
        </row>
        <row r="541">
          <cell r="B541">
            <v>0</v>
          </cell>
        </row>
        <row r="542">
          <cell r="B542">
            <v>0</v>
          </cell>
        </row>
        <row r="543">
          <cell r="B543">
            <v>0</v>
          </cell>
        </row>
        <row r="544">
          <cell r="B544">
            <v>0</v>
          </cell>
        </row>
        <row r="545">
          <cell r="B545">
            <v>0</v>
          </cell>
        </row>
        <row r="546">
          <cell r="B546">
            <v>0</v>
          </cell>
        </row>
        <row r="547">
          <cell r="B547">
            <v>0</v>
          </cell>
        </row>
        <row r="548">
          <cell r="B548">
            <v>0</v>
          </cell>
        </row>
        <row r="549">
          <cell r="B549">
            <v>0</v>
          </cell>
        </row>
        <row r="550">
          <cell r="B550">
            <v>0</v>
          </cell>
        </row>
        <row r="551">
          <cell r="B551">
            <v>0</v>
          </cell>
        </row>
        <row r="552">
          <cell r="B552">
            <v>0</v>
          </cell>
        </row>
        <row r="553">
          <cell r="B553">
            <v>0</v>
          </cell>
        </row>
        <row r="554">
          <cell r="B554">
            <v>0</v>
          </cell>
        </row>
        <row r="555">
          <cell r="B555">
            <v>0</v>
          </cell>
        </row>
        <row r="556">
          <cell r="B556">
            <v>0</v>
          </cell>
        </row>
        <row r="557">
          <cell r="B557">
            <v>0</v>
          </cell>
        </row>
        <row r="558">
          <cell r="B558">
            <v>0</v>
          </cell>
        </row>
        <row r="559">
          <cell r="B559">
            <v>0</v>
          </cell>
        </row>
        <row r="560">
          <cell r="B560">
            <v>0</v>
          </cell>
        </row>
        <row r="561">
          <cell r="B561">
            <v>0</v>
          </cell>
        </row>
        <row r="562">
          <cell r="B562">
            <v>0</v>
          </cell>
        </row>
        <row r="563">
          <cell r="B563">
            <v>0</v>
          </cell>
        </row>
        <row r="564">
          <cell r="B564">
            <v>0</v>
          </cell>
        </row>
        <row r="565">
          <cell r="B565">
            <v>0</v>
          </cell>
        </row>
        <row r="566">
          <cell r="B566">
            <v>0</v>
          </cell>
        </row>
        <row r="567">
          <cell r="B567">
            <v>0</v>
          </cell>
        </row>
        <row r="568">
          <cell r="B568">
            <v>0</v>
          </cell>
        </row>
        <row r="569">
          <cell r="B569">
            <v>0</v>
          </cell>
        </row>
        <row r="570">
          <cell r="B570">
            <v>0</v>
          </cell>
        </row>
        <row r="571">
          <cell r="B571">
            <v>0</v>
          </cell>
        </row>
        <row r="572">
          <cell r="B572">
            <v>0</v>
          </cell>
        </row>
        <row r="573">
          <cell r="B573">
            <v>0</v>
          </cell>
        </row>
        <row r="574">
          <cell r="B574">
            <v>0</v>
          </cell>
        </row>
        <row r="575">
          <cell r="B575">
            <v>0</v>
          </cell>
        </row>
        <row r="576">
          <cell r="B576">
            <v>0</v>
          </cell>
        </row>
        <row r="577">
          <cell r="B577">
            <v>0</v>
          </cell>
        </row>
        <row r="578">
          <cell r="B578">
            <v>0</v>
          </cell>
        </row>
        <row r="579">
          <cell r="B579">
            <v>0</v>
          </cell>
        </row>
        <row r="580">
          <cell r="B580">
            <v>0</v>
          </cell>
        </row>
        <row r="581">
          <cell r="B581">
            <v>0</v>
          </cell>
        </row>
        <row r="582">
          <cell r="B582">
            <v>0</v>
          </cell>
        </row>
        <row r="583">
          <cell r="B583">
            <v>0</v>
          </cell>
        </row>
        <row r="584">
          <cell r="B584">
            <v>0</v>
          </cell>
        </row>
        <row r="585">
          <cell r="B585">
            <v>0</v>
          </cell>
        </row>
        <row r="586">
          <cell r="B586">
            <v>0</v>
          </cell>
        </row>
        <row r="587">
          <cell r="B587">
            <v>0</v>
          </cell>
        </row>
        <row r="588">
          <cell r="B588">
            <v>0</v>
          </cell>
        </row>
        <row r="589">
          <cell r="B589">
            <v>0</v>
          </cell>
        </row>
        <row r="590">
          <cell r="B590">
            <v>0</v>
          </cell>
        </row>
        <row r="591">
          <cell r="B591">
            <v>0</v>
          </cell>
        </row>
        <row r="592">
          <cell r="B592">
            <v>0</v>
          </cell>
        </row>
        <row r="593">
          <cell r="B593">
            <v>0</v>
          </cell>
        </row>
        <row r="594">
          <cell r="B594">
            <v>0</v>
          </cell>
        </row>
        <row r="595">
          <cell r="B595">
            <v>0</v>
          </cell>
        </row>
        <row r="596">
          <cell r="B596">
            <v>0</v>
          </cell>
        </row>
        <row r="597">
          <cell r="B597">
            <v>0</v>
          </cell>
        </row>
        <row r="598">
          <cell r="B598">
            <v>0</v>
          </cell>
        </row>
        <row r="599">
          <cell r="B599">
            <v>0</v>
          </cell>
        </row>
        <row r="600">
          <cell r="B600">
            <v>0</v>
          </cell>
        </row>
        <row r="601">
          <cell r="B601">
            <v>0</v>
          </cell>
        </row>
        <row r="602">
          <cell r="B602">
            <v>0</v>
          </cell>
        </row>
        <row r="603">
          <cell r="B603">
            <v>0</v>
          </cell>
        </row>
        <row r="604">
          <cell r="B604">
            <v>0</v>
          </cell>
        </row>
        <row r="605">
          <cell r="B605">
            <v>0</v>
          </cell>
        </row>
        <row r="606">
          <cell r="B606">
            <v>0</v>
          </cell>
        </row>
        <row r="607">
          <cell r="B607">
            <v>0</v>
          </cell>
        </row>
        <row r="608">
          <cell r="B608">
            <v>0</v>
          </cell>
        </row>
        <row r="609">
          <cell r="B609">
            <v>0</v>
          </cell>
        </row>
        <row r="610">
          <cell r="B610">
            <v>0</v>
          </cell>
        </row>
        <row r="611">
          <cell r="B611">
            <v>0</v>
          </cell>
        </row>
        <row r="612">
          <cell r="B612">
            <v>0</v>
          </cell>
        </row>
        <row r="613">
          <cell r="B613">
            <v>0</v>
          </cell>
        </row>
        <row r="614">
          <cell r="B614">
            <v>0</v>
          </cell>
        </row>
        <row r="615">
          <cell r="B615">
            <v>0</v>
          </cell>
        </row>
        <row r="616">
          <cell r="B616">
            <v>0</v>
          </cell>
        </row>
        <row r="617">
          <cell r="B617">
            <v>0</v>
          </cell>
        </row>
        <row r="618">
          <cell r="B618">
            <v>0</v>
          </cell>
        </row>
        <row r="619">
          <cell r="B619">
            <v>0</v>
          </cell>
        </row>
        <row r="620">
          <cell r="B620">
            <v>0</v>
          </cell>
        </row>
        <row r="621">
          <cell r="B621">
            <v>0</v>
          </cell>
        </row>
        <row r="622">
          <cell r="B622">
            <v>0</v>
          </cell>
        </row>
        <row r="623">
          <cell r="B623">
            <v>0</v>
          </cell>
        </row>
        <row r="624">
          <cell r="B624">
            <v>0</v>
          </cell>
        </row>
        <row r="625">
          <cell r="B625">
            <v>0</v>
          </cell>
        </row>
        <row r="626">
          <cell r="B626">
            <v>0</v>
          </cell>
        </row>
        <row r="627">
          <cell r="B627">
            <v>0</v>
          </cell>
        </row>
        <row r="628">
          <cell r="B628">
            <v>0</v>
          </cell>
        </row>
        <row r="629">
          <cell r="B629">
            <v>0</v>
          </cell>
        </row>
        <row r="630">
          <cell r="B630">
            <v>0</v>
          </cell>
        </row>
        <row r="631">
          <cell r="B631">
            <v>0</v>
          </cell>
        </row>
        <row r="632">
          <cell r="B632">
            <v>0</v>
          </cell>
        </row>
        <row r="633">
          <cell r="B633">
            <v>0</v>
          </cell>
        </row>
        <row r="634">
          <cell r="B634">
            <v>0</v>
          </cell>
        </row>
        <row r="635">
          <cell r="B635">
            <v>0</v>
          </cell>
        </row>
        <row r="636">
          <cell r="B636">
            <v>0</v>
          </cell>
        </row>
        <row r="637">
          <cell r="B637">
            <v>0</v>
          </cell>
        </row>
        <row r="638">
          <cell r="B638">
            <v>0</v>
          </cell>
        </row>
        <row r="639">
          <cell r="B639">
            <v>0</v>
          </cell>
        </row>
        <row r="640">
          <cell r="B640">
            <v>0</v>
          </cell>
        </row>
        <row r="641">
          <cell r="B641">
            <v>0</v>
          </cell>
        </row>
        <row r="642">
          <cell r="B642">
            <v>0</v>
          </cell>
        </row>
        <row r="643">
          <cell r="B643">
            <v>0</v>
          </cell>
        </row>
        <row r="644">
          <cell r="B644">
            <v>0</v>
          </cell>
        </row>
        <row r="645">
          <cell r="B645">
            <v>0</v>
          </cell>
        </row>
        <row r="646">
          <cell r="B646">
            <v>0</v>
          </cell>
        </row>
        <row r="647">
          <cell r="B647">
            <v>0</v>
          </cell>
        </row>
        <row r="648">
          <cell r="B648">
            <v>0</v>
          </cell>
        </row>
        <row r="649">
          <cell r="B649">
            <v>0</v>
          </cell>
        </row>
        <row r="650">
          <cell r="B650">
            <v>0</v>
          </cell>
        </row>
        <row r="651">
          <cell r="B651">
            <v>0</v>
          </cell>
        </row>
        <row r="652">
          <cell r="B652">
            <v>0</v>
          </cell>
        </row>
        <row r="653">
          <cell r="B653">
            <v>0</v>
          </cell>
        </row>
        <row r="654">
          <cell r="B654">
            <v>0</v>
          </cell>
        </row>
        <row r="655">
          <cell r="B655">
            <v>0</v>
          </cell>
        </row>
        <row r="656">
          <cell r="B656">
            <v>0</v>
          </cell>
        </row>
        <row r="657">
          <cell r="B657">
            <v>0</v>
          </cell>
        </row>
        <row r="658">
          <cell r="B658">
            <v>0</v>
          </cell>
        </row>
        <row r="659">
          <cell r="B659">
            <v>0</v>
          </cell>
        </row>
        <row r="660">
          <cell r="B660">
            <v>0</v>
          </cell>
        </row>
        <row r="661">
          <cell r="B661">
            <v>0</v>
          </cell>
        </row>
        <row r="662">
          <cell r="B662">
            <v>0</v>
          </cell>
        </row>
        <row r="663">
          <cell r="B663">
            <v>0</v>
          </cell>
        </row>
        <row r="664">
          <cell r="B664">
            <v>0</v>
          </cell>
        </row>
        <row r="665">
          <cell r="B665">
            <v>0</v>
          </cell>
        </row>
        <row r="666">
          <cell r="B666">
            <v>0</v>
          </cell>
        </row>
        <row r="667">
          <cell r="B667">
            <v>0</v>
          </cell>
        </row>
        <row r="668">
          <cell r="B668">
            <v>0</v>
          </cell>
        </row>
        <row r="669">
          <cell r="B669">
            <v>0</v>
          </cell>
        </row>
        <row r="670">
          <cell r="B670">
            <v>0</v>
          </cell>
        </row>
        <row r="671">
          <cell r="B671">
            <v>0</v>
          </cell>
        </row>
        <row r="672">
          <cell r="B672">
            <v>0</v>
          </cell>
        </row>
        <row r="673">
          <cell r="B673">
            <v>0</v>
          </cell>
        </row>
        <row r="674">
          <cell r="B674">
            <v>0</v>
          </cell>
        </row>
        <row r="675">
          <cell r="B675">
            <v>0</v>
          </cell>
        </row>
        <row r="676">
          <cell r="B676">
            <v>0</v>
          </cell>
        </row>
        <row r="677">
          <cell r="B677">
            <v>0</v>
          </cell>
        </row>
        <row r="678">
          <cell r="B678">
            <v>0</v>
          </cell>
        </row>
        <row r="679">
          <cell r="B679">
            <v>0</v>
          </cell>
        </row>
        <row r="680">
          <cell r="B680">
            <v>0</v>
          </cell>
        </row>
        <row r="681">
          <cell r="B681">
            <v>0</v>
          </cell>
        </row>
        <row r="682">
          <cell r="B682">
            <v>0</v>
          </cell>
        </row>
        <row r="683">
          <cell r="B683">
            <v>0</v>
          </cell>
        </row>
        <row r="684">
          <cell r="B684">
            <v>0</v>
          </cell>
        </row>
        <row r="685">
          <cell r="B685">
            <v>0</v>
          </cell>
        </row>
        <row r="686">
          <cell r="B686">
            <v>0</v>
          </cell>
        </row>
        <row r="687">
          <cell r="B687">
            <v>0</v>
          </cell>
        </row>
        <row r="688">
          <cell r="B688">
            <v>0</v>
          </cell>
        </row>
        <row r="689">
          <cell r="B689">
            <v>0</v>
          </cell>
        </row>
        <row r="690">
          <cell r="B690">
            <v>0</v>
          </cell>
        </row>
        <row r="691">
          <cell r="B691">
            <v>0</v>
          </cell>
        </row>
        <row r="692">
          <cell r="B692">
            <v>0</v>
          </cell>
        </row>
        <row r="693">
          <cell r="B693">
            <v>0</v>
          </cell>
        </row>
        <row r="694">
          <cell r="B694">
            <v>0</v>
          </cell>
        </row>
        <row r="695">
          <cell r="B695">
            <v>0</v>
          </cell>
        </row>
        <row r="696">
          <cell r="B696">
            <v>0</v>
          </cell>
        </row>
        <row r="697">
          <cell r="B697">
            <v>0</v>
          </cell>
        </row>
        <row r="698">
          <cell r="B698">
            <v>0</v>
          </cell>
        </row>
        <row r="699">
          <cell r="B699">
            <v>0</v>
          </cell>
        </row>
        <row r="700">
          <cell r="B700">
            <v>0</v>
          </cell>
        </row>
        <row r="701">
          <cell r="B701">
            <v>0</v>
          </cell>
        </row>
        <row r="702">
          <cell r="B702">
            <v>0</v>
          </cell>
        </row>
        <row r="703">
          <cell r="B703">
            <v>0</v>
          </cell>
        </row>
        <row r="704">
          <cell r="B704">
            <v>0</v>
          </cell>
        </row>
        <row r="705">
          <cell r="B705">
            <v>0</v>
          </cell>
        </row>
        <row r="706">
          <cell r="B706">
            <v>0</v>
          </cell>
        </row>
        <row r="707">
          <cell r="B707">
            <v>0</v>
          </cell>
        </row>
        <row r="708">
          <cell r="B708">
            <v>0</v>
          </cell>
        </row>
        <row r="709">
          <cell r="B709">
            <v>0</v>
          </cell>
        </row>
        <row r="710">
          <cell r="B710">
            <v>0</v>
          </cell>
        </row>
        <row r="711">
          <cell r="B711">
            <v>0</v>
          </cell>
        </row>
        <row r="712">
          <cell r="B712">
            <v>0</v>
          </cell>
        </row>
        <row r="713">
          <cell r="B713">
            <v>0</v>
          </cell>
        </row>
        <row r="714">
          <cell r="B714">
            <v>0</v>
          </cell>
        </row>
        <row r="715">
          <cell r="B715">
            <v>0</v>
          </cell>
        </row>
        <row r="716">
          <cell r="B716">
            <v>0</v>
          </cell>
        </row>
        <row r="717">
          <cell r="B717">
            <v>0</v>
          </cell>
        </row>
        <row r="718">
          <cell r="B718">
            <v>0</v>
          </cell>
        </row>
        <row r="719">
          <cell r="B719">
            <v>0</v>
          </cell>
        </row>
        <row r="720">
          <cell r="B720">
            <v>0</v>
          </cell>
        </row>
        <row r="721">
          <cell r="B721">
            <v>0</v>
          </cell>
        </row>
        <row r="722">
          <cell r="B722">
            <v>0</v>
          </cell>
        </row>
        <row r="723">
          <cell r="B723">
            <v>0</v>
          </cell>
        </row>
        <row r="724">
          <cell r="B724">
            <v>0</v>
          </cell>
        </row>
        <row r="725">
          <cell r="B725">
            <v>0</v>
          </cell>
        </row>
        <row r="726">
          <cell r="B726">
            <v>0</v>
          </cell>
        </row>
        <row r="727">
          <cell r="B727">
            <v>0</v>
          </cell>
        </row>
        <row r="728">
          <cell r="B728">
            <v>0</v>
          </cell>
        </row>
        <row r="729">
          <cell r="B729">
            <v>0</v>
          </cell>
        </row>
        <row r="730">
          <cell r="B730">
            <v>0</v>
          </cell>
        </row>
        <row r="731">
          <cell r="B731">
            <v>0</v>
          </cell>
        </row>
        <row r="732">
          <cell r="B732">
            <v>0</v>
          </cell>
        </row>
        <row r="733">
          <cell r="B733">
            <v>0</v>
          </cell>
        </row>
        <row r="734">
          <cell r="B734">
            <v>0</v>
          </cell>
        </row>
        <row r="735">
          <cell r="B735">
            <v>0</v>
          </cell>
        </row>
        <row r="736">
          <cell r="B736">
            <v>0</v>
          </cell>
        </row>
        <row r="737">
          <cell r="B737">
            <v>0</v>
          </cell>
        </row>
        <row r="738">
          <cell r="B738">
            <v>0</v>
          </cell>
        </row>
        <row r="739">
          <cell r="B739">
            <v>0</v>
          </cell>
        </row>
        <row r="740">
          <cell r="B740">
            <v>0</v>
          </cell>
        </row>
        <row r="741">
          <cell r="B741">
            <v>0</v>
          </cell>
        </row>
        <row r="742">
          <cell r="B742">
            <v>0</v>
          </cell>
        </row>
        <row r="743">
          <cell r="B743">
            <v>0</v>
          </cell>
        </row>
        <row r="744">
          <cell r="B744">
            <v>0</v>
          </cell>
        </row>
        <row r="745">
          <cell r="B745">
            <v>0</v>
          </cell>
        </row>
        <row r="746">
          <cell r="B746">
            <v>0</v>
          </cell>
        </row>
        <row r="747">
          <cell r="B747">
            <v>0</v>
          </cell>
        </row>
        <row r="748">
          <cell r="B748">
            <v>0</v>
          </cell>
        </row>
        <row r="749">
          <cell r="B749">
            <v>0</v>
          </cell>
        </row>
        <row r="750">
          <cell r="B750">
            <v>0</v>
          </cell>
        </row>
        <row r="751">
          <cell r="B751">
            <v>0</v>
          </cell>
        </row>
        <row r="752">
          <cell r="B752">
            <v>0</v>
          </cell>
        </row>
        <row r="753">
          <cell r="B753">
            <v>0</v>
          </cell>
        </row>
        <row r="754">
          <cell r="B754">
            <v>0</v>
          </cell>
        </row>
        <row r="755">
          <cell r="B755">
            <v>0</v>
          </cell>
        </row>
        <row r="756">
          <cell r="B756">
            <v>0</v>
          </cell>
        </row>
        <row r="757">
          <cell r="B757">
            <v>0</v>
          </cell>
        </row>
        <row r="758">
          <cell r="B758">
            <v>0</v>
          </cell>
        </row>
        <row r="759">
          <cell r="B759">
            <v>0</v>
          </cell>
        </row>
        <row r="760">
          <cell r="B760">
            <v>0</v>
          </cell>
        </row>
        <row r="761">
          <cell r="B761">
            <v>0</v>
          </cell>
        </row>
        <row r="762">
          <cell r="B762">
            <v>0</v>
          </cell>
        </row>
        <row r="763">
          <cell r="B763">
            <v>0</v>
          </cell>
        </row>
        <row r="764">
          <cell r="B764">
            <v>0</v>
          </cell>
        </row>
        <row r="765">
          <cell r="B765">
            <v>0</v>
          </cell>
        </row>
        <row r="766">
          <cell r="B766">
            <v>0</v>
          </cell>
        </row>
        <row r="767">
          <cell r="B767">
            <v>0</v>
          </cell>
        </row>
        <row r="768">
          <cell r="B768">
            <v>0</v>
          </cell>
        </row>
        <row r="769">
          <cell r="B769">
            <v>0</v>
          </cell>
        </row>
        <row r="770">
          <cell r="B770">
            <v>0</v>
          </cell>
        </row>
        <row r="771">
          <cell r="B771">
            <v>0</v>
          </cell>
        </row>
        <row r="772">
          <cell r="B772">
            <v>0</v>
          </cell>
        </row>
        <row r="773">
          <cell r="B773">
            <v>0</v>
          </cell>
        </row>
        <row r="774">
          <cell r="B774">
            <v>0</v>
          </cell>
        </row>
        <row r="775">
          <cell r="B775">
            <v>0</v>
          </cell>
        </row>
        <row r="776">
          <cell r="B776">
            <v>0</v>
          </cell>
        </row>
        <row r="777">
          <cell r="B777">
            <v>0</v>
          </cell>
        </row>
        <row r="778">
          <cell r="B778">
            <v>0</v>
          </cell>
        </row>
        <row r="779">
          <cell r="B779">
            <v>0</v>
          </cell>
        </row>
        <row r="780">
          <cell r="B780">
            <v>0</v>
          </cell>
        </row>
        <row r="781">
          <cell r="B781">
            <v>0</v>
          </cell>
        </row>
        <row r="782">
          <cell r="B782">
            <v>0</v>
          </cell>
        </row>
        <row r="783">
          <cell r="B783">
            <v>0</v>
          </cell>
        </row>
        <row r="784">
          <cell r="B784">
            <v>0</v>
          </cell>
        </row>
        <row r="785">
          <cell r="B785">
            <v>0</v>
          </cell>
        </row>
        <row r="786">
          <cell r="B786">
            <v>0</v>
          </cell>
        </row>
        <row r="787">
          <cell r="B787">
            <v>0</v>
          </cell>
        </row>
        <row r="788">
          <cell r="B788">
            <v>0</v>
          </cell>
        </row>
        <row r="789">
          <cell r="B789">
            <v>0</v>
          </cell>
        </row>
        <row r="790">
          <cell r="B790">
            <v>0</v>
          </cell>
        </row>
        <row r="791">
          <cell r="B791">
            <v>0</v>
          </cell>
        </row>
        <row r="792">
          <cell r="B792">
            <v>0</v>
          </cell>
        </row>
        <row r="793">
          <cell r="B793">
            <v>0</v>
          </cell>
        </row>
        <row r="794">
          <cell r="B794">
            <v>0</v>
          </cell>
        </row>
        <row r="795">
          <cell r="B795">
            <v>0</v>
          </cell>
        </row>
        <row r="796">
          <cell r="B796">
            <v>0</v>
          </cell>
        </row>
        <row r="797">
          <cell r="B797">
            <v>0</v>
          </cell>
        </row>
        <row r="798">
          <cell r="B798">
            <v>0</v>
          </cell>
        </row>
        <row r="799">
          <cell r="B799">
            <v>0</v>
          </cell>
        </row>
        <row r="800">
          <cell r="B800">
            <v>0</v>
          </cell>
        </row>
        <row r="801">
          <cell r="B801">
            <v>0</v>
          </cell>
        </row>
        <row r="802">
          <cell r="B802">
            <v>0</v>
          </cell>
        </row>
        <row r="803">
          <cell r="B803">
            <v>0</v>
          </cell>
        </row>
        <row r="804">
          <cell r="B804">
            <v>0</v>
          </cell>
        </row>
        <row r="805">
          <cell r="B805">
            <v>0</v>
          </cell>
        </row>
        <row r="806">
          <cell r="B806">
            <v>0</v>
          </cell>
        </row>
        <row r="807">
          <cell r="B807">
            <v>0</v>
          </cell>
        </row>
        <row r="808">
          <cell r="B808">
            <v>0</v>
          </cell>
        </row>
        <row r="809">
          <cell r="B809">
            <v>0</v>
          </cell>
        </row>
        <row r="810">
          <cell r="B810">
            <v>0</v>
          </cell>
        </row>
        <row r="811">
          <cell r="B811">
            <v>0</v>
          </cell>
        </row>
        <row r="812">
          <cell r="B812">
            <v>0</v>
          </cell>
        </row>
        <row r="813">
          <cell r="B813">
            <v>0</v>
          </cell>
        </row>
        <row r="814">
          <cell r="B814">
            <v>0</v>
          </cell>
        </row>
        <row r="815">
          <cell r="B815">
            <v>0</v>
          </cell>
        </row>
        <row r="816">
          <cell r="B816">
            <v>0</v>
          </cell>
        </row>
        <row r="817">
          <cell r="B817">
            <v>0</v>
          </cell>
        </row>
        <row r="818">
          <cell r="B818">
            <v>0</v>
          </cell>
        </row>
        <row r="819">
          <cell r="B819">
            <v>0</v>
          </cell>
        </row>
        <row r="820">
          <cell r="B820">
            <v>0</v>
          </cell>
        </row>
        <row r="821">
          <cell r="B821">
            <v>0</v>
          </cell>
        </row>
        <row r="822">
          <cell r="B822">
            <v>0</v>
          </cell>
        </row>
        <row r="823">
          <cell r="B823">
            <v>0</v>
          </cell>
        </row>
        <row r="824">
          <cell r="B824">
            <v>0</v>
          </cell>
        </row>
        <row r="825">
          <cell r="A825" t="str">
            <v>A4625</v>
          </cell>
          <cell r="B825">
            <v>0</v>
          </cell>
          <cell r="C825" t="str">
            <v> </v>
          </cell>
        </row>
        <row r="826">
          <cell r="A826" t="str">
            <v>A4626</v>
          </cell>
          <cell r="B826">
            <v>0</v>
          </cell>
          <cell r="C826" t="str">
            <v> </v>
          </cell>
        </row>
        <row r="827">
          <cell r="A827" t="str">
            <v>A4627</v>
          </cell>
          <cell r="B827">
            <v>0</v>
          </cell>
          <cell r="C827" t="str">
            <v> </v>
          </cell>
        </row>
        <row r="828">
          <cell r="A828" t="str">
            <v>A4628</v>
          </cell>
          <cell r="B828">
            <v>0</v>
          </cell>
          <cell r="C828" t="str">
            <v> </v>
          </cell>
        </row>
        <row r="829">
          <cell r="A829" t="str">
            <v>A4629</v>
          </cell>
          <cell r="B829">
            <v>0</v>
          </cell>
          <cell r="C829" t="str">
            <v> </v>
          </cell>
        </row>
        <row r="830">
          <cell r="A830" t="str">
            <v>A4630</v>
          </cell>
          <cell r="B830">
            <v>0</v>
          </cell>
          <cell r="C830" t="str">
            <v> </v>
          </cell>
        </row>
        <row r="831">
          <cell r="A831" t="str">
            <v>A4374</v>
          </cell>
          <cell r="B831">
            <v>0</v>
          </cell>
          <cell r="C831" t="str">
            <v> </v>
          </cell>
        </row>
        <row r="832">
          <cell r="A832" t="str">
            <v>A4634</v>
          </cell>
          <cell r="B832">
            <v>0</v>
          </cell>
          <cell r="C832" t="str">
            <v> </v>
          </cell>
        </row>
        <row r="833">
          <cell r="A833" t="str">
            <v>A4666</v>
          </cell>
          <cell r="B833">
            <v>0</v>
          </cell>
          <cell r="C833" t="str">
            <v> </v>
          </cell>
        </row>
        <row r="834">
          <cell r="A834" t="str">
            <v>A4667</v>
          </cell>
          <cell r="B834">
            <v>0</v>
          </cell>
          <cell r="C834" t="str">
            <v> </v>
          </cell>
        </row>
        <row r="835">
          <cell r="A835" t="str">
            <v>A2317</v>
          </cell>
          <cell r="B835">
            <v>0</v>
          </cell>
          <cell r="C835" t="str">
            <v> </v>
          </cell>
        </row>
        <row r="836">
          <cell r="A836" t="str">
            <v>A0944</v>
          </cell>
          <cell r="B836">
            <v>0</v>
          </cell>
          <cell r="C836" t="str">
            <v> </v>
          </cell>
        </row>
        <row r="837">
          <cell r="A837" t="str">
            <v>A4677</v>
          </cell>
          <cell r="B837">
            <v>0</v>
          </cell>
          <cell r="C837" t="str">
            <v> </v>
          </cell>
        </row>
        <row r="838">
          <cell r="A838" t="str">
            <v>A4678</v>
          </cell>
          <cell r="B838">
            <v>0</v>
          </cell>
          <cell r="C838" t="str">
            <v> </v>
          </cell>
        </row>
        <row r="839">
          <cell r="A839" t="str">
            <v>A4679</v>
          </cell>
          <cell r="B839">
            <v>0</v>
          </cell>
          <cell r="C839" t="str">
            <v> </v>
          </cell>
        </row>
        <row r="840">
          <cell r="A840" t="str">
            <v>A4680</v>
          </cell>
          <cell r="B840">
            <v>0</v>
          </cell>
          <cell r="C840" t="str">
            <v> </v>
          </cell>
        </row>
        <row r="841">
          <cell r="A841" t="str">
            <v>A4682</v>
          </cell>
          <cell r="B841">
            <v>0</v>
          </cell>
          <cell r="C841" t="str">
            <v> </v>
          </cell>
        </row>
        <row r="842">
          <cell r="A842" t="str">
            <v>A4684</v>
          </cell>
          <cell r="B842">
            <v>0</v>
          </cell>
          <cell r="C842" t="str">
            <v> </v>
          </cell>
        </row>
        <row r="843">
          <cell r="B843">
            <v>0</v>
          </cell>
        </row>
        <row r="844">
          <cell r="B844">
            <v>0</v>
          </cell>
        </row>
        <row r="845">
          <cell r="B845">
            <v>0</v>
          </cell>
        </row>
        <row r="846">
          <cell r="B846">
            <v>0</v>
          </cell>
        </row>
        <row r="847">
          <cell r="B847">
            <v>0</v>
          </cell>
        </row>
        <row r="848">
          <cell r="B848">
            <v>0</v>
          </cell>
        </row>
        <row r="849">
          <cell r="B849">
            <v>0</v>
          </cell>
        </row>
        <row r="850">
          <cell r="B850">
            <v>0</v>
          </cell>
        </row>
        <row r="851">
          <cell r="B851">
            <v>0</v>
          </cell>
        </row>
        <row r="852">
          <cell r="B852">
            <v>0</v>
          </cell>
        </row>
        <row r="853">
          <cell r="B853">
            <v>0</v>
          </cell>
        </row>
        <row r="854">
          <cell r="B854">
            <v>0</v>
          </cell>
        </row>
        <row r="855">
          <cell r="B855">
            <v>0</v>
          </cell>
        </row>
        <row r="856">
          <cell r="B856">
            <v>0</v>
          </cell>
        </row>
        <row r="857">
          <cell r="B857">
            <v>0</v>
          </cell>
        </row>
        <row r="858">
          <cell r="B858">
            <v>0</v>
          </cell>
        </row>
        <row r="859">
          <cell r="B859">
            <v>0</v>
          </cell>
        </row>
        <row r="860">
          <cell r="B860">
            <v>0</v>
          </cell>
        </row>
        <row r="861">
          <cell r="B861">
            <v>0</v>
          </cell>
        </row>
        <row r="862">
          <cell r="B862">
            <v>0</v>
          </cell>
        </row>
        <row r="863">
          <cell r="B863">
            <v>0</v>
          </cell>
        </row>
        <row r="864">
          <cell r="B864">
            <v>0</v>
          </cell>
        </row>
        <row r="865">
          <cell r="B865">
            <v>0</v>
          </cell>
        </row>
        <row r="866">
          <cell r="B866">
            <v>0</v>
          </cell>
        </row>
        <row r="867">
          <cell r="B867">
            <v>0</v>
          </cell>
        </row>
        <row r="868">
          <cell r="B868">
            <v>0</v>
          </cell>
        </row>
        <row r="869">
          <cell r="B869">
            <v>0</v>
          </cell>
        </row>
        <row r="870">
          <cell r="B870">
            <v>0</v>
          </cell>
        </row>
        <row r="871">
          <cell r="B871">
            <v>0</v>
          </cell>
        </row>
        <row r="872">
          <cell r="B872">
            <v>0</v>
          </cell>
        </row>
        <row r="873">
          <cell r="B873">
            <v>0</v>
          </cell>
        </row>
        <row r="874">
          <cell r="B874">
            <v>0</v>
          </cell>
        </row>
        <row r="875">
          <cell r="B875">
            <v>0</v>
          </cell>
        </row>
        <row r="876">
          <cell r="B876">
            <v>0</v>
          </cell>
        </row>
        <row r="877">
          <cell r="B877">
            <v>0</v>
          </cell>
        </row>
        <row r="878">
          <cell r="B878">
            <v>0</v>
          </cell>
        </row>
        <row r="879">
          <cell r="B879">
            <v>0</v>
          </cell>
        </row>
        <row r="880">
          <cell r="B880">
            <v>0</v>
          </cell>
        </row>
        <row r="881">
          <cell r="B881">
            <v>0</v>
          </cell>
        </row>
        <row r="882">
          <cell r="B882">
            <v>0</v>
          </cell>
        </row>
        <row r="883">
          <cell r="B883">
            <v>0</v>
          </cell>
        </row>
        <row r="884">
          <cell r="B884">
            <v>0</v>
          </cell>
        </row>
        <row r="885">
          <cell r="B885">
            <v>0</v>
          </cell>
        </row>
        <row r="886">
          <cell r="B886">
            <v>0</v>
          </cell>
        </row>
        <row r="887">
          <cell r="B887">
            <v>0</v>
          </cell>
        </row>
        <row r="888">
          <cell r="B888">
            <v>0</v>
          </cell>
        </row>
        <row r="889">
          <cell r="B889">
            <v>0</v>
          </cell>
        </row>
        <row r="890">
          <cell r="B890">
            <v>0</v>
          </cell>
        </row>
        <row r="891">
          <cell r="B891">
            <v>0</v>
          </cell>
        </row>
        <row r="892">
          <cell r="B892">
            <v>0</v>
          </cell>
        </row>
        <row r="893">
          <cell r="B893">
            <v>0</v>
          </cell>
        </row>
        <row r="894">
          <cell r="B894">
            <v>0</v>
          </cell>
        </row>
        <row r="895">
          <cell r="B895">
            <v>0</v>
          </cell>
        </row>
        <row r="896">
          <cell r="B896">
            <v>0</v>
          </cell>
        </row>
        <row r="897">
          <cell r="B897">
            <v>0</v>
          </cell>
        </row>
        <row r="898">
          <cell r="B898">
            <v>0</v>
          </cell>
        </row>
        <row r="899">
          <cell r="B899">
            <v>0</v>
          </cell>
        </row>
        <row r="900">
          <cell r="B900">
            <v>0</v>
          </cell>
        </row>
        <row r="901">
          <cell r="B901">
            <v>0</v>
          </cell>
        </row>
        <row r="902">
          <cell r="B902">
            <v>0</v>
          </cell>
        </row>
        <row r="903">
          <cell r="B903">
            <v>0</v>
          </cell>
        </row>
        <row r="904">
          <cell r="B904">
            <v>0</v>
          </cell>
        </row>
        <row r="905">
          <cell r="B905">
            <v>0</v>
          </cell>
        </row>
        <row r="906">
          <cell r="B906">
            <v>0</v>
          </cell>
        </row>
        <row r="907">
          <cell r="B907">
            <v>0</v>
          </cell>
        </row>
        <row r="908">
          <cell r="B908">
            <v>0</v>
          </cell>
        </row>
        <row r="909">
          <cell r="B909">
            <v>0</v>
          </cell>
        </row>
        <row r="910">
          <cell r="B910">
            <v>0</v>
          </cell>
        </row>
        <row r="911">
          <cell r="B911">
            <v>0</v>
          </cell>
        </row>
        <row r="912">
          <cell r="B912">
            <v>0</v>
          </cell>
        </row>
        <row r="913">
          <cell r="B913">
            <v>0</v>
          </cell>
        </row>
        <row r="914">
          <cell r="B914">
            <v>0</v>
          </cell>
        </row>
        <row r="915">
          <cell r="B915">
            <v>0</v>
          </cell>
        </row>
        <row r="916">
          <cell r="B916">
            <v>0</v>
          </cell>
        </row>
        <row r="917">
          <cell r="B917">
            <v>0</v>
          </cell>
        </row>
        <row r="918">
          <cell r="B918">
            <v>0</v>
          </cell>
        </row>
        <row r="919">
          <cell r="B919">
            <v>0</v>
          </cell>
        </row>
        <row r="920">
          <cell r="B920">
            <v>0</v>
          </cell>
        </row>
        <row r="921">
          <cell r="B921">
            <v>0</v>
          </cell>
        </row>
        <row r="922">
          <cell r="B922">
            <v>0</v>
          </cell>
        </row>
        <row r="923">
          <cell r="B923">
            <v>0</v>
          </cell>
        </row>
        <row r="924">
          <cell r="B924">
            <v>0</v>
          </cell>
        </row>
        <row r="925">
          <cell r="B925">
            <v>0</v>
          </cell>
        </row>
        <row r="926">
          <cell r="B926">
            <v>0</v>
          </cell>
        </row>
        <row r="927">
          <cell r="B927">
            <v>0</v>
          </cell>
        </row>
        <row r="928">
          <cell r="B928">
            <v>0</v>
          </cell>
        </row>
        <row r="929">
          <cell r="B929">
            <v>0</v>
          </cell>
        </row>
        <row r="930">
          <cell r="B930">
            <v>0</v>
          </cell>
        </row>
        <row r="931">
          <cell r="B931">
            <v>0</v>
          </cell>
        </row>
      </sheetData>
      <sheetData sheetId="11" refreshError="1">
        <row r="2">
          <cell r="A2" t="str">
            <v>NPK</v>
          </cell>
        </row>
        <row r="50">
          <cell r="A50" t="str">
            <v>92552</v>
          </cell>
          <cell r="B50" t="str">
            <v>QONI A EKA THIFANI</v>
          </cell>
          <cell r="C50">
            <v>44767</v>
          </cell>
        </row>
        <row r="51">
          <cell r="A51" t="str">
            <v>92385</v>
          </cell>
          <cell r="B51" t="str">
            <v>KISRUH YUWONO</v>
          </cell>
          <cell r="C51">
            <v>44777</v>
          </cell>
        </row>
        <row r="52">
          <cell r="A52" t="str">
            <v>92663</v>
          </cell>
          <cell r="B52" t="str">
            <v>Erika Hutasoit</v>
          </cell>
          <cell r="C52">
            <v>44782</v>
          </cell>
        </row>
        <row r="53">
          <cell r="A53" t="str">
            <v>A0055</v>
          </cell>
          <cell r="B53" t="str">
            <v>Isti Nurmaidah</v>
          </cell>
          <cell r="C53">
            <v>44795</v>
          </cell>
        </row>
        <row r="54">
          <cell r="A54" t="str">
            <v>A0056</v>
          </cell>
          <cell r="B54" t="str">
            <v>Elsa Salsabila</v>
          </cell>
          <cell r="C54">
            <v>44791</v>
          </cell>
        </row>
        <row r="55">
          <cell r="A55" t="str">
            <v>A0080</v>
          </cell>
          <cell r="B55" t="str">
            <v>Tias Astika</v>
          </cell>
          <cell r="C55">
            <v>44791</v>
          </cell>
        </row>
        <row r="56">
          <cell r="A56" t="str">
            <v>A0093</v>
          </cell>
          <cell r="B56" t="str">
            <v>MODHOFIR YUSUF SAIFULLOH</v>
          </cell>
          <cell r="C56">
            <v>44791</v>
          </cell>
        </row>
        <row r="57">
          <cell r="A57" t="str">
            <v>A0105</v>
          </cell>
          <cell r="B57" t="str">
            <v>Sanda Irianto</v>
          </cell>
          <cell r="C57">
            <v>44791</v>
          </cell>
        </row>
        <row r="58">
          <cell r="A58" t="str">
            <v>92589</v>
          </cell>
          <cell r="B58" t="str">
            <v>Intan Julinda Sitanggang</v>
          </cell>
          <cell r="C58">
            <v>44805</v>
          </cell>
        </row>
        <row r="59">
          <cell r="A59" t="str">
            <v>A0186</v>
          </cell>
          <cell r="B59" t="str">
            <v>FERNANDIA JUWITA SARI</v>
          </cell>
          <cell r="C59">
            <v>44811</v>
          </cell>
        </row>
        <row r="60">
          <cell r="A60" t="str">
            <v>A0198</v>
          </cell>
          <cell r="B60" t="str">
            <v>f</v>
          </cell>
          <cell r="C60">
            <v>44812</v>
          </cell>
        </row>
        <row r="61">
          <cell r="A61" t="str">
            <v>A0199</v>
          </cell>
          <cell r="B61" t="str">
            <v>VINDI YATAMA</v>
          </cell>
          <cell r="C61">
            <v>44811</v>
          </cell>
        </row>
        <row r="62">
          <cell r="A62" t="str">
            <v>A0189</v>
          </cell>
          <cell r="B62" t="str">
            <v>WELLANT LEUWOL</v>
          </cell>
          <cell r="C62">
            <v>44811</v>
          </cell>
        </row>
        <row r="63">
          <cell r="A63" t="str">
            <v>A0190</v>
          </cell>
          <cell r="B63" t="str">
            <v>YAHYA ISRA FADHILA</v>
          </cell>
          <cell r="C63">
            <v>44811</v>
          </cell>
        </row>
        <row r="64">
          <cell r="A64" t="str">
            <v>A0217</v>
          </cell>
          <cell r="B64" t="str">
            <v>YUSRIL RAMA MAHENDRA</v>
          </cell>
          <cell r="C64">
            <v>44819</v>
          </cell>
        </row>
        <row r="65">
          <cell r="A65" t="str">
            <v>92372</v>
          </cell>
          <cell r="B65" t="str">
            <v>Nur Hadiyanto</v>
          </cell>
          <cell r="C65">
            <v>44831</v>
          </cell>
        </row>
        <row r="66">
          <cell r="A66" t="str">
            <v>A0168</v>
          </cell>
          <cell r="B66" t="str">
            <v>Mutia Rakhmi Annisa</v>
          </cell>
          <cell r="C66">
            <v>44824</v>
          </cell>
        </row>
        <row r="67">
          <cell r="A67" t="str">
            <v>A0183</v>
          </cell>
          <cell r="B67" t="str">
            <v>Mariana Dyah Arum Sekar Hapsari</v>
          </cell>
          <cell r="C67">
            <v>44830</v>
          </cell>
        </row>
        <row r="68">
          <cell r="A68" t="str">
            <v>A0204</v>
          </cell>
          <cell r="B68" t="str">
            <v>Monica Rinda</v>
          </cell>
          <cell r="C68">
            <v>44824</v>
          </cell>
        </row>
        <row r="69">
          <cell r="A69" t="str">
            <v>A0209</v>
          </cell>
          <cell r="B69" t="str">
            <v>Hanna Theresia Panjaitan</v>
          </cell>
          <cell r="C69">
            <v>44823</v>
          </cell>
        </row>
        <row r="70">
          <cell r="A70" t="str">
            <v>A0210</v>
          </cell>
          <cell r="B70" t="str">
            <v>Yohanes Rian Wicaksono</v>
          </cell>
          <cell r="C70">
            <v>44826</v>
          </cell>
        </row>
        <row r="71">
          <cell r="A71" t="str">
            <v>A0215</v>
          </cell>
          <cell r="B71" t="str">
            <v>Nigel Emiliano Amarta</v>
          </cell>
          <cell r="C71">
            <v>44825</v>
          </cell>
        </row>
      </sheetData>
      <sheetData sheetId="12" refreshError="1">
        <row r="2">
          <cell r="A2" t="str">
            <v>NPK</v>
          </cell>
        </row>
        <row r="50">
          <cell r="A50" t="str">
            <v>A5003</v>
          </cell>
          <cell r="B50" t="str">
            <v>Michael Fadil Surya Anggara</v>
          </cell>
        </row>
        <row r="51">
          <cell r="A51" t="str">
            <v>A5032</v>
          </cell>
          <cell r="B51" t="str">
            <v>Dony Chandra Farkan</v>
          </cell>
        </row>
        <row r="52">
          <cell r="A52" t="str">
            <v>A5033</v>
          </cell>
          <cell r="B52" t="str">
            <v>Nabila Ariini Rosyada</v>
          </cell>
        </row>
        <row r="53">
          <cell r="A53" t="str">
            <v>A5034</v>
          </cell>
          <cell r="B53" t="str">
            <v>Silfia Putri Widiya Sari</v>
          </cell>
        </row>
        <row r="54">
          <cell r="A54" t="str">
            <v>A5030</v>
          </cell>
          <cell r="B54" t="str">
            <v>Mohammad Dandi Mahendra</v>
          </cell>
        </row>
        <row r="55">
          <cell r="A55" t="str">
            <v>A5031</v>
          </cell>
          <cell r="B55" t="str">
            <v>Alfian Ramadhani</v>
          </cell>
        </row>
      </sheetData>
      <sheetData sheetId="13" refreshError="1">
        <row r="2">
          <cell r="A2" t="str">
            <v>ID Mitra</v>
          </cell>
        </row>
        <row r="50">
          <cell r="A50" t="str">
            <v>90341</v>
          </cell>
          <cell r="B50" t="str">
            <v xml:space="preserve">INDAH ZULI </v>
          </cell>
          <cell r="C50">
            <v>44393</v>
          </cell>
        </row>
        <row r="51">
          <cell r="A51" t="str">
            <v>90616</v>
          </cell>
          <cell r="B51" t="str">
            <v>WIDYA BUDI PRAYOGO</v>
          </cell>
          <cell r="C51">
            <v>44393</v>
          </cell>
        </row>
        <row r="52">
          <cell r="A52" t="str">
            <v>90626</v>
          </cell>
          <cell r="B52" t="str">
            <v>NOVIYANA</v>
          </cell>
          <cell r="C52">
            <v>44393</v>
          </cell>
        </row>
        <row r="53">
          <cell r="A53" t="str">
            <v>90584</v>
          </cell>
          <cell r="B53" t="str">
            <v xml:space="preserve">LUKI UNTORO </v>
          </cell>
          <cell r="C53">
            <v>44403</v>
          </cell>
        </row>
        <row r="54">
          <cell r="A54" t="str">
            <v>90700</v>
          </cell>
          <cell r="B54" t="str">
            <v>YENI DENISA</v>
          </cell>
          <cell r="C54" t="str">
            <v>18 Agustus 2021</v>
          </cell>
        </row>
        <row r="55">
          <cell r="A55" t="str">
            <v>90693</v>
          </cell>
          <cell r="B55" t="str">
            <v>SALMA RIZQAN</v>
          </cell>
          <cell r="C55">
            <v>44487</v>
          </cell>
        </row>
        <row r="56">
          <cell r="A56" t="str">
            <v>90743</v>
          </cell>
          <cell r="B56" t="str">
            <v>DUROTUL KARIMAH</v>
          </cell>
          <cell r="C56" t="str">
            <v>16 Sept 2021</v>
          </cell>
        </row>
        <row r="57">
          <cell r="A57" t="str">
            <v>90749</v>
          </cell>
          <cell r="B57" t="str">
            <v>CLAURICE MARZ ANGELA HUTABARAT</v>
          </cell>
          <cell r="C57" t="str">
            <v>18 Sept 2021</v>
          </cell>
        </row>
        <row r="58">
          <cell r="A58" t="str">
            <v>90729</v>
          </cell>
          <cell r="B58" t="str">
            <v>MAHMUD ALI</v>
          </cell>
          <cell r="C58" t="str">
            <v>21 Sept 2021</v>
          </cell>
        </row>
        <row r="59">
          <cell r="A59" t="str">
            <v>90744</v>
          </cell>
          <cell r="B59" t="str">
            <v>GABRIELLA YOVITA MARLASARI</v>
          </cell>
          <cell r="C59">
            <v>44482</v>
          </cell>
        </row>
        <row r="60">
          <cell r="A60" t="str">
            <v>A0360</v>
          </cell>
          <cell r="B60" t="str">
            <v>CHINTYA AMELYA PUTRI</v>
          </cell>
          <cell r="C60">
            <v>44467</v>
          </cell>
        </row>
        <row r="61">
          <cell r="A61" t="str">
            <v>92153</v>
          </cell>
          <cell r="B61" t="str">
            <v xml:space="preserve">AMALIA LARASATI </v>
          </cell>
          <cell r="C61">
            <v>44585</v>
          </cell>
        </row>
        <row r="62">
          <cell r="A62" t="str">
            <v>92143</v>
          </cell>
          <cell r="B62" t="str">
            <v>EUNIEKE DEBBY V</v>
          </cell>
          <cell r="C62">
            <v>44585</v>
          </cell>
        </row>
        <row r="63">
          <cell r="A63" t="str">
            <v>92173</v>
          </cell>
          <cell r="B63" t="str">
            <v>RISKA ERMAWATI</v>
          </cell>
          <cell r="C63">
            <v>44589</v>
          </cell>
        </row>
        <row r="64">
          <cell r="A64" t="str">
            <v>92154</v>
          </cell>
          <cell r="B64" t="str">
            <v>BRABAT PRAMUDITO</v>
          </cell>
          <cell r="C64">
            <v>44582</v>
          </cell>
        </row>
        <row r="65">
          <cell r="A65" t="str">
            <v>92177</v>
          </cell>
          <cell r="B65" t="str">
            <v xml:space="preserve">MUCHAMMAD CHOLIF FIRMANSYAH </v>
          </cell>
          <cell r="C65">
            <v>44589</v>
          </cell>
        </row>
        <row r="66">
          <cell r="A66" t="str">
            <v>92159</v>
          </cell>
          <cell r="B66" t="str">
            <v>ARDI BUDHI</v>
          </cell>
          <cell r="C66">
            <v>44597</v>
          </cell>
        </row>
        <row r="67">
          <cell r="A67" t="str">
            <v>92500</v>
          </cell>
          <cell r="B67" t="str">
            <v>AULIA FARAH</v>
          </cell>
          <cell r="C67" t="str">
            <v>27 Juni 2022</v>
          </cell>
        </row>
        <row r="68">
          <cell r="A68" t="str">
            <v>92572</v>
          </cell>
          <cell r="B68" t="str">
            <v xml:space="preserve">OSVANDRI </v>
          </cell>
          <cell r="C68" t="str">
            <v>29 Juli 2022</v>
          </cell>
        </row>
        <row r="69">
          <cell r="A69" t="str">
            <v>90553</v>
          </cell>
          <cell r="B69" t="str">
            <v>GALIH ERNAWATI WIBAWA</v>
          </cell>
          <cell r="C69" t="str">
            <v>14 Juli 2021</v>
          </cell>
        </row>
        <row r="70">
          <cell r="A70" t="str">
            <v>90565</v>
          </cell>
          <cell r="B70" t="str">
            <v>ELISABETH YOVITA NATHANIA</v>
          </cell>
          <cell r="C70" t="str">
            <v>5 Juli 2021</v>
          </cell>
        </row>
        <row r="71">
          <cell r="A71" t="str">
            <v>90560</v>
          </cell>
          <cell r="B71" t="str">
            <v>MELANIA IKA PUTRI</v>
          </cell>
          <cell r="C71">
            <v>44579</v>
          </cell>
        </row>
      </sheetData>
      <sheetData sheetId="14" refreshError="1"/>
      <sheetData sheetId="15" refreshError="1">
        <row r="1">
          <cell r="A1" t="str">
            <v>REKAP TEMA C1 2024</v>
          </cell>
        </row>
        <row r="50">
          <cell r="A50" t="str">
            <v>90279</v>
          </cell>
          <cell r="B50" t="str">
            <v>SUTRIA NINGRUM</v>
          </cell>
          <cell r="C50" t="str">
            <v>non</v>
          </cell>
        </row>
        <row r="51">
          <cell r="A51" t="str">
            <v>90331</v>
          </cell>
          <cell r="B51" t="str">
            <v>ERINDA YULIANA</v>
          </cell>
          <cell r="C51" t="str">
            <v>non</v>
          </cell>
        </row>
        <row r="52">
          <cell r="A52" t="str">
            <v>90334</v>
          </cell>
          <cell r="B52" t="str">
            <v>VINCENCIUS TRI SETYOBUDI</v>
          </cell>
          <cell r="C52" t="str">
            <v>non</v>
          </cell>
        </row>
        <row r="53">
          <cell r="A53" t="str">
            <v>90375</v>
          </cell>
          <cell r="B53" t="str">
            <v>GIDEON WAHYU ADI PURNOMO</v>
          </cell>
          <cell r="C53" t="str">
            <v>non</v>
          </cell>
        </row>
        <row r="54">
          <cell r="A54" t="str">
            <v>90296</v>
          </cell>
          <cell r="B54" t="str">
            <v>RIA ARDIANA</v>
          </cell>
          <cell r="C54" t="str">
            <v>non</v>
          </cell>
        </row>
        <row r="55">
          <cell r="A55" t="str">
            <v>90341</v>
          </cell>
          <cell r="B55" t="str">
            <v>INDAH ZULI PRATAMI</v>
          </cell>
          <cell r="C55" t="str">
            <v>non</v>
          </cell>
        </row>
        <row r="56">
          <cell r="A56" t="str">
            <v>92462</v>
          </cell>
          <cell r="B56" t="str">
            <v>NARA SIMA MURTI</v>
          </cell>
          <cell r="C56">
            <v>44750</v>
          </cell>
        </row>
        <row r="57">
          <cell r="A57" t="str">
            <v>90380</v>
          </cell>
          <cell r="B57" t="str">
            <v>FARRAH NAFISA</v>
          </cell>
          <cell r="C57" t="str">
            <v>non</v>
          </cell>
        </row>
        <row r="58">
          <cell r="A58" t="str">
            <v>90351</v>
          </cell>
          <cell r="B58" t="str">
            <v>BRIGITA DINA DWI CAHYANI HADI</v>
          </cell>
          <cell r="C58" t="str">
            <v>non</v>
          </cell>
        </row>
        <row r="59">
          <cell r="A59" t="str">
            <v>92494</v>
          </cell>
          <cell r="B59" t="str">
            <v>NURMANSYAH AMIRUDIN</v>
          </cell>
          <cell r="C59">
            <v>44753</v>
          </cell>
        </row>
        <row r="60">
          <cell r="A60" t="str">
            <v>90298</v>
          </cell>
          <cell r="B60" t="str">
            <v>MUHAMMAD ISKA IZZUL MUSLIMIN</v>
          </cell>
          <cell r="C60" t="str">
            <v>non</v>
          </cell>
        </row>
        <row r="61">
          <cell r="A61" t="str">
            <v>90354</v>
          </cell>
          <cell r="B61" t="str">
            <v>JEAN BREBEUF IRYANI ANDAMARI</v>
          </cell>
          <cell r="C61" t="str">
            <v>non</v>
          </cell>
        </row>
        <row r="62">
          <cell r="A62" t="str">
            <v>90369</v>
          </cell>
          <cell r="B62" t="str">
            <v>EKA SAKINAH OKTAVIANI</v>
          </cell>
          <cell r="C62" t="str">
            <v>non</v>
          </cell>
        </row>
        <row r="63">
          <cell r="A63" t="str">
            <v>90365</v>
          </cell>
          <cell r="B63" t="str">
            <v>PRAFIRA LAILI ZAHRA</v>
          </cell>
          <cell r="C63" t="str">
            <v>non</v>
          </cell>
        </row>
        <row r="64">
          <cell r="A64" t="str">
            <v>90261</v>
          </cell>
          <cell r="B64" t="str">
            <v>ADITYO HADI</v>
          </cell>
          <cell r="C64" t="str">
            <v>non</v>
          </cell>
        </row>
        <row r="65">
          <cell r="A65" t="str">
            <v>92745</v>
          </cell>
          <cell r="B65" t="str">
            <v>EDUARDUS INDRAWAN</v>
          </cell>
          <cell r="C65">
            <v>44805</v>
          </cell>
        </row>
        <row r="66">
          <cell r="A66" t="str">
            <v>90367</v>
          </cell>
          <cell r="B66" t="str">
            <v>NUGROHO DWI YULIANTO</v>
          </cell>
          <cell r="C66" t="str">
            <v>non</v>
          </cell>
        </row>
        <row r="67">
          <cell r="A67" t="str">
            <v>90118</v>
          </cell>
          <cell r="B67" t="str">
            <v>AGRESITABELA PURNANINGRUM</v>
          </cell>
          <cell r="C67" t="str">
            <v>non</v>
          </cell>
        </row>
        <row r="68">
          <cell r="A68" t="str">
            <v>90340</v>
          </cell>
          <cell r="B68" t="str">
            <v>STEVIA PUTRI NADANI</v>
          </cell>
          <cell r="C68">
            <v>44327</v>
          </cell>
        </row>
        <row r="69">
          <cell r="A69" t="str">
            <v>90447</v>
          </cell>
          <cell r="B69" t="str">
            <v>RIO HERMAWAN</v>
          </cell>
          <cell r="C69" t="str">
            <v>non</v>
          </cell>
        </row>
        <row r="70">
          <cell r="A70" t="str">
            <v>90440</v>
          </cell>
          <cell r="B70" t="str">
            <v>HAVARA SURYA FEBRIYANA</v>
          </cell>
          <cell r="C70" t="str">
            <v>non</v>
          </cell>
        </row>
        <row r="71">
          <cell r="A71" t="str">
            <v>90385</v>
          </cell>
          <cell r="B71" t="str">
            <v>INTAN SHOLEHA PUTIKHASARI</v>
          </cell>
          <cell r="C71">
            <v>44333</v>
          </cell>
        </row>
      </sheetData>
      <sheetData sheetId="16" refreshError="1">
        <row r="1">
          <cell r="A1" t="str">
            <v>REKAP TEMA C3 2024</v>
          </cell>
        </row>
        <row r="50">
          <cell r="A50" t="str">
            <v>A2289</v>
          </cell>
          <cell r="B50" t="str">
            <v>Fijar Sintata</v>
          </cell>
          <cell r="C50" t="str">
            <v> </v>
          </cell>
        </row>
        <row r="51">
          <cell r="A51" t="str">
            <v>A2356</v>
          </cell>
          <cell r="B51" t="str">
            <v>Antonia Andriani</v>
          </cell>
          <cell r="C51" t="str">
            <v> </v>
          </cell>
        </row>
        <row r="52">
          <cell r="A52" t="str">
            <v>A2396</v>
          </cell>
          <cell r="B52" t="str">
            <v>Ilyas Fahmi</v>
          </cell>
          <cell r="C52" t="str">
            <v> </v>
          </cell>
        </row>
        <row r="53">
          <cell r="A53" t="str">
            <v>A2447</v>
          </cell>
          <cell r="B53" t="str">
            <v>Sufyan Hanif Abyan</v>
          </cell>
          <cell r="C53" t="str">
            <v> </v>
          </cell>
        </row>
        <row r="54">
          <cell r="A54" t="str">
            <v>A3180</v>
          </cell>
          <cell r="B54" t="str">
            <v>Clara Osa Diprastiwi</v>
          </cell>
          <cell r="C54" t="str">
            <v> </v>
          </cell>
        </row>
        <row r="55">
          <cell r="A55" t="str">
            <v>A3436</v>
          </cell>
          <cell r="B55" t="str">
            <v>Anita Kristiana Laia</v>
          </cell>
          <cell r="C55" t="str">
            <v> </v>
          </cell>
        </row>
        <row r="56">
          <cell r="A56" t="str">
            <v>A3437</v>
          </cell>
          <cell r="B56" t="str">
            <v>Yohana Claudia</v>
          </cell>
          <cell r="C56" t="str">
            <v> </v>
          </cell>
        </row>
        <row r="57">
          <cell r="A57" t="str">
            <v>A3439</v>
          </cell>
          <cell r="B57" t="str">
            <v>Berllita Cornella Devi</v>
          </cell>
          <cell r="C57">
            <v>1</v>
          </cell>
        </row>
        <row r="58">
          <cell r="A58" t="str">
            <v>A3442</v>
          </cell>
          <cell r="B58" t="str">
            <v>Irfan Febriyantoro</v>
          </cell>
          <cell r="C58" t="str">
            <v> </v>
          </cell>
        </row>
        <row r="59">
          <cell r="A59" t="str">
            <v>A3576</v>
          </cell>
          <cell r="B59" t="str">
            <v>Yonatan Adi Saputro</v>
          </cell>
          <cell r="C59" t="str">
            <v> </v>
          </cell>
        </row>
        <row r="60">
          <cell r="A60" t="str">
            <v>A3776</v>
          </cell>
          <cell r="B60" t="str">
            <v>Owena Zaneta Yogaswari</v>
          </cell>
          <cell r="C60" t="str">
            <v> </v>
          </cell>
        </row>
        <row r="61">
          <cell r="A61" t="str">
            <v>A3921</v>
          </cell>
          <cell r="B61" t="str">
            <v>Nimas Suri Martiana</v>
          </cell>
          <cell r="C61">
            <v>1</v>
          </cell>
        </row>
        <row r="62">
          <cell r="A62" t="str">
            <v>A4333</v>
          </cell>
          <cell r="B62" t="str">
            <v>Galuh Safitri</v>
          </cell>
          <cell r="C62" t="str">
            <v> </v>
          </cell>
        </row>
        <row r="63">
          <cell r="A63" t="str">
            <v>A4336</v>
          </cell>
          <cell r="B63" t="str">
            <v>M. Dimas Setya Mahendra</v>
          </cell>
          <cell r="C63" t="str">
            <v> </v>
          </cell>
        </row>
        <row r="64">
          <cell r="A64" t="str">
            <v>A4370</v>
          </cell>
          <cell r="B64" t="str">
            <v>ERLANGGA ADIALAM</v>
          </cell>
          <cell r="C64" t="str">
            <v> </v>
          </cell>
        </row>
        <row r="65">
          <cell r="A65" t="str">
            <v>A4372</v>
          </cell>
          <cell r="B65" t="str">
            <v>TRI WIDIASTUTI</v>
          </cell>
          <cell r="C65">
            <v>1</v>
          </cell>
        </row>
        <row r="66">
          <cell r="A66" t="str">
            <v>A4491</v>
          </cell>
          <cell r="B66" t="str">
            <v>RATIH DEWANTI NUGRAHENI</v>
          </cell>
          <cell r="C66" t="str">
            <v> </v>
          </cell>
        </row>
        <row r="67">
          <cell r="A67" t="str">
            <v>A4495</v>
          </cell>
          <cell r="B67" t="str">
            <v>YASMINAH FITRIAH</v>
          </cell>
          <cell r="C67" t="str">
            <v> </v>
          </cell>
        </row>
        <row r="68">
          <cell r="A68" t="str">
            <v>A4497</v>
          </cell>
          <cell r="B68" t="str">
            <v>FAHMI NAJIB</v>
          </cell>
          <cell r="C68">
            <v>1</v>
          </cell>
        </row>
        <row r="69">
          <cell r="A69" t="str">
            <v>A4498</v>
          </cell>
          <cell r="B69" t="str">
            <v>RESTI AYU OKTARINI</v>
          </cell>
          <cell r="C69" t="str">
            <v> </v>
          </cell>
        </row>
        <row r="70">
          <cell r="A70" t="str">
            <v>A4501</v>
          </cell>
          <cell r="B70" t="str">
            <v>RAMADHANTI PUSPITA SARI</v>
          </cell>
          <cell r="C70" t="str">
            <v> </v>
          </cell>
        </row>
        <row r="71">
          <cell r="A71" t="str">
            <v>A4503</v>
          </cell>
          <cell r="B71" t="str">
            <v>ANDIENE IZAZ</v>
          </cell>
          <cell r="C71" t="str">
            <v> </v>
          </cell>
        </row>
      </sheetData>
      <sheetData sheetId="17" refreshError="1">
        <row r="1">
          <cell r="A1" t="str">
            <v>REKAP CCSK 2024</v>
          </cell>
        </row>
        <row r="50">
          <cell r="A50" t="str">
            <v>A4631</v>
          </cell>
          <cell r="B50" t="str">
            <v>JOCHIE PHU ELKANA ASIA SIHITE</v>
          </cell>
          <cell r="C50">
            <v>45667</v>
          </cell>
        </row>
        <row r="51">
          <cell r="A51" t="str">
            <v>A4642</v>
          </cell>
          <cell r="B51" t="str">
            <v>SELFI NUR HIDAYAH</v>
          </cell>
          <cell r="C51">
            <v>45675</v>
          </cell>
        </row>
        <row r="52">
          <cell r="A52" t="str">
            <v>A3685</v>
          </cell>
          <cell r="B52" t="str">
            <v>Henok Christovel Valentino Mewengkang</v>
          </cell>
          <cell r="C52">
            <v>45779</v>
          </cell>
        </row>
        <row r="53">
          <cell r="A53" t="str">
            <v>A5037</v>
          </cell>
          <cell r="B53" t="str">
            <v>Iska Izul</v>
          </cell>
          <cell r="C53">
            <v>45779</v>
          </cell>
        </row>
        <row r="54">
          <cell r="A54" t="str">
            <v>A5009</v>
          </cell>
          <cell r="B54" t="str">
            <v>Muhamad Ivan Abdul Hakim</v>
          </cell>
          <cell r="C54">
            <v>45779</v>
          </cell>
        </row>
        <row r="55">
          <cell r="A55" t="str">
            <v>A5008</v>
          </cell>
          <cell r="B55" t="str">
            <v>Niken Diah Ayu Asmarani</v>
          </cell>
          <cell r="C55">
            <v>45780</v>
          </cell>
        </row>
        <row r="56">
          <cell r="A56" t="str">
            <v>A5010</v>
          </cell>
          <cell r="B56" t="str">
            <v>Sri Handayani</v>
          </cell>
          <cell r="C56">
            <v>45784</v>
          </cell>
        </row>
      </sheetData>
      <sheetData sheetId="18" refreshError="1">
        <row r="1">
          <cell r="A1" t="str">
            <v>REKAP TEMA C2 HAJI 2024</v>
          </cell>
        </row>
        <row r="50">
          <cell r="A50" t="str">
            <v>A4080</v>
          </cell>
          <cell r="B50" t="str">
            <v>AHMAD MIFTAH KAMALUDDIN</v>
          </cell>
          <cell r="C50">
            <v>45451</v>
          </cell>
        </row>
        <row r="51">
          <cell r="A51" t="str">
            <v>A4082</v>
          </cell>
          <cell r="B51" t="str">
            <v>IRANI SALSABILA</v>
          </cell>
          <cell r="C51">
            <v>45455</v>
          </cell>
        </row>
        <row r="52">
          <cell r="A52" t="str">
            <v>A4081</v>
          </cell>
          <cell r="B52" t="str">
            <v>GINA YUSNI</v>
          </cell>
          <cell r="C52">
            <v>45455</v>
          </cell>
        </row>
        <row r="53">
          <cell r="A53" t="str">
            <v>A2012</v>
          </cell>
          <cell r="B53" t="str">
            <v>AINI SHOFWATI</v>
          </cell>
          <cell r="C53">
            <v>45446</v>
          </cell>
        </row>
        <row r="54">
          <cell r="A54" t="str">
            <v>A4117</v>
          </cell>
          <cell r="B54" t="str">
            <v>JESSIANA ADE NOVITA</v>
          </cell>
          <cell r="C54">
            <v>45462</v>
          </cell>
        </row>
        <row r="55">
          <cell r="A55" t="str">
            <v>A4121</v>
          </cell>
          <cell r="B55" t="str">
            <v>HINDA NOVIANTI</v>
          </cell>
          <cell r="C55">
            <v>45474</v>
          </cell>
        </row>
        <row r="56">
          <cell r="A56" t="str">
            <v>A4124</v>
          </cell>
          <cell r="B56" t="str">
            <v>MAULANA IHSAN SANTOSO</v>
          </cell>
          <cell r="C56">
            <v>45471</v>
          </cell>
        </row>
        <row r="57">
          <cell r="A57" t="str">
            <v>A4114</v>
          </cell>
          <cell r="B57" t="str">
            <v>AYU SEKAR MIRAH</v>
          </cell>
          <cell r="C57">
            <v>45471</v>
          </cell>
        </row>
        <row r="58">
          <cell r="A58" t="str">
            <v>A4122</v>
          </cell>
          <cell r="B58" t="str">
            <v>ROSYID WICAKSONO</v>
          </cell>
          <cell r="C58">
            <v>45472</v>
          </cell>
        </row>
        <row r="59">
          <cell r="A59" t="str">
            <v>A4115</v>
          </cell>
          <cell r="B59" t="str">
            <v>REVI ANGGITA</v>
          </cell>
          <cell r="C59">
            <v>45477</v>
          </cell>
        </row>
        <row r="60">
          <cell r="A60" t="str">
            <v>A4118</v>
          </cell>
          <cell r="B60" t="str">
            <v>ANINDYA KUMALALITA</v>
          </cell>
          <cell r="C60">
            <v>45474</v>
          </cell>
        </row>
        <row r="61">
          <cell r="A61" t="str">
            <v>A4123</v>
          </cell>
          <cell r="B61" t="str">
            <v>ATIKAH NUR AINI</v>
          </cell>
          <cell r="C61">
            <v>45481</v>
          </cell>
        </row>
        <row r="62">
          <cell r="A62" t="str">
            <v>A4125</v>
          </cell>
          <cell r="B62" t="str">
            <v>TESA LONIKA HUTASOIT</v>
          </cell>
          <cell r="C62">
            <v>45481</v>
          </cell>
        </row>
        <row r="63">
          <cell r="A63" t="str">
            <v>A4116</v>
          </cell>
          <cell r="B63" t="str">
            <v>MUTIARA AZZAHRA</v>
          </cell>
          <cell r="C63">
            <v>45474</v>
          </cell>
        </row>
        <row r="64">
          <cell r="A64" t="str">
            <v>A4119</v>
          </cell>
          <cell r="B64" t="str">
            <v>NUR ELISA</v>
          </cell>
          <cell r="C64">
            <v>45474</v>
          </cell>
        </row>
        <row r="65">
          <cell r="A65" t="str">
            <v>A4120</v>
          </cell>
          <cell r="B65" t="str">
            <v>NIA FEBRIANITA</v>
          </cell>
          <cell r="C65">
            <v>45486</v>
          </cell>
        </row>
        <row r="66">
          <cell r="A66" t="str">
            <v>A2888</v>
          </cell>
          <cell r="B66" t="str">
            <v>SAMUEL ANTONO</v>
          </cell>
        </row>
        <row r="67">
          <cell r="A67" t="str">
            <v>A4126</v>
          </cell>
          <cell r="B67" t="str">
            <v>MARIA THERESA PRATIWI AYUNING TYAS</v>
          </cell>
        </row>
        <row r="68">
          <cell r="A68" t="str">
            <v>A4281</v>
          </cell>
          <cell r="B68" t="str">
            <v>ALJAZEERA ISLAMI</v>
          </cell>
          <cell r="C68">
            <v>45548</v>
          </cell>
        </row>
        <row r="69">
          <cell r="A69" t="str">
            <v>A4282</v>
          </cell>
          <cell r="B69" t="str">
            <v>NAILA TAZKIYYA ROSYIDA</v>
          </cell>
          <cell r="C69">
            <v>45548</v>
          </cell>
        </row>
        <row r="70">
          <cell r="A70" t="str">
            <v>A4283</v>
          </cell>
          <cell r="B70" t="str">
            <v>TIARA AGIS RAMDHANI</v>
          </cell>
          <cell r="C70">
            <v>45549</v>
          </cell>
        </row>
        <row r="71">
          <cell r="A71" t="str">
            <v>A4280</v>
          </cell>
          <cell r="B71" t="str">
            <v>AGIL OKTANONA</v>
          </cell>
          <cell r="C71">
            <v>45556</v>
          </cell>
        </row>
      </sheetData>
      <sheetData sheetId="19" refreshError="1">
        <row r="1">
          <cell r="A1" t="str">
            <v>REKAP TEMA C1 2024</v>
          </cell>
        </row>
        <row r="50">
          <cell r="A50" t="str">
            <v>90975</v>
          </cell>
          <cell r="B50" t="str">
            <v>FERI MAULANA</v>
          </cell>
          <cell r="C50">
            <v>44533</v>
          </cell>
        </row>
        <row r="51">
          <cell r="A51" t="str">
            <v>A1554</v>
          </cell>
          <cell r="B51" t="str">
            <v>ALMEYDA BINTANG</v>
          </cell>
          <cell r="C51">
            <v>44986</v>
          </cell>
        </row>
        <row r="52">
          <cell r="A52" t="str">
            <v>A0410</v>
          </cell>
          <cell r="B52" t="str">
            <v>ERIC MORALLES</v>
          </cell>
          <cell r="C52">
            <v>44851</v>
          </cell>
        </row>
        <row r="53">
          <cell r="A53" t="str">
            <v>A0471</v>
          </cell>
          <cell r="B53" t="str">
            <v>NADILLA EVI RAHMADANI</v>
          </cell>
          <cell r="C53">
            <v>44862</v>
          </cell>
        </row>
        <row r="54">
          <cell r="A54" t="str">
            <v>90688</v>
          </cell>
          <cell r="B54" t="str">
            <v>AMALINA ADI LUTHFIYAH</v>
          </cell>
          <cell r="C54">
            <v>44441</v>
          </cell>
        </row>
        <row r="55">
          <cell r="A55" t="str">
            <v>A0417</v>
          </cell>
          <cell r="B55" t="str">
            <v>NUR AFIFAH</v>
          </cell>
          <cell r="C55">
            <v>44845</v>
          </cell>
        </row>
        <row r="56">
          <cell r="A56" t="str">
            <v>A1677</v>
          </cell>
          <cell r="B56" t="str">
            <v>DHEA MAYSA PUTRI</v>
          </cell>
          <cell r="C56">
            <v>44992</v>
          </cell>
        </row>
        <row r="57">
          <cell r="A57" t="str">
            <v>A1555</v>
          </cell>
          <cell r="B57" t="str">
            <v>SHINTA AULIA ZAHRA</v>
          </cell>
          <cell r="C57">
            <v>44986</v>
          </cell>
        </row>
        <row r="58">
          <cell r="A58" t="str">
            <v>A0511</v>
          </cell>
          <cell r="B58" t="str">
            <v>RAHAYU</v>
          </cell>
          <cell r="C58">
            <v>44875</v>
          </cell>
        </row>
        <row r="59">
          <cell r="A59" t="str">
            <v>90411</v>
          </cell>
          <cell r="B59" t="str">
            <v>SLAMET RIYADI</v>
          </cell>
          <cell r="C59">
            <v>44319</v>
          </cell>
        </row>
        <row r="60">
          <cell r="A60" t="str">
            <v>A0654</v>
          </cell>
          <cell r="B60" t="str">
            <v>SEFTYA NOOR ANGGRAENY</v>
          </cell>
          <cell r="C60">
            <v>44876</v>
          </cell>
        </row>
        <row r="61">
          <cell r="A61" t="str">
            <v>A0355</v>
          </cell>
          <cell r="B61" t="str">
            <v>CATHARINA WIDIA</v>
          </cell>
          <cell r="C61">
            <v>44845</v>
          </cell>
        </row>
        <row r="62">
          <cell r="A62" t="str">
            <v>A0340</v>
          </cell>
          <cell r="B62" t="str">
            <v>CORNELIA MARIA RADITA</v>
          </cell>
          <cell r="C62">
            <v>44881</v>
          </cell>
        </row>
        <row r="63">
          <cell r="A63" t="str">
            <v>A1683</v>
          </cell>
          <cell r="B63" t="str">
            <v>IZZATI KEMAL BAIHAQI</v>
          </cell>
          <cell r="C63">
            <v>44986</v>
          </cell>
        </row>
        <row r="64">
          <cell r="A64" t="str">
            <v>A0655</v>
          </cell>
          <cell r="B64" t="str">
            <v>DIAN SETYA WIBAWATI</v>
          </cell>
          <cell r="C64">
            <v>44896</v>
          </cell>
        </row>
        <row r="65">
          <cell r="A65" t="str">
            <v>A0370</v>
          </cell>
          <cell r="B65" t="str">
            <v>ADILA FITRI</v>
          </cell>
          <cell r="C65">
            <v>44846</v>
          </cell>
        </row>
        <row r="66">
          <cell r="A66" t="str">
            <v>92534</v>
          </cell>
          <cell r="B66" t="str">
            <v>NONI PRADIKA SARI</v>
          </cell>
          <cell r="C66">
            <v>44844</v>
          </cell>
        </row>
        <row r="67">
          <cell r="A67" t="str">
            <v>A0361</v>
          </cell>
          <cell r="B67" t="str">
            <v>VATRA RENGGANA</v>
          </cell>
          <cell r="C67">
            <v>44846</v>
          </cell>
        </row>
        <row r="68">
          <cell r="A68" t="str">
            <v>A2023</v>
          </cell>
          <cell r="B68" t="str">
            <v>NUNUK KHOMARIYAH</v>
          </cell>
          <cell r="C68">
            <v>45030</v>
          </cell>
        </row>
        <row r="69">
          <cell r="A69" t="str">
            <v>A1678</v>
          </cell>
          <cell r="B69" t="str">
            <v xml:space="preserve">RIZKY YULIANI </v>
          </cell>
          <cell r="C69">
            <v>44995</v>
          </cell>
        </row>
        <row r="70">
          <cell r="A70" t="str">
            <v>A1681</v>
          </cell>
          <cell r="B70" t="str">
            <v>REGINA ANGELIC</v>
          </cell>
          <cell r="C70">
            <v>44993</v>
          </cell>
        </row>
        <row r="71">
          <cell r="A71" t="str">
            <v>A1544</v>
          </cell>
          <cell r="B71" t="str">
            <v>ULYA SAFIRA YANIDAR</v>
          </cell>
          <cell r="C71">
            <v>45000</v>
          </cell>
        </row>
      </sheetData>
      <sheetData sheetId="20" refreshError="1">
        <row r="1">
          <cell r="A1" t="str">
            <v>REKAP TEMA C3 2024</v>
          </cell>
        </row>
        <row r="50">
          <cell r="A50" t="str">
            <v>A1196</v>
          </cell>
          <cell r="B50" t="str">
            <v>VEBRI ALDIANSYAH</v>
          </cell>
          <cell r="C50">
            <v>44936</v>
          </cell>
        </row>
        <row r="51">
          <cell r="A51" t="str">
            <v>A1197</v>
          </cell>
          <cell r="B51" t="str">
            <v>FELISITAS NINDI ASTANINGRUM</v>
          </cell>
          <cell r="C51">
            <v>44936</v>
          </cell>
        </row>
        <row r="52">
          <cell r="A52" t="str">
            <v>A1199</v>
          </cell>
          <cell r="B52" t="str">
            <v>FAUZIA AL MUIZZATUN NISA</v>
          </cell>
          <cell r="C52">
            <v>44936</v>
          </cell>
        </row>
        <row r="53">
          <cell r="A53" t="str">
            <v>A0556</v>
          </cell>
          <cell r="B53" t="str">
            <v>HEDWIG DINAVITA AMANDA PUTRI</v>
          </cell>
          <cell r="C53">
            <v>44935</v>
          </cell>
        </row>
        <row r="54">
          <cell r="A54" t="str">
            <v>A0560</v>
          </cell>
          <cell r="B54" t="str">
            <v>MATHILDA EUNIKE ANDREA</v>
          </cell>
          <cell r="C54">
            <v>44935</v>
          </cell>
        </row>
        <row r="55">
          <cell r="A55" t="str">
            <v>A0342</v>
          </cell>
          <cell r="B55" t="str">
            <v>BAMBANG IRAWAN YUNANTORO</v>
          </cell>
          <cell r="C55">
            <v>44943</v>
          </cell>
        </row>
        <row r="56">
          <cell r="A56" t="str">
            <v>A0806</v>
          </cell>
          <cell r="B56" t="str">
            <v>ALDO ANGGI PRAYOGI</v>
          </cell>
          <cell r="C56">
            <v>44942</v>
          </cell>
        </row>
        <row r="57">
          <cell r="A57" t="str">
            <v>A1252</v>
          </cell>
          <cell r="B57" t="str">
            <v>M FAJAR ASSIDDIQ SRISYA</v>
          </cell>
          <cell r="C57">
            <v>44942</v>
          </cell>
        </row>
        <row r="58">
          <cell r="A58" t="str">
            <v>A1254</v>
          </cell>
          <cell r="B58" t="str">
            <v>LAILI NURAINI</v>
          </cell>
          <cell r="C58">
            <v>44949</v>
          </cell>
        </row>
        <row r="59">
          <cell r="A59" t="str">
            <v>A1253</v>
          </cell>
          <cell r="B59" t="str">
            <v>ARJUN ADIANSYAH</v>
          </cell>
          <cell r="C59">
            <v>44942</v>
          </cell>
        </row>
        <row r="60">
          <cell r="A60" t="str">
            <v>A1373</v>
          </cell>
          <cell r="B60" t="str">
            <v>APRILIANA NURTETA</v>
          </cell>
          <cell r="C60">
            <v>44951</v>
          </cell>
        </row>
        <row r="61">
          <cell r="A61" t="str">
            <v>A1319</v>
          </cell>
          <cell r="B61" t="str">
            <v>MARDIANTO TIRO</v>
          </cell>
          <cell r="C61">
            <v>44949</v>
          </cell>
        </row>
        <row r="62">
          <cell r="A62" t="str">
            <v>A1317</v>
          </cell>
          <cell r="B62" t="str">
            <v>ELLYA YUNITA ASLAM</v>
          </cell>
          <cell r="C62">
            <v>44958</v>
          </cell>
        </row>
        <row r="63">
          <cell r="A63" t="str">
            <v>90762</v>
          </cell>
          <cell r="B63" t="str">
            <v>KRISTIANI ANUGRAH</v>
          </cell>
          <cell r="C63">
            <v>44958</v>
          </cell>
        </row>
        <row r="64">
          <cell r="A64" t="str">
            <v>A1320</v>
          </cell>
          <cell r="B64" t="str">
            <v>MIRMALITA NUGRAHENY</v>
          </cell>
          <cell r="C64">
            <v>44959</v>
          </cell>
        </row>
        <row r="65">
          <cell r="A65" t="str">
            <v>A1331</v>
          </cell>
          <cell r="B65" t="str">
            <v>NOVITA WIGA PUTRI</v>
          </cell>
          <cell r="C65">
            <v>44958</v>
          </cell>
        </row>
        <row r="66">
          <cell r="A66" t="str">
            <v>A1374</v>
          </cell>
          <cell r="B66" t="str">
            <v>HANIF AZZAHRA</v>
          </cell>
          <cell r="C66">
            <v>44958</v>
          </cell>
        </row>
        <row r="67">
          <cell r="A67" t="str">
            <v>A1376</v>
          </cell>
          <cell r="B67" t="str">
            <v>NUZUL HAIYANTI NURJANAH</v>
          </cell>
          <cell r="C67">
            <v>44958</v>
          </cell>
        </row>
        <row r="68">
          <cell r="A68" t="str">
            <v>A1377</v>
          </cell>
          <cell r="B68" t="str">
            <v>ERNESTA PURWANTO</v>
          </cell>
          <cell r="C68">
            <v>44958</v>
          </cell>
        </row>
        <row r="69">
          <cell r="A69" t="str">
            <v>A1387</v>
          </cell>
          <cell r="B69" t="str">
            <v>BAYU SETYA PAMBUDI</v>
          </cell>
          <cell r="C69">
            <v>44958</v>
          </cell>
        </row>
        <row r="70">
          <cell r="A70" t="str">
            <v>A1389</v>
          </cell>
          <cell r="B70" t="str">
            <v>BAGUS RENDRA</v>
          </cell>
          <cell r="C70">
            <v>44958</v>
          </cell>
        </row>
        <row r="71">
          <cell r="A71" t="str">
            <v>92596</v>
          </cell>
          <cell r="B71" t="str">
            <v>JALU NINDYO JATMIKO</v>
          </cell>
          <cell r="C71">
            <v>44963</v>
          </cell>
        </row>
      </sheetData>
      <sheetData sheetId="21" refreshError="1">
        <row r="1">
          <cell r="A1" t="str">
            <v>REKAP CCSK 2024</v>
          </cell>
        </row>
        <row r="50">
          <cell r="A50" t="str">
            <v>90688</v>
          </cell>
          <cell r="B50" t="str">
            <v>AMALINA ADI LUTHFIYAH</v>
          </cell>
          <cell r="C50">
            <v>44441</v>
          </cell>
        </row>
        <row r="51">
          <cell r="A51" t="str">
            <v>A0417</v>
          </cell>
          <cell r="B51" t="str">
            <v>NUR AFIFAH</v>
          </cell>
          <cell r="C51">
            <v>44845</v>
          </cell>
        </row>
        <row r="52">
          <cell r="A52" t="str">
            <v>A1677</v>
          </cell>
          <cell r="B52" t="str">
            <v>DHEA MAYSA PUTRI</v>
          </cell>
          <cell r="C52">
            <v>44992</v>
          </cell>
        </row>
        <row r="53">
          <cell r="A53" t="str">
            <v>A1555</v>
          </cell>
          <cell r="B53" t="str">
            <v>SHINTA AULIA ZAHRA</v>
          </cell>
          <cell r="C53">
            <v>44986</v>
          </cell>
        </row>
        <row r="54">
          <cell r="A54" t="str">
            <v>A0511</v>
          </cell>
          <cell r="B54" t="str">
            <v>RAHAYU</v>
          </cell>
          <cell r="C54">
            <v>44875</v>
          </cell>
        </row>
        <row r="55">
          <cell r="A55" t="str">
            <v>90411</v>
          </cell>
          <cell r="B55" t="str">
            <v>SLAMET RIYADI</v>
          </cell>
          <cell r="C55">
            <v>44319</v>
          </cell>
        </row>
        <row r="56">
          <cell r="A56" t="str">
            <v>A0654</v>
          </cell>
          <cell r="B56" t="str">
            <v>SEFTYA NOOR ANGGRAENY</v>
          </cell>
          <cell r="C56">
            <v>44876</v>
          </cell>
        </row>
        <row r="57">
          <cell r="A57" t="str">
            <v>A0355</v>
          </cell>
          <cell r="B57" t="str">
            <v>CATHARINA WIDIA</v>
          </cell>
          <cell r="C57">
            <v>44845</v>
          </cell>
        </row>
        <row r="58">
          <cell r="A58" t="str">
            <v>A0340</v>
          </cell>
          <cell r="B58" t="str">
            <v>CORNELIA MARIA RADITA</v>
          </cell>
          <cell r="C58">
            <v>44881</v>
          </cell>
        </row>
        <row r="59">
          <cell r="A59" t="str">
            <v>A1683</v>
          </cell>
          <cell r="B59" t="str">
            <v>IZZATI KEMAL BAIHAQI</v>
          </cell>
          <cell r="C59">
            <v>44986</v>
          </cell>
        </row>
        <row r="60">
          <cell r="A60" t="str">
            <v>A0655</v>
          </cell>
          <cell r="B60" t="str">
            <v>DIAN SETYA WIBAWATI</v>
          </cell>
          <cell r="C60">
            <v>44896</v>
          </cell>
        </row>
        <row r="61">
          <cell r="A61" t="str">
            <v>A0370</v>
          </cell>
          <cell r="B61" t="str">
            <v>ADILA FITRI</v>
          </cell>
          <cell r="C61">
            <v>44846</v>
          </cell>
        </row>
        <row r="62">
          <cell r="A62" t="str">
            <v>92534</v>
          </cell>
          <cell r="B62" t="str">
            <v>NONI PRADIKA SARI</v>
          </cell>
          <cell r="C62">
            <v>44844</v>
          </cell>
        </row>
        <row r="63">
          <cell r="A63" t="str">
            <v>A0361</v>
          </cell>
          <cell r="B63" t="str">
            <v>VATRA RENGGANA</v>
          </cell>
          <cell r="C63">
            <v>44846</v>
          </cell>
        </row>
        <row r="64">
          <cell r="A64" t="str">
            <v>A2023</v>
          </cell>
          <cell r="B64" t="str">
            <v>NUNUK KHOMARIYAH</v>
          </cell>
          <cell r="C64">
            <v>45030</v>
          </cell>
        </row>
        <row r="65">
          <cell r="A65" t="str">
            <v>A1678</v>
          </cell>
          <cell r="B65" t="str">
            <v xml:space="preserve">RIZKY YULIANI </v>
          </cell>
          <cell r="C65">
            <v>44995</v>
          </cell>
        </row>
        <row r="66">
          <cell r="A66" t="str">
            <v>A1681</v>
          </cell>
          <cell r="B66" t="str">
            <v>REGINA ANGELIC</v>
          </cell>
          <cell r="C66">
            <v>44993</v>
          </cell>
        </row>
        <row r="67">
          <cell r="A67" t="str">
            <v>A1544</v>
          </cell>
          <cell r="B67" t="str">
            <v>ULYA SAFIRA YANIDAR</v>
          </cell>
          <cell r="C67">
            <v>45000</v>
          </cell>
        </row>
        <row r="68">
          <cell r="A68" t="str">
            <v>90526</v>
          </cell>
          <cell r="B68" t="str">
            <v>OLVA ROUTANIA FRANSISKA</v>
          </cell>
          <cell r="C68">
            <v>44365</v>
          </cell>
        </row>
        <row r="69">
          <cell r="A69" t="str">
            <v>A2020</v>
          </cell>
          <cell r="B69" t="str">
            <v>GISELA SENDY MAHARANI</v>
          </cell>
          <cell r="C69">
            <v>44998</v>
          </cell>
        </row>
        <row r="70">
          <cell r="A70" t="str">
            <v>90689</v>
          </cell>
          <cell r="B70" t="str">
            <v>PUTRI MAIWAN</v>
          </cell>
          <cell r="C70">
            <v>44778</v>
          </cell>
        </row>
        <row r="71">
          <cell r="A71" t="str">
            <v>A1952</v>
          </cell>
          <cell r="B71" t="str">
            <v>LAURENSIUS AXEL RADITYA</v>
          </cell>
          <cell r="C71">
            <v>45050</v>
          </cell>
        </row>
      </sheetData>
      <sheetData sheetId="22" refreshError="1">
        <row r="1">
          <cell r="A1" t="str">
            <v>REKAP TEMA C2 HAJI 2024</v>
          </cell>
        </row>
        <row r="50">
          <cell r="A50" t="str">
            <v>A4080</v>
          </cell>
          <cell r="B50" t="str">
            <v>AHMAD MIFTAH KAMALUDDIN</v>
          </cell>
          <cell r="C50">
            <v>45451</v>
          </cell>
        </row>
        <row r="51">
          <cell r="A51" t="str">
            <v>A4082</v>
          </cell>
          <cell r="B51" t="str">
            <v>IRANI SALSABILA</v>
          </cell>
          <cell r="C51">
            <v>45455</v>
          </cell>
        </row>
        <row r="52">
          <cell r="A52" t="str">
            <v>A4081</v>
          </cell>
          <cell r="B52" t="str">
            <v>GINA YUSNI</v>
          </cell>
          <cell r="C52">
            <v>45455</v>
          </cell>
        </row>
        <row r="53">
          <cell r="A53" t="str">
            <v>A2012</v>
          </cell>
          <cell r="B53" t="str">
            <v>AINI SHOFWATI</v>
          </cell>
          <cell r="C53">
            <v>45446</v>
          </cell>
        </row>
        <row r="54">
          <cell r="A54" t="str">
            <v>A4117</v>
          </cell>
          <cell r="B54" t="str">
            <v>JESSIANA ADE NOVITA</v>
          </cell>
          <cell r="C54">
            <v>45462</v>
          </cell>
        </row>
        <row r="55">
          <cell r="A55" t="str">
            <v>A4121</v>
          </cell>
          <cell r="B55" t="str">
            <v>HINDA NOVIANTI</v>
          </cell>
          <cell r="C55">
            <v>45474</v>
          </cell>
        </row>
        <row r="56">
          <cell r="A56" t="str">
            <v>A4124</v>
          </cell>
          <cell r="B56" t="str">
            <v>MAULANA IHSAN SANTOSO</v>
          </cell>
          <cell r="C56">
            <v>45471</v>
          </cell>
        </row>
        <row r="57">
          <cell r="A57" t="str">
            <v>A4114</v>
          </cell>
          <cell r="B57" t="str">
            <v>AYU SEKAR MIRAH</v>
          </cell>
          <cell r="C57">
            <v>45471</v>
          </cell>
        </row>
        <row r="58">
          <cell r="A58" t="str">
            <v>A4122</v>
          </cell>
          <cell r="B58" t="str">
            <v>ROSYID WICAKSONO</v>
          </cell>
          <cell r="C58">
            <v>45472</v>
          </cell>
        </row>
        <row r="59">
          <cell r="A59" t="str">
            <v>A4115</v>
          </cell>
          <cell r="B59" t="str">
            <v>REVI ANGGITA</v>
          </cell>
          <cell r="C59">
            <v>45477</v>
          </cell>
        </row>
        <row r="60">
          <cell r="A60" t="str">
            <v>A4118</v>
          </cell>
          <cell r="B60" t="str">
            <v>ANINDYA KUMALALITA</v>
          </cell>
          <cell r="C60">
            <v>45474</v>
          </cell>
        </row>
        <row r="61">
          <cell r="A61" t="str">
            <v>A4123</v>
          </cell>
          <cell r="B61" t="str">
            <v>ATIKAH NUR AINI</v>
          </cell>
          <cell r="C61">
            <v>45481</v>
          </cell>
        </row>
        <row r="62">
          <cell r="A62" t="str">
            <v>A4125</v>
          </cell>
          <cell r="B62" t="str">
            <v>TESA LONIKA HUTASOIT</v>
          </cell>
          <cell r="C62">
            <v>45481</v>
          </cell>
        </row>
        <row r="63">
          <cell r="A63" t="str">
            <v>A4116</v>
          </cell>
          <cell r="B63" t="str">
            <v>MUTIARA AZZAHRA</v>
          </cell>
          <cell r="C63">
            <v>45474</v>
          </cell>
        </row>
        <row r="64">
          <cell r="A64" t="str">
            <v>A4119</v>
          </cell>
          <cell r="B64" t="str">
            <v>NUR ELISA</v>
          </cell>
          <cell r="C64">
            <v>45474</v>
          </cell>
        </row>
        <row r="65">
          <cell r="A65" t="str">
            <v>A4120</v>
          </cell>
          <cell r="B65" t="str">
            <v>NIA FEBRIANITA</v>
          </cell>
          <cell r="C65">
            <v>45486</v>
          </cell>
        </row>
        <row r="66">
          <cell r="A66" t="str">
            <v>A2888</v>
          </cell>
          <cell r="B66" t="str">
            <v>SAMUEL ANTONO</v>
          </cell>
          <cell r="C66">
            <v>36998</v>
          </cell>
        </row>
        <row r="67">
          <cell r="A67" t="str">
            <v>A4126</v>
          </cell>
          <cell r="B67" t="str">
            <v>MARIA THERESA PRATIWI AYUNING TYAS</v>
          </cell>
          <cell r="C67">
            <v>35051</v>
          </cell>
        </row>
        <row r="68">
          <cell r="A68" t="str">
            <v>A4281</v>
          </cell>
          <cell r="B68" t="str">
            <v>ALJAZEERA ISLAMI</v>
          </cell>
          <cell r="C68">
            <v>45548</v>
          </cell>
        </row>
        <row r="69">
          <cell r="A69" t="str">
            <v>A4282</v>
          </cell>
          <cell r="B69" t="str">
            <v>NAILA TAZKIYYA ROSYIDA</v>
          </cell>
          <cell r="C69">
            <v>45548</v>
          </cell>
        </row>
        <row r="70">
          <cell r="A70" t="str">
            <v>A4283</v>
          </cell>
          <cell r="B70" t="str">
            <v>TIARA AGIS RAMDHANI</v>
          </cell>
          <cell r="C70">
            <v>45549</v>
          </cell>
        </row>
        <row r="71">
          <cell r="A71" t="str">
            <v>A4280</v>
          </cell>
          <cell r="B71" t="str">
            <v>AGIL OKTANONA</v>
          </cell>
          <cell r="C71">
            <v>45556</v>
          </cell>
        </row>
      </sheetData>
      <sheetData sheetId="23" refreshError="1">
        <row r="1">
          <cell r="A1" t="str">
            <v>REKAP SBPV 2024</v>
          </cell>
        </row>
        <row r="50">
          <cell r="A50" t="str">
            <v>A1951</v>
          </cell>
          <cell r="B50" t="str">
            <v>LIESKA</v>
          </cell>
          <cell r="C50" t="str">
            <v>30/03/2023</v>
          </cell>
        </row>
        <row r="51">
          <cell r="A51" t="str">
            <v>A1971</v>
          </cell>
          <cell r="B51" t="str">
            <v>ANGGI BEATRIKS SERAN</v>
          </cell>
          <cell r="C51">
            <v>44930</v>
          </cell>
        </row>
        <row r="52">
          <cell r="A52" t="str">
            <v>A1962</v>
          </cell>
          <cell r="B52" t="str">
            <v>NUR SABILA RISKI</v>
          </cell>
          <cell r="C52">
            <v>44930</v>
          </cell>
        </row>
        <row r="53">
          <cell r="A53" t="str">
            <v>A2001</v>
          </cell>
          <cell r="B53" t="str">
            <v>M MENTARI GAGAT RAYNA</v>
          </cell>
          <cell r="C53">
            <v>44930</v>
          </cell>
        </row>
        <row r="54">
          <cell r="A54" t="str">
            <v>A2029</v>
          </cell>
          <cell r="B54" t="str">
            <v>AGUNG PRASETYO</v>
          </cell>
          <cell r="C54">
            <v>45234</v>
          </cell>
        </row>
        <row r="55">
          <cell r="A55" t="str">
            <v>A2021</v>
          </cell>
          <cell r="B55" t="str">
            <v>MARCELLINO YOGA WICAKSANA</v>
          </cell>
          <cell r="C55">
            <v>45234</v>
          </cell>
        </row>
        <row r="56">
          <cell r="A56" t="str">
            <v>A2006</v>
          </cell>
          <cell r="B56" t="str">
            <v>NGURAH SATYA SUDANA</v>
          </cell>
          <cell r="C56">
            <v>45234</v>
          </cell>
        </row>
        <row r="57">
          <cell r="A57" t="str">
            <v>A2018</v>
          </cell>
          <cell r="B57" t="str">
            <v>STEFFANY AUDINA SUSANTO</v>
          </cell>
          <cell r="C57" t="str">
            <v>27/04/2023</v>
          </cell>
        </row>
        <row r="58">
          <cell r="A58" t="str">
            <v>A2025</v>
          </cell>
          <cell r="B58" t="str">
            <v>NUR AINI HAFIDHA</v>
          </cell>
          <cell r="C58" t="str">
            <v>19/04/2023</v>
          </cell>
        </row>
        <row r="59">
          <cell r="A59" t="str">
            <v>A2132</v>
          </cell>
          <cell r="B59" t="str">
            <v>NOCHI ANGGANA ZAVOVICH</v>
          </cell>
          <cell r="C59" t="str">
            <v>19/04/2023</v>
          </cell>
        </row>
        <row r="60">
          <cell r="A60" t="str">
            <v>A2094</v>
          </cell>
          <cell r="B60" t="str">
            <v>SAHARA NUR HANIFAH</v>
          </cell>
          <cell r="C60" t="str">
            <v>19/04/2023</v>
          </cell>
        </row>
        <row r="61">
          <cell r="A61" t="str">
            <v>A2131</v>
          </cell>
          <cell r="B61" t="str">
            <v>DAVID FRANSISKO</v>
          </cell>
          <cell r="C61" t="str">
            <v>21/04/2023</v>
          </cell>
        </row>
        <row r="62">
          <cell r="A62" t="str">
            <v>90894</v>
          </cell>
          <cell r="B62" t="str">
            <v>RISTRI KRISNUGRAHENI</v>
          </cell>
          <cell r="C62" t="str">
            <v>19/04/2023</v>
          </cell>
        </row>
        <row r="63">
          <cell r="A63" t="str">
            <v>A2105</v>
          </cell>
          <cell r="B63" t="str">
            <v>NURIANA TADZKIROH</v>
          </cell>
          <cell r="C63">
            <v>45204</v>
          </cell>
        </row>
        <row r="64">
          <cell r="A64" t="str">
            <v>A2129</v>
          </cell>
          <cell r="B64" t="str">
            <v>SALSABILA NAMIRA</v>
          </cell>
          <cell r="C64">
            <v>45051</v>
          </cell>
        </row>
        <row r="65">
          <cell r="A65" t="str">
            <v>A2383</v>
          </cell>
          <cell r="B65" t="str">
            <v>RYSMA NUR HIDAYAH</v>
          </cell>
          <cell r="C65">
            <v>45266</v>
          </cell>
        </row>
        <row r="66">
          <cell r="A66" t="str">
            <v>A2385</v>
          </cell>
          <cell r="B66" t="str">
            <v>PUNGKI IRAWAN</v>
          </cell>
          <cell r="C66" t="str">
            <v>16/06/2023</v>
          </cell>
        </row>
        <row r="67">
          <cell r="A67" t="str">
            <v>A2381</v>
          </cell>
          <cell r="B67" t="str">
            <v>AISYAH RUKMINI</v>
          </cell>
          <cell r="C67" t="str">
            <v>16/06/2023</v>
          </cell>
        </row>
        <row r="68">
          <cell r="A68" t="str">
            <v>A2386</v>
          </cell>
          <cell r="B68" t="str">
            <v>TITIN NUR AROFAH</v>
          </cell>
          <cell r="C68">
            <v>45237</v>
          </cell>
        </row>
        <row r="69">
          <cell r="A69" t="str">
            <v>A2028</v>
          </cell>
          <cell r="B69" t="str">
            <v>FIDIA ERSITANIA</v>
          </cell>
          <cell r="C69">
            <v>45206</v>
          </cell>
        </row>
        <row r="70">
          <cell r="A70" t="str">
            <v>A2976</v>
          </cell>
          <cell r="B70" t="str">
            <v>INTAN FIFIANA</v>
          </cell>
          <cell r="C70" t="str">
            <v>18/09/2023</v>
          </cell>
        </row>
        <row r="71">
          <cell r="A71" t="str">
            <v>A2978</v>
          </cell>
          <cell r="B71" t="str">
            <v>PUTRA FAJAR APRILIANDO</v>
          </cell>
          <cell r="C71" t="str">
            <v>18/09/2023</v>
          </cell>
        </row>
      </sheetData>
      <sheetData sheetId="24" refreshError="1">
        <row r="1">
          <cell r="A1" t="str">
            <v>REKAP ABSEN DELTA 2024</v>
          </cell>
        </row>
        <row r="50">
          <cell r="A50" t="str">
            <v>92268</v>
          </cell>
          <cell r="B50" t="str">
            <v>YAFI JAUHAR NUR HANIFA</v>
          </cell>
          <cell r="C50">
            <v>44642</v>
          </cell>
        </row>
        <row r="51">
          <cell r="A51" t="str">
            <v>92262</v>
          </cell>
          <cell r="B51" t="str">
            <v>MARSIANA MILO</v>
          </cell>
          <cell r="C51">
            <v>44646</v>
          </cell>
        </row>
        <row r="52">
          <cell r="A52" t="str">
            <v>92273</v>
          </cell>
          <cell r="B52" t="str">
            <v>RIZKI NUR HAKIKI</v>
          </cell>
          <cell r="C52">
            <v>44651</v>
          </cell>
        </row>
        <row r="53">
          <cell r="A53" t="str">
            <v>92319</v>
          </cell>
          <cell r="B53" t="str">
            <v>DEA NATALIA</v>
          </cell>
          <cell r="C53">
            <v>44677</v>
          </cell>
        </row>
        <row r="54">
          <cell r="A54" t="str">
            <v>92287</v>
          </cell>
          <cell r="B54" t="str">
            <v>ALYDA RIZKA</v>
          </cell>
          <cell r="C54">
            <v>44667</v>
          </cell>
        </row>
        <row r="55">
          <cell r="A55" t="str">
            <v>92226</v>
          </cell>
          <cell r="B55" t="str">
            <v>JOSEPHINE MORLA</v>
          </cell>
          <cell r="C55">
            <v>45404</v>
          </cell>
        </row>
        <row r="56">
          <cell r="A56" t="str">
            <v>92369</v>
          </cell>
          <cell r="B56" t="str">
            <v>AHMAD HALIM</v>
          </cell>
          <cell r="C56">
            <v>44691</v>
          </cell>
        </row>
        <row r="57">
          <cell r="A57" t="str">
            <v>92374</v>
          </cell>
          <cell r="B57" t="str">
            <v>TRI YUNIARTI</v>
          </cell>
          <cell r="C57">
            <v>44694</v>
          </cell>
        </row>
        <row r="58">
          <cell r="A58" t="str">
            <v>92277</v>
          </cell>
          <cell r="B58" t="str">
            <v>SEVEN RENGGAN N</v>
          </cell>
          <cell r="C58">
            <v>44698</v>
          </cell>
        </row>
        <row r="59">
          <cell r="A59" t="str">
            <v>92324</v>
          </cell>
          <cell r="B59" t="str">
            <v>WAHYU SETIYADI</v>
          </cell>
          <cell r="C59">
            <v>44702</v>
          </cell>
        </row>
        <row r="60">
          <cell r="A60" t="str">
            <v>92353</v>
          </cell>
          <cell r="B60" t="str">
            <v>ROCKY AHMAD PERMANA</v>
          </cell>
          <cell r="C60">
            <v>44700</v>
          </cell>
        </row>
        <row r="61">
          <cell r="A61" t="str">
            <v>92437</v>
          </cell>
          <cell r="B61" t="str">
            <v>JESSICA SIAGIAN</v>
          </cell>
          <cell r="C61">
            <v>44719</v>
          </cell>
        </row>
        <row r="62">
          <cell r="A62" t="str">
            <v>92386</v>
          </cell>
          <cell r="B62" t="str">
            <v>MARIETA CHRISTY</v>
          </cell>
          <cell r="C62">
            <v>44715</v>
          </cell>
        </row>
        <row r="63">
          <cell r="A63" t="str">
            <v>92438</v>
          </cell>
          <cell r="B63" t="str">
            <v>MUFTIA ARIANI L.</v>
          </cell>
          <cell r="C63">
            <v>44719</v>
          </cell>
        </row>
        <row r="64">
          <cell r="A64" t="str">
            <v>92445</v>
          </cell>
          <cell r="B64" t="str">
            <v>AYU ERA WARDHANI</v>
          </cell>
          <cell r="C64">
            <v>44720</v>
          </cell>
        </row>
        <row r="65">
          <cell r="A65" t="str">
            <v>90176</v>
          </cell>
          <cell r="B65" t="str">
            <v>GUNTORO GALIH SETYATNO</v>
          </cell>
          <cell r="C65">
            <v>44720</v>
          </cell>
        </row>
        <row r="66">
          <cell r="A66" t="str">
            <v>92487</v>
          </cell>
          <cell r="B66" t="str">
            <v>ROBBY FAJAR AHMADI</v>
          </cell>
          <cell r="C66">
            <v>44735</v>
          </cell>
        </row>
        <row r="67">
          <cell r="A67" t="str">
            <v>92508</v>
          </cell>
          <cell r="B67" t="str">
            <v>TARI ZALMA YANTHI</v>
          </cell>
          <cell r="C67">
            <v>44735</v>
          </cell>
        </row>
        <row r="68">
          <cell r="A68" t="str">
            <v>92509</v>
          </cell>
          <cell r="B68" t="str">
            <v>AN NISA JULYANSYAH</v>
          </cell>
          <cell r="C68">
            <v>44735</v>
          </cell>
        </row>
        <row r="69">
          <cell r="A69" t="str">
            <v>92504</v>
          </cell>
          <cell r="B69" t="str">
            <v>ARTIKA YUNITA ARDI</v>
          </cell>
          <cell r="C69">
            <v>44735</v>
          </cell>
        </row>
        <row r="70">
          <cell r="A70" t="str">
            <v>92485</v>
          </cell>
          <cell r="B70" t="str">
            <v>YULISA ERI ARVIDAYANI</v>
          </cell>
          <cell r="C70">
            <v>44736</v>
          </cell>
        </row>
        <row r="71">
          <cell r="A71" t="str">
            <v>92507</v>
          </cell>
          <cell r="B71" t="str">
            <v>KELVIN UMBU GAUKA SABOKADI</v>
          </cell>
          <cell r="C71">
            <v>44739</v>
          </cell>
        </row>
      </sheetData>
      <sheetData sheetId="25" refreshError="1">
        <row r="1">
          <cell r="A1" t="str">
            <v>NPK</v>
          </cell>
        </row>
        <row r="50">
          <cell r="A50" t="str">
            <v>90688</v>
          </cell>
          <cell r="B50" t="str">
            <v>AMALINA ADI LUTHFIYAH</v>
          </cell>
          <cell r="C50">
            <v>44441</v>
          </cell>
        </row>
        <row r="51">
          <cell r="A51" t="str">
            <v>A0417</v>
          </cell>
          <cell r="B51" t="str">
            <v>NUR AFIFAH</v>
          </cell>
          <cell r="C51">
            <v>44845</v>
          </cell>
        </row>
        <row r="52">
          <cell r="A52" t="str">
            <v>A1677</v>
          </cell>
          <cell r="B52" t="str">
            <v>DHEA MAYSA PUTRI</v>
          </cell>
          <cell r="C52">
            <v>44992</v>
          </cell>
        </row>
        <row r="53">
          <cell r="A53" t="str">
            <v>A1555</v>
          </cell>
          <cell r="B53" t="str">
            <v>SHINTA AULIA ZAHRA</v>
          </cell>
          <cell r="C53">
            <v>44986</v>
          </cell>
        </row>
        <row r="54">
          <cell r="A54" t="str">
            <v>A0511</v>
          </cell>
          <cell r="B54" t="str">
            <v>RAHAYU</v>
          </cell>
          <cell r="C54">
            <v>44875</v>
          </cell>
        </row>
        <row r="55">
          <cell r="A55" t="str">
            <v>90411</v>
          </cell>
          <cell r="B55" t="str">
            <v>SLAMET RIYADI</v>
          </cell>
          <cell r="C55">
            <v>44319</v>
          </cell>
        </row>
        <row r="56">
          <cell r="A56" t="str">
            <v>A0654</v>
          </cell>
          <cell r="B56" t="str">
            <v>SEFTYA NOOR ANGGRAENY</v>
          </cell>
          <cell r="C56">
            <v>44876</v>
          </cell>
        </row>
        <row r="57">
          <cell r="A57" t="str">
            <v>A0355</v>
          </cell>
          <cell r="B57" t="str">
            <v>CATHARINA WIDIA</v>
          </cell>
          <cell r="C57">
            <v>44845</v>
          </cell>
        </row>
        <row r="58">
          <cell r="A58" t="str">
            <v>A0340</v>
          </cell>
          <cell r="B58" t="str">
            <v>CORNELIA MARIA RADITA</v>
          </cell>
          <cell r="C58">
            <v>44881</v>
          </cell>
        </row>
        <row r="59">
          <cell r="A59" t="str">
            <v>A1683</v>
          </cell>
          <cell r="B59" t="str">
            <v>IZZATI KEMAL BAIHAQI</v>
          </cell>
          <cell r="C59">
            <v>44986</v>
          </cell>
        </row>
        <row r="60">
          <cell r="A60" t="str">
            <v>A0655</v>
          </cell>
          <cell r="B60" t="str">
            <v>DIAN SETYA WIBAWATI</v>
          </cell>
          <cell r="C60">
            <v>44896</v>
          </cell>
        </row>
        <row r="61">
          <cell r="A61" t="str">
            <v>A0370</v>
          </cell>
          <cell r="B61" t="str">
            <v>ADILA FITRI</v>
          </cell>
          <cell r="C61">
            <v>44846</v>
          </cell>
        </row>
        <row r="62">
          <cell r="A62" t="str">
            <v>92534</v>
          </cell>
          <cell r="B62" t="str">
            <v>NONI PRADIKA SARI</v>
          </cell>
          <cell r="C62">
            <v>44844</v>
          </cell>
        </row>
        <row r="63">
          <cell r="A63" t="str">
            <v>A0361</v>
          </cell>
          <cell r="B63" t="str">
            <v>VATRA RENGGANA</v>
          </cell>
          <cell r="C63">
            <v>44846</v>
          </cell>
        </row>
        <row r="64">
          <cell r="A64" t="str">
            <v>A2023</v>
          </cell>
          <cell r="B64" t="str">
            <v>NUNUK KHOMARIYAH</v>
          </cell>
          <cell r="C64" t="str">
            <v>Perempuan</v>
          </cell>
        </row>
        <row r="65">
          <cell r="A65" t="str">
            <v>A1678</v>
          </cell>
          <cell r="B65" t="str">
            <v xml:space="preserve">RIZKY YULIANI </v>
          </cell>
          <cell r="C65">
            <v>44995</v>
          </cell>
        </row>
        <row r="66">
          <cell r="A66" t="str">
            <v>A1681</v>
          </cell>
          <cell r="B66" t="str">
            <v>REGINA ANGELIC</v>
          </cell>
          <cell r="C66" t="str">
            <v>Perempuan</v>
          </cell>
        </row>
        <row r="67">
          <cell r="A67" t="str">
            <v>A1544</v>
          </cell>
          <cell r="B67" t="str">
            <v>ULYA SAFIRA YANIDAR</v>
          </cell>
          <cell r="C67">
            <v>45000</v>
          </cell>
        </row>
        <row r="68">
          <cell r="A68" t="str">
            <v>90526</v>
          </cell>
          <cell r="B68" t="str">
            <v>OLVA ROUTANIA FRANSISKA</v>
          </cell>
          <cell r="C68">
            <v>44365</v>
          </cell>
        </row>
        <row r="69">
          <cell r="A69" t="str">
            <v>A2020</v>
          </cell>
          <cell r="B69" t="str">
            <v>GISELA SENDY MAHARANI</v>
          </cell>
          <cell r="C69">
            <v>44998</v>
          </cell>
        </row>
        <row r="70">
          <cell r="A70" t="str">
            <v>90689</v>
          </cell>
          <cell r="B70" t="str">
            <v>PUTRI MAIWAN</v>
          </cell>
          <cell r="C70">
            <v>44778</v>
          </cell>
        </row>
        <row r="71">
          <cell r="A71" t="str">
            <v>A1952</v>
          </cell>
          <cell r="B71" t="str">
            <v>LAURENSIUS AXEL RADITYA</v>
          </cell>
          <cell r="C71">
            <v>45050</v>
          </cell>
        </row>
      </sheetData>
      <sheetData sheetId="26" refreshError="1">
        <row r="1">
          <cell r="A1" t="str">
            <v>NAMA LENGKAP</v>
          </cell>
        </row>
        <row r="50">
          <cell r="A50" t="str">
            <v>A1566</v>
          </cell>
          <cell r="B50" t="str">
            <v>ANDITA HERMAWANTO</v>
          </cell>
          <cell r="C50">
            <v>36535</v>
          </cell>
        </row>
        <row r="51">
          <cell r="A51" t="str">
            <v>A1756</v>
          </cell>
          <cell r="B51" t="str">
            <v>MELINDA INTAN RAHMAWATI</v>
          </cell>
          <cell r="C51">
            <v>36654</v>
          </cell>
        </row>
        <row r="52">
          <cell r="A52" t="str">
            <v>A2495</v>
          </cell>
          <cell r="B52" t="str">
            <v>FADLIN ROHMAWATI</v>
          </cell>
          <cell r="C52">
            <v>35819</v>
          </cell>
        </row>
        <row r="53">
          <cell r="A53" t="str">
            <v>A2578</v>
          </cell>
          <cell r="B53" t="str">
            <v>NADIA AYU AMELIA</v>
          </cell>
          <cell r="C53">
            <v>37061</v>
          </cell>
        </row>
        <row r="54">
          <cell r="A54" t="str">
            <v>A2686</v>
          </cell>
          <cell r="B54" t="str">
            <v>ANDREAS AJI WICAKSONO</v>
          </cell>
          <cell r="C54">
            <v>35321</v>
          </cell>
        </row>
        <row r="55">
          <cell r="A55" t="str">
            <v>A2734</v>
          </cell>
          <cell r="B55" t="str">
            <v>MARIA ALVIRA SOY DJUMA</v>
          </cell>
          <cell r="C55">
            <v>36260</v>
          </cell>
        </row>
        <row r="56">
          <cell r="A56" t="str">
            <v>A3188</v>
          </cell>
          <cell r="B56" t="str">
            <v>FAUZIYATI KHAIRUL LATIFAH</v>
          </cell>
          <cell r="C56">
            <v>36144</v>
          </cell>
        </row>
        <row r="57">
          <cell r="A57" t="str">
            <v>A3209</v>
          </cell>
          <cell r="B57" t="str">
            <v>ARUNDATI SWASTIKA WARANGGANI</v>
          </cell>
          <cell r="C57">
            <v>36341</v>
          </cell>
        </row>
        <row r="58">
          <cell r="A58" t="str">
            <v>A3236</v>
          </cell>
          <cell r="B58" t="str">
            <v>LUTHFI ALI</v>
          </cell>
          <cell r="C58">
            <v>36359</v>
          </cell>
        </row>
        <row r="59">
          <cell r="A59" t="str">
            <v>A3239</v>
          </cell>
          <cell r="B59" t="str">
            <v>MELVIN ZEBUA</v>
          </cell>
          <cell r="C59">
            <v>36959</v>
          </cell>
        </row>
        <row r="60">
          <cell r="A60" t="str">
            <v>A0499</v>
          </cell>
          <cell r="B60" t="str">
            <v>ALINDI CANDRA DEWI</v>
          </cell>
          <cell r="C60">
            <v>36749</v>
          </cell>
        </row>
        <row r="61">
          <cell r="A61" t="str">
            <v>A2525</v>
          </cell>
          <cell r="B61" t="str">
            <v>NURIN FARHANA</v>
          </cell>
          <cell r="C61">
            <v>37002</v>
          </cell>
        </row>
        <row r="62">
          <cell r="A62" t="str">
            <v>A0681</v>
          </cell>
          <cell r="B62" t="str">
            <v>AURELIA THALIA PUTRI</v>
          </cell>
          <cell r="C62">
            <v>36546</v>
          </cell>
        </row>
        <row r="63">
          <cell r="A63" t="str">
            <v>90660</v>
          </cell>
          <cell r="B63" t="str">
            <v>Indika Yulianti</v>
          </cell>
          <cell r="C63">
            <v>37081</v>
          </cell>
        </row>
        <row r="64">
          <cell r="A64" t="str">
            <v>A0105</v>
          </cell>
          <cell r="B64" t="str">
            <v>Sanda Irianto</v>
          </cell>
          <cell r="C64">
            <v>30870</v>
          </cell>
        </row>
        <row r="65">
          <cell r="A65" t="str">
            <v>A0216</v>
          </cell>
          <cell r="B65" t="str">
            <v>Devi Prastika</v>
          </cell>
          <cell r="C65">
            <v>35962</v>
          </cell>
        </row>
        <row r="66">
          <cell r="A66" t="str">
            <v>A0355</v>
          </cell>
          <cell r="B66" t="str">
            <v>Catharina Widia</v>
          </cell>
          <cell r="C66">
            <v>36998</v>
          </cell>
        </row>
        <row r="67">
          <cell r="A67" t="str">
            <v>A0486</v>
          </cell>
          <cell r="B67" t="str">
            <v>YACINTA PUSPITASARI</v>
          </cell>
          <cell r="C67">
            <v>35051</v>
          </cell>
        </row>
        <row r="68">
          <cell r="A68" t="str">
            <v>A0565</v>
          </cell>
          <cell r="B68" t="str">
            <v>PRADIPTA NIWAYANI</v>
          </cell>
          <cell r="C68">
            <v>37579</v>
          </cell>
        </row>
        <row r="69">
          <cell r="A69" t="str">
            <v>A0789</v>
          </cell>
          <cell r="B69" t="str">
            <v>RIYAN FIRMANSYAH</v>
          </cell>
          <cell r="C69">
            <v>34099</v>
          </cell>
        </row>
        <row r="70">
          <cell r="A70" t="str">
            <v>A0911</v>
          </cell>
          <cell r="B70" t="str">
            <v>ENGELINA GALUH WINDIASARI</v>
          </cell>
          <cell r="C70">
            <v>35688</v>
          </cell>
        </row>
        <row r="71">
          <cell r="A71" t="str">
            <v>A0915</v>
          </cell>
          <cell r="B71" t="str">
            <v>PRIMA ANGGITA</v>
          </cell>
          <cell r="C71">
            <v>36212</v>
          </cell>
        </row>
      </sheetData>
      <sheetData sheetId="27" refreshError="1">
        <row r="1">
          <cell r="A1" t="str">
            <v>USIA</v>
          </cell>
        </row>
        <row r="50">
          <cell r="A50" t="str">
            <v>Universitas Islam Indonesia Yogyakarta</v>
          </cell>
          <cell r="B50">
            <v>3</v>
          </cell>
          <cell r="C50" t="str">
            <v>CC SK</v>
          </cell>
        </row>
        <row r="51">
          <cell r="A51" t="str">
            <v>Universitas Islam Negeri Sunan Kalijaga Yogyakarta</v>
          </cell>
          <cell r="B51">
            <v>2</v>
          </cell>
          <cell r="C51" t="str">
            <v>CC SK</v>
          </cell>
        </row>
        <row r="52">
          <cell r="A52" t="str">
            <v>Universitas Muhammadiyah Bengkulu</v>
          </cell>
          <cell r="B52">
            <v>1</v>
          </cell>
          <cell r="C52" t="str">
            <v>CC SK</v>
          </cell>
        </row>
        <row r="53">
          <cell r="A53" t="str">
            <v>Universitas Muhammadiyah Surakarta</v>
          </cell>
          <cell r="B53">
            <v>1</v>
          </cell>
          <cell r="C53" t="str">
            <v>CC SK</v>
          </cell>
        </row>
        <row r="54">
          <cell r="A54" t="str">
            <v>Universitas Muhammadiyah Yogyakarta</v>
          </cell>
          <cell r="B54">
            <v>1</v>
          </cell>
          <cell r="C54" t="str">
            <v>CC SK</v>
          </cell>
        </row>
        <row r="55">
          <cell r="A55" t="str">
            <v>Universitas Negeri Yogyakarta</v>
          </cell>
          <cell r="B55">
            <v>4</v>
          </cell>
          <cell r="C55" t="str">
            <v>CC SK</v>
          </cell>
        </row>
        <row r="56">
          <cell r="A56" t="str">
            <v>Universitas Pembangunan Nasional Veteran Yogyakarta</v>
          </cell>
          <cell r="B56">
            <v>3</v>
          </cell>
          <cell r="C56" t="str">
            <v>CC SK</v>
          </cell>
        </row>
        <row r="57">
          <cell r="A57" t="str">
            <v>Universitas Pendidikan Indonesia</v>
          </cell>
          <cell r="B57">
            <v>1</v>
          </cell>
          <cell r="C57" t="str">
            <v>CC SK</v>
          </cell>
        </row>
        <row r="58">
          <cell r="A58" t="str">
            <v>Universitas Sanata Dharma</v>
          </cell>
          <cell r="B58">
            <v>4</v>
          </cell>
          <cell r="C58" t="str">
            <v>CC SK</v>
          </cell>
        </row>
        <row r="59">
          <cell r="A59" t="str">
            <v>Universitas Sarjanawiyata Tamansiswa Yogyakarta</v>
          </cell>
          <cell r="B59">
            <v>2</v>
          </cell>
          <cell r="C59" t="str">
            <v>CC SK</v>
          </cell>
        </row>
        <row r="60">
          <cell r="A60" t="str">
            <v>Universitas Setia Budi Surakarta</v>
          </cell>
          <cell r="B60">
            <v>1</v>
          </cell>
          <cell r="C60" t="str">
            <v>CC SK</v>
          </cell>
        </row>
        <row r="61">
          <cell r="A61" t="str">
            <v>Universitas Sriwijaya</v>
          </cell>
          <cell r="B61">
            <v>1</v>
          </cell>
          <cell r="C61" t="str">
            <v>CC SK</v>
          </cell>
        </row>
        <row r="62">
          <cell r="A62" t="str">
            <v>Universitas Teknologi Yogyakarta</v>
          </cell>
          <cell r="B62">
            <v>2</v>
          </cell>
          <cell r="C62" t="str">
            <v>CC SK</v>
          </cell>
        </row>
        <row r="63">
          <cell r="A63" t="str">
            <v>Universitas Widya Mataram</v>
          </cell>
          <cell r="B63">
            <v>1</v>
          </cell>
          <cell r="C63" t="str">
            <v>DELTA</v>
          </cell>
        </row>
        <row r="64">
          <cell r="A64" t="str">
            <v>Grand Total</v>
          </cell>
          <cell r="B64">
            <v>63</v>
          </cell>
          <cell r="C64" t="str">
            <v>DELTA</v>
          </cell>
        </row>
        <row r="65">
          <cell r="A65" t="str">
            <v>90648</v>
          </cell>
          <cell r="B65" t="str">
            <v>WAHYU IDHAYATI</v>
          </cell>
          <cell r="C65" t="str">
            <v>DELTA</v>
          </cell>
        </row>
        <row r="66">
          <cell r="A66" t="str">
            <v>90694</v>
          </cell>
          <cell r="B66" t="str">
            <v>DAUS DEVYANA</v>
          </cell>
          <cell r="C66" t="str">
            <v>DELTA</v>
          </cell>
        </row>
        <row r="67">
          <cell r="A67" t="str">
            <v>90653</v>
          </cell>
          <cell r="B67" t="str">
            <v>WENI SAPUTRI</v>
          </cell>
          <cell r="C67" t="str">
            <v>DELTA</v>
          </cell>
        </row>
        <row r="68">
          <cell r="A68" t="str">
            <v>90717</v>
          </cell>
          <cell r="B68" t="str">
            <v>MERI ERANIA ELKOSI</v>
          </cell>
          <cell r="C68" t="str">
            <v>DELTA</v>
          </cell>
        </row>
        <row r="69">
          <cell r="A69" t="str">
            <v>92135</v>
          </cell>
          <cell r="B69" t="str">
            <v>ERNAWATI NOFIA RINDIANI</v>
          </cell>
          <cell r="C69" t="str">
            <v>DELTA</v>
          </cell>
        </row>
        <row r="70">
          <cell r="A70" t="str">
            <v>92287</v>
          </cell>
          <cell r="B70" t="str">
            <v>ALYDA RIZKA</v>
          </cell>
          <cell r="C70" t="str">
            <v>DELTA</v>
          </cell>
        </row>
        <row r="71">
          <cell r="A71" t="str">
            <v>92369</v>
          </cell>
          <cell r="B71" t="str">
            <v>AHMAD HALIM</v>
          </cell>
          <cell r="C71" t="str">
            <v>DELTA</v>
          </cell>
        </row>
      </sheetData>
      <sheetData sheetId="28" refreshError="1">
        <row r="1">
          <cell r="A1" t="str">
            <v>NAMA</v>
          </cell>
        </row>
        <row r="50">
          <cell r="A50" t="str">
            <v>Very Pelawi Sembiring</v>
          </cell>
          <cell r="B50" t="str">
            <v>A0419</v>
          </cell>
          <cell r="C50" t="str">
            <v>Laki-Laki</v>
          </cell>
        </row>
        <row r="51">
          <cell r="A51" t="str">
            <v>Hajar Azhari</v>
          </cell>
          <cell r="B51" t="str">
            <v>A0420</v>
          </cell>
          <cell r="C51" t="str">
            <v>Perempuan</v>
          </cell>
        </row>
        <row r="52">
          <cell r="A52" t="str">
            <v>Dian Fitra Aidil</v>
          </cell>
          <cell r="B52" t="str">
            <v>A0291</v>
          </cell>
          <cell r="C52" t="str">
            <v>Laki-Laki</v>
          </cell>
        </row>
        <row r="53">
          <cell r="A53" t="str">
            <v>Nico Brafian Negara</v>
          </cell>
          <cell r="B53">
            <v>92574</v>
          </cell>
          <cell r="C53" t="str">
            <v>Laki-Laki</v>
          </cell>
        </row>
        <row r="54">
          <cell r="A54" t="str">
            <v>Taufik Hidayat</v>
          </cell>
          <cell r="B54" t="str">
            <v>A0322</v>
          </cell>
          <cell r="C54" t="str">
            <v>Laki-Laki</v>
          </cell>
        </row>
        <row r="55">
          <cell r="A55" t="str">
            <v>Maria Jenflower</v>
          </cell>
          <cell r="B55" t="str">
            <v>A0348</v>
          </cell>
          <cell r="C55" t="str">
            <v>Perempuan</v>
          </cell>
        </row>
        <row r="56">
          <cell r="A56" t="str">
            <v>Hani Khoirunnisa</v>
          </cell>
          <cell r="B56" t="str">
            <v>A0375</v>
          </cell>
          <cell r="C56" t="str">
            <v>Perempuan</v>
          </cell>
        </row>
        <row r="57">
          <cell r="A57" t="str">
            <v>Niken Rosyida Rahma</v>
          </cell>
          <cell r="B57" t="str">
            <v>A0421</v>
          </cell>
          <cell r="C57" t="str">
            <v>Perempuan</v>
          </cell>
        </row>
        <row r="58">
          <cell r="A58" t="str">
            <v>Henita Susanti Kunda</v>
          </cell>
          <cell r="B58" t="str">
            <v>A0422</v>
          </cell>
          <cell r="C58" t="str">
            <v>Perempuan</v>
          </cell>
        </row>
        <row r="59">
          <cell r="A59" t="str">
            <v>Mkhotami Refsanjani</v>
          </cell>
          <cell r="B59" t="str">
            <v>A0423</v>
          </cell>
          <cell r="C59" t="str">
            <v>Laki-Laki</v>
          </cell>
        </row>
        <row r="60">
          <cell r="A60" t="str">
            <v>Sri Sayekti Budi Utami</v>
          </cell>
          <cell r="B60" t="str">
            <v>A0424</v>
          </cell>
          <cell r="C60" t="str">
            <v>Perempuan</v>
          </cell>
        </row>
        <row r="61">
          <cell r="A61" t="str">
            <v>Rizka Lintang Peksiwari</v>
          </cell>
          <cell r="B61" t="str">
            <v>A0425</v>
          </cell>
          <cell r="C61" t="str">
            <v>Perempuan</v>
          </cell>
        </row>
        <row r="62">
          <cell r="A62" t="str">
            <v>Laili Inayah</v>
          </cell>
          <cell r="B62" t="str">
            <v>A0426</v>
          </cell>
          <cell r="C62" t="str">
            <v>Perempuan</v>
          </cell>
        </row>
        <row r="63">
          <cell r="A63" t="str">
            <v>Muhamad Ghifary</v>
          </cell>
          <cell r="B63" t="str">
            <v>A0427</v>
          </cell>
          <cell r="C63" t="str">
            <v>Laki-Laki</v>
          </cell>
        </row>
        <row r="64">
          <cell r="A64" t="str">
            <v>Eka Rahmawati</v>
          </cell>
          <cell r="B64" t="str">
            <v>A1205</v>
          </cell>
          <cell r="C64" t="str">
            <v>Perempuan</v>
          </cell>
        </row>
        <row r="65">
          <cell r="A65" t="str">
            <v>Caroline Caroline</v>
          </cell>
          <cell r="B65" t="str">
            <v>A0428</v>
          </cell>
          <cell r="C65" t="str">
            <v>Perempuan</v>
          </cell>
        </row>
        <row r="66">
          <cell r="A66" t="str">
            <v>Maryam Pratiwi Azra</v>
          </cell>
          <cell r="B66" t="str">
            <v>A1232</v>
          </cell>
          <cell r="C66" t="str">
            <v>Perempuan</v>
          </cell>
        </row>
        <row r="67">
          <cell r="A67" t="str">
            <v>Afrida Sefri Prasetyowati</v>
          </cell>
          <cell r="B67" t="str">
            <v>A0429</v>
          </cell>
          <cell r="C67" t="str">
            <v>Perempuan</v>
          </cell>
        </row>
        <row r="68">
          <cell r="A68" t="str">
            <v>Ignatius Purnama</v>
          </cell>
          <cell r="B68" t="str">
            <v>A0430</v>
          </cell>
          <cell r="C68" t="str">
            <v>Laki-Laki</v>
          </cell>
        </row>
        <row r="69">
          <cell r="A69" t="str">
            <v>Lisa Nuraini</v>
          </cell>
          <cell r="B69" t="str">
            <v>A0431</v>
          </cell>
          <cell r="C69" t="str">
            <v>Perempuan</v>
          </cell>
        </row>
        <row r="70">
          <cell r="A70" t="str">
            <v>Yuda Setyanto</v>
          </cell>
          <cell r="B70" t="str">
            <v>A0432</v>
          </cell>
          <cell r="C70" t="str">
            <v>Laki-Laki</v>
          </cell>
        </row>
        <row r="71">
          <cell r="A71" t="str">
            <v>Hisyam Rizki Andika</v>
          </cell>
          <cell r="B71" t="str">
            <v>A0434</v>
          </cell>
          <cell r="C71" t="str">
            <v>Laki-Laki</v>
          </cell>
        </row>
      </sheetData>
      <sheetData sheetId="29" refreshError="1">
        <row r="1">
          <cell r="A1" t="str">
            <v>NAMA LENGKAP</v>
          </cell>
        </row>
        <row r="50">
          <cell r="A50" t="str">
            <v>Fellya Ikka Ayu Octaviana</v>
          </cell>
          <cell r="B50">
            <v>90212</v>
          </cell>
          <cell r="C50" t="str">
            <v>FEMALE</v>
          </cell>
        </row>
        <row r="51">
          <cell r="A51" t="str">
            <v>Alamanda Septia Raras</v>
          </cell>
          <cell r="B51">
            <v>90193</v>
          </cell>
          <cell r="C51" t="str">
            <v>FEMALE</v>
          </cell>
        </row>
        <row r="52">
          <cell r="A52" t="str">
            <v>HIKMAH PUTRI NOVALITA</v>
          </cell>
          <cell r="B52">
            <v>90198</v>
          </cell>
          <cell r="C52" t="str">
            <v>FEMALE</v>
          </cell>
        </row>
        <row r="53">
          <cell r="A53" t="str">
            <v>Amri Rohmatini</v>
          </cell>
          <cell r="B53">
            <v>90170</v>
          </cell>
          <cell r="C53" t="str">
            <v>FEMALE</v>
          </cell>
        </row>
        <row r="54">
          <cell r="A54" t="str">
            <v>Amri Rohmatini</v>
          </cell>
          <cell r="B54">
            <v>90170</v>
          </cell>
          <cell r="C54" t="str">
            <v>FEMALE</v>
          </cell>
        </row>
        <row r="55">
          <cell r="A55" t="str">
            <v>Kurnia Richard Santosa</v>
          </cell>
          <cell r="B55">
            <v>90203</v>
          </cell>
          <cell r="C55" t="str">
            <v>MALE</v>
          </cell>
        </row>
        <row r="56">
          <cell r="A56" t="str">
            <v>Faustine Nathania Christal</v>
          </cell>
          <cell r="B56">
            <v>91300</v>
          </cell>
          <cell r="C56" t="str">
            <v>FEMALE</v>
          </cell>
        </row>
        <row r="57">
          <cell r="A57" t="str">
            <v>Anastasia Arine</v>
          </cell>
          <cell r="B57">
            <v>90160</v>
          </cell>
          <cell r="C57" t="str">
            <v>FEMALE</v>
          </cell>
        </row>
        <row r="58">
          <cell r="A58" t="str">
            <v>MEILIANI VIKA DIANTARI</v>
          </cell>
          <cell r="B58">
            <v>90158</v>
          </cell>
          <cell r="C58" t="str">
            <v>FEMALE</v>
          </cell>
        </row>
        <row r="59">
          <cell r="A59" t="str">
            <v>Hendrikus Doni Kristiawan</v>
          </cell>
          <cell r="B59">
            <v>90190</v>
          </cell>
          <cell r="C59" t="str">
            <v>MALE</v>
          </cell>
        </row>
        <row r="60">
          <cell r="A60" t="str">
            <v>DIEGO RISTYA PRAKOSA</v>
          </cell>
          <cell r="B60">
            <v>90223</v>
          </cell>
          <cell r="C60" t="str">
            <v>MALE</v>
          </cell>
        </row>
        <row r="61">
          <cell r="A61" t="str">
            <v>Eliza Nur Istiqomah</v>
          </cell>
          <cell r="B61">
            <v>90221</v>
          </cell>
          <cell r="C61" t="str">
            <v>FEMALE</v>
          </cell>
        </row>
        <row r="62">
          <cell r="A62" t="str">
            <v>Wahyu Adi Purnomo</v>
          </cell>
          <cell r="B62">
            <v>90228</v>
          </cell>
          <cell r="C62" t="str">
            <v>MALE</v>
          </cell>
        </row>
        <row r="63">
          <cell r="A63" t="str">
            <v>NOVAN YUNIAWAN PUTRA RIYADI</v>
          </cell>
          <cell r="B63">
            <v>90222</v>
          </cell>
          <cell r="C63" t="str">
            <v>MALE</v>
          </cell>
        </row>
        <row r="64">
          <cell r="A64" t="str">
            <v>Lola Oktaviani</v>
          </cell>
          <cell r="B64">
            <v>90230</v>
          </cell>
          <cell r="C64" t="str">
            <v>FEMALE</v>
          </cell>
        </row>
        <row r="65">
          <cell r="A65" t="str">
            <v>ZAINUL KHOZIN</v>
          </cell>
          <cell r="B65">
            <v>90218</v>
          </cell>
          <cell r="C65" t="str">
            <v>MALE</v>
          </cell>
        </row>
        <row r="66">
          <cell r="A66" t="str">
            <v>Valda Gusnadia Jannah</v>
          </cell>
          <cell r="B66">
            <v>90171</v>
          </cell>
          <cell r="C66" t="str">
            <v>FEMALE</v>
          </cell>
        </row>
        <row r="67">
          <cell r="A67" t="str">
            <v>Yulinar Angreasti</v>
          </cell>
          <cell r="B67">
            <v>90229</v>
          </cell>
          <cell r="C67" t="str">
            <v>FEMALE</v>
          </cell>
        </row>
        <row r="68">
          <cell r="A68" t="str">
            <v>Rafidah Griselda Cleveradisty</v>
          </cell>
          <cell r="B68">
            <v>90248</v>
          </cell>
          <cell r="C68" t="str">
            <v>FEMALE</v>
          </cell>
        </row>
        <row r="69">
          <cell r="A69" t="str">
            <v>Muchlis Imam Santoso</v>
          </cell>
          <cell r="B69">
            <v>90247</v>
          </cell>
          <cell r="C69" t="str">
            <v>MALE</v>
          </cell>
        </row>
        <row r="70">
          <cell r="A70" t="str">
            <v>Reni Dwi Rahayu</v>
          </cell>
          <cell r="B70">
            <v>90240</v>
          </cell>
          <cell r="C70" t="str">
            <v>FEMALE</v>
          </cell>
        </row>
        <row r="71">
          <cell r="A71" t="str">
            <v>AISYAH ISNAINI MARETA HERARMI</v>
          </cell>
          <cell r="B71">
            <v>90250</v>
          </cell>
          <cell r="C71" t="str">
            <v>FEMALE</v>
          </cell>
        </row>
      </sheetData>
      <sheetData sheetId="30" refreshError="1">
        <row r="1">
          <cell r="B1" t="str">
            <v>NPK</v>
          </cell>
        </row>
        <row r="50">
          <cell r="A50" t="str">
            <v>A3040</v>
          </cell>
          <cell r="B50" t="str">
            <v>RESI ANJARWATI</v>
          </cell>
          <cell r="C50" t="str">
            <v>CC SK</v>
          </cell>
        </row>
        <row r="51">
          <cell r="A51" t="str">
            <v>A3041</v>
          </cell>
          <cell r="B51" t="str">
            <v>ANISA FITRIANINGSIH</v>
          </cell>
          <cell r="C51" t="str">
            <v>CC SK</v>
          </cell>
        </row>
        <row r="52">
          <cell r="A52" t="str">
            <v>A3044</v>
          </cell>
          <cell r="B52" t="str">
            <v>FRANSISKA SAVERIA CABRINI LI</v>
          </cell>
          <cell r="C52" t="str">
            <v>CC SK</v>
          </cell>
        </row>
        <row r="53">
          <cell r="A53" t="str">
            <v>A3610</v>
          </cell>
          <cell r="B53" t="str">
            <v>MALICHA ZAHROTUNNISA</v>
          </cell>
          <cell r="C53" t="str">
            <v>CC SK</v>
          </cell>
        </row>
        <row r="54">
          <cell r="A54" t="str">
            <v>A3608</v>
          </cell>
          <cell r="B54" t="str">
            <v>DONABELLA AULIA AZZAHRA</v>
          </cell>
          <cell r="C54" t="str">
            <v>CC SK</v>
          </cell>
        </row>
        <row r="55">
          <cell r="A55" t="str">
            <v>A3718</v>
          </cell>
          <cell r="B55" t="str">
            <v>FATIHAH NUR AINI</v>
          </cell>
          <cell r="C55" t="str">
            <v>CC SK</v>
          </cell>
        </row>
        <row r="56">
          <cell r="A56" t="str">
            <v>A3720</v>
          </cell>
          <cell r="B56" t="str">
            <v>APRI ROHMANTO</v>
          </cell>
          <cell r="C56" t="str">
            <v>CC SK</v>
          </cell>
        </row>
        <row r="57">
          <cell r="A57" t="str">
            <v>A3610</v>
          </cell>
          <cell r="B57" t="str">
            <v>MALICHA ZAHROTUNNISA</v>
          </cell>
          <cell r="C57" t="str">
            <v>CC SK</v>
          </cell>
        </row>
        <row r="58">
          <cell r="A58" t="str">
            <v>A3870</v>
          </cell>
          <cell r="B58" t="str">
            <v>RIZKI FERNANDA</v>
          </cell>
          <cell r="C58" t="str">
            <v>CC SK</v>
          </cell>
        </row>
        <row r="59">
          <cell r="A59" t="str">
            <v>A3946</v>
          </cell>
          <cell r="B59" t="str">
            <v>ALFINA FAIRUZAH</v>
          </cell>
          <cell r="C59" t="str">
            <v>CC SK</v>
          </cell>
        </row>
        <row r="60">
          <cell r="A60" t="str">
            <v>A4009</v>
          </cell>
          <cell r="B60" t="str">
            <v>RIZQY MAYASARI</v>
          </cell>
          <cell r="C60" t="str">
            <v>CC SK</v>
          </cell>
        </row>
        <row r="61">
          <cell r="A61" t="str">
            <v>A4010</v>
          </cell>
          <cell r="B61" t="str">
            <v>RHEINA SEBAYANG</v>
          </cell>
          <cell r="C61" t="str">
            <v>CC SK</v>
          </cell>
        </row>
        <row r="62">
          <cell r="A62" t="str">
            <v>A3945</v>
          </cell>
          <cell r="B62" t="str">
            <v>SALMA MALA MAHIRA</v>
          </cell>
          <cell r="C62" t="str">
            <v>CC SK</v>
          </cell>
        </row>
        <row r="63">
          <cell r="A63" t="str">
            <v>90638</v>
          </cell>
          <cell r="B63" t="str">
            <v>ZEFANYA NOVITA WIBISONO</v>
          </cell>
          <cell r="C63" t="str">
            <v>DELTA</v>
          </cell>
        </row>
        <row r="64">
          <cell r="A64" t="str">
            <v>90645</v>
          </cell>
          <cell r="B64" t="str">
            <v>ANINDYA DIAH MENTARI</v>
          </cell>
          <cell r="C64" t="str">
            <v>DELTA</v>
          </cell>
        </row>
        <row r="65">
          <cell r="A65" t="str">
            <v>90648</v>
          </cell>
          <cell r="B65" t="str">
            <v>WAHYU IDHAYATI</v>
          </cell>
          <cell r="C65" t="str">
            <v>DELTA</v>
          </cell>
        </row>
        <row r="66">
          <cell r="A66" t="str">
            <v>90694</v>
          </cell>
          <cell r="B66" t="str">
            <v>DAUS DEVYANA</v>
          </cell>
          <cell r="C66" t="str">
            <v>DELTA</v>
          </cell>
        </row>
        <row r="67">
          <cell r="A67" t="str">
            <v>90653</v>
          </cell>
          <cell r="B67" t="str">
            <v>WENI SAPUTRI</v>
          </cell>
          <cell r="C67" t="str">
            <v>DELTA</v>
          </cell>
        </row>
        <row r="68">
          <cell r="A68" t="str">
            <v>90717</v>
          </cell>
          <cell r="B68" t="str">
            <v>MERI ERANIA ELKOSI</v>
          </cell>
          <cell r="C68" t="str">
            <v>DELTA</v>
          </cell>
        </row>
        <row r="69">
          <cell r="A69" t="str">
            <v>92135</v>
          </cell>
          <cell r="B69" t="str">
            <v>ERNAWATI NOFIA RINDIANI</v>
          </cell>
          <cell r="C69" t="str">
            <v>DELTA</v>
          </cell>
        </row>
        <row r="70">
          <cell r="A70" t="str">
            <v>92287</v>
          </cell>
          <cell r="B70" t="str">
            <v>ALYDA RIZKA</v>
          </cell>
          <cell r="C70" t="str">
            <v>DELTA</v>
          </cell>
        </row>
        <row r="71">
          <cell r="A71" t="str">
            <v>92369</v>
          </cell>
          <cell r="B71" t="str">
            <v>AHMAD HALIM</v>
          </cell>
          <cell r="C71" t="str">
            <v>DELTA</v>
          </cell>
        </row>
      </sheetData>
      <sheetData sheetId="31" refreshError="1">
        <row r="2">
          <cell r="A2">
            <v>1</v>
          </cell>
        </row>
        <row r="50">
          <cell r="A50" t="str">
            <v>A0915</v>
          </cell>
          <cell r="B50" t="str">
            <v>A0915</v>
          </cell>
          <cell r="C50" t="str">
            <v>PRIMA ANGGITA</v>
          </cell>
        </row>
        <row r="51">
          <cell r="A51" t="str">
            <v>A0918</v>
          </cell>
          <cell r="B51" t="str">
            <v>A0918</v>
          </cell>
          <cell r="C51" t="str">
            <v>OGIE PRAYOGA</v>
          </cell>
        </row>
        <row r="52">
          <cell r="A52" t="str">
            <v>A0919</v>
          </cell>
          <cell r="B52" t="str">
            <v>A0919</v>
          </cell>
          <cell r="C52" t="str">
            <v>NABILA YUDISTYA PRATIWI</v>
          </cell>
        </row>
        <row r="53">
          <cell r="A53" t="str">
            <v>A0920</v>
          </cell>
          <cell r="B53" t="str">
            <v>A0920</v>
          </cell>
          <cell r="C53" t="str">
            <v>HANGESTI RETNO UTARI UTARI</v>
          </cell>
        </row>
        <row r="54">
          <cell r="A54" t="str">
            <v>A0927</v>
          </cell>
          <cell r="B54" t="str">
            <v>A0927</v>
          </cell>
          <cell r="C54" t="str">
            <v>INTAN AYU WARDANI</v>
          </cell>
        </row>
        <row r="55">
          <cell r="A55" t="str">
            <v>A0947</v>
          </cell>
          <cell r="B55" t="str">
            <v>A0947</v>
          </cell>
          <cell r="C55" t="str">
            <v>DEFFINA FEBRIAN</v>
          </cell>
        </row>
        <row r="56">
          <cell r="A56" t="str">
            <v>A0960</v>
          </cell>
          <cell r="B56" t="str">
            <v>A0960</v>
          </cell>
          <cell r="C56" t="str">
            <v>FALA TIRTA NURCAHYANI</v>
          </cell>
        </row>
        <row r="57">
          <cell r="A57" t="str">
            <v>A1059</v>
          </cell>
          <cell r="B57" t="str">
            <v>A1059</v>
          </cell>
          <cell r="C57" t="str">
            <v>AZILA ZALWA</v>
          </cell>
        </row>
        <row r="58">
          <cell r="A58" t="str">
            <v>A1071</v>
          </cell>
          <cell r="B58" t="str">
            <v>A1071</v>
          </cell>
          <cell r="C58" t="str">
            <v>NADIRA JULIA JASMINE</v>
          </cell>
        </row>
        <row r="59">
          <cell r="A59" t="str">
            <v>A1089</v>
          </cell>
          <cell r="B59" t="str">
            <v>A1089</v>
          </cell>
          <cell r="C59" t="str">
            <v>DINA ROHMATIKA</v>
          </cell>
        </row>
        <row r="60">
          <cell r="A60" t="str">
            <v>A1117</v>
          </cell>
          <cell r="B60" t="str">
            <v>A1117</v>
          </cell>
          <cell r="C60" t="str">
            <v>NINDA RIZQI SAFITRI</v>
          </cell>
        </row>
        <row r="61">
          <cell r="A61" t="str">
            <v>A1135</v>
          </cell>
          <cell r="B61" t="str">
            <v>A1135</v>
          </cell>
          <cell r="C61" t="str">
            <v>FANNI MELIA ALVIONALIZA</v>
          </cell>
        </row>
        <row r="62">
          <cell r="A62" t="str">
            <v>A1185</v>
          </cell>
          <cell r="B62" t="str">
            <v>A1185</v>
          </cell>
          <cell r="C62" t="str">
            <v>SAFA PRAYUDA</v>
          </cell>
        </row>
        <row r="63">
          <cell r="A63" t="str">
            <v>A1187</v>
          </cell>
          <cell r="B63" t="str">
            <v>A1187</v>
          </cell>
          <cell r="C63" t="str">
            <v>ELLA FATMILA</v>
          </cell>
        </row>
        <row r="64">
          <cell r="A64" t="str">
            <v>A1205</v>
          </cell>
          <cell r="B64" t="str">
            <v>A1205</v>
          </cell>
          <cell r="C64" t="str">
            <v>RIZKI LUBIS MARIADI</v>
          </cell>
        </row>
        <row r="65">
          <cell r="A65" t="str">
            <v>A1208</v>
          </cell>
          <cell r="B65" t="str">
            <v>A1208</v>
          </cell>
          <cell r="C65" t="str">
            <v>RIYAN ISTIQOMAH</v>
          </cell>
        </row>
        <row r="66">
          <cell r="A66" t="str">
            <v>A1232</v>
          </cell>
          <cell r="B66" t="str">
            <v>A1232</v>
          </cell>
          <cell r="C66" t="str">
            <v>FIORENTINA BR SEBAYANG</v>
          </cell>
        </row>
        <row r="67">
          <cell r="A67" t="str">
            <v>A1239</v>
          </cell>
          <cell r="B67" t="str">
            <v>A1239</v>
          </cell>
          <cell r="C67" t="str">
            <v>NUR REVSI</v>
          </cell>
        </row>
        <row r="68">
          <cell r="A68" t="str">
            <v>A1244</v>
          </cell>
          <cell r="B68" t="str">
            <v>A1244</v>
          </cell>
          <cell r="C68" t="str">
            <v>SHOFIA NOVIANTI</v>
          </cell>
        </row>
        <row r="69">
          <cell r="A69" t="str">
            <v>A1249</v>
          </cell>
          <cell r="B69" t="str">
            <v>A1249</v>
          </cell>
          <cell r="C69" t="str">
            <v>ARDIANSYAH ABUBAKAR</v>
          </cell>
        </row>
        <row r="70">
          <cell r="A70" t="str">
            <v>A1250</v>
          </cell>
          <cell r="B70" t="str">
            <v>A1250</v>
          </cell>
          <cell r="C70" t="str">
            <v>MAYANG PUTRI INANDA SARI</v>
          </cell>
        </row>
        <row r="71">
          <cell r="A71" t="str">
            <v>A1251</v>
          </cell>
          <cell r="B71" t="str">
            <v>A1251</v>
          </cell>
          <cell r="C71" t="str">
            <v>HILDA MUSYAYYADAH</v>
          </cell>
        </row>
      </sheetData>
      <sheetData sheetId="32" refreshError="1">
        <row r="1">
          <cell r="A1" t="str">
            <v>NO</v>
          </cell>
        </row>
        <row r="50">
          <cell r="A50">
            <v>30</v>
          </cell>
          <cell r="B50" t="str">
            <v>A3751</v>
          </cell>
          <cell r="C50" t="str">
            <v>Anggita Wahyuning Pramesty</v>
          </cell>
        </row>
        <row r="51">
          <cell r="A51">
            <v>52</v>
          </cell>
          <cell r="B51" t="str">
            <v>A3952</v>
          </cell>
          <cell r="C51" t="str">
            <v>Riskiyah Wulandari</v>
          </cell>
        </row>
        <row r="52">
          <cell r="A52">
            <v>50</v>
          </cell>
          <cell r="B52" t="str">
            <v>A3950</v>
          </cell>
          <cell r="C52" t="str">
            <v>Dintarima Rahadewi</v>
          </cell>
        </row>
        <row r="53">
          <cell r="A53">
            <v>28</v>
          </cell>
          <cell r="B53" t="str">
            <v>A3748</v>
          </cell>
          <cell r="C53" t="str">
            <v>Margie Andiny Rafael</v>
          </cell>
        </row>
        <row r="54">
          <cell r="A54">
            <v>33</v>
          </cell>
          <cell r="B54" t="str">
            <v>A3841</v>
          </cell>
          <cell r="C54" t="str">
            <v>Dwi Lestari</v>
          </cell>
        </row>
        <row r="55">
          <cell r="A55">
            <v>34</v>
          </cell>
          <cell r="B55" t="str">
            <v>A3844</v>
          </cell>
          <cell r="C55" t="str">
            <v>Ramadhani Dwi Putra</v>
          </cell>
        </row>
        <row r="56">
          <cell r="A56">
            <v>57</v>
          </cell>
          <cell r="B56" t="str">
            <v>A3972</v>
          </cell>
          <cell r="C56" t="str">
            <v>Kunang Kelana</v>
          </cell>
        </row>
        <row r="57">
          <cell r="A57">
            <v>37</v>
          </cell>
          <cell r="B57" t="str">
            <v>A3908</v>
          </cell>
          <cell r="C57" t="str">
            <v>Laily Arofah</v>
          </cell>
        </row>
        <row r="58">
          <cell r="A58">
            <v>35</v>
          </cell>
          <cell r="B58" t="str">
            <v>A3846</v>
          </cell>
          <cell r="C58" t="str">
            <v>Muhammad Ibnu Hajar Al Haetami</v>
          </cell>
        </row>
        <row r="59">
          <cell r="A59">
            <v>40</v>
          </cell>
          <cell r="B59" t="str">
            <v>A3907</v>
          </cell>
          <cell r="C59" t="str">
            <v>Krisdiyanto</v>
          </cell>
        </row>
        <row r="60">
          <cell r="A60">
            <v>45</v>
          </cell>
          <cell r="B60" t="str">
            <v>A3928</v>
          </cell>
          <cell r="C60" t="str">
            <v>Dicka Johan Agustina</v>
          </cell>
        </row>
        <row r="61">
          <cell r="A61">
            <v>48</v>
          </cell>
          <cell r="B61" t="str">
            <v>A3948</v>
          </cell>
          <cell r="C61" t="str">
            <v>Karisma Geta Fatmalia</v>
          </cell>
        </row>
        <row r="62">
          <cell r="A62">
            <v>51</v>
          </cell>
          <cell r="B62" t="str">
            <v>A3951</v>
          </cell>
          <cell r="C62" t="str">
            <v>Ahmad Ridho Harsyid</v>
          </cell>
        </row>
        <row r="63">
          <cell r="A63">
            <v>55</v>
          </cell>
          <cell r="B63" t="str">
            <v>A3970</v>
          </cell>
          <cell r="C63" t="str">
            <v>Fakhriyah Tri Astuti</v>
          </cell>
        </row>
        <row r="64">
          <cell r="A64">
            <v>59</v>
          </cell>
          <cell r="B64" t="str">
            <v>A3973</v>
          </cell>
          <cell r="C64" t="str">
            <v>Bertha Sembiring</v>
          </cell>
        </row>
        <row r="65">
          <cell r="A65">
            <v>61</v>
          </cell>
          <cell r="B65" t="str">
            <v>A3974</v>
          </cell>
          <cell r="C65" t="str">
            <v>Istiqomah Khusnul Syafaah</v>
          </cell>
        </row>
        <row r="66">
          <cell r="A66">
            <v>63</v>
          </cell>
          <cell r="B66" t="str">
            <v>A3997</v>
          </cell>
          <cell r="C66" t="str">
            <v>Ruth Margaretha</v>
          </cell>
        </row>
        <row r="67">
          <cell r="A67">
            <v>66</v>
          </cell>
          <cell r="B67" t="e">
            <v>#N/A</v>
          </cell>
          <cell r="C67" t="str">
            <v>Devina Azzahra</v>
          </cell>
        </row>
        <row r="68">
          <cell r="A68">
            <v>67</v>
          </cell>
          <cell r="B68" t="e">
            <v>#N/A</v>
          </cell>
          <cell r="C68" t="str">
            <v>Riani Widyantari</v>
          </cell>
        </row>
        <row r="69">
          <cell r="A69">
            <v>68</v>
          </cell>
          <cell r="B69" t="str">
            <v>A0535</v>
          </cell>
          <cell r="C69" t="str">
            <v>N Serren Rasya Fitri</v>
          </cell>
        </row>
        <row r="70">
          <cell r="A70">
            <v>69</v>
          </cell>
          <cell r="B70" t="str">
            <v>A0534</v>
          </cell>
          <cell r="C70" t="str">
            <v>Tommy Samudra Ocklien Filippi</v>
          </cell>
        </row>
        <row r="71">
          <cell r="A71">
            <v>70</v>
          </cell>
          <cell r="B71" t="str">
            <v>A4004</v>
          </cell>
          <cell r="C71" t="str">
            <v>Annisa Nur Lathifah</v>
          </cell>
        </row>
      </sheetData>
      <sheetData sheetId="33" refreshError="1">
        <row r="1">
          <cell r="B1" t="str">
            <v>NPK</v>
          </cell>
        </row>
        <row r="50">
          <cell r="A50" t="str">
            <v>90098</v>
          </cell>
          <cell r="B50">
            <v>90098</v>
          </cell>
          <cell r="C50" t="str">
            <v>Galih Tsabit Ulumudin</v>
          </cell>
        </row>
        <row r="51">
          <cell r="A51" t="str">
            <v>90099</v>
          </cell>
          <cell r="B51">
            <v>90099</v>
          </cell>
          <cell r="C51" t="str">
            <v>Rosyid Prihantoro</v>
          </cell>
        </row>
        <row r="52">
          <cell r="A52" t="str">
            <v>90100</v>
          </cell>
          <cell r="B52">
            <v>90100</v>
          </cell>
          <cell r="C52" t="str">
            <v>Rakhmayanti Imansari</v>
          </cell>
        </row>
        <row r="53">
          <cell r="A53" t="str">
            <v>90101</v>
          </cell>
          <cell r="B53">
            <v>90101</v>
          </cell>
          <cell r="C53" t="str">
            <v>Dimas Aryo Putro</v>
          </cell>
        </row>
        <row r="54">
          <cell r="A54" t="str">
            <v>90102</v>
          </cell>
          <cell r="B54">
            <v>90102</v>
          </cell>
          <cell r="C54" t="str">
            <v>Irma Galuh Sitoresmi</v>
          </cell>
        </row>
        <row r="55">
          <cell r="A55" t="str">
            <v>90103</v>
          </cell>
          <cell r="B55">
            <v>90103</v>
          </cell>
          <cell r="C55" t="str">
            <v>ANISE Wulandari</v>
          </cell>
        </row>
        <row r="56">
          <cell r="A56" t="str">
            <v>90104</v>
          </cell>
          <cell r="B56">
            <v>90104</v>
          </cell>
          <cell r="C56" t="str">
            <v>Trengginas Ahimsya</v>
          </cell>
        </row>
        <row r="57">
          <cell r="A57" t="str">
            <v>90105</v>
          </cell>
          <cell r="B57">
            <v>90105</v>
          </cell>
          <cell r="C57" t="str">
            <v>Dwi Sigit Nugroho</v>
          </cell>
        </row>
        <row r="58">
          <cell r="A58" t="str">
            <v>90106</v>
          </cell>
          <cell r="B58">
            <v>90106</v>
          </cell>
          <cell r="C58" t="str">
            <v>Edrick Liang</v>
          </cell>
        </row>
        <row r="59">
          <cell r="A59" t="str">
            <v>90107</v>
          </cell>
          <cell r="B59">
            <v>90107</v>
          </cell>
          <cell r="C59" t="str">
            <v>WINANTI NIDYA UTAMI</v>
          </cell>
        </row>
        <row r="60">
          <cell r="A60" t="str">
            <v>90108</v>
          </cell>
          <cell r="B60">
            <v>90108</v>
          </cell>
          <cell r="C60" t="str">
            <v>Endah Sulistyoningrum</v>
          </cell>
        </row>
        <row r="61">
          <cell r="A61" t="str">
            <v>90109</v>
          </cell>
          <cell r="B61">
            <v>90109</v>
          </cell>
          <cell r="C61" t="str">
            <v>Risky Aditama</v>
          </cell>
        </row>
        <row r="62">
          <cell r="A62" t="str">
            <v>90110</v>
          </cell>
          <cell r="B62">
            <v>90110</v>
          </cell>
          <cell r="C62" t="str">
            <v>VANESSA QUEEN VANDENBOROUGH</v>
          </cell>
        </row>
        <row r="63">
          <cell r="A63" t="str">
            <v>90111</v>
          </cell>
          <cell r="B63">
            <v>90111</v>
          </cell>
          <cell r="C63" t="str">
            <v>Tommy Renaldy</v>
          </cell>
        </row>
        <row r="64">
          <cell r="A64" t="str">
            <v>90112</v>
          </cell>
          <cell r="B64">
            <v>90112</v>
          </cell>
          <cell r="C64" t="str">
            <v>Sindy Cica Ade Pradana</v>
          </cell>
        </row>
        <row r="65">
          <cell r="A65" t="str">
            <v>90113</v>
          </cell>
          <cell r="B65">
            <v>90113</v>
          </cell>
          <cell r="C65" t="str">
            <v>Zerlinda Firdausya</v>
          </cell>
        </row>
        <row r="66">
          <cell r="A66" t="str">
            <v>90114</v>
          </cell>
          <cell r="B66">
            <v>90114</v>
          </cell>
          <cell r="C66" t="str">
            <v>Esti Kumara Dewi</v>
          </cell>
        </row>
        <row r="67">
          <cell r="A67" t="str">
            <v>90115</v>
          </cell>
          <cell r="B67">
            <v>90115</v>
          </cell>
          <cell r="C67" t="str">
            <v>Tiara Alfia Fitriani</v>
          </cell>
        </row>
        <row r="68">
          <cell r="A68" t="str">
            <v>90116</v>
          </cell>
          <cell r="B68">
            <v>90116</v>
          </cell>
          <cell r="C68" t="str">
            <v>Noviyana</v>
          </cell>
        </row>
        <row r="69">
          <cell r="A69" t="str">
            <v>90117</v>
          </cell>
          <cell r="B69">
            <v>90117</v>
          </cell>
          <cell r="C69" t="str">
            <v>Ellen Arsytha</v>
          </cell>
        </row>
        <row r="70">
          <cell r="A70" t="str">
            <v>90118</v>
          </cell>
          <cell r="B70">
            <v>90118</v>
          </cell>
          <cell r="C70" t="str">
            <v>AGRESITABELA PURNANINGRUM</v>
          </cell>
        </row>
        <row r="71">
          <cell r="A71" t="str">
            <v>90119</v>
          </cell>
          <cell r="B71">
            <v>90119</v>
          </cell>
          <cell r="C71" t="str">
            <v>Farhan Dickry Kaulika</v>
          </cell>
        </row>
      </sheetData>
      <sheetData sheetId="34" refreshError="1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3">
          <cell r="A3" t="str">
            <v>NPK</v>
          </cell>
          <cell r="B3" t="str">
            <v xml:space="preserve">NAMA </v>
          </cell>
          <cell r="C3" t="str">
            <v>FUNGSI</v>
          </cell>
        </row>
        <row r="4">
          <cell r="A4" t="str">
            <v>A2873</v>
          </cell>
          <cell r="B4" t="str">
            <v>CHRISTOPHER LAKSAWANA</v>
          </cell>
          <cell r="C4" t="str">
            <v>AAV</v>
          </cell>
          <cell r="D4" t="str">
            <v>EKSKLUSIF</v>
          </cell>
        </row>
        <row r="5">
          <cell r="A5" t="str">
            <v>A0349</v>
          </cell>
          <cell r="B5" t="str">
            <v>Ahmad Zainal Arifin</v>
          </cell>
          <cell r="C5" t="str">
            <v>AAV</v>
          </cell>
          <cell r="D5" t="str">
            <v>EKSKLUSIF</v>
          </cell>
        </row>
        <row r="6">
          <cell r="A6" t="str">
            <v>A2066</v>
          </cell>
          <cell r="B6" t="str">
            <v>YULIANT EFENDI</v>
          </cell>
          <cell r="C6" t="str">
            <v>AAV</v>
          </cell>
          <cell r="D6" t="str">
            <v>EKSKLUSIF</v>
          </cell>
        </row>
        <row r="7">
          <cell r="A7" t="str">
            <v>A0043</v>
          </cell>
          <cell r="B7" t="str">
            <v>RIYANI AFRASARI</v>
          </cell>
          <cell r="C7" t="str">
            <v>AAV</v>
          </cell>
          <cell r="D7" t="str">
            <v>EKSKLUSIF</v>
          </cell>
        </row>
        <row r="8">
          <cell r="A8" t="str">
            <v>A3145</v>
          </cell>
          <cell r="B8" t="str">
            <v>SRI GUSMIARTI</v>
          </cell>
          <cell r="C8" t="str">
            <v xml:space="preserve">GC </v>
          </cell>
          <cell r="D8" t="str">
            <v>EKSKLUSIF</v>
          </cell>
        </row>
        <row r="9">
          <cell r="A9" t="str">
            <v>A3584</v>
          </cell>
          <cell r="B9" t="str">
            <v>RINDIE PUTRI</v>
          </cell>
          <cell r="C9" t="str">
            <v xml:space="preserve">GC </v>
          </cell>
          <cell r="D9" t="str">
            <v>EKSKLUSIF</v>
          </cell>
        </row>
        <row r="10">
          <cell r="A10" t="str">
            <v>A2383</v>
          </cell>
          <cell r="B10" t="str">
            <v>RYSMA NUR HIDAYAH</v>
          </cell>
          <cell r="C10" t="str">
            <v>SBPV</v>
          </cell>
          <cell r="D10" t="str">
            <v>EKSKLUSIF</v>
          </cell>
        </row>
        <row r="11">
          <cell r="A11" t="str">
            <v>A1971</v>
          </cell>
          <cell r="B11" t="str">
            <v>ANGGI BEATRIKS SERAN</v>
          </cell>
          <cell r="C11" t="str">
            <v>SBPV</v>
          </cell>
          <cell r="D11" t="str">
            <v>EKSKLUSIF</v>
          </cell>
        </row>
        <row r="12">
          <cell r="A12" t="str">
            <v>A2001</v>
          </cell>
          <cell r="B12" t="str">
            <v>M MENTARI GAGAT RAYNA</v>
          </cell>
          <cell r="C12" t="str">
            <v>SBPV</v>
          </cell>
          <cell r="D12" t="str">
            <v>EKSKLUSIF</v>
          </cell>
        </row>
        <row r="13">
          <cell r="A13">
            <v>92175</v>
          </cell>
          <cell r="B13" t="str">
            <v>AYU AMELIA RESANTI</v>
          </cell>
          <cell r="C13" t="str">
            <v>SBPV</v>
          </cell>
          <cell r="D13" t="str">
            <v>EKSKLUSIF</v>
          </cell>
        </row>
        <row r="14">
          <cell r="A14" t="str">
            <v>A2924</v>
          </cell>
          <cell r="B14" t="str">
            <v>IRA EVELIN SIHALOHO</v>
          </cell>
          <cell r="C14" t="str">
            <v>SBPV</v>
          </cell>
          <cell r="D14" t="str">
            <v>EKSKLUSIF</v>
          </cell>
        </row>
        <row r="15">
          <cell r="A15" t="str">
            <v>A3436</v>
          </cell>
          <cell r="B15" t="str">
            <v>Anita Kristiana Laia</v>
          </cell>
          <cell r="C15" t="str">
            <v>RVO</v>
          </cell>
          <cell r="D15" t="str">
            <v>EKSKLUSIF</v>
          </cell>
        </row>
        <row r="16">
          <cell r="A16" t="str">
            <v>A0155</v>
          </cell>
          <cell r="B16" t="str">
            <v>Raymon Piterz Godlieb</v>
          </cell>
          <cell r="C16" t="str">
            <v>RVO</v>
          </cell>
          <cell r="D16" t="str">
            <v>EKSKLUSIF</v>
          </cell>
        </row>
        <row r="17">
          <cell r="A17" t="str">
            <v>A2217</v>
          </cell>
          <cell r="B17" t="str">
            <v>SINATRIYANDIKA HARUMAWAN</v>
          </cell>
          <cell r="C17" t="str">
            <v>RVO</v>
          </cell>
          <cell r="D17" t="str">
            <v>EKSKLUSIF</v>
          </cell>
        </row>
        <row r="18">
          <cell r="A18">
            <v>90453</v>
          </cell>
          <cell r="B18" t="str">
            <v>SHERLY HAPSARI</v>
          </cell>
          <cell r="C18" t="str">
            <v>RVO</v>
          </cell>
          <cell r="D18" t="str">
            <v>EKSKLUSIF</v>
          </cell>
        </row>
        <row r="19">
          <cell r="A19" t="str">
            <v>A2400</v>
          </cell>
          <cell r="B19" t="str">
            <v>NOVARENDA PAWESTRI</v>
          </cell>
          <cell r="C19" t="str">
            <v>RVO</v>
          </cell>
          <cell r="D19" t="str">
            <v>EKSKLUSIF</v>
          </cell>
        </row>
        <row r="20">
          <cell r="A20" t="str">
            <v>A3576</v>
          </cell>
          <cell r="B20" t="str">
            <v>YONATAN ADI SAPUTRO</v>
          </cell>
          <cell r="C20" t="str">
            <v>RVO</v>
          </cell>
          <cell r="D20" t="str">
            <v>EKSKLUSIF</v>
          </cell>
        </row>
        <row r="21">
          <cell r="A21">
            <v>92694</v>
          </cell>
          <cell r="B21" t="str">
            <v>WAHYU NUGROHO</v>
          </cell>
          <cell r="C21" t="str">
            <v>RVO</v>
          </cell>
          <cell r="D21" t="str">
            <v>EKSKLUSIF</v>
          </cell>
        </row>
        <row r="22">
          <cell r="A22" t="str">
            <v>A3442</v>
          </cell>
          <cell r="B22" t="str">
            <v>IRFAN FEBRIYANTORO</v>
          </cell>
          <cell r="C22" t="str">
            <v>RVO</v>
          </cell>
          <cell r="D22" t="str">
            <v>EKSKLUSIF</v>
          </cell>
        </row>
        <row r="23">
          <cell r="A23">
            <v>90613</v>
          </cell>
          <cell r="B23" t="str">
            <v>JOHAN AIMAN RAIS</v>
          </cell>
          <cell r="C23" t="str">
            <v>RVO</v>
          </cell>
          <cell r="D23" t="str">
            <v>EKSKLUSIF</v>
          </cell>
        </row>
        <row r="24">
          <cell r="A24" t="str">
            <v>A2396</v>
          </cell>
          <cell r="B24" t="str">
            <v>ILYAS FAHMI</v>
          </cell>
          <cell r="C24" t="str">
            <v>RVO</v>
          </cell>
          <cell r="D24" t="str">
            <v>EKSKLUSIF</v>
          </cell>
        </row>
        <row r="25">
          <cell r="A25">
            <v>92006</v>
          </cell>
          <cell r="B25" t="str">
            <v>Tara Adining Widiyawati</v>
          </cell>
          <cell r="C25" t="str">
            <v>RVO</v>
          </cell>
          <cell r="D25" t="str">
            <v>EKSKLUSIF</v>
          </cell>
        </row>
        <row r="26">
          <cell r="A26">
            <v>92199</v>
          </cell>
          <cell r="B26" t="str">
            <v>Astri Kurniawati</v>
          </cell>
          <cell r="C26" t="str">
            <v>RVO</v>
          </cell>
          <cell r="D26" t="str">
            <v>EKSKLUSIF</v>
          </cell>
        </row>
        <row r="27">
          <cell r="A27">
            <v>92709</v>
          </cell>
          <cell r="B27" t="str">
            <v>Dany Ahmad Farrastio</v>
          </cell>
          <cell r="C27" t="str">
            <v>RVO</v>
          </cell>
          <cell r="D27" t="str">
            <v>EKSKLUSIF</v>
          </cell>
        </row>
        <row r="28">
          <cell r="A28">
            <v>92740</v>
          </cell>
          <cell r="B28" t="str">
            <v>FANI RAHMAWATI</v>
          </cell>
          <cell r="C28" t="str">
            <v>RVO</v>
          </cell>
          <cell r="D28" t="str">
            <v>EKSKLUSIF</v>
          </cell>
        </row>
        <row r="29">
          <cell r="A29" t="str">
            <v>A0072</v>
          </cell>
          <cell r="B29" t="str">
            <v>RAHMAD DWI ADRIAN</v>
          </cell>
          <cell r="C29" t="str">
            <v>RVO</v>
          </cell>
          <cell r="D29" t="str">
            <v>EKSKLUSIF</v>
          </cell>
        </row>
        <row r="30">
          <cell r="A30" t="str">
            <v>A0137</v>
          </cell>
          <cell r="B30" t="str">
            <v>DHIAN KARUNIA</v>
          </cell>
          <cell r="C30" t="str">
            <v>RVO</v>
          </cell>
          <cell r="D30" t="str">
            <v>EKSKLUSIF</v>
          </cell>
        </row>
        <row r="31">
          <cell r="A31">
            <v>92717</v>
          </cell>
          <cell r="B31" t="str">
            <v>Gresmilen Bilgis</v>
          </cell>
          <cell r="C31" t="str">
            <v>RVO</v>
          </cell>
          <cell r="D31" t="str">
            <v>EKSKLUSIF</v>
          </cell>
        </row>
        <row r="32">
          <cell r="A32">
            <v>92677</v>
          </cell>
          <cell r="B32" t="str">
            <v>Dhiki Satria Septiano</v>
          </cell>
          <cell r="C32" t="str">
            <v>RVO</v>
          </cell>
          <cell r="D32" t="str">
            <v>EKSKLUSIF</v>
          </cell>
        </row>
        <row r="33">
          <cell r="A33">
            <v>92000</v>
          </cell>
          <cell r="B33" t="str">
            <v>Achmad Kurniawan</v>
          </cell>
          <cell r="C33" t="str">
            <v>RVO</v>
          </cell>
          <cell r="D33" t="str">
            <v>EKSKLUSIF</v>
          </cell>
        </row>
        <row r="34">
          <cell r="A34" t="str">
            <v>A0149</v>
          </cell>
          <cell r="B34" t="str">
            <v>EUFRASIA ALMELA VICKY PURNAMA</v>
          </cell>
          <cell r="C34" t="str">
            <v>RVO</v>
          </cell>
          <cell r="D34" t="str">
            <v>EKSKLUSIF</v>
          </cell>
        </row>
        <row r="35">
          <cell r="A35">
            <v>90933</v>
          </cell>
          <cell r="B35" t="str">
            <v>REZA DESTI VAUZIA</v>
          </cell>
          <cell r="C35" t="str">
            <v>RVO</v>
          </cell>
          <cell r="D35" t="str">
            <v>EKSKLUSIF</v>
          </cell>
        </row>
        <row r="36">
          <cell r="A36">
            <v>90363</v>
          </cell>
          <cell r="B36" t="str">
            <v>NURMA HAYU</v>
          </cell>
          <cell r="C36" t="str">
            <v>RVO</v>
          </cell>
          <cell r="D36" t="str">
            <v>EKSKLUSIF</v>
          </cell>
        </row>
        <row r="37">
          <cell r="A37" t="str">
            <v>A1140</v>
          </cell>
          <cell r="B37" t="str">
            <v>NILAWATI LAIA</v>
          </cell>
          <cell r="C37" t="str">
            <v>DELTA</v>
          </cell>
          <cell r="D37" t="str">
            <v>EKSKLUSIF</v>
          </cell>
        </row>
        <row r="38">
          <cell r="A38" t="str">
            <v>A1773</v>
          </cell>
          <cell r="B38" t="str">
            <v>MELINIA WINDY ERLIYA</v>
          </cell>
          <cell r="C38" t="str">
            <v>DELTA</v>
          </cell>
          <cell r="D38" t="str">
            <v>EKSKLUSIF</v>
          </cell>
        </row>
        <row r="39">
          <cell r="A39">
            <v>92622</v>
          </cell>
          <cell r="B39" t="str">
            <v>AYU SUCI NUGROYANTI</v>
          </cell>
          <cell r="C39" t="str">
            <v>DELTA</v>
          </cell>
          <cell r="D39" t="str">
            <v>EKSKLUSIF</v>
          </cell>
        </row>
        <row r="40">
          <cell r="A40" t="str">
            <v>A2504</v>
          </cell>
          <cell r="B40" t="str">
            <v>Rachma Anindita Tasya Dewi</v>
          </cell>
          <cell r="C40" t="str">
            <v>DELTA</v>
          </cell>
          <cell r="D40" t="str">
            <v>EKSKLUSIF</v>
          </cell>
        </row>
        <row r="41">
          <cell r="A41" t="str">
            <v>A2179</v>
          </cell>
          <cell r="B41" t="str">
            <v>Annisa Larasati</v>
          </cell>
          <cell r="C41" t="str">
            <v>DELTA</v>
          </cell>
          <cell r="D41" t="str">
            <v>EKSKLUSIF</v>
          </cell>
        </row>
        <row r="42">
          <cell r="A42" t="str">
            <v>A2953</v>
          </cell>
          <cell r="B42" t="str">
            <v>NAWANGWULAN DESIKUMALA</v>
          </cell>
          <cell r="C42" t="str">
            <v>DELTA</v>
          </cell>
          <cell r="D42" t="str">
            <v>EKSKLUSIF</v>
          </cell>
        </row>
        <row r="43">
          <cell r="A43" t="str">
            <v>A1096</v>
          </cell>
          <cell r="B43" t="str">
            <v>Nila Haqiqi</v>
          </cell>
          <cell r="C43" t="str">
            <v>DELTA</v>
          </cell>
          <cell r="D43" t="str">
            <v>EKSKLUSIF</v>
          </cell>
        </row>
        <row r="44">
          <cell r="A44" t="str">
            <v>A0874</v>
          </cell>
          <cell r="B44" t="str">
            <v>GALIH MARDIANA</v>
          </cell>
          <cell r="C44" t="str">
            <v>DELTA</v>
          </cell>
          <cell r="D44" t="str">
            <v>EKSKLUSIF</v>
          </cell>
        </row>
        <row r="45">
          <cell r="A45" t="str">
            <v>A1357</v>
          </cell>
          <cell r="B45" t="str">
            <v>AGNES TRINITAS</v>
          </cell>
          <cell r="C45" t="str">
            <v>DELTA</v>
          </cell>
          <cell r="D45" t="str">
            <v>EKSKLUSIF</v>
          </cell>
        </row>
        <row r="46">
          <cell r="A46" t="str">
            <v>A3404</v>
          </cell>
          <cell r="B46" t="str">
            <v>AYU SUKMAWATI</v>
          </cell>
          <cell r="C46" t="str">
            <v>DELTA</v>
          </cell>
          <cell r="D46" t="str">
            <v>EKSKLUSIF</v>
          </cell>
        </row>
        <row r="47">
          <cell r="A47" t="str">
            <v>A1219</v>
          </cell>
          <cell r="B47" t="str">
            <v>AZIZ ALFISYAHRI</v>
          </cell>
          <cell r="C47" t="str">
            <v>DELTA</v>
          </cell>
          <cell r="D47" t="str">
            <v>EKSKLUSIF</v>
          </cell>
        </row>
        <row r="48">
          <cell r="A48" t="str">
            <v>A2322</v>
          </cell>
          <cell r="B48" t="str">
            <v>ROSI NOVI LUTFITASARI</v>
          </cell>
          <cell r="C48" t="str">
            <v>DELTA</v>
          </cell>
          <cell r="D48" t="str">
            <v>EKSKLUSIF</v>
          </cell>
        </row>
        <row r="49">
          <cell r="A49" t="str">
            <v>A3029</v>
          </cell>
          <cell r="B49" t="str">
            <v>EMMIA CLARITA BR TARIGAN</v>
          </cell>
          <cell r="C49" t="str">
            <v>DELTA</v>
          </cell>
          <cell r="D49" t="str">
            <v>EKSKLUSIF</v>
          </cell>
        </row>
        <row r="50">
          <cell r="A50" t="str">
            <v>A2925</v>
          </cell>
          <cell r="B50" t="str">
            <v>MARIA GORETTI DIAN PH</v>
          </cell>
          <cell r="C50" t="str">
            <v>DELTA</v>
          </cell>
          <cell r="D50" t="str">
            <v>EKSKLUSIF</v>
          </cell>
        </row>
        <row r="51">
          <cell r="A51" t="str">
            <v>A1342</v>
          </cell>
          <cell r="B51" t="str">
            <v>Enzellena</v>
          </cell>
          <cell r="C51" t="str">
            <v>DELTA</v>
          </cell>
          <cell r="D51" t="str">
            <v>EKSKLUSIF</v>
          </cell>
        </row>
        <row r="52">
          <cell r="A52" t="str">
            <v>A1854</v>
          </cell>
          <cell r="B52" t="str">
            <v>SALSABILA OKTAVIMADIANA</v>
          </cell>
          <cell r="C52" t="str">
            <v>DELTA</v>
          </cell>
          <cell r="D52" t="str">
            <v>EKSKLUSIF</v>
          </cell>
        </row>
        <row r="53">
          <cell r="A53" t="str">
            <v>A0192</v>
          </cell>
          <cell r="B53" t="str">
            <v>AGNES HAUDI SURYANTIKA</v>
          </cell>
          <cell r="C53" t="str">
            <v>DELTA</v>
          </cell>
          <cell r="D53" t="str">
            <v>EKSKLUSIF</v>
          </cell>
        </row>
        <row r="54">
          <cell r="A54" t="str">
            <v>A1651</v>
          </cell>
          <cell r="B54" t="str">
            <v>NUR ROMADANI FITRIANA</v>
          </cell>
          <cell r="C54" t="str">
            <v>DELTA</v>
          </cell>
          <cell r="D54" t="str">
            <v>EKSKLUSIF</v>
          </cell>
        </row>
        <row r="55">
          <cell r="A55" t="str">
            <v>A0879</v>
          </cell>
          <cell r="B55" t="str">
            <v>RISZA ANGGUN DWI ARIANANDA</v>
          </cell>
          <cell r="C55" t="str">
            <v>DELTA</v>
          </cell>
          <cell r="D55" t="str">
            <v>EKSKLUSIF</v>
          </cell>
        </row>
        <row r="56">
          <cell r="A56" t="str">
            <v>A1703</v>
          </cell>
          <cell r="B56" t="str">
            <v>Arando Pastiyandra</v>
          </cell>
          <cell r="C56" t="str">
            <v>DELTA</v>
          </cell>
          <cell r="D56" t="str">
            <v>EKSKLUSIF</v>
          </cell>
        </row>
        <row r="57">
          <cell r="A57" t="str">
            <v>A1215</v>
          </cell>
          <cell r="B57" t="str">
            <v>Esterina Kusumawati</v>
          </cell>
          <cell r="C57" t="str">
            <v>DELTA</v>
          </cell>
          <cell r="D57" t="str">
            <v>EKSKLUSIF</v>
          </cell>
        </row>
        <row r="58">
          <cell r="A58" t="str">
            <v>A0770</v>
          </cell>
          <cell r="B58" t="str">
            <v>Elze zulfanny</v>
          </cell>
          <cell r="C58" t="str">
            <v>DELTA</v>
          </cell>
          <cell r="D58" t="str">
            <v>EKSKLUSIF</v>
          </cell>
        </row>
        <row r="59">
          <cell r="A59" t="str">
            <v>A0821</v>
          </cell>
          <cell r="B59" t="str">
            <v>INDRIANA DAMAYANTI</v>
          </cell>
          <cell r="C59" t="str">
            <v>DELTA</v>
          </cell>
          <cell r="D59" t="str">
            <v>EKSKLUSIF</v>
          </cell>
        </row>
        <row r="60">
          <cell r="A60" t="str">
            <v>A1721</v>
          </cell>
          <cell r="B60" t="str">
            <v>MEGA AUDILIA</v>
          </cell>
          <cell r="C60" t="str">
            <v>DELTA</v>
          </cell>
          <cell r="D60" t="str">
            <v>EKSKLUSIF</v>
          </cell>
        </row>
        <row r="61">
          <cell r="A61" t="str">
            <v>A2462</v>
          </cell>
          <cell r="B61" t="str">
            <v>KHUSNUL KHATIMAH</v>
          </cell>
          <cell r="C61" t="str">
            <v>DELTA</v>
          </cell>
          <cell r="D61" t="str">
            <v>EKSKLUSIF</v>
          </cell>
        </row>
        <row r="62">
          <cell r="A62" t="str">
            <v>A1340</v>
          </cell>
          <cell r="B62" t="str">
            <v>RIEVALDO YOGA PRATAMA</v>
          </cell>
          <cell r="C62" t="str">
            <v>DELTA</v>
          </cell>
          <cell r="D62" t="str">
            <v>EKSKLUSIF</v>
          </cell>
        </row>
        <row r="63">
          <cell r="A63" t="str">
            <v>A2507</v>
          </cell>
          <cell r="B63" t="str">
            <v>ARJUNA TANJUNG</v>
          </cell>
          <cell r="C63" t="str">
            <v>DELTA</v>
          </cell>
          <cell r="D63" t="str">
            <v>EKSKLUSIF</v>
          </cell>
        </row>
        <row r="64">
          <cell r="A64" t="str">
            <v>A1766</v>
          </cell>
          <cell r="B64" t="str">
            <v>ELIZABETH PARAMITA</v>
          </cell>
          <cell r="C64" t="str">
            <v>DELTA</v>
          </cell>
          <cell r="D64" t="str">
            <v>EKSKLUSIF</v>
          </cell>
        </row>
        <row r="65">
          <cell r="A65" t="str">
            <v>A1209</v>
          </cell>
          <cell r="B65" t="str">
            <v>ZULFI FAQIH NURUL JANNAH</v>
          </cell>
          <cell r="C65" t="str">
            <v>DELTA</v>
          </cell>
          <cell r="D65" t="str">
            <v>EKSKLUSIF</v>
          </cell>
        </row>
        <row r="66">
          <cell r="A66">
            <v>90592</v>
          </cell>
          <cell r="B66" t="str">
            <v>DINI SHINTIA PUTRI</v>
          </cell>
          <cell r="C66" t="str">
            <v>DELTA</v>
          </cell>
          <cell r="D66" t="str">
            <v>EKSKLUSIF</v>
          </cell>
        </row>
        <row r="67">
          <cell r="A67" t="str">
            <v>A1556</v>
          </cell>
          <cell r="B67" t="str">
            <v>ISMA AUDIA PRABAWATI</v>
          </cell>
          <cell r="C67" t="str">
            <v>DELTA</v>
          </cell>
          <cell r="D67" t="str">
            <v>EKSKLUSIF</v>
          </cell>
        </row>
        <row r="68">
          <cell r="A68" t="str">
            <v>A1105</v>
          </cell>
          <cell r="B68" t="str">
            <v>ANISA NUR AINI</v>
          </cell>
          <cell r="C68" t="str">
            <v>DELTA</v>
          </cell>
          <cell r="D68" t="str">
            <v>EKSKLUSIF</v>
          </cell>
        </row>
        <row r="69">
          <cell r="A69">
            <v>92287</v>
          </cell>
          <cell r="B69" t="str">
            <v>ALYDA RIZKA ISLAMIYATI</v>
          </cell>
          <cell r="C69" t="str">
            <v>DELTA</v>
          </cell>
          <cell r="D69" t="str">
            <v>EKSKLUSIF</v>
          </cell>
        </row>
        <row r="70">
          <cell r="A70" t="str">
            <v>A0977</v>
          </cell>
          <cell r="B70" t="str">
            <v>RIA ARIANTI</v>
          </cell>
          <cell r="C70" t="str">
            <v>DELTA</v>
          </cell>
          <cell r="D70" t="str">
            <v>EKSKLUSIF</v>
          </cell>
        </row>
        <row r="71">
          <cell r="A71" t="str">
            <v>A2320</v>
          </cell>
          <cell r="B71" t="str">
            <v>MARGARITA POLLY</v>
          </cell>
          <cell r="C71" t="str">
            <v>DELTA</v>
          </cell>
          <cell r="D71" t="str">
            <v>EKSKLUSIF</v>
          </cell>
        </row>
        <row r="72">
          <cell r="A72">
            <v>92504</v>
          </cell>
          <cell r="B72" t="str">
            <v>ARTIKA YUNITA ARDI</v>
          </cell>
          <cell r="C72" t="str">
            <v>DELTA</v>
          </cell>
          <cell r="D72" t="str">
            <v>EKSKLUSIF</v>
          </cell>
        </row>
        <row r="73">
          <cell r="A73" t="str">
            <v>A1841</v>
          </cell>
          <cell r="B73" t="str">
            <v>ADHINA PUTRIANA KUSUMAWATI</v>
          </cell>
          <cell r="C73" t="str">
            <v>DELTA</v>
          </cell>
          <cell r="D73" t="str">
            <v>EKSKLUSIF</v>
          </cell>
        </row>
        <row r="74">
          <cell r="A74" t="str">
            <v>A0818</v>
          </cell>
          <cell r="B74" t="str">
            <v>AGIS DWI RAHMAWATI</v>
          </cell>
          <cell r="C74" t="str">
            <v>DELTA</v>
          </cell>
          <cell r="D74" t="str">
            <v>EKSKLUSIF</v>
          </cell>
        </row>
        <row r="75">
          <cell r="A75" t="str">
            <v>A0378</v>
          </cell>
          <cell r="B75" t="str">
            <v>WIRANTI PUTRI</v>
          </cell>
          <cell r="C75" t="str">
            <v>DELTA</v>
          </cell>
          <cell r="D75" t="str">
            <v>EKSKLUSIF</v>
          </cell>
        </row>
        <row r="76">
          <cell r="A76" t="str">
            <v>A3321</v>
          </cell>
          <cell r="B76" t="str">
            <v>DESTI RAHMAWATI</v>
          </cell>
          <cell r="C76" t="str">
            <v>DELTA</v>
          </cell>
          <cell r="D76" t="str">
            <v>EKSKLUSIF</v>
          </cell>
        </row>
        <row r="77">
          <cell r="A77">
            <v>92731</v>
          </cell>
          <cell r="B77" t="str">
            <v>NETI SETIYOWATI</v>
          </cell>
          <cell r="C77" t="str">
            <v>DELTA</v>
          </cell>
          <cell r="D77" t="str">
            <v>EKSKLUSIF</v>
          </cell>
        </row>
        <row r="78">
          <cell r="A78" t="str">
            <v>A3406</v>
          </cell>
          <cell r="B78" t="str">
            <v>SEPTI MUNTHE</v>
          </cell>
          <cell r="C78" t="str">
            <v>DELTA</v>
          </cell>
          <cell r="D78" t="str">
            <v>EKSKLUSIF</v>
          </cell>
        </row>
        <row r="79">
          <cell r="A79" t="str">
            <v>A2886</v>
          </cell>
          <cell r="B79" t="str">
            <v>ASA HIRASNA SEPTIANI</v>
          </cell>
          <cell r="C79" t="str">
            <v>DELTA</v>
          </cell>
          <cell r="D79" t="str">
            <v>EKSKLUSIF</v>
          </cell>
        </row>
        <row r="80">
          <cell r="A80" t="str">
            <v>A0225</v>
          </cell>
          <cell r="B80" t="str">
            <v>RIZAL SAPUTRA</v>
          </cell>
          <cell r="C80" t="str">
            <v>DELTA</v>
          </cell>
          <cell r="D80" t="str">
            <v>EKSKLUSIF</v>
          </cell>
        </row>
        <row r="81">
          <cell r="A81" t="str">
            <v>A1276</v>
          </cell>
          <cell r="B81" t="str">
            <v>SINDI ARLINDA DEWI</v>
          </cell>
          <cell r="C81" t="str">
            <v>DELTA</v>
          </cell>
          <cell r="D81" t="str">
            <v>EKSKLUSIF</v>
          </cell>
        </row>
        <row r="82">
          <cell r="A82" t="str">
            <v>A0453</v>
          </cell>
          <cell r="B82" t="str">
            <v>Anisa Sheyla</v>
          </cell>
          <cell r="C82" t="str">
            <v>DELTA</v>
          </cell>
          <cell r="D82" t="str">
            <v>EKSKLUSIF</v>
          </cell>
        </row>
        <row r="83">
          <cell r="A83" t="str">
            <v>A1954</v>
          </cell>
          <cell r="B83" t="str">
            <v>Jelita Ayunda</v>
          </cell>
          <cell r="C83" t="str">
            <v>DELTA</v>
          </cell>
          <cell r="D83" t="str">
            <v>EKSKLUSIF</v>
          </cell>
        </row>
        <row r="84">
          <cell r="A84" t="str">
            <v>A3194</v>
          </cell>
          <cell r="B84" t="str">
            <v>Lintang putri maharani</v>
          </cell>
          <cell r="C84" t="str">
            <v>DELTA</v>
          </cell>
          <cell r="D84" t="str">
            <v>EKSKLUSIF</v>
          </cell>
        </row>
        <row r="85">
          <cell r="A85" t="str">
            <v>A3259</v>
          </cell>
          <cell r="B85" t="str">
            <v>⁠Albertus cristian Ade darmawan</v>
          </cell>
          <cell r="C85" t="str">
            <v>DELTA</v>
          </cell>
          <cell r="D85" t="str">
            <v>EKSKLUSIF</v>
          </cell>
        </row>
        <row r="86">
          <cell r="A86" t="str">
            <v>A2255</v>
          </cell>
          <cell r="B86" t="str">
            <v>⁠Eli Santi Sitohang</v>
          </cell>
          <cell r="C86" t="str">
            <v>DELTA</v>
          </cell>
          <cell r="D86" t="str">
            <v>EKSKLUSIF</v>
          </cell>
        </row>
        <row r="87">
          <cell r="A87">
            <v>90638</v>
          </cell>
          <cell r="B87" t="str">
            <v>ZEFANYA NOVITA WIBISONO</v>
          </cell>
          <cell r="C87" t="str">
            <v>DELTA</v>
          </cell>
          <cell r="D87" t="str">
            <v>EKSKLUSIF</v>
          </cell>
        </row>
        <row r="88">
          <cell r="A88" t="str">
            <v>A3752</v>
          </cell>
          <cell r="B88" t="str">
            <v>MEYTA ANDIRA</v>
          </cell>
          <cell r="C88" t="str">
            <v>DELTA</v>
          </cell>
          <cell r="D88" t="str">
            <v>EKSKLUSIF</v>
          </cell>
        </row>
        <row r="89">
          <cell r="A89" t="str">
            <v>A3456</v>
          </cell>
          <cell r="B89" t="str">
            <v>FEBY KURNIA</v>
          </cell>
          <cell r="C89" t="str">
            <v>DELTA</v>
          </cell>
          <cell r="D89" t="str">
            <v>EKSKLUSIF</v>
          </cell>
        </row>
        <row r="90">
          <cell r="A90" t="str">
            <v>A0830</v>
          </cell>
          <cell r="B90" t="str">
            <v>MARGI SURYANI</v>
          </cell>
          <cell r="C90" t="str">
            <v>DELTA</v>
          </cell>
          <cell r="D90" t="str">
            <v>EKSKLUSIF</v>
          </cell>
        </row>
        <row r="91">
          <cell r="A91" t="str">
            <v>A0999</v>
          </cell>
          <cell r="B91" t="str">
            <v>MUH LUTHFI AZIZ</v>
          </cell>
          <cell r="C91" t="str">
            <v>DELTA</v>
          </cell>
          <cell r="D91" t="str">
            <v>EKSKLUSIF</v>
          </cell>
        </row>
        <row r="92">
          <cell r="A92" t="str">
            <v>A1329</v>
          </cell>
          <cell r="B92" t="str">
            <v>NABILA HASNA</v>
          </cell>
          <cell r="C92" t="str">
            <v>DELTA</v>
          </cell>
          <cell r="D92" t="str">
            <v>EKSKLUSIF</v>
          </cell>
        </row>
        <row r="93">
          <cell r="A93" t="str">
            <v>A3172</v>
          </cell>
          <cell r="B93" t="str">
            <v>NURYANI NURYANI</v>
          </cell>
          <cell r="C93" t="str">
            <v>DELTA</v>
          </cell>
          <cell r="D93" t="str">
            <v>EKSKLUSIF</v>
          </cell>
        </row>
        <row r="94">
          <cell r="A94" t="str">
            <v>A3474</v>
          </cell>
          <cell r="B94" t="str">
            <v>IRMA TRIANA</v>
          </cell>
          <cell r="C94" t="str">
            <v>DELTA</v>
          </cell>
          <cell r="D94" t="str">
            <v>EKSKLUSIF</v>
          </cell>
        </row>
        <row r="95">
          <cell r="A95" t="str">
            <v>A0837</v>
          </cell>
          <cell r="B95" t="str">
            <v>ANNISA GALUH TRIUTAMI</v>
          </cell>
          <cell r="C95" t="str">
            <v>DELTA</v>
          </cell>
          <cell r="D95" t="str">
            <v>EKSKLUSIF</v>
          </cell>
        </row>
        <row r="96">
          <cell r="A96" t="str">
            <v>A1842</v>
          </cell>
          <cell r="B96" t="str">
            <v>KELPIN PONTIUS ARON</v>
          </cell>
          <cell r="C96" t="str">
            <v>DELTA</v>
          </cell>
          <cell r="D96" t="str">
            <v>EKSKLUSIF</v>
          </cell>
        </row>
        <row r="97">
          <cell r="A97" t="str">
            <v>A1087</v>
          </cell>
          <cell r="B97" t="str">
            <v>LISBETH SURYANINGTYAS</v>
          </cell>
          <cell r="C97" t="str">
            <v>DELTA</v>
          </cell>
          <cell r="D97" t="str">
            <v>EKSKLUSIF</v>
          </cell>
        </row>
        <row r="98">
          <cell r="A98" t="str">
            <v>A3754</v>
          </cell>
          <cell r="B98" t="str">
            <v>FIRDA NUR KARIMA</v>
          </cell>
          <cell r="C98" t="str">
            <v>DELTA</v>
          </cell>
          <cell r="D98" t="str">
            <v>EKSKLUSIF</v>
          </cell>
        </row>
        <row r="99">
          <cell r="A99" t="str">
            <v>A3599</v>
          </cell>
          <cell r="B99" t="str">
            <v>HANIFAH RAHMADHANI</v>
          </cell>
          <cell r="C99" t="str">
            <v>DELTA</v>
          </cell>
          <cell r="D99" t="str">
            <v>EKSKLUSIF</v>
          </cell>
        </row>
        <row r="100">
          <cell r="A100">
            <v>90694</v>
          </cell>
          <cell r="B100" t="str">
            <v>DAUS DEVYANA</v>
          </cell>
          <cell r="C100" t="str">
            <v>DELTA</v>
          </cell>
          <cell r="D100" t="str">
            <v>EKSKLUSIF</v>
          </cell>
        </row>
        <row r="101">
          <cell r="A101" t="str">
            <v>A0969</v>
          </cell>
          <cell r="B101" t="str">
            <v>ANGGI DWI</v>
          </cell>
          <cell r="C101" t="str">
            <v>DELTA</v>
          </cell>
          <cell r="D101" t="str">
            <v>EKSKLUSIF</v>
          </cell>
        </row>
        <row r="102">
          <cell r="A102" t="str">
            <v>A1776</v>
          </cell>
          <cell r="B102" t="str">
            <v>ANNISA SEPTIANA</v>
          </cell>
          <cell r="C102" t="str">
            <v>DELTA</v>
          </cell>
          <cell r="D102" t="str">
            <v>EKSKLUSIF</v>
          </cell>
        </row>
        <row r="103">
          <cell r="A103" t="str">
            <v>A1465</v>
          </cell>
          <cell r="B103" t="str">
            <v>ALDY CIPTHA PRIMANDA</v>
          </cell>
          <cell r="C103" t="str">
            <v>DELTA</v>
          </cell>
          <cell r="D103" t="str">
            <v>EKSKLUSIF</v>
          </cell>
        </row>
        <row r="104">
          <cell r="A104" t="str">
            <v>A1958</v>
          </cell>
          <cell r="B104" t="str">
            <v>ITSNI FATIHATUN NISA</v>
          </cell>
          <cell r="C104" t="str">
            <v>DELTA</v>
          </cell>
          <cell r="D104" t="str">
            <v>EKSKLUSIF</v>
          </cell>
        </row>
        <row r="105">
          <cell r="A105" t="str">
            <v>A1728</v>
          </cell>
          <cell r="B105" t="str">
            <v>AYU TRI LESTARI</v>
          </cell>
          <cell r="C105" t="str">
            <v>DELTA</v>
          </cell>
          <cell r="D105" t="str">
            <v>EKSKLUSIF</v>
          </cell>
        </row>
        <row r="106">
          <cell r="A106" t="str">
            <v>A0725</v>
          </cell>
          <cell r="B106" t="str">
            <v>NUR KHASANAH</v>
          </cell>
          <cell r="C106" t="str">
            <v>DELTA</v>
          </cell>
          <cell r="D106" t="str">
            <v>EKSKLUSIF</v>
          </cell>
        </row>
        <row r="107">
          <cell r="A107" t="str">
            <v>A1349</v>
          </cell>
          <cell r="B107" t="str">
            <v>TISA NORSARI</v>
          </cell>
          <cell r="C107" t="str">
            <v>DELTA</v>
          </cell>
          <cell r="D107" t="str">
            <v>EKSKLUSIF</v>
          </cell>
        </row>
        <row r="108">
          <cell r="A108">
            <v>92539</v>
          </cell>
          <cell r="B108" t="str">
            <v>ROSIANA</v>
          </cell>
          <cell r="C108" t="str">
            <v>DELTA</v>
          </cell>
          <cell r="D108" t="str">
            <v>EKSKLUSIF</v>
          </cell>
        </row>
        <row r="109">
          <cell r="A109" t="str">
            <v>A0261</v>
          </cell>
          <cell r="B109" t="str">
            <v>CHELSI ANANDA PUTRI</v>
          </cell>
          <cell r="C109" t="str">
            <v>DELTA</v>
          </cell>
          <cell r="D109" t="str">
            <v>EKSKLUSIF</v>
          </cell>
        </row>
        <row r="110">
          <cell r="A110">
            <v>90355</v>
          </cell>
          <cell r="B110" t="str">
            <v>LANTIP GURETNO</v>
          </cell>
          <cell r="C110" t="str">
            <v>DELTA</v>
          </cell>
          <cell r="D110" t="str">
            <v>EKSKLUSIF</v>
          </cell>
        </row>
        <row r="111">
          <cell r="A111" t="str">
            <v>A2939</v>
          </cell>
          <cell r="B111" t="str">
            <v>TSAQIFANNISA YASASHI SUNARYO</v>
          </cell>
          <cell r="C111" t="str">
            <v>DELTA</v>
          </cell>
          <cell r="D111" t="str">
            <v>EKSKLUSIF</v>
          </cell>
        </row>
        <row r="112">
          <cell r="A112" t="str">
            <v>A3476</v>
          </cell>
          <cell r="B112" t="str">
            <v>PRILLA IMADIANA</v>
          </cell>
          <cell r="C112" t="str">
            <v>DELTA</v>
          </cell>
          <cell r="D112" t="str">
            <v>EKSKLUSIF</v>
          </cell>
        </row>
        <row r="113">
          <cell r="A113">
            <v>92669</v>
          </cell>
          <cell r="B113" t="str">
            <v>Apik kusuma ayu</v>
          </cell>
          <cell r="C113" t="str">
            <v>DELTA</v>
          </cell>
          <cell r="D113" t="str">
            <v>EKSKLUSIF</v>
          </cell>
        </row>
        <row r="114">
          <cell r="A114" t="str">
            <v>A0745</v>
          </cell>
          <cell r="B114" t="str">
            <v>Ane Melisa Murni</v>
          </cell>
          <cell r="C114" t="str">
            <v>DELTA</v>
          </cell>
          <cell r="D114" t="str">
            <v>EKSKLUSIF</v>
          </cell>
        </row>
        <row r="115">
          <cell r="A115">
            <v>90653</v>
          </cell>
          <cell r="B115" t="str">
            <v>Weni Saputri</v>
          </cell>
          <cell r="C115" t="str">
            <v>DELTA</v>
          </cell>
          <cell r="D115" t="str">
            <v>EKSKLUSIF</v>
          </cell>
        </row>
        <row r="116">
          <cell r="A116" t="str">
            <v>A1944</v>
          </cell>
          <cell r="B116" t="str">
            <v>Muhammad Hilmi Azzahidi</v>
          </cell>
          <cell r="C116" t="str">
            <v>DELTA</v>
          </cell>
          <cell r="D116" t="str">
            <v>EKSKLUSIF</v>
          </cell>
        </row>
        <row r="117">
          <cell r="A117" t="str">
            <v>A0750</v>
          </cell>
          <cell r="B117" t="str">
            <v>Arvianti Jilly</v>
          </cell>
          <cell r="C117" t="str">
            <v>DELTA</v>
          </cell>
          <cell r="D117" t="str">
            <v>EKSKLUSIF</v>
          </cell>
        </row>
        <row r="118">
          <cell r="A118" t="str">
            <v>A1825</v>
          </cell>
          <cell r="B118" t="str">
            <v>⁠Marliana</v>
          </cell>
          <cell r="C118" t="str">
            <v>DELTA</v>
          </cell>
          <cell r="D118" t="str">
            <v>EKSKLUSIF</v>
          </cell>
        </row>
        <row r="119">
          <cell r="A119" t="str">
            <v>A0733</v>
          </cell>
          <cell r="B119" t="str">
            <v>DERI HIDAYAT</v>
          </cell>
          <cell r="C119" t="str">
            <v>DELTA</v>
          </cell>
          <cell r="D119" t="str">
            <v>EKSKLUSIF</v>
          </cell>
        </row>
        <row r="120">
          <cell r="A120" t="str">
            <v>A0320</v>
          </cell>
          <cell r="B120" t="str">
            <v>Deafni Dinda R Utami</v>
          </cell>
          <cell r="C120" t="str">
            <v>DELTA</v>
          </cell>
          <cell r="D120" t="str">
            <v>EKSKLUSIF</v>
          </cell>
        </row>
        <row r="121">
          <cell r="A121">
            <v>92347</v>
          </cell>
          <cell r="B121" t="str">
            <v>RAHMAD SABTONO</v>
          </cell>
          <cell r="C121" t="str">
            <v>TEMA C2</v>
          </cell>
          <cell r="D121" t="str">
            <v>EKSKLUSIF</v>
          </cell>
        </row>
        <row r="122">
          <cell r="A122" t="str">
            <v>A0911</v>
          </cell>
          <cell r="B122" t="str">
            <v>ENGELINA GALUH WINDIASARI</v>
          </cell>
          <cell r="C122" t="str">
            <v>TEMA C2</v>
          </cell>
          <cell r="D122" t="str">
            <v>EKSKLUSIF</v>
          </cell>
        </row>
        <row r="123">
          <cell r="A123" t="str">
            <v>A2686</v>
          </cell>
          <cell r="B123" t="str">
            <v>ANDREAS AJI WICAKSONO</v>
          </cell>
          <cell r="C123" t="str">
            <v>TEMA C2</v>
          </cell>
          <cell r="D123" t="str">
            <v>EKSKLUSIF</v>
          </cell>
        </row>
        <row r="124">
          <cell r="A124" t="str">
            <v>A0920</v>
          </cell>
          <cell r="B124" t="str">
            <v>HANGESTI RETNO UTARI</v>
          </cell>
          <cell r="C124" t="str">
            <v>TEMA C2</v>
          </cell>
          <cell r="D124" t="str">
            <v>EKSKLUSIF</v>
          </cell>
        </row>
        <row r="125">
          <cell r="A125">
            <v>90759</v>
          </cell>
          <cell r="B125" t="str">
            <v>PERTIWI HANDAYANI</v>
          </cell>
          <cell r="C125" t="str">
            <v>TEMA C2</v>
          </cell>
          <cell r="D125" t="str">
            <v>EKSKLUSIF</v>
          </cell>
        </row>
        <row r="126">
          <cell r="A126" t="str">
            <v>A0105</v>
          </cell>
          <cell r="B126" t="str">
            <v>SANDA IRIANTO</v>
          </cell>
          <cell r="C126" t="str">
            <v>TEMA C2</v>
          </cell>
          <cell r="D126" t="str">
            <v>EKSKLUSIF</v>
          </cell>
        </row>
        <row r="127">
          <cell r="A127" t="str">
            <v>A1407</v>
          </cell>
          <cell r="B127" t="str">
            <v>Hardini Komalasari</v>
          </cell>
          <cell r="C127" t="str">
            <v>TEMA C2</v>
          </cell>
          <cell r="D127" t="str">
            <v>EKSKLUSIF</v>
          </cell>
        </row>
        <row r="128">
          <cell r="A128" t="str">
            <v>A2053</v>
          </cell>
          <cell r="B128" t="str">
            <v>WIARTIKA SISIL</v>
          </cell>
          <cell r="C128" t="str">
            <v>TEMA C2</v>
          </cell>
          <cell r="D128" t="str">
            <v>EKSKLUSIF</v>
          </cell>
        </row>
        <row r="129">
          <cell r="A129" t="str">
            <v>A2432</v>
          </cell>
          <cell r="B129" t="str">
            <v>JOFFE PANJAITAN</v>
          </cell>
          <cell r="C129" t="str">
            <v>TEMA C2</v>
          </cell>
          <cell r="D129" t="str">
            <v>EKSKLUSIF</v>
          </cell>
        </row>
        <row r="130">
          <cell r="A130" t="str">
            <v>A2901</v>
          </cell>
          <cell r="B130" t="str">
            <v>NELLY ANJANI BR SEMBIRING</v>
          </cell>
          <cell r="C130" t="str">
            <v>TEMA C2</v>
          </cell>
          <cell r="D130" t="str">
            <v>EKSKLUSIF</v>
          </cell>
        </row>
        <row r="131">
          <cell r="A131" t="str">
            <v>A1428</v>
          </cell>
          <cell r="B131" t="str">
            <v>RIFKA AYU PRADITA</v>
          </cell>
          <cell r="C131" t="str">
            <v>TEMA C2</v>
          </cell>
          <cell r="D131" t="str">
            <v>EKSKLUSIF</v>
          </cell>
        </row>
        <row r="132">
          <cell r="A132" t="str">
            <v>A1305</v>
          </cell>
          <cell r="B132" t="str">
            <v>HANIFAH DUWI AMALIA</v>
          </cell>
          <cell r="C132" t="str">
            <v>TEMA C2</v>
          </cell>
          <cell r="D132" t="str">
            <v>EKSKLUSIF</v>
          </cell>
        </row>
        <row r="133">
          <cell r="A133" t="str">
            <v>A0217</v>
          </cell>
          <cell r="B133" t="str">
            <v>YUSRIL RAMA MAHENDRA</v>
          </cell>
          <cell r="C133" t="str">
            <v>TEMA C2</v>
          </cell>
          <cell r="D133" t="str">
            <v>EKSKLUSIF</v>
          </cell>
        </row>
        <row r="134">
          <cell r="A134" t="str">
            <v>A1671</v>
          </cell>
          <cell r="B134" t="str">
            <v>RENI CAHYANI</v>
          </cell>
          <cell r="C134" t="str">
            <v>TEMA C2</v>
          </cell>
          <cell r="D134" t="str">
            <v>EKSKLUSIF</v>
          </cell>
        </row>
        <row r="135">
          <cell r="A135" t="str">
            <v>A2026</v>
          </cell>
          <cell r="B135" t="str">
            <v>ALMAY CAESARI ISMIAJI</v>
          </cell>
          <cell r="C135" t="str">
            <v>TEMA C2</v>
          </cell>
          <cell r="D135" t="str">
            <v>EKSKLUSIF</v>
          </cell>
        </row>
        <row r="136">
          <cell r="A136" t="str">
            <v>A1409</v>
          </cell>
          <cell r="B136" t="str">
            <v>YULI ANA</v>
          </cell>
          <cell r="C136" t="str">
            <v>TEMA C2</v>
          </cell>
          <cell r="D136" t="str">
            <v>EKSKLUSIF</v>
          </cell>
        </row>
        <row r="137">
          <cell r="A137" t="str">
            <v>A2174</v>
          </cell>
          <cell r="B137" t="str">
            <v>QUEENDY KALINGGA ZURDA</v>
          </cell>
          <cell r="C137" t="str">
            <v>TEMA C2</v>
          </cell>
          <cell r="D137" t="str">
            <v>EKSKLUSIF</v>
          </cell>
        </row>
        <row r="138">
          <cell r="A138" t="str">
            <v>A2455</v>
          </cell>
          <cell r="B138" t="str">
            <v>IMELDA NIKA DEBORA</v>
          </cell>
          <cell r="C138" t="str">
            <v>TEMA C2</v>
          </cell>
          <cell r="D138" t="str">
            <v>EKSKLUSIF</v>
          </cell>
        </row>
        <row r="139">
          <cell r="A139" t="str">
            <v>A1792</v>
          </cell>
          <cell r="B139" t="str">
            <v>ADINDA PUTRI ZELA</v>
          </cell>
          <cell r="C139" t="str">
            <v>TEMA C2</v>
          </cell>
          <cell r="D139" t="str">
            <v>EKSKLUSIF</v>
          </cell>
        </row>
        <row r="140">
          <cell r="A140" t="str">
            <v>A1244</v>
          </cell>
          <cell r="B140" t="str">
            <v>SHOFIA NOVIANTI</v>
          </cell>
          <cell r="C140" t="str">
            <v>TEMA C2</v>
          </cell>
          <cell r="D140" t="str">
            <v>EKSKLUSIF</v>
          </cell>
        </row>
        <row r="141">
          <cell r="A141" t="str">
            <v>A2983</v>
          </cell>
          <cell r="B141" t="str">
            <v>TRI DIANA</v>
          </cell>
          <cell r="C141" t="str">
            <v>TEMA C2</v>
          </cell>
          <cell r="D141" t="str">
            <v>EKSKLUSIF</v>
          </cell>
        </row>
        <row r="142">
          <cell r="A142" t="str">
            <v>A0927</v>
          </cell>
          <cell r="B142" t="str">
            <v>INTAN AYU WARDANI</v>
          </cell>
          <cell r="C142" t="str">
            <v>TEMA C2</v>
          </cell>
          <cell r="D142" t="str">
            <v>EKSKLUSIF</v>
          </cell>
        </row>
        <row r="143">
          <cell r="A143" t="str">
            <v>A1362</v>
          </cell>
          <cell r="B143" t="str">
            <v>NATALIA SIMAMORA</v>
          </cell>
          <cell r="C143" t="str">
            <v>TEMA C2</v>
          </cell>
          <cell r="D143" t="str">
            <v>EKSKLUSIF</v>
          </cell>
        </row>
        <row r="144">
          <cell r="A144" t="str">
            <v>A1059</v>
          </cell>
          <cell r="B144" t="str">
            <v>AZILA ZALWA</v>
          </cell>
          <cell r="C144" t="str">
            <v>TEMA C2</v>
          </cell>
          <cell r="D144" t="str">
            <v>EKSKLUSIF</v>
          </cell>
        </row>
        <row r="145">
          <cell r="A145" t="str">
            <v>A1756</v>
          </cell>
          <cell r="B145" t="str">
            <v>MELINDA INTAN RAHMAWATI</v>
          </cell>
          <cell r="C145" t="str">
            <v>TEMA C2</v>
          </cell>
          <cell r="D145" t="str">
            <v>EKSKLUSIF</v>
          </cell>
        </row>
        <row r="146">
          <cell r="A146" t="str">
            <v>A2574</v>
          </cell>
          <cell r="B146" t="str">
            <v>Jatu Astri Pradista</v>
          </cell>
          <cell r="C146" t="str">
            <v>TEMA C2</v>
          </cell>
          <cell r="D146" t="str">
            <v>EKSKLUSIF</v>
          </cell>
        </row>
        <row r="147">
          <cell r="A147" t="str">
            <v>A0707</v>
          </cell>
          <cell r="B147" t="str">
            <v>NAILI AZKA</v>
          </cell>
          <cell r="C147" t="str">
            <v>TEMA C2</v>
          </cell>
          <cell r="D147" t="str">
            <v>EKSKLUSIF</v>
          </cell>
        </row>
        <row r="148">
          <cell r="A148" t="str">
            <v>A2093</v>
          </cell>
          <cell r="B148" t="str">
            <v>DHEA PRAMESTI WARDANI</v>
          </cell>
          <cell r="C148" t="str">
            <v>TEMA C2</v>
          </cell>
          <cell r="D148" t="str">
            <v>EKSKLUSIF</v>
          </cell>
        </row>
        <row r="149">
          <cell r="A149" t="str">
            <v>A3799</v>
          </cell>
          <cell r="B149" t="str">
            <v>MUHAMAD MUSTOFAINAL ACHYAR</v>
          </cell>
          <cell r="C149" t="str">
            <v>TEMA C2</v>
          </cell>
          <cell r="D149" t="str">
            <v>EKSKLUSIF</v>
          </cell>
        </row>
        <row r="150">
          <cell r="A150" t="str">
            <v>A2369</v>
          </cell>
          <cell r="B150" t="str">
            <v>ANIS DIANA SARI</v>
          </cell>
          <cell r="C150" t="str">
            <v>TEMA C2</v>
          </cell>
          <cell r="D150" t="str">
            <v>EKSKLUSIF</v>
          </cell>
        </row>
        <row r="151">
          <cell r="A151" t="str">
            <v>A2072</v>
          </cell>
          <cell r="B151" t="str">
            <v>DIANA PUTERI</v>
          </cell>
          <cell r="C151" t="str">
            <v>TEMA C2</v>
          </cell>
          <cell r="D151" t="str">
            <v>EKSKLUSIF</v>
          </cell>
        </row>
        <row r="152">
          <cell r="A152" t="str">
            <v>A3306</v>
          </cell>
          <cell r="B152" t="str">
            <v>Ilham Muhammad Dyan Fauzi</v>
          </cell>
          <cell r="C152" t="str">
            <v>TEMA C2</v>
          </cell>
          <cell r="D152" t="str">
            <v>EKSKLUSIF</v>
          </cell>
        </row>
        <row r="153">
          <cell r="A153" t="str">
            <v>A4035</v>
          </cell>
          <cell r="B153" t="str">
            <v>RIZKI MULYAWAN</v>
          </cell>
          <cell r="C153" t="str">
            <v>TEMA C2</v>
          </cell>
          <cell r="D153" t="str">
            <v>EKSKLUSIF</v>
          </cell>
        </row>
        <row r="154">
          <cell r="A154" t="str">
            <v>A3220</v>
          </cell>
          <cell r="B154" t="str">
            <v>MUHAMAD AGUNG GUMELAR</v>
          </cell>
          <cell r="C154" t="str">
            <v>TEMA C2</v>
          </cell>
          <cell r="D154" t="str">
            <v>EKSKLUSIF</v>
          </cell>
        </row>
        <row r="155">
          <cell r="A155" t="str">
            <v>A0915</v>
          </cell>
          <cell r="B155" t="str">
            <v>PRIMA ANGGITA</v>
          </cell>
          <cell r="C155" t="str">
            <v>TEMA C2</v>
          </cell>
          <cell r="D155" t="str">
            <v>EKSKLUSIF</v>
          </cell>
        </row>
        <row r="156">
          <cell r="A156" t="str">
            <v>A1208</v>
          </cell>
          <cell r="B156" t="str">
            <v>RIYAN ISTIQOMAH</v>
          </cell>
          <cell r="C156" t="str">
            <v>TEMA C2</v>
          </cell>
          <cell r="D156" t="str">
            <v>EKSKLUSIF</v>
          </cell>
        </row>
        <row r="157">
          <cell r="A157" t="str">
            <v>A1237</v>
          </cell>
          <cell r="B157" t="str">
            <v>FEBRIANTI SIANTURI</v>
          </cell>
          <cell r="C157" t="str">
            <v>TEMA C2</v>
          </cell>
          <cell r="D157" t="str">
            <v>EKSKLUSIF</v>
          </cell>
        </row>
        <row r="158">
          <cell r="A158" t="str">
            <v>A4021</v>
          </cell>
          <cell r="B158" t="str">
            <v>Aryo Luhur</v>
          </cell>
          <cell r="C158" t="str">
            <v>TEMA C2</v>
          </cell>
          <cell r="D158" t="str">
            <v>EKSKLUSIF</v>
          </cell>
        </row>
        <row r="159">
          <cell r="A159" t="str">
            <v>A0855</v>
          </cell>
          <cell r="B159" t="str">
            <v>DWIKE MUTIARA RAHMADANI</v>
          </cell>
          <cell r="C159" t="str">
            <v>TEMA C2</v>
          </cell>
          <cell r="D159" t="str">
            <v>EKSKLUSIF</v>
          </cell>
        </row>
        <row r="160">
          <cell r="A160" t="str">
            <v>A1251</v>
          </cell>
          <cell r="B160" t="str">
            <v>HILDA MUSYAYYADAH</v>
          </cell>
          <cell r="C160" t="str">
            <v>TEMA C2</v>
          </cell>
          <cell r="D160" t="str">
            <v>EKSKLUSIF</v>
          </cell>
        </row>
        <row r="161">
          <cell r="A161" t="str">
            <v>A2702</v>
          </cell>
          <cell r="B161" t="str">
            <v>DILA FITRIANI</v>
          </cell>
          <cell r="C161" t="str">
            <v>TEMA C2</v>
          </cell>
          <cell r="D161" t="str">
            <v>EKSKLUSIF</v>
          </cell>
        </row>
        <row r="162">
          <cell r="A162" t="str">
            <v>A4011</v>
          </cell>
          <cell r="B162" t="str">
            <v>Muhammad Devansyah Fajriady</v>
          </cell>
          <cell r="C162" t="str">
            <v>TEMA C2</v>
          </cell>
          <cell r="D162" t="str">
            <v>EKSKLUSIF</v>
          </cell>
        </row>
        <row r="163">
          <cell r="A163" t="str">
            <v>A3510</v>
          </cell>
          <cell r="B163" t="str">
            <v>ANNISA FADYA</v>
          </cell>
          <cell r="C163" t="str">
            <v>TEMA C2</v>
          </cell>
          <cell r="D163" t="str">
            <v>EKSKLUSIF</v>
          </cell>
        </row>
        <row r="164">
          <cell r="A164" t="str">
            <v>A3766</v>
          </cell>
          <cell r="B164" t="str">
            <v>BESTFEBRI CHRISTY DAMERIA PAKPAHAN</v>
          </cell>
          <cell r="C164" t="str">
            <v>TEMA C2</v>
          </cell>
          <cell r="D164" t="str">
            <v>EKSKLUSIF</v>
          </cell>
        </row>
        <row r="165">
          <cell r="A165" t="str">
            <v>A3879</v>
          </cell>
          <cell r="B165" t="str">
            <v>CHARLOTTE THERESIA PATTIPEILOHY</v>
          </cell>
          <cell r="C165" t="str">
            <v>TEMA C2</v>
          </cell>
          <cell r="D165" t="str">
            <v>EKSKLUSIF</v>
          </cell>
        </row>
        <row r="166">
          <cell r="A166" t="str">
            <v>A2684</v>
          </cell>
          <cell r="B166" t="str">
            <v>Dimas Vergiawan Afiat</v>
          </cell>
          <cell r="C166" t="str">
            <v>TEMA C2</v>
          </cell>
          <cell r="D166" t="str">
            <v>EKSKLUSIF</v>
          </cell>
        </row>
        <row r="167">
          <cell r="A167" t="str">
            <v>A0724</v>
          </cell>
          <cell r="B167" t="str">
            <v>Rizky Reynaldi</v>
          </cell>
          <cell r="C167" t="str">
            <v>TEMA C2</v>
          </cell>
          <cell r="D167" t="str">
            <v>EKSKLUSIF</v>
          </cell>
        </row>
        <row r="168">
          <cell r="A168" t="str">
            <v>A1638</v>
          </cell>
          <cell r="B168" t="str">
            <v>ERNI DWI WIDYANTI</v>
          </cell>
          <cell r="C168" t="str">
            <v>TEMA C3</v>
          </cell>
          <cell r="D168" t="str">
            <v>EKSKLUSIF</v>
          </cell>
        </row>
        <row r="169">
          <cell r="A169" t="str">
            <v>A0786</v>
          </cell>
          <cell r="B169" t="str">
            <v>ARYA ARDIANSYAH</v>
          </cell>
          <cell r="C169" t="str">
            <v>TEMA C3</v>
          </cell>
          <cell r="D169" t="str">
            <v>EKSKLUSIF</v>
          </cell>
        </row>
        <row r="170">
          <cell r="A170" t="str">
            <v>A2719</v>
          </cell>
          <cell r="B170" t="str">
            <v>DYAH AYU MIRA BELLA</v>
          </cell>
          <cell r="C170" t="str">
            <v>TEMA C3</v>
          </cell>
          <cell r="D170" t="str">
            <v>EKSKLUSIF</v>
          </cell>
        </row>
        <row r="171">
          <cell r="A171" t="str">
            <v>A0792</v>
          </cell>
          <cell r="B171" t="str">
            <v>Apriliani Palallo</v>
          </cell>
          <cell r="C171" t="str">
            <v>TEMA C3</v>
          </cell>
          <cell r="D171" t="str">
            <v>EKSKLUSIF</v>
          </cell>
        </row>
        <row r="172">
          <cell r="A172" t="str">
            <v>A0560</v>
          </cell>
          <cell r="B172" t="str">
            <v>MATHILDA EUNIKE</v>
          </cell>
          <cell r="C172" t="str">
            <v>TEMA C3</v>
          </cell>
          <cell r="D172" t="str">
            <v>EKSKLUSIF</v>
          </cell>
        </row>
        <row r="173">
          <cell r="A173" t="str">
            <v>A3411</v>
          </cell>
          <cell r="B173" t="str">
            <v>SANTO SIMARMATA</v>
          </cell>
          <cell r="C173" t="str">
            <v>TEMA C3</v>
          </cell>
          <cell r="D173" t="str">
            <v>EKSKLUSIF</v>
          </cell>
        </row>
        <row r="174">
          <cell r="A174" t="str">
            <v>A2613</v>
          </cell>
          <cell r="B174" t="str">
            <v>DHEI KLAUDIYA</v>
          </cell>
          <cell r="C174" t="str">
            <v>TEMA C3</v>
          </cell>
          <cell r="D174" t="str">
            <v>EKSKLUSIF</v>
          </cell>
        </row>
        <row r="175">
          <cell r="A175" t="str">
            <v>A2308</v>
          </cell>
          <cell r="B175" t="str">
            <v>Ayu Tri Astutik</v>
          </cell>
          <cell r="C175" t="str">
            <v>TEMA C3</v>
          </cell>
          <cell r="D175" t="str">
            <v>EKSKLUSIF</v>
          </cell>
        </row>
        <row r="176">
          <cell r="A176" t="str">
            <v>A2045</v>
          </cell>
          <cell r="B176" t="str">
            <v>DEVI OKTAVIANI</v>
          </cell>
          <cell r="C176" t="str">
            <v>TEMA C3</v>
          </cell>
          <cell r="D176" t="str">
            <v>EKSKLUSIF</v>
          </cell>
        </row>
        <row r="177">
          <cell r="A177" t="str">
            <v>A1136</v>
          </cell>
          <cell r="B177" t="str">
            <v>Klaudila Hanestya Selanno</v>
          </cell>
          <cell r="C177" t="str">
            <v>TEMA C3</v>
          </cell>
          <cell r="D177" t="str">
            <v>EKSKLUSIF</v>
          </cell>
        </row>
        <row r="178">
          <cell r="A178" t="str">
            <v>A3996</v>
          </cell>
          <cell r="B178" t="str">
            <v>Joanica Intan Cahyandari</v>
          </cell>
          <cell r="C178" t="str">
            <v>TEMA C3</v>
          </cell>
          <cell r="D178" t="str">
            <v>EKSKLUSIF</v>
          </cell>
        </row>
        <row r="179">
          <cell r="A179" t="str">
            <v>A2782</v>
          </cell>
          <cell r="B179" t="str">
            <v>Adrial Ramdhani</v>
          </cell>
          <cell r="C179" t="str">
            <v>TEMA C3</v>
          </cell>
          <cell r="D179" t="str">
            <v>EKSKLUSIF</v>
          </cell>
        </row>
        <row r="180">
          <cell r="A180" t="str">
            <v>A3265</v>
          </cell>
          <cell r="B180" t="str">
            <v>Yolanda Putri Andaresta</v>
          </cell>
          <cell r="C180" t="str">
            <v>TEMA C3</v>
          </cell>
          <cell r="D180" t="str">
            <v>EKSKLUSIF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TEMA C1"/>
      <sheetName val="TEMA C2"/>
      <sheetName val="TEMA C3"/>
      <sheetName val="TEMA HAJI"/>
      <sheetName val="PD"/>
      <sheetName val="AAV"/>
      <sheetName val="GC"/>
      <sheetName val="RVO"/>
      <sheetName val="SBPV"/>
      <sheetName val="AKTIF"/>
      <sheetName val="DATABASE"/>
      <sheetName val="KURANG"/>
    </sheetNames>
    <sheetDataSet>
      <sheetData sheetId="0" refreshError="1">
        <row r="2">
          <cell r="A2" t="str">
            <v>NPK</v>
          </cell>
          <cell r="B2" t="str">
            <v>NAMA</v>
          </cell>
          <cell r="C2" t="str">
            <v>TIM</v>
          </cell>
          <cell r="D2" t="str">
            <v>STATUS</v>
          </cell>
        </row>
        <row r="3">
          <cell r="A3">
            <v>90592</v>
          </cell>
          <cell r="B3" t="str">
            <v>Dini Shintia Putri</v>
          </cell>
          <cell r="C3" t="str">
            <v>YOG 9</v>
          </cell>
          <cell r="D3" t="str">
            <v>EKSKLUSIF</v>
          </cell>
        </row>
        <row r="4">
          <cell r="A4">
            <v>90648</v>
          </cell>
          <cell r="B4" t="str">
            <v>Wahyu idhayati</v>
          </cell>
          <cell r="C4" t="str">
            <v>YOG 7</v>
          </cell>
          <cell r="D4" t="str">
            <v>REGULER</v>
          </cell>
        </row>
        <row r="5">
          <cell r="A5">
            <v>90653</v>
          </cell>
          <cell r="B5" t="str">
            <v>Weni Saputri</v>
          </cell>
          <cell r="C5" t="str">
            <v>YOG 8</v>
          </cell>
          <cell r="D5" t="str">
            <v>EKSKLUSIF</v>
          </cell>
        </row>
        <row r="6">
          <cell r="A6">
            <v>90694</v>
          </cell>
          <cell r="B6" t="str">
            <v>Daus Devyana</v>
          </cell>
          <cell r="C6" t="str">
            <v>YOG 1</v>
          </cell>
          <cell r="D6" t="str">
            <v>EKSKLUSIF</v>
          </cell>
        </row>
        <row r="7">
          <cell r="A7">
            <v>92135</v>
          </cell>
          <cell r="B7" t="str">
            <v>Ernawati Nofia Rindiani</v>
          </cell>
          <cell r="C7" t="str">
            <v>YOG 9</v>
          </cell>
          <cell r="D7" t="str">
            <v>REGULER</v>
          </cell>
        </row>
        <row r="8">
          <cell r="A8">
            <v>92287</v>
          </cell>
          <cell r="B8" t="str">
            <v>Alyda Rizka Islamiyati</v>
          </cell>
          <cell r="C8" t="str">
            <v>YOG 9</v>
          </cell>
          <cell r="D8" t="str">
            <v>EKSKLUSIF</v>
          </cell>
        </row>
        <row r="9">
          <cell r="A9">
            <v>92485</v>
          </cell>
          <cell r="B9" t="str">
            <v>Yulisa Eri Arvidayani</v>
          </cell>
          <cell r="C9" t="str">
            <v>YOG 3</v>
          </cell>
          <cell r="D9" t="str">
            <v>REGULER</v>
          </cell>
        </row>
        <row r="10">
          <cell r="A10">
            <v>92498</v>
          </cell>
          <cell r="B10" t="str">
            <v>Hartapriliano Ady Nugroho</v>
          </cell>
          <cell r="C10" t="str">
            <v>YOG 7</v>
          </cell>
          <cell r="D10" t="str">
            <v>REGULER</v>
          </cell>
        </row>
        <row r="11">
          <cell r="A11">
            <v>92504</v>
          </cell>
          <cell r="B11" t="str">
            <v>Artika Yunita Ardi</v>
          </cell>
          <cell r="C11" t="str">
            <v>YOG 9</v>
          </cell>
          <cell r="D11" t="str">
            <v>REGULER</v>
          </cell>
        </row>
        <row r="12">
          <cell r="A12">
            <v>92539</v>
          </cell>
          <cell r="B12" t="str">
            <v>Rosiana</v>
          </cell>
          <cell r="C12" t="str">
            <v>YOG 7</v>
          </cell>
          <cell r="D12" t="str">
            <v>EKSKLUSIF</v>
          </cell>
        </row>
        <row r="13">
          <cell r="A13">
            <v>92622</v>
          </cell>
          <cell r="B13" t="str">
            <v>Ayu Suci Nugroyanti</v>
          </cell>
          <cell r="C13" t="str">
            <v>YOG 4</v>
          </cell>
          <cell r="D13" t="str">
            <v>EKSKLUSIF</v>
          </cell>
        </row>
        <row r="14">
          <cell r="A14">
            <v>92642</v>
          </cell>
          <cell r="B14" t="str">
            <v>Prahesti Kusumaningrum</v>
          </cell>
          <cell r="C14" t="str">
            <v>YOG 2</v>
          </cell>
          <cell r="D14" t="str">
            <v>REGULER</v>
          </cell>
        </row>
        <row r="15">
          <cell r="A15">
            <v>92669</v>
          </cell>
          <cell r="B15" t="str">
            <v>Apik Kusuma Ayu</v>
          </cell>
          <cell r="C15" t="str">
            <v>YOG 7</v>
          </cell>
          <cell r="D15" t="str">
            <v>EKSKLUSIF</v>
          </cell>
        </row>
        <row r="16">
          <cell r="A16" t="str">
            <v>A0036</v>
          </cell>
          <cell r="B16" t="str">
            <v>Wening Indah Lestari</v>
          </cell>
          <cell r="C16" t="str">
            <v>YOG 3</v>
          </cell>
          <cell r="D16" t="str">
            <v>REGULER</v>
          </cell>
        </row>
        <row r="17">
          <cell r="A17" t="str">
            <v>A0064</v>
          </cell>
          <cell r="B17" t="str">
            <v>Eko Septiardi</v>
          </cell>
          <cell r="C17" t="str">
            <v>YOG 9</v>
          </cell>
          <cell r="D17" t="str">
            <v>REGULER</v>
          </cell>
        </row>
        <row r="18">
          <cell r="A18" t="str">
            <v>A0192</v>
          </cell>
          <cell r="B18" t="str">
            <v>Agnes Haudi Suryantika</v>
          </cell>
          <cell r="C18" t="str">
            <v>YOG 3</v>
          </cell>
          <cell r="D18" t="str">
            <v>EKSKLUSIF</v>
          </cell>
        </row>
        <row r="19">
          <cell r="A19" t="str">
            <v>A0225</v>
          </cell>
          <cell r="B19" t="str">
            <v>Rizal Saputra</v>
          </cell>
          <cell r="C19" t="str">
            <v>YOG 2</v>
          </cell>
          <cell r="D19" t="str">
            <v>EKSKLUSIF</v>
          </cell>
        </row>
        <row r="20">
          <cell r="A20" t="str">
            <v>A0261</v>
          </cell>
          <cell r="B20" t="str">
            <v>Chelsi Ananda</v>
          </cell>
          <cell r="C20" t="str">
            <v>YOG 1</v>
          </cell>
          <cell r="D20" t="str">
            <v>EKSKLUSIF</v>
          </cell>
        </row>
        <row r="21">
          <cell r="A21" t="str">
            <v>A0320</v>
          </cell>
          <cell r="B21" t="str">
            <v>Deafni Dinda R Utami</v>
          </cell>
          <cell r="C21" t="str">
            <v>YOG 3</v>
          </cell>
          <cell r="D21" t="str">
            <v>EKSKLUSIF</v>
          </cell>
        </row>
        <row r="22">
          <cell r="A22" t="str">
            <v>A0327</v>
          </cell>
          <cell r="B22" t="str">
            <v>Wiwik Noryanti</v>
          </cell>
          <cell r="C22" t="str">
            <v>YOG 10</v>
          </cell>
          <cell r="D22" t="str">
            <v>REGULER</v>
          </cell>
        </row>
        <row r="23">
          <cell r="A23" t="str">
            <v>A0378</v>
          </cell>
          <cell r="B23" t="str">
            <v>Wiranti Putri</v>
          </cell>
          <cell r="C23" t="str">
            <v>YOG 7</v>
          </cell>
          <cell r="D23" t="str">
            <v>EKSKLUSIF</v>
          </cell>
        </row>
        <row r="24">
          <cell r="A24" t="str">
            <v>A0412</v>
          </cell>
          <cell r="B24" t="str">
            <v>Yoga Meiza</v>
          </cell>
          <cell r="C24" t="str">
            <v>YOG 2</v>
          </cell>
          <cell r="D24" t="str">
            <v>REGULER</v>
          </cell>
        </row>
        <row r="25">
          <cell r="A25" t="str">
            <v>A0415</v>
          </cell>
          <cell r="B25" t="str">
            <v>Dina Nakita</v>
          </cell>
          <cell r="C25" t="str">
            <v>YOG 7</v>
          </cell>
          <cell r="D25" t="str">
            <v>REGULER</v>
          </cell>
        </row>
        <row r="26">
          <cell r="A26" t="str">
            <v>A0453</v>
          </cell>
          <cell r="B26" t="str">
            <v>ANISA SHELA NOVITA</v>
          </cell>
          <cell r="C26" t="str">
            <v>YOG 2</v>
          </cell>
          <cell r="D26" t="str">
            <v>EKSKLUSIF</v>
          </cell>
        </row>
        <row r="27">
          <cell r="A27" t="str">
            <v>A0458</v>
          </cell>
          <cell r="B27" t="str">
            <v>JOKO SLAMETO</v>
          </cell>
          <cell r="C27" t="str">
            <v>YOG 6</v>
          </cell>
          <cell r="D27" t="str">
            <v>EKSKLUSIF</v>
          </cell>
        </row>
        <row r="28">
          <cell r="A28" t="str">
            <v>A0517</v>
          </cell>
          <cell r="B28" t="str">
            <v>CHATARINA SEPTRYANINGSI</v>
          </cell>
          <cell r="C28" t="str">
            <v>YOG 2</v>
          </cell>
          <cell r="D28" t="str">
            <v>EKSKLUSIF</v>
          </cell>
        </row>
        <row r="29">
          <cell r="A29" t="str">
            <v>A0597</v>
          </cell>
          <cell r="B29" t="str">
            <v>REHLITNA REJEKINTA BR PURBA</v>
          </cell>
          <cell r="C29" t="str">
            <v>YOG 1</v>
          </cell>
          <cell r="D29" t="str">
            <v>REGULER</v>
          </cell>
        </row>
        <row r="30">
          <cell r="A30" t="str">
            <v>A0649</v>
          </cell>
          <cell r="B30" t="str">
            <v>ALYA NAYLA SALSABILA</v>
          </cell>
          <cell r="C30" t="str">
            <v>YOG 6</v>
          </cell>
          <cell r="D30" t="str">
            <v>REGULER</v>
          </cell>
        </row>
        <row r="31">
          <cell r="A31" t="str">
            <v>A0680</v>
          </cell>
          <cell r="B31" t="str">
            <v>EUIS YUNIKE WINDYANINGRUM</v>
          </cell>
          <cell r="C31" t="str">
            <v>YOG 8</v>
          </cell>
          <cell r="D31" t="str">
            <v>REGULER</v>
          </cell>
        </row>
        <row r="32">
          <cell r="A32" t="str">
            <v>A0682</v>
          </cell>
          <cell r="B32" t="str">
            <v>CAROLINE DESI</v>
          </cell>
          <cell r="C32" t="str">
            <v>YOG 6</v>
          </cell>
          <cell r="D32" t="str">
            <v>REGULER</v>
          </cell>
        </row>
        <row r="33">
          <cell r="A33" t="str">
            <v>A0725</v>
          </cell>
          <cell r="B33" t="str">
            <v>NUR KHASANAH</v>
          </cell>
          <cell r="C33" t="str">
            <v>YOG 5</v>
          </cell>
          <cell r="D33" t="str">
            <v>EKSKLUSIF</v>
          </cell>
        </row>
        <row r="34">
          <cell r="A34" t="str">
            <v>A0733</v>
          </cell>
          <cell r="B34" t="str">
            <v>DERI HIDAYAT</v>
          </cell>
          <cell r="C34" t="str">
            <v>YOG 4</v>
          </cell>
          <cell r="D34" t="str">
            <v>REGULER</v>
          </cell>
        </row>
        <row r="35">
          <cell r="A35" t="str">
            <v>A0745</v>
          </cell>
          <cell r="B35" t="str">
            <v>ANE MELISA MURNI</v>
          </cell>
          <cell r="C35" t="str">
            <v>YOG 1</v>
          </cell>
          <cell r="D35" t="str">
            <v>EKSKLUSIF</v>
          </cell>
        </row>
        <row r="36">
          <cell r="A36" t="str">
            <v>A0750</v>
          </cell>
          <cell r="B36" t="str">
            <v>ARVIANTI JILLY VANESHA MULETE</v>
          </cell>
          <cell r="C36" t="str">
            <v>YOG 9</v>
          </cell>
          <cell r="D36" t="str">
            <v>EKSKLUSIF</v>
          </cell>
        </row>
        <row r="37">
          <cell r="A37" t="str">
            <v>A0757</v>
          </cell>
          <cell r="B37" t="str">
            <v>GANESHA WIJAYA KUSUMA</v>
          </cell>
          <cell r="C37" t="str">
            <v>YOG 9</v>
          </cell>
          <cell r="D37" t="str">
            <v>REGULER</v>
          </cell>
        </row>
        <row r="38">
          <cell r="A38" t="str">
            <v>A0770</v>
          </cell>
          <cell r="B38" t="str">
            <v>ELZE ZULFANNY</v>
          </cell>
          <cell r="C38" t="str">
            <v>YOG 10</v>
          </cell>
          <cell r="D38" t="str">
            <v>EKSKLUSIF</v>
          </cell>
        </row>
        <row r="39">
          <cell r="A39" t="str">
            <v>A0812</v>
          </cell>
          <cell r="B39" t="str">
            <v>HERLINI NUR AZIZAH</v>
          </cell>
          <cell r="C39" t="str">
            <v>YOG 4</v>
          </cell>
          <cell r="D39" t="str">
            <v>REGULER</v>
          </cell>
        </row>
        <row r="40">
          <cell r="A40" t="str">
            <v>A0817</v>
          </cell>
          <cell r="B40" t="str">
            <v>YOLA VALENIA</v>
          </cell>
          <cell r="C40" t="str">
            <v>YOG 5</v>
          </cell>
          <cell r="D40" t="str">
            <v>EKSKLUSIF</v>
          </cell>
        </row>
        <row r="41">
          <cell r="A41" t="str">
            <v>A0821</v>
          </cell>
          <cell r="B41" t="str">
            <v>INDRIANA DAMAYANTI</v>
          </cell>
          <cell r="C41" t="str">
            <v>YOG 8</v>
          </cell>
          <cell r="D41" t="str">
            <v>EKSKLUSIF</v>
          </cell>
        </row>
        <row r="42">
          <cell r="A42" t="str">
            <v>A0830</v>
          </cell>
          <cell r="B42" t="str">
            <v>MARGI SURYANI</v>
          </cell>
          <cell r="C42" t="str">
            <v>YOG 8</v>
          </cell>
          <cell r="D42" t="str">
            <v>EKSKLUSIF</v>
          </cell>
        </row>
        <row r="43">
          <cell r="A43" t="str">
            <v>A0864</v>
          </cell>
          <cell r="B43" t="str">
            <v>WAHYU NURAENI</v>
          </cell>
          <cell r="C43" t="str">
            <v>YOG 9</v>
          </cell>
          <cell r="D43" t="str">
            <v>REGULER</v>
          </cell>
        </row>
        <row r="44">
          <cell r="A44" t="str">
            <v>A0867</v>
          </cell>
          <cell r="B44" t="str">
            <v>SHABRINA DIAN FARAH FAUZIA</v>
          </cell>
          <cell r="C44" t="str">
            <v>YOG 9</v>
          </cell>
          <cell r="D44" t="str">
            <v>REGULER</v>
          </cell>
        </row>
        <row r="45">
          <cell r="A45" t="str">
            <v>A0874</v>
          </cell>
          <cell r="B45" t="str">
            <v>GALIH MARDIANA</v>
          </cell>
          <cell r="C45" t="str">
            <v>YOG 5</v>
          </cell>
          <cell r="D45" t="str">
            <v>EKSKLUSIF</v>
          </cell>
        </row>
        <row r="46">
          <cell r="A46" t="str">
            <v>A0879</v>
          </cell>
          <cell r="B46" t="str">
            <v>RISZA ANGGUN DWI ARIANANDA</v>
          </cell>
          <cell r="C46" t="str">
            <v>YOG 2</v>
          </cell>
          <cell r="D46" t="str">
            <v>EKSKLUSIF</v>
          </cell>
        </row>
        <row r="47">
          <cell r="A47" t="str">
            <v>A0881</v>
          </cell>
          <cell r="B47" t="str">
            <v>ERINA EKA WULANDARI</v>
          </cell>
          <cell r="C47" t="str">
            <v>YOG 9</v>
          </cell>
          <cell r="D47" t="str">
            <v>EKSKLUSIF</v>
          </cell>
        </row>
        <row r="48">
          <cell r="A48" t="str">
            <v>A0886</v>
          </cell>
          <cell r="B48" t="str">
            <v>ASTUTRI PUJI RAHAYU</v>
          </cell>
          <cell r="C48" t="str">
            <v>YOG 6</v>
          </cell>
          <cell r="D48" t="str">
            <v>REGULER</v>
          </cell>
        </row>
        <row r="49">
          <cell r="A49" t="str">
            <v>A0934</v>
          </cell>
          <cell r="B49" t="str">
            <v>SINDU PRATHIWI</v>
          </cell>
          <cell r="C49" t="str">
            <v>YOG 4</v>
          </cell>
          <cell r="D49" t="str">
            <v>REGULER</v>
          </cell>
        </row>
        <row r="50">
          <cell r="A50" t="str">
            <v>A0964</v>
          </cell>
          <cell r="B50" t="str">
            <v>ANISA DESIANTI RAMADHANI</v>
          </cell>
          <cell r="C50" t="str">
            <v>YOG 4</v>
          </cell>
          <cell r="D50" t="str">
            <v>REGULER</v>
          </cell>
        </row>
        <row r="51">
          <cell r="A51" t="str">
            <v>A0969</v>
          </cell>
          <cell r="B51" t="str">
            <v>ANGGI DWI</v>
          </cell>
          <cell r="C51" t="str">
            <v>YOG 9</v>
          </cell>
          <cell r="D51" t="str">
            <v>EKSKLUSIF</v>
          </cell>
        </row>
        <row r="52">
          <cell r="A52" t="str">
            <v>A0977</v>
          </cell>
          <cell r="B52" t="str">
            <v>RIA ARIANTI</v>
          </cell>
          <cell r="C52" t="str">
            <v>YOG 2</v>
          </cell>
          <cell r="D52" t="str">
            <v>REGULER</v>
          </cell>
        </row>
        <row r="53">
          <cell r="A53" t="str">
            <v>A0986</v>
          </cell>
          <cell r="B53" t="str">
            <v>DIMAS ADAM JORDAN</v>
          </cell>
          <cell r="C53" t="str">
            <v>YOG 8</v>
          </cell>
          <cell r="D53" t="str">
            <v>REGULER</v>
          </cell>
        </row>
        <row r="54">
          <cell r="A54" t="str">
            <v>A0999</v>
          </cell>
          <cell r="B54" t="str">
            <v>MUHAMMAD LUTHFI AZIZ</v>
          </cell>
          <cell r="C54" t="str">
            <v>YOG 9</v>
          </cell>
          <cell r="D54" t="str">
            <v>EKSKLUSIF</v>
          </cell>
        </row>
        <row r="55">
          <cell r="A55" t="str">
            <v>A1025</v>
          </cell>
          <cell r="B55" t="str">
            <v>WAFA SINTA</v>
          </cell>
          <cell r="C55" t="str">
            <v>YOG 5</v>
          </cell>
          <cell r="D55" t="str">
            <v>REGULER</v>
          </cell>
        </row>
        <row r="56">
          <cell r="A56" t="str">
            <v>A1030</v>
          </cell>
          <cell r="B56" t="str">
            <v>ENI RACHMI MURDANINGRUM</v>
          </cell>
          <cell r="C56" t="str">
            <v>YOG 2</v>
          </cell>
          <cell r="D56" t="str">
            <v>REGULER</v>
          </cell>
        </row>
        <row r="57">
          <cell r="A57" t="str">
            <v>A1096</v>
          </cell>
          <cell r="B57" t="str">
            <v>NILA HAQIQI</v>
          </cell>
          <cell r="C57" t="str">
            <v>YOG 6</v>
          </cell>
          <cell r="D57" t="str">
            <v>EKSKLUSIF</v>
          </cell>
        </row>
        <row r="58">
          <cell r="A58" t="str">
            <v>A1105</v>
          </cell>
          <cell r="B58" t="str">
            <v>ANISA NUR AINI</v>
          </cell>
          <cell r="C58" t="str">
            <v>YOG 4</v>
          </cell>
          <cell r="D58" t="str">
            <v>EKSKLUSIF</v>
          </cell>
        </row>
        <row r="59">
          <cell r="A59" t="str">
            <v>A1118</v>
          </cell>
          <cell r="B59" t="str">
            <v>OKSA ANDRIARDINA</v>
          </cell>
          <cell r="C59" t="str">
            <v>YOG 1</v>
          </cell>
          <cell r="D59" t="str">
            <v>EKSKLUSIF</v>
          </cell>
        </row>
        <row r="60">
          <cell r="A60" t="str">
            <v>A1160</v>
          </cell>
          <cell r="B60" t="str">
            <v>NAFIS MUSLIKHAH</v>
          </cell>
          <cell r="C60" t="str">
            <v>YOG 8</v>
          </cell>
          <cell r="D60" t="str">
            <v>EKSKLUSIF</v>
          </cell>
        </row>
        <row r="61">
          <cell r="A61" t="str">
            <v>A1209</v>
          </cell>
          <cell r="B61" t="str">
            <v>ZULFI FAQIH NURUL JANNAH</v>
          </cell>
          <cell r="C61" t="str">
            <v>YOG 9</v>
          </cell>
          <cell r="D61" t="str">
            <v>EKSKLUSIF</v>
          </cell>
        </row>
        <row r="62">
          <cell r="A62" t="str">
            <v>A1215</v>
          </cell>
          <cell r="B62" t="str">
            <v>ESTERINA KUSUMAWATI</v>
          </cell>
          <cell r="C62" t="str">
            <v>YOG 5</v>
          </cell>
          <cell r="D62" t="str">
            <v>EKSKLUSIF</v>
          </cell>
        </row>
        <row r="63">
          <cell r="A63" t="str">
            <v>A1219</v>
          </cell>
          <cell r="B63" t="str">
            <v>AZIZ ALFISYAHRI</v>
          </cell>
          <cell r="C63" t="str">
            <v>YOG 10</v>
          </cell>
          <cell r="D63" t="str">
            <v>EKSKLUSIF</v>
          </cell>
        </row>
        <row r="64">
          <cell r="A64" t="str">
            <v>A1276</v>
          </cell>
          <cell r="B64" t="str">
            <v>SINDI ARLINDA DEWI</v>
          </cell>
          <cell r="C64" t="str">
            <v>YOG 1</v>
          </cell>
          <cell r="D64" t="str">
            <v>EKSKLUSIF</v>
          </cell>
        </row>
        <row r="65">
          <cell r="A65" t="str">
            <v>A1280</v>
          </cell>
          <cell r="B65" t="str">
            <v>PASKHA APRILIANINGSIH APRILIANINGSIH</v>
          </cell>
          <cell r="C65" t="str">
            <v>YOG 5</v>
          </cell>
          <cell r="D65" t="str">
            <v>EKSKLUSIF</v>
          </cell>
        </row>
        <row r="66">
          <cell r="A66" t="str">
            <v>A1281</v>
          </cell>
          <cell r="B66" t="str">
            <v>BENEDICTA MARISA</v>
          </cell>
          <cell r="C66" t="str">
            <v>YOG 3</v>
          </cell>
          <cell r="D66" t="str">
            <v>REGULER</v>
          </cell>
        </row>
        <row r="67">
          <cell r="A67" t="str">
            <v>A1329</v>
          </cell>
          <cell r="B67" t="str">
            <v>NABILA HASNA</v>
          </cell>
          <cell r="C67" t="str">
            <v>YOG 4</v>
          </cell>
          <cell r="D67" t="str">
            <v>EKSKLUSIF</v>
          </cell>
        </row>
        <row r="68">
          <cell r="A68" t="str">
            <v>A1340</v>
          </cell>
          <cell r="B68" t="str">
            <v>RIEVALDO YOGA PRATAMA</v>
          </cell>
          <cell r="C68" t="str">
            <v>YOG 2</v>
          </cell>
          <cell r="D68" t="str">
            <v>REGULER</v>
          </cell>
        </row>
        <row r="69">
          <cell r="A69" t="str">
            <v>A1342</v>
          </cell>
          <cell r="B69" t="str">
            <v>ENZELLENA</v>
          </cell>
          <cell r="C69" t="str">
            <v>YOG 5</v>
          </cell>
          <cell r="D69" t="str">
            <v>EKSKLUSIF</v>
          </cell>
        </row>
        <row r="70">
          <cell r="A70" t="str">
            <v>A1349</v>
          </cell>
          <cell r="B70" t="str">
            <v>TISA NORSARI</v>
          </cell>
          <cell r="C70" t="str">
            <v>YOG 2</v>
          </cell>
          <cell r="D70" t="str">
            <v>EKSKLUSIF</v>
          </cell>
        </row>
        <row r="71">
          <cell r="A71" t="str">
            <v>A1357</v>
          </cell>
          <cell r="B71" t="str">
            <v>AGNES TRINITAS</v>
          </cell>
          <cell r="C71" t="str">
            <v>YOG 1</v>
          </cell>
          <cell r="D71" t="str">
            <v>EKSKLUSIF</v>
          </cell>
        </row>
        <row r="72">
          <cell r="A72" t="str">
            <v>A1360</v>
          </cell>
          <cell r="B72" t="str">
            <v>NURPUTRANTO LAKSONO</v>
          </cell>
          <cell r="C72" t="str">
            <v>YOG 4</v>
          </cell>
          <cell r="D72" t="str">
            <v>REGULER</v>
          </cell>
        </row>
        <row r="73">
          <cell r="A73" t="str">
            <v>A1417</v>
          </cell>
          <cell r="B73" t="str">
            <v>ISTAJIB HAMAMI</v>
          </cell>
          <cell r="C73" t="str">
            <v>YOG 4</v>
          </cell>
          <cell r="D73" t="str">
            <v>REGULER</v>
          </cell>
        </row>
        <row r="74">
          <cell r="A74" t="str">
            <v>A1461</v>
          </cell>
          <cell r="B74" t="str">
            <v>AKHSA EKA MAHARANI</v>
          </cell>
          <cell r="C74" t="str">
            <v>YOG 4</v>
          </cell>
          <cell r="D74" t="str">
            <v>EKSKLUSIF</v>
          </cell>
        </row>
        <row r="75">
          <cell r="A75" t="str">
            <v>A1465</v>
          </cell>
          <cell r="B75" t="str">
            <v>ALDY CIPTHA PRIMANDA</v>
          </cell>
          <cell r="C75" t="str">
            <v>YOG 6</v>
          </cell>
          <cell r="D75" t="str">
            <v>EKSKLUSIF</v>
          </cell>
        </row>
        <row r="76">
          <cell r="A76" t="str">
            <v>A1525</v>
          </cell>
          <cell r="B76" t="str">
            <v>MARSIDAH</v>
          </cell>
          <cell r="C76" t="str">
            <v>YOG 7</v>
          </cell>
          <cell r="D76" t="str">
            <v>EKSKLUSIF</v>
          </cell>
        </row>
        <row r="77">
          <cell r="A77" t="str">
            <v>A1531</v>
          </cell>
          <cell r="B77" t="str">
            <v>ERIN ALFINATA</v>
          </cell>
          <cell r="C77" t="str">
            <v>YOG 3</v>
          </cell>
          <cell r="D77" t="str">
            <v>REGULER</v>
          </cell>
        </row>
        <row r="78">
          <cell r="A78" t="str">
            <v>A1556</v>
          </cell>
          <cell r="B78" t="str">
            <v>ISMA AUDIA PRABAWATI</v>
          </cell>
          <cell r="C78" t="str">
            <v>YOG 3</v>
          </cell>
          <cell r="D78" t="str">
            <v>EKSKLUSIF</v>
          </cell>
        </row>
        <row r="79">
          <cell r="A79" t="str">
            <v>A1641</v>
          </cell>
          <cell r="B79" t="str">
            <v>MUGHAYATSYAH</v>
          </cell>
          <cell r="C79" t="str">
            <v>YOG 8</v>
          </cell>
          <cell r="D79" t="str">
            <v>REGULER</v>
          </cell>
        </row>
        <row r="80">
          <cell r="A80" t="str">
            <v>A1648</v>
          </cell>
          <cell r="B80" t="str">
            <v>RIA NURI</v>
          </cell>
          <cell r="C80" t="str">
            <v>YOG 6</v>
          </cell>
          <cell r="D80" t="str">
            <v>REGULER</v>
          </cell>
        </row>
        <row r="81">
          <cell r="A81" t="str">
            <v>A1651</v>
          </cell>
          <cell r="B81" t="str">
            <v>NUR ROMADANI FITRIANA</v>
          </cell>
          <cell r="C81" t="str">
            <v>YOG 2</v>
          </cell>
          <cell r="D81" t="str">
            <v>EKSKLUSIF</v>
          </cell>
        </row>
        <row r="82">
          <cell r="A82" t="str">
            <v>A1652</v>
          </cell>
          <cell r="B82" t="str">
            <v>ADINDA PUTRI AMALIA</v>
          </cell>
          <cell r="C82" t="str">
            <v>YOG 10</v>
          </cell>
          <cell r="D82" t="str">
            <v>REGULER</v>
          </cell>
        </row>
        <row r="83">
          <cell r="A83" t="str">
            <v>A1669</v>
          </cell>
          <cell r="B83" t="str">
            <v>CINTIA ANINDA HEKA SHAFIRA</v>
          </cell>
          <cell r="C83" t="str">
            <v>YOG 2</v>
          </cell>
          <cell r="D83" t="str">
            <v>REGULER</v>
          </cell>
        </row>
        <row r="84">
          <cell r="A84" t="str">
            <v>A1721</v>
          </cell>
          <cell r="B84" t="str">
            <v>MEGA AUDILIA</v>
          </cell>
          <cell r="C84" t="str">
            <v>YOG 7</v>
          </cell>
          <cell r="D84" t="str">
            <v>EKSKLUSIF</v>
          </cell>
        </row>
        <row r="85">
          <cell r="A85" t="str">
            <v>A1728</v>
          </cell>
          <cell r="B85" t="str">
            <v>AYU TRI LESTARI</v>
          </cell>
          <cell r="C85" t="str">
            <v>YOG 6</v>
          </cell>
          <cell r="D85" t="str">
            <v>EKSKLUSIF</v>
          </cell>
        </row>
        <row r="86">
          <cell r="A86" t="str">
            <v>A1755</v>
          </cell>
          <cell r="B86" t="str">
            <v>TIFANI ADELIA SYAFITRI</v>
          </cell>
          <cell r="C86" t="str">
            <v>YOG 10</v>
          </cell>
          <cell r="D86" t="str">
            <v>EKSKLUSIF</v>
          </cell>
        </row>
        <row r="87">
          <cell r="A87" t="str">
            <v>A1762</v>
          </cell>
          <cell r="B87" t="str">
            <v>MUTAHIR ALI</v>
          </cell>
          <cell r="C87" t="str">
            <v>YOG 3</v>
          </cell>
          <cell r="D87" t="str">
            <v>REGULER</v>
          </cell>
        </row>
        <row r="88">
          <cell r="A88" t="str">
            <v>A1773</v>
          </cell>
          <cell r="B88" t="str">
            <v>MELINIA WINDY ERLIYA</v>
          </cell>
          <cell r="C88" t="str">
            <v>YOG 8</v>
          </cell>
          <cell r="D88" t="str">
            <v>EKSKLUSIF</v>
          </cell>
        </row>
        <row r="89">
          <cell r="A89" t="str">
            <v>A1774</v>
          </cell>
          <cell r="B89" t="str">
            <v>MARIA DEWI TIRTA PERWITA SARI PERWITA SARI</v>
          </cell>
          <cell r="C89" t="str">
            <v>YOG 8</v>
          </cell>
          <cell r="D89" t="str">
            <v>EKSKLUSIF</v>
          </cell>
        </row>
        <row r="90">
          <cell r="A90" t="str">
            <v>A1776</v>
          </cell>
          <cell r="B90" t="str">
            <v>ANNISA SEPTIANA</v>
          </cell>
          <cell r="C90" t="str">
            <v>YOG 7</v>
          </cell>
          <cell r="D90" t="str">
            <v>EKSKLUSIF</v>
          </cell>
        </row>
        <row r="91">
          <cell r="A91" t="str">
            <v>A1781</v>
          </cell>
          <cell r="B91" t="str">
            <v>ZULFA AZIZAH</v>
          </cell>
          <cell r="C91" t="str">
            <v>YOG 3</v>
          </cell>
          <cell r="D91" t="str">
            <v>EKSKLUSIF</v>
          </cell>
        </row>
        <row r="92">
          <cell r="A92" t="str">
            <v>A1825</v>
          </cell>
          <cell r="B92" t="str">
            <v>MARLIANA</v>
          </cell>
          <cell r="C92" t="str">
            <v>YOG 5</v>
          </cell>
          <cell r="D92" t="str">
            <v>EKSKLUSIF</v>
          </cell>
        </row>
        <row r="93">
          <cell r="A93" t="str">
            <v>A1841</v>
          </cell>
          <cell r="B93" t="str">
            <v>ADHINA PUTRIANA KUSUMAWATI</v>
          </cell>
          <cell r="C93" t="str">
            <v>YOG 7</v>
          </cell>
          <cell r="D93" t="str">
            <v>EKSKLUSIF</v>
          </cell>
        </row>
        <row r="94">
          <cell r="A94" t="str">
            <v>A1842</v>
          </cell>
          <cell r="B94" t="str">
            <v>KELPIN PONTIUS ARON</v>
          </cell>
          <cell r="C94" t="str">
            <v>YOG 10</v>
          </cell>
          <cell r="D94" t="str">
            <v>EKSKLUSIF</v>
          </cell>
        </row>
        <row r="95">
          <cell r="A95" t="str">
            <v>A1854</v>
          </cell>
          <cell r="B95" t="str">
            <v>SALSABILA OKTAVIMADIANA</v>
          </cell>
          <cell r="C95" t="str">
            <v>YOG 3</v>
          </cell>
          <cell r="D95" t="str">
            <v>EKSKLUSIF</v>
          </cell>
        </row>
        <row r="96">
          <cell r="A96" t="str">
            <v>A1855</v>
          </cell>
          <cell r="B96" t="str">
            <v>WANINGSIH YONA LARASATI</v>
          </cell>
          <cell r="C96" t="str">
            <v>YOG 7</v>
          </cell>
          <cell r="D96" t="str">
            <v>REGULER</v>
          </cell>
        </row>
        <row r="97">
          <cell r="A97" t="str">
            <v>A1893</v>
          </cell>
          <cell r="B97" t="str">
            <v>SYANNE AURELLIA KAWIHARDJA</v>
          </cell>
          <cell r="C97" t="str">
            <v>YOG 6</v>
          </cell>
          <cell r="D97" t="str">
            <v>REGULER</v>
          </cell>
        </row>
        <row r="98">
          <cell r="A98" t="str">
            <v>A1944</v>
          </cell>
          <cell r="B98" t="str">
            <v>MUHAMMAD HILMI AZZAHIDI</v>
          </cell>
          <cell r="C98" t="str">
            <v>YOG 10</v>
          </cell>
          <cell r="D98" t="str">
            <v>EKSKLUSIF</v>
          </cell>
        </row>
        <row r="99">
          <cell r="A99" t="str">
            <v>A1954</v>
          </cell>
          <cell r="B99" t="str">
            <v>JELITA AYUNDA FITRIA</v>
          </cell>
          <cell r="C99" t="str">
            <v>YOG 8</v>
          </cell>
          <cell r="D99" t="str">
            <v>EKSKLUSIF</v>
          </cell>
        </row>
        <row r="100">
          <cell r="A100" t="str">
            <v>A1957</v>
          </cell>
          <cell r="B100" t="str">
            <v>FATIA</v>
          </cell>
          <cell r="C100" t="str">
            <v>YOG 10</v>
          </cell>
          <cell r="D100" t="str">
            <v>EKSKLUSIF</v>
          </cell>
        </row>
        <row r="101">
          <cell r="A101" t="str">
            <v>A1958</v>
          </cell>
          <cell r="B101" t="str">
            <v>ITSNI FATIHATUN NISA</v>
          </cell>
          <cell r="C101" t="str">
            <v>YOG 6</v>
          </cell>
          <cell r="D101" t="str">
            <v>EKSKLUSIF</v>
          </cell>
        </row>
        <row r="102">
          <cell r="A102" t="str">
            <v>A2145</v>
          </cell>
          <cell r="B102" t="str">
            <v>LAILY FAJRIYANTI</v>
          </cell>
          <cell r="C102" t="str">
            <v>YOG 1</v>
          </cell>
          <cell r="D102" t="str">
            <v>REGULER</v>
          </cell>
        </row>
        <row r="103">
          <cell r="A103" t="str">
            <v>A2179</v>
          </cell>
          <cell r="B103" t="str">
            <v>ANNISA LARASATI</v>
          </cell>
          <cell r="C103" t="str">
            <v>YOG 6</v>
          </cell>
          <cell r="D103" t="str">
            <v>EKSKLUSIF</v>
          </cell>
        </row>
        <row r="104">
          <cell r="A104" t="str">
            <v>A2255</v>
          </cell>
          <cell r="B104" t="str">
            <v>ELI SITOHANG</v>
          </cell>
          <cell r="C104" t="str">
            <v>YOG 1</v>
          </cell>
          <cell r="D104" t="str">
            <v>EKSKLUSIF</v>
          </cell>
        </row>
        <row r="105">
          <cell r="A105" t="str">
            <v>A2320</v>
          </cell>
          <cell r="B105" t="str">
            <v>MARGARITA POLLY</v>
          </cell>
          <cell r="C105" t="str">
            <v>YOG 5</v>
          </cell>
          <cell r="D105" t="str">
            <v>REGULER</v>
          </cell>
        </row>
        <row r="106">
          <cell r="A106" t="str">
            <v>A2322</v>
          </cell>
          <cell r="B106" t="str">
            <v>ROSI NOVI LUTFITASARI</v>
          </cell>
          <cell r="C106" t="str">
            <v>YOG 1</v>
          </cell>
          <cell r="D106" t="str">
            <v>EKSKLUSIF</v>
          </cell>
        </row>
        <row r="107">
          <cell r="A107" t="str">
            <v>A2417</v>
          </cell>
          <cell r="B107" t="str">
            <v>LALANG WINATA BINTANG NANOE</v>
          </cell>
          <cell r="C107" t="str">
            <v>YOG 8</v>
          </cell>
          <cell r="D107" t="str">
            <v>REGULER</v>
          </cell>
        </row>
        <row r="108">
          <cell r="A108" t="str">
            <v>A2418</v>
          </cell>
          <cell r="B108" t="str">
            <v>RIZKA MAULIA ROKHMAH</v>
          </cell>
          <cell r="C108" t="str">
            <v>YOG 7</v>
          </cell>
          <cell r="D108" t="str">
            <v>REGULER</v>
          </cell>
        </row>
        <row r="109">
          <cell r="A109" t="str">
            <v>A2441</v>
          </cell>
          <cell r="B109" t="str">
            <v>AJENG SURYA ASMININGRUM</v>
          </cell>
          <cell r="C109" t="str">
            <v>YOG 5</v>
          </cell>
          <cell r="D109" t="str">
            <v>REGULER</v>
          </cell>
        </row>
        <row r="110">
          <cell r="A110" t="str">
            <v>A2442</v>
          </cell>
          <cell r="B110" t="str">
            <v>FAYI SALSABILA</v>
          </cell>
          <cell r="C110" t="str">
            <v>YOG 5</v>
          </cell>
          <cell r="D110" t="str">
            <v>REGULER</v>
          </cell>
        </row>
        <row r="111">
          <cell r="A111" t="str">
            <v>A2462</v>
          </cell>
          <cell r="B111" t="str">
            <v>KHUSNUL KHATIMAH</v>
          </cell>
          <cell r="C111" t="str">
            <v>YOG 4</v>
          </cell>
          <cell r="D111" t="str">
            <v>EKSKLUSIF</v>
          </cell>
        </row>
        <row r="112">
          <cell r="A112" t="str">
            <v>A2473</v>
          </cell>
          <cell r="B112" t="str">
            <v>ZIANA WALIDAH TRI UTAMI</v>
          </cell>
          <cell r="C112" t="str">
            <v>YOG 9</v>
          </cell>
          <cell r="D112" t="str">
            <v>REGULER</v>
          </cell>
        </row>
        <row r="113">
          <cell r="A113" t="str">
            <v>A2504</v>
          </cell>
          <cell r="B113" t="str">
            <v>RACHMA ANINDITA TASYA DEWI</v>
          </cell>
          <cell r="C113" t="str">
            <v>YOG 1</v>
          </cell>
          <cell r="D113" t="str">
            <v>REGULER</v>
          </cell>
        </row>
        <row r="114">
          <cell r="A114" t="str">
            <v>A2507</v>
          </cell>
          <cell r="B114" t="str">
            <v>ARJUNA TANJUNG</v>
          </cell>
          <cell r="C114" t="str">
            <v>YOG 6</v>
          </cell>
          <cell r="D114" t="str">
            <v>EKSKLUSIF</v>
          </cell>
        </row>
        <row r="115">
          <cell r="A115" t="str">
            <v>A2510</v>
          </cell>
          <cell r="B115" t="str">
            <v>THIFAL KHANSA NABILA</v>
          </cell>
          <cell r="C115" t="str">
            <v>YOG 10</v>
          </cell>
          <cell r="D115" t="str">
            <v>REGULER</v>
          </cell>
        </row>
        <row r="116">
          <cell r="A116" t="str">
            <v>A2558</v>
          </cell>
          <cell r="B116" t="str">
            <v>MUHAMMAD VERON</v>
          </cell>
          <cell r="C116" t="str">
            <v>YOG 7</v>
          </cell>
          <cell r="D116" t="str">
            <v>REGULER</v>
          </cell>
        </row>
        <row r="117">
          <cell r="A117" t="str">
            <v>A2886</v>
          </cell>
          <cell r="B117" t="str">
            <v>ASA HIRASNA SEPTIANI</v>
          </cell>
          <cell r="C117" t="str">
            <v>YOG 5</v>
          </cell>
          <cell r="D117" t="str">
            <v>EKSKLUSIF</v>
          </cell>
        </row>
        <row r="118">
          <cell r="A118" t="str">
            <v>A2925</v>
          </cell>
          <cell r="B118" t="str">
            <v>MARIA GORETTI DIAN PERMATA HADI</v>
          </cell>
          <cell r="C118" t="str">
            <v>YOG 7</v>
          </cell>
          <cell r="D118" t="str">
            <v>EKSKLUSIF</v>
          </cell>
        </row>
        <row r="119">
          <cell r="A119" t="str">
            <v>A2937</v>
          </cell>
          <cell r="B119" t="str">
            <v>ALEXANDRO ELSIKA SOGE</v>
          </cell>
          <cell r="C119" t="str">
            <v>YOG 1</v>
          </cell>
          <cell r="D119" t="str">
            <v>REGULER</v>
          </cell>
        </row>
        <row r="120">
          <cell r="A120" t="str">
            <v>A2939</v>
          </cell>
          <cell r="B120" t="str">
            <v>TSAQIFANNISA YASASHII SUNARYO</v>
          </cell>
          <cell r="C120" t="str">
            <v>YOG 3</v>
          </cell>
          <cell r="D120" t="str">
            <v>EKSKLUSIF</v>
          </cell>
        </row>
        <row r="121">
          <cell r="A121" t="str">
            <v>A2944</v>
          </cell>
          <cell r="B121" t="str">
            <v>I LUH LAKSMI EKA DEWI</v>
          </cell>
          <cell r="C121" t="str">
            <v>YOG 9</v>
          </cell>
          <cell r="D121" t="str">
            <v>REGULER</v>
          </cell>
        </row>
        <row r="122">
          <cell r="A122" t="str">
            <v>A2953</v>
          </cell>
          <cell r="B122" t="str">
            <v>NAWANGWULAN DESIKUMALA</v>
          </cell>
          <cell r="C122" t="str">
            <v>YOG 10</v>
          </cell>
          <cell r="D122" t="str">
            <v>EKSKLUSIF</v>
          </cell>
        </row>
        <row r="123">
          <cell r="A123" t="str">
            <v>A2961</v>
          </cell>
          <cell r="B123" t="str">
            <v>AGUNG PRASETYADI</v>
          </cell>
          <cell r="C123" t="str">
            <v>YOG 4</v>
          </cell>
          <cell r="D123" t="str">
            <v>REGULER</v>
          </cell>
        </row>
        <row r="124">
          <cell r="A124" t="str">
            <v>A3029</v>
          </cell>
          <cell r="B124" t="str">
            <v>EMMIA CLARITA BR TARIGAN</v>
          </cell>
          <cell r="C124" t="str">
            <v>YOG 9</v>
          </cell>
          <cell r="D124" t="str">
            <v>EKSKLUSIF</v>
          </cell>
        </row>
        <row r="125">
          <cell r="A125" t="str">
            <v>A3117</v>
          </cell>
          <cell r="B125" t="str">
            <v>HAPSARI ARINTA</v>
          </cell>
          <cell r="C125" t="str">
            <v>YOG 7</v>
          </cell>
          <cell r="D125" t="str">
            <v>REGULER</v>
          </cell>
        </row>
        <row r="126">
          <cell r="A126" t="str">
            <v>A3172</v>
          </cell>
          <cell r="B126" t="str">
            <v>NURYANI NURYANI</v>
          </cell>
          <cell r="C126" t="str">
            <v>YOG 9</v>
          </cell>
          <cell r="D126" t="str">
            <v>EKSKLUSIF</v>
          </cell>
        </row>
        <row r="127">
          <cell r="A127" t="str">
            <v>A3218</v>
          </cell>
          <cell r="B127" t="str">
            <v>IRMA SEMBIRING</v>
          </cell>
          <cell r="C127" t="str">
            <v>YOG 5</v>
          </cell>
          <cell r="D127" t="str">
            <v>REGULER</v>
          </cell>
        </row>
        <row r="128">
          <cell r="A128" t="str">
            <v>A3227</v>
          </cell>
          <cell r="B128" t="str">
            <v>AULIA TASYA AZZAHRA</v>
          </cell>
          <cell r="C128" t="str">
            <v>YOG 8</v>
          </cell>
          <cell r="D128" t="str">
            <v>REGULER</v>
          </cell>
        </row>
        <row r="129">
          <cell r="A129" t="str">
            <v>A3258</v>
          </cell>
          <cell r="B129" t="str">
            <v>CLARA DEVI MAHARANI</v>
          </cell>
          <cell r="C129" t="str">
            <v>YOG 6</v>
          </cell>
          <cell r="D129" t="str">
            <v>REGULER</v>
          </cell>
        </row>
        <row r="130">
          <cell r="A130" t="str">
            <v>A3259</v>
          </cell>
          <cell r="B130" t="str">
            <v>ALBERTUS CHRISTIAN ADE DARMAWAN</v>
          </cell>
          <cell r="C130" t="str">
            <v>YOG 1</v>
          </cell>
          <cell r="D130" t="str">
            <v>EKSKLUSIF</v>
          </cell>
        </row>
        <row r="131">
          <cell r="A131" t="str">
            <v>A3273</v>
          </cell>
          <cell r="B131" t="str">
            <v>BINTANG MUTIARAJATI</v>
          </cell>
          <cell r="C131" t="str">
            <v>YOG 8</v>
          </cell>
          <cell r="D131" t="str">
            <v>REGULER</v>
          </cell>
        </row>
        <row r="132">
          <cell r="A132" t="str">
            <v>A3301</v>
          </cell>
          <cell r="B132" t="str">
            <v>MARIA SHINTA</v>
          </cell>
          <cell r="C132" t="str">
            <v>YOG 10</v>
          </cell>
          <cell r="D132" t="str">
            <v>REGULER</v>
          </cell>
        </row>
        <row r="133">
          <cell r="A133" t="str">
            <v>A3321</v>
          </cell>
          <cell r="B133" t="str">
            <v>DESTI RAHMAWATI</v>
          </cell>
          <cell r="C133" t="str">
            <v>YOG 1</v>
          </cell>
          <cell r="D133" t="str">
            <v>REGULER</v>
          </cell>
        </row>
        <row r="134">
          <cell r="A134" t="str">
            <v>A3353</v>
          </cell>
          <cell r="B134" t="str">
            <v>GARUDA PAMUNGKAS</v>
          </cell>
          <cell r="C134" t="str">
            <v>YOG 5</v>
          </cell>
          <cell r="D134" t="str">
            <v>REGULER</v>
          </cell>
        </row>
        <row r="135">
          <cell r="A135" t="str">
            <v>A3358</v>
          </cell>
          <cell r="B135" t="str">
            <v>NOVIA PUTRIANA KUSUMAWATI</v>
          </cell>
          <cell r="C135" t="str">
            <v>YOG 4</v>
          </cell>
          <cell r="D135" t="str">
            <v>REGULER</v>
          </cell>
        </row>
        <row r="136">
          <cell r="A136" t="str">
            <v>A3403</v>
          </cell>
          <cell r="B136" t="str">
            <v>PINKAN NDARU DEWANTARI</v>
          </cell>
          <cell r="C136" t="str">
            <v>YOG 5</v>
          </cell>
          <cell r="D136" t="str">
            <v>REGULER</v>
          </cell>
        </row>
        <row r="137">
          <cell r="A137" t="str">
            <v>A3404</v>
          </cell>
          <cell r="B137" t="str">
            <v>AYU SUKMAWATI</v>
          </cell>
          <cell r="C137" t="str">
            <v>YOG 8</v>
          </cell>
          <cell r="D137" t="str">
            <v>EKSKLUSIF</v>
          </cell>
        </row>
        <row r="138">
          <cell r="A138" t="str">
            <v>A3406</v>
          </cell>
          <cell r="B138" t="str">
            <v>SEPTI MUNTE</v>
          </cell>
          <cell r="C138" t="str">
            <v>YOG 2</v>
          </cell>
          <cell r="D138" t="str">
            <v>EKSKLUSIF</v>
          </cell>
        </row>
        <row r="139">
          <cell r="A139" t="str">
            <v>A3408</v>
          </cell>
          <cell r="B139" t="str">
            <v>AGISTA WIGI NUROINI</v>
          </cell>
          <cell r="C139" t="str">
            <v>YOG 4</v>
          </cell>
          <cell r="D139" t="str">
            <v>REGULER</v>
          </cell>
        </row>
        <row r="140">
          <cell r="A140" t="str">
            <v>A3451</v>
          </cell>
          <cell r="B140" t="str">
            <v>MARCELLINA PUTRI</v>
          </cell>
          <cell r="C140" t="str">
            <v>YOG 10</v>
          </cell>
          <cell r="D140" t="str">
            <v>REGULER</v>
          </cell>
        </row>
        <row r="141">
          <cell r="A141" t="str">
            <v>A3456</v>
          </cell>
          <cell r="B141" t="str">
            <v>FEBY KURNIA</v>
          </cell>
          <cell r="C141" t="str">
            <v>YOG 3</v>
          </cell>
          <cell r="D141" t="str">
            <v>EKSKLUSIF</v>
          </cell>
        </row>
        <row r="142">
          <cell r="A142" t="str">
            <v>A3474</v>
          </cell>
          <cell r="B142" t="str">
            <v>IRMA TRIANA</v>
          </cell>
          <cell r="C142" t="str">
            <v>YOG 1</v>
          </cell>
          <cell r="D142" t="str">
            <v>EKSKLUSIF</v>
          </cell>
        </row>
        <row r="143">
          <cell r="A143" t="str">
            <v>A3475</v>
          </cell>
          <cell r="B143" t="str">
            <v>SEPTIANA DWI LESTARI PURBANINGRUM</v>
          </cell>
          <cell r="C143" t="str">
            <v>YOG 9</v>
          </cell>
          <cell r="D143" t="str">
            <v>REGULER</v>
          </cell>
        </row>
        <row r="144">
          <cell r="A144" t="str">
            <v>A3476</v>
          </cell>
          <cell r="B144" t="str">
            <v>PRILLA IMADIANA FAJRIN</v>
          </cell>
          <cell r="C144" t="str">
            <v>YOG 7</v>
          </cell>
          <cell r="D144" t="str">
            <v>EKSKLUSIF</v>
          </cell>
        </row>
        <row r="145">
          <cell r="A145" t="str">
            <v>A3479</v>
          </cell>
          <cell r="B145" t="str">
            <v>VASSYA DIAN</v>
          </cell>
          <cell r="C145" t="str">
            <v>YOG 10</v>
          </cell>
          <cell r="D145" t="str">
            <v>REGULER</v>
          </cell>
        </row>
        <row r="146">
          <cell r="A146" t="str">
            <v>A3533</v>
          </cell>
          <cell r="B146" t="str">
            <v>RIFKA NUR ANNISA</v>
          </cell>
          <cell r="C146" t="str">
            <v>YOG 10</v>
          </cell>
          <cell r="D146" t="str">
            <v>REGULER</v>
          </cell>
        </row>
        <row r="147">
          <cell r="A147" t="str">
            <v>A3534</v>
          </cell>
          <cell r="B147" t="str">
            <v>RIZNA NOVALINDA WARDANA</v>
          </cell>
          <cell r="C147" t="str">
            <v>YOG 3</v>
          </cell>
          <cell r="D147" t="str">
            <v>REGULER</v>
          </cell>
        </row>
        <row r="148">
          <cell r="A148" t="str">
            <v>A3540</v>
          </cell>
          <cell r="B148" t="str">
            <v>PRASOJO NGESTI WIBOWO</v>
          </cell>
          <cell r="C148" t="str">
            <v>YOG 6</v>
          </cell>
          <cell r="D148" t="str">
            <v>REGULER</v>
          </cell>
        </row>
        <row r="149">
          <cell r="A149" t="str">
            <v>A3547</v>
          </cell>
          <cell r="B149" t="str">
            <v>SHERAVINA NADANTI</v>
          </cell>
          <cell r="C149" t="str">
            <v>YOG 9</v>
          </cell>
          <cell r="D149" t="str">
            <v>REGULER</v>
          </cell>
        </row>
        <row r="150">
          <cell r="A150" t="str">
            <v>A3550</v>
          </cell>
          <cell r="B150" t="str">
            <v>EFRIALDI AL AZIZ</v>
          </cell>
          <cell r="C150" t="str">
            <v>YOG 1</v>
          </cell>
          <cell r="D150" t="str">
            <v>REGULER</v>
          </cell>
        </row>
        <row r="151">
          <cell r="A151" t="str">
            <v>A3597</v>
          </cell>
          <cell r="B151" t="str">
            <v>WINDI AYUNI SIJABAT</v>
          </cell>
          <cell r="C151" t="str">
            <v>YOG 7</v>
          </cell>
          <cell r="D151" t="str">
            <v>REGULER</v>
          </cell>
        </row>
        <row r="152">
          <cell r="A152" t="str">
            <v>A3599</v>
          </cell>
          <cell r="B152" t="str">
            <v>HANIFAH RAHMADHANI</v>
          </cell>
          <cell r="C152" t="str">
            <v>YOG 3</v>
          </cell>
          <cell r="D152" t="str">
            <v>EKSKLUSIF</v>
          </cell>
        </row>
        <row r="153">
          <cell r="A153" t="str">
            <v>A3601</v>
          </cell>
          <cell r="B153" t="str">
            <v>VIRGINIA LORENSA NUGRAHA</v>
          </cell>
          <cell r="C153" t="str">
            <v>YOG 6</v>
          </cell>
          <cell r="D153" t="str">
            <v>REGULER</v>
          </cell>
        </row>
        <row r="154">
          <cell r="A154" t="str">
            <v>A3603</v>
          </cell>
          <cell r="B154" t="str">
            <v>MONGMONG MATANARI</v>
          </cell>
          <cell r="C154" t="str">
            <v>YOG 10</v>
          </cell>
          <cell r="D154" t="str">
            <v>REGULER</v>
          </cell>
        </row>
        <row r="155">
          <cell r="A155" t="str">
            <v>A3604</v>
          </cell>
          <cell r="B155" t="str">
            <v>ESTER GULTOM</v>
          </cell>
          <cell r="C155" t="str">
            <v>YOG 1</v>
          </cell>
          <cell r="D155" t="str">
            <v>REGULER</v>
          </cell>
        </row>
        <row r="156">
          <cell r="A156" t="str">
            <v>A3621</v>
          </cell>
          <cell r="B156" t="str">
            <v>ENDANG YORY YANTI HUTABALIAN</v>
          </cell>
          <cell r="C156" t="str">
            <v>YOG 8</v>
          </cell>
          <cell r="D156" t="str">
            <v>REGULER</v>
          </cell>
        </row>
        <row r="157">
          <cell r="A157" t="str">
            <v>A3622</v>
          </cell>
          <cell r="B157" t="str">
            <v>RAVELLINA NAIA SAFITRI</v>
          </cell>
          <cell r="C157" t="str">
            <v>YOG 1</v>
          </cell>
          <cell r="D157" t="str">
            <v>REGULER</v>
          </cell>
        </row>
        <row r="158">
          <cell r="A158" t="str">
            <v>A3664</v>
          </cell>
          <cell r="B158" t="str">
            <v>VIONA AMBARITA</v>
          </cell>
          <cell r="C158" t="str">
            <v>YOG 9</v>
          </cell>
          <cell r="D158" t="str">
            <v>REGULER</v>
          </cell>
        </row>
        <row r="159">
          <cell r="A159" t="str">
            <v>A3721</v>
          </cell>
          <cell r="B159" t="str">
            <v>ABYAN BARI BHRAMANTA</v>
          </cell>
          <cell r="C159" t="str">
            <v>YOG 8</v>
          </cell>
          <cell r="D159" t="str">
            <v>REGULER</v>
          </cell>
        </row>
        <row r="160">
          <cell r="A160" t="str">
            <v>A3726</v>
          </cell>
          <cell r="B160" t="str">
            <v>SYARIAH WAHYU UTAMI</v>
          </cell>
          <cell r="C160" t="str">
            <v>YOG 10</v>
          </cell>
          <cell r="D160" t="str">
            <v>REGULER</v>
          </cell>
        </row>
        <row r="161">
          <cell r="A161" t="str">
            <v>A3728</v>
          </cell>
          <cell r="B161" t="str">
            <v>MUHAMMAD ARDIAN SETYO KUSUMO</v>
          </cell>
          <cell r="C161" t="str">
            <v>YOG 3</v>
          </cell>
          <cell r="D161" t="str">
            <v>REGULER</v>
          </cell>
        </row>
        <row r="162">
          <cell r="A162" t="str">
            <v>A3743</v>
          </cell>
          <cell r="B162" t="str">
            <v>PUTRI RAMADHANI</v>
          </cell>
          <cell r="C162" t="str">
            <v>YOG 10</v>
          </cell>
          <cell r="D162" t="str">
            <v>REGULER</v>
          </cell>
        </row>
        <row r="163">
          <cell r="A163" t="str">
            <v>A3752</v>
          </cell>
          <cell r="B163" t="str">
            <v>MEYTA ANDIRA</v>
          </cell>
          <cell r="C163" t="str">
            <v>YOG 4</v>
          </cell>
          <cell r="D163" t="str">
            <v>EKSKLUSIF</v>
          </cell>
        </row>
        <row r="164">
          <cell r="A164" t="str">
            <v>A3754</v>
          </cell>
          <cell r="B164" t="str">
            <v>FIRDA NUR KARIMA</v>
          </cell>
          <cell r="C164" t="str">
            <v>YOG 4</v>
          </cell>
          <cell r="D164" t="str">
            <v>EKSKLUSIF</v>
          </cell>
        </row>
        <row r="165">
          <cell r="A165" t="str">
            <v>A3757</v>
          </cell>
          <cell r="B165" t="str">
            <v>HOSIANA KRISMA WIJAYANTI</v>
          </cell>
          <cell r="C165" t="str">
            <v>YOG 2</v>
          </cell>
          <cell r="D165" t="str">
            <v>REGULER</v>
          </cell>
        </row>
        <row r="166">
          <cell r="A166" t="str">
            <v>A3785</v>
          </cell>
          <cell r="B166" t="str">
            <v>MUHAMMAD DAFA FEBRIANSYAH</v>
          </cell>
          <cell r="C166" t="str">
            <v>YOG 6</v>
          </cell>
          <cell r="D166" t="str">
            <v>REGULER</v>
          </cell>
        </row>
        <row r="167">
          <cell r="A167" t="str">
            <v>A3823</v>
          </cell>
          <cell r="B167" t="str">
            <v>AYU ENJELINA SITOMPUL</v>
          </cell>
          <cell r="C167" t="str">
            <v>YOG 10</v>
          </cell>
          <cell r="D167" t="str">
            <v>EKSKLUSIF</v>
          </cell>
        </row>
        <row r="168">
          <cell r="A168" t="str">
            <v>A3826</v>
          </cell>
          <cell r="B168" t="str">
            <v>IRENE INTAN PRADISTA</v>
          </cell>
          <cell r="C168" t="str">
            <v>YOG 1</v>
          </cell>
          <cell r="D168" t="str">
            <v>REGULER</v>
          </cell>
        </row>
        <row r="169">
          <cell r="A169" t="str">
            <v>A3833</v>
          </cell>
          <cell r="B169" t="str">
            <v>MUHAMMAD SUBHAN</v>
          </cell>
          <cell r="C169" t="str">
            <v>YOG 10</v>
          </cell>
          <cell r="D169" t="str">
            <v>REGULER</v>
          </cell>
        </row>
        <row r="170">
          <cell r="A170" t="str">
            <v>A3869</v>
          </cell>
          <cell r="B170" t="str">
            <v>MAGHFUR AL MUBAROK</v>
          </cell>
          <cell r="C170" t="str">
            <v>YOG 6</v>
          </cell>
          <cell r="D170" t="str">
            <v>REGULER</v>
          </cell>
        </row>
        <row r="171">
          <cell r="A171" t="str">
            <v>A3877</v>
          </cell>
          <cell r="B171" t="str">
            <v>FELSA INKIRIWANG</v>
          </cell>
          <cell r="C171" t="str">
            <v>YOG 9</v>
          </cell>
          <cell r="D171" t="str">
            <v>REGULER</v>
          </cell>
        </row>
        <row r="172">
          <cell r="A172" t="str">
            <v>A3899</v>
          </cell>
          <cell r="B172" t="str">
            <v>ZAHRA FATIHAH MIFTAHURRAHMAH</v>
          </cell>
          <cell r="C172" t="str">
            <v>YOG 3</v>
          </cell>
          <cell r="D172" t="str">
            <v>REGULER</v>
          </cell>
        </row>
        <row r="173">
          <cell r="A173" t="str">
            <v>A3905</v>
          </cell>
          <cell r="B173" t="str">
            <v>RISMAWATY</v>
          </cell>
          <cell r="C173" t="str">
            <v>YOG 5</v>
          </cell>
          <cell r="D173" t="str">
            <v>REGULER</v>
          </cell>
        </row>
        <row r="174">
          <cell r="A174" t="str">
            <v>A3935</v>
          </cell>
          <cell r="B174" t="str">
            <v>MARSEL HAMANDIKA</v>
          </cell>
          <cell r="C174" t="str">
            <v>YOG 10</v>
          </cell>
          <cell r="D174" t="str">
            <v>REGULER</v>
          </cell>
        </row>
        <row r="175">
          <cell r="A175" t="str">
            <v>A3938</v>
          </cell>
          <cell r="B175" t="str">
            <v>WIWIK CAHYANI</v>
          </cell>
          <cell r="C175" t="str">
            <v>YOG 2</v>
          </cell>
          <cell r="D175" t="str">
            <v>REGULER</v>
          </cell>
        </row>
        <row r="176">
          <cell r="A176" t="str">
            <v>A3941</v>
          </cell>
          <cell r="B176" t="str">
            <v>RIZQI LANOVA</v>
          </cell>
          <cell r="C176" t="str">
            <v>YOG 9</v>
          </cell>
          <cell r="D176" t="str">
            <v>REGULER</v>
          </cell>
        </row>
        <row r="177">
          <cell r="A177" t="str">
            <v>A3988</v>
          </cell>
          <cell r="B177" t="str">
            <v>RHANI SILVIA SIMAMORA</v>
          </cell>
          <cell r="C177" t="str">
            <v>YOG 8</v>
          </cell>
          <cell r="D177" t="str">
            <v>REGULER</v>
          </cell>
        </row>
        <row r="178">
          <cell r="A178" t="str">
            <v>A3992</v>
          </cell>
          <cell r="B178" t="str">
            <v>SARWATUL KARIMAH</v>
          </cell>
          <cell r="C178" t="str">
            <v>YOG 1</v>
          </cell>
          <cell r="D178" t="str">
            <v>REGULER</v>
          </cell>
        </row>
        <row r="179">
          <cell r="A179" t="str">
            <v>A3994</v>
          </cell>
          <cell r="B179" t="str">
            <v>ALIF BINTANG HASIHOLAN POHAN</v>
          </cell>
          <cell r="C179" t="str">
            <v>YOG 8</v>
          </cell>
          <cell r="D179" t="str">
            <v>EKSKLUSIF</v>
          </cell>
        </row>
        <row r="180">
          <cell r="A180" t="str">
            <v>A4036</v>
          </cell>
          <cell r="B180" t="str">
            <v>DWIKA ELTANJUNG</v>
          </cell>
          <cell r="C180" t="str">
            <v>YOG 2</v>
          </cell>
          <cell r="D180" t="str">
            <v>REGULER</v>
          </cell>
        </row>
        <row r="181">
          <cell r="A181" t="str">
            <v>A4038</v>
          </cell>
          <cell r="B181" t="str">
            <v>YOLANDA SITORUS</v>
          </cell>
          <cell r="C181" t="str">
            <v>YOG 1</v>
          </cell>
          <cell r="D181" t="str">
            <v>REGULER</v>
          </cell>
        </row>
        <row r="182">
          <cell r="A182" t="str">
            <v>A4039</v>
          </cell>
          <cell r="B182" t="str">
            <v>IBRAHIM FEBA NAUFALINDO</v>
          </cell>
          <cell r="C182" t="str">
            <v>YOG 3</v>
          </cell>
          <cell r="D182" t="str">
            <v>REGULER</v>
          </cell>
        </row>
        <row r="183">
          <cell r="A183" t="str">
            <v>A4092</v>
          </cell>
          <cell r="B183" t="str">
            <v>ELISA CHRISTIANA</v>
          </cell>
          <cell r="C183" t="str">
            <v>YOG 6</v>
          </cell>
          <cell r="D183" t="str">
            <v>REGULER</v>
          </cell>
        </row>
        <row r="184">
          <cell r="A184" t="str">
            <v>A4096</v>
          </cell>
          <cell r="B184" t="str">
            <v>RIO SATRIA PAMUNGKAS</v>
          </cell>
          <cell r="C184" t="str">
            <v>YOG 5</v>
          </cell>
          <cell r="D184" t="str">
            <v>REGULER</v>
          </cell>
        </row>
        <row r="185">
          <cell r="A185" t="str">
            <v>A4149</v>
          </cell>
          <cell r="B185" t="str">
            <v>ILYAS ROSYID</v>
          </cell>
          <cell r="C185" t="str">
            <v>YOG 7</v>
          </cell>
          <cell r="D185" t="str">
            <v>REGULER</v>
          </cell>
        </row>
        <row r="186">
          <cell r="A186" t="str">
            <v>A4150</v>
          </cell>
          <cell r="B186" t="str">
            <v>FERDINANDUS KOTEN</v>
          </cell>
          <cell r="C186" t="str">
            <v>YOG 1</v>
          </cell>
          <cell r="D186" t="str">
            <v>REGULER</v>
          </cell>
        </row>
        <row r="187">
          <cell r="A187" t="str">
            <v>A4151</v>
          </cell>
          <cell r="B187" t="str">
            <v>TRI UTARI</v>
          </cell>
          <cell r="C187" t="str">
            <v>YOG 1</v>
          </cell>
          <cell r="D187" t="str">
            <v>REGULER</v>
          </cell>
        </row>
        <row r="188">
          <cell r="A188" t="str">
            <v>A4152</v>
          </cell>
          <cell r="B188" t="str">
            <v>KAMAL MAULANA RAMADHAN</v>
          </cell>
          <cell r="C188" t="str">
            <v>YOG 7</v>
          </cell>
          <cell r="D188" t="str">
            <v>REGULER</v>
          </cell>
        </row>
        <row r="189">
          <cell r="A189" t="str">
            <v>A4153</v>
          </cell>
          <cell r="B189" t="str">
            <v>ZAKKIYAH WULANDARI NUGRAHA</v>
          </cell>
          <cell r="C189" t="str">
            <v>YOG 2</v>
          </cell>
          <cell r="D189" t="str">
            <v>REGULER</v>
          </cell>
        </row>
        <row r="190">
          <cell r="A190" t="str">
            <v>A4178</v>
          </cell>
          <cell r="B190" t="str">
            <v>AMALIA YUANITA AINI</v>
          </cell>
          <cell r="C190" t="str">
            <v>YOG 8</v>
          </cell>
          <cell r="D190" t="str">
            <v>REGULER</v>
          </cell>
        </row>
        <row r="191">
          <cell r="A191" t="str">
            <v>A0440</v>
          </cell>
          <cell r="B191" t="str">
            <v>MUHAMMAD HAMZAH</v>
          </cell>
          <cell r="C191" t="str">
            <v>YOG 1</v>
          </cell>
          <cell r="D191" t="str">
            <v>REGULER</v>
          </cell>
        </row>
        <row r="192">
          <cell r="A192" t="str">
            <v>A3798</v>
          </cell>
          <cell r="B192" t="str">
            <v>BITHA PRABANINGTYAS</v>
          </cell>
          <cell r="C192" t="str">
            <v>YOG 3</v>
          </cell>
          <cell r="D192" t="str">
            <v>REGULER</v>
          </cell>
        </row>
        <row r="193">
          <cell r="A193" t="str">
            <v>A4094</v>
          </cell>
          <cell r="B193" t="str">
            <v>LUXITA CANDRA KUSUMA</v>
          </cell>
          <cell r="C193" t="str">
            <v>YOG 2</v>
          </cell>
          <cell r="D193" t="str">
            <v>REGULER</v>
          </cell>
        </row>
        <row r="194">
          <cell r="A194">
            <v>90552</v>
          </cell>
          <cell r="B194" t="str">
            <v>Maria Rosaria Dewi Ratna Timur</v>
          </cell>
          <cell r="C194" t="str">
            <v>YOG 9</v>
          </cell>
          <cell r="D194" t="str">
            <v>REGULER</v>
          </cell>
        </row>
        <row r="195">
          <cell r="A195">
            <v>92715</v>
          </cell>
          <cell r="B195" t="str">
            <v>HESTI WAHYU PRATIWI</v>
          </cell>
          <cell r="C195" t="str">
            <v>YOG 10</v>
          </cell>
          <cell r="D195" t="str">
            <v>REGULER</v>
          </cell>
        </row>
        <row r="196">
          <cell r="A196" t="str">
            <v>A0818</v>
          </cell>
          <cell r="B196" t="str">
            <v>AGIS DWI RAHMAWATI</v>
          </cell>
          <cell r="C196" t="str">
            <v>YOG 9</v>
          </cell>
          <cell r="D196" t="str">
            <v>REGULER</v>
          </cell>
        </row>
        <row r="197">
          <cell r="A197" t="str">
            <v>A1098</v>
          </cell>
          <cell r="B197" t="str">
            <v>DEXA CAHYA</v>
          </cell>
          <cell r="C197" t="str">
            <v>YOG 2</v>
          </cell>
          <cell r="D197" t="str">
            <v>REGULER</v>
          </cell>
        </row>
        <row r="198">
          <cell r="A198" t="str">
            <v>A1766</v>
          </cell>
          <cell r="B198" t="str">
            <v>ELIZABETH PARAMITA</v>
          </cell>
          <cell r="C198" t="str">
            <v>YOG 8</v>
          </cell>
          <cell r="D198" t="str">
            <v>REGULER</v>
          </cell>
        </row>
        <row r="199">
          <cell r="A199" t="str">
            <v>A1777</v>
          </cell>
          <cell r="B199" t="str">
            <v>MUTIANI WULANDARI</v>
          </cell>
          <cell r="C199" t="str">
            <v>YOG 2</v>
          </cell>
          <cell r="D199" t="str">
            <v>REGULER</v>
          </cell>
        </row>
        <row r="200">
          <cell r="A200" t="str">
            <v>A3455</v>
          </cell>
          <cell r="B200" t="str">
            <v>LELY EFRIYANTI</v>
          </cell>
          <cell r="C200" t="str">
            <v>YOG 10</v>
          </cell>
          <cell r="D200" t="str">
            <v>REGULER</v>
          </cell>
        </row>
        <row r="201">
          <cell r="A201" t="str">
            <v>A3840</v>
          </cell>
          <cell r="B201" t="str">
            <v>NATHANIA PUTRI</v>
          </cell>
          <cell r="C201" t="str">
            <v>YOG 3</v>
          </cell>
          <cell r="D201" t="str">
            <v>REGULER</v>
          </cell>
        </row>
        <row r="202">
          <cell r="A202" t="str">
            <v>A4181</v>
          </cell>
          <cell r="B202" t="str">
            <v>RISA OKTAVIANI</v>
          </cell>
          <cell r="C202" t="str">
            <v>YOG 3</v>
          </cell>
          <cell r="D202" t="str">
            <v>REGULER</v>
          </cell>
        </row>
        <row r="203">
          <cell r="A203" t="str">
            <v>A4182</v>
          </cell>
          <cell r="B203" t="str">
            <v>SAULINA PURBA</v>
          </cell>
          <cell r="C203" t="str">
            <v>YOG 7</v>
          </cell>
          <cell r="D203" t="str">
            <v>REGULER</v>
          </cell>
        </row>
        <row r="204">
          <cell r="A204" t="str">
            <v>A4188</v>
          </cell>
          <cell r="B204" t="str">
            <v>NOVA SANDA</v>
          </cell>
          <cell r="C204" t="str">
            <v>YOG 6</v>
          </cell>
          <cell r="D204" t="str">
            <v>REGULER</v>
          </cell>
        </row>
        <row r="205">
          <cell r="A205" t="str">
            <v>A4193</v>
          </cell>
          <cell r="B205" t="str">
            <v>MONJE ZERIKO SURBAKTI</v>
          </cell>
          <cell r="C205" t="str">
            <v>YOG 4</v>
          </cell>
          <cell r="D205" t="str">
            <v>REGULER</v>
          </cell>
        </row>
        <row r="206">
          <cell r="A206" t="str">
            <v>A4194</v>
          </cell>
          <cell r="B206" t="str">
            <v>WISLY WISESA</v>
          </cell>
          <cell r="C206" t="str">
            <v>YOG 4</v>
          </cell>
          <cell r="D206" t="str">
            <v>REGULER</v>
          </cell>
        </row>
        <row r="207">
          <cell r="A207" t="str">
            <v>A4215</v>
          </cell>
          <cell r="B207" t="str">
            <v>NADA HAMIDA</v>
          </cell>
          <cell r="C207" t="str">
            <v>YOG 8</v>
          </cell>
          <cell r="D207" t="str">
            <v>REGULER</v>
          </cell>
        </row>
        <row r="208">
          <cell r="A208" t="str">
            <v>A4198</v>
          </cell>
          <cell r="B208" t="str">
            <v>INDAH SUBRINA BR SURBAKTI</v>
          </cell>
          <cell r="C208" t="str">
            <v>YOG 1</v>
          </cell>
          <cell r="D208" t="str">
            <v>REGULER</v>
          </cell>
        </row>
        <row r="209">
          <cell r="A209" t="str">
            <v>A3906</v>
          </cell>
          <cell r="B209" t="str">
            <v>TARISA DEA PUSPITA</v>
          </cell>
          <cell r="C209" t="str">
            <v>YOG 7</v>
          </cell>
          <cell r="D209" t="str">
            <v>REGULER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NPK</v>
          </cell>
          <cell r="B2" t="str">
            <v>NAMA</v>
          </cell>
          <cell r="C2" t="str">
            <v>STATUS</v>
          </cell>
        </row>
        <row r="3">
          <cell r="A3">
            <v>90170</v>
          </cell>
          <cell r="B3" t="str">
            <v>AMRI ROHMATINI</v>
          </cell>
          <cell r="C3" t="str">
            <v>REGULER</v>
          </cell>
        </row>
        <row r="4">
          <cell r="A4">
            <v>90552</v>
          </cell>
          <cell r="B4" t="str">
            <v>MARIA ROSARIA DEWI RATBA TIMUR</v>
          </cell>
          <cell r="C4" t="str">
            <v>REGULER</v>
          </cell>
        </row>
        <row r="5">
          <cell r="A5">
            <v>90557</v>
          </cell>
          <cell r="B5" t="str">
            <v>TIFANI EKA ALCISHA</v>
          </cell>
          <cell r="C5" t="str">
            <v>REGULER</v>
          </cell>
        </row>
        <row r="6">
          <cell r="A6">
            <v>90565</v>
          </cell>
          <cell r="B6" t="str">
            <v>ELISABETH YOVITA NATHANIA</v>
          </cell>
          <cell r="C6" t="str">
            <v>REGULER</v>
          </cell>
        </row>
        <row r="7">
          <cell r="A7">
            <v>90716</v>
          </cell>
          <cell r="B7" t="str">
            <v>Nikita Swastika Paramita</v>
          </cell>
          <cell r="C7" t="str">
            <v>REGULER</v>
          </cell>
        </row>
        <row r="8">
          <cell r="A8" t="str">
            <v>A0349</v>
          </cell>
          <cell r="B8" t="str">
            <v>Ahmad Zainal Arifin</v>
          </cell>
          <cell r="C8" t="str">
            <v>EKSKLUSIF</v>
          </cell>
        </row>
        <row r="9">
          <cell r="A9" t="str">
            <v>A1945</v>
          </cell>
          <cell r="B9" t="str">
            <v>MARIA CHINDRYANITA GALA</v>
          </cell>
          <cell r="C9" t="str">
            <v>REGULER</v>
          </cell>
        </row>
        <row r="10">
          <cell r="A10" t="str">
            <v>A2066</v>
          </cell>
          <cell r="B10" t="str">
            <v>YULIANT EFENDI</v>
          </cell>
          <cell r="C10" t="str">
            <v>EKSKLUSIF</v>
          </cell>
        </row>
        <row r="11">
          <cell r="A11" t="str">
            <v>A2615</v>
          </cell>
          <cell r="B11" t="str">
            <v>NOVITA LANGKAI</v>
          </cell>
          <cell r="C11" t="str">
            <v>EKSKLUSIF</v>
          </cell>
        </row>
        <row r="12">
          <cell r="A12" t="str">
            <v>A2873</v>
          </cell>
          <cell r="B12" t="str">
            <v>CHRISTOPHER LAKSAWANA</v>
          </cell>
          <cell r="C12" t="str">
            <v>EKSKLUSIF</v>
          </cell>
        </row>
        <row r="13">
          <cell r="A13" t="str">
            <v>A2879</v>
          </cell>
          <cell r="B13" t="str">
            <v>FAUZI</v>
          </cell>
          <cell r="C13" t="str">
            <v>REGULER</v>
          </cell>
        </row>
        <row r="14">
          <cell r="A14">
            <v>92500</v>
          </cell>
          <cell r="B14" t="str">
            <v>AULIA FARAH DHITASARI</v>
          </cell>
          <cell r="C14" t="str">
            <v>REGULER</v>
          </cell>
        </row>
        <row r="15">
          <cell r="A15" t="str">
            <v>A1941</v>
          </cell>
          <cell r="B15" t="str">
            <v>HANA CHRISTINA</v>
          </cell>
          <cell r="C15" t="str">
            <v>REGULER</v>
          </cell>
        </row>
        <row r="16">
          <cell r="A16" t="str">
            <v>A3498</v>
          </cell>
          <cell r="B16" t="str">
            <v>KIRANA AMILYA PASCHA</v>
          </cell>
          <cell r="C16" t="str">
            <v>REGULER</v>
          </cell>
        </row>
        <row r="17">
          <cell r="A17" t="str">
            <v>A2823</v>
          </cell>
          <cell r="B17" t="str">
            <v>INE PEBRIYANTI</v>
          </cell>
          <cell r="C17" t="str">
            <v>REGULER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TEMA C1"/>
      <sheetName val="TEMA C2"/>
      <sheetName val="TEMA C3"/>
      <sheetName val="TEMA HAJI"/>
      <sheetName val="PD"/>
      <sheetName val="AAV"/>
      <sheetName val="GC"/>
      <sheetName val="RVO"/>
      <sheetName val="SBPV"/>
      <sheetName val="AKTIF"/>
      <sheetName val="DATABASE"/>
      <sheetName val="KURANG"/>
      <sheetName val="Sheet2"/>
    </sheetNames>
    <sheetDataSet>
      <sheetData sheetId="0" refreshError="1">
        <row r="2">
          <cell r="A2" t="str">
            <v>NPK</v>
          </cell>
          <cell r="B2" t="str">
            <v>NAMA</v>
          </cell>
          <cell r="C2" t="str">
            <v>TIM</v>
          </cell>
          <cell r="D2" t="str">
            <v>STATUS</v>
          </cell>
        </row>
        <row r="3">
          <cell r="A3">
            <v>90552</v>
          </cell>
          <cell r="B3" t="str">
            <v>Maria Rosaria Dewi Ratna Timur</v>
          </cell>
          <cell r="C3" t="str">
            <v>YOG 9</v>
          </cell>
          <cell r="D3" t="str">
            <v>REGULER</v>
          </cell>
        </row>
        <row r="4">
          <cell r="A4">
            <v>90592</v>
          </cell>
          <cell r="B4" t="str">
            <v>Dini Shintia Putri</v>
          </cell>
          <cell r="C4" t="str">
            <v>YOG 5</v>
          </cell>
          <cell r="D4" t="str">
            <v>EKSKLUSIF</v>
          </cell>
        </row>
        <row r="5">
          <cell r="A5">
            <v>90648</v>
          </cell>
          <cell r="B5" t="str">
            <v>Wahyu idhayati</v>
          </cell>
          <cell r="C5" t="str">
            <v>YOG 7</v>
          </cell>
          <cell r="D5" t="str">
            <v>REGULER</v>
          </cell>
        </row>
        <row r="6">
          <cell r="A6">
            <v>90653</v>
          </cell>
          <cell r="B6" t="str">
            <v>Weni Saputri</v>
          </cell>
          <cell r="C6" t="str">
            <v>YOG 8</v>
          </cell>
          <cell r="D6" t="str">
            <v>EKSKLUSIF</v>
          </cell>
        </row>
        <row r="7">
          <cell r="A7">
            <v>90694</v>
          </cell>
          <cell r="B7" t="str">
            <v>Daus Devyana</v>
          </cell>
          <cell r="C7" t="str">
            <v>YOG 7</v>
          </cell>
          <cell r="D7" t="str">
            <v>EKSKLUSIF</v>
          </cell>
        </row>
        <row r="8">
          <cell r="A8">
            <v>92135</v>
          </cell>
          <cell r="B8" t="str">
            <v>Ernawati Nofia Rindiani</v>
          </cell>
          <cell r="C8" t="str">
            <v>YOG 9</v>
          </cell>
          <cell r="D8" t="str">
            <v>REGULER</v>
          </cell>
        </row>
        <row r="9">
          <cell r="A9">
            <v>92287</v>
          </cell>
          <cell r="B9" t="str">
            <v>Alyda Rizka Islamiyati</v>
          </cell>
          <cell r="C9" t="str">
            <v>YOG 9</v>
          </cell>
          <cell r="D9" t="str">
            <v>EKSKLUSIF</v>
          </cell>
        </row>
        <row r="10">
          <cell r="A10">
            <v>92485</v>
          </cell>
          <cell r="B10" t="str">
            <v>Yulisa Eri Arvidayani</v>
          </cell>
          <cell r="C10" t="str">
            <v>YOG 3</v>
          </cell>
          <cell r="D10" t="str">
            <v>REGULER</v>
          </cell>
        </row>
        <row r="11">
          <cell r="A11">
            <v>92504</v>
          </cell>
          <cell r="B11" t="str">
            <v>Artika Yunita Ardi</v>
          </cell>
          <cell r="C11" t="str">
            <v>YOG 9</v>
          </cell>
          <cell r="D11" t="str">
            <v>REGULER</v>
          </cell>
        </row>
        <row r="12">
          <cell r="A12">
            <v>92539</v>
          </cell>
          <cell r="B12" t="str">
            <v>Rosiana</v>
          </cell>
          <cell r="C12" t="str">
            <v>YOG 7</v>
          </cell>
          <cell r="D12" t="str">
            <v>EKSKLUSIF</v>
          </cell>
        </row>
        <row r="13">
          <cell r="A13">
            <v>92622</v>
          </cell>
          <cell r="B13" t="str">
            <v>Ayu Suci Nugroyanti</v>
          </cell>
          <cell r="C13" t="str">
            <v>YOG 4</v>
          </cell>
          <cell r="D13" t="str">
            <v>EKSKLUSIF</v>
          </cell>
        </row>
        <row r="14">
          <cell r="A14">
            <v>92669</v>
          </cell>
          <cell r="B14" t="str">
            <v>Apik Kusuma Ayu</v>
          </cell>
          <cell r="C14" t="str">
            <v>YOG 7</v>
          </cell>
          <cell r="D14" t="str">
            <v>REGULER</v>
          </cell>
        </row>
        <row r="15">
          <cell r="A15">
            <v>92715</v>
          </cell>
          <cell r="B15" t="str">
            <v>HESTI WAHYU PRATIWI</v>
          </cell>
          <cell r="C15" t="str">
            <v>YOG 10</v>
          </cell>
          <cell r="D15" t="str">
            <v>REGULER</v>
          </cell>
        </row>
        <row r="16">
          <cell r="A16" t="str">
            <v>A0036</v>
          </cell>
          <cell r="B16" t="str">
            <v>Wening Indah Lestari</v>
          </cell>
          <cell r="C16" t="str">
            <v>YOG 3</v>
          </cell>
          <cell r="D16" t="str">
            <v>REGULER</v>
          </cell>
        </row>
        <row r="17">
          <cell r="A17" t="str">
            <v>A0064</v>
          </cell>
          <cell r="B17" t="str">
            <v>Eko Septiardi</v>
          </cell>
          <cell r="C17" t="str">
            <v>YOG 9</v>
          </cell>
          <cell r="D17" t="str">
            <v>REGULER</v>
          </cell>
        </row>
        <row r="18">
          <cell r="A18" t="str">
            <v>A0192</v>
          </cell>
          <cell r="B18" t="str">
            <v>Agnes Haudi Suryantika</v>
          </cell>
          <cell r="C18" t="str">
            <v>YOG 3</v>
          </cell>
          <cell r="D18" t="str">
            <v>EKSKLUSIF</v>
          </cell>
        </row>
        <row r="19">
          <cell r="A19" t="str">
            <v>A0225</v>
          </cell>
          <cell r="B19" t="str">
            <v>Rizal Saputra</v>
          </cell>
          <cell r="C19" t="str">
            <v>YOG 8</v>
          </cell>
          <cell r="D19" t="str">
            <v>EKSKLUSIF</v>
          </cell>
        </row>
        <row r="20">
          <cell r="A20" t="str">
            <v>A0261</v>
          </cell>
          <cell r="B20" t="str">
            <v>Chelsi Ananda</v>
          </cell>
          <cell r="C20" t="str">
            <v>YOG 1</v>
          </cell>
          <cell r="D20" t="str">
            <v>EKSKLUSIF</v>
          </cell>
        </row>
        <row r="21">
          <cell r="A21" t="str">
            <v>A0303</v>
          </cell>
          <cell r="B21" t="str">
            <v>Novita Sari</v>
          </cell>
          <cell r="C21" t="str">
            <v>YOG 2</v>
          </cell>
          <cell r="D21" t="str">
            <v>REGULER</v>
          </cell>
        </row>
        <row r="22">
          <cell r="A22" t="str">
            <v>A0320</v>
          </cell>
          <cell r="B22" t="str">
            <v>Deafni Dinda R Utami</v>
          </cell>
          <cell r="C22" t="str">
            <v>YOG 3</v>
          </cell>
          <cell r="D22" t="str">
            <v>EKSKLUSIF</v>
          </cell>
        </row>
        <row r="23">
          <cell r="A23" t="str">
            <v>A0327</v>
          </cell>
          <cell r="B23" t="str">
            <v>Wiwik Noryanti</v>
          </cell>
          <cell r="C23" t="str">
            <v>YOG 10</v>
          </cell>
          <cell r="D23" t="str">
            <v>REGULER</v>
          </cell>
        </row>
        <row r="24">
          <cell r="A24" t="str">
            <v>A0378</v>
          </cell>
          <cell r="B24" t="str">
            <v>Wiranti Putri</v>
          </cell>
          <cell r="C24" t="str">
            <v>YOG 7</v>
          </cell>
          <cell r="D24" t="str">
            <v>EKSKLUSIF</v>
          </cell>
        </row>
        <row r="25">
          <cell r="A25" t="str">
            <v>A0412</v>
          </cell>
          <cell r="B25" t="str">
            <v>Yoga Meiza</v>
          </cell>
          <cell r="C25" t="str">
            <v>YOG 2</v>
          </cell>
          <cell r="D25" t="str">
            <v>REGULER</v>
          </cell>
        </row>
        <row r="26">
          <cell r="A26" t="str">
            <v>A0415</v>
          </cell>
          <cell r="B26" t="str">
            <v>Dina Nakita</v>
          </cell>
          <cell r="C26" t="str">
            <v>YOG 7</v>
          </cell>
          <cell r="D26" t="str">
            <v>REGULER</v>
          </cell>
        </row>
        <row r="27">
          <cell r="A27" t="str">
            <v>A0440</v>
          </cell>
          <cell r="B27" t="str">
            <v>MUHAMMAD HAMZAH</v>
          </cell>
          <cell r="C27" t="str">
            <v>YOG 1</v>
          </cell>
          <cell r="D27" t="str">
            <v>REGULER</v>
          </cell>
        </row>
        <row r="28">
          <cell r="A28" t="str">
            <v>A0453</v>
          </cell>
          <cell r="B28" t="str">
            <v>ANISA SHELA NOVITA</v>
          </cell>
          <cell r="C28" t="str">
            <v>YOG 2</v>
          </cell>
          <cell r="D28" t="str">
            <v>EKSKLUSIF</v>
          </cell>
        </row>
        <row r="29">
          <cell r="A29" t="str">
            <v>A0455</v>
          </cell>
          <cell r="B29" t="str">
            <v>GARIB FIRMAN BUAGA</v>
          </cell>
          <cell r="C29" t="str">
            <v>YOG 5</v>
          </cell>
          <cell r="D29" t="str">
            <v>REGULER</v>
          </cell>
        </row>
        <row r="30">
          <cell r="A30" t="str">
            <v>A0458</v>
          </cell>
          <cell r="B30" t="str">
            <v>JOKO SLAMETO</v>
          </cell>
          <cell r="C30" t="str">
            <v>YOG 6</v>
          </cell>
          <cell r="D30" t="str">
            <v>EKSKLUSIF</v>
          </cell>
        </row>
        <row r="31">
          <cell r="A31" t="str">
            <v>A0517</v>
          </cell>
          <cell r="B31" t="str">
            <v>CHATARINA SEPTRYANINGSI</v>
          </cell>
          <cell r="C31" t="str">
            <v>YOG 2</v>
          </cell>
          <cell r="D31" t="str">
            <v>EKSKLUSIF</v>
          </cell>
        </row>
        <row r="32">
          <cell r="A32" t="str">
            <v>A0597</v>
          </cell>
          <cell r="B32" t="str">
            <v>REHLITNA REJEKINTA BR PURBA</v>
          </cell>
          <cell r="C32" t="str">
            <v>YOG 1</v>
          </cell>
          <cell r="D32" t="str">
            <v>REGULER</v>
          </cell>
        </row>
        <row r="33">
          <cell r="A33" t="str">
            <v>A0649</v>
          </cell>
          <cell r="B33" t="str">
            <v>ALYA NAYLA SALSABILA</v>
          </cell>
          <cell r="C33" t="str">
            <v>YOG 6</v>
          </cell>
          <cell r="D33" t="str">
            <v>REGULER</v>
          </cell>
        </row>
        <row r="34">
          <cell r="A34" t="str">
            <v>A0680</v>
          </cell>
          <cell r="B34" t="str">
            <v>EUIS YUNIKE WINDYANINGRUM</v>
          </cell>
          <cell r="C34" t="str">
            <v>YOG 8</v>
          </cell>
          <cell r="D34" t="str">
            <v>REGULER</v>
          </cell>
        </row>
        <row r="35">
          <cell r="A35" t="str">
            <v>A0682</v>
          </cell>
          <cell r="B35" t="str">
            <v>CAROLINE DESI</v>
          </cell>
          <cell r="C35" t="str">
            <v>YOG 6</v>
          </cell>
          <cell r="D35" t="str">
            <v>REGULER</v>
          </cell>
        </row>
        <row r="36">
          <cell r="A36" t="str">
            <v>A0725</v>
          </cell>
          <cell r="B36" t="str">
            <v>NUR KHASANAH</v>
          </cell>
          <cell r="C36" t="str">
            <v>YOG 5</v>
          </cell>
          <cell r="D36" t="str">
            <v>EKSKLUSIF</v>
          </cell>
        </row>
        <row r="37">
          <cell r="A37" t="str">
            <v>A0745</v>
          </cell>
          <cell r="B37" t="str">
            <v>ANE MELISA MURNI</v>
          </cell>
          <cell r="C37" t="str">
            <v>YOG 1</v>
          </cell>
          <cell r="D37" t="str">
            <v>EKSKLUSIF</v>
          </cell>
        </row>
        <row r="38">
          <cell r="A38" t="str">
            <v>A0750</v>
          </cell>
          <cell r="B38" t="str">
            <v>ARVIANTI JILLY VANESHA MULETE</v>
          </cell>
          <cell r="C38" t="str">
            <v>YOG 9</v>
          </cell>
          <cell r="D38" t="str">
            <v>EKSKLUSIF</v>
          </cell>
        </row>
        <row r="39">
          <cell r="A39" t="str">
            <v>A0757</v>
          </cell>
          <cell r="B39" t="str">
            <v>GANESHA WIJAYA KUSUMA</v>
          </cell>
          <cell r="C39" t="str">
            <v>YOG 9</v>
          </cell>
          <cell r="D39" t="str">
            <v>REGULER</v>
          </cell>
        </row>
        <row r="40">
          <cell r="A40" t="str">
            <v>A0770</v>
          </cell>
          <cell r="B40" t="str">
            <v>ELZE ZULFANNY</v>
          </cell>
          <cell r="C40" t="str">
            <v>YOG 10</v>
          </cell>
          <cell r="D40" t="str">
            <v>EKSKLUSIF</v>
          </cell>
        </row>
        <row r="41">
          <cell r="A41" t="str">
            <v>A0812</v>
          </cell>
          <cell r="B41" t="str">
            <v>HERLINI NUR AZIZAH</v>
          </cell>
          <cell r="C41" t="str">
            <v>YOG 4</v>
          </cell>
          <cell r="D41" t="str">
            <v>EKSKLUSIF</v>
          </cell>
        </row>
        <row r="42">
          <cell r="A42" t="str">
            <v>A0817</v>
          </cell>
          <cell r="B42" t="str">
            <v>YOLA VALENIA</v>
          </cell>
          <cell r="C42" t="str">
            <v>YOG 5</v>
          </cell>
          <cell r="D42" t="str">
            <v>EKSKLUSIF</v>
          </cell>
        </row>
        <row r="43">
          <cell r="A43" t="str">
            <v>A0818</v>
          </cell>
          <cell r="B43" t="str">
            <v>AGIS DWI RAHMAWATI</v>
          </cell>
          <cell r="C43" t="str">
            <v>YOG 4</v>
          </cell>
          <cell r="D43" t="str">
            <v>EKSKLUSIF</v>
          </cell>
        </row>
        <row r="44">
          <cell r="A44" t="str">
            <v>A0821</v>
          </cell>
          <cell r="B44" t="str">
            <v>INDRIANA DAMAYANTI</v>
          </cell>
          <cell r="C44" t="str">
            <v>YOG 8</v>
          </cell>
          <cell r="D44" t="str">
            <v>EKSKLUSIF</v>
          </cell>
        </row>
        <row r="45">
          <cell r="A45" t="str">
            <v>A0830</v>
          </cell>
          <cell r="B45" t="str">
            <v>MARGI SURYANI</v>
          </cell>
          <cell r="C45" t="str">
            <v>YOG 8</v>
          </cell>
          <cell r="D45" t="str">
            <v>REGULER</v>
          </cell>
        </row>
        <row r="46">
          <cell r="A46" t="str">
            <v>A0864</v>
          </cell>
          <cell r="B46" t="str">
            <v>WAHYU NURAENI</v>
          </cell>
          <cell r="C46" t="str">
            <v>YOG 9</v>
          </cell>
          <cell r="D46" t="str">
            <v>EKSKLUSIF</v>
          </cell>
        </row>
        <row r="47">
          <cell r="A47" t="str">
            <v>A0867</v>
          </cell>
          <cell r="B47" t="str">
            <v>SHABRINA DIAN FARAH FAUZIA</v>
          </cell>
          <cell r="C47" t="str">
            <v>YOG 9</v>
          </cell>
          <cell r="D47" t="str">
            <v>REGULER</v>
          </cell>
        </row>
        <row r="48">
          <cell r="A48" t="str">
            <v>A0874</v>
          </cell>
          <cell r="B48" t="str">
            <v>GALIH MARDIANA</v>
          </cell>
          <cell r="C48" t="str">
            <v>YOG 6</v>
          </cell>
          <cell r="D48" t="str">
            <v>EKSKLUSIF</v>
          </cell>
        </row>
        <row r="49">
          <cell r="A49" t="str">
            <v>A0879</v>
          </cell>
          <cell r="B49" t="str">
            <v>RISZA ANGGUN DWI ARIANANDA</v>
          </cell>
          <cell r="C49" t="str">
            <v>YOG 2</v>
          </cell>
          <cell r="D49" t="str">
            <v>EKSKLUSIF</v>
          </cell>
        </row>
        <row r="50">
          <cell r="A50" t="str">
            <v>A0881</v>
          </cell>
          <cell r="B50" t="str">
            <v>ERINA EKA WULANDARI</v>
          </cell>
          <cell r="C50" t="str">
            <v>YOG 9</v>
          </cell>
          <cell r="D50" t="str">
            <v>EKSKLUSIF</v>
          </cell>
        </row>
        <row r="51">
          <cell r="A51" t="str">
            <v>A0886</v>
          </cell>
          <cell r="B51" t="str">
            <v>ASTUTRI PUJI RAHAYU</v>
          </cell>
          <cell r="C51" t="str">
            <v>YOG 6</v>
          </cell>
          <cell r="D51" t="str">
            <v>REGULER</v>
          </cell>
        </row>
        <row r="52">
          <cell r="A52" t="str">
            <v>A0934</v>
          </cell>
          <cell r="B52" t="str">
            <v>SINDU PRATHIWI</v>
          </cell>
          <cell r="C52" t="str">
            <v>YOG 4</v>
          </cell>
          <cell r="D52" t="str">
            <v>REGULER</v>
          </cell>
        </row>
        <row r="53">
          <cell r="A53" t="str">
            <v>A0964</v>
          </cell>
          <cell r="B53" t="str">
            <v>ANISA DESIANTI RAMADHANI</v>
          </cell>
          <cell r="C53" t="str">
            <v>YOG 4</v>
          </cell>
          <cell r="D53" t="str">
            <v>REGULER</v>
          </cell>
        </row>
        <row r="54">
          <cell r="A54" t="str">
            <v>A0969</v>
          </cell>
          <cell r="B54" t="str">
            <v>ANGGI DWI</v>
          </cell>
          <cell r="C54" t="str">
            <v>YOG 9</v>
          </cell>
          <cell r="D54" t="str">
            <v>EKSKLUSIF</v>
          </cell>
        </row>
        <row r="55">
          <cell r="A55" t="str">
            <v>A0977</v>
          </cell>
          <cell r="B55" t="str">
            <v>RIA ARIANTI</v>
          </cell>
          <cell r="C55" t="str">
            <v>YOG 2</v>
          </cell>
          <cell r="D55" t="str">
            <v>EKSKLUSIF</v>
          </cell>
        </row>
        <row r="56">
          <cell r="A56" t="str">
            <v>A0999</v>
          </cell>
          <cell r="B56" t="str">
            <v>MUHAMMAD LUTHFI AZIZ</v>
          </cell>
          <cell r="C56" t="str">
            <v>YOG 9</v>
          </cell>
          <cell r="D56" t="str">
            <v>EKSKLUSIF</v>
          </cell>
        </row>
        <row r="57">
          <cell r="A57" t="str">
            <v>A1025</v>
          </cell>
          <cell r="B57" t="str">
            <v>WAFA SINTA</v>
          </cell>
          <cell r="C57" t="str">
            <v>YOG 5</v>
          </cell>
          <cell r="D57" t="str">
            <v>EKSKLUSIF</v>
          </cell>
        </row>
        <row r="58">
          <cell r="A58" t="str">
            <v>A1030</v>
          </cell>
          <cell r="B58" t="str">
            <v>ENI RACHMI MURDANINGRUM</v>
          </cell>
          <cell r="C58" t="str">
            <v>YOG 2</v>
          </cell>
          <cell r="D58" t="str">
            <v>REGULER</v>
          </cell>
        </row>
        <row r="59">
          <cell r="A59" t="str">
            <v>A1096</v>
          </cell>
          <cell r="B59" t="str">
            <v>NILA HAQIQI</v>
          </cell>
          <cell r="C59" t="str">
            <v>YOG 6</v>
          </cell>
          <cell r="D59" t="str">
            <v>EKSKLUSIF</v>
          </cell>
        </row>
        <row r="60">
          <cell r="A60" t="str">
            <v>A1098</v>
          </cell>
          <cell r="B60" t="str">
            <v>DEXA CAHYA</v>
          </cell>
          <cell r="C60" t="str">
            <v>YOG 2</v>
          </cell>
          <cell r="D60" t="str">
            <v>REGULER</v>
          </cell>
        </row>
        <row r="61">
          <cell r="A61" t="str">
            <v>A1105</v>
          </cell>
          <cell r="B61" t="str">
            <v>ANISA NUR AINI</v>
          </cell>
          <cell r="C61" t="str">
            <v>YOG 4</v>
          </cell>
          <cell r="D61" t="str">
            <v>EKSKLUSIF</v>
          </cell>
        </row>
        <row r="62">
          <cell r="A62" t="str">
            <v>A1118</v>
          </cell>
          <cell r="B62" t="str">
            <v>OKSA ANDRIARDINA</v>
          </cell>
          <cell r="C62" t="str">
            <v>YOG 1</v>
          </cell>
          <cell r="D62" t="str">
            <v>EKSKLUSIF</v>
          </cell>
        </row>
        <row r="63">
          <cell r="A63" t="str">
            <v>A1160</v>
          </cell>
          <cell r="B63" t="str">
            <v>NAFIS MUSLIKHAH</v>
          </cell>
          <cell r="C63" t="str">
            <v>YOG 8</v>
          </cell>
          <cell r="D63" t="str">
            <v>EKSKLUSIF</v>
          </cell>
        </row>
        <row r="64">
          <cell r="A64" t="str">
            <v>A1185</v>
          </cell>
          <cell r="B64" t="str">
            <v>SAFA PRAYUDA</v>
          </cell>
          <cell r="C64" t="str">
            <v>YOG 9</v>
          </cell>
          <cell r="D64" t="str">
            <v>REGULER</v>
          </cell>
        </row>
        <row r="65">
          <cell r="A65" t="str">
            <v>A1209</v>
          </cell>
          <cell r="B65" t="str">
            <v>ZULFI FAQIH NURUL JANNAH</v>
          </cell>
          <cell r="C65" t="str">
            <v>YOG 9</v>
          </cell>
          <cell r="D65" t="str">
            <v>EKSKLUSIF</v>
          </cell>
        </row>
        <row r="66">
          <cell r="A66" t="str">
            <v>A1215</v>
          </cell>
          <cell r="B66" t="str">
            <v>ESTERINA KUSUMAWATI</v>
          </cell>
          <cell r="C66" t="str">
            <v>YOG 5</v>
          </cell>
          <cell r="D66" t="str">
            <v>EKSKLUSIF</v>
          </cell>
        </row>
        <row r="67">
          <cell r="A67" t="str">
            <v>A1219</v>
          </cell>
          <cell r="B67" t="str">
            <v>AZIZ ALFISYAHRI</v>
          </cell>
          <cell r="C67" t="str">
            <v>YOG 10</v>
          </cell>
          <cell r="D67" t="str">
            <v>EKSKLUSIF</v>
          </cell>
        </row>
        <row r="68">
          <cell r="A68" t="str">
            <v>A1276</v>
          </cell>
          <cell r="B68" t="str">
            <v>SINDI ARLINDA DEWI</v>
          </cell>
          <cell r="C68" t="str">
            <v>YOG 3</v>
          </cell>
          <cell r="D68" t="str">
            <v>EKSKLUSIF</v>
          </cell>
        </row>
        <row r="69">
          <cell r="A69" t="str">
            <v>A1280</v>
          </cell>
          <cell r="B69" t="str">
            <v>PASKHA APRILIANINGSIH APRILIANINGSIH</v>
          </cell>
          <cell r="C69" t="str">
            <v>YOG 5</v>
          </cell>
          <cell r="D69" t="str">
            <v>EKSKLUSIF</v>
          </cell>
        </row>
        <row r="70">
          <cell r="A70" t="str">
            <v>A1329</v>
          </cell>
          <cell r="B70" t="str">
            <v>NABILA HASNA</v>
          </cell>
          <cell r="C70" t="str">
            <v>YOG 4</v>
          </cell>
          <cell r="D70" t="str">
            <v>EKSKLUSIF</v>
          </cell>
        </row>
        <row r="71">
          <cell r="A71" t="str">
            <v>A1340</v>
          </cell>
          <cell r="B71" t="str">
            <v>RIEVALDO YOGA PRATAMA</v>
          </cell>
          <cell r="C71" t="str">
            <v>YOG 2</v>
          </cell>
          <cell r="D71" t="str">
            <v>REGULER</v>
          </cell>
        </row>
        <row r="72">
          <cell r="A72" t="str">
            <v>A1342</v>
          </cell>
          <cell r="B72" t="str">
            <v>ENZELLENA</v>
          </cell>
          <cell r="C72" t="str">
            <v>YOG 6</v>
          </cell>
          <cell r="D72" t="str">
            <v>EKSKLUSIF</v>
          </cell>
        </row>
        <row r="73">
          <cell r="A73" t="str">
            <v>A1349</v>
          </cell>
          <cell r="B73" t="str">
            <v>TISA NORSARI</v>
          </cell>
          <cell r="C73" t="str">
            <v>YOG 2</v>
          </cell>
          <cell r="D73" t="str">
            <v>EKSKLUSIF</v>
          </cell>
        </row>
        <row r="74">
          <cell r="A74" t="str">
            <v>A1357</v>
          </cell>
          <cell r="B74" t="str">
            <v>AGNES TRINITAS</v>
          </cell>
          <cell r="C74" t="str">
            <v>YOG 1</v>
          </cell>
          <cell r="D74" t="str">
            <v>EKSKLUSIF</v>
          </cell>
        </row>
        <row r="75">
          <cell r="A75" t="str">
            <v>A1417</v>
          </cell>
          <cell r="B75" t="str">
            <v>ISTAJIB HAMAMI</v>
          </cell>
          <cell r="C75" t="str">
            <v>YOG 4</v>
          </cell>
          <cell r="D75" t="str">
            <v>REGULER</v>
          </cell>
        </row>
        <row r="76">
          <cell r="A76" t="str">
            <v>A1461</v>
          </cell>
          <cell r="B76" t="str">
            <v>AKHSA EKA MAHARANI</v>
          </cell>
          <cell r="C76" t="str">
            <v>YOG 4</v>
          </cell>
          <cell r="D76" t="str">
            <v>EKSKLUSIF</v>
          </cell>
        </row>
        <row r="77">
          <cell r="A77" t="str">
            <v>A1465</v>
          </cell>
          <cell r="B77" t="str">
            <v>ALDY CIPTHA PRIMANDA</v>
          </cell>
          <cell r="C77" t="str">
            <v>YOG 6</v>
          </cell>
          <cell r="D77" t="str">
            <v>REGULER</v>
          </cell>
        </row>
        <row r="78">
          <cell r="A78" t="str">
            <v>A1525</v>
          </cell>
          <cell r="B78" t="str">
            <v>MARSIDAH</v>
          </cell>
          <cell r="C78" t="str">
            <v>YOG 7</v>
          </cell>
          <cell r="D78" t="str">
            <v>EKSKLUSIF</v>
          </cell>
        </row>
        <row r="79">
          <cell r="A79" t="str">
            <v>A1531</v>
          </cell>
          <cell r="B79" t="str">
            <v>ERIN ALFINATA</v>
          </cell>
          <cell r="C79" t="str">
            <v>YOG 3</v>
          </cell>
          <cell r="D79" t="str">
            <v>REGULER</v>
          </cell>
        </row>
        <row r="80">
          <cell r="A80" t="str">
            <v>A1556</v>
          </cell>
          <cell r="B80" t="str">
            <v>ISMA AUDIA PRABAWATI</v>
          </cell>
          <cell r="C80" t="str">
            <v>YOG 3</v>
          </cell>
          <cell r="D80" t="str">
            <v>EKSKLUSIF</v>
          </cell>
        </row>
        <row r="81">
          <cell r="A81" t="str">
            <v>A1641</v>
          </cell>
          <cell r="B81" t="str">
            <v>MUGHAYATSYAH</v>
          </cell>
          <cell r="C81" t="str">
            <v>YOG 8</v>
          </cell>
          <cell r="D81" t="str">
            <v>REGULER</v>
          </cell>
        </row>
        <row r="82">
          <cell r="A82" t="str">
            <v>A1651</v>
          </cell>
          <cell r="B82" t="str">
            <v>NUR ROMADANI FITRIANA</v>
          </cell>
          <cell r="C82" t="str">
            <v>YOG 2</v>
          </cell>
          <cell r="D82" t="str">
            <v>REGULER</v>
          </cell>
        </row>
        <row r="83">
          <cell r="A83" t="str">
            <v>A1652</v>
          </cell>
          <cell r="B83" t="str">
            <v>ADINDA PUTRI AMALIA</v>
          </cell>
          <cell r="C83" t="str">
            <v>YOG 10</v>
          </cell>
          <cell r="D83" t="str">
            <v>REGULER</v>
          </cell>
        </row>
        <row r="84">
          <cell r="A84" t="str">
            <v>A1669</v>
          </cell>
          <cell r="B84" t="str">
            <v>CINTIA ANINDA HEKA SHAFIRA</v>
          </cell>
          <cell r="C84" t="str">
            <v>YOG 2</v>
          </cell>
          <cell r="D84" t="str">
            <v>REGULER</v>
          </cell>
        </row>
        <row r="85">
          <cell r="A85" t="str">
            <v>A1721</v>
          </cell>
          <cell r="B85" t="str">
            <v>MEGA AUDILIA</v>
          </cell>
          <cell r="C85" t="str">
            <v>YOG 7</v>
          </cell>
          <cell r="D85" t="str">
            <v>EKSKLUSIF</v>
          </cell>
        </row>
        <row r="86">
          <cell r="A86" t="str">
            <v>A1728</v>
          </cell>
          <cell r="B86" t="str">
            <v>AYU TRI LESTARI</v>
          </cell>
          <cell r="C86" t="str">
            <v>YOG 7</v>
          </cell>
          <cell r="D86" t="str">
            <v>REGULER</v>
          </cell>
        </row>
        <row r="87">
          <cell r="A87" t="str">
            <v>A1755</v>
          </cell>
          <cell r="B87" t="str">
            <v>TIFANI ADELIA SYAFITRI</v>
          </cell>
          <cell r="C87" t="str">
            <v>YOG 10</v>
          </cell>
          <cell r="D87" t="str">
            <v>EKSKLUSIF</v>
          </cell>
        </row>
        <row r="88">
          <cell r="A88" t="str">
            <v>A1761</v>
          </cell>
          <cell r="B88" t="str">
            <v>ALDI KURNIAWAN</v>
          </cell>
          <cell r="C88" t="str">
            <v>YOG 5</v>
          </cell>
          <cell r="D88" t="str">
            <v>REGULER</v>
          </cell>
        </row>
        <row r="89">
          <cell r="A89" t="str">
            <v>A1762</v>
          </cell>
          <cell r="B89" t="str">
            <v>MUTAHIR ALI</v>
          </cell>
          <cell r="C89" t="str">
            <v>YOG 3</v>
          </cell>
          <cell r="D89" t="str">
            <v>REGULER</v>
          </cell>
        </row>
        <row r="90">
          <cell r="A90" t="str">
            <v>A1766</v>
          </cell>
          <cell r="B90" t="str">
            <v>ELIZABETH PARAMITA</v>
          </cell>
          <cell r="C90" t="str">
            <v>YOG 8</v>
          </cell>
          <cell r="D90" t="str">
            <v>REGULER</v>
          </cell>
        </row>
        <row r="91">
          <cell r="A91" t="str">
            <v>A1773</v>
          </cell>
          <cell r="B91" t="str">
            <v>MELINIA WINDY ERLIYA</v>
          </cell>
          <cell r="C91" t="str">
            <v>YOG 8</v>
          </cell>
          <cell r="D91" t="str">
            <v>EKSKLUSIF</v>
          </cell>
        </row>
        <row r="92">
          <cell r="A92" t="str">
            <v>A1774</v>
          </cell>
          <cell r="B92" t="str">
            <v>MARIA DEWI TIRTA PERWITA SARI PERWITA SARI</v>
          </cell>
          <cell r="C92" t="str">
            <v>YOG 8</v>
          </cell>
          <cell r="D92" t="str">
            <v>EKSKLUSIF</v>
          </cell>
        </row>
        <row r="93">
          <cell r="A93" t="str">
            <v>A1776</v>
          </cell>
          <cell r="B93" t="str">
            <v>ANNISA SEPTIANA</v>
          </cell>
          <cell r="C93" t="str">
            <v>YOG 7</v>
          </cell>
          <cell r="D93" t="str">
            <v>EKSKLUSIF</v>
          </cell>
        </row>
        <row r="94">
          <cell r="A94" t="str">
            <v>A1777</v>
          </cell>
          <cell r="B94" t="str">
            <v>MUTIANI WULANDARI</v>
          </cell>
          <cell r="C94" t="str">
            <v>YOG 2</v>
          </cell>
          <cell r="D94" t="str">
            <v>REGULER</v>
          </cell>
        </row>
        <row r="95">
          <cell r="A95" t="str">
            <v>A1781</v>
          </cell>
          <cell r="B95" t="str">
            <v>ZULFA AZIZAH</v>
          </cell>
          <cell r="C95" t="str">
            <v>YOG 3</v>
          </cell>
          <cell r="D95" t="str">
            <v>EKSKLUSIF</v>
          </cell>
        </row>
        <row r="96">
          <cell r="A96" t="str">
            <v>A1825</v>
          </cell>
          <cell r="B96" t="str">
            <v>MARLIANA</v>
          </cell>
          <cell r="C96" t="str">
            <v>YOG 5</v>
          </cell>
          <cell r="D96" t="str">
            <v>EKSKLUSIF</v>
          </cell>
        </row>
        <row r="97">
          <cell r="A97" t="str">
            <v>A1841</v>
          </cell>
          <cell r="B97" t="str">
            <v>ADHINA PUTRIANA KUSUMAWATI</v>
          </cell>
          <cell r="C97" t="str">
            <v>YOG 7</v>
          </cell>
          <cell r="D97" t="str">
            <v>EKSKLUSIF</v>
          </cell>
        </row>
        <row r="98">
          <cell r="A98" t="str">
            <v>A1842</v>
          </cell>
          <cell r="B98" t="str">
            <v>KELPIN PONTIUS ARON</v>
          </cell>
          <cell r="C98" t="str">
            <v>YOG 10</v>
          </cell>
          <cell r="D98" t="str">
            <v>EKSKLUSIF</v>
          </cell>
        </row>
        <row r="99">
          <cell r="A99" t="str">
            <v>A1854</v>
          </cell>
          <cell r="B99" t="str">
            <v>SALSABILA OKTAVIMADIANA</v>
          </cell>
          <cell r="C99" t="str">
            <v>YOG 3</v>
          </cell>
          <cell r="D99" t="str">
            <v>EKSKLUSIF</v>
          </cell>
        </row>
        <row r="100">
          <cell r="A100" t="str">
            <v>A1855</v>
          </cell>
          <cell r="B100" t="str">
            <v>WANINGSIH YONA LARASATI</v>
          </cell>
          <cell r="C100" t="str">
            <v>YOG 7</v>
          </cell>
          <cell r="D100" t="str">
            <v>REGULER</v>
          </cell>
        </row>
        <row r="101">
          <cell r="A101" t="str">
            <v>A1893</v>
          </cell>
          <cell r="B101" t="str">
            <v>SYANNE AURELLIA KAWIHARDJA</v>
          </cell>
          <cell r="C101" t="str">
            <v>YOG 6</v>
          </cell>
          <cell r="D101" t="str">
            <v>REGULER</v>
          </cell>
        </row>
        <row r="102">
          <cell r="A102" t="str">
            <v>A1944</v>
          </cell>
          <cell r="B102" t="str">
            <v>MUHAMMAD HILMI AZZAHIDI</v>
          </cell>
          <cell r="C102" t="str">
            <v>YOG 10</v>
          </cell>
          <cell r="D102" t="str">
            <v>EKSKLUSIF</v>
          </cell>
        </row>
        <row r="103">
          <cell r="A103" t="str">
            <v>A1954</v>
          </cell>
          <cell r="B103" t="str">
            <v>JELITA AYUNDA FITRIA</v>
          </cell>
          <cell r="C103" t="str">
            <v>YOG 8</v>
          </cell>
          <cell r="D103" t="str">
            <v>EKSKLUSIF</v>
          </cell>
        </row>
        <row r="104">
          <cell r="A104" t="str">
            <v>A1957</v>
          </cell>
          <cell r="B104" t="str">
            <v>FATIA</v>
          </cell>
          <cell r="C104" t="str">
            <v>YOG 10</v>
          </cell>
          <cell r="D104" t="str">
            <v>EKSKLUSIF</v>
          </cell>
        </row>
        <row r="105">
          <cell r="A105" t="str">
            <v>A1958</v>
          </cell>
          <cell r="B105" t="str">
            <v>ITSNI FATIHATUN NISA</v>
          </cell>
          <cell r="C105" t="str">
            <v>YOG 6</v>
          </cell>
          <cell r="D105" t="str">
            <v>REGULER</v>
          </cell>
        </row>
        <row r="106">
          <cell r="A106" t="str">
            <v>A2045</v>
          </cell>
          <cell r="B106" t="str">
            <v>DEVI OKTAVIANI</v>
          </cell>
          <cell r="C106" t="str">
            <v>YOG 4</v>
          </cell>
          <cell r="D106" t="str">
            <v>REGULER</v>
          </cell>
        </row>
        <row r="107">
          <cell r="A107" t="str">
            <v>A2145</v>
          </cell>
          <cell r="B107" t="str">
            <v>LAILY FAJRIYANTI</v>
          </cell>
          <cell r="C107" t="str">
            <v>YOG 1</v>
          </cell>
          <cell r="D107" t="str">
            <v>REGULER</v>
          </cell>
        </row>
        <row r="108">
          <cell r="A108" t="str">
            <v>A2179</v>
          </cell>
          <cell r="B108" t="str">
            <v>ANNISA LARASATI</v>
          </cell>
          <cell r="C108" t="str">
            <v>YOG 6</v>
          </cell>
          <cell r="D108" t="str">
            <v>EKSKLUSIF</v>
          </cell>
        </row>
        <row r="109">
          <cell r="A109" t="str">
            <v>A2255</v>
          </cell>
          <cell r="B109" t="str">
            <v>ELI SITOHANG</v>
          </cell>
          <cell r="C109" t="str">
            <v>YOG 1</v>
          </cell>
          <cell r="D109" t="str">
            <v>EKSKLUSIF</v>
          </cell>
        </row>
        <row r="110">
          <cell r="A110" t="str">
            <v>A2322</v>
          </cell>
          <cell r="B110" t="str">
            <v>ROSI NOVI LUTFITASARI</v>
          </cell>
          <cell r="C110" t="str">
            <v>YOG 1</v>
          </cell>
          <cell r="D110" t="str">
            <v>EKSKLUSIF</v>
          </cell>
        </row>
        <row r="111">
          <cell r="A111" t="str">
            <v>A2417</v>
          </cell>
          <cell r="B111" t="str">
            <v>LALANG WINATA BINTANG NANOE</v>
          </cell>
          <cell r="C111" t="str">
            <v>YOG 8</v>
          </cell>
          <cell r="D111" t="str">
            <v>REGULER</v>
          </cell>
        </row>
        <row r="112">
          <cell r="A112" t="str">
            <v>A2418</v>
          </cell>
          <cell r="B112" t="str">
            <v>RIZKA MAULIA ROKHMAH</v>
          </cell>
          <cell r="C112" t="str">
            <v>YOG 7</v>
          </cell>
          <cell r="D112" t="str">
            <v>REGULER</v>
          </cell>
        </row>
        <row r="113">
          <cell r="A113" t="str">
            <v>A2441</v>
          </cell>
          <cell r="B113" t="str">
            <v>AJENG SURYA ASMININGRUM</v>
          </cell>
          <cell r="C113" t="str">
            <v>YOG 5</v>
          </cell>
          <cell r="D113" t="str">
            <v>REGULER</v>
          </cell>
        </row>
        <row r="114">
          <cell r="A114" t="str">
            <v>A2442</v>
          </cell>
          <cell r="B114" t="str">
            <v>FAYI SALSABILA</v>
          </cell>
          <cell r="C114" t="str">
            <v>YOG 5</v>
          </cell>
          <cell r="D114" t="str">
            <v>REGULER</v>
          </cell>
        </row>
        <row r="115">
          <cell r="A115" t="str">
            <v>A2462</v>
          </cell>
          <cell r="B115" t="str">
            <v>KHUSNUL KHATIMAH</v>
          </cell>
          <cell r="C115" t="str">
            <v>YOG 4</v>
          </cell>
          <cell r="D115" t="str">
            <v>EKSKLUSIF</v>
          </cell>
        </row>
        <row r="116">
          <cell r="A116" t="str">
            <v>A2504</v>
          </cell>
          <cell r="B116" t="str">
            <v>RACHMA ANINDITA TASYA DEWI</v>
          </cell>
          <cell r="C116" t="str">
            <v>YOG 1</v>
          </cell>
          <cell r="D116" t="str">
            <v>EKSKLUSIF</v>
          </cell>
        </row>
        <row r="117">
          <cell r="A117" t="str">
            <v>A2507</v>
          </cell>
          <cell r="B117" t="str">
            <v>ARJUNA TANJUNG</v>
          </cell>
          <cell r="C117" t="str">
            <v>YOG 6</v>
          </cell>
          <cell r="D117" t="str">
            <v>EKSKLUSIF</v>
          </cell>
        </row>
        <row r="118">
          <cell r="A118" t="str">
            <v>A2510</v>
          </cell>
          <cell r="B118" t="str">
            <v>THIFAL KHANSA NABILA</v>
          </cell>
          <cell r="C118" t="str">
            <v>YOG 10</v>
          </cell>
          <cell r="D118" t="str">
            <v>REGULER</v>
          </cell>
        </row>
        <row r="119">
          <cell r="A119" t="str">
            <v>A2613</v>
          </cell>
          <cell r="B119" t="str">
            <v>DHEI KLAUDIYA</v>
          </cell>
          <cell r="C119" t="str">
            <v>YOG 1</v>
          </cell>
          <cell r="D119" t="str">
            <v>REGULER</v>
          </cell>
        </row>
        <row r="120">
          <cell r="A120" t="str">
            <v>A2719</v>
          </cell>
          <cell r="B120" t="str">
            <v>DYAH AYU MIRA BELLA</v>
          </cell>
          <cell r="C120" t="str">
            <v>YOG 7</v>
          </cell>
          <cell r="D120" t="str">
            <v>REGULER</v>
          </cell>
        </row>
        <row r="121">
          <cell r="A121" t="str">
            <v>A2886</v>
          </cell>
          <cell r="B121" t="str">
            <v>ASA HIRASNA SEPTIANI</v>
          </cell>
          <cell r="C121" t="str">
            <v>YOG 3</v>
          </cell>
          <cell r="D121" t="str">
            <v>EKSKLUSIF</v>
          </cell>
        </row>
        <row r="122">
          <cell r="A122" t="str">
            <v>A2925</v>
          </cell>
          <cell r="B122" t="str">
            <v>MARIA GORETTI DIAN PERMATA HADI</v>
          </cell>
          <cell r="C122" t="str">
            <v>YOG 7</v>
          </cell>
          <cell r="D122" t="str">
            <v>EKSKLUSIF</v>
          </cell>
        </row>
        <row r="123">
          <cell r="A123" t="str">
            <v>A2939</v>
          </cell>
          <cell r="B123" t="str">
            <v>TSAQIFANNISA YASASHII SUNARYO</v>
          </cell>
          <cell r="C123" t="str">
            <v>YOG 3</v>
          </cell>
          <cell r="D123" t="str">
            <v>REGULER</v>
          </cell>
        </row>
        <row r="124">
          <cell r="A124" t="str">
            <v>A2944</v>
          </cell>
          <cell r="B124" t="str">
            <v>I LUH LAKSMI EKA DEWI</v>
          </cell>
          <cell r="C124" t="str">
            <v>YOG 9</v>
          </cell>
          <cell r="D124" t="str">
            <v>REGULER</v>
          </cell>
        </row>
        <row r="125">
          <cell r="A125" t="str">
            <v>A2953</v>
          </cell>
          <cell r="B125" t="str">
            <v>NAWANGWULAN DESIKUMALA</v>
          </cell>
          <cell r="C125" t="str">
            <v>YOG 10</v>
          </cell>
          <cell r="D125" t="str">
            <v>EKSKLUSIF</v>
          </cell>
        </row>
        <row r="126">
          <cell r="A126" t="str">
            <v>A2961</v>
          </cell>
          <cell r="B126" t="str">
            <v>AGUNG PRASETYADI</v>
          </cell>
          <cell r="C126" t="str">
            <v>YOG 4</v>
          </cell>
          <cell r="D126" t="str">
            <v>REGULER</v>
          </cell>
        </row>
        <row r="127">
          <cell r="A127" t="str">
            <v>A3007</v>
          </cell>
          <cell r="B127" t="str">
            <v>MELLINDA VERAWATI</v>
          </cell>
          <cell r="C127" t="str">
            <v>YOG 10</v>
          </cell>
          <cell r="D127" t="str">
            <v>REGULER</v>
          </cell>
        </row>
        <row r="128">
          <cell r="A128" t="str">
            <v>A3011</v>
          </cell>
          <cell r="B128" t="str">
            <v>MOCHAMMAD ARVEL</v>
          </cell>
          <cell r="C128" t="str">
            <v>YOG 5</v>
          </cell>
          <cell r="D128" t="str">
            <v>REGULER</v>
          </cell>
        </row>
        <row r="129">
          <cell r="A129" t="str">
            <v>A3029</v>
          </cell>
          <cell r="B129" t="str">
            <v>EMMIA CLARITA BR TARIGAN</v>
          </cell>
          <cell r="C129" t="str">
            <v>YOG 9</v>
          </cell>
          <cell r="D129" t="str">
            <v>EKSKLUSIF</v>
          </cell>
        </row>
        <row r="130">
          <cell r="A130" t="str">
            <v>A3117</v>
          </cell>
          <cell r="B130" t="str">
            <v>HAPSARI ARINTA</v>
          </cell>
          <cell r="C130" t="str">
            <v>YOG 7</v>
          </cell>
          <cell r="D130" t="str">
            <v>REGULER</v>
          </cell>
        </row>
        <row r="131">
          <cell r="A131" t="str">
            <v>A3172</v>
          </cell>
          <cell r="B131" t="str">
            <v>NURYANI NURYANI</v>
          </cell>
          <cell r="C131" t="str">
            <v>YOG 9</v>
          </cell>
          <cell r="D131" t="str">
            <v>EKSKLUSIF</v>
          </cell>
        </row>
        <row r="132">
          <cell r="A132" t="str">
            <v>A3227</v>
          </cell>
          <cell r="B132" t="str">
            <v>AULIA TASYA AZZAHRA</v>
          </cell>
          <cell r="C132" t="str">
            <v>YOG 8</v>
          </cell>
          <cell r="D132" t="str">
            <v>REGULER</v>
          </cell>
        </row>
        <row r="133">
          <cell r="A133" t="str">
            <v>A3258</v>
          </cell>
          <cell r="B133" t="str">
            <v>CLARA DEVI MAHARANI</v>
          </cell>
          <cell r="C133" t="str">
            <v>YOG 6</v>
          </cell>
          <cell r="D133" t="str">
            <v>REGULER</v>
          </cell>
        </row>
        <row r="134">
          <cell r="A134" t="str">
            <v>A3259</v>
          </cell>
          <cell r="B134" t="str">
            <v>ALBERTUS CHRISTIAN ADE DARMAWAN</v>
          </cell>
          <cell r="C134" t="str">
            <v>YOG 1</v>
          </cell>
          <cell r="D134" t="str">
            <v>EKSKLUSIF</v>
          </cell>
        </row>
        <row r="135">
          <cell r="A135" t="str">
            <v>A3273</v>
          </cell>
          <cell r="B135" t="str">
            <v>BINTANG MUTIARAJATI</v>
          </cell>
          <cell r="C135" t="str">
            <v>YOG 8</v>
          </cell>
          <cell r="D135" t="str">
            <v>REGULER</v>
          </cell>
        </row>
        <row r="136">
          <cell r="A136" t="str">
            <v>A3301</v>
          </cell>
          <cell r="B136" t="str">
            <v>MARIA SHINTA</v>
          </cell>
          <cell r="C136" t="str">
            <v>YOG 10</v>
          </cell>
          <cell r="D136" t="str">
            <v>REGULER</v>
          </cell>
        </row>
        <row r="137">
          <cell r="A137" t="str">
            <v>A3321</v>
          </cell>
          <cell r="B137" t="str">
            <v>DESTI RAHMAWATI</v>
          </cell>
          <cell r="C137" t="str">
            <v>YOG 1</v>
          </cell>
          <cell r="D137" t="str">
            <v>EKSKLUSIF</v>
          </cell>
        </row>
        <row r="138">
          <cell r="A138" t="str">
            <v>A3353</v>
          </cell>
          <cell r="B138" t="str">
            <v>GARUDA PAMUNGKAS</v>
          </cell>
          <cell r="C138" t="str">
            <v>YOG 5</v>
          </cell>
          <cell r="D138" t="str">
            <v>REGULER</v>
          </cell>
        </row>
        <row r="139">
          <cell r="A139" t="str">
            <v>A3380</v>
          </cell>
          <cell r="B139" t="str">
            <v>KRISNITA YULI YANI</v>
          </cell>
          <cell r="C139" t="str">
            <v>YOG 7</v>
          </cell>
          <cell r="D139" t="str">
            <v>REGULER</v>
          </cell>
        </row>
        <row r="140">
          <cell r="A140" t="str">
            <v>A3403</v>
          </cell>
          <cell r="B140" t="str">
            <v>PINKAN NDARU DEWANTARI</v>
          </cell>
          <cell r="C140" t="str">
            <v>YOG 5</v>
          </cell>
          <cell r="D140" t="str">
            <v>REGULER</v>
          </cell>
        </row>
        <row r="141">
          <cell r="A141" t="str">
            <v>A3404</v>
          </cell>
          <cell r="B141" t="str">
            <v>AYU SUKMAWATI</v>
          </cell>
          <cell r="C141" t="str">
            <v>YOG 8</v>
          </cell>
          <cell r="D141" t="str">
            <v>EKSKLUSIF</v>
          </cell>
        </row>
        <row r="142">
          <cell r="A142" t="str">
            <v>A3406</v>
          </cell>
          <cell r="B142" t="str">
            <v>SEPTI MUNTE</v>
          </cell>
          <cell r="C142" t="str">
            <v>YOG 2</v>
          </cell>
          <cell r="D142" t="str">
            <v>EKSKLUSIF</v>
          </cell>
        </row>
        <row r="143">
          <cell r="A143" t="str">
            <v>A3408</v>
          </cell>
          <cell r="B143" t="str">
            <v>AGISTA WIGI NUROINI</v>
          </cell>
          <cell r="C143" t="str">
            <v>YOG 4</v>
          </cell>
          <cell r="D143" t="str">
            <v>REGULER</v>
          </cell>
        </row>
        <row r="144">
          <cell r="A144" t="str">
            <v>A3451</v>
          </cell>
          <cell r="B144" t="str">
            <v>MARCELLINA PUTRI</v>
          </cell>
          <cell r="C144" t="str">
            <v>YOG 10</v>
          </cell>
          <cell r="D144" t="str">
            <v>REGULER</v>
          </cell>
        </row>
        <row r="145">
          <cell r="A145" t="str">
            <v>A3456</v>
          </cell>
          <cell r="B145" t="str">
            <v>FEBY KURNIA</v>
          </cell>
          <cell r="C145" t="str">
            <v>YOG 3</v>
          </cell>
          <cell r="D145" t="str">
            <v>EKSKLUSIF</v>
          </cell>
        </row>
        <row r="146">
          <cell r="A146" t="str">
            <v>A3474</v>
          </cell>
          <cell r="B146" t="str">
            <v>IRMA TRIANA</v>
          </cell>
          <cell r="C146" t="str">
            <v>YOG 1</v>
          </cell>
          <cell r="D146" t="str">
            <v>EKSKLUSIF</v>
          </cell>
        </row>
        <row r="147">
          <cell r="A147" t="str">
            <v>A3475</v>
          </cell>
          <cell r="B147" t="str">
            <v>SEPTIANA DWI LESTARI PURBANINGRUM</v>
          </cell>
          <cell r="C147" t="str">
            <v>YOG 9</v>
          </cell>
          <cell r="D147" t="str">
            <v>REGULER</v>
          </cell>
        </row>
        <row r="148">
          <cell r="A148" t="str">
            <v>A3476</v>
          </cell>
          <cell r="B148" t="str">
            <v>PRILLA IMADIANA FAJRIN</v>
          </cell>
          <cell r="C148" t="str">
            <v>YOG 7</v>
          </cell>
          <cell r="D148" t="str">
            <v>EKSKLUSIF</v>
          </cell>
        </row>
        <row r="149">
          <cell r="A149" t="str">
            <v>A3479</v>
          </cell>
          <cell r="B149" t="str">
            <v>VASSYA DIAN</v>
          </cell>
          <cell r="C149" t="str">
            <v>YOG 10</v>
          </cell>
          <cell r="D149" t="str">
            <v>REGULER</v>
          </cell>
        </row>
        <row r="150">
          <cell r="A150" t="str">
            <v>A3534</v>
          </cell>
          <cell r="B150" t="str">
            <v>RIZNA NOVALINDA WARDANA</v>
          </cell>
          <cell r="C150" t="str">
            <v>YOG 3</v>
          </cell>
          <cell r="D150" t="str">
            <v>REGULER</v>
          </cell>
        </row>
        <row r="151">
          <cell r="A151" t="str">
            <v>A3540</v>
          </cell>
          <cell r="B151" t="str">
            <v>PRASOJO NGESTI WIBOWO</v>
          </cell>
          <cell r="C151" t="str">
            <v>YOG 6</v>
          </cell>
          <cell r="D151" t="str">
            <v>REGULER</v>
          </cell>
        </row>
        <row r="152">
          <cell r="A152" t="str">
            <v>A3547</v>
          </cell>
          <cell r="B152" t="str">
            <v>SHERAVINA NADANTI</v>
          </cell>
          <cell r="C152" t="str">
            <v>YOG 3</v>
          </cell>
          <cell r="D152" t="str">
            <v>REGULER</v>
          </cell>
        </row>
        <row r="153">
          <cell r="A153" t="str">
            <v>A3550</v>
          </cell>
          <cell r="B153" t="str">
            <v>EFRIALDI AL AZIZ</v>
          </cell>
          <cell r="C153" t="str">
            <v>YOG 1</v>
          </cell>
          <cell r="D153" t="str">
            <v>REGULER</v>
          </cell>
        </row>
        <row r="154">
          <cell r="A154" t="str">
            <v>A3558</v>
          </cell>
          <cell r="B154" t="str">
            <v>Andi Sofie Febrina Salshabila</v>
          </cell>
          <cell r="C154" t="str">
            <v>YOG 4</v>
          </cell>
          <cell r="D154" t="str">
            <v>REGULER</v>
          </cell>
        </row>
        <row r="155">
          <cell r="A155" t="str">
            <v>A3572</v>
          </cell>
          <cell r="B155" t="str">
            <v>Valda Sari</v>
          </cell>
          <cell r="C155" t="str">
            <v>YOG 1</v>
          </cell>
          <cell r="D155" t="str">
            <v>REGULER</v>
          </cell>
        </row>
        <row r="156">
          <cell r="A156" t="str">
            <v>A3597</v>
          </cell>
          <cell r="B156" t="str">
            <v>WINDI AYUNI SIJABAT</v>
          </cell>
          <cell r="C156" t="str">
            <v>YOG 7</v>
          </cell>
          <cell r="D156" t="str">
            <v>REGULER</v>
          </cell>
        </row>
        <row r="157">
          <cell r="A157" t="str">
            <v>A3599</v>
          </cell>
          <cell r="B157" t="str">
            <v>HANIFAH RAHMADHANI</v>
          </cell>
          <cell r="C157" t="str">
            <v>YOG 3</v>
          </cell>
          <cell r="D157" t="str">
            <v>REGULER</v>
          </cell>
        </row>
        <row r="158">
          <cell r="A158" t="str">
            <v>A3601</v>
          </cell>
          <cell r="B158" t="str">
            <v>VIRGINIA LORENSA NUGRAHA</v>
          </cell>
          <cell r="C158" t="str">
            <v>YOG 6</v>
          </cell>
          <cell r="D158" t="str">
            <v>REGULER</v>
          </cell>
        </row>
        <row r="159">
          <cell r="A159" t="str">
            <v>A3622</v>
          </cell>
          <cell r="B159" t="str">
            <v>RAVELLINA NAIA SAFITRI</v>
          </cell>
          <cell r="C159" t="str">
            <v>YOG 1</v>
          </cell>
          <cell r="D159" t="str">
            <v>REGULER</v>
          </cell>
        </row>
        <row r="160">
          <cell r="A160" t="str">
            <v>A3664</v>
          </cell>
          <cell r="B160" t="str">
            <v>VIONA AMBARITA</v>
          </cell>
          <cell r="C160" t="str">
            <v>YOG 9</v>
          </cell>
          <cell r="D160" t="str">
            <v>REGULER</v>
          </cell>
        </row>
        <row r="161">
          <cell r="A161" t="str">
            <v>A3721</v>
          </cell>
          <cell r="B161" t="str">
            <v>ABYAN BARI BHRAMANTA</v>
          </cell>
          <cell r="C161" t="str">
            <v>YOG 8</v>
          </cell>
          <cell r="D161" t="str">
            <v>REGULER</v>
          </cell>
        </row>
        <row r="162">
          <cell r="A162" t="str">
            <v>A3726</v>
          </cell>
          <cell r="B162" t="str">
            <v>SYARIAH WAHYU UTAMI</v>
          </cell>
          <cell r="C162" t="str">
            <v>YOG 10</v>
          </cell>
          <cell r="D162" t="str">
            <v>REGULER</v>
          </cell>
        </row>
        <row r="163">
          <cell r="A163" t="str">
            <v>A3728</v>
          </cell>
          <cell r="B163" t="str">
            <v>MUHAMMAD ARDIAN SETYO KUSUMO</v>
          </cell>
          <cell r="C163" t="str">
            <v>YOG 3</v>
          </cell>
          <cell r="D163" t="str">
            <v>REGULER</v>
          </cell>
        </row>
        <row r="164">
          <cell r="A164" t="str">
            <v>A3743</v>
          </cell>
          <cell r="B164" t="str">
            <v>PUTRI RAMADHANI</v>
          </cell>
          <cell r="C164" t="str">
            <v>YOG 6</v>
          </cell>
          <cell r="D164" t="str">
            <v>EKSKLUSIF</v>
          </cell>
        </row>
        <row r="165">
          <cell r="A165" t="str">
            <v>A3752</v>
          </cell>
          <cell r="B165" t="str">
            <v>MEYTA ANDIRA</v>
          </cell>
          <cell r="C165" t="str">
            <v>YOG 4</v>
          </cell>
          <cell r="D165" t="str">
            <v>EKSKLUSIF</v>
          </cell>
        </row>
        <row r="166">
          <cell r="A166" t="str">
            <v>A3757</v>
          </cell>
          <cell r="B166" t="str">
            <v>HOSIANA KRISMA WIJAYANTI</v>
          </cell>
          <cell r="C166" t="str">
            <v>YOG 2</v>
          </cell>
          <cell r="D166" t="str">
            <v>REGULER</v>
          </cell>
        </row>
        <row r="167">
          <cell r="A167" t="str">
            <v>A3785</v>
          </cell>
          <cell r="B167" t="str">
            <v>MUHAMMAD DAFA FEBRIANSYAH</v>
          </cell>
          <cell r="C167" t="str">
            <v>YOG 6</v>
          </cell>
          <cell r="D167" t="str">
            <v>REGULER</v>
          </cell>
        </row>
        <row r="168">
          <cell r="A168" t="str">
            <v>A3798</v>
          </cell>
          <cell r="B168" t="str">
            <v>BITHA PRABANINGTYAS</v>
          </cell>
          <cell r="C168" t="str">
            <v>YOG 3</v>
          </cell>
          <cell r="D168" t="str">
            <v>REGULER</v>
          </cell>
        </row>
        <row r="169">
          <cell r="A169" t="str">
            <v>A3823</v>
          </cell>
          <cell r="B169" t="str">
            <v>AYU ENJELINA SITOMPUL</v>
          </cell>
          <cell r="C169" t="str">
            <v>YOG 10</v>
          </cell>
          <cell r="D169" t="str">
            <v>EKSKLUSIF</v>
          </cell>
        </row>
        <row r="170">
          <cell r="A170" t="str">
            <v>A3826</v>
          </cell>
          <cell r="B170" t="str">
            <v>IRENE INTAN PRADISTA</v>
          </cell>
          <cell r="C170" t="str">
            <v>YOG 1</v>
          </cell>
          <cell r="D170" t="str">
            <v>REGULER</v>
          </cell>
        </row>
        <row r="171">
          <cell r="A171" t="str">
            <v>A3833</v>
          </cell>
          <cell r="B171" t="str">
            <v>MUHAMMAD SUBHAN</v>
          </cell>
          <cell r="C171" t="str">
            <v>YOG 10</v>
          </cell>
          <cell r="D171" t="str">
            <v>REGULER</v>
          </cell>
        </row>
        <row r="172">
          <cell r="A172" t="str">
            <v>A3840</v>
          </cell>
          <cell r="B172" t="str">
            <v>NATHANIA PUTRI</v>
          </cell>
          <cell r="C172" t="str">
            <v>YOG 3</v>
          </cell>
          <cell r="D172" t="str">
            <v>REGULER</v>
          </cell>
        </row>
        <row r="173">
          <cell r="A173" t="str">
            <v>A3869</v>
          </cell>
          <cell r="B173" t="str">
            <v>MAGHFUR AL MUBAROK</v>
          </cell>
          <cell r="C173" t="str">
            <v>YOG 6</v>
          </cell>
          <cell r="D173" t="str">
            <v>REGULER</v>
          </cell>
        </row>
        <row r="174">
          <cell r="A174" t="str">
            <v>A3877</v>
          </cell>
          <cell r="B174" t="str">
            <v>FELSA INKIRIWANG</v>
          </cell>
          <cell r="C174" t="str">
            <v>YOG 9</v>
          </cell>
          <cell r="D174" t="str">
            <v>REGULER</v>
          </cell>
        </row>
        <row r="175">
          <cell r="A175" t="str">
            <v>A3899</v>
          </cell>
          <cell r="B175" t="str">
            <v>ZAHRA FATIHAH MIFTAHURRAHMAH</v>
          </cell>
          <cell r="C175" t="str">
            <v>YOG 3</v>
          </cell>
          <cell r="D175" t="str">
            <v>REGULER</v>
          </cell>
        </row>
        <row r="176">
          <cell r="A176" t="str">
            <v>A3905</v>
          </cell>
          <cell r="B176" t="str">
            <v>RISMAWATY</v>
          </cell>
          <cell r="C176" t="str">
            <v>YOG 5</v>
          </cell>
          <cell r="D176" t="str">
            <v>REGULER</v>
          </cell>
        </row>
        <row r="177">
          <cell r="A177" t="str">
            <v>A3935</v>
          </cell>
          <cell r="B177" t="str">
            <v>MARSEL HAMANDIKA</v>
          </cell>
          <cell r="C177" t="str">
            <v>YOG 10</v>
          </cell>
          <cell r="D177" t="str">
            <v>REGULER</v>
          </cell>
        </row>
        <row r="178">
          <cell r="A178" t="str">
            <v>A3938</v>
          </cell>
          <cell r="B178" t="str">
            <v>WIWIK CAHYANI</v>
          </cell>
          <cell r="C178" t="str">
            <v>YOG 2</v>
          </cell>
          <cell r="D178" t="str">
            <v>REGULER</v>
          </cell>
        </row>
        <row r="179">
          <cell r="A179" t="str">
            <v>A3941</v>
          </cell>
          <cell r="B179" t="str">
            <v>RIZQI LANOVA</v>
          </cell>
          <cell r="C179" t="str">
            <v>YOG 8</v>
          </cell>
          <cell r="D179" t="str">
            <v>REGULER</v>
          </cell>
        </row>
        <row r="180">
          <cell r="A180" t="str">
            <v>A3953</v>
          </cell>
          <cell r="B180" t="str">
            <v>NIUS PANGGI</v>
          </cell>
          <cell r="C180" t="str">
            <v>YOG 2</v>
          </cell>
          <cell r="D180" t="str">
            <v>REGULER</v>
          </cell>
        </row>
        <row r="181">
          <cell r="A181" t="str">
            <v>A3988</v>
          </cell>
          <cell r="B181" t="str">
            <v>RHANI SILVIA SIMAMORA</v>
          </cell>
          <cell r="C181" t="str">
            <v>YOG 8</v>
          </cell>
          <cell r="D181" t="str">
            <v>REGULER</v>
          </cell>
        </row>
        <row r="182">
          <cell r="A182" t="str">
            <v>A3992</v>
          </cell>
          <cell r="B182" t="str">
            <v>SARWATUL KARIMAH</v>
          </cell>
          <cell r="C182" t="str">
            <v>YOG 1</v>
          </cell>
          <cell r="D182" t="str">
            <v>REGULER</v>
          </cell>
        </row>
        <row r="183">
          <cell r="A183" t="str">
            <v>A3994</v>
          </cell>
          <cell r="B183" t="str">
            <v>ALIF BINTANG HASIHOLAN POHAN</v>
          </cell>
          <cell r="C183" t="str">
            <v>YOG 8</v>
          </cell>
          <cell r="D183" t="str">
            <v>EKSKLUSIF</v>
          </cell>
        </row>
        <row r="184">
          <cell r="A184" t="str">
            <v>A4036</v>
          </cell>
          <cell r="B184" t="str">
            <v>DWIKA ELTANJUNG</v>
          </cell>
          <cell r="C184" t="str">
            <v>YOG 2</v>
          </cell>
          <cell r="D184" t="str">
            <v>REGULER</v>
          </cell>
        </row>
        <row r="185">
          <cell r="A185" t="str">
            <v>A4039</v>
          </cell>
          <cell r="B185" t="str">
            <v>IBRAHIM FEBA NAUFALINDO</v>
          </cell>
          <cell r="C185" t="str">
            <v>YOG 3</v>
          </cell>
          <cell r="D185" t="str">
            <v>REGULER</v>
          </cell>
        </row>
        <row r="186">
          <cell r="A186" t="str">
            <v>A4092</v>
          </cell>
          <cell r="B186" t="str">
            <v>ELISA CHRISTIANA</v>
          </cell>
          <cell r="C186" t="str">
            <v>YOG 6</v>
          </cell>
          <cell r="D186" t="str">
            <v>REGULER</v>
          </cell>
        </row>
        <row r="187">
          <cell r="A187" t="str">
            <v>A4094</v>
          </cell>
          <cell r="B187" t="str">
            <v>LUXITA CANDRA KUSUMA</v>
          </cell>
          <cell r="C187" t="str">
            <v>YOG 2</v>
          </cell>
          <cell r="D187" t="str">
            <v>REGULER</v>
          </cell>
        </row>
        <row r="188">
          <cell r="A188" t="str">
            <v>A4151</v>
          </cell>
          <cell r="B188" t="str">
            <v>TRI UTARI</v>
          </cell>
          <cell r="C188" t="str">
            <v>YOG 1</v>
          </cell>
          <cell r="D188" t="str">
            <v>REGULER</v>
          </cell>
        </row>
        <row r="189">
          <cell r="A189" t="str">
            <v>A4152</v>
          </cell>
          <cell r="B189" t="str">
            <v>KAMAL MAULANA RAMADHAN</v>
          </cell>
          <cell r="C189" t="str">
            <v>YOG 7</v>
          </cell>
          <cell r="D189" t="str">
            <v>REGULER</v>
          </cell>
        </row>
        <row r="190">
          <cell r="A190" t="str">
            <v>A4153</v>
          </cell>
          <cell r="B190" t="str">
            <v>ZAKKIYAH WULANDARI NUGRAHA</v>
          </cell>
          <cell r="C190" t="str">
            <v>YOG 2</v>
          </cell>
          <cell r="D190" t="str">
            <v>REGULER</v>
          </cell>
        </row>
        <row r="191">
          <cell r="A191" t="str">
            <v>A4181</v>
          </cell>
          <cell r="B191" t="str">
            <v>RISA OKTAVIANI</v>
          </cell>
          <cell r="C191" t="str">
            <v>YOG 3</v>
          </cell>
          <cell r="D191" t="str">
            <v>REGULER</v>
          </cell>
        </row>
        <row r="192">
          <cell r="A192" t="str">
            <v>A4182</v>
          </cell>
          <cell r="B192" t="str">
            <v>SAULINA PURBA</v>
          </cell>
          <cell r="C192" t="str">
            <v>YOG 7</v>
          </cell>
          <cell r="D192" t="str">
            <v>REGULER</v>
          </cell>
        </row>
        <row r="193">
          <cell r="A193" t="str">
            <v>A4193</v>
          </cell>
          <cell r="B193" t="str">
            <v>MONJE ZERIKO SURBAKTI</v>
          </cell>
          <cell r="C193" t="str">
            <v>YOG 4</v>
          </cell>
          <cell r="D193" t="str">
            <v>REGULER</v>
          </cell>
        </row>
        <row r="194">
          <cell r="A194" t="str">
            <v>A4194</v>
          </cell>
          <cell r="B194" t="str">
            <v>WISLY WISESA</v>
          </cell>
          <cell r="C194" t="str">
            <v>YOG 4</v>
          </cell>
          <cell r="D194" t="str">
            <v>REGULER</v>
          </cell>
        </row>
        <row r="195">
          <cell r="A195" t="str">
            <v>A4209</v>
          </cell>
          <cell r="B195" t="str">
            <v>ANTILTHA BAYU NUGRAHA</v>
          </cell>
          <cell r="C195" t="str">
            <v>YOG 9</v>
          </cell>
          <cell r="D195" t="str">
            <v>REGULER</v>
          </cell>
        </row>
        <row r="196">
          <cell r="A196" t="str">
            <v>A4211</v>
          </cell>
          <cell r="B196" t="str">
            <v>EASTIN SIMBOLON</v>
          </cell>
          <cell r="C196" t="str">
            <v>YOG 4</v>
          </cell>
          <cell r="D196" t="str">
            <v>REGULER</v>
          </cell>
        </row>
        <row r="197">
          <cell r="A197" t="str">
            <v>A4212</v>
          </cell>
          <cell r="B197" t="str">
            <v>ERMA WATI</v>
          </cell>
          <cell r="C197" t="str">
            <v>YOG 1</v>
          </cell>
          <cell r="D197" t="str">
            <v>REGULER</v>
          </cell>
        </row>
        <row r="198">
          <cell r="A198" t="str">
            <v>A4214</v>
          </cell>
          <cell r="B198" t="str">
            <v>MUTIA ULFA</v>
          </cell>
          <cell r="C198" t="str">
            <v>YOG 1</v>
          </cell>
          <cell r="D198" t="str">
            <v>REGULER</v>
          </cell>
        </row>
        <row r="199">
          <cell r="A199" t="str">
            <v>A4215</v>
          </cell>
          <cell r="B199" t="str">
            <v>NADA HAMIDA</v>
          </cell>
          <cell r="C199" t="str">
            <v>YOG 8</v>
          </cell>
          <cell r="D199" t="str">
            <v>REGULER</v>
          </cell>
        </row>
        <row r="200">
          <cell r="A200" t="str">
            <v>A4217</v>
          </cell>
          <cell r="B200" t="str">
            <v>ROFIYU ANGGRAINI</v>
          </cell>
          <cell r="C200" t="str">
            <v>YOG 10</v>
          </cell>
          <cell r="D200" t="str">
            <v>REGULER</v>
          </cell>
        </row>
        <row r="201">
          <cell r="A201" t="str">
            <v>A4231</v>
          </cell>
          <cell r="B201" t="str">
            <v>WAHYU RHAMADONI</v>
          </cell>
          <cell r="C201" t="str">
            <v>YOG 3</v>
          </cell>
          <cell r="D201" t="str">
            <v>REGULER</v>
          </cell>
        </row>
        <row r="202">
          <cell r="A202">
            <v>92438</v>
          </cell>
          <cell r="B202" t="str">
            <v>Muftia Ariani Lesmana</v>
          </cell>
          <cell r="C202" t="str">
            <v>YOG 10</v>
          </cell>
          <cell r="D202" t="str">
            <v>REGULER</v>
          </cell>
        </row>
        <row r="203">
          <cell r="A203" t="str">
            <v>A3754</v>
          </cell>
          <cell r="B203" t="str">
            <v>FIRDA NUR KARIMA</v>
          </cell>
          <cell r="C203" t="str">
            <v>YOG 4</v>
          </cell>
          <cell r="D203" t="str">
            <v>REGULER</v>
          </cell>
        </row>
        <row r="204">
          <cell r="A204" t="str">
            <v>A2936</v>
          </cell>
          <cell r="B204" t="str">
            <v>DIMAS AGUNG NUGROHO</v>
          </cell>
          <cell r="C204" t="str">
            <v>YOG 7</v>
          </cell>
          <cell r="D204" t="str">
            <v>REGULER</v>
          </cell>
        </row>
        <row r="205">
          <cell r="A205" t="str">
            <v>A0487</v>
          </cell>
          <cell r="B205" t="str">
            <v>KEZIA CHRIS NOVITIYA</v>
          </cell>
          <cell r="C205" t="str">
            <v>YOG 9</v>
          </cell>
          <cell r="D205" t="str">
            <v>REGULER</v>
          </cell>
        </row>
        <row r="206">
          <cell r="A206" t="str">
            <v>A0986</v>
          </cell>
          <cell r="B206" t="str">
            <v>DIMAS ADAM JORDAN</v>
          </cell>
          <cell r="C206" t="str">
            <v>YOG 8</v>
          </cell>
          <cell r="D206" t="str">
            <v>REGULER</v>
          </cell>
        </row>
        <row r="207">
          <cell r="A207" t="str">
            <v>A1277</v>
          </cell>
          <cell r="B207" t="str">
            <v>ARDIANA ZAHRA YULITA</v>
          </cell>
          <cell r="C207" t="str">
            <v>YOG 5</v>
          </cell>
          <cell r="D207" t="str">
            <v>REGULER</v>
          </cell>
        </row>
        <row r="208">
          <cell r="A208" t="str">
            <v>A1334</v>
          </cell>
          <cell r="B208" t="str">
            <v>DESLITA SITOHANG</v>
          </cell>
          <cell r="C208" t="str">
            <v>YOG 1</v>
          </cell>
          <cell r="D208" t="str">
            <v>REGULER</v>
          </cell>
        </row>
        <row r="209">
          <cell r="A209" t="str">
            <v>A2320</v>
          </cell>
          <cell r="B209" t="str">
            <v>MARGARITA POLLY</v>
          </cell>
          <cell r="C209" t="str">
            <v>YOG 5</v>
          </cell>
          <cell r="D209" t="str">
            <v>REGULER</v>
          </cell>
        </row>
        <row r="210">
          <cell r="A210" t="str">
            <v>A2782</v>
          </cell>
          <cell r="B210" t="str">
            <v>ADRIAL RAMDHANI</v>
          </cell>
          <cell r="C210" t="str">
            <v>YOG 1</v>
          </cell>
          <cell r="D210" t="str">
            <v>REGULER</v>
          </cell>
        </row>
        <row r="211">
          <cell r="A211" t="str">
            <v>A2937</v>
          </cell>
          <cell r="B211" t="str">
            <v>ALEXANDRO ELSIKA SOGE</v>
          </cell>
          <cell r="C211" t="str">
            <v>YOG 1</v>
          </cell>
          <cell r="D211" t="str">
            <v>REGULER</v>
          </cell>
        </row>
        <row r="212">
          <cell r="A212" t="str">
            <v>A3358</v>
          </cell>
          <cell r="B212" t="str">
            <v>NOVIA PUTRIANA KUSUMAWATI</v>
          </cell>
          <cell r="C212" t="str">
            <v>YOG 4</v>
          </cell>
          <cell r="D212" t="str">
            <v>REGULER</v>
          </cell>
        </row>
        <row r="213">
          <cell r="A213" t="str">
            <v>A3533</v>
          </cell>
          <cell r="B213" t="str">
            <v>RIFKA NUR ANNISA</v>
          </cell>
          <cell r="C213" t="str">
            <v>YOG 10</v>
          </cell>
          <cell r="D213" t="str">
            <v>REGULER</v>
          </cell>
        </row>
        <row r="214">
          <cell r="A214" t="str">
            <v>A3999</v>
          </cell>
          <cell r="B214" t="str">
            <v>MIKHA MAMORU</v>
          </cell>
          <cell r="C214" t="str">
            <v>YOG 5</v>
          </cell>
          <cell r="D214" t="str">
            <v>REGULER</v>
          </cell>
        </row>
        <row r="215">
          <cell r="A215" t="str">
            <v>A4150</v>
          </cell>
          <cell r="B215" t="str">
            <v>FERDINANDUS KOTEN</v>
          </cell>
          <cell r="C215" t="str">
            <v>YOG 1</v>
          </cell>
          <cell r="D215" t="str">
            <v>REGULER</v>
          </cell>
        </row>
        <row r="216">
          <cell r="A216" t="str">
            <v>A4188</v>
          </cell>
          <cell r="B216" t="str">
            <v>NOVA SANDA</v>
          </cell>
          <cell r="C216" t="str">
            <v>YOG 6</v>
          </cell>
          <cell r="D216" t="str">
            <v>REGULER</v>
          </cell>
        </row>
        <row r="217">
          <cell r="A217" t="str">
            <v>A4232</v>
          </cell>
          <cell r="B217" t="str">
            <v>FARICA KARIN BUTSAINA</v>
          </cell>
          <cell r="C217" t="str">
            <v>YOG 6</v>
          </cell>
          <cell r="D217" t="str">
            <v>REGULER</v>
          </cell>
        </row>
        <row r="218">
          <cell r="A218" t="str">
            <v>A4264</v>
          </cell>
          <cell r="B218" t="str">
            <v>MIA ANTIKA</v>
          </cell>
          <cell r="C218" t="str">
            <v>YOG 8</v>
          </cell>
          <cell r="D218" t="str">
            <v>REGULER</v>
          </cell>
        </row>
        <row r="219">
          <cell r="A219" t="str">
            <v>A4265</v>
          </cell>
          <cell r="B219" t="str">
            <v>NILAM SARI</v>
          </cell>
          <cell r="C219" t="str">
            <v>YOG 8</v>
          </cell>
          <cell r="D219" t="str">
            <v>REGULER</v>
          </cell>
        </row>
        <row r="220">
          <cell r="A220" t="str">
            <v>A0685</v>
          </cell>
          <cell r="B220" t="str">
            <v>DZAKY DAMARTUNGGA</v>
          </cell>
          <cell r="C220" t="str">
            <v>YOG 1</v>
          </cell>
          <cell r="D220" t="str">
            <v>REGULER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NPK</v>
          </cell>
          <cell r="B2" t="str">
            <v>NAMA</v>
          </cell>
          <cell r="C2" t="str">
            <v>STATUS</v>
          </cell>
        </row>
        <row r="3">
          <cell r="A3">
            <v>90170</v>
          </cell>
          <cell r="B3" t="str">
            <v>AMRI ROHMATINI</v>
          </cell>
          <cell r="C3" t="str">
            <v>REGULER</v>
          </cell>
        </row>
        <row r="4">
          <cell r="A4">
            <v>90557</v>
          </cell>
          <cell r="B4" t="str">
            <v>TIFANI EKA ALCISHA</v>
          </cell>
          <cell r="C4" t="str">
            <v>REGULER</v>
          </cell>
        </row>
        <row r="5">
          <cell r="A5">
            <v>90565</v>
          </cell>
          <cell r="B5" t="str">
            <v>ELISABETH YOVITA NATHANIA</v>
          </cell>
          <cell r="C5" t="str">
            <v>REGULER</v>
          </cell>
        </row>
        <row r="6">
          <cell r="A6">
            <v>90716</v>
          </cell>
          <cell r="B6" t="str">
            <v>Nikita Swastika Paramita</v>
          </cell>
          <cell r="C6" t="str">
            <v>REGULER</v>
          </cell>
        </row>
        <row r="7">
          <cell r="A7" t="str">
            <v>A0349</v>
          </cell>
          <cell r="B7" t="str">
            <v>Ahmad Zainal Arifin</v>
          </cell>
          <cell r="C7" t="str">
            <v>EKSKLUSIF</v>
          </cell>
        </row>
        <row r="8">
          <cell r="A8" t="str">
            <v>A1945</v>
          </cell>
          <cell r="B8" t="str">
            <v>MARIA CHINDRYANITA GALA</v>
          </cell>
          <cell r="C8" t="str">
            <v>REGULER</v>
          </cell>
        </row>
        <row r="9">
          <cell r="A9" t="str">
            <v>A2066</v>
          </cell>
          <cell r="B9" t="str">
            <v>YULIANT EFENDI</v>
          </cell>
          <cell r="C9" t="str">
            <v>EKSKLUSIF</v>
          </cell>
        </row>
        <row r="10">
          <cell r="A10" t="str">
            <v>A2615</v>
          </cell>
          <cell r="B10" t="str">
            <v>NOVITA LANGKAI</v>
          </cell>
          <cell r="C10" t="str">
            <v>EKSKLUSIF</v>
          </cell>
        </row>
        <row r="11">
          <cell r="A11" t="str">
            <v>A2873</v>
          </cell>
          <cell r="B11" t="str">
            <v>CHRISTOPHER LAKSAWANA</v>
          </cell>
          <cell r="C11" t="str">
            <v>EKSKLUSIF</v>
          </cell>
        </row>
        <row r="12">
          <cell r="A12" t="str">
            <v>A2879</v>
          </cell>
          <cell r="B12" t="str">
            <v>FAUZI</v>
          </cell>
          <cell r="C12" t="str">
            <v>REGULER</v>
          </cell>
        </row>
        <row r="13">
          <cell r="A13" t="str">
            <v>A1941</v>
          </cell>
          <cell r="B13" t="str">
            <v>HANA CHRISTINA</v>
          </cell>
          <cell r="C13" t="str">
            <v>REGULER</v>
          </cell>
        </row>
        <row r="14">
          <cell r="A14" t="str">
            <v>A2823</v>
          </cell>
          <cell r="B14" t="str">
            <v>INE PEBRIYANTI</v>
          </cell>
          <cell r="C14" t="str">
            <v>REGULER</v>
          </cell>
        </row>
        <row r="15">
          <cell r="A15" t="str">
            <v>A4247</v>
          </cell>
          <cell r="B15" t="str">
            <v>WA ODE ALYA SHINTA AMALIA</v>
          </cell>
          <cell r="C15" t="str">
            <v>REGULER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TEMA C1"/>
      <sheetName val="TEMA C2"/>
      <sheetName val="TEMA C3"/>
      <sheetName val="TEMA HAJI"/>
      <sheetName val="PD"/>
      <sheetName val="AAV"/>
      <sheetName val="GC"/>
      <sheetName val="RVO"/>
      <sheetName val="SBPV"/>
      <sheetName val="AKTIF"/>
      <sheetName val="DATABASE"/>
      <sheetName val="KURANG"/>
      <sheetName val="Sheet2"/>
    </sheetNames>
    <sheetDataSet>
      <sheetData sheetId="0" refreshError="1">
        <row r="2">
          <cell r="A2" t="str">
            <v>NPK</v>
          </cell>
          <cell r="B2" t="str">
            <v>NAMA</v>
          </cell>
          <cell r="C2" t="str">
            <v>TIM</v>
          </cell>
          <cell r="D2" t="str">
            <v>STATUS</v>
          </cell>
        </row>
        <row r="3">
          <cell r="A3">
            <v>90552</v>
          </cell>
          <cell r="B3" t="str">
            <v>Maria Rosaria Dewi Ratna Timur</v>
          </cell>
          <cell r="C3" t="str">
            <v>YOG 9</v>
          </cell>
          <cell r="D3" t="str">
            <v>REGULER</v>
          </cell>
        </row>
        <row r="4">
          <cell r="A4">
            <v>90592</v>
          </cell>
          <cell r="B4" t="str">
            <v>Dini Shintia Putri</v>
          </cell>
          <cell r="C4" t="str">
            <v>YOG 5</v>
          </cell>
          <cell r="D4" t="str">
            <v>EKSKLUSIF</v>
          </cell>
        </row>
        <row r="5">
          <cell r="A5">
            <v>90648</v>
          </cell>
          <cell r="B5" t="str">
            <v>Wahyu idhayati</v>
          </cell>
          <cell r="C5" t="str">
            <v>YOG 7</v>
          </cell>
          <cell r="D5" t="str">
            <v>REGULER</v>
          </cell>
        </row>
        <row r="6">
          <cell r="A6">
            <v>90653</v>
          </cell>
          <cell r="B6" t="str">
            <v>Weni Saputri</v>
          </cell>
          <cell r="C6" t="str">
            <v>YOG 8</v>
          </cell>
          <cell r="D6" t="str">
            <v>EKSKLUSIF</v>
          </cell>
        </row>
        <row r="7">
          <cell r="A7">
            <v>90694</v>
          </cell>
          <cell r="B7" t="str">
            <v>Daus Devyana</v>
          </cell>
          <cell r="C7" t="str">
            <v>YOG 7</v>
          </cell>
          <cell r="D7" t="str">
            <v>EKSKLUSIF</v>
          </cell>
        </row>
        <row r="8">
          <cell r="A8">
            <v>92135</v>
          </cell>
          <cell r="B8" t="str">
            <v>Ernawati Nofia Rindiani</v>
          </cell>
          <cell r="C8" t="str">
            <v>YOG 9</v>
          </cell>
          <cell r="D8" t="str">
            <v>REGULER</v>
          </cell>
        </row>
        <row r="9">
          <cell r="A9">
            <v>92287</v>
          </cell>
          <cell r="B9" t="str">
            <v>Alyda Rizka Islamiyati</v>
          </cell>
          <cell r="C9" t="str">
            <v>YOG 9</v>
          </cell>
          <cell r="D9" t="str">
            <v>EKSKLUSIF</v>
          </cell>
        </row>
        <row r="10">
          <cell r="A10">
            <v>92438</v>
          </cell>
          <cell r="B10" t="str">
            <v>Muftia Ariani Lesmana</v>
          </cell>
          <cell r="C10" t="str">
            <v>YOG 10</v>
          </cell>
          <cell r="D10" t="str">
            <v>REGULER</v>
          </cell>
        </row>
        <row r="11">
          <cell r="A11">
            <v>92485</v>
          </cell>
          <cell r="B11" t="str">
            <v>Yulisa Eri Arvidayani</v>
          </cell>
          <cell r="C11" t="str">
            <v>YOG 3</v>
          </cell>
          <cell r="D11" t="str">
            <v>REGULER</v>
          </cell>
        </row>
        <row r="12">
          <cell r="A12">
            <v>92504</v>
          </cell>
          <cell r="B12" t="str">
            <v>Artika Yunita Ardi</v>
          </cell>
          <cell r="C12" t="str">
            <v>YOG 9</v>
          </cell>
          <cell r="D12" t="str">
            <v>REGULER</v>
          </cell>
        </row>
        <row r="13">
          <cell r="A13">
            <v>92539</v>
          </cell>
          <cell r="B13" t="str">
            <v>Rosiana</v>
          </cell>
          <cell r="C13" t="str">
            <v>YOG 7</v>
          </cell>
          <cell r="D13" t="str">
            <v>EKSKLUSIF</v>
          </cell>
        </row>
        <row r="14">
          <cell r="A14">
            <v>92622</v>
          </cell>
          <cell r="B14" t="str">
            <v>Ayu Suci Nugroyanti</v>
          </cell>
          <cell r="C14" t="str">
            <v>YOG 4</v>
          </cell>
          <cell r="D14" t="str">
            <v>EKSKLUSIF</v>
          </cell>
        </row>
        <row r="15">
          <cell r="A15">
            <v>92669</v>
          </cell>
          <cell r="B15" t="str">
            <v>Apik Kusuma Ayu</v>
          </cell>
          <cell r="C15" t="str">
            <v>YOG 7</v>
          </cell>
          <cell r="D15" t="str">
            <v>REGULER</v>
          </cell>
        </row>
        <row r="16">
          <cell r="A16">
            <v>92715</v>
          </cell>
          <cell r="B16" t="str">
            <v>HESTI WAHYU PRATIWI</v>
          </cell>
          <cell r="C16" t="str">
            <v>YOG 10</v>
          </cell>
          <cell r="D16" t="str">
            <v>REGULER</v>
          </cell>
        </row>
        <row r="17">
          <cell r="A17" t="str">
            <v>A0036</v>
          </cell>
          <cell r="B17" t="str">
            <v>Wening Indah Lestari</v>
          </cell>
          <cell r="C17" t="str">
            <v>YOG 3</v>
          </cell>
          <cell r="D17" t="str">
            <v>REGULER</v>
          </cell>
        </row>
        <row r="18">
          <cell r="A18" t="str">
            <v>A0064</v>
          </cell>
          <cell r="B18" t="str">
            <v>Eko Septiardi</v>
          </cell>
          <cell r="C18" t="str">
            <v>YOG 9</v>
          </cell>
          <cell r="D18" t="str">
            <v>REGULER</v>
          </cell>
        </row>
        <row r="19">
          <cell r="A19" t="str">
            <v>A0225</v>
          </cell>
          <cell r="B19" t="str">
            <v>Rizal Saputra</v>
          </cell>
          <cell r="C19" t="str">
            <v>YOG 2</v>
          </cell>
          <cell r="D19" t="str">
            <v>EKSKLUSIF</v>
          </cell>
        </row>
        <row r="20">
          <cell r="A20" t="str">
            <v>A0261</v>
          </cell>
          <cell r="B20" t="str">
            <v>Chelsi Ananda</v>
          </cell>
          <cell r="C20" t="str">
            <v>YOG 1</v>
          </cell>
          <cell r="D20" t="str">
            <v>EKSKLUSIF</v>
          </cell>
        </row>
        <row r="21">
          <cell r="A21" t="str">
            <v>A0320</v>
          </cell>
          <cell r="B21" t="str">
            <v>Deafni Dinda R Utami</v>
          </cell>
          <cell r="C21" t="str">
            <v>YOG 3</v>
          </cell>
          <cell r="D21" t="str">
            <v>EKSKLUSIF</v>
          </cell>
        </row>
        <row r="22">
          <cell r="A22" t="str">
            <v>A0327</v>
          </cell>
          <cell r="B22" t="str">
            <v>Wiwik Noryanti</v>
          </cell>
          <cell r="C22" t="str">
            <v>YOG 10</v>
          </cell>
          <cell r="D22" t="str">
            <v>REGULER</v>
          </cell>
        </row>
        <row r="23">
          <cell r="A23" t="str">
            <v>A0378</v>
          </cell>
          <cell r="B23" t="str">
            <v>Wiranti Putri</v>
          </cell>
          <cell r="C23" t="str">
            <v>YOG 7</v>
          </cell>
          <cell r="D23" t="str">
            <v>EKSKLUSIF</v>
          </cell>
        </row>
        <row r="24">
          <cell r="A24" t="str">
            <v>A0415</v>
          </cell>
          <cell r="B24" t="str">
            <v>Dina Nakita</v>
          </cell>
          <cell r="C24" t="str">
            <v>YOG 7</v>
          </cell>
          <cell r="D24" t="str">
            <v>REGULER</v>
          </cell>
        </row>
        <row r="25">
          <cell r="A25" t="str">
            <v>A0440</v>
          </cell>
          <cell r="B25" t="str">
            <v>MUHAMMAD HAMZAH</v>
          </cell>
          <cell r="C25" t="str">
            <v>YOG 1</v>
          </cell>
          <cell r="D25" t="str">
            <v>REGULER</v>
          </cell>
        </row>
        <row r="26">
          <cell r="A26" t="str">
            <v>A0453</v>
          </cell>
          <cell r="B26" t="str">
            <v>ANISA SHELA NOVITA</v>
          </cell>
          <cell r="C26" t="str">
            <v>YOG 2</v>
          </cell>
          <cell r="D26" t="str">
            <v>EKSKLUSIF</v>
          </cell>
        </row>
        <row r="27">
          <cell r="A27" t="str">
            <v>A0458</v>
          </cell>
          <cell r="B27" t="str">
            <v>JOKO SLAMETO</v>
          </cell>
          <cell r="C27" t="str">
            <v>YOG 6</v>
          </cell>
          <cell r="D27" t="str">
            <v>EKSKLUSIF</v>
          </cell>
        </row>
        <row r="28">
          <cell r="A28" t="str">
            <v>A0517</v>
          </cell>
          <cell r="B28" t="str">
            <v>CHATARINA SEPTRYANINGSI</v>
          </cell>
          <cell r="C28" t="str">
            <v>YOG 2</v>
          </cell>
          <cell r="D28" t="str">
            <v>REGULER</v>
          </cell>
        </row>
        <row r="29">
          <cell r="A29" t="str">
            <v>A0597</v>
          </cell>
          <cell r="B29" t="str">
            <v>REHLITNA REJEKINTA BR PURBA</v>
          </cell>
          <cell r="C29" t="str">
            <v>YOG 1</v>
          </cell>
          <cell r="D29" t="str">
            <v>REGULER</v>
          </cell>
        </row>
        <row r="30">
          <cell r="A30" t="str">
            <v>A0680</v>
          </cell>
          <cell r="B30" t="str">
            <v>EUIS YUNIKE WINDYANINGRUM</v>
          </cell>
          <cell r="C30" t="str">
            <v>YOG 8</v>
          </cell>
          <cell r="D30" t="str">
            <v>REGULER</v>
          </cell>
        </row>
        <row r="31">
          <cell r="A31" t="str">
            <v>A0725</v>
          </cell>
          <cell r="B31" t="str">
            <v>NUR KHASANAH</v>
          </cell>
          <cell r="C31" t="str">
            <v>YOG 5</v>
          </cell>
          <cell r="D31" t="str">
            <v>EKSKLUSIF</v>
          </cell>
        </row>
        <row r="32">
          <cell r="A32" t="str">
            <v>A0745</v>
          </cell>
          <cell r="B32" t="str">
            <v>ANE MELISA MURNI</v>
          </cell>
          <cell r="C32" t="str">
            <v>YOG 1</v>
          </cell>
          <cell r="D32" t="str">
            <v>EKSKLUSIF</v>
          </cell>
        </row>
        <row r="33">
          <cell r="A33" t="str">
            <v>A0750</v>
          </cell>
          <cell r="B33" t="str">
            <v>ARVIANTI JILLY VANESHA MULETE</v>
          </cell>
          <cell r="C33" t="str">
            <v>YOG 9</v>
          </cell>
          <cell r="D33" t="str">
            <v>EKSKLUSIF</v>
          </cell>
        </row>
        <row r="34">
          <cell r="A34" t="str">
            <v>A0757</v>
          </cell>
          <cell r="B34" t="str">
            <v>GANESHA WIJAYA KUSUMA</v>
          </cell>
          <cell r="C34" t="str">
            <v>YOG 9</v>
          </cell>
          <cell r="D34" t="str">
            <v>REGULER</v>
          </cell>
        </row>
        <row r="35">
          <cell r="A35" t="str">
            <v>A0770</v>
          </cell>
          <cell r="B35" t="str">
            <v>ELZE ZULFANNY</v>
          </cell>
          <cell r="C35" t="str">
            <v>YOG 10</v>
          </cell>
          <cell r="D35" t="str">
            <v>EKSKLUSIF</v>
          </cell>
        </row>
        <row r="36">
          <cell r="A36" t="str">
            <v>A0812</v>
          </cell>
          <cell r="B36" t="str">
            <v>HERLINI NUR AZIZAH</v>
          </cell>
          <cell r="C36" t="str">
            <v>YOG 4</v>
          </cell>
          <cell r="D36" t="str">
            <v>EKSKLUSIF</v>
          </cell>
        </row>
        <row r="37">
          <cell r="A37" t="str">
            <v>A0817</v>
          </cell>
          <cell r="B37" t="str">
            <v>YOLA VALENIA</v>
          </cell>
          <cell r="C37" t="str">
            <v>YOG 5</v>
          </cell>
          <cell r="D37" t="str">
            <v>EKSKLUSIF</v>
          </cell>
        </row>
        <row r="38">
          <cell r="A38" t="str">
            <v>A0818</v>
          </cell>
          <cell r="B38" t="str">
            <v>AGIS DWI RAHMAWATI</v>
          </cell>
          <cell r="C38" t="str">
            <v>YOG 4</v>
          </cell>
          <cell r="D38" t="str">
            <v>EKSKLUSIF</v>
          </cell>
        </row>
        <row r="39">
          <cell r="A39" t="str">
            <v>A0821</v>
          </cell>
          <cell r="B39" t="str">
            <v>INDRIANA DAMAYANTI</v>
          </cell>
          <cell r="C39" t="str">
            <v>YOG 8</v>
          </cell>
          <cell r="D39" t="str">
            <v>EKSKLUSIF</v>
          </cell>
        </row>
        <row r="40">
          <cell r="A40" t="str">
            <v>A0830</v>
          </cell>
          <cell r="B40" t="str">
            <v>MARGI SURYANI</v>
          </cell>
          <cell r="C40" t="str">
            <v>YOG 8</v>
          </cell>
          <cell r="D40" t="str">
            <v>EKSKLUSIF</v>
          </cell>
        </row>
        <row r="41">
          <cell r="A41" t="str">
            <v>A0864</v>
          </cell>
          <cell r="B41" t="str">
            <v>WAHYU NURAENI</v>
          </cell>
          <cell r="C41" t="str">
            <v>YOG 9</v>
          </cell>
          <cell r="D41" t="str">
            <v>EKSKLUSIF</v>
          </cell>
        </row>
        <row r="42">
          <cell r="A42" t="str">
            <v>A0867</v>
          </cell>
          <cell r="B42" t="str">
            <v>SHABRINA DIAN FARAH FAUZIA</v>
          </cell>
          <cell r="C42" t="str">
            <v>YOG 9</v>
          </cell>
          <cell r="D42" t="str">
            <v>REGULER</v>
          </cell>
        </row>
        <row r="43">
          <cell r="A43" t="str">
            <v>A0874</v>
          </cell>
          <cell r="B43" t="str">
            <v>GALIH MARDIANA</v>
          </cell>
          <cell r="C43" t="str">
            <v>YOG 6</v>
          </cell>
          <cell r="D43" t="str">
            <v>EKSKLUSIF</v>
          </cell>
        </row>
        <row r="44">
          <cell r="A44" t="str">
            <v>A0879</v>
          </cell>
          <cell r="B44" t="str">
            <v>RISZA ANGGUN DWI ARIANANDA</v>
          </cell>
          <cell r="C44" t="str">
            <v>YOG 2</v>
          </cell>
          <cell r="D44" t="str">
            <v>EKSKLUSIF</v>
          </cell>
        </row>
        <row r="45">
          <cell r="A45" t="str">
            <v>A0881</v>
          </cell>
          <cell r="B45" t="str">
            <v>ERINA EKA WULANDARI</v>
          </cell>
          <cell r="C45" t="str">
            <v>YOG 9</v>
          </cell>
          <cell r="D45" t="str">
            <v>EKSKLUSIF</v>
          </cell>
        </row>
        <row r="46">
          <cell r="A46" t="str">
            <v>A0886</v>
          </cell>
          <cell r="B46" t="str">
            <v>ASTUTRI PUJI RAHAYU</v>
          </cell>
          <cell r="C46" t="str">
            <v>YOG 6</v>
          </cell>
          <cell r="D46" t="str">
            <v>REGULER</v>
          </cell>
        </row>
        <row r="47">
          <cell r="A47" t="str">
            <v>A0934</v>
          </cell>
          <cell r="B47" t="str">
            <v>SINDU PRATHIWI</v>
          </cell>
          <cell r="C47" t="str">
            <v>YOG 4</v>
          </cell>
          <cell r="D47" t="str">
            <v>REGULER</v>
          </cell>
        </row>
        <row r="48">
          <cell r="A48" t="str">
            <v>A0964</v>
          </cell>
          <cell r="B48" t="str">
            <v>ANISA DESIANTI RAMADHANI</v>
          </cell>
          <cell r="C48" t="str">
            <v>YOG 4</v>
          </cell>
          <cell r="D48" t="str">
            <v>REGULER</v>
          </cell>
        </row>
        <row r="49">
          <cell r="A49" t="str">
            <v>A0969</v>
          </cell>
          <cell r="B49" t="str">
            <v>ANGGI DWI</v>
          </cell>
          <cell r="C49" t="str">
            <v>YOG 9</v>
          </cell>
          <cell r="D49" t="str">
            <v>EKSKLUSIF</v>
          </cell>
        </row>
        <row r="50">
          <cell r="A50" t="str">
            <v>A0977</v>
          </cell>
          <cell r="B50" t="str">
            <v>RIA ARIANTI</v>
          </cell>
          <cell r="C50" t="str">
            <v>YOG 2</v>
          </cell>
          <cell r="D50" t="str">
            <v>EKSKLUSIF</v>
          </cell>
        </row>
        <row r="51">
          <cell r="A51" t="str">
            <v>A0986</v>
          </cell>
          <cell r="B51" t="str">
            <v>DIMAS ADAM JORDAN</v>
          </cell>
          <cell r="C51" t="str">
            <v>YOG 8</v>
          </cell>
          <cell r="D51" t="str">
            <v>REGULER</v>
          </cell>
        </row>
        <row r="52">
          <cell r="A52" t="str">
            <v>A0999</v>
          </cell>
          <cell r="B52" t="str">
            <v>MUHAMMAD LUTHFI AZIZ</v>
          </cell>
          <cell r="C52" t="str">
            <v>YOG 9</v>
          </cell>
          <cell r="D52" t="str">
            <v>EKSKLUSIF</v>
          </cell>
        </row>
        <row r="53">
          <cell r="A53" t="str">
            <v>A1025</v>
          </cell>
          <cell r="B53" t="str">
            <v>WAFA SINTA</v>
          </cell>
          <cell r="C53" t="str">
            <v>YOG 5</v>
          </cell>
          <cell r="D53" t="str">
            <v>EKSKLUSIF</v>
          </cell>
        </row>
        <row r="54">
          <cell r="A54" t="str">
            <v>A1030</v>
          </cell>
          <cell r="B54" t="str">
            <v>ENI RACHMI MURDANINGRUM</v>
          </cell>
          <cell r="C54" t="str">
            <v>YOG 2</v>
          </cell>
          <cell r="D54" t="str">
            <v>REGULER</v>
          </cell>
        </row>
        <row r="55">
          <cell r="A55" t="str">
            <v>A1096</v>
          </cell>
          <cell r="B55" t="str">
            <v>NILA HAQIQI</v>
          </cell>
          <cell r="C55" t="str">
            <v>YOG 6</v>
          </cell>
          <cell r="D55" t="str">
            <v>EKSKLUSIF</v>
          </cell>
        </row>
        <row r="56">
          <cell r="A56" t="str">
            <v>A1098</v>
          </cell>
          <cell r="B56" t="str">
            <v>DEXA CAHYA</v>
          </cell>
          <cell r="C56" t="str">
            <v>YOG 2</v>
          </cell>
          <cell r="D56" t="str">
            <v>REGULER</v>
          </cell>
        </row>
        <row r="57">
          <cell r="A57" t="str">
            <v>A1105</v>
          </cell>
          <cell r="B57" t="str">
            <v>ANISA NUR AINI</v>
          </cell>
          <cell r="C57" t="str">
            <v>YOG 2</v>
          </cell>
          <cell r="D57" t="str">
            <v>EKSKLUSIF</v>
          </cell>
        </row>
        <row r="58">
          <cell r="A58" t="str">
            <v>A1118</v>
          </cell>
          <cell r="B58" t="str">
            <v>OKSA ANDRIARDINA</v>
          </cell>
          <cell r="C58" t="str">
            <v>YOG 1</v>
          </cell>
          <cell r="D58" t="str">
            <v>REGULER</v>
          </cell>
        </row>
        <row r="59">
          <cell r="A59" t="str">
            <v>A1160</v>
          </cell>
          <cell r="B59" t="str">
            <v>NAFIS MUSLIKHAH</v>
          </cell>
          <cell r="C59" t="str">
            <v>YOG 8</v>
          </cell>
          <cell r="D59" t="str">
            <v>EKSKLUSIF</v>
          </cell>
        </row>
        <row r="60">
          <cell r="A60" t="str">
            <v>A1185</v>
          </cell>
          <cell r="B60" t="str">
            <v>SAFA PRAYUDA</v>
          </cell>
          <cell r="C60" t="str">
            <v>YOG 9</v>
          </cell>
          <cell r="D60" t="str">
            <v>REGULER</v>
          </cell>
        </row>
        <row r="61">
          <cell r="A61" t="str">
            <v>A1209</v>
          </cell>
          <cell r="B61" t="str">
            <v>ZULFI FAQIH NURUL JANNAH</v>
          </cell>
          <cell r="C61" t="str">
            <v>YOG 9</v>
          </cell>
          <cell r="D61" t="str">
            <v>EKSKLUSIF</v>
          </cell>
        </row>
        <row r="62">
          <cell r="A62" t="str">
            <v>A1215</v>
          </cell>
          <cell r="B62" t="str">
            <v>ESTERINA KUSUMAWATI</v>
          </cell>
          <cell r="C62" t="str">
            <v>YOG 5</v>
          </cell>
          <cell r="D62" t="str">
            <v>EKSKLUSIF</v>
          </cell>
        </row>
        <row r="63">
          <cell r="A63" t="str">
            <v>A1219</v>
          </cell>
          <cell r="B63" t="str">
            <v>AZIZ ALFISYAHRI</v>
          </cell>
          <cell r="C63" t="str">
            <v>YOG 10</v>
          </cell>
          <cell r="D63" t="str">
            <v>EKSKLUSIF</v>
          </cell>
        </row>
        <row r="64">
          <cell r="A64" t="str">
            <v>A1276</v>
          </cell>
          <cell r="B64" t="str">
            <v>SINDI ARLINDA DEWI</v>
          </cell>
          <cell r="C64" t="str">
            <v>YOG 3</v>
          </cell>
          <cell r="D64" t="str">
            <v>EKSKLUSIF</v>
          </cell>
        </row>
        <row r="65">
          <cell r="A65" t="str">
            <v>A1277</v>
          </cell>
          <cell r="B65" t="str">
            <v>ARDIANA ZAHRA YULITA</v>
          </cell>
          <cell r="C65" t="str">
            <v>YOG 5</v>
          </cell>
          <cell r="D65" t="str">
            <v>REGULER</v>
          </cell>
        </row>
        <row r="66">
          <cell r="A66" t="str">
            <v>A1280</v>
          </cell>
          <cell r="B66" t="str">
            <v>PASKHA APRILIANINGSIH APRILIANINGSIH</v>
          </cell>
          <cell r="C66" t="str">
            <v>YOG 5</v>
          </cell>
          <cell r="D66" t="str">
            <v>EKSKLUSIF</v>
          </cell>
        </row>
        <row r="67">
          <cell r="A67" t="str">
            <v>A1329</v>
          </cell>
          <cell r="B67" t="str">
            <v>NABILA HASNA</v>
          </cell>
          <cell r="C67" t="str">
            <v>YOG 4</v>
          </cell>
          <cell r="D67" t="str">
            <v>EKSKLUSIF</v>
          </cell>
        </row>
        <row r="68">
          <cell r="A68" t="str">
            <v>A1334</v>
          </cell>
          <cell r="B68" t="str">
            <v>DESLITA SITOHANG</v>
          </cell>
          <cell r="C68" t="str">
            <v>YOG 1</v>
          </cell>
          <cell r="D68" t="str">
            <v>REGULER</v>
          </cell>
        </row>
        <row r="69">
          <cell r="A69" t="str">
            <v>A1342</v>
          </cell>
          <cell r="B69" t="str">
            <v>ENZELLENA</v>
          </cell>
          <cell r="C69" t="str">
            <v>YOG 6</v>
          </cell>
          <cell r="D69" t="str">
            <v>REGULER</v>
          </cell>
        </row>
        <row r="70">
          <cell r="A70" t="str">
            <v>A1349</v>
          </cell>
          <cell r="B70" t="str">
            <v>TISA NORSARI</v>
          </cell>
          <cell r="C70" t="str">
            <v>YOG 2</v>
          </cell>
          <cell r="D70" t="str">
            <v>EKSKLUSIF</v>
          </cell>
        </row>
        <row r="71">
          <cell r="A71" t="str">
            <v>A1357</v>
          </cell>
          <cell r="B71" t="str">
            <v>AGNES TRINITAS</v>
          </cell>
          <cell r="C71" t="str">
            <v>YOG 1</v>
          </cell>
          <cell r="D71" t="str">
            <v>EKSKLUSIF</v>
          </cell>
        </row>
        <row r="72">
          <cell r="A72" t="str">
            <v>A1417</v>
          </cell>
          <cell r="B72" t="str">
            <v>ISTAJIB HAMAMI</v>
          </cell>
          <cell r="C72" t="str">
            <v>YOG 4</v>
          </cell>
          <cell r="D72" t="str">
            <v>REGULER</v>
          </cell>
        </row>
        <row r="73">
          <cell r="A73" t="str">
            <v>A1461</v>
          </cell>
          <cell r="B73" t="str">
            <v>AKHSA EKA MAHARANI</v>
          </cell>
          <cell r="C73" t="str">
            <v>YOG 4</v>
          </cell>
          <cell r="D73" t="str">
            <v>EKSKLUSIF</v>
          </cell>
        </row>
        <row r="74">
          <cell r="A74" t="str">
            <v>A1465</v>
          </cell>
          <cell r="B74" t="str">
            <v>ALDY CIPTHA PRIMANDA</v>
          </cell>
          <cell r="C74" t="str">
            <v>YOG 6</v>
          </cell>
          <cell r="D74" t="str">
            <v>REGULER</v>
          </cell>
        </row>
        <row r="75">
          <cell r="A75" t="str">
            <v>A1525</v>
          </cell>
          <cell r="B75" t="str">
            <v>MARSIDAH</v>
          </cell>
          <cell r="C75" t="str">
            <v>YOG 7</v>
          </cell>
          <cell r="D75" t="str">
            <v>EKSKLUSIF</v>
          </cell>
        </row>
        <row r="76">
          <cell r="A76" t="str">
            <v>A1531</v>
          </cell>
          <cell r="B76" t="str">
            <v>ERIN ALFINATA</v>
          </cell>
          <cell r="C76" t="str">
            <v>YOG 3</v>
          </cell>
          <cell r="D76" t="str">
            <v>EKSKLUSIF</v>
          </cell>
        </row>
        <row r="77">
          <cell r="A77" t="str">
            <v>A1556</v>
          </cell>
          <cell r="B77" t="str">
            <v>ISMA AUDIA PRABAWATI</v>
          </cell>
          <cell r="C77" t="str">
            <v>YOG 3</v>
          </cell>
          <cell r="D77" t="str">
            <v>EKSKLUSIF</v>
          </cell>
        </row>
        <row r="78">
          <cell r="A78" t="str">
            <v>A1641</v>
          </cell>
          <cell r="B78" t="str">
            <v>MUGHAYATSYAH</v>
          </cell>
          <cell r="C78" t="str">
            <v>YOG 8</v>
          </cell>
          <cell r="D78" t="str">
            <v>REGULER</v>
          </cell>
        </row>
        <row r="79">
          <cell r="A79" t="str">
            <v>A1651</v>
          </cell>
          <cell r="B79" t="str">
            <v>NUR ROMADANI FITRIANA</v>
          </cell>
          <cell r="C79" t="str">
            <v>YOG 2</v>
          </cell>
          <cell r="D79" t="str">
            <v>REGULER</v>
          </cell>
        </row>
        <row r="80">
          <cell r="A80" t="str">
            <v>A1652</v>
          </cell>
          <cell r="B80" t="str">
            <v>ADINDA PUTRI AMALIA</v>
          </cell>
          <cell r="C80" t="str">
            <v>YOG 10</v>
          </cell>
          <cell r="D80" t="str">
            <v>REGULER</v>
          </cell>
        </row>
        <row r="81">
          <cell r="A81" t="str">
            <v>A1669</v>
          </cell>
          <cell r="B81" t="str">
            <v>CINTIA ANINDA HEKA SHAFIRA</v>
          </cell>
          <cell r="C81" t="str">
            <v>YOG 2</v>
          </cell>
          <cell r="D81" t="str">
            <v>REGULER</v>
          </cell>
        </row>
        <row r="82">
          <cell r="A82" t="str">
            <v>A1721</v>
          </cell>
          <cell r="B82" t="str">
            <v>MEGA AUDILIA</v>
          </cell>
          <cell r="C82" t="str">
            <v>YOG 7</v>
          </cell>
          <cell r="D82" t="str">
            <v>EKSKLUSIF</v>
          </cell>
        </row>
        <row r="83">
          <cell r="A83" t="str">
            <v>A1728</v>
          </cell>
          <cell r="B83" t="str">
            <v>AYU TRI LESTARI</v>
          </cell>
          <cell r="C83" t="str">
            <v>YOG 7</v>
          </cell>
          <cell r="D83" t="str">
            <v>REGULER</v>
          </cell>
        </row>
        <row r="84">
          <cell r="A84" t="str">
            <v>A1755</v>
          </cell>
          <cell r="B84" t="str">
            <v>TIFANI ADELIA SYAFITRI</v>
          </cell>
          <cell r="C84" t="str">
            <v>YOG 10</v>
          </cell>
          <cell r="D84" t="str">
            <v>EKSKLUSIF</v>
          </cell>
        </row>
        <row r="85">
          <cell r="A85" t="str">
            <v>A1762</v>
          </cell>
          <cell r="B85" t="str">
            <v>MUTAHIR ALI</v>
          </cell>
          <cell r="C85" t="str">
            <v>YOG 3</v>
          </cell>
          <cell r="D85" t="str">
            <v>REGULER</v>
          </cell>
        </row>
        <row r="86">
          <cell r="A86" t="str">
            <v>A1766</v>
          </cell>
          <cell r="B86" t="str">
            <v>ELIZABETH PARAMITA</v>
          </cell>
          <cell r="C86" t="str">
            <v>YOG 8</v>
          </cell>
          <cell r="D86" t="str">
            <v>EKSKLUSIF</v>
          </cell>
        </row>
        <row r="87">
          <cell r="A87" t="str">
            <v>A1773</v>
          </cell>
          <cell r="B87" t="str">
            <v>MELINIA WINDY ERLIYA</v>
          </cell>
          <cell r="C87" t="str">
            <v>YOG 8</v>
          </cell>
          <cell r="D87" t="str">
            <v>EKSKLUSIF</v>
          </cell>
        </row>
        <row r="88">
          <cell r="A88" t="str">
            <v>A1774</v>
          </cell>
          <cell r="B88" t="str">
            <v>MARIA DEWI TIRTA PERWITA SARI PERWITA SARI</v>
          </cell>
          <cell r="C88" t="str">
            <v>YOG 8</v>
          </cell>
          <cell r="D88" t="str">
            <v>REGULER</v>
          </cell>
        </row>
        <row r="89">
          <cell r="A89" t="str">
            <v>A1776</v>
          </cell>
          <cell r="B89" t="str">
            <v>ANNISA SEPTIANA</v>
          </cell>
          <cell r="C89" t="str">
            <v>YOG 7</v>
          </cell>
          <cell r="D89" t="str">
            <v>EKSKLUSIF</v>
          </cell>
        </row>
        <row r="90">
          <cell r="A90" t="str">
            <v>A1777</v>
          </cell>
          <cell r="B90" t="str">
            <v>MUTIANI WULANDARI</v>
          </cell>
          <cell r="C90" t="str">
            <v>YOG 2</v>
          </cell>
          <cell r="D90" t="str">
            <v>REGULER</v>
          </cell>
        </row>
        <row r="91">
          <cell r="A91" t="str">
            <v>A1781</v>
          </cell>
          <cell r="B91" t="str">
            <v>ZULFA AZIZAH</v>
          </cell>
          <cell r="C91" t="str">
            <v>YOG 3</v>
          </cell>
          <cell r="D91" t="str">
            <v>REGULER</v>
          </cell>
        </row>
        <row r="92">
          <cell r="A92" t="str">
            <v>A1825</v>
          </cell>
          <cell r="B92" t="str">
            <v>MARLIANA</v>
          </cell>
          <cell r="C92" t="str">
            <v>YOG 5</v>
          </cell>
          <cell r="D92" t="str">
            <v>EKSKLUSIF</v>
          </cell>
        </row>
        <row r="93">
          <cell r="A93" t="str">
            <v>A1841</v>
          </cell>
          <cell r="B93" t="str">
            <v>ADHINA PUTRIANA KUSUMAWATI</v>
          </cell>
          <cell r="C93" t="str">
            <v>YOG 7</v>
          </cell>
          <cell r="D93" t="str">
            <v>EKSKLUSIF</v>
          </cell>
        </row>
        <row r="94">
          <cell r="A94" t="str">
            <v>A1842</v>
          </cell>
          <cell r="B94" t="str">
            <v>KELPIN PONTIUS ARON</v>
          </cell>
          <cell r="C94" t="str">
            <v>YOG 10</v>
          </cell>
          <cell r="D94" t="str">
            <v>EKSKLUSIF</v>
          </cell>
        </row>
        <row r="95">
          <cell r="A95" t="str">
            <v>A1854</v>
          </cell>
          <cell r="B95" t="str">
            <v>SALSABILA OKTAVIMADIANA</v>
          </cell>
          <cell r="C95" t="str">
            <v>YOG 3</v>
          </cell>
          <cell r="D95" t="str">
            <v>EKSKLUSIF</v>
          </cell>
        </row>
        <row r="96">
          <cell r="A96" t="str">
            <v>A1893</v>
          </cell>
          <cell r="B96" t="str">
            <v>SYANNE AURELLIA KAWIHARDJA</v>
          </cell>
          <cell r="C96" t="str">
            <v>YOG 6</v>
          </cell>
          <cell r="D96" t="str">
            <v>REGULER</v>
          </cell>
        </row>
        <row r="97">
          <cell r="A97" t="str">
            <v>A1944</v>
          </cell>
          <cell r="B97" t="str">
            <v>MUHAMMAD HILMI AZZAHIDI</v>
          </cell>
          <cell r="C97" t="str">
            <v>YOG 10</v>
          </cell>
          <cell r="D97" t="str">
            <v>EKSKLUSIF</v>
          </cell>
        </row>
        <row r="98">
          <cell r="A98" t="str">
            <v>A1954</v>
          </cell>
          <cell r="B98" t="str">
            <v>JELITA AYUNDA FITRIA</v>
          </cell>
          <cell r="C98" t="str">
            <v>YOG 8</v>
          </cell>
          <cell r="D98" t="str">
            <v>EKSKLUSIF</v>
          </cell>
        </row>
        <row r="99">
          <cell r="A99" t="str">
            <v>A1957</v>
          </cell>
          <cell r="B99" t="str">
            <v>FATIA</v>
          </cell>
          <cell r="C99" t="str">
            <v>YOG 10</v>
          </cell>
          <cell r="D99" t="str">
            <v>EKSKLUSIF</v>
          </cell>
        </row>
        <row r="100">
          <cell r="A100" t="str">
            <v>A2045</v>
          </cell>
          <cell r="B100" t="str">
            <v>DEVI OKTAVIANI</v>
          </cell>
          <cell r="C100" t="str">
            <v>YOG 4</v>
          </cell>
          <cell r="D100" t="str">
            <v>REGULER</v>
          </cell>
        </row>
        <row r="101">
          <cell r="A101" t="str">
            <v>A2145</v>
          </cell>
          <cell r="B101" t="str">
            <v>LAILY FAJRIYANTI</v>
          </cell>
          <cell r="C101" t="str">
            <v>YOG 1</v>
          </cell>
          <cell r="D101" t="str">
            <v>REGULER</v>
          </cell>
        </row>
        <row r="102">
          <cell r="A102" t="str">
            <v>A2179</v>
          </cell>
          <cell r="B102" t="str">
            <v>ANNISA LARASATI</v>
          </cell>
          <cell r="C102" t="str">
            <v>YOG 6</v>
          </cell>
          <cell r="D102" t="str">
            <v>EKSKLUSIF</v>
          </cell>
        </row>
        <row r="103">
          <cell r="A103" t="str">
            <v>A2255</v>
          </cell>
          <cell r="B103" t="str">
            <v>ELI SITOHANG</v>
          </cell>
          <cell r="C103" t="str">
            <v>YOG 1</v>
          </cell>
          <cell r="D103" t="str">
            <v>EKSKLUSIF</v>
          </cell>
        </row>
        <row r="104">
          <cell r="A104" t="str">
            <v>A2320</v>
          </cell>
          <cell r="B104" t="str">
            <v>MARGARITA POLLY</v>
          </cell>
          <cell r="C104" t="str">
            <v>YOG 5</v>
          </cell>
          <cell r="D104" t="str">
            <v>REGULER</v>
          </cell>
        </row>
        <row r="105">
          <cell r="A105" t="str">
            <v>A2322</v>
          </cell>
          <cell r="B105" t="str">
            <v>ROSI NOVI LUTFITASARI</v>
          </cell>
          <cell r="C105" t="str">
            <v>YOG 1</v>
          </cell>
          <cell r="D105" t="str">
            <v>EKSKLUSIF</v>
          </cell>
        </row>
        <row r="106">
          <cell r="A106" t="str">
            <v>A2417</v>
          </cell>
          <cell r="B106" t="str">
            <v>LALANG WINATA BINTANG NANOE</v>
          </cell>
          <cell r="C106" t="str">
            <v>YOG 8</v>
          </cell>
          <cell r="D106" t="str">
            <v>REGULER</v>
          </cell>
        </row>
        <row r="107">
          <cell r="A107" t="str">
            <v>A2418</v>
          </cell>
          <cell r="B107" t="str">
            <v>RIZKA MAULIA ROKHMAH</v>
          </cell>
          <cell r="C107" t="str">
            <v>YOG 7</v>
          </cell>
          <cell r="D107" t="str">
            <v>REGULER</v>
          </cell>
        </row>
        <row r="108">
          <cell r="A108" t="str">
            <v>A2442</v>
          </cell>
          <cell r="B108" t="str">
            <v>FAYI SALSABILA</v>
          </cell>
          <cell r="C108" t="str">
            <v>YOG 5</v>
          </cell>
          <cell r="D108" t="str">
            <v>REGULER</v>
          </cell>
        </row>
        <row r="109">
          <cell r="A109" t="str">
            <v>A2462</v>
          </cell>
          <cell r="B109" t="str">
            <v>KHUSNUL KHATIMAH</v>
          </cell>
          <cell r="C109" t="str">
            <v>YOG 4</v>
          </cell>
          <cell r="D109" t="str">
            <v>EKSKLUSIF</v>
          </cell>
        </row>
        <row r="110">
          <cell r="A110" t="str">
            <v>A2504</v>
          </cell>
          <cell r="B110" t="str">
            <v>RACHMA ANINDITA TASYA DEWI</v>
          </cell>
          <cell r="C110" t="str">
            <v>YOG 1</v>
          </cell>
          <cell r="D110" t="str">
            <v>EKSKLUSIF</v>
          </cell>
        </row>
        <row r="111">
          <cell r="A111" t="str">
            <v>A2507</v>
          </cell>
          <cell r="B111" t="str">
            <v>ARJUNA TANJUNG</v>
          </cell>
          <cell r="C111" t="str">
            <v>YOG 6</v>
          </cell>
          <cell r="D111" t="str">
            <v>EKSKLUSIF</v>
          </cell>
        </row>
        <row r="112">
          <cell r="A112" t="str">
            <v>A2613</v>
          </cell>
          <cell r="B112" t="str">
            <v>DHEI KLAUDIYA</v>
          </cell>
          <cell r="C112" t="str">
            <v>YOG 1</v>
          </cell>
          <cell r="D112" t="str">
            <v>REGULER</v>
          </cell>
        </row>
        <row r="113">
          <cell r="A113" t="str">
            <v>A2719</v>
          </cell>
          <cell r="B113" t="str">
            <v>DYAH AYU MIRA BELLA</v>
          </cell>
          <cell r="C113" t="str">
            <v>YOG 7</v>
          </cell>
          <cell r="D113" t="str">
            <v>REGULER</v>
          </cell>
        </row>
        <row r="114">
          <cell r="A114" t="str">
            <v>A2782</v>
          </cell>
          <cell r="B114" t="str">
            <v>ADRIAL RAMDHANI</v>
          </cell>
          <cell r="C114" t="str">
            <v>YOG 1</v>
          </cell>
          <cell r="D114" t="str">
            <v>REGULER</v>
          </cell>
        </row>
        <row r="115">
          <cell r="A115" t="str">
            <v>A2886</v>
          </cell>
          <cell r="B115" t="str">
            <v>ASA HIRASNA SEPTIANI</v>
          </cell>
          <cell r="C115" t="str">
            <v>YOG 3</v>
          </cell>
          <cell r="D115" t="str">
            <v>EKSKLUSIF</v>
          </cell>
        </row>
        <row r="116">
          <cell r="A116" t="str">
            <v>A2925</v>
          </cell>
          <cell r="B116" t="str">
            <v>MARIA GORETTI DIAN PERMATA HADI</v>
          </cell>
          <cell r="C116" t="str">
            <v>YOG 7</v>
          </cell>
          <cell r="D116" t="str">
            <v>EKSKLUSIF</v>
          </cell>
        </row>
        <row r="117">
          <cell r="A117" t="str">
            <v>A2936</v>
          </cell>
          <cell r="B117" t="str">
            <v>DIMAS AGUNG NUGROHO</v>
          </cell>
          <cell r="C117" t="str">
            <v>YOG 7</v>
          </cell>
          <cell r="D117" t="str">
            <v>REGULER</v>
          </cell>
        </row>
        <row r="118">
          <cell r="A118" t="str">
            <v>A2937</v>
          </cell>
          <cell r="B118" t="str">
            <v>ALEXANDRO ELSIKA SOGE</v>
          </cell>
          <cell r="C118" t="str">
            <v>YOG 1</v>
          </cell>
          <cell r="D118" t="str">
            <v>REGULER</v>
          </cell>
        </row>
        <row r="119">
          <cell r="A119" t="str">
            <v>A2944</v>
          </cell>
          <cell r="B119" t="str">
            <v>I LUH LAKSMI EKA DEWI</v>
          </cell>
          <cell r="C119" t="str">
            <v>YOG 9</v>
          </cell>
          <cell r="D119" t="str">
            <v>REGULER</v>
          </cell>
        </row>
        <row r="120">
          <cell r="A120" t="str">
            <v>A2953</v>
          </cell>
          <cell r="B120" t="str">
            <v>NAWANGWULAN DESIKUMALA</v>
          </cell>
          <cell r="C120" t="str">
            <v>YOG 10</v>
          </cell>
          <cell r="D120" t="str">
            <v>EKSKLUSIF</v>
          </cell>
        </row>
        <row r="121">
          <cell r="A121" t="str">
            <v>A2961</v>
          </cell>
          <cell r="B121" t="str">
            <v>AGUNG PRASETYADI</v>
          </cell>
          <cell r="C121" t="str">
            <v>YOG 4</v>
          </cell>
          <cell r="D121" t="str">
            <v>EKSKLUSIF</v>
          </cell>
        </row>
        <row r="122">
          <cell r="A122" t="str">
            <v>A3007</v>
          </cell>
          <cell r="B122" t="str">
            <v>MELLINDA VERAWATI</v>
          </cell>
          <cell r="C122" t="str">
            <v>YOG 10</v>
          </cell>
          <cell r="D122" t="str">
            <v>REGULER</v>
          </cell>
        </row>
        <row r="123">
          <cell r="A123" t="str">
            <v>A3029</v>
          </cell>
          <cell r="B123" t="str">
            <v>EMMIA CLARITA BR TARIGAN</v>
          </cell>
          <cell r="C123" t="str">
            <v>YOG 9</v>
          </cell>
          <cell r="D123" t="str">
            <v>EKSKLUSIF</v>
          </cell>
        </row>
        <row r="124">
          <cell r="A124" t="str">
            <v>A3117</v>
          </cell>
          <cell r="B124" t="str">
            <v>HAPSARI ARINTA</v>
          </cell>
          <cell r="C124" t="str">
            <v>YOG 7</v>
          </cell>
          <cell r="D124" t="str">
            <v>REGULER</v>
          </cell>
        </row>
        <row r="125">
          <cell r="A125" t="str">
            <v>A3172</v>
          </cell>
          <cell r="B125" t="str">
            <v>NURYANI NURYANI</v>
          </cell>
          <cell r="C125" t="str">
            <v>YOG 9</v>
          </cell>
          <cell r="D125" t="str">
            <v>EKSKLUSIF</v>
          </cell>
        </row>
        <row r="126">
          <cell r="A126" t="str">
            <v>A3218</v>
          </cell>
          <cell r="B126" t="str">
            <v>IRMA SEMBIRING</v>
          </cell>
          <cell r="C126" t="str">
            <v>YOG 5</v>
          </cell>
          <cell r="D126" t="str">
            <v>REGULER</v>
          </cell>
        </row>
        <row r="127">
          <cell r="A127" t="str">
            <v>A3227</v>
          </cell>
          <cell r="B127" t="str">
            <v>AULIA TASYA AZZAHRA</v>
          </cell>
          <cell r="C127" t="str">
            <v>YOG 8</v>
          </cell>
          <cell r="D127" t="str">
            <v>REGULER</v>
          </cell>
        </row>
        <row r="128">
          <cell r="A128" t="str">
            <v>A3258</v>
          </cell>
          <cell r="B128" t="str">
            <v>CLARA DEVI MAHARANI</v>
          </cell>
          <cell r="C128" t="str">
            <v>YOG 6</v>
          </cell>
          <cell r="D128" t="str">
            <v>REGULER</v>
          </cell>
        </row>
        <row r="129">
          <cell r="A129" t="str">
            <v>A3259</v>
          </cell>
          <cell r="B129" t="str">
            <v>ALBERTUS CHRISTIAN ADE DARMAWAN</v>
          </cell>
          <cell r="C129" t="str">
            <v>YOG 1</v>
          </cell>
          <cell r="D129" t="str">
            <v>EKSKLUSIF</v>
          </cell>
        </row>
        <row r="130">
          <cell r="A130" t="str">
            <v>A3273</v>
          </cell>
          <cell r="B130" t="str">
            <v>BINTANG MUTIARAJATI</v>
          </cell>
          <cell r="C130" t="str">
            <v>YOG 2</v>
          </cell>
          <cell r="D130" t="str">
            <v>REGULER</v>
          </cell>
        </row>
        <row r="131">
          <cell r="A131" t="str">
            <v>A3321</v>
          </cell>
          <cell r="B131" t="str">
            <v>DESTI RAHMAWATI</v>
          </cell>
          <cell r="C131" t="str">
            <v>YOG 1</v>
          </cell>
          <cell r="D131" t="str">
            <v>EKSKLUSIF</v>
          </cell>
        </row>
        <row r="132">
          <cell r="A132" t="str">
            <v>A3353</v>
          </cell>
          <cell r="B132" t="str">
            <v>GARUDA PAMUNGKAS</v>
          </cell>
          <cell r="C132" t="str">
            <v>YOG 5</v>
          </cell>
          <cell r="D132" t="str">
            <v>REGULER</v>
          </cell>
        </row>
        <row r="133">
          <cell r="A133" t="str">
            <v>A3358</v>
          </cell>
          <cell r="B133" t="str">
            <v>NOVIA PUTRIANA KUSUMAWATI</v>
          </cell>
          <cell r="C133" t="str">
            <v>YOG 4</v>
          </cell>
          <cell r="D133" t="str">
            <v>REGULER</v>
          </cell>
        </row>
        <row r="134">
          <cell r="A134" t="str">
            <v>A3380</v>
          </cell>
          <cell r="B134" t="str">
            <v>KRISNITA YULI YANI</v>
          </cell>
          <cell r="C134" t="str">
            <v>YOG 7</v>
          </cell>
          <cell r="D134" t="str">
            <v>REGULER</v>
          </cell>
        </row>
        <row r="135">
          <cell r="A135" t="str">
            <v>A3403</v>
          </cell>
          <cell r="B135" t="str">
            <v>PINKAN NDARU DEWANTARI</v>
          </cell>
          <cell r="C135" t="str">
            <v>YOG 5</v>
          </cell>
          <cell r="D135" t="str">
            <v>REGULER</v>
          </cell>
        </row>
        <row r="136">
          <cell r="A136" t="str">
            <v>A3404</v>
          </cell>
          <cell r="B136" t="str">
            <v>AYU SUKMAWATI</v>
          </cell>
          <cell r="C136" t="str">
            <v>YOG 8</v>
          </cell>
          <cell r="D136" t="str">
            <v>EKSKLUSIF</v>
          </cell>
        </row>
        <row r="137">
          <cell r="A137" t="str">
            <v>A3406</v>
          </cell>
          <cell r="B137" t="str">
            <v>SEPTI MUNTE</v>
          </cell>
          <cell r="C137" t="str">
            <v>YOG 2</v>
          </cell>
          <cell r="D137" t="str">
            <v>EKSKLUSIF</v>
          </cell>
        </row>
        <row r="138">
          <cell r="A138" t="str">
            <v>A3408</v>
          </cell>
          <cell r="B138" t="str">
            <v>AGISTA WIGI NUROINI</v>
          </cell>
          <cell r="C138" t="str">
            <v>YOG 4</v>
          </cell>
          <cell r="D138" t="str">
            <v>REGULER</v>
          </cell>
        </row>
        <row r="139">
          <cell r="A139" t="str">
            <v>A3451</v>
          </cell>
          <cell r="B139" t="str">
            <v>MARCELLINA PUTRI</v>
          </cell>
          <cell r="C139" t="str">
            <v>YOG 6</v>
          </cell>
          <cell r="D139" t="str">
            <v>EKSKLUSIF</v>
          </cell>
        </row>
        <row r="140">
          <cell r="A140" t="str">
            <v>A3455</v>
          </cell>
          <cell r="B140" t="str">
            <v>LELY EFRIYANTI</v>
          </cell>
          <cell r="C140" t="str">
            <v>YOG 10</v>
          </cell>
          <cell r="D140" t="str">
            <v>REGULER</v>
          </cell>
        </row>
        <row r="141">
          <cell r="A141" t="str">
            <v>A3456</v>
          </cell>
          <cell r="B141" t="str">
            <v>FEBY KURNIA</v>
          </cell>
          <cell r="C141" t="str">
            <v>YOG 3</v>
          </cell>
          <cell r="D141" t="str">
            <v>EKSKLUSIF</v>
          </cell>
        </row>
        <row r="142">
          <cell r="A142" t="str">
            <v>A3474</v>
          </cell>
          <cell r="B142" t="str">
            <v>IRMA TRIANA</v>
          </cell>
          <cell r="C142" t="str">
            <v>YOG 1</v>
          </cell>
          <cell r="D142" t="str">
            <v>EKSKLUSIF</v>
          </cell>
        </row>
        <row r="143">
          <cell r="A143" t="str">
            <v>A3475</v>
          </cell>
          <cell r="B143" t="str">
            <v>SEPTIANA DWI LESTARI PURBANINGRUM</v>
          </cell>
          <cell r="C143" t="str">
            <v>YOG 9</v>
          </cell>
          <cell r="D143" t="str">
            <v>REGULER</v>
          </cell>
        </row>
        <row r="144">
          <cell r="A144" t="str">
            <v>A3476</v>
          </cell>
          <cell r="B144" t="str">
            <v>PRILLA IMADIANA FAJRIN</v>
          </cell>
          <cell r="C144" t="str">
            <v>YOG 2</v>
          </cell>
          <cell r="D144" t="str">
            <v>EKSKLUSIF</v>
          </cell>
        </row>
        <row r="145">
          <cell r="A145" t="str">
            <v>A3479</v>
          </cell>
          <cell r="B145" t="str">
            <v>VASSYA DIAN</v>
          </cell>
          <cell r="C145" t="str">
            <v>YOG 10</v>
          </cell>
          <cell r="D145" t="str">
            <v>REGULER</v>
          </cell>
        </row>
        <row r="146">
          <cell r="A146" t="str">
            <v>A3534</v>
          </cell>
          <cell r="B146" t="str">
            <v>RIZNA NOVALINDA WARDANA</v>
          </cell>
          <cell r="C146" t="str">
            <v>YOG 3</v>
          </cell>
          <cell r="D146" t="str">
            <v>REGULER</v>
          </cell>
        </row>
        <row r="147">
          <cell r="A147" t="str">
            <v>A3540</v>
          </cell>
          <cell r="B147" t="str">
            <v>PRASOJO NGESTI WIBOWO</v>
          </cell>
          <cell r="C147" t="str">
            <v>YOG 6</v>
          </cell>
          <cell r="D147" t="str">
            <v>REGULER</v>
          </cell>
        </row>
        <row r="148">
          <cell r="A148" t="str">
            <v>A3547</v>
          </cell>
          <cell r="B148" t="str">
            <v>SHERAVINA NADANTI</v>
          </cell>
          <cell r="C148" t="str">
            <v>YOG 3</v>
          </cell>
          <cell r="D148" t="str">
            <v>REGULER</v>
          </cell>
        </row>
        <row r="149">
          <cell r="A149" t="str">
            <v>A3550</v>
          </cell>
          <cell r="B149" t="str">
            <v>EFRIALDI AL AZIZ</v>
          </cell>
          <cell r="C149" t="str">
            <v>YOG 1</v>
          </cell>
          <cell r="D149" t="str">
            <v>REGULER</v>
          </cell>
        </row>
        <row r="150">
          <cell r="A150" t="str">
            <v>A3558</v>
          </cell>
          <cell r="B150" t="str">
            <v>Andi Sofie Febrina Salshabila</v>
          </cell>
          <cell r="C150" t="str">
            <v>YOG 4</v>
          </cell>
          <cell r="D150" t="str">
            <v>REGULER</v>
          </cell>
        </row>
        <row r="151">
          <cell r="A151" t="str">
            <v>A3597</v>
          </cell>
          <cell r="B151" t="str">
            <v>WINDI AYUNI SIJABAT</v>
          </cell>
          <cell r="C151" t="str">
            <v>YOG 7</v>
          </cell>
          <cell r="D151" t="str">
            <v>EKSKLUSIF</v>
          </cell>
        </row>
        <row r="152">
          <cell r="A152" t="str">
            <v>A3599</v>
          </cell>
          <cell r="B152" t="str">
            <v>HANIFAH RAHMADHANI</v>
          </cell>
          <cell r="C152" t="str">
            <v>YOG 3</v>
          </cell>
          <cell r="D152" t="str">
            <v>EKSKLUSIF</v>
          </cell>
        </row>
        <row r="153">
          <cell r="A153" t="str">
            <v>A3601</v>
          </cell>
          <cell r="B153" t="str">
            <v>VIRGINIA LORENSA NUGRAHA</v>
          </cell>
          <cell r="C153" t="str">
            <v>YOG 6</v>
          </cell>
          <cell r="D153" t="str">
            <v>REGULER</v>
          </cell>
        </row>
        <row r="154">
          <cell r="A154" t="str">
            <v>A3664</v>
          </cell>
          <cell r="B154" t="str">
            <v>VIONA AMBARITA</v>
          </cell>
          <cell r="C154" t="str">
            <v>YOG 9</v>
          </cell>
          <cell r="D154" t="str">
            <v>REGULER</v>
          </cell>
        </row>
        <row r="155">
          <cell r="A155" t="str">
            <v>A3721</v>
          </cell>
          <cell r="B155" t="str">
            <v>ABYAN BARI BHRAMANTA</v>
          </cell>
          <cell r="C155" t="str">
            <v>YOG 8</v>
          </cell>
          <cell r="D155" t="str">
            <v>REGULER</v>
          </cell>
        </row>
        <row r="156">
          <cell r="A156" t="str">
            <v>A3743</v>
          </cell>
          <cell r="B156" t="str">
            <v>PUTRI RAMADHANI</v>
          </cell>
          <cell r="C156" t="str">
            <v>YOG 6</v>
          </cell>
          <cell r="D156" t="str">
            <v>EKSKLUSIF</v>
          </cell>
        </row>
        <row r="157">
          <cell r="A157" t="str">
            <v>A3752</v>
          </cell>
          <cell r="B157" t="str">
            <v>MEYTA ANDIRA</v>
          </cell>
          <cell r="C157" t="str">
            <v>YOG 4</v>
          </cell>
          <cell r="D157" t="str">
            <v>EKSKLUSIF</v>
          </cell>
        </row>
        <row r="158">
          <cell r="A158" t="str">
            <v>A3754</v>
          </cell>
          <cell r="B158" t="str">
            <v>FIRDA NUR KARIMA</v>
          </cell>
          <cell r="C158" t="str">
            <v>YOG 5</v>
          </cell>
          <cell r="D158" t="str">
            <v>EKSKLUSIF</v>
          </cell>
        </row>
        <row r="159">
          <cell r="A159" t="str">
            <v>A3757</v>
          </cell>
          <cell r="B159" t="str">
            <v>HOSIANA KRISMA WIJAYANTI</v>
          </cell>
          <cell r="C159" t="str">
            <v>YOG 2</v>
          </cell>
          <cell r="D159" t="str">
            <v>REGULER</v>
          </cell>
        </row>
        <row r="160">
          <cell r="A160" t="str">
            <v>A3785</v>
          </cell>
          <cell r="B160" t="str">
            <v>MUHAMMAD DAFA FEBRIANSYAH</v>
          </cell>
          <cell r="C160" t="str">
            <v>YOG 6</v>
          </cell>
          <cell r="D160" t="str">
            <v>REGULER</v>
          </cell>
        </row>
        <row r="161">
          <cell r="A161" t="str">
            <v>A3823</v>
          </cell>
          <cell r="B161" t="str">
            <v>AYU ENJELINA SITOMPUL</v>
          </cell>
          <cell r="C161" t="str">
            <v>YOG 10</v>
          </cell>
          <cell r="D161" t="str">
            <v>EKSKLUSIF</v>
          </cell>
        </row>
        <row r="162">
          <cell r="A162" t="str">
            <v>A3826</v>
          </cell>
          <cell r="B162" t="str">
            <v>IRENE INTAN PRADISTA</v>
          </cell>
          <cell r="C162" t="str">
            <v>YOG 1</v>
          </cell>
          <cell r="D162" t="str">
            <v>REGULER</v>
          </cell>
        </row>
        <row r="163">
          <cell r="A163" t="str">
            <v>A3833</v>
          </cell>
          <cell r="B163" t="str">
            <v>MUHAMMAD SUBHAN</v>
          </cell>
          <cell r="C163" t="str">
            <v>YOG 10</v>
          </cell>
          <cell r="D163" t="str">
            <v>REGULER</v>
          </cell>
        </row>
        <row r="164">
          <cell r="A164" t="str">
            <v>A3840</v>
          </cell>
          <cell r="B164" t="str">
            <v>NATHANIA PUTRI</v>
          </cell>
          <cell r="C164" t="str">
            <v>YOG 3</v>
          </cell>
          <cell r="D164" t="str">
            <v>REGULER</v>
          </cell>
        </row>
        <row r="165">
          <cell r="A165" t="str">
            <v>A3877</v>
          </cell>
          <cell r="B165" t="str">
            <v>FELSA INKIRIWANG</v>
          </cell>
          <cell r="C165" t="str">
            <v>YOG 9</v>
          </cell>
          <cell r="D165" t="str">
            <v>REGULER</v>
          </cell>
        </row>
        <row r="166">
          <cell r="A166" t="str">
            <v>A3899</v>
          </cell>
          <cell r="B166" t="str">
            <v>ZAHRA FATIHAH MIFTAHURRAHMAH</v>
          </cell>
          <cell r="C166" t="str">
            <v>YOG 3</v>
          </cell>
          <cell r="D166" t="str">
            <v>REGULER</v>
          </cell>
        </row>
        <row r="167">
          <cell r="A167" t="str">
            <v>A3905</v>
          </cell>
          <cell r="B167" t="str">
            <v>RISMAWATY</v>
          </cell>
          <cell r="C167" t="str">
            <v>YOG 5</v>
          </cell>
          <cell r="D167" t="str">
            <v>REGULER</v>
          </cell>
        </row>
        <row r="168">
          <cell r="A168" t="str">
            <v>A3935</v>
          </cell>
          <cell r="B168" t="str">
            <v>MARSEL HAMANDIKA</v>
          </cell>
          <cell r="C168" t="str">
            <v>YOG 10</v>
          </cell>
          <cell r="D168" t="str">
            <v>REGULER</v>
          </cell>
        </row>
        <row r="169">
          <cell r="A169" t="str">
            <v>A3941</v>
          </cell>
          <cell r="B169" t="str">
            <v>RIZQI LANOVA</v>
          </cell>
          <cell r="C169" t="str">
            <v>YOG 8</v>
          </cell>
          <cell r="D169" t="str">
            <v>REGULER</v>
          </cell>
        </row>
        <row r="170">
          <cell r="A170" t="str">
            <v>A3953</v>
          </cell>
          <cell r="B170" t="str">
            <v>NIUS PANGGI</v>
          </cell>
          <cell r="C170" t="str">
            <v>YOG 2</v>
          </cell>
          <cell r="D170" t="str">
            <v>REGULER</v>
          </cell>
        </row>
        <row r="171">
          <cell r="A171" t="str">
            <v>A3988</v>
          </cell>
          <cell r="B171" t="str">
            <v>RHANI SILVIA SIMAMORA</v>
          </cell>
          <cell r="C171" t="str">
            <v>YOG 8</v>
          </cell>
          <cell r="D171" t="str">
            <v>REGULER</v>
          </cell>
        </row>
        <row r="172">
          <cell r="A172" t="str">
            <v>A3992</v>
          </cell>
          <cell r="B172" t="str">
            <v>SARWATUL KARIMAH</v>
          </cell>
          <cell r="C172" t="str">
            <v>YOG 1</v>
          </cell>
          <cell r="D172" t="str">
            <v>REGULER</v>
          </cell>
        </row>
        <row r="173">
          <cell r="A173" t="str">
            <v>A3994</v>
          </cell>
          <cell r="B173" t="str">
            <v>ALIF BINTANG HASIHOLAN POHAN</v>
          </cell>
          <cell r="C173" t="str">
            <v>YOG 8</v>
          </cell>
          <cell r="D173" t="str">
            <v>EKSKLUSIF</v>
          </cell>
        </row>
        <row r="174">
          <cell r="A174" t="str">
            <v>A3999</v>
          </cell>
          <cell r="B174" t="str">
            <v>MIKHA MAMORU</v>
          </cell>
          <cell r="C174" t="str">
            <v>YOG 5</v>
          </cell>
          <cell r="D174" t="str">
            <v>REGULER</v>
          </cell>
        </row>
        <row r="175">
          <cell r="A175" t="str">
            <v>A4036</v>
          </cell>
          <cell r="B175" t="str">
            <v>DWIKA ELTANJUNG</v>
          </cell>
          <cell r="C175" t="str">
            <v>YOG 2</v>
          </cell>
          <cell r="D175" t="str">
            <v>REGULER</v>
          </cell>
        </row>
        <row r="176">
          <cell r="A176" t="str">
            <v>A4039</v>
          </cell>
          <cell r="B176" t="str">
            <v>IBRAHIM FEBA NAUFALINDO</v>
          </cell>
          <cell r="C176" t="str">
            <v>YOG 3</v>
          </cell>
          <cell r="D176" t="str">
            <v>REGULER</v>
          </cell>
        </row>
        <row r="177">
          <cell r="A177" t="str">
            <v>A4092</v>
          </cell>
          <cell r="B177" t="str">
            <v>ELISA CHRISTIANA</v>
          </cell>
          <cell r="C177" t="str">
            <v>YOG 6</v>
          </cell>
          <cell r="D177" t="str">
            <v>REGULER</v>
          </cell>
        </row>
        <row r="178">
          <cell r="A178" t="str">
            <v>A4152</v>
          </cell>
          <cell r="B178" t="str">
            <v>KAMAL MAULANA RAMADHAN</v>
          </cell>
          <cell r="C178" t="str">
            <v>YOG 7</v>
          </cell>
          <cell r="D178" t="str">
            <v>REGULER</v>
          </cell>
        </row>
        <row r="179">
          <cell r="A179" t="str">
            <v>A4193</v>
          </cell>
          <cell r="B179" t="str">
            <v>MONJE ZERIKO SURBAKTI</v>
          </cell>
          <cell r="C179" t="str">
            <v>YOG 4</v>
          </cell>
          <cell r="D179" t="str">
            <v>REGULER</v>
          </cell>
        </row>
        <row r="180">
          <cell r="A180" t="str">
            <v>A4209</v>
          </cell>
          <cell r="B180" t="str">
            <v>ANTILTHA BAYU NUGRAHA</v>
          </cell>
          <cell r="C180" t="str">
            <v>YOG 9</v>
          </cell>
          <cell r="D180" t="str">
            <v>REGULER</v>
          </cell>
        </row>
        <row r="181">
          <cell r="A181" t="str">
            <v>A4211</v>
          </cell>
          <cell r="B181" t="str">
            <v>EASTIN SIMBOLON</v>
          </cell>
          <cell r="C181" t="str">
            <v>YOG 4</v>
          </cell>
          <cell r="D181" t="str">
            <v>REGULER</v>
          </cell>
        </row>
        <row r="182">
          <cell r="A182" t="str">
            <v>A4212</v>
          </cell>
          <cell r="B182" t="str">
            <v>ERMA WATI</v>
          </cell>
          <cell r="C182" t="str">
            <v>YOG 1</v>
          </cell>
          <cell r="D182" t="str">
            <v>REGULER</v>
          </cell>
        </row>
        <row r="183">
          <cell r="A183" t="str">
            <v>A4214</v>
          </cell>
          <cell r="B183" t="str">
            <v>MUTIA ULFA</v>
          </cell>
          <cell r="C183" t="str">
            <v>YOG 1</v>
          </cell>
          <cell r="D183" t="str">
            <v>REGULER</v>
          </cell>
        </row>
        <row r="184">
          <cell r="A184" t="str">
            <v>A4215</v>
          </cell>
          <cell r="B184" t="str">
            <v>NADA HAMIDA</v>
          </cell>
          <cell r="C184" t="str">
            <v>YOG 8</v>
          </cell>
          <cell r="D184" t="str">
            <v>REGULER</v>
          </cell>
        </row>
        <row r="185">
          <cell r="A185" t="str">
            <v>A4217</v>
          </cell>
          <cell r="B185" t="str">
            <v>ROFIYU ANGGRAINI</v>
          </cell>
          <cell r="C185" t="str">
            <v>YOG 10</v>
          </cell>
          <cell r="D185" t="str">
            <v>REGULER</v>
          </cell>
        </row>
        <row r="186">
          <cell r="A186" t="str">
            <v>A4231</v>
          </cell>
          <cell r="B186" t="str">
            <v>WAHYU RHAMADONI</v>
          </cell>
          <cell r="C186" t="str">
            <v>YOG 3</v>
          </cell>
          <cell r="D186" t="str">
            <v>REGULER</v>
          </cell>
        </row>
        <row r="187">
          <cell r="A187" t="str">
            <v>A4232</v>
          </cell>
          <cell r="B187" t="str">
            <v>FARICA KARIN BUTSAINA</v>
          </cell>
          <cell r="C187" t="str">
            <v>YOG 6</v>
          </cell>
          <cell r="D187" t="str">
            <v>REGULER</v>
          </cell>
        </row>
        <row r="188">
          <cell r="A188" t="str">
            <v>A4264</v>
          </cell>
          <cell r="B188" t="str">
            <v>MIA ANTIKA</v>
          </cell>
          <cell r="C188" t="str">
            <v>YOG 8</v>
          </cell>
          <cell r="D188" t="str">
            <v>REGULER</v>
          </cell>
        </row>
        <row r="189">
          <cell r="A189" t="str">
            <v>A4265</v>
          </cell>
          <cell r="B189" t="str">
            <v>NILAM SARI</v>
          </cell>
          <cell r="C189" t="str">
            <v>YOG 8</v>
          </cell>
          <cell r="D189" t="str">
            <v>REGULER</v>
          </cell>
        </row>
        <row r="190">
          <cell r="A190" t="str">
            <v>A4181</v>
          </cell>
          <cell r="B190" t="str">
            <v>RISA OKTAVIANI</v>
          </cell>
          <cell r="C190" t="str">
            <v>YOG 3</v>
          </cell>
          <cell r="D190" t="str">
            <v>REGULER</v>
          </cell>
        </row>
        <row r="191">
          <cell r="A191" t="str">
            <v>A3938</v>
          </cell>
          <cell r="B191" t="str">
            <v>WIWIK CAHYANI</v>
          </cell>
          <cell r="C191" t="str">
            <v>YOG 2</v>
          </cell>
          <cell r="D191" t="str">
            <v>REGULER</v>
          </cell>
        </row>
        <row r="192">
          <cell r="A192" t="str">
            <v>A3011</v>
          </cell>
          <cell r="B192" t="str">
            <v>MOCHAMMAD ARVEL</v>
          </cell>
          <cell r="C192" t="str">
            <v>YOG 5</v>
          </cell>
          <cell r="D192" t="str">
            <v>REGULER</v>
          </cell>
        </row>
        <row r="193">
          <cell r="A193" t="str">
            <v>A4330</v>
          </cell>
          <cell r="B193" t="str">
            <v>MUHAMMAD ALDI RIZAL</v>
          </cell>
          <cell r="C193" t="str">
            <v>YOG 5</v>
          </cell>
          <cell r="D193" t="str">
            <v>REGULER</v>
          </cell>
        </row>
        <row r="194">
          <cell r="A194" t="str">
            <v>A4194</v>
          </cell>
          <cell r="B194" t="str">
            <v>WISLY WISESA</v>
          </cell>
          <cell r="C194" t="str">
            <v>YOG 4</v>
          </cell>
          <cell r="D194" t="str">
            <v>REGULER</v>
          </cell>
        </row>
        <row r="195">
          <cell r="A195" t="str">
            <v>A0192</v>
          </cell>
          <cell r="B195" t="str">
            <v>Agnes Haudi Suryantika</v>
          </cell>
          <cell r="C195" t="str">
            <v>YOG 3</v>
          </cell>
          <cell r="D195" t="str">
            <v>REGULER</v>
          </cell>
        </row>
        <row r="196">
          <cell r="A196" t="str">
            <v>A0303</v>
          </cell>
          <cell r="B196" t="str">
            <v>Novita Sari</v>
          </cell>
          <cell r="C196" t="str">
            <v>YOG 2</v>
          </cell>
          <cell r="D196" t="str">
            <v>REGULER</v>
          </cell>
        </row>
        <row r="197">
          <cell r="A197" t="str">
            <v>A0519</v>
          </cell>
          <cell r="B197" t="str">
            <v>ANASTACIA JULIANA</v>
          </cell>
          <cell r="C197" t="str">
            <v>YOG 7</v>
          </cell>
          <cell r="D197" t="str">
            <v>REGULER</v>
          </cell>
        </row>
        <row r="198">
          <cell r="A198" t="str">
            <v>A0682</v>
          </cell>
          <cell r="B198" t="str">
            <v>CAROLINE DESI</v>
          </cell>
          <cell r="C198" t="str">
            <v>YOG 6</v>
          </cell>
          <cell r="D198" t="str">
            <v>REGULER</v>
          </cell>
        </row>
        <row r="199">
          <cell r="A199" t="str">
            <v>A1360</v>
          </cell>
          <cell r="B199" t="str">
            <v>NURPUTRANTO LAKSONO</v>
          </cell>
          <cell r="C199" t="str">
            <v>YOG 4</v>
          </cell>
          <cell r="D199" t="str">
            <v>REGULER</v>
          </cell>
        </row>
        <row r="200">
          <cell r="A200" t="str">
            <v>A2441</v>
          </cell>
          <cell r="B200" t="str">
            <v>AJENG SURYA ASMININGRUM</v>
          </cell>
          <cell r="C200" t="str">
            <v>YOG 5</v>
          </cell>
          <cell r="D200" t="str">
            <v>REGULER</v>
          </cell>
        </row>
        <row r="201">
          <cell r="A201" t="str">
            <v>A2510</v>
          </cell>
          <cell r="B201" t="str">
            <v>THIFAL KHANSA NABILA</v>
          </cell>
          <cell r="C201" t="str">
            <v>YOG 10</v>
          </cell>
          <cell r="D201" t="str">
            <v>REGULER</v>
          </cell>
        </row>
        <row r="202">
          <cell r="A202" t="str">
            <v>A3869</v>
          </cell>
          <cell r="B202" t="str">
            <v>MAGHFUR AL MUBAROK</v>
          </cell>
          <cell r="C202" t="str">
            <v>YOG 6</v>
          </cell>
          <cell r="D202" t="str">
            <v>REGULER</v>
          </cell>
        </row>
        <row r="203">
          <cell r="A203" t="str">
            <v>A4329</v>
          </cell>
          <cell r="B203" t="str">
            <v>MARIA BASILIA WUNGA</v>
          </cell>
          <cell r="C203" t="str">
            <v>YOG 8</v>
          </cell>
          <cell r="D203" t="str">
            <v>REGULER</v>
          </cell>
        </row>
        <row r="204">
          <cell r="A204" t="str">
            <v>A4331</v>
          </cell>
          <cell r="B204" t="str">
            <v>SATRIA SANDY QODLYZZAKA</v>
          </cell>
          <cell r="C204" t="str">
            <v>YOG 9</v>
          </cell>
          <cell r="D204" t="str">
            <v>REGULER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NPK</v>
          </cell>
          <cell r="B2" t="str">
            <v>NAMA</v>
          </cell>
          <cell r="C2" t="str">
            <v>STATUS</v>
          </cell>
        </row>
        <row r="3">
          <cell r="A3">
            <v>90170</v>
          </cell>
          <cell r="B3" t="str">
            <v>AMRI ROHMATINI</v>
          </cell>
          <cell r="C3" t="str">
            <v>REGULER</v>
          </cell>
        </row>
        <row r="4">
          <cell r="A4">
            <v>90557</v>
          </cell>
          <cell r="B4" t="str">
            <v>TIFANI EKA ALCISHA</v>
          </cell>
          <cell r="C4" t="str">
            <v>REGULER</v>
          </cell>
        </row>
        <row r="5">
          <cell r="A5">
            <v>90565</v>
          </cell>
          <cell r="B5" t="str">
            <v>ELISABETH YOVITA NATHANIA</v>
          </cell>
          <cell r="C5" t="str">
            <v>REGULER</v>
          </cell>
        </row>
        <row r="6">
          <cell r="A6">
            <v>90716</v>
          </cell>
          <cell r="B6" t="str">
            <v>Nikita Swastika Paramita</v>
          </cell>
          <cell r="C6" t="str">
            <v>REGULER</v>
          </cell>
        </row>
        <row r="7">
          <cell r="A7" t="str">
            <v>A0349</v>
          </cell>
          <cell r="B7" t="str">
            <v>Ahmad Zainal Arifin</v>
          </cell>
          <cell r="C7" t="str">
            <v>EKSKLUSIF</v>
          </cell>
        </row>
        <row r="8">
          <cell r="A8" t="str">
            <v>A1945</v>
          </cell>
          <cell r="B8" t="str">
            <v>MARIA CHINDRYANITA GALA</v>
          </cell>
          <cell r="C8" t="str">
            <v>REGULER</v>
          </cell>
        </row>
        <row r="9">
          <cell r="A9" t="str">
            <v>A2066</v>
          </cell>
          <cell r="B9" t="str">
            <v>YULIANT EFENDI</v>
          </cell>
          <cell r="C9" t="str">
            <v>EKSKLUSIF</v>
          </cell>
        </row>
        <row r="10">
          <cell r="A10" t="str">
            <v>A2615</v>
          </cell>
          <cell r="B10" t="str">
            <v>NOVITA LANGKAI</v>
          </cell>
          <cell r="C10" t="str">
            <v>EKSKLUSIF</v>
          </cell>
        </row>
        <row r="11">
          <cell r="A11" t="str">
            <v>A2873</v>
          </cell>
          <cell r="B11" t="str">
            <v>CHRISTOPHER LAKSAWANA</v>
          </cell>
          <cell r="C11" t="str">
            <v>EKSKLUSIF</v>
          </cell>
        </row>
        <row r="12">
          <cell r="A12" t="str">
            <v>A2879</v>
          </cell>
          <cell r="B12" t="str">
            <v>FAUZI</v>
          </cell>
          <cell r="C12" t="str">
            <v>REGULER</v>
          </cell>
        </row>
        <row r="13">
          <cell r="A13" t="str">
            <v>A3498</v>
          </cell>
          <cell r="B13" t="str">
            <v>KIRANA AMILYA PASCHA</v>
          </cell>
          <cell r="C13" t="str">
            <v>REGULER</v>
          </cell>
        </row>
        <row r="14">
          <cell r="A14" t="str">
            <v>A1941</v>
          </cell>
          <cell r="B14" t="str">
            <v>HANA CHRISTINA</v>
          </cell>
          <cell r="C14" t="str">
            <v>REGULER</v>
          </cell>
        </row>
        <row r="15">
          <cell r="A15" t="str">
            <v>A2823</v>
          </cell>
          <cell r="B15" t="str">
            <v>INE PEBRIYANTI</v>
          </cell>
          <cell r="C15" t="str">
            <v>REGULER</v>
          </cell>
        </row>
        <row r="16">
          <cell r="A16" t="str">
            <v>A4247</v>
          </cell>
          <cell r="B16" t="str">
            <v>WA ODE ALYA SHINTA AMALIA</v>
          </cell>
          <cell r="C16" t="str">
            <v>REGULER</v>
          </cell>
        </row>
        <row r="17">
          <cell r="A17" t="str">
            <v>A4348</v>
          </cell>
          <cell r="B17" t="str">
            <v>RISKA WULAN NAWANGSARI</v>
          </cell>
          <cell r="C17" t="str">
            <v>REGULER</v>
          </cell>
        </row>
        <row r="18">
          <cell r="A18" t="str">
            <v>A4346</v>
          </cell>
          <cell r="B18" t="str">
            <v>KIKI RIZKY ANANDA</v>
          </cell>
          <cell r="C18" t="str">
            <v>REGULER</v>
          </cell>
        </row>
        <row r="19">
          <cell r="A19" t="str">
            <v>A4347</v>
          </cell>
          <cell r="B19" t="str">
            <v>CHINDI PRATIWI</v>
          </cell>
          <cell r="C19" t="str">
            <v>REGULER</v>
          </cell>
        </row>
        <row r="20">
          <cell r="A20" t="str">
            <v>A4403</v>
          </cell>
          <cell r="B20" t="str">
            <v>Deva Aryani</v>
          </cell>
          <cell r="C20" t="str">
            <v>REGULER</v>
          </cell>
        </row>
        <row r="21">
          <cell r="A21" t="str">
            <v>A2273</v>
          </cell>
          <cell r="B21" t="str">
            <v>Wiena Mardhina Putri</v>
          </cell>
          <cell r="C21" t="str">
            <v>REGULER</v>
          </cell>
        </row>
        <row r="22">
          <cell r="A22" t="str">
            <v>A4404</v>
          </cell>
          <cell r="B22" t="str">
            <v>Antonia Maria Ajeng Galuh Dewanti</v>
          </cell>
          <cell r="C22" t="str">
            <v>REGULER</v>
          </cell>
        </row>
        <row r="23">
          <cell r="A23" t="str">
            <v>A4429</v>
          </cell>
          <cell r="B23" t="str">
            <v>ESTER SEFANYA SULU</v>
          </cell>
          <cell r="C23" t="str">
            <v>REGULER</v>
          </cell>
        </row>
        <row r="24">
          <cell r="A24" t="str">
            <v>A4428</v>
          </cell>
          <cell r="B24" t="str">
            <v>FERDIAN ANGGA RACHMADHANI</v>
          </cell>
          <cell r="C24" t="str">
            <v>REGULER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TEMA C1"/>
      <sheetName val="TEMA C2"/>
      <sheetName val="TEMA C3"/>
      <sheetName val="TEMA HAJI"/>
      <sheetName val="PD"/>
      <sheetName val="AAV"/>
      <sheetName val="GC"/>
      <sheetName val="RVO"/>
      <sheetName val="SBPV"/>
      <sheetName val="AKTIF"/>
      <sheetName val="DATABASE"/>
      <sheetName val="KURANG"/>
      <sheetName val="Sheet2"/>
    </sheetNames>
    <sheetDataSet>
      <sheetData sheetId="0" refreshError="1">
        <row r="2">
          <cell r="A2" t="str">
            <v>NPK</v>
          </cell>
          <cell r="B2" t="str">
            <v>NAMA</v>
          </cell>
          <cell r="C2" t="str">
            <v>TIM</v>
          </cell>
          <cell r="D2" t="str">
            <v>STATUS</v>
          </cell>
        </row>
        <row r="3">
          <cell r="A3">
            <v>90552</v>
          </cell>
          <cell r="B3" t="str">
            <v>Maria Rosaria Dewi Ratna Timur</v>
          </cell>
          <cell r="C3" t="str">
            <v>YOG 10</v>
          </cell>
          <cell r="D3" t="str">
            <v>REGULER</v>
          </cell>
        </row>
        <row r="4">
          <cell r="A4">
            <v>90592</v>
          </cell>
          <cell r="B4" t="str">
            <v>Dini Shintia Putri</v>
          </cell>
          <cell r="C4" t="str">
            <v>YOG 8</v>
          </cell>
          <cell r="D4" t="str">
            <v>EKSKLUSIF</v>
          </cell>
        </row>
        <row r="5">
          <cell r="A5">
            <v>90648</v>
          </cell>
          <cell r="B5" t="str">
            <v>Wahyu idhayati</v>
          </cell>
          <cell r="C5" t="str">
            <v>YOG 9</v>
          </cell>
          <cell r="D5" t="str">
            <v>REGULER</v>
          </cell>
        </row>
        <row r="6">
          <cell r="A6">
            <v>90653</v>
          </cell>
          <cell r="B6" t="str">
            <v>Weni Saputri</v>
          </cell>
          <cell r="C6" t="str">
            <v>YOG 5</v>
          </cell>
          <cell r="D6" t="str">
            <v>EKSKLUSIF</v>
          </cell>
        </row>
        <row r="7">
          <cell r="A7">
            <v>90694</v>
          </cell>
          <cell r="B7" t="str">
            <v>Daus Devyana</v>
          </cell>
          <cell r="C7" t="str">
            <v>YOG 9</v>
          </cell>
          <cell r="D7" t="str">
            <v>EKSKLUSIF</v>
          </cell>
        </row>
        <row r="8">
          <cell r="A8">
            <v>92135</v>
          </cell>
          <cell r="B8" t="str">
            <v>Ernawati Nofia Rindiani</v>
          </cell>
          <cell r="C8" t="str">
            <v>YOG 10</v>
          </cell>
          <cell r="D8" t="str">
            <v>REGULER</v>
          </cell>
        </row>
        <row r="9">
          <cell r="A9">
            <v>92287</v>
          </cell>
          <cell r="B9" t="str">
            <v>Alyda Rizka Islamiyati</v>
          </cell>
          <cell r="C9" t="str">
            <v>YOG 10</v>
          </cell>
          <cell r="D9" t="str">
            <v>EKSKLUSIF</v>
          </cell>
        </row>
        <row r="10">
          <cell r="A10">
            <v>92438</v>
          </cell>
          <cell r="B10" t="str">
            <v>Muftia Ariani Lesmana</v>
          </cell>
          <cell r="C10" t="str">
            <v>YOG 2</v>
          </cell>
          <cell r="D10" t="str">
            <v>REGULER</v>
          </cell>
        </row>
        <row r="11">
          <cell r="A11">
            <v>92485</v>
          </cell>
          <cell r="B11" t="str">
            <v>Yulisa Eri Arvidayani</v>
          </cell>
          <cell r="C11" t="str">
            <v>YOG 7</v>
          </cell>
          <cell r="D11" t="str">
            <v>REGULER</v>
          </cell>
        </row>
        <row r="12">
          <cell r="A12">
            <v>92504</v>
          </cell>
          <cell r="B12" t="str">
            <v>Artika Yunita Ardi</v>
          </cell>
          <cell r="C12" t="str">
            <v>YOG 10</v>
          </cell>
          <cell r="D12" t="str">
            <v>EKSKLUSIF</v>
          </cell>
        </row>
        <row r="13">
          <cell r="A13">
            <v>92539</v>
          </cell>
          <cell r="B13" t="str">
            <v>Rosiana</v>
          </cell>
          <cell r="C13" t="str">
            <v>YOG 9</v>
          </cell>
          <cell r="D13" t="str">
            <v>EKSKLUSIF</v>
          </cell>
        </row>
        <row r="14">
          <cell r="A14">
            <v>92622</v>
          </cell>
          <cell r="B14" t="str">
            <v>Ayu Suci Nugroyanti</v>
          </cell>
          <cell r="C14" t="str">
            <v>YOG 3</v>
          </cell>
          <cell r="D14" t="str">
            <v>EKSKLUSIF</v>
          </cell>
        </row>
        <row r="15">
          <cell r="A15">
            <v>92669</v>
          </cell>
          <cell r="B15" t="str">
            <v>Apik Kusuma Ayu</v>
          </cell>
          <cell r="C15" t="str">
            <v>YOG 9</v>
          </cell>
          <cell r="D15" t="str">
            <v>EKSKLUSIF</v>
          </cell>
        </row>
        <row r="16">
          <cell r="A16">
            <v>92715</v>
          </cell>
          <cell r="B16" t="str">
            <v>HESTI WAHYU PRATIWI</v>
          </cell>
          <cell r="C16" t="str">
            <v>YOG 2</v>
          </cell>
          <cell r="D16" t="str">
            <v>REGULER</v>
          </cell>
        </row>
        <row r="17">
          <cell r="A17" t="str">
            <v>A0036</v>
          </cell>
          <cell r="B17" t="str">
            <v>Wening Indah Lestari</v>
          </cell>
          <cell r="C17" t="str">
            <v>YOG 7</v>
          </cell>
          <cell r="D17" t="str">
            <v>REGULER</v>
          </cell>
        </row>
        <row r="18">
          <cell r="A18" t="str">
            <v>A0064</v>
          </cell>
          <cell r="B18" t="str">
            <v>Eko Septiardi</v>
          </cell>
          <cell r="C18" t="str">
            <v>YOG 10</v>
          </cell>
          <cell r="D18" t="str">
            <v>REGULER</v>
          </cell>
        </row>
        <row r="19">
          <cell r="A19" t="str">
            <v>A0192</v>
          </cell>
          <cell r="B19" t="str">
            <v>Agnes Haudi Suryantika</v>
          </cell>
          <cell r="C19" t="str">
            <v>YOG 7</v>
          </cell>
          <cell r="D19" t="str">
            <v>EKSKLUSIF</v>
          </cell>
        </row>
        <row r="20">
          <cell r="A20" t="str">
            <v>A0225</v>
          </cell>
          <cell r="B20" t="str">
            <v>Rizal Saputra</v>
          </cell>
          <cell r="C20" t="str">
            <v>YOG 1</v>
          </cell>
          <cell r="D20" t="str">
            <v>REGULER</v>
          </cell>
        </row>
        <row r="21">
          <cell r="A21" t="str">
            <v>A0261</v>
          </cell>
          <cell r="B21" t="str">
            <v>Chelsi Ananda</v>
          </cell>
          <cell r="C21" t="str">
            <v>YOG 6</v>
          </cell>
          <cell r="D21" t="str">
            <v>EKSKLUSIF</v>
          </cell>
        </row>
        <row r="22">
          <cell r="A22" t="str">
            <v>A0303</v>
          </cell>
          <cell r="B22" t="str">
            <v>Novita Sari</v>
          </cell>
          <cell r="C22" t="str">
            <v>YOG 1</v>
          </cell>
          <cell r="D22" t="str">
            <v>REGULER</v>
          </cell>
        </row>
        <row r="23">
          <cell r="A23" t="str">
            <v>A0320</v>
          </cell>
          <cell r="B23" t="str">
            <v>Deafni Dinda R Utami</v>
          </cell>
          <cell r="C23" t="str">
            <v>YOG 7</v>
          </cell>
          <cell r="D23" t="str">
            <v>EKSKLUSIF</v>
          </cell>
        </row>
        <row r="24">
          <cell r="A24" t="str">
            <v>A0327</v>
          </cell>
          <cell r="B24" t="str">
            <v>Wiwik Noryanti</v>
          </cell>
          <cell r="C24" t="str">
            <v>YOG 9</v>
          </cell>
          <cell r="D24" t="str">
            <v>REGULER</v>
          </cell>
        </row>
        <row r="25">
          <cell r="A25" t="str">
            <v>A0378</v>
          </cell>
          <cell r="B25" t="str">
            <v>Wiranti Putri</v>
          </cell>
          <cell r="C25" t="str">
            <v>YOG 9</v>
          </cell>
          <cell r="D25" t="str">
            <v>EKSKLUSIF</v>
          </cell>
        </row>
        <row r="26">
          <cell r="A26" t="str">
            <v>A0415</v>
          </cell>
          <cell r="B26" t="str">
            <v>Dina Nakita</v>
          </cell>
          <cell r="C26" t="str">
            <v>YOG 9</v>
          </cell>
          <cell r="D26" t="str">
            <v>REGULER</v>
          </cell>
        </row>
        <row r="27">
          <cell r="A27" t="str">
            <v>A0440</v>
          </cell>
          <cell r="B27" t="str">
            <v>MUHAMMAD HAMZAH</v>
          </cell>
          <cell r="C27" t="str">
            <v>YOG 6</v>
          </cell>
          <cell r="D27" t="str">
            <v>REGULER</v>
          </cell>
        </row>
        <row r="28">
          <cell r="A28" t="str">
            <v>A0453</v>
          </cell>
          <cell r="B28" t="str">
            <v>ANISA SHELA NOVITA</v>
          </cell>
          <cell r="C28" t="str">
            <v>YOG 1</v>
          </cell>
          <cell r="D28" t="str">
            <v>EKSKLUSIF</v>
          </cell>
        </row>
        <row r="29">
          <cell r="A29" t="str">
            <v>A0458</v>
          </cell>
          <cell r="B29" t="str">
            <v>JOKO SLAMETO</v>
          </cell>
          <cell r="C29" t="str">
            <v>YOG 4</v>
          </cell>
          <cell r="D29" t="str">
            <v>EKSKLUSIF</v>
          </cell>
        </row>
        <row r="30">
          <cell r="A30" t="str">
            <v>A0517</v>
          </cell>
          <cell r="B30" t="str">
            <v>CHATARINA SEPTRYANINGSI</v>
          </cell>
          <cell r="C30" t="str">
            <v>YOG 1</v>
          </cell>
          <cell r="D30" t="str">
            <v>REGULER</v>
          </cell>
        </row>
        <row r="31">
          <cell r="A31" t="str">
            <v>A0519</v>
          </cell>
          <cell r="B31" t="str">
            <v>ANASTACIA JULIANA</v>
          </cell>
          <cell r="C31" t="str">
            <v>YOG 9</v>
          </cell>
          <cell r="D31" t="str">
            <v>REGULER</v>
          </cell>
        </row>
        <row r="32">
          <cell r="A32" t="str">
            <v>A0597</v>
          </cell>
          <cell r="B32" t="str">
            <v>REHLITNA REJEKINTA BR PURBA</v>
          </cell>
          <cell r="C32" t="str">
            <v>YOG 6</v>
          </cell>
          <cell r="D32" t="str">
            <v>REGULER</v>
          </cell>
        </row>
        <row r="33">
          <cell r="A33" t="str">
            <v>A0610</v>
          </cell>
          <cell r="B33" t="str">
            <v>MARGARETA INDAH PERMATASARI</v>
          </cell>
          <cell r="C33" t="str">
            <v>YOG 8</v>
          </cell>
          <cell r="D33" t="str">
            <v>REGULER</v>
          </cell>
        </row>
        <row r="34">
          <cell r="A34" t="str">
            <v>A0649</v>
          </cell>
          <cell r="B34" t="str">
            <v>ALYA NAYLA SALSABILA</v>
          </cell>
          <cell r="C34" t="str">
            <v>YOG 4</v>
          </cell>
          <cell r="D34" t="str">
            <v>REGULER</v>
          </cell>
        </row>
        <row r="35">
          <cell r="A35" t="str">
            <v>A0680</v>
          </cell>
          <cell r="B35" t="str">
            <v>EUIS YUNIKE WINDYANINGRUM</v>
          </cell>
          <cell r="C35" t="str">
            <v>YOG 5</v>
          </cell>
          <cell r="D35" t="str">
            <v>REGULER</v>
          </cell>
        </row>
        <row r="36">
          <cell r="A36" t="str">
            <v>A0682</v>
          </cell>
          <cell r="B36" t="str">
            <v>CAROLINE DESI</v>
          </cell>
          <cell r="C36" t="str">
            <v>YOG 4</v>
          </cell>
          <cell r="D36" t="str">
            <v>REGULER</v>
          </cell>
        </row>
        <row r="37">
          <cell r="A37" t="str">
            <v>A0725</v>
          </cell>
          <cell r="B37" t="str">
            <v>NUR KHASANAH</v>
          </cell>
          <cell r="C37" t="str">
            <v>YOG 8</v>
          </cell>
          <cell r="D37" t="str">
            <v>EKSKLUSIF</v>
          </cell>
        </row>
        <row r="38">
          <cell r="A38" t="str">
            <v>A0745</v>
          </cell>
          <cell r="B38" t="str">
            <v>ANE MELISA MURNI</v>
          </cell>
          <cell r="C38" t="str">
            <v>YOG 6</v>
          </cell>
          <cell r="D38" t="str">
            <v>EKSKLUSIF</v>
          </cell>
        </row>
        <row r="39">
          <cell r="A39" t="str">
            <v>A0750</v>
          </cell>
          <cell r="B39" t="str">
            <v>ARVIANTI JILLY VANESHA MULETE</v>
          </cell>
          <cell r="C39" t="str">
            <v>YOG 1</v>
          </cell>
          <cell r="D39" t="str">
            <v>EKSKLUSIF</v>
          </cell>
        </row>
        <row r="40">
          <cell r="A40" t="str">
            <v>A0770</v>
          </cell>
          <cell r="B40" t="str">
            <v>ELZE ZULFANNY</v>
          </cell>
          <cell r="C40" t="str">
            <v>YOG 8</v>
          </cell>
          <cell r="D40" t="str">
            <v>EKSKLUSIF</v>
          </cell>
        </row>
        <row r="41">
          <cell r="A41" t="str">
            <v>A0812</v>
          </cell>
          <cell r="B41" t="str">
            <v>HERLINI NUR AZIZAH</v>
          </cell>
          <cell r="C41" t="str">
            <v>YOG 3</v>
          </cell>
          <cell r="D41" t="str">
            <v>EKSKLUSIF</v>
          </cell>
        </row>
        <row r="42">
          <cell r="A42" t="str">
            <v>A0817</v>
          </cell>
          <cell r="B42" t="str">
            <v>YOLA VALENIA</v>
          </cell>
          <cell r="C42" t="str">
            <v>YOG 8</v>
          </cell>
          <cell r="D42" t="str">
            <v>EKSKLUSIF</v>
          </cell>
        </row>
        <row r="43">
          <cell r="A43" t="str">
            <v>A0818</v>
          </cell>
          <cell r="B43" t="str">
            <v>AGIS DWI RAHMAWATI</v>
          </cell>
          <cell r="C43" t="str">
            <v>YOG 3</v>
          </cell>
          <cell r="D43" t="str">
            <v>EKSKLUSIF</v>
          </cell>
        </row>
        <row r="44">
          <cell r="A44" t="str">
            <v>A0821</v>
          </cell>
          <cell r="B44" t="str">
            <v>INDRIANA DAMAYANTI</v>
          </cell>
          <cell r="C44" t="str">
            <v>YOG 5</v>
          </cell>
          <cell r="D44" t="str">
            <v>REGULER</v>
          </cell>
        </row>
        <row r="45">
          <cell r="A45" t="str">
            <v>A0830</v>
          </cell>
          <cell r="B45" t="str">
            <v>MARGI SURYANI</v>
          </cell>
          <cell r="C45" t="str">
            <v>YOG 5</v>
          </cell>
          <cell r="D45" t="str">
            <v>EKSKLUSIF</v>
          </cell>
        </row>
        <row r="46">
          <cell r="A46" t="str">
            <v>A0864</v>
          </cell>
          <cell r="B46" t="str">
            <v>WAHYU NURAENI</v>
          </cell>
          <cell r="C46" t="str">
            <v>YOG 10</v>
          </cell>
          <cell r="D46" t="str">
            <v>EKSKLUSIF</v>
          </cell>
        </row>
        <row r="47">
          <cell r="A47" t="str">
            <v>A0867</v>
          </cell>
          <cell r="B47" t="str">
            <v>SHABRINA DIAN FARAH FAUZIA</v>
          </cell>
          <cell r="C47" t="str">
            <v>YOG 10</v>
          </cell>
          <cell r="D47" t="str">
            <v>REGULER</v>
          </cell>
        </row>
        <row r="48">
          <cell r="A48" t="str">
            <v>A0874</v>
          </cell>
          <cell r="B48" t="str">
            <v>GALIH MARDIANA</v>
          </cell>
          <cell r="C48" t="str">
            <v>YOG 4</v>
          </cell>
          <cell r="D48" t="str">
            <v>EKSKLUSIF</v>
          </cell>
        </row>
        <row r="49">
          <cell r="A49" t="str">
            <v>A0879</v>
          </cell>
          <cell r="B49" t="str">
            <v>RISZA ANGGUN DWI ARIANANDA</v>
          </cell>
          <cell r="C49" t="str">
            <v>YOG 1</v>
          </cell>
          <cell r="D49" t="str">
            <v>EKSKLUSIF</v>
          </cell>
        </row>
        <row r="50">
          <cell r="A50" t="str">
            <v>A0934</v>
          </cell>
          <cell r="B50" t="str">
            <v>SINDU PRATHIWI</v>
          </cell>
          <cell r="C50" t="str">
            <v>YOG 3</v>
          </cell>
          <cell r="D50" t="str">
            <v>REGULER</v>
          </cell>
        </row>
        <row r="51">
          <cell r="A51" t="str">
            <v>A0964</v>
          </cell>
          <cell r="B51" t="str">
            <v>ANISA DESIANTI RAMADHANI</v>
          </cell>
          <cell r="C51" t="str">
            <v>YOG 3</v>
          </cell>
          <cell r="D51" t="str">
            <v>REGULER</v>
          </cell>
        </row>
        <row r="52">
          <cell r="A52" t="str">
            <v>A0969</v>
          </cell>
          <cell r="B52" t="str">
            <v>ANGGI DWI</v>
          </cell>
          <cell r="C52" t="str">
            <v>YOG 10</v>
          </cell>
          <cell r="D52" t="str">
            <v>EKSKLUSIF</v>
          </cell>
        </row>
        <row r="53">
          <cell r="A53" t="str">
            <v>A0977</v>
          </cell>
          <cell r="B53" t="str">
            <v>RIA ARIANTI</v>
          </cell>
          <cell r="C53" t="str">
            <v>YOG 1</v>
          </cell>
          <cell r="D53" t="str">
            <v>EKSKLUSIF</v>
          </cell>
        </row>
        <row r="54">
          <cell r="A54" t="str">
            <v>A0986</v>
          </cell>
          <cell r="B54" t="str">
            <v>DIMAS ADAM JORDAN</v>
          </cell>
          <cell r="C54" t="str">
            <v>YOG 5</v>
          </cell>
          <cell r="D54" t="str">
            <v>REGULER</v>
          </cell>
        </row>
        <row r="55">
          <cell r="A55" t="str">
            <v>A0999</v>
          </cell>
          <cell r="B55" t="str">
            <v>MUHAMMAD LUTHFI AZIZ</v>
          </cell>
          <cell r="C55" t="str">
            <v>YOG 10</v>
          </cell>
          <cell r="D55" t="str">
            <v>EKSKLUSIF</v>
          </cell>
        </row>
        <row r="56">
          <cell r="A56" t="str">
            <v>A1025</v>
          </cell>
          <cell r="B56" t="str">
            <v>WAFA SINTA</v>
          </cell>
          <cell r="C56" t="str">
            <v>YOG 8</v>
          </cell>
          <cell r="D56" t="str">
            <v>EKSKLUSIF</v>
          </cell>
        </row>
        <row r="57">
          <cell r="A57" t="str">
            <v>A1030</v>
          </cell>
          <cell r="B57" t="str">
            <v>ENI RACHMI MURDANINGRUM</v>
          </cell>
          <cell r="C57" t="str">
            <v>YOG 1</v>
          </cell>
          <cell r="D57" t="str">
            <v>REGULER</v>
          </cell>
        </row>
        <row r="58">
          <cell r="A58" t="str">
            <v>A1096</v>
          </cell>
          <cell r="B58" t="str">
            <v>NILA HAQIQI</v>
          </cell>
          <cell r="C58" t="str">
            <v>YOG 4</v>
          </cell>
          <cell r="D58" t="str">
            <v>EKSKLUSIF</v>
          </cell>
        </row>
        <row r="59">
          <cell r="A59" t="str">
            <v>A1098</v>
          </cell>
          <cell r="B59" t="str">
            <v>DEXA CAHYA</v>
          </cell>
          <cell r="C59" t="str">
            <v>YOG 1</v>
          </cell>
          <cell r="D59" t="str">
            <v>REGULER</v>
          </cell>
        </row>
        <row r="60">
          <cell r="A60" t="str">
            <v>A1105</v>
          </cell>
          <cell r="B60" t="str">
            <v>ANISA NUR AINI</v>
          </cell>
          <cell r="C60" t="str">
            <v>YOG 1</v>
          </cell>
          <cell r="D60" t="str">
            <v>REGULER</v>
          </cell>
        </row>
        <row r="61">
          <cell r="A61" t="str">
            <v>A1160</v>
          </cell>
          <cell r="B61" t="str">
            <v>NAFIS MUSLIKHAH</v>
          </cell>
          <cell r="C61" t="str">
            <v>YOG 5</v>
          </cell>
          <cell r="D61" t="str">
            <v>REGULER</v>
          </cell>
        </row>
        <row r="62">
          <cell r="A62" t="str">
            <v>A1185</v>
          </cell>
          <cell r="B62" t="str">
            <v>SAFA PRAYUDA</v>
          </cell>
          <cell r="C62" t="str">
            <v>YOG 10</v>
          </cell>
          <cell r="D62" t="str">
            <v>REGULER</v>
          </cell>
        </row>
        <row r="63">
          <cell r="A63" t="str">
            <v>A1209</v>
          </cell>
          <cell r="B63" t="str">
            <v>ZULFI FAQIH NURUL JANNAH</v>
          </cell>
          <cell r="C63" t="str">
            <v>YOG 10</v>
          </cell>
          <cell r="D63" t="str">
            <v>EKSKLUSIF</v>
          </cell>
        </row>
        <row r="64">
          <cell r="A64" t="str">
            <v>A1215</v>
          </cell>
          <cell r="B64" t="str">
            <v>ESTERINA KUSUMAWATI</v>
          </cell>
          <cell r="C64" t="str">
            <v>YOG 8</v>
          </cell>
          <cell r="D64" t="str">
            <v>EKSKLUSIF</v>
          </cell>
        </row>
        <row r="65">
          <cell r="A65" t="str">
            <v>A1219</v>
          </cell>
          <cell r="B65" t="str">
            <v>AZIZ ALFISYAHRI</v>
          </cell>
          <cell r="C65" t="str">
            <v>YOG 2</v>
          </cell>
          <cell r="D65" t="str">
            <v>EKSKLUSIF</v>
          </cell>
        </row>
        <row r="66">
          <cell r="A66" t="str">
            <v>A1276</v>
          </cell>
          <cell r="B66" t="str">
            <v>SINDI ARLINDA DEWI</v>
          </cell>
          <cell r="C66" t="str">
            <v>YOG 7</v>
          </cell>
          <cell r="D66" t="str">
            <v>EKSKLUSIF</v>
          </cell>
        </row>
        <row r="67">
          <cell r="A67" t="str">
            <v>A1277</v>
          </cell>
          <cell r="B67" t="str">
            <v>ARDIANA ZAHRA YULITA</v>
          </cell>
          <cell r="C67" t="str">
            <v>YOG 8</v>
          </cell>
          <cell r="D67" t="str">
            <v>REGULER</v>
          </cell>
        </row>
        <row r="68">
          <cell r="A68" t="str">
            <v>A1280</v>
          </cell>
          <cell r="B68" t="str">
            <v>PASKHA APRILIANINGSIH APRILIANINGSIH</v>
          </cell>
          <cell r="C68" t="str">
            <v>YOG 8</v>
          </cell>
          <cell r="D68" t="str">
            <v>EKSKLUSIF</v>
          </cell>
        </row>
        <row r="69">
          <cell r="A69" t="str">
            <v>A1329</v>
          </cell>
          <cell r="B69" t="str">
            <v>NABILA HASNA</v>
          </cell>
          <cell r="C69" t="str">
            <v>YOG 3</v>
          </cell>
          <cell r="D69" t="str">
            <v>EKSKLUSIF</v>
          </cell>
        </row>
        <row r="70">
          <cell r="A70" t="str">
            <v>A1342</v>
          </cell>
          <cell r="B70" t="str">
            <v>ENZELLENA</v>
          </cell>
          <cell r="C70" t="str">
            <v>YOG 4</v>
          </cell>
          <cell r="D70" t="str">
            <v>REGULER</v>
          </cell>
        </row>
        <row r="71">
          <cell r="A71" t="str">
            <v>A1349</v>
          </cell>
          <cell r="B71" t="str">
            <v>TISA NORSARI</v>
          </cell>
          <cell r="C71" t="str">
            <v>YOG 1</v>
          </cell>
          <cell r="D71" t="str">
            <v>EKSKLUSIF</v>
          </cell>
        </row>
        <row r="72">
          <cell r="A72" t="str">
            <v>A1357</v>
          </cell>
          <cell r="B72" t="str">
            <v>AGNES TRINITAS</v>
          </cell>
          <cell r="C72" t="str">
            <v>YOG 6</v>
          </cell>
          <cell r="D72" t="str">
            <v>REGULER</v>
          </cell>
        </row>
        <row r="73">
          <cell r="A73" t="str">
            <v>A1360</v>
          </cell>
          <cell r="B73" t="str">
            <v>NURPUTRANTO LAKSONO</v>
          </cell>
          <cell r="C73" t="str">
            <v>YOG 3</v>
          </cell>
          <cell r="D73" t="str">
            <v>REGULER</v>
          </cell>
        </row>
        <row r="74">
          <cell r="A74" t="str">
            <v>A1417</v>
          </cell>
          <cell r="B74" t="str">
            <v>ISTAJIB HAMAMI</v>
          </cell>
          <cell r="C74" t="str">
            <v>YOG 9</v>
          </cell>
          <cell r="D74" t="str">
            <v>REGULER</v>
          </cell>
        </row>
        <row r="75">
          <cell r="A75" t="str">
            <v>A1461</v>
          </cell>
          <cell r="B75" t="str">
            <v>AKHSA EKA MAHARANI</v>
          </cell>
          <cell r="C75" t="str">
            <v>YOG 3</v>
          </cell>
          <cell r="D75" t="str">
            <v>EKSKLUSIF</v>
          </cell>
        </row>
        <row r="76">
          <cell r="A76" t="str">
            <v>A1465</v>
          </cell>
          <cell r="B76" t="str">
            <v>ALDY CIPTHA PRIMANDA</v>
          </cell>
          <cell r="C76" t="str">
            <v>YOG 4</v>
          </cell>
          <cell r="D76" t="str">
            <v>REGULER</v>
          </cell>
        </row>
        <row r="77">
          <cell r="A77" t="str">
            <v>A1525</v>
          </cell>
          <cell r="B77" t="str">
            <v>MARSIDAH</v>
          </cell>
          <cell r="C77" t="str">
            <v>YOG 1</v>
          </cell>
          <cell r="D77" t="str">
            <v>EKSKLUSIF</v>
          </cell>
        </row>
        <row r="78">
          <cell r="A78" t="str">
            <v>A1531</v>
          </cell>
          <cell r="B78" t="str">
            <v>ERIN ALFINATA</v>
          </cell>
          <cell r="C78" t="str">
            <v>YOG 7</v>
          </cell>
          <cell r="D78" t="str">
            <v>EKSKLUSIF</v>
          </cell>
        </row>
        <row r="79">
          <cell r="A79" t="str">
            <v>A1556</v>
          </cell>
          <cell r="B79" t="str">
            <v>ISMA AUDIA PRABAWATI</v>
          </cell>
          <cell r="C79" t="str">
            <v>YOG 7</v>
          </cell>
          <cell r="D79" t="str">
            <v>REGULER</v>
          </cell>
        </row>
        <row r="80">
          <cell r="A80" t="str">
            <v>A1650</v>
          </cell>
          <cell r="B80" t="str">
            <v>RISKA PUTRI ADELIA</v>
          </cell>
          <cell r="C80" t="str">
            <v>YOG 4</v>
          </cell>
          <cell r="D80" t="str">
            <v>REGULER</v>
          </cell>
        </row>
        <row r="81">
          <cell r="A81" t="str">
            <v>A1651</v>
          </cell>
          <cell r="B81" t="str">
            <v>NUR ROMADANI FITRIANA</v>
          </cell>
          <cell r="C81" t="str">
            <v>YOG 1</v>
          </cell>
          <cell r="D81" t="str">
            <v>EKSKLUSIF</v>
          </cell>
        </row>
        <row r="82">
          <cell r="A82" t="str">
            <v>A1652</v>
          </cell>
          <cell r="B82" t="str">
            <v>ADINDA PUTRI AMALIA</v>
          </cell>
          <cell r="C82" t="str">
            <v>YOG 2</v>
          </cell>
          <cell r="D82" t="str">
            <v>REGULER</v>
          </cell>
        </row>
        <row r="83">
          <cell r="A83" t="str">
            <v>A1669</v>
          </cell>
          <cell r="B83" t="str">
            <v>CINTIA ANINDA HEKA SHAFIRA</v>
          </cell>
          <cell r="C83" t="str">
            <v>YOG 1</v>
          </cell>
          <cell r="D83" t="str">
            <v>REGULER</v>
          </cell>
        </row>
        <row r="84">
          <cell r="A84" t="str">
            <v>A1721</v>
          </cell>
          <cell r="B84" t="str">
            <v>MEGA AUDILIA</v>
          </cell>
          <cell r="C84" t="str">
            <v>YOG 9</v>
          </cell>
          <cell r="D84" t="str">
            <v>EKSKLUSIF</v>
          </cell>
        </row>
        <row r="85">
          <cell r="A85" t="str">
            <v>A1728</v>
          </cell>
          <cell r="B85" t="str">
            <v>AYU TRI LESTARI</v>
          </cell>
          <cell r="C85" t="str">
            <v>YOG 9</v>
          </cell>
          <cell r="D85" t="str">
            <v>REGULER</v>
          </cell>
        </row>
        <row r="86">
          <cell r="A86" t="str">
            <v>A1755</v>
          </cell>
          <cell r="B86" t="str">
            <v>TIFANI ADELIA SYAFITRI</v>
          </cell>
          <cell r="C86" t="str">
            <v>YOG 2</v>
          </cell>
          <cell r="D86" t="str">
            <v>EKSKLUSIF</v>
          </cell>
        </row>
        <row r="87">
          <cell r="A87" t="str">
            <v>A1762</v>
          </cell>
          <cell r="B87" t="str">
            <v>MUTAHIR ALI</v>
          </cell>
          <cell r="C87" t="str">
            <v>YOG 7</v>
          </cell>
          <cell r="D87" t="str">
            <v>REGULER</v>
          </cell>
        </row>
        <row r="88">
          <cell r="A88" t="str">
            <v>A1766</v>
          </cell>
          <cell r="B88" t="str">
            <v>ELIZABETH PARAMITA</v>
          </cell>
          <cell r="C88" t="str">
            <v>YOG 5</v>
          </cell>
          <cell r="D88" t="str">
            <v>EKSKLUSIF</v>
          </cell>
        </row>
        <row r="89">
          <cell r="A89" t="str">
            <v>A1773</v>
          </cell>
          <cell r="B89" t="str">
            <v>MELINIA WINDY ERLIYA</v>
          </cell>
          <cell r="C89" t="str">
            <v>YOG 3</v>
          </cell>
          <cell r="D89" t="str">
            <v>EKSKLUSIF</v>
          </cell>
        </row>
        <row r="90">
          <cell r="A90" t="str">
            <v>A1774</v>
          </cell>
          <cell r="B90" t="str">
            <v>MARIA DEWI TIRTA PERWITA SARI PERWITA SARI</v>
          </cell>
          <cell r="C90" t="str">
            <v>YOG 5</v>
          </cell>
          <cell r="D90" t="str">
            <v>REGULER</v>
          </cell>
        </row>
        <row r="91">
          <cell r="A91" t="str">
            <v>A1776</v>
          </cell>
          <cell r="B91" t="str">
            <v>ANNISA SEPTIANA</v>
          </cell>
          <cell r="C91" t="str">
            <v>YOG 9</v>
          </cell>
          <cell r="D91" t="str">
            <v>EKSKLUSIF</v>
          </cell>
        </row>
        <row r="92">
          <cell r="A92" t="str">
            <v>A1781</v>
          </cell>
          <cell r="B92" t="str">
            <v>ZULFA AZIZAH</v>
          </cell>
          <cell r="C92" t="str">
            <v>YOG 7</v>
          </cell>
          <cell r="D92" t="str">
            <v>REGULER</v>
          </cell>
        </row>
        <row r="93">
          <cell r="A93" t="str">
            <v>A1825</v>
          </cell>
          <cell r="B93" t="str">
            <v>MARLIANA</v>
          </cell>
          <cell r="C93" t="str">
            <v>YOG 8</v>
          </cell>
          <cell r="D93" t="str">
            <v>EKSKLUSIF</v>
          </cell>
        </row>
        <row r="94">
          <cell r="A94" t="str">
            <v>A1841</v>
          </cell>
          <cell r="B94" t="str">
            <v>ADHINA PUTRIANA KUSUMAWATI</v>
          </cell>
          <cell r="C94" t="str">
            <v>YOG 9</v>
          </cell>
          <cell r="D94" t="str">
            <v>REGULER</v>
          </cell>
        </row>
        <row r="95">
          <cell r="A95" t="str">
            <v>A1842</v>
          </cell>
          <cell r="B95" t="str">
            <v>KELPIN PONTIUS ARON</v>
          </cell>
          <cell r="C95" t="str">
            <v>YOG 2</v>
          </cell>
          <cell r="D95" t="str">
            <v>EKSKLUSIF</v>
          </cell>
        </row>
        <row r="96">
          <cell r="A96" t="str">
            <v>A1854</v>
          </cell>
          <cell r="B96" t="str">
            <v>SALSABILA OKTAVIMADIANA</v>
          </cell>
          <cell r="C96" t="str">
            <v>YOG 7</v>
          </cell>
          <cell r="D96" t="str">
            <v>EKSKLUSIF</v>
          </cell>
        </row>
        <row r="97">
          <cell r="A97" t="str">
            <v>A1893</v>
          </cell>
          <cell r="B97" t="str">
            <v>SYANNE AURELLIA KAWIHARDJA</v>
          </cell>
          <cell r="C97" t="str">
            <v>YOG 1</v>
          </cell>
          <cell r="D97" t="str">
            <v>REGULER</v>
          </cell>
        </row>
        <row r="98">
          <cell r="A98" t="str">
            <v>A1944</v>
          </cell>
          <cell r="B98" t="str">
            <v>MUHAMMAD HILMI AZZAHIDI</v>
          </cell>
          <cell r="C98" t="str">
            <v>YOG 2</v>
          </cell>
          <cell r="D98" t="str">
            <v>EKSKLUSIF</v>
          </cell>
        </row>
        <row r="99">
          <cell r="A99" t="str">
            <v>A1954</v>
          </cell>
          <cell r="B99" t="str">
            <v>JELITA AYUNDA FITRIA</v>
          </cell>
          <cell r="C99" t="str">
            <v>YOG 5</v>
          </cell>
          <cell r="D99" t="str">
            <v>EKSKLUSIF</v>
          </cell>
        </row>
        <row r="100">
          <cell r="A100" t="str">
            <v>A1957</v>
          </cell>
          <cell r="B100" t="str">
            <v>FATIA</v>
          </cell>
          <cell r="C100" t="str">
            <v>YOG 2</v>
          </cell>
          <cell r="D100" t="str">
            <v>EKSKLUSIF</v>
          </cell>
        </row>
        <row r="101">
          <cell r="A101" t="str">
            <v>A2045</v>
          </cell>
          <cell r="B101" t="str">
            <v>DEVI OKTAVIANI</v>
          </cell>
          <cell r="C101" t="str">
            <v>YOG 3</v>
          </cell>
          <cell r="D101" t="str">
            <v>REGULER</v>
          </cell>
        </row>
        <row r="102">
          <cell r="A102" t="str">
            <v>A2145</v>
          </cell>
          <cell r="B102" t="str">
            <v>LAILY FAJRIYANTI</v>
          </cell>
          <cell r="C102" t="str">
            <v>YOG 6</v>
          </cell>
          <cell r="D102" t="str">
            <v>REGULER</v>
          </cell>
        </row>
        <row r="103">
          <cell r="A103" t="str">
            <v>A2179</v>
          </cell>
          <cell r="B103" t="str">
            <v>ANNISA LARASATI</v>
          </cell>
          <cell r="C103" t="str">
            <v>YOG 4</v>
          </cell>
          <cell r="D103" t="str">
            <v>EKSKLUSIF</v>
          </cell>
        </row>
        <row r="104">
          <cell r="A104" t="str">
            <v>A2255</v>
          </cell>
          <cell r="B104" t="str">
            <v>ELI SITOHANG</v>
          </cell>
          <cell r="C104" t="str">
            <v>YOG 6</v>
          </cell>
          <cell r="D104" t="str">
            <v>REGULER</v>
          </cell>
        </row>
        <row r="105">
          <cell r="A105" t="str">
            <v>A2322</v>
          </cell>
          <cell r="B105" t="str">
            <v>ROSI NOVI LUTFITASARI</v>
          </cell>
          <cell r="C105" t="str">
            <v>YOG 6</v>
          </cell>
          <cell r="D105" t="str">
            <v>EKSKLUSIF</v>
          </cell>
        </row>
        <row r="106">
          <cell r="A106" t="str">
            <v>A2417</v>
          </cell>
          <cell r="B106" t="str">
            <v>LALANG WINATA BINTANG NANOE</v>
          </cell>
          <cell r="C106" t="str">
            <v>YOG 5</v>
          </cell>
          <cell r="D106" t="str">
            <v>EKSKLUSIF</v>
          </cell>
        </row>
        <row r="107">
          <cell r="A107" t="str">
            <v>A2418</v>
          </cell>
          <cell r="B107" t="str">
            <v>RIZKA MAULIA ROKHMAH</v>
          </cell>
          <cell r="C107" t="str">
            <v>YOG 9</v>
          </cell>
          <cell r="D107" t="str">
            <v>REGULER</v>
          </cell>
        </row>
        <row r="108">
          <cell r="A108" t="str">
            <v>A2441</v>
          </cell>
          <cell r="B108" t="str">
            <v>AJENG SURYA ASMININGRUM</v>
          </cell>
          <cell r="C108" t="str">
            <v>YOG 8</v>
          </cell>
          <cell r="D108" t="str">
            <v>REGULER</v>
          </cell>
        </row>
        <row r="109">
          <cell r="A109" t="str">
            <v>A2442</v>
          </cell>
          <cell r="B109" t="str">
            <v>FAYI SALSABILA</v>
          </cell>
          <cell r="C109" t="str">
            <v>YOG 8</v>
          </cell>
          <cell r="D109" t="str">
            <v>REGULER</v>
          </cell>
        </row>
        <row r="110">
          <cell r="A110" t="str">
            <v>A2462</v>
          </cell>
          <cell r="B110" t="str">
            <v>KHUSNUL KHATIMAH</v>
          </cell>
          <cell r="C110" t="str">
            <v>YOG 3</v>
          </cell>
          <cell r="D110" t="str">
            <v>REGULER</v>
          </cell>
        </row>
        <row r="111">
          <cell r="A111" t="str">
            <v>A2504</v>
          </cell>
          <cell r="B111" t="str">
            <v>RACHMA ANINDITA TASYA DEWI</v>
          </cell>
          <cell r="C111" t="str">
            <v>YOG 6</v>
          </cell>
          <cell r="D111" t="str">
            <v>REGULER</v>
          </cell>
        </row>
        <row r="112">
          <cell r="A112" t="str">
            <v>A2507</v>
          </cell>
          <cell r="B112" t="str">
            <v>ARJUNA TANJUNG</v>
          </cell>
          <cell r="C112" t="str">
            <v>YOG 4</v>
          </cell>
          <cell r="D112" t="str">
            <v>EKSKLUSIF</v>
          </cell>
        </row>
        <row r="113">
          <cell r="A113" t="str">
            <v>A2613</v>
          </cell>
          <cell r="B113" t="str">
            <v>DHEI KLAUDIYA</v>
          </cell>
          <cell r="C113" t="str">
            <v>YOG 6</v>
          </cell>
          <cell r="D113" t="str">
            <v>REGULER</v>
          </cell>
        </row>
        <row r="114">
          <cell r="A114" t="str">
            <v>A2719</v>
          </cell>
          <cell r="B114" t="str">
            <v>DYAH AYU MIRA BELLA</v>
          </cell>
          <cell r="C114" t="str">
            <v>YOG 9</v>
          </cell>
          <cell r="D114" t="str">
            <v>REGULER</v>
          </cell>
        </row>
        <row r="115">
          <cell r="A115" t="str">
            <v>A2782</v>
          </cell>
          <cell r="B115" t="str">
            <v>ADRIAL RAMDHANI</v>
          </cell>
          <cell r="C115" t="str">
            <v>YOG 8</v>
          </cell>
          <cell r="D115" t="str">
            <v>REGULER</v>
          </cell>
        </row>
        <row r="116">
          <cell r="A116" t="str">
            <v>A2886</v>
          </cell>
          <cell r="B116" t="str">
            <v>ASA HIRASNA SEPTIANI</v>
          </cell>
          <cell r="C116" t="str">
            <v>YOG 7</v>
          </cell>
          <cell r="D116" t="str">
            <v>REGULER</v>
          </cell>
        </row>
        <row r="117">
          <cell r="A117" t="str">
            <v>A2925</v>
          </cell>
          <cell r="B117" t="str">
            <v>MARIA GORETTI DIAN PERMATA HADI</v>
          </cell>
          <cell r="C117" t="str">
            <v>YOG 9</v>
          </cell>
          <cell r="D117" t="str">
            <v>EKSKLUSIF</v>
          </cell>
        </row>
        <row r="118">
          <cell r="A118" t="str">
            <v>A2936</v>
          </cell>
          <cell r="B118" t="str">
            <v>DIMAS AGUNG NUGROHO</v>
          </cell>
          <cell r="C118" t="str">
            <v>YOG 9</v>
          </cell>
          <cell r="D118" t="str">
            <v>REGULER</v>
          </cell>
        </row>
        <row r="119">
          <cell r="A119" t="str">
            <v>A2937</v>
          </cell>
          <cell r="B119" t="str">
            <v>ALEXANDRO ELSIKA SOGE</v>
          </cell>
          <cell r="C119" t="str">
            <v>YOG 6</v>
          </cell>
          <cell r="D119" t="str">
            <v>REGULER</v>
          </cell>
        </row>
        <row r="120">
          <cell r="A120" t="str">
            <v>A2944</v>
          </cell>
          <cell r="B120" t="str">
            <v>I LUH LAKSMI EKA DEWI</v>
          </cell>
          <cell r="C120" t="str">
            <v>YOG 10</v>
          </cell>
          <cell r="D120" t="str">
            <v>REGULER</v>
          </cell>
        </row>
        <row r="121">
          <cell r="A121" t="str">
            <v>A2953</v>
          </cell>
          <cell r="B121" t="str">
            <v>NAWANGWULAN DESIKUMALA</v>
          </cell>
          <cell r="C121" t="str">
            <v>YOG 2</v>
          </cell>
          <cell r="D121" t="str">
            <v>EKSKLUSIF</v>
          </cell>
        </row>
        <row r="122">
          <cell r="A122" t="str">
            <v>A2961</v>
          </cell>
          <cell r="B122" t="str">
            <v>AGUNG PRASETYADI</v>
          </cell>
          <cell r="C122" t="str">
            <v>YOG 3</v>
          </cell>
          <cell r="D122" t="str">
            <v>EKSKLUSIF</v>
          </cell>
        </row>
        <row r="123">
          <cell r="A123" t="str">
            <v>A3007</v>
          </cell>
          <cell r="B123" t="str">
            <v>MELLINDA VERAWATI</v>
          </cell>
          <cell r="C123" t="str">
            <v>YOG 2</v>
          </cell>
          <cell r="D123" t="str">
            <v>REGULER</v>
          </cell>
        </row>
        <row r="124">
          <cell r="A124" t="str">
            <v>A3029</v>
          </cell>
          <cell r="B124" t="str">
            <v>EMMIA CLARITA BR TARIGAN</v>
          </cell>
          <cell r="C124" t="str">
            <v>YOG 10</v>
          </cell>
          <cell r="D124" t="str">
            <v>EKSKLUSIF</v>
          </cell>
        </row>
        <row r="125">
          <cell r="A125" t="str">
            <v>A3117</v>
          </cell>
          <cell r="B125" t="str">
            <v>HAPSARI ARINTA</v>
          </cell>
          <cell r="C125" t="str">
            <v>YOG 9</v>
          </cell>
          <cell r="D125" t="str">
            <v>REGULER</v>
          </cell>
        </row>
        <row r="126">
          <cell r="A126" t="str">
            <v>A3172</v>
          </cell>
          <cell r="B126" t="str">
            <v>NURYANI NURYANI</v>
          </cell>
          <cell r="C126" t="str">
            <v>YOG 10</v>
          </cell>
          <cell r="D126" t="str">
            <v>EKSKLUSIF</v>
          </cell>
        </row>
        <row r="127">
          <cell r="A127" t="str">
            <v>A3218</v>
          </cell>
          <cell r="B127" t="str">
            <v>IRMA SEMBIRING</v>
          </cell>
          <cell r="C127" t="str">
            <v>YOG 8</v>
          </cell>
          <cell r="D127" t="str">
            <v>REGULER</v>
          </cell>
        </row>
        <row r="128">
          <cell r="A128" t="str">
            <v>A3227</v>
          </cell>
          <cell r="B128" t="str">
            <v>AULIA TASYA AZZAHRA</v>
          </cell>
          <cell r="C128" t="str">
            <v>YOG 5</v>
          </cell>
          <cell r="D128" t="str">
            <v>REGULER</v>
          </cell>
        </row>
        <row r="129">
          <cell r="A129" t="str">
            <v>A3258</v>
          </cell>
          <cell r="B129" t="str">
            <v>CLARA DEVI MAHARANI</v>
          </cell>
          <cell r="C129" t="str">
            <v>YOG 4</v>
          </cell>
          <cell r="D129" t="str">
            <v>REGULER</v>
          </cell>
        </row>
        <row r="130">
          <cell r="A130" t="str">
            <v>A3259</v>
          </cell>
          <cell r="B130" t="str">
            <v>ALBERTUS CHRISTIAN ADE DARMAWAN</v>
          </cell>
          <cell r="C130" t="str">
            <v>YOG 6</v>
          </cell>
          <cell r="D130" t="str">
            <v>EKSKLUSIF</v>
          </cell>
        </row>
        <row r="131">
          <cell r="A131" t="str">
            <v>A3273</v>
          </cell>
          <cell r="B131" t="str">
            <v>BINTANG MUTIARAJATI</v>
          </cell>
          <cell r="C131" t="str">
            <v>YOG 1</v>
          </cell>
          <cell r="D131" t="str">
            <v>REGULER</v>
          </cell>
        </row>
        <row r="132">
          <cell r="A132" t="str">
            <v>A3301</v>
          </cell>
          <cell r="B132" t="str">
            <v>MARIA SHINTA</v>
          </cell>
          <cell r="C132" t="str">
            <v>YOG 2</v>
          </cell>
          <cell r="D132" t="str">
            <v>REGULER</v>
          </cell>
        </row>
        <row r="133">
          <cell r="A133" t="str">
            <v>A3321</v>
          </cell>
          <cell r="B133" t="str">
            <v>DESTI RAHMAWATI</v>
          </cell>
          <cell r="C133" t="str">
            <v>YOG 6</v>
          </cell>
          <cell r="D133" t="str">
            <v>EKSKLUSIF</v>
          </cell>
        </row>
        <row r="134">
          <cell r="A134" t="str">
            <v>A3353</v>
          </cell>
          <cell r="B134" t="str">
            <v>GARUDA PAMUNGKAS</v>
          </cell>
          <cell r="C134" t="str">
            <v>YOG 8</v>
          </cell>
          <cell r="D134" t="str">
            <v>REGULER</v>
          </cell>
        </row>
        <row r="135">
          <cell r="A135" t="str">
            <v>A3358</v>
          </cell>
          <cell r="B135" t="str">
            <v>NOVIA PUTRIANA KUSUMAWATI</v>
          </cell>
          <cell r="C135" t="str">
            <v>YOG 3</v>
          </cell>
          <cell r="D135" t="str">
            <v>REGULER</v>
          </cell>
        </row>
        <row r="136">
          <cell r="A136" t="str">
            <v>A3380</v>
          </cell>
          <cell r="B136" t="str">
            <v>KRISNITA YULI YANI</v>
          </cell>
          <cell r="C136" t="str">
            <v>YOG 3</v>
          </cell>
          <cell r="D136" t="str">
            <v>REGULER</v>
          </cell>
        </row>
        <row r="137">
          <cell r="A137" t="str">
            <v>A3403</v>
          </cell>
          <cell r="B137" t="str">
            <v>PINKAN NDARU DEWANTARI</v>
          </cell>
          <cell r="C137" t="str">
            <v>YOG 8</v>
          </cell>
          <cell r="D137" t="str">
            <v>REGULER</v>
          </cell>
        </row>
        <row r="138">
          <cell r="A138" t="str">
            <v>A3404</v>
          </cell>
          <cell r="B138" t="str">
            <v>AYU SUKMAWATI</v>
          </cell>
          <cell r="C138" t="str">
            <v>YOG 5</v>
          </cell>
          <cell r="D138" t="str">
            <v>EKSKLUSIF</v>
          </cell>
        </row>
        <row r="139">
          <cell r="A139" t="str">
            <v>A3406</v>
          </cell>
          <cell r="B139" t="str">
            <v>SEPTI MUNTE</v>
          </cell>
          <cell r="C139" t="str">
            <v>YOG 1</v>
          </cell>
          <cell r="D139" t="str">
            <v>EKSKLUSIF</v>
          </cell>
        </row>
        <row r="140">
          <cell r="A140" t="str">
            <v>A3408</v>
          </cell>
          <cell r="B140" t="str">
            <v>AGISTA WIGI NUROINI</v>
          </cell>
          <cell r="C140" t="str">
            <v>YOG 3</v>
          </cell>
          <cell r="D140" t="str">
            <v>REGULER</v>
          </cell>
        </row>
        <row r="141">
          <cell r="A141" t="str">
            <v>A3451</v>
          </cell>
          <cell r="B141" t="str">
            <v>MARCELLINA PUTRI</v>
          </cell>
          <cell r="C141" t="str">
            <v>YOG 4</v>
          </cell>
          <cell r="D141" t="str">
            <v>EKSKLUSIF</v>
          </cell>
        </row>
        <row r="142">
          <cell r="A142" t="str">
            <v>A3456</v>
          </cell>
          <cell r="B142" t="str">
            <v>FEBY KURNIA</v>
          </cell>
          <cell r="C142" t="str">
            <v>YOG 7</v>
          </cell>
          <cell r="D142" t="str">
            <v>EKSKLUSIF</v>
          </cell>
        </row>
        <row r="143">
          <cell r="A143" t="str">
            <v>A3474</v>
          </cell>
          <cell r="B143" t="str">
            <v>IRMA TRIANA</v>
          </cell>
          <cell r="C143" t="str">
            <v>YOG 6</v>
          </cell>
          <cell r="D143" t="str">
            <v>EKSKLUSIF</v>
          </cell>
        </row>
        <row r="144">
          <cell r="A144" t="str">
            <v>A3475</v>
          </cell>
          <cell r="B144" t="str">
            <v>SEPTIANA DWI LESTARI PURBANINGRUM</v>
          </cell>
          <cell r="C144" t="str">
            <v>YOG 10</v>
          </cell>
          <cell r="D144" t="str">
            <v>REGULER</v>
          </cell>
        </row>
        <row r="145">
          <cell r="A145" t="str">
            <v>A3476</v>
          </cell>
          <cell r="B145" t="str">
            <v>PRILLA IMADIANA FAJRIN</v>
          </cell>
          <cell r="C145" t="str">
            <v>YOG 1</v>
          </cell>
          <cell r="D145" t="str">
            <v>EKSKLUSIF</v>
          </cell>
        </row>
        <row r="146">
          <cell r="A146" t="str">
            <v>A3479</v>
          </cell>
          <cell r="B146" t="str">
            <v>VASSYA DIAN</v>
          </cell>
          <cell r="C146" t="str">
            <v>YOG 2</v>
          </cell>
          <cell r="D146" t="str">
            <v>REGULER</v>
          </cell>
        </row>
        <row r="147">
          <cell r="A147" t="str">
            <v>A3534</v>
          </cell>
          <cell r="B147" t="str">
            <v>RIZNA NOVALINDA WARDANA</v>
          </cell>
          <cell r="C147" t="str">
            <v>YOG 7</v>
          </cell>
          <cell r="D147" t="str">
            <v>REGULER</v>
          </cell>
        </row>
        <row r="148">
          <cell r="A148" t="str">
            <v>A3540</v>
          </cell>
          <cell r="B148" t="str">
            <v>PRASOJO NGESTI WIBOWO</v>
          </cell>
          <cell r="C148" t="str">
            <v>YOG 4</v>
          </cell>
          <cell r="D148" t="str">
            <v>REGULER</v>
          </cell>
        </row>
        <row r="149">
          <cell r="A149" t="str">
            <v>A3547</v>
          </cell>
          <cell r="B149" t="str">
            <v>SHERAVINA NADANTI</v>
          </cell>
          <cell r="C149" t="str">
            <v>YOG 7</v>
          </cell>
          <cell r="D149" t="str">
            <v>REGULER</v>
          </cell>
        </row>
        <row r="150">
          <cell r="A150" t="str">
            <v>A3550</v>
          </cell>
          <cell r="B150" t="str">
            <v>EFRIALDI AL AZIZ</v>
          </cell>
          <cell r="C150" t="str">
            <v>YOG 6</v>
          </cell>
          <cell r="D150" t="str">
            <v>REGULER</v>
          </cell>
        </row>
        <row r="151">
          <cell r="A151" t="str">
            <v>A3558</v>
          </cell>
          <cell r="B151" t="str">
            <v>Andi Sofie Febrina Salshabila</v>
          </cell>
          <cell r="C151" t="str">
            <v>YOG 3</v>
          </cell>
          <cell r="D151" t="str">
            <v>REGULER</v>
          </cell>
        </row>
        <row r="152">
          <cell r="A152" t="str">
            <v>A3597</v>
          </cell>
          <cell r="B152" t="str">
            <v>WINDI AYUNI SIJABAT</v>
          </cell>
          <cell r="C152" t="str">
            <v>YOG 9</v>
          </cell>
          <cell r="D152" t="str">
            <v>EKSKLUSIF</v>
          </cell>
        </row>
        <row r="153">
          <cell r="A153" t="str">
            <v>A3599</v>
          </cell>
          <cell r="B153" t="str">
            <v>HANIFAH RAHMADHANI</v>
          </cell>
          <cell r="C153" t="str">
            <v>YOG 7</v>
          </cell>
          <cell r="D153" t="str">
            <v>EKSKLUSIF</v>
          </cell>
        </row>
        <row r="154">
          <cell r="A154" t="str">
            <v>A3601</v>
          </cell>
          <cell r="B154" t="str">
            <v>VIRGINIA LORENSA NUGRAHA</v>
          </cell>
          <cell r="C154" t="str">
            <v>YOG 4</v>
          </cell>
          <cell r="D154" t="str">
            <v>REGULER</v>
          </cell>
        </row>
        <row r="155">
          <cell r="A155" t="str">
            <v>A3664</v>
          </cell>
          <cell r="B155" t="str">
            <v>VIONA AMBARITA</v>
          </cell>
          <cell r="C155" t="str">
            <v>YOG 10</v>
          </cell>
          <cell r="D155" t="str">
            <v>REGULER</v>
          </cell>
        </row>
        <row r="156">
          <cell r="A156" t="str">
            <v>A3721</v>
          </cell>
          <cell r="B156" t="str">
            <v>ABYAN BARI BHRAMANTA</v>
          </cell>
          <cell r="C156" t="str">
            <v>YOG 7</v>
          </cell>
          <cell r="D156" t="str">
            <v>REGULER</v>
          </cell>
        </row>
        <row r="157">
          <cell r="A157" t="str">
            <v>A3743</v>
          </cell>
          <cell r="B157" t="str">
            <v>PUTRI RAMADHANI</v>
          </cell>
          <cell r="C157" t="str">
            <v>YOG 4</v>
          </cell>
          <cell r="D157" t="str">
            <v>EKSKLUSIF</v>
          </cell>
        </row>
        <row r="158">
          <cell r="A158" t="str">
            <v>A3752</v>
          </cell>
          <cell r="B158" t="str">
            <v>MEYTA ANDIRA</v>
          </cell>
          <cell r="C158" t="str">
            <v>YOG 3</v>
          </cell>
          <cell r="D158" t="str">
            <v>REGULER</v>
          </cell>
        </row>
        <row r="159">
          <cell r="A159" t="str">
            <v>A3754</v>
          </cell>
          <cell r="B159" t="str">
            <v>FIRDA NUR KARIMA</v>
          </cell>
          <cell r="C159" t="str">
            <v>YOG 8</v>
          </cell>
          <cell r="D159" t="str">
            <v>EKSKLUSIF</v>
          </cell>
        </row>
        <row r="160">
          <cell r="A160" t="str">
            <v>A3785</v>
          </cell>
          <cell r="B160" t="str">
            <v>MUHAMMAD DAFA FEBRIANSYAH</v>
          </cell>
          <cell r="C160" t="str">
            <v>YOG 4</v>
          </cell>
          <cell r="D160" t="str">
            <v>REGULER</v>
          </cell>
        </row>
        <row r="161">
          <cell r="A161" t="str">
            <v>A3823</v>
          </cell>
          <cell r="B161" t="str">
            <v>AYU ENJELINA SITOMPUL</v>
          </cell>
          <cell r="C161" t="str">
            <v>YOG 2</v>
          </cell>
          <cell r="D161" t="str">
            <v>REGULER</v>
          </cell>
        </row>
        <row r="162">
          <cell r="A162" t="str">
            <v>A3826</v>
          </cell>
          <cell r="B162" t="str">
            <v>IRENE INTAN PRADISTA</v>
          </cell>
          <cell r="C162" t="str">
            <v>YOG 6</v>
          </cell>
          <cell r="D162" t="str">
            <v>REGULER</v>
          </cell>
        </row>
        <row r="163">
          <cell r="A163" t="str">
            <v>A3833</v>
          </cell>
          <cell r="B163" t="str">
            <v>MUHAMMAD SUBHAN</v>
          </cell>
          <cell r="C163" t="str">
            <v>YOG 2</v>
          </cell>
          <cell r="D163" t="str">
            <v>REGULER</v>
          </cell>
        </row>
        <row r="164">
          <cell r="A164" t="str">
            <v>A3840</v>
          </cell>
          <cell r="B164" t="str">
            <v>NATHANIA PUTRI</v>
          </cell>
          <cell r="C164" t="str">
            <v>YOG 7</v>
          </cell>
          <cell r="D164" t="str">
            <v>REGULER</v>
          </cell>
        </row>
        <row r="165">
          <cell r="A165" t="str">
            <v>A3877</v>
          </cell>
          <cell r="B165" t="str">
            <v>FELSA INKIRIWANG</v>
          </cell>
          <cell r="C165" t="str">
            <v>YOG 10</v>
          </cell>
          <cell r="D165" t="str">
            <v>REGULER</v>
          </cell>
        </row>
        <row r="166">
          <cell r="A166" t="str">
            <v>A3899</v>
          </cell>
          <cell r="B166" t="str">
            <v>ZAHRA FATIHAH MIFTAHURRAHMAH</v>
          </cell>
          <cell r="C166" t="str">
            <v>YOG 7</v>
          </cell>
          <cell r="D166" t="str">
            <v>REGULER</v>
          </cell>
        </row>
        <row r="167">
          <cell r="A167" t="str">
            <v>A3905</v>
          </cell>
          <cell r="B167" t="str">
            <v>RISMAWATY</v>
          </cell>
          <cell r="C167" t="str">
            <v>YOG 8</v>
          </cell>
          <cell r="D167" t="str">
            <v>REGULER</v>
          </cell>
        </row>
        <row r="168">
          <cell r="A168" t="str">
            <v>A3935</v>
          </cell>
          <cell r="B168" t="str">
            <v>MARSEL HAMANDIKA</v>
          </cell>
          <cell r="C168" t="str">
            <v>YOG 8</v>
          </cell>
          <cell r="D168" t="str">
            <v>REGULER</v>
          </cell>
        </row>
        <row r="169">
          <cell r="A169" t="str">
            <v>A3938</v>
          </cell>
          <cell r="B169" t="str">
            <v>WIWIK CAHYANI</v>
          </cell>
          <cell r="C169" t="str">
            <v>YOG 1</v>
          </cell>
          <cell r="D169" t="str">
            <v>REGULER</v>
          </cell>
        </row>
        <row r="170">
          <cell r="A170" t="str">
            <v>A3941</v>
          </cell>
          <cell r="B170" t="str">
            <v>RIZQI LANOVA</v>
          </cell>
          <cell r="C170" t="str">
            <v>YOG 8</v>
          </cell>
          <cell r="D170" t="str">
            <v>REGULER</v>
          </cell>
        </row>
        <row r="171">
          <cell r="A171" t="str">
            <v>A3988</v>
          </cell>
          <cell r="B171" t="str">
            <v>RHANI SILVIA SIMAMORA</v>
          </cell>
          <cell r="C171" t="str">
            <v>YOG 5</v>
          </cell>
          <cell r="D171" t="str">
            <v>REGULER</v>
          </cell>
        </row>
        <row r="172">
          <cell r="A172" t="str">
            <v>A3992</v>
          </cell>
          <cell r="B172" t="str">
            <v>SARWATUL KARIMAH</v>
          </cell>
          <cell r="C172" t="str">
            <v>YOG 6</v>
          </cell>
          <cell r="D172" t="str">
            <v>REGULER</v>
          </cell>
        </row>
        <row r="173">
          <cell r="A173" t="str">
            <v>A3994</v>
          </cell>
          <cell r="B173" t="str">
            <v>ALIF BINTANG HASIHOLAN POHAN</v>
          </cell>
          <cell r="C173" t="str">
            <v>YOG 5</v>
          </cell>
          <cell r="D173" t="str">
            <v>EKSKLUSIF</v>
          </cell>
        </row>
        <row r="174">
          <cell r="A174" t="str">
            <v>A3999</v>
          </cell>
          <cell r="B174" t="str">
            <v>MIKHA MAMORU</v>
          </cell>
          <cell r="C174" t="str">
            <v>YOG 8</v>
          </cell>
          <cell r="D174" t="str">
            <v>REGULER</v>
          </cell>
        </row>
        <row r="175">
          <cell r="A175" t="str">
            <v>A4036</v>
          </cell>
          <cell r="B175" t="str">
            <v>DWIKA ELTANJUNG</v>
          </cell>
          <cell r="C175" t="str">
            <v>YOG 1</v>
          </cell>
          <cell r="D175" t="str">
            <v>REGULER</v>
          </cell>
        </row>
        <row r="176">
          <cell r="A176" t="str">
            <v>A4039</v>
          </cell>
          <cell r="B176" t="str">
            <v>IBRAHIM FEBA NAUFALINDO</v>
          </cell>
          <cell r="C176" t="str">
            <v>YOG 7</v>
          </cell>
          <cell r="D176" t="str">
            <v>EKSKLUSIF</v>
          </cell>
        </row>
        <row r="177">
          <cell r="A177" t="str">
            <v>A4152</v>
          </cell>
          <cell r="B177" t="str">
            <v>KAMAL MAULANA RAMADHAN</v>
          </cell>
          <cell r="C177" t="str">
            <v>YOG 9</v>
          </cell>
          <cell r="D177" t="str">
            <v>REGULER</v>
          </cell>
        </row>
        <row r="178">
          <cell r="A178" t="str">
            <v>A4153</v>
          </cell>
          <cell r="B178" t="str">
            <v>ZAKKIYAH WULANDARI NUGRAHA</v>
          </cell>
          <cell r="C178" t="str">
            <v>YOG 1</v>
          </cell>
          <cell r="D178" t="str">
            <v>REGULER</v>
          </cell>
        </row>
        <row r="179">
          <cell r="A179" t="str">
            <v>A4188</v>
          </cell>
          <cell r="B179" t="str">
            <v>NOVA SANDA</v>
          </cell>
          <cell r="C179" t="str">
            <v>YOG 4</v>
          </cell>
          <cell r="D179" t="str">
            <v>REGULER</v>
          </cell>
        </row>
        <row r="180">
          <cell r="A180" t="str">
            <v>A4193</v>
          </cell>
          <cell r="B180" t="str">
            <v>MONJE ZERIKO SURBAKTI</v>
          </cell>
          <cell r="C180" t="str">
            <v>YOG 3</v>
          </cell>
          <cell r="D180" t="str">
            <v>REGULER</v>
          </cell>
        </row>
        <row r="181">
          <cell r="A181" t="str">
            <v>A4194</v>
          </cell>
          <cell r="B181" t="str">
            <v>WISLY WISESA</v>
          </cell>
          <cell r="C181" t="str">
            <v>YOG 3</v>
          </cell>
          <cell r="D181" t="str">
            <v>REGULER</v>
          </cell>
        </row>
        <row r="182">
          <cell r="A182" t="str">
            <v>A4209</v>
          </cell>
          <cell r="B182" t="str">
            <v>ANTILTHA BAYU NUGRAHA</v>
          </cell>
          <cell r="C182" t="str">
            <v>YOG 10</v>
          </cell>
          <cell r="D182" t="str">
            <v>REGULER</v>
          </cell>
        </row>
        <row r="183">
          <cell r="A183" t="str">
            <v>A4211</v>
          </cell>
          <cell r="B183" t="str">
            <v>EASTIN SIMBOLON</v>
          </cell>
          <cell r="C183" t="str">
            <v>YOG 3</v>
          </cell>
          <cell r="D183" t="str">
            <v>REGULER</v>
          </cell>
        </row>
        <row r="184">
          <cell r="A184" t="str">
            <v>A4215</v>
          </cell>
          <cell r="B184" t="str">
            <v>NADA HAMIDA</v>
          </cell>
          <cell r="C184" t="str">
            <v>YOG 5</v>
          </cell>
          <cell r="D184" t="str">
            <v>REGULER</v>
          </cell>
        </row>
        <row r="185">
          <cell r="A185" t="str">
            <v>A4217</v>
          </cell>
          <cell r="B185" t="str">
            <v>ROFIYU ANGGRAINI</v>
          </cell>
          <cell r="C185" t="str">
            <v>YOG 2</v>
          </cell>
          <cell r="D185" t="str">
            <v>REGULER</v>
          </cell>
        </row>
        <row r="186">
          <cell r="A186" t="str">
            <v>A4232</v>
          </cell>
          <cell r="B186" t="str">
            <v>FARICA KARIN BUTSAINA</v>
          </cell>
          <cell r="C186" t="str">
            <v>YOG 4</v>
          </cell>
          <cell r="D186" t="str">
            <v>REGULER</v>
          </cell>
        </row>
        <row r="187">
          <cell r="A187" t="str">
            <v>A4331</v>
          </cell>
          <cell r="B187" t="str">
            <v>SATRIA SANDY QODLYZZAKA</v>
          </cell>
          <cell r="C187" t="str">
            <v>YOG 10</v>
          </cell>
          <cell r="D187" t="str">
            <v>REGULER</v>
          </cell>
        </row>
        <row r="188">
          <cell r="A188" t="str">
            <v>A3869</v>
          </cell>
          <cell r="B188" t="str">
            <v>MAGHFUR AL MUBAROK</v>
          </cell>
          <cell r="C188" t="str">
            <v>YOG 4</v>
          </cell>
          <cell r="D188" t="str">
            <v>REGULER</v>
          </cell>
        </row>
        <row r="189">
          <cell r="A189" t="str">
            <v>A1118</v>
          </cell>
          <cell r="B189" t="str">
            <v>OKSA ANDRIARDINA</v>
          </cell>
          <cell r="C189" t="str">
            <v>YOG 6</v>
          </cell>
          <cell r="D189" t="str">
            <v>REGULER</v>
          </cell>
        </row>
        <row r="190">
          <cell r="A190" t="str">
            <v>A3622</v>
          </cell>
          <cell r="B190" t="str">
            <v>RAVELLINA NAIA SAFITRI</v>
          </cell>
          <cell r="C190" t="str">
            <v>YOG 6</v>
          </cell>
          <cell r="D190" t="str">
            <v>REGULER</v>
          </cell>
        </row>
        <row r="191">
          <cell r="A191" t="str">
            <v>A1334</v>
          </cell>
          <cell r="B191" t="str">
            <v>DESLITA SITOHANG</v>
          </cell>
          <cell r="C191" t="str">
            <v>YOG 6</v>
          </cell>
          <cell r="D191" t="str">
            <v>REGULER</v>
          </cell>
        </row>
        <row r="192">
          <cell r="A192" t="str">
            <v>A1281</v>
          </cell>
          <cell r="B192" t="str">
            <v>BENEDICTA MARISA</v>
          </cell>
          <cell r="C192" t="str">
            <v>YOG 7</v>
          </cell>
          <cell r="D192" t="str">
            <v>REGULER</v>
          </cell>
        </row>
        <row r="193">
          <cell r="A193" t="str">
            <v>A0881</v>
          </cell>
          <cell r="B193" t="str">
            <v>ERINA EKA WULANDARI</v>
          </cell>
          <cell r="C193" t="str">
            <v>YOG 10</v>
          </cell>
          <cell r="D193" t="str">
            <v>REGULER</v>
          </cell>
        </row>
        <row r="194">
          <cell r="A194" t="str">
            <v>A1777</v>
          </cell>
          <cell r="B194" t="str">
            <v>MUTIANI WULANDARI</v>
          </cell>
          <cell r="C194" t="str">
            <v>YOG 1</v>
          </cell>
          <cell r="D194" t="str">
            <v>REGULER</v>
          </cell>
        </row>
        <row r="195">
          <cell r="A195" t="str">
            <v>A4149</v>
          </cell>
          <cell r="B195" t="str">
            <v>ILYAS ROSYID</v>
          </cell>
          <cell r="C195" t="str">
            <v>YOG 9</v>
          </cell>
          <cell r="D195" t="str">
            <v>REGULER</v>
          </cell>
        </row>
        <row r="196">
          <cell r="A196" t="str">
            <v>A4413</v>
          </cell>
          <cell r="B196" t="str">
            <v>KUSTI ANA</v>
          </cell>
          <cell r="C196" t="str">
            <v>YOG 4</v>
          </cell>
          <cell r="D196" t="str">
            <v>REGULER</v>
          </cell>
        </row>
        <row r="197">
          <cell r="A197" t="str">
            <v>A2510</v>
          </cell>
          <cell r="B197" t="str">
            <v>THIFAL KHANSA NABILA</v>
          </cell>
          <cell r="C197" t="str">
            <v>YOG 2</v>
          </cell>
          <cell r="D197" t="str">
            <v>REGULER</v>
          </cell>
        </row>
        <row r="198">
          <cell r="A198" t="str">
            <v>A4414</v>
          </cell>
          <cell r="B198" t="str">
            <v>DHIEMAS PRIYAGUNG MANALU</v>
          </cell>
          <cell r="C198" t="str">
            <v>YOG 8</v>
          </cell>
          <cell r="D198" t="str">
            <v>REGULER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NPK</v>
          </cell>
          <cell r="B2" t="str">
            <v>NAMA</v>
          </cell>
          <cell r="C2" t="str">
            <v>STATUS</v>
          </cell>
        </row>
        <row r="3">
          <cell r="A3">
            <v>90170</v>
          </cell>
          <cell r="B3" t="str">
            <v>AMRI ROHMATINI</v>
          </cell>
          <cell r="C3" t="str">
            <v>REGULER</v>
          </cell>
        </row>
        <row r="4">
          <cell r="A4">
            <v>90557</v>
          </cell>
          <cell r="B4" t="str">
            <v>TIFANI EKA ALCISHA</v>
          </cell>
          <cell r="C4" t="str">
            <v>REGULER</v>
          </cell>
        </row>
        <row r="5">
          <cell r="A5">
            <v>90565</v>
          </cell>
          <cell r="B5" t="str">
            <v>ELISABETH YOVITA NATHANIA</v>
          </cell>
          <cell r="C5" t="str">
            <v>REGULER</v>
          </cell>
        </row>
        <row r="6">
          <cell r="A6" t="str">
            <v>A0349</v>
          </cell>
          <cell r="B6" t="str">
            <v>Ahmad Zainal Arifin</v>
          </cell>
          <cell r="C6" t="str">
            <v>EKSKLUSIF</v>
          </cell>
        </row>
        <row r="7">
          <cell r="A7" t="str">
            <v>A1945</v>
          </cell>
          <cell r="B7" t="str">
            <v>MARIA CHINDRYANITA GALA</v>
          </cell>
          <cell r="C7" t="str">
            <v>REGULER</v>
          </cell>
        </row>
        <row r="8">
          <cell r="A8" t="str">
            <v>A2066</v>
          </cell>
          <cell r="B8" t="str">
            <v>YULIANT EFENDI</v>
          </cell>
          <cell r="C8" t="str">
            <v>EKSKLUSIF</v>
          </cell>
        </row>
        <row r="9">
          <cell r="A9" t="str">
            <v>A2615</v>
          </cell>
          <cell r="B9" t="str">
            <v>NOVITA LANGKAI</v>
          </cell>
          <cell r="C9" t="str">
            <v>EKSKLUSIF</v>
          </cell>
        </row>
        <row r="10">
          <cell r="A10" t="str">
            <v>A2873</v>
          </cell>
          <cell r="B10" t="str">
            <v>CHRISTOPHER LAKSAWANA</v>
          </cell>
          <cell r="C10" t="str">
            <v>EKSKLUSIF</v>
          </cell>
        </row>
        <row r="11">
          <cell r="A11" t="str">
            <v>A2879</v>
          </cell>
          <cell r="B11" t="str">
            <v>FAUZI</v>
          </cell>
          <cell r="C11" t="str">
            <v>REGULER</v>
          </cell>
        </row>
        <row r="12">
          <cell r="A12" t="str">
            <v>A1941</v>
          </cell>
          <cell r="B12" t="str">
            <v>HANA CHRISTINA</v>
          </cell>
          <cell r="C12" t="str">
            <v>REGULER</v>
          </cell>
        </row>
        <row r="13">
          <cell r="A13" t="str">
            <v>A4247</v>
          </cell>
          <cell r="B13" t="str">
            <v>WA ODE ALYA SHINTA AMALIA</v>
          </cell>
          <cell r="C13" t="str">
            <v>REGULER</v>
          </cell>
        </row>
        <row r="14">
          <cell r="A14" t="str">
            <v>A4348</v>
          </cell>
          <cell r="B14" t="str">
            <v>RISKA WULAN NAWANGSARI</v>
          </cell>
          <cell r="C14" t="str">
            <v>REGULER</v>
          </cell>
        </row>
        <row r="15">
          <cell r="A15" t="str">
            <v>A4346</v>
          </cell>
          <cell r="B15" t="str">
            <v>KIKI RIZKY ANANDA</v>
          </cell>
          <cell r="C15" t="str">
            <v>REGULER</v>
          </cell>
        </row>
        <row r="16">
          <cell r="A16" t="str">
            <v>A4347</v>
          </cell>
          <cell r="B16" t="str">
            <v>CHINDI PRATIWI</v>
          </cell>
          <cell r="C16" t="str">
            <v>REGULER</v>
          </cell>
        </row>
        <row r="17">
          <cell r="A17" t="str">
            <v>A4404</v>
          </cell>
          <cell r="B17" t="str">
            <v>Antonia Maria Ajeng Galuh Dewanti</v>
          </cell>
          <cell r="C17" t="str">
            <v>REGULER</v>
          </cell>
        </row>
        <row r="18">
          <cell r="A18" t="str">
            <v>A3498</v>
          </cell>
          <cell r="B18" t="str">
            <v>KIRANA AMILYA PASCHA</v>
          </cell>
          <cell r="C18" t="str">
            <v>REGULER</v>
          </cell>
        </row>
        <row r="19">
          <cell r="A19" t="str">
            <v>A4429</v>
          </cell>
          <cell r="B19" t="str">
            <v>ESTER SEFANYA SULU</v>
          </cell>
          <cell r="C19" t="str">
            <v>REGULER</v>
          </cell>
        </row>
        <row r="20">
          <cell r="A20" t="str">
            <v>A4428</v>
          </cell>
          <cell r="B20" t="str">
            <v>FERDIAN ANGGA RACHMADHANI</v>
          </cell>
          <cell r="C20" t="str">
            <v>REGULER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CO.P1 DES 24"/>
      <sheetName val="P.CO-P1 DES 24"/>
      <sheetName val="Sheet1"/>
      <sheetName val="CO.JAN 25"/>
      <sheetName val="P.CO-JAN 25"/>
    </sheetNames>
    <sheetDataSet>
      <sheetData sheetId="0" refreshError="1">
        <row r="1">
          <cell r="A1" t="str">
            <v>DATABASE MEMBERSHIP MITRA P1 2024</v>
          </cell>
          <cell r="B1">
            <v>0</v>
          </cell>
          <cell r="C1">
            <v>0</v>
          </cell>
          <cell r="D1" t="str">
            <v xml:space="preserve"> </v>
          </cell>
          <cell r="F1" t="str">
            <v xml:space="preserve"> </v>
          </cell>
          <cell r="H1" t="str">
            <v xml:space="preserve"> </v>
          </cell>
          <cell r="N1" t="str">
            <v xml:space="preserve"> </v>
          </cell>
          <cell r="O1" t="str">
            <v xml:space="preserve"> </v>
          </cell>
          <cell r="Q1" t="str">
            <v xml:space="preserve"> </v>
          </cell>
          <cell r="T1" t="str">
            <v xml:space="preserve"> </v>
          </cell>
          <cell r="U1" t="str">
            <v>Dec-23</v>
          </cell>
          <cell r="V1" t="str">
            <v>Jan-24</v>
          </cell>
          <cell r="W1" t="str">
            <v>Feb-24</v>
          </cell>
          <cell r="X1" t="str">
            <v>Mar-24</v>
          </cell>
          <cell r="Y1" t="str">
            <v>Apr-24</v>
          </cell>
          <cell r="Z1" t="str">
            <v>May-24</v>
          </cell>
          <cell r="AA1" t="str">
            <v>Jun-24</v>
          </cell>
          <cell r="AD1" t="str">
            <v xml:space="preserve"> </v>
          </cell>
          <cell r="BB1">
            <v>1</v>
          </cell>
          <cell r="BC1">
            <v>2</v>
          </cell>
          <cell r="BD1">
            <v>3</v>
          </cell>
          <cell r="BE1">
            <v>4</v>
          </cell>
          <cell r="BH1">
            <v>1</v>
          </cell>
          <cell r="BI1">
            <v>2</v>
          </cell>
          <cell r="BJ1">
            <v>3</v>
          </cell>
          <cell r="BK1">
            <v>4</v>
          </cell>
          <cell r="BO1" t="str">
            <v>Jun-24</v>
          </cell>
          <cell r="BP1" t="str">
            <v>Jul-24</v>
          </cell>
          <cell r="BQ1" t="str">
            <v>Aug-24</v>
          </cell>
          <cell r="BR1" t="str">
            <v>Sep-24</v>
          </cell>
          <cell r="BS1" t="str">
            <v>Oct-24</v>
          </cell>
          <cell r="BT1" t="str">
            <v>Nov-24</v>
          </cell>
          <cell r="BU1" t="str">
            <v>Dec-24</v>
          </cell>
        </row>
        <row r="2">
          <cell r="A2">
            <v>0</v>
          </cell>
          <cell r="B2">
            <v>0</v>
          </cell>
          <cell r="C2" t="str">
            <v xml:space="preserve"> </v>
          </cell>
          <cell r="D2" t="str">
            <v xml:space="preserve"> </v>
          </cell>
          <cell r="E2" t="str">
            <v xml:space="preserve"> </v>
          </cell>
          <cell r="F2" t="str">
            <v xml:space="preserve"> </v>
          </cell>
          <cell r="H2" t="str">
            <v xml:space="preserve"> </v>
          </cell>
          <cell r="L2" t="str">
            <v xml:space="preserve"> </v>
          </cell>
          <cell r="N2" t="str">
            <v xml:space="preserve"> </v>
          </cell>
          <cell r="S2" t="str">
            <v xml:space="preserve"> </v>
          </cell>
          <cell r="U2">
            <v>45261</v>
          </cell>
          <cell r="V2">
            <v>45292</v>
          </cell>
          <cell r="W2">
            <v>45323</v>
          </cell>
          <cell r="X2">
            <v>45352</v>
          </cell>
          <cell r="Y2">
            <v>45383</v>
          </cell>
          <cell r="Z2">
            <v>45413</v>
          </cell>
          <cell r="AA2">
            <v>45444</v>
          </cell>
          <cell r="AN2" t="str">
            <v xml:space="preserve"> </v>
          </cell>
          <cell r="AO2" t="str">
            <v>P1</v>
          </cell>
          <cell r="AQ2" t="str">
            <v xml:space="preserve">   </v>
          </cell>
          <cell r="BO2">
            <v>45444</v>
          </cell>
          <cell r="BP2">
            <v>45474</v>
          </cell>
          <cell r="BQ2">
            <v>45505</v>
          </cell>
          <cell r="BR2">
            <v>45536</v>
          </cell>
          <cell r="BS2">
            <v>45566</v>
          </cell>
          <cell r="BT2">
            <v>45597</v>
          </cell>
          <cell r="BU2">
            <v>45627</v>
          </cell>
          <cell r="BV2" t="str">
            <v>V</v>
          </cell>
        </row>
        <row r="3">
          <cell r="A3" t="str">
            <v>NPK</v>
          </cell>
          <cell r="B3" t="str">
            <v>NAMA</v>
          </cell>
          <cell r="C3" t="str">
            <v>FUNGSI</v>
          </cell>
          <cell r="D3" t="str">
            <v>FIRST SLOT</v>
          </cell>
          <cell r="E3" t="str">
            <v>MONTH SLOT</v>
          </cell>
          <cell r="F3" t="str">
            <v>STATUS KEMITRAAN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 t="str">
            <v>SLOT AKUMULASI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TOTAL SLOT</v>
          </cell>
          <cell r="U3" t="str">
            <v>SLOT REGULER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 t="str">
            <v>TOTAL SLOT REGULER</v>
          </cell>
          <cell r="AC3" t="str">
            <v>CEK DOWNGRADE</v>
          </cell>
          <cell r="AD3" t="str">
            <v>DOWNGRADE?</v>
          </cell>
          <cell r="AE3" t="str">
            <v>RESET?</v>
          </cell>
          <cell r="AF3" t="str">
            <v>TOKEN</v>
          </cell>
          <cell r="AG3" t="str">
            <v>GRADING</v>
          </cell>
          <cell r="AH3" t="str">
            <v>JENIS MEMBERSHIP</v>
          </cell>
          <cell r="AI3" t="str">
            <v>REEDEM P1 2024</v>
          </cell>
          <cell r="AJ3" t="str">
            <v>BISA REDEEM?</v>
          </cell>
          <cell r="AK3" t="str">
            <v>FORM COMMITMENT</v>
          </cell>
          <cell r="AL3" t="str">
            <v>START</v>
          </cell>
          <cell r="AM3" t="str">
            <v>TODAY</v>
          </cell>
          <cell r="AN3" t="str">
            <v>USIA TOKEN</v>
          </cell>
          <cell r="AO3" t="str">
            <v>TOKEN TERSISA</v>
          </cell>
          <cell r="AP3" t="str">
            <v>STATUS KEMITRAAN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  <cell r="BE3">
            <v>0</v>
          </cell>
          <cell r="BF3">
            <v>0</v>
          </cell>
          <cell r="BG3" t="str">
            <v>SLOT AKUMULASI</v>
          </cell>
          <cell r="BH3">
            <v>0</v>
          </cell>
          <cell r="BI3">
            <v>0</v>
          </cell>
          <cell r="BJ3">
            <v>0</v>
          </cell>
          <cell r="BK3">
            <v>0</v>
          </cell>
          <cell r="BL3">
            <v>0</v>
          </cell>
          <cell r="BM3">
            <v>0</v>
          </cell>
          <cell r="BN3" t="str">
            <v>TOTAL SLOT</v>
          </cell>
          <cell r="BO3" t="str">
            <v>SLOT REGULER</v>
          </cell>
          <cell r="BP3">
            <v>0</v>
          </cell>
          <cell r="BQ3">
            <v>0</v>
          </cell>
          <cell r="BR3">
            <v>0</v>
          </cell>
          <cell r="BS3">
            <v>0</v>
          </cell>
          <cell r="BT3">
            <v>0</v>
          </cell>
          <cell r="BU3">
            <v>0</v>
          </cell>
          <cell r="BV3" t="str">
            <v>TOTAL SLOT REGULER</v>
          </cell>
          <cell r="BW3" t="str">
            <v>CEK DOWNGRADE</v>
          </cell>
          <cell r="BX3" t="str">
            <v>DOWNGRADE?</v>
          </cell>
          <cell r="BY3" t="str">
            <v>RESET?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 t="str">
            <v>P2 DES</v>
          </cell>
          <cell r="G4" t="str">
            <v>JAN</v>
          </cell>
          <cell r="H4" t="str">
            <v>FEB</v>
          </cell>
          <cell r="I4" t="str">
            <v>MAR</v>
          </cell>
          <cell r="J4" t="str">
            <v>APR</v>
          </cell>
          <cell r="K4" t="str">
            <v>MEI</v>
          </cell>
          <cell r="L4" t="str">
            <v>P1 JUN</v>
          </cell>
          <cell r="M4" t="str">
            <v>P2 DES</v>
          </cell>
          <cell r="N4" t="str">
            <v>JAN</v>
          </cell>
          <cell r="O4" t="str">
            <v>FEB</v>
          </cell>
          <cell r="P4" t="str">
            <v>MAR</v>
          </cell>
          <cell r="Q4" t="str">
            <v>APR</v>
          </cell>
          <cell r="R4" t="str">
            <v>MEI</v>
          </cell>
          <cell r="S4" t="str">
            <v>P1 JUN</v>
          </cell>
          <cell r="T4">
            <v>0</v>
          </cell>
          <cell r="U4" t="str">
            <v>P2 DES</v>
          </cell>
          <cell r="V4" t="str">
            <v>JAN</v>
          </cell>
          <cell r="W4" t="str">
            <v>FEB</v>
          </cell>
          <cell r="X4" t="str">
            <v>MAR</v>
          </cell>
          <cell r="Y4" t="str">
            <v>APR</v>
          </cell>
          <cell r="Z4" t="str">
            <v>MEI</v>
          </cell>
          <cell r="AA4" t="str">
            <v>P1 JUN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 t="str">
            <v>P2 JUN</v>
          </cell>
          <cell r="AQ4" t="str">
            <v>JUL</v>
          </cell>
          <cell r="AR4" t="str">
            <v>AUG</v>
          </cell>
          <cell r="AS4" t="str">
            <v>SEPT</v>
          </cell>
          <cell r="AT4" t="str">
            <v>OKT</v>
          </cell>
          <cell r="AU4" t="str">
            <v>NOV</v>
          </cell>
          <cell r="AV4" t="str">
            <v>P1 DES</v>
          </cell>
          <cell r="AW4" t="str">
            <v>JUL</v>
          </cell>
          <cell r="AX4" t="str">
            <v>AUG</v>
          </cell>
          <cell r="AY4" t="str">
            <v>SEPT</v>
          </cell>
          <cell r="AZ4" t="str">
            <v>OKT</v>
          </cell>
          <cell r="BA4" t="str">
            <v>NOV</v>
          </cell>
          <cell r="BB4" t="str">
            <v>JUL</v>
          </cell>
          <cell r="BC4" t="str">
            <v>AUG</v>
          </cell>
          <cell r="BD4" t="str">
            <v>SEPT</v>
          </cell>
          <cell r="BE4" t="str">
            <v>OKT</v>
          </cell>
          <cell r="BF4" t="str">
            <v>NOV</v>
          </cell>
          <cell r="BG4" t="str">
            <v>P2 JUN</v>
          </cell>
          <cell r="BH4" t="str">
            <v>JUL</v>
          </cell>
          <cell r="BI4" t="str">
            <v>AUG</v>
          </cell>
          <cell r="BJ4" t="str">
            <v>SEPT</v>
          </cell>
          <cell r="BK4" t="str">
            <v>OKT</v>
          </cell>
          <cell r="BL4" t="str">
            <v>NOV</v>
          </cell>
          <cell r="BM4" t="str">
            <v>P1 DES</v>
          </cell>
          <cell r="BN4">
            <v>0</v>
          </cell>
          <cell r="BO4" t="str">
            <v>P2 JUN</v>
          </cell>
          <cell r="BP4" t="str">
            <v>JUL</v>
          </cell>
          <cell r="BQ4" t="str">
            <v>AUG</v>
          </cell>
          <cell r="BR4" t="str">
            <v>SEPT</v>
          </cell>
          <cell r="BS4" t="str">
            <v>OKT</v>
          </cell>
          <cell r="BT4" t="str">
            <v>NOV</v>
          </cell>
          <cell r="BU4" t="str">
            <v>P1 DES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</row>
        <row r="5">
          <cell r="A5" t="str">
            <v>A0349</v>
          </cell>
          <cell r="B5" t="str">
            <v xml:space="preserve">Ahmad Zainal Arifin </v>
          </cell>
          <cell r="C5" t="str">
            <v>AAV</v>
          </cell>
          <cell r="D5" t="str">
            <v>31 juli 2023</v>
          </cell>
          <cell r="E5" t="str">
            <v>31 juli 2023</v>
          </cell>
          <cell r="F5" t="str">
            <v>REGULER</v>
          </cell>
          <cell r="G5" t="str">
            <v>REGULER</v>
          </cell>
          <cell r="H5" t="str">
            <v>REGULER</v>
          </cell>
          <cell r="I5" t="str">
            <v>EKSKLUSIF</v>
          </cell>
          <cell r="J5" t="str">
            <v>EKSKLUSIF</v>
          </cell>
          <cell r="K5" t="str">
            <v>EKSKLUSIF</v>
          </cell>
          <cell r="L5" t="str">
            <v>EKSKLUSIF</v>
          </cell>
          <cell r="M5">
            <v>17</v>
          </cell>
          <cell r="N5">
            <v>30</v>
          </cell>
          <cell r="O5">
            <v>18</v>
          </cell>
          <cell r="P5">
            <v>48</v>
          </cell>
          <cell r="Q5">
            <v>42</v>
          </cell>
          <cell r="R5">
            <v>26</v>
          </cell>
          <cell r="S5">
            <v>24</v>
          </cell>
          <cell r="T5">
            <v>205</v>
          </cell>
          <cell r="U5">
            <v>17</v>
          </cell>
          <cell r="V5">
            <v>30</v>
          </cell>
          <cell r="W5">
            <v>18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65</v>
          </cell>
          <cell r="AC5">
            <v>0</v>
          </cell>
          <cell r="AD5" t="str">
            <v>TIDAK</v>
          </cell>
          <cell r="AE5" t="str">
            <v>TIDAK</v>
          </cell>
          <cell r="AF5">
            <v>65</v>
          </cell>
          <cell r="AG5">
            <v>2</v>
          </cell>
          <cell r="AH5" t="str">
            <v>SAPHIRE</v>
          </cell>
          <cell r="AI5">
            <v>0</v>
          </cell>
          <cell r="AJ5" t="str">
            <v>Y</v>
          </cell>
          <cell r="AK5">
            <v>0</v>
          </cell>
          <cell r="AL5">
            <v>45261</v>
          </cell>
          <cell r="AM5">
            <v>45701</v>
          </cell>
          <cell r="AN5">
            <v>1</v>
          </cell>
          <cell r="AO5">
            <v>65</v>
          </cell>
          <cell r="AP5" t="str">
            <v>EKSKLUSIF</v>
          </cell>
          <cell r="AQ5" t="str">
            <v>-</v>
          </cell>
          <cell r="AR5" t="str">
            <v>EKSKLUSIF</v>
          </cell>
          <cell r="AS5" t="str">
            <v>EKSKLUSIF</v>
          </cell>
          <cell r="AT5" t="str">
            <v>EKSKLUSIF</v>
          </cell>
          <cell r="AU5" t="str">
            <v>EKSKLUSIF</v>
          </cell>
          <cell r="AV5" t="str">
            <v/>
          </cell>
          <cell r="AW5">
            <v>51</v>
          </cell>
          <cell r="AX5">
            <v>49</v>
          </cell>
          <cell r="AY5">
            <v>45</v>
          </cell>
          <cell r="AZ5">
            <v>55</v>
          </cell>
          <cell r="BA5">
            <v>44</v>
          </cell>
          <cell r="BB5">
            <v>51</v>
          </cell>
          <cell r="BC5">
            <v>49</v>
          </cell>
          <cell r="BD5">
            <v>45</v>
          </cell>
          <cell r="BE5">
            <v>55</v>
          </cell>
          <cell r="BF5">
            <v>44</v>
          </cell>
          <cell r="BG5">
            <v>24</v>
          </cell>
          <cell r="BH5">
            <v>51</v>
          </cell>
          <cell r="BI5">
            <v>49</v>
          </cell>
          <cell r="BJ5">
            <v>45</v>
          </cell>
          <cell r="BK5">
            <v>55</v>
          </cell>
          <cell r="BL5">
            <v>44</v>
          </cell>
          <cell r="BM5">
            <v>22</v>
          </cell>
          <cell r="BN5">
            <v>290</v>
          </cell>
          <cell r="BO5">
            <v>0</v>
          </cell>
          <cell r="BP5">
            <v>51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22</v>
          </cell>
          <cell r="BV5">
            <v>73</v>
          </cell>
          <cell r="BW5">
            <v>0</v>
          </cell>
          <cell r="BX5" t="str">
            <v>TIDAK</v>
          </cell>
          <cell r="BY5" t="str">
            <v>TIDAK</v>
          </cell>
        </row>
        <row r="6">
          <cell r="A6" t="str">
            <v>A0039</v>
          </cell>
          <cell r="B6" t="str">
            <v>Alfi Wahyu Zahara</v>
          </cell>
          <cell r="C6" t="str">
            <v>AAV</v>
          </cell>
          <cell r="D6">
            <v>44824</v>
          </cell>
          <cell r="E6" t="str">
            <v>Sep-22</v>
          </cell>
          <cell r="F6" t="str">
            <v>-</v>
          </cell>
          <cell r="G6" t="str">
            <v>REGULER</v>
          </cell>
          <cell r="H6" t="str">
            <v>-</v>
          </cell>
          <cell r="I6" t="str">
            <v>REGULER</v>
          </cell>
          <cell r="J6" t="str">
            <v>-</v>
          </cell>
          <cell r="K6" t="str">
            <v>-</v>
          </cell>
          <cell r="L6" t="str">
            <v>-</v>
          </cell>
          <cell r="M6">
            <v>0</v>
          </cell>
          <cell r="N6">
            <v>1</v>
          </cell>
          <cell r="O6">
            <v>0</v>
          </cell>
          <cell r="P6">
            <v>12</v>
          </cell>
          <cell r="Q6">
            <v>0</v>
          </cell>
          <cell r="R6">
            <v>0</v>
          </cell>
          <cell r="S6">
            <v>0</v>
          </cell>
          <cell r="T6">
            <v>13</v>
          </cell>
          <cell r="U6">
            <v>0</v>
          </cell>
          <cell r="V6">
            <v>1</v>
          </cell>
          <cell r="W6">
            <v>0</v>
          </cell>
          <cell r="X6">
            <v>12</v>
          </cell>
          <cell r="Y6">
            <v>0</v>
          </cell>
          <cell r="Z6">
            <v>0</v>
          </cell>
          <cell r="AA6">
            <v>0</v>
          </cell>
          <cell r="AB6">
            <v>13</v>
          </cell>
          <cell r="AC6">
            <v>5</v>
          </cell>
          <cell r="AD6" t="str">
            <v>DOWNGRADE</v>
          </cell>
          <cell r="AE6" t="str">
            <v>RESET</v>
          </cell>
          <cell r="AF6">
            <v>0</v>
          </cell>
          <cell r="AG6">
            <v>2</v>
          </cell>
          <cell r="AH6" t="str">
            <v>SAPHIRE</v>
          </cell>
          <cell r="AI6">
            <v>0</v>
          </cell>
          <cell r="AJ6" t="str">
            <v>FALSE</v>
          </cell>
          <cell r="AK6">
            <v>0</v>
          </cell>
          <cell r="AL6">
            <v>45261</v>
          </cell>
          <cell r="AM6">
            <v>45701</v>
          </cell>
          <cell r="AN6">
            <v>1</v>
          </cell>
          <cell r="AO6">
            <v>0</v>
          </cell>
          <cell r="AP6" t="str">
            <v>-</v>
          </cell>
          <cell r="AQ6" t="str">
            <v>-</v>
          </cell>
          <cell r="AR6" t="str">
            <v>-</v>
          </cell>
          <cell r="AS6" t="str">
            <v>-</v>
          </cell>
          <cell r="AT6" t="str">
            <v>-</v>
          </cell>
          <cell r="AU6" t="str">
            <v>-</v>
          </cell>
          <cell r="AV6" t="str">
            <v/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 t="str">
            <v/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 t="str">
            <v/>
          </cell>
          <cell r="BV6">
            <v>0</v>
          </cell>
          <cell r="BW6">
            <v>7</v>
          </cell>
          <cell r="BX6" t="str">
            <v>DOWNGRADE</v>
          </cell>
          <cell r="BY6" t="str">
            <v>RESET</v>
          </cell>
        </row>
        <row r="7">
          <cell r="A7" t="str">
            <v>A2554</v>
          </cell>
          <cell r="B7" t="str">
            <v>ALLIFYA ABIWANTARI</v>
          </cell>
          <cell r="C7" t="str">
            <v>AAV</v>
          </cell>
          <cell r="D7">
            <v>45415</v>
          </cell>
          <cell r="E7" t="str">
            <v>May-24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REGULER</v>
          </cell>
          <cell r="L7" t="str">
            <v>-</v>
          </cell>
          <cell r="M7">
            <v>0</v>
          </cell>
          <cell r="N7" t="str">
            <v/>
          </cell>
          <cell r="O7">
            <v>0</v>
          </cell>
          <cell r="P7">
            <v>0</v>
          </cell>
          <cell r="Q7">
            <v>0</v>
          </cell>
          <cell r="R7">
            <v>7</v>
          </cell>
          <cell r="S7">
            <v>0</v>
          </cell>
          <cell r="T7">
            <v>7</v>
          </cell>
          <cell r="U7">
            <v>0</v>
          </cell>
          <cell r="V7" t="str">
            <v/>
          </cell>
          <cell r="W7">
            <v>0</v>
          </cell>
          <cell r="X7">
            <v>0</v>
          </cell>
          <cell r="Y7">
            <v>0</v>
          </cell>
          <cell r="Z7">
            <v>7</v>
          </cell>
          <cell r="AA7">
            <v>0</v>
          </cell>
          <cell r="AB7">
            <v>7</v>
          </cell>
          <cell r="AC7">
            <v>1</v>
          </cell>
          <cell r="AD7" t="str">
            <v>TIDAK</v>
          </cell>
          <cell r="AE7" t="str">
            <v>TIDAK</v>
          </cell>
          <cell r="AF7">
            <v>7</v>
          </cell>
          <cell r="AG7">
            <v>1</v>
          </cell>
          <cell r="AH7" t="str">
            <v>SAPHIRE</v>
          </cell>
          <cell r="AI7">
            <v>0</v>
          </cell>
          <cell r="AJ7" t="str">
            <v>FALSE</v>
          </cell>
          <cell r="AK7">
            <v>0</v>
          </cell>
          <cell r="AL7">
            <v>45261</v>
          </cell>
          <cell r="AM7">
            <v>45701</v>
          </cell>
          <cell r="AN7">
            <v>1</v>
          </cell>
          <cell r="AO7">
            <v>7</v>
          </cell>
          <cell r="AP7" t="str">
            <v>-</v>
          </cell>
          <cell r="AQ7" t="str">
            <v>-</v>
          </cell>
          <cell r="AR7" t="str">
            <v>-</v>
          </cell>
          <cell r="AS7" t="str">
            <v>-</v>
          </cell>
          <cell r="AT7" t="str">
            <v>-</v>
          </cell>
          <cell r="AU7" t="str">
            <v>-</v>
          </cell>
          <cell r="AV7" t="str">
            <v/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12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12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 t="str">
            <v/>
          </cell>
          <cell r="BN7">
            <v>12</v>
          </cell>
          <cell r="BO7">
            <v>0</v>
          </cell>
          <cell r="BP7">
            <v>12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 t="str">
            <v/>
          </cell>
          <cell r="BV7">
            <v>12</v>
          </cell>
          <cell r="BW7">
            <v>6</v>
          </cell>
          <cell r="BX7" t="str">
            <v>DOWNGRADE</v>
          </cell>
          <cell r="BY7" t="str">
            <v>RESET</v>
          </cell>
        </row>
        <row r="8">
          <cell r="A8">
            <v>90170</v>
          </cell>
          <cell r="B8" t="str">
            <v>Amri Rohmatini</v>
          </cell>
          <cell r="C8" t="str">
            <v>AAV</v>
          </cell>
          <cell r="D8">
            <v>44303</v>
          </cell>
          <cell r="E8" t="str">
            <v>Apr-21</v>
          </cell>
          <cell r="F8" t="str">
            <v>REGULER</v>
          </cell>
          <cell r="G8" t="str">
            <v>REGULER</v>
          </cell>
          <cell r="H8" t="str">
            <v>REGULER</v>
          </cell>
          <cell r="I8" t="str">
            <v>REGULER</v>
          </cell>
          <cell r="J8" t="str">
            <v>REGULER</v>
          </cell>
          <cell r="K8" t="str">
            <v>REGULER</v>
          </cell>
          <cell r="L8" t="str">
            <v>REGULER</v>
          </cell>
          <cell r="M8">
            <v>8</v>
          </cell>
          <cell r="N8">
            <v>25</v>
          </cell>
          <cell r="O8">
            <v>22</v>
          </cell>
          <cell r="P8">
            <v>23</v>
          </cell>
          <cell r="Q8">
            <v>17</v>
          </cell>
          <cell r="R8">
            <v>14</v>
          </cell>
          <cell r="S8">
            <v>9</v>
          </cell>
          <cell r="T8">
            <v>118</v>
          </cell>
          <cell r="U8">
            <v>8</v>
          </cell>
          <cell r="V8">
            <v>25</v>
          </cell>
          <cell r="W8">
            <v>22</v>
          </cell>
          <cell r="X8">
            <v>23</v>
          </cell>
          <cell r="Y8">
            <v>17</v>
          </cell>
          <cell r="Z8">
            <v>14</v>
          </cell>
          <cell r="AA8">
            <v>9</v>
          </cell>
          <cell r="AB8">
            <v>118</v>
          </cell>
          <cell r="AC8">
            <v>0</v>
          </cell>
          <cell r="AD8" t="str">
            <v>TIDAK</v>
          </cell>
          <cell r="AE8" t="str">
            <v>TIDAK</v>
          </cell>
          <cell r="AF8">
            <v>118</v>
          </cell>
          <cell r="AG8">
            <v>2</v>
          </cell>
          <cell r="AH8" t="str">
            <v>SAPHIRE</v>
          </cell>
          <cell r="AI8">
            <v>65</v>
          </cell>
          <cell r="AJ8" t="str">
            <v>Y</v>
          </cell>
          <cell r="AK8">
            <v>0</v>
          </cell>
          <cell r="AL8">
            <v>45261</v>
          </cell>
          <cell r="AM8">
            <v>45701</v>
          </cell>
          <cell r="AN8">
            <v>1</v>
          </cell>
          <cell r="AO8">
            <v>53</v>
          </cell>
          <cell r="AP8" t="str">
            <v>-</v>
          </cell>
          <cell r="AQ8" t="str">
            <v>-</v>
          </cell>
          <cell r="AR8" t="str">
            <v>REGULER</v>
          </cell>
          <cell r="AS8" t="str">
            <v>REGULER</v>
          </cell>
          <cell r="AT8" t="str">
            <v>REGULER</v>
          </cell>
          <cell r="AU8" t="str">
            <v>REGULER</v>
          </cell>
          <cell r="AV8" t="str">
            <v/>
          </cell>
          <cell r="AW8">
            <v>24</v>
          </cell>
          <cell r="AX8">
            <v>25</v>
          </cell>
          <cell r="AY8">
            <v>22</v>
          </cell>
          <cell r="AZ8">
            <v>27</v>
          </cell>
          <cell r="BA8">
            <v>25</v>
          </cell>
          <cell r="BB8">
            <v>24</v>
          </cell>
          <cell r="BC8">
            <v>25</v>
          </cell>
          <cell r="BD8">
            <v>22</v>
          </cell>
          <cell r="BE8">
            <v>27</v>
          </cell>
          <cell r="BF8">
            <v>25</v>
          </cell>
          <cell r="BG8">
            <v>12</v>
          </cell>
          <cell r="BH8">
            <v>24</v>
          </cell>
          <cell r="BI8">
            <v>25</v>
          </cell>
          <cell r="BJ8">
            <v>22</v>
          </cell>
          <cell r="BK8">
            <v>27</v>
          </cell>
          <cell r="BL8">
            <v>25</v>
          </cell>
          <cell r="BM8">
            <v>12</v>
          </cell>
          <cell r="BN8">
            <v>147</v>
          </cell>
          <cell r="BO8">
            <v>12</v>
          </cell>
          <cell r="BP8">
            <v>24</v>
          </cell>
          <cell r="BQ8">
            <v>25</v>
          </cell>
          <cell r="BR8">
            <v>22</v>
          </cell>
          <cell r="BS8">
            <v>27</v>
          </cell>
          <cell r="BT8">
            <v>25</v>
          </cell>
          <cell r="BU8">
            <v>12</v>
          </cell>
          <cell r="BV8">
            <v>147</v>
          </cell>
          <cell r="BW8">
            <v>0</v>
          </cell>
          <cell r="BX8" t="str">
            <v>TIDAK</v>
          </cell>
          <cell r="BY8" t="str">
            <v>TIDAK</v>
          </cell>
        </row>
        <row r="9">
          <cell r="A9">
            <v>92500</v>
          </cell>
          <cell r="B9" t="str">
            <v>Aulia Farah</v>
          </cell>
          <cell r="C9" t="str">
            <v>AAV</v>
          </cell>
          <cell r="D9" t="str">
            <v>27 Juni 2022</v>
          </cell>
          <cell r="E9" t="str">
            <v>27 Juni 2022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REGULER</v>
          </cell>
          <cell r="L9" t="str">
            <v>REGULER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10</v>
          </cell>
          <cell r="S9">
            <v>2</v>
          </cell>
          <cell r="T9">
            <v>12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10</v>
          </cell>
          <cell r="AA9">
            <v>2</v>
          </cell>
          <cell r="AB9">
            <v>12</v>
          </cell>
          <cell r="AC9">
            <v>5</v>
          </cell>
          <cell r="AD9" t="str">
            <v>DOWNGRADE</v>
          </cell>
          <cell r="AE9" t="str">
            <v>RESET</v>
          </cell>
          <cell r="AF9">
            <v>0</v>
          </cell>
          <cell r="AG9">
            <v>1</v>
          </cell>
          <cell r="AH9" t="str">
            <v>SAPHIRE</v>
          </cell>
          <cell r="AI9">
            <v>0</v>
          </cell>
          <cell r="AJ9" t="str">
            <v>FALSE</v>
          </cell>
          <cell r="AK9">
            <v>0</v>
          </cell>
          <cell r="AL9">
            <v>45261</v>
          </cell>
          <cell r="AM9">
            <v>45701</v>
          </cell>
          <cell r="AN9">
            <v>1</v>
          </cell>
          <cell r="AO9">
            <v>0</v>
          </cell>
          <cell r="AP9" t="str">
            <v>-</v>
          </cell>
          <cell r="AQ9" t="str">
            <v>-</v>
          </cell>
          <cell r="AR9" t="str">
            <v>REGULER</v>
          </cell>
          <cell r="AS9" t="str">
            <v>-</v>
          </cell>
          <cell r="AT9" t="str">
            <v>-</v>
          </cell>
          <cell r="AU9" t="str">
            <v>-</v>
          </cell>
          <cell r="AV9" t="str">
            <v/>
          </cell>
          <cell r="AW9">
            <v>0</v>
          </cell>
          <cell r="AX9">
            <v>4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4</v>
          </cell>
          <cell r="BD9">
            <v>0</v>
          </cell>
          <cell r="BE9">
            <v>0</v>
          </cell>
          <cell r="BF9">
            <v>0</v>
          </cell>
          <cell r="BG9">
            <v>6</v>
          </cell>
          <cell r="BH9">
            <v>0</v>
          </cell>
          <cell r="BI9">
            <v>4</v>
          </cell>
          <cell r="BJ9">
            <v>0</v>
          </cell>
          <cell r="BK9">
            <v>0</v>
          </cell>
          <cell r="BL9">
            <v>0</v>
          </cell>
          <cell r="BM9" t="str">
            <v/>
          </cell>
          <cell r="BN9">
            <v>10</v>
          </cell>
          <cell r="BO9">
            <v>6</v>
          </cell>
          <cell r="BP9">
            <v>0</v>
          </cell>
          <cell r="BQ9">
            <v>4</v>
          </cell>
          <cell r="BR9">
            <v>0</v>
          </cell>
          <cell r="BS9">
            <v>0</v>
          </cell>
          <cell r="BT9">
            <v>0</v>
          </cell>
          <cell r="BU9" t="str">
            <v/>
          </cell>
          <cell r="BV9">
            <v>10</v>
          </cell>
          <cell r="BW9">
            <v>5</v>
          </cell>
          <cell r="BX9" t="str">
            <v>DOWNGRADE</v>
          </cell>
          <cell r="BY9" t="str">
            <v>RESET</v>
          </cell>
        </row>
        <row r="10">
          <cell r="A10" t="str">
            <v>A2873</v>
          </cell>
          <cell r="B10" t="str">
            <v>Christopher Laksawana</v>
          </cell>
          <cell r="C10" t="str">
            <v>AAV</v>
          </cell>
          <cell r="D10">
            <v>45185</v>
          </cell>
          <cell r="E10" t="str">
            <v>Sep-23</v>
          </cell>
          <cell r="F10" t="str">
            <v>REGULER</v>
          </cell>
          <cell r="G10" t="str">
            <v>REGULER</v>
          </cell>
          <cell r="H10" t="str">
            <v>REGULER</v>
          </cell>
          <cell r="I10" t="str">
            <v>EKSKLUSIF</v>
          </cell>
          <cell r="J10" t="str">
            <v>EKSKLUSIF</v>
          </cell>
          <cell r="K10" t="str">
            <v>EKSKLUSIF</v>
          </cell>
          <cell r="L10" t="str">
            <v>EKSKLUSIF</v>
          </cell>
          <cell r="M10">
            <v>0</v>
          </cell>
          <cell r="N10">
            <v>28</v>
          </cell>
          <cell r="O10">
            <v>22</v>
          </cell>
          <cell r="P10">
            <v>47</v>
          </cell>
          <cell r="Q10">
            <v>44</v>
          </cell>
          <cell r="R10">
            <v>26</v>
          </cell>
          <cell r="S10">
            <v>24</v>
          </cell>
          <cell r="T10">
            <v>191</v>
          </cell>
          <cell r="U10">
            <v>0</v>
          </cell>
          <cell r="V10">
            <v>28</v>
          </cell>
          <cell r="W10">
            <v>22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50</v>
          </cell>
          <cell r="AC10">
            <v>1</v>
          </cell>
          <cell r="AD10" t="str">
            <v>TIDAK</v>
          </cell>
          <cell r="AE10" t="str">
            <v>TIDAK</v>
          </cell>
          <cell r="AF10">
            <v>50</v>
          </cell>
          <cell r="AG10">
            <v>2</v>
          </cell>
          <cell r="AH10" t="str">
            <v>SAPHIRE</v>
          </cell>
          <cell r="AI10">
            <v>0</v>
          </cell>
          <cell r="AJ10" t="str">
            <v>FALSE</v>
          </cell>
          <cell r="AK10">
            <v>0</v>
          </cell>
          <cell r="AL10">
            <v>45261</v>
          </cell>
          <cell r="AM10">
            <v>45701</v>
          </cell>
          <cell r="AN10">
            <v>1</v>
          </cell>
          <cell r="AO10">
            <v>50</v>
          </cell>
          <cell r="AP10" t="str">
            <v>EKSKLUSIF</v>
          </cell>
          <cell r="AQ10" t="str">
            <v>-</v>
          </cell>
          <cell r="AR10" t="str">
            <v>EKSKLUSIF</v>
          </cell>
          <cell r="AS10" t="str">
            <v>EKSKLUSIF</v>
          </cell>
          <cell r="AT10" t="str">
            <v>EKSKLUSIF</v>
          </cell>
          <cell r="AU10" t="str">
            <v>EKSKLUSIF</v>
          </cell>
          <cell r="AV10" t="str">
            <v/>
          </cell>
          <cell r="AW10">
            <v>53</v>
          </cell>
          <cell r="AX10">
            <v>50</v>
          </cell>
          <cell r="AY10">
            <v>48</v>
          </cell>
          <cell r="AZ10">
            <v>54</v>
          </cell>
          <cell r="BA10">
            <v>47</v>
          </cell>
          <cell r="BB10">
            <v>53</v>
          </cell>
          <cell r="BC10">
            <v>50</v>
          </cell>
          <cell r="BD10">
            <v>48</v>
          </cell>
          <cell r="BE10">
            <v>54</v>
          </cell>
          <cell r="BF10">
            <v>47</v>
          </cell>
          <cell r="BG10">
            <v>22</v>
          </cell>
          <cell r="BH10">
            <v>53</v>
          </cell>
          <cell r="BI10">
            <v>50</v>
          </cell>
          <cell r="BJ10">
            <v>48</v>
          </cell>
          <cell r="BK10">
            <v>54</v>
          </cell>
          <cell r="BL10">
            <v>47</v>
          </cell>
          <cell r="BM10">
            <v>22</v>
          </cell>
          <cell r="BN10">
            <v>296</v>
          </cell>
          <cell r="BO10">
            <v>0</v>
          </cell>
          <cell r="BP10">
            <v>53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22</v>
          </cell>
          <cell r="BV10">
            <v>75</v>
          </cell>
          <cell r="BW10">
            <v>0</v>
          </cell>
          <cell r="BX10" t="str">
            <v>TIDAK</v>
          </cell>
          <cell r="BY10" t="str">
            <v>TIDAK</v>
          </cell>
        </row>
        <row r="11">
          <cell r="A11">
            <v>90547</v>
          </cell>
          <cell r="B11" t="str">
            <v>Dhimas Fajar</v>
          </cell>
          <cell r="C11" t="str">
            <v>AAV</v>
          </cell>
          <cell r="D11" t="str">
            <v>26 Juni 2021</v>
          </cell>
          <cell r="E11" t="str">
            <v>26 Juni 2021</v>
          </cell>
          <cell r="F11" t="str">
            <v>EKSKLUSIF</v>
          </cell>
          <cell r="G11" t="str">
            <v>EKSKLUSIF</v>
          </cell>
          <cell r="H11" t="str">
            <v>REGULER</v>
          </cell>
          <cell r="I11" t="str">
            <v>-</v>
          </cell>
          <cell r="J11" t="str">
            <v>-</v>
          </cell>
          <cell r="K11" t="str">
            <v>-</v>
          </cell>
          <cell r="L11" t="str">
            <v>-</v>
          </cell>
          <cell r="M11">
            <v>24</v>
          </cell>
          <cell r="N11">
            <v>49</v>
          </cell>
          <cell r="O11">
            <v>24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97</v>
          </cell>
          <cell r="U11">
            <v>0</v>
          </cell>
          <cell r="V11">
            <v>0</v>
          </cell>
          <cell r="W11">
            <v>24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24</v>
          </cell>
          <cell r="AC11">
            <v>4</v>
          </cell>
          <cell r="AD11" t="str">
            <v>DOWNGRADE</v>
          </cell>
          <cell r="AE11" t="str">
            <v>RESET</v>
          </cell>
          <cell r="AF11">
            <v>0</v>
          </cell>
          <cell r="AG11">
            <v>2</v>
          </cell>
          <cell r="AH11" t="str">
            <v>SAPHIRE</v>
          </cell>
          <cell r="AI11">
            <v>0</v>
          </cell>
          <cell r="AJ11" t="str">
            <v>FALSE</v>
          </cell>
          <cell r="AK11">
            <v>0</v>
          </cell>
          <cell r="AL11">
            <v>45261</v>
          </cell>
          <cell r="AM11">
            <v>45701</v>
          </cell>
          <cell r="AN11">
            <v>1</v>
          </cell>
          <cell r="AO11">
            <v>0</v>
          </cell>
          <cell r="AP11" t="str">
            <v>-</v>
          </cell>
          <cell r="AQ11" t="str">
            <v>-</v>
          </cell>
          <cell r="AR11" t="str">
            <v>-</v>
          </cell>
          <cell r="AS11" t="str">
            <v>-</v>
          </cell>
          <cell r="AT11" t="str">
            <v>-</v>
          </cell>
          <cell r="AU11" t="str">
            <v>-</v>
          </cell>
          <cell r="AV11" t="str">
            <v/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 t="str">
            <v/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 t="str">
            <v/>
          </cell>
          <cell r="BV11">
            <v>0</v>
          </cell>
          <cell r="BW11">
            <v>7</v>
          </cell>
          <cell r="BX11" t="str">
            <v>DOWNGRADE</v>
          </cell>
          <cell r="BY11" t="str">
            <v>RESET</v>
          </cell>
        </row>
        <row r="12">
          <cell r="A12" t="str">
            <v>A0525</v>
          </cell>
          <cell r="B12" t="str">
            <v>Elisa Bayusri</v>
          </cell>
          <cell r="C12" t="str">
            <v>AAV</v>
          </cell>
          <cell r="D12">
            <v>44895</v>
          </cell>
          <cell r="E12" t="str">
            <v>Nov-22</v>
          </cell>
          <cell r="F12" t="str">
            <v>EKSKLUSIF</v>
          </cell>
          <cell r="G12" t="str">
            <v>EKSKLUSIF</v>
          </cell>
          <cell r="H12" t="str">
            <v>EKSKLUSIF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-</v>
          </cell>
          <cell r="M12">
            <v>24</v>
          </cell>
          <cell r="N12">
            <v>51</v>
          </cell>
          <cell r="O12">
            <v>42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117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4</v>
          </cell>
          <cell r="AD12" t="str">
            <v>DOWNGRADE</v>
          </cell>
          <cell r="AE12" t="str">
            <v>RESET</v>
          </cell>
          <cell r="AF12">
            <v>0</v>
          </cell>
          <cell r="AG12">
            <v>3</v>
          </cell>
          <cell r="AH12" t="str">
            <v>SAPHIRE</v>
          </cell>
          <cell r="AI12">
            <v>0</v>
          </cell>
          <cell r="AJ12" t="str">
            <v>FALSE</v>
          </cell>
          <cell r="AK12">
            <v>0</v>
          </cell>
          <cell r="AL12">
            <v>45261</v>
          </cell>
          <cell r="AM12">
            <v>45701</v>
          </cell>
          <cell r="AN12">
            <v>1</v>
          </cell>
          <cell r="AO12">
            <v>0</v>
          </cell>
          <cell r="AP12" t="str">
            <v>-</v>
          </cell>
          <cell r="AQ12" t="str">
            <v>-</v>
          </cell>
          <cell r="AR12" t="str">
            <v>-</v>
          </cell>
          <cell r="AS12" t="str">
            <v>-</v>
          </cell>
          <cell r="AT12" t="str">
            <v>-</v>
          </cell>
          <cell r="AU12" t="str">
            <v>-</v>
          </cell>
          <cell r="AV12" t="str">
            <v/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 t="str">
            <v/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 t="str">
            <v/>
          </cell>
          <cell r="BV12">
            <v>0</v>
          </cell>
          <cell r="BW12">
            <v>7</v>
          </cell>
          <cell r="BX12" t="str">
            <v>DOWNGRADE</v>
          </cell>
          <cell r="BY12" t="str">
            <v>RESET</v>
          </cell>
        </row>
        <row r="13">
          <cell r="A13">
            <v>90565</v>
          </cell>
          <cell r="B13" t="str">
            <v>Elisabeth Yovita Nathania</v>
          </cell>
          <cell r="C13" t="str">
            <v>AAV</v>
          </cell>
          <cell r="D13" t="str">
            <v>5 Juli 2021</v>
          </cell>
          <cell r="E13" t="str">
            <v>5 Juli 2021</v>
          </cell>
          <cell r="F13" t="str">
            <v>REGULER</v>
          </cell>
          <cell r="G13" t="str">
            <v>REGULER</v>
          </cell>
          <cell r="H13" t="str">
            <v>REGULER</v>
          </cell>
          <cell r="I13" t="str">
            <v>REGULER</v>
          </cell>
          <cell r="J13" t="str">
            <v>REGULER</v>
          </cell>
          <cell r="K13" t="str">
            <v>REGULER</v>
          </cell>
          <cell r="L13" t="str">
            <v>-</v>
          </cell>
          <cell r="M13">
            <v>9</v>
          </cell>
          <cell r="N13">
            <v>18</v>
          </cell>
          <cell r="O13">
            <v>20</v>
          </cell>
          <cell r="P13">
            <v>35</v>
          </cell>
          <cell r="Q13">
            <v>30</v>
          </cell>
          <cell r="R13">
            <v>17</v>
          </cell>
          <cell r="S13">
            <v>0</v>
          </cell>
          <cell r="T13">
            <v>129</v>
          </cell>
          <cell r="U13">
            <v>9</v>
          </cell>
          <cell r="V13">
            <v>18</v>
          </cell>
          <cell r="W13">
            <v>20</v>
          </cell>
          <cell r="X13">
            <v>35</v>
          </cell>
          <cell r="Y13">
            <v>30</v>
          </cell>
          <cell r="Z13">
            <v>17</v>
          </cell>
          <cell r="AA13">
            <v>0</v>
          </cell>
          <cell r="AB13">
            <v>129</v>
          </cell>
          <cell r="AC13">
            <v>1</v>
          </cell>
          <cell r="AD13" t="str">
            <v>TIDAK</v>
          </cell>
          <cell r="AE13" t="str">
            <v>TIDAK</v>
          </cell>
          <cell r="AF13">
            <v>129</v>
          </cell>
          <cell r="AG13">
            <v>2</v>
          </cell>
          <cell r="AH13" t="str">
            <v>SAPHIRE</v>
          </cell>
          <cell r="AI13">
            <v>0</v>
          </cell>
          <cell r="AJ13" t="str">
            <v>Y</v>
          </cell>
          <cell r="AK13">
            <v>0</v>
          </cell>
          <cell r="AL13">
            <v>45261</v>
          </cell>
          <cell r="AM13">
            <v>45701</v>
          </cell>
          <cell r="AN13">
            <v>1</v>
          </cell>
          <cell r="AO13">
            <v>129</v>
          </cell>
          <cell r="AP13" t="str">
            <v>-</v>
          </cell>
          <cell r="AQ13" t="str">
            <v>-</v>
          </cell>
          <cell r="AR13" t="str">
            <v>REGULER</v>
          </cell>
          <cell r="AS13" t="str">
            <v>REGULER</v>
          </cell>
          <cell r="AT13" t="str">
            <v>REGULER</v>
          </cell>
          <cell r="AU13" t="str">
            <v>REGULER</v>
          </cell>
          <cell r="AV13" t="str">
            <v/>
          </cell>
          <cell r="AW13">
            <v>0</v>
          </cell>
          <cell r="AX13">
            <v>20</v>
          </cell>
          <cell r="AY13">
            <v>43</v>
          </cell>
          <cell r="AZ13">
            <v>30</v>
          </cell>
          <cell r="BA13">
            <v>35</v>
          </cell>
          <cell r="BB13">
            <v>0</v>
          </cell>
          <cell r="BC13">
            <v>20</v>
          </cell>
          <cell r="BD13">
            <v>43</v>
          </cell>
          <cell r="BE13">
            <v>30</v>
          </cell>
          <cell r="BF13">
            <v>35</v>
          </cell>
          <cell r="BG13">
            <v>0</v>
          </cell>
          <cell r="BH13">
            <v>0</v>
          </cell>
          <cell r="BI13">
            <v>20</v>
          </cell>
          <cell r="BJ13">
            <v>43</v>
          </cell>
          <cell r="BK13">
            <v>30</v>
          </cell>
          <cell r="BL13">
            <v>35</v>
          </cell>
          <cell r="BM13">
            <v>11</v>
          </cell>
          <cell r="BN13">
            <v>139</v>
          </cell>
          <cell r="BO13">
            <v>0</v>
          </cell>
          <cell r="BP13">
            <v>0</v>
          </cell>
          <cell r="BQ13">
            <v>20</v>
          </cell>
          <cell r="BR13">
            <v>43</v>
          </cell>
          <cell r="BS13">
            <v>30</v>
          </cell>
          <cell r="BT13">
            <v>35</v>
          </cell>
          <cell r="BU13">
            <v>11</v>
          </cell>
          <cell r="BV13">
            <v>139</v>
          </cell>
          <cell r="BW13">
            <v>2</v>
          </cell>
          <cell r="BX13" t="str">
            <v>TIDAK</v>
          </cell>
          <cell r="BY13" t="str">
            <v>TIDAK</v>
          </cell>
        </row>
        <row r="14">
          <cell r="A14" t="str">
            <v>A2879</v>
          </cell>
          <cell r="B14" t="str">
            <v>Fauzi</v>
          </cell>
          <cell r="C14" t="str">
            <v>AAV</v>
          </cell>
          <cell r="D14">
            <v>45185</v>
          </cell>
          <cell r="E14" t="str">
            <v>Sep-23</v>
          </cell>
          <cell r="F14" t="str">
            <v>REGULER</v>
          </cell>
          <cell r="G14" t="str">
            <v>REGULER</v>
          </cell>
          <cell r="H14" t="str">
            <v>REGULER</v>
          </cell>
          <cell r="I14" t="str">
            <v>REGULER</v>
          </cell>
          <cell r="J14" t="str">
            <v>-</v>
          </cell>
          <cell r="K14" t="str">
            <v>REGULER</v>
          </cell>
          <cell r="L14" t="str">
            <v>REGULER</v>
          </cell>
          <cell r="M14">
            <v>11</v>
          </cell>
          <cell r="N14">
            <v>12</v>
          </cell>
          <cell r="O14">
            <v>2</v>
          </cell>
          <cell r="P14">
            <v>18</v>
          </cell>
          <cell r="Q14">
            <v>0</v>
          </cell>
          <cell r="R14">
            <v>19</v>
          </cell>
          <cell r="S14">
            <v>6</v>
          </cell>
          <cell r="T14">
            <v>68</v>
          </cell>
          <cell r="U14">
            <v>11</v>
          </cell>
          <cell r="V14">
            <v>12</v>
          </cell>
          <cell r="W14">
            <v>2</v>
          </cell>
          <cell r="X14">
            <v>18</v>
          </cell>
          <cell r="Y14">
            <v>0</v>
          </cell>
          <cell r="Z14">
            <v>19</v>
          </cell>
          <cell r="AA14">
            <v>6</v>
          </cell>
          <cell r="AB14">
            <v>68</v>
          </cell>
          <cell r="AC14">
            <v>1</v>
          </cell>
          <cell r="AD14" t="str">
            <v>TIDAK</v>
          </cell>
          <cell r="AE14" t="str">
            <v>TIDAK</v>
          </cell>
          <cell r="AF14">
            <v>68</v>
          </cell>
          <cell r="AG14">
            <v>2</v>
          </cell>
          <cell r="AH14" t="str">
            <v>SAPHIRE</v>
          </cell>
          <cell r="AI14">
            <v>0</v>
          </cell>
          <cell r="AJ14" t="str">
            <v>Y</v>
          </cell>
          <cell r="AK14">
            <v>0</v>
          </cell>
          <cell r="AL14">
            <v>45261</v>
          </cell>
          <cell r="AM14">
            <v>45701</v>
          </cell>
          <cell r="AN14">
            <v>1</v>
          </cell>
          <cell r="AO14">
            <v>68</v>
          </cell>
          <cell r="AP14" t="str">
            <v>-</v>
          </cell>
          <cell r="AQ14" t="str">
            <v>-</v>
          </cell>
          <cell r="AR14" t="str">
            <v>REGULER</v>
          </cell>
          <cell r="AS14" t="str">
            <v>REGULER</v>
          </cell>
          <cell r="AT14" t="str">
            <v>REGULER</v>
          </cell>
          <cell r="AU14" t="str">
            <v>REGULER</v>
          </cell>
          <cell r="AV14" t="str">
            <v/>
          </cell>
          <cell r="AW14">
            <v>27</v>
          </cell>
          <cell r="AX14">
            <v>36</v>
          </cell>
          <cell r="AY14">
            <v>12</v>
          </cell>
          <cell r="AZ14">
            <v>27</v>
          </cell>
          <cell r="BA14">
            <v>30</v>
          </cell>
          <cell r="BB14">
            <v>27</v>
          </cell>
          <cell r="BC14">
            <v>36</v>
          </cell>
          <cell r="BD14">
            <v>12</v>
          </cell>
          <cell r="BE14">
            <v>27</v>
          </cell>
          <cell r="BF14">
            <v>30</v>
          </cell>
          <cell r="BG14">
            <v>15</v>
          </cell>
          <cell r="BH14">
            <v>27</v>
          </cell>
          <cell r="BI14">
            <v>36</v>
          </cell>
          <cell r="BJ14">
            <v>12</v>
          </cell>
          <cell r="BK14">
            <v>27</v>
          </cell>
          <cell r="BL14">
            <v>30</v>
          </cell>
          <cell r="BM14">
            <v>19</v>
          </cell>
          <cell r="BN14">
            <v>166</v>
          </cell>
          <cell r="BO14">
            <v>15</v>
          </cell>
          <cell r="BP14">
            <v>27</v>
          </cell>
          <cell r="BQ14">
            <v>36</v>
          </cell>
          <cell r="BR14">
            <v>12</v>
          </cell>
          <cell r="BS14">
            <v>27</v>
          </cell>
          <cell r="BT14">
            <v>30</v>
          </cell>
          <cell r="BU14">
            <v>19</v>
          </cell>
          <cell r="BV14">
            <v>166</v>
          </cell>
          <cell r="BW14">
            <v>0</v>
          </cell>
          <cell r="BX14" t="str">
            <v>TIDAK</v>
          </cell>
          <cell r="BY14" t="str">
            <v>TIDAK</v>
          </cell>
        </row>
        <row r="15">
          <cell r="A15" t="str">
            <v>A1941</v>
          </cell>
          <cell r="B15" t="str">
            <v>Hana Christina</v>
          </cell>
          <cell r="C15" t="str">
            <v>AAV</v>
          </cell>
          <cell r="D15">
            <v>45005</v>
          </cell>
          <cell r="E15" t="str">
            <v>Mar-23</v>
          </cell>
          <cell r="F15" t="str">
            <v>REGULER</v>
          </cell>
          <cell r="G15" t="str">
            <v>REGULER</v>
          </cell>
          <cell r="H15" t="str">
            <v>REGULER</v>
          </cell>
          <cell r="I15" t="str">
            <v>REGULER</v>
          </cell>
          <cell r="J15" t="str">
            <v>REGULER</v>
          </cell>
          <cell r="K15" t="str">
            <v>REGULER</v>
          </cell>
          <cell r="L15" t="str">
            <v>REGULER</v>
          </cell>
          <cell r="M15">
            <v>1</v>
          </cell>
          <cell r="N15">
            <v>3</v>
          </cell>
          <cell r="O15">
            <v>5</v>
          </cell>
          <cell r="P15">
            <v>3</v>
          </cell>
          <cell r="Q15">
            <v>3</v>
          </cell>
          <cell r="R15">
            <v>2</v>
          </cell>
          <cell r="S15">
            <v>1</v>
          </cell>
          <cell r="T15">
            <v>18</v>
          </cell>
          <cell r="U15">
            <v>1</v>
          </cell>
          <cell r="V15">
            <v>3</v>
          </cell>
          <cell r="W15">
            <v>5</v>
          </cell>
          <cell r="X15">
            <v>3</v>
          </cell>
          <cell r="Y15">
            <v>3</v>
          </cell>
          <cell r="Z15">
            <v>2</v>
          </cell>
          <cell r="AA15">
            <v>1</v>
          </cell>
          <cell r="AB15">
            <v>18</v>
          </cell>
          <cell r="AC15">
            <v>0</v>
          </cell>
          <cell r="AD15" t="str">
            <v>TIDAK</v>
          </cell>
          <cell r="AE15" t="str">
            <v>TIDAK</v>
          </cell>
          <cell r="AF15">
            <v>18</v>
          </cell>
          <cell r="AG15">
            <v>1</v>
          </cell>
          <cell r="AH15" t="str">
            <v>SAPHIRE</v>
          </cell>
          <cell r="AI15">
            <v>0</v>
          </cell>
          <cell r="AJ15" t="str">
            <v>FALSE</v>
          </cell>
          <cell r="AK15">
            <v>0</v>
          </cell>
          <cell r="AL15">
            <v>45261</v>
          </cell>
          <cell r="AM15">
            <v>45701</v>
          </cell>
          <cell r="AN15">
            <v>1</v>
          </cell>
          <cell r="AO15">
            <v>18</v>
          </cell>
          <cell r="AP15" t="str">
            <v>-</v>
          </cell>
          <cell r="AQ15" t="str">
            <v>-</v>
          </cell>
          <cell r="AR15" t="str">
            <v>REGULER</v>
          </cell>
          <cell r="AS15" t="str">
            <v>REGULER</v>
          </cell>
          <cell r="AT15" t="str">
            <v>REGULER</v>
          </cell>
          <cell r="AU15" t="str">
            <v>REGULER</v>
          </cell>
          <cell r="AV15" t="str">
            <v/>
          </cell>
          <cell r="AW15">
            <v>8</v>
          </cell>
          <cell r="AX15">
            <v>10</v>
          </cell>
          <cell r="AY15">
            <v>5</v>
          </cell>
          <cell r="AZ15">
            <v>6</v>
          </cell>
          <cell r="BA15">
            <v>5</v>
          </cell>
          <cell r="BB15">
            <v>8</v>
          </cell>
          <cell r="BC15">
            <v>10</v>
          </cell>
          <cell r="BD15">
            <v>5</v>
          </cell>
          <cell r="BE15">
            <v>6</v>
          </cell>
          <cell r="BF15">
            <v>5</v>
          </cell>
          <cell r="BG15">
            <v>0</v>
          </cell>
          <cell r="BH15">
            <v>8</v>
          </cell>
          <cell r="BI15">
            <v>10</v>
          </cell>
          <cell r="BJ15">
            <v>5</v>
          </cell>
          <cell r="BK15">
            <v>6</v>
          </cell>
          <cell r="BL15">
            <v>5</v>
          </cell>
          <cell r="BM15">
            <v>1</v>
          </cell>
          <cell r="BN15">
            <v>35</v>
          </cell>
          <cell r="BO15">
            <v>0</v>
          </cell>
          <cell r="BP15">
            <v>8</v>
          </cell>
          <cell r="BQ15">
            <v>10</v>
          </cell>
          <cell r="BR15">
            <v>5</v>
          </cell>
          <cell r="BS15">
            <v>6</v>
          </cell>
          <cell r="BT15">
            <v>5</v>
          </cell>
          <cell r="BU15">
            <v>1</v>
          </cell>
          <cell r="BV15">
            <v>35</v>
          </cell>
          <cell r="BW15">
            <v>1</v>
          </cell>
          <cell r="BX15" t="str">
            <v>TIDAK</v>
          </cell>
          <cell r="BY15" t="str">
            <v>TIDAK</v>
          </cell>
        </row>
        <row r="16">
          <cell r="A16" t="str">
            <v>A2823</v>
          </cell>
          <cell r="B16" t="str">
            <v>Ine Pebriyanti</v>
          </cell>
          <cell r="C16" t="str">
            <v>AAV</v>
          </cell>
          <cell r="D16">
            <v>45169</v>
          </cell>
          <cell r="E16" t="str">
            <v>Aug-23</v>
          </cell>
          <cell r="F16" t="str">
            <v>REGULER</v>
          </cell>
          <cell r="G16" t="str">
            <v>REGULER</v>
          </cell>
          <cell r="H16" t="str">
            <v>REGULER</v>
          </cell>
          <cell r="I16" t="str">
            <v>REGULER</v>
          </cell>
          <cell r="J16" t="str">
            <v>-</v>
          </cell>
          <cell r="K16" t="str">
            <v>REGULER</v>
          </cell>
          <cell r="L16" t="str">
            <v>-</v>
          </cell>
          <cell r="M16">
            <v>10</v>
          </cell>
          <cell r="N16">
            <v>18</v>
          </cell>
          <cell r="O16">
            <v>1</v>
          </cell>
          <cell r="P16">
            <v>14</v>
          </cell>
          <cell r="Q16">
            <v>0</v>
          </cell>
          <cell r="R16">
            <v>1</v>
          </cell>
          <cell r="S16">
            <v>0</v>
          </cell>
          <cell r="T16">
            <v>44</v>
          </cell>
          <cell r="U16">
            <v>10</v>
          </cell>
          <cell r="V16">
            <v>18</v>
          </cell>
          <cell r="W16">
            <v>1</v>
          </cell>
          <cell r="X16">
            <v>14</v>
          </cell>
          <cell r="Y16">
            <v>0</v>
          </cell>
          <cell r="Z16">
            <v>1</v>
          </cell>
          <cell r="AA16">
            <v>0</v>
          </cell>
          <cell r="AB16">
            <v>44</v>
          </cell>
          <cell r="AC16">
            <v>2</v>
          </cell>
          <cell r="AD16" t="str">
            <v>TIDAK</v>
          </cell>
          <cell r="AE16" t="str">
            <v>TIDAK</v>
          </cell>
          <cell r="AF16">
            <v>44</v>
          </cell>
          <cell r="AG16">
            <v>1</v>
          </cell>
          <cell r="AH16" t="str">
            <v>SAPHIRE</v>
          </cell>
          <cell r="AI16">
            <v>0</v>
          </cell>
          <cell r="AJ16" t="str">
            <v>FALSE</v>
          </cell>
          <cell r="AK16">
            <v>0</v>
          </cell>
          <cell r="AL16">
            <v>45261</v>
          </cell>
          <cell r="AM16">
            <v>45701</v>
          </cell>
          <cell r="AN16">
            <v>1</v>
          </cell>
          <cell r="AO16">
            <v>44</v>
          </cell>
          <cell r="AP16" t="str">
            <v>-</v>
          </cell>
          <cell r="AQ16" t="str">
            <v>-</v>
          </cell>
          <cell r="AR16" t="str">
            <v>REGULER</v>
          </cell>
          <cell r="AS16" t="str">
            <v>REGULER</v>
          </cell>
          <cell r="AT16" t="str">
            <v>REGULER</v>
          </cell>
          <cell r="AU16" t="str">
            <v>-</v>
          </cell>
          <cell r="AV16" t="str">
            <v/>
          </cell>
          <cell r="AW16">
            <v>15</v>
          </cell>
          <cell r="AX16">
            <v>6</v>
          </cell>
          <cell r="AY16">
            <v>9</v>
          </cell>
          <cell r="AZ16">
            <v>1</v>
          </cell>
          <cell r="BA16">
            <v>0</v>
          </cell>
          <cell r="BB16">
            <v>15</v>
          </cell>
          <cell r="BC16">
            <v>6</v>
          </cell>
          <cell r="BD16">
            <v>9</v>
          </cell>
          <cell r="BE16">
            <v>1</v>
          </cell>
          <cell r="BF16">
            <v>0</v>
          </cell>
          <cell r="BG16">
            <v>2</v>
          </cell>
          <cell r="BH16">
            <v>15</v>
          </cell>
          <cell r="BI16">
            <v>6</v>
          </cell>
          <cell r="BJ16">
            <v>9</v>
          </cell>
          <cell r="BK16">
            <v>1</v>
          </cell>
          <cell r="BL16">
            <v>0</v>
          </cell>
          <cell r="BM16" t="str">
            <v/>
          </cell>
          <cell r="BN16">
            <v>33</v>
          </cell>
          <cell r="BO16">
            <v>2</v>
          </cell>
          <cell r="BP16">
            <v>15</v>
          </cell>
          <cell r="BQ16">
            <v>6</v>
          </cell>
          <cell r="BR16">
            <v>9</v>
          </cell>
          <cell r="BS16">
            <v>1</v>
          </cell>
          <cell r="BT16">
            <v>0</v>
          </cell>
          <cell r="BU16" t="str">
            <v/>
          </cell>
          <cell r="BV16">
            <v>33</v>
          </cell>
          <cell r="BW16">
            <v>2</v>
          </cell>
          <cell r="BX16" t="str">
            <v>TIDAK</v>
          </cell>
          <cell r="BY16" t="str">
            <v>TIDAK</v>
          </cell>
        </row>
        <row r="17">
          <cell r="A17" t="str">
            <v>A3498</v>
          </cell>
          <cell r="B17" t="str">
            <v>Kirana Amilya</v>
          </cell>
          <cell r="C17" t="str">
            <v>AAV</v>
          </cell>
          <cell r="D17">
            <v>45299</v>
          </cell>
          <cell r="E17" t="str">
            <v>Jan-24</v>
          </cell>
          <cell r="F17" t="str">
            <v>-</v>
          </cell>
          <cell r="G17" t="str">
            <v>REGULER</v>
          </cell>
          <cell r="H17" t="str">
            <v>REGULER</v>
          </cell>
          <cell r="I17" t="str">
            <v>REGULER</v>
          </cell>
          <cell r="J17" t="str">
            <v>REGULER</v>
          </cell>
          <cell r="K17" t="str">
            <v>REGULER</v>
          </cell>
          <cell r="L17" t="str">
            <v>-</v>
          </cell>
          <cell r="M17">
            <v>0</v>
          </cell>
          <cell r="N17">
            <v>5</v>
          </cell>
          <cell r="O17">
            <v>7</v>
          </cell>
          <cell r="P17">
            <v>7</v>
          </cell>
          <cell r="Q17">
            <v>7</v>
          </cell>
          <cell r="R17">
            <v>5</v>
          </cell>
          <cell r="S17">
            <v>0</v>
          </cell>
          <cell r="T17">
            <v>31</v>
          </cell>
          <cell r="U17">
            <v>0</v>
          </cell>
          <cell r="V17">
            <v>5</v>
          </cell>
          <cell r="W17">
            <v>7</v>
          </cell>
          <cell r="X17">
            <v>7</v>
          </cell>
          <cell r="Y17">
            <v>7</v>
          </cell>
          <cell r="Z17">
            <v>5</v>
          </cell>
          <cell r="AA17">
            <v>0</v>
          </cell>
          <cell r="AB17">
            <v>31</v>
          </cell>
          <cell r="AC17">
            <v>1</v>
          </cell>
          <cell r="AD17" t="str">
            <v>TIDAK</v>
          </cell>
          <cell r="AE17" t="str">
            <v>TIDAK</v>
          </cell>
          <cell r="AF17">
            <v>31</v>
          </cell>
          <cell r="AG17">
            <v>1</v>
          </cell>
          <cell r="AH17" t="str">
            <v>SAPHIRE</v>
          </cell>
          <cell r="AI17">
            <v>0</v>
          </cell>
          <cell r="AJ17" t="str">
            <v>FALSE</v>
          </cell>
          <cell r="AK17">
            <v>0</v>
          </cell>
          <cell r="AL17">
            <v>45261</v>
          </cell>
          <cell r="AM17">
            <v>45701</v>
          </cell>
          <cell r="AN17">
            <v>1</v>
          </cell>
          <cell r="AO17">
            <v>31</v>
          </cell>
          <cell r="AP17" t="str">
            <v>-</v>
          </cell>
          <cell r="AQ17" t="str">
            <v>-</v>
          </cell>
          <cell r="AR17" t="str">
            <v>REGULER</v>
          </cell>
          <cell r="AS17" t="str">
            <v>-</v>
          </cell>
          <cell r="AT17" t="str">
            <v>REGULER</v>
          </cell>
          <cell r="AU17" t="str">
            <v>REGULER</v>
          </cell>
          <cell r="AV17" t="str">
            <v/>
          </cell>
          <cell r="AW17">
            <v>15</v>
          </cell>
          <cell r="AX17">
            <v>12</v>
          </cell>
          <cell r="AY17">
            <v>0</v>
          </cell>
          <cell r="AZ17">
            <v>8</v>
          </cell>
          <cell r="BA17">
            <v>2</v>
          </cell>
          <cell r="BB17">
            <v>15</v>
          </cell>
          <cell r="BC17">
            <v>12</v>
          </cell>
          <cell r="BD17">
            <v>0</v>
          </cell>
          <cell r="BE17">
            <v>8</v>
          </cell>
          <cell r="BF17">
            <v>2</v>
          </cell>
          <cell r="BG17">
            <v>14</v>
          </cell>
          <cell r="BH17">
            <v>15</v>
          </cell>
          <cell r="BI17">
            <v>12</v>
          </cell>
          <cell r="BJ17">
            <v>0</v>
          </cell>
          <cell r="BK17">
            <v>8</v>
          </cell>
          <cell r="BL17">
            <v>2</v>
          </cell>
          <cell r="BM17">
            <v>4</v>
          </cell>
          <cell r="BN17">
            <v>55</v>
          </cell>
          <cell r="BO17">
            <v>14</v>
          </cell>
          <cell r="BP17">
            <v>15</v>
          </cell>
          <cell r="BQ17">
            <v>12</v>
          </cell>
          <cell r="BR17">
            <v>0</v>
          </cell>
          <cell r="BS17">
            <v>8</v>
          </cell>
          <cell r="BT17">
            <v>2</v>
          </cell>
          <cell r="BU17">
            <v>4</v>
          </cell>
          <cell r="BV17">
            <v>55</v>
          </cell>
          <cell r="BW17">
            <v>1</v>
          </cell>
          <cell r="BX17" t="str">
            <v>TIDAK</v>
          </cell>
          <cell r="BY17" t="str">
            <v>TIDAK</v>
          </cell>
        </row>
        <row r="18">
          <cell r="A18" t="str">
            <v>A2076</v>
          </cell>
          <cell r="B18" t="str">
            <v xml:space="preserve">Kurnia Safitri </v>
          </cell>
          <cell r="C18" t="str">
            <v>AAV</v>
          </cell>
          <cell r="D18">
            <v>45069</v>
          </cell>
          <cell r="E18" t="str">
            <v>May-23</v>
          </cell>
          <cell r="F18" t="str">
            <v>REGULER</v>
          </cell>
          <cell r="G18" t="str">
            <v>REGULER</v>
          </cell>
          <cell r="H18" t="str">
            <v>REGULER</v>
          </cell>
          <cell r="I18" t="str">
            <v>REGULER</v>
          </cell>
          <cell r="J18" t="str">
            <v>REGULER</v>
          </cell>
          <cell r="K18" t="str">
            <v>-</v>
          </cell>
          <cell r="L18" t="str">
            <v>-</v>
          </cell>
          <cell r="M18">
            <v>25</v>
          </cell>
          <cell r="N18">
            <v>44</v>
          </cell>
          <cell r="O18">
            <v>36</v>
          </cell>
          <cell r="P18">
            <v>26</v>
          </cell>
          <cell r="Q18">
            <v>7</v>
          </cell>
          <cell r="R18">
            <v>0</v>
          </cell>
          <cell r="S18">
            <v>0</v>
          </cell>
          <cell r="T18">
            <v>138</v>
          </cell>
          <cell r="U18">
            <v>25</v>
          </cell>
          <cell r="V18">
            <v>44</v>
          </cell>
          <cell r="W18">
            <v>36</v>
          </cell>
          <cell r="X18">
            <v>26</v>
          </cell>
          <cell r="Y18">
            <v>7</v>
          </cell>
          <cell r="Z18">
            <v>0</v>
          </cell>
          <cell r="AA18">
            <v>0</v>
          </cell>
          <cell r="AB18">
            <v>138</v>
          </cell>
          <cell r="AC18">
            <v>2</v>
          </cell>
          <cell r="AD18" t="str">
            <v>TIDAK</v>
          </cell>
          <cell r="AE18" t="str">
            <v>TIDAK</v>
          </cell>
          <cell r="AF18">
            <v>138</v>
          </cell>
          <cell r="AG18">
            <v>2</v>
          </cell>
          <cell r="AH18" t="str">
            <v>SAPHIRE</v>
          </cell>
          <cell r="AI18">
            <v>0</v>
          </cell>
          <cell r="AJ18" t="str">
            <v>Y</v>
          </cell>
          <cell r="AK18">
            <v>0</v>
          </cell>
          <cell r="AL18">
            <v>45261</v>
          </cell>
          <cell r="AM18">
            <v>45701</v>
          </cell>
          <cell r="AN18">
            <v>1</v>
          </cell>
          <cell r="AO18">
            <v>138</v>
          </cell>
          <cell r="AP18" t="str">
            <v>-</v>
          </cell>
          <cell r="AQ18" t="str">
            <v>-</v>
          </cell>
          <cell r="AR18" t="str">
            <v>-</v>
          </cell>
          <cell r="AS18" t="str">
            <v>-</v>
          </cell>
          <cell r="AT18" t="str">
            <v>-</v>
          </cell>
          <cell r="AU18" t="str">
            <v>-</v>
          </cell>
          <cell r="AV18" t="str">
            <v/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 t="str">
            <v/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 t="str">
            <v/>
          </cell>
          <cell r="BV18">
            <v>0</v>
          </cell>
          <cell r="BW18">
            <v>7</v>
          </cell>
          <cell r="BX18" t="str">
            <v>DOWNGRADE</v>
          </cell>
          <cell r="BY18" t="str">
            <v>RESET</v>
          </cell>
        </row>
        <row r="19">
          <cell r="A19" t="str">
            <v>A1945</v>
          </cell>
          <cell r="B19" t="str">
            <v>Maria Chindryanita Gala</v>
          </cell>
          <cell r="C19" t="str">
            <v>AAV</v>
          </cell>
          <cell r="D19">
            <v>45002</v>
          </cell>
          <cell r="E19" t="str">
            <v>Mar-23</v>
          </cell>
          <cell r="F19" t="str">
            <v>REGULER</v>
          </cell>
          <cell r="G19" t="str">
            <v>REGULER</v>
          </cell>
          <cell r="H19" t="str">
            <v>REGULER</v>
          </cell>
          <cell r="I19" t="str">
            <v>REGULER</v>
          </cell>
          <cell r="J19" t="str">
            <v>REGULER</v>
          </cell>
          <cell r="K19" t="str">
            <v>REGULER</v>
          </cell>
          <cell r="L19" t="str">
            <v>-</v>
          </cell>
          <cell r="M19">
            <v>11</v>
          </cell>
          <cell r="N19">
            <v>38</v>
          </cell>
          <cell r="O19">
            <v>39</v>
          </cell>
          <cell r="P19">
            <v>29</v>
          </cell>
          <cell r="Q19">
            <v>28</v>
          </cell>
          <cell r="R19">
            <v>12</v>
          </cell>
          <cell r="S19">
            <v>0</v>
          </cell>
          <cell r="T19">
            <v>157</v>
          </cell>
          <cell r="U19">
            <v>11</v>
          </cell>
          <cell r="V19">
            <v>38</v>
          </cell>
          <cell r="W19">
            <v>39</v>
          </cell>
          <cell r="X19">
            <v>29</v>
          </cell>
          <cell r="Y19">
            <v>28</v>
          </cell>
          <cell r="Z19">
            <v>12</v>
          </cell>
          <cell r="AA19">
            <v>0</v>
          </cell>
          <cell r="AB19">
            <v>157</v>
          </cell>
          <cell r="AC19">
            <v>1</v>
          </cell>
          <cell r="AD19" t="str">
            <v>TIDAK</v>
          </cell>
          <cell r="AE19" t="str">
            <v>TIDAK</v>
          </cell>
          <cell r="AF19">
            <v>157</v>
          </cell>
          <cell r="AG19">
            <v>2</v>
          </cell>
          <cell r="AH19" t="str">
            <v>SAPHIRE</v>
          </cell>
          <cell r="AI19">
            <v>0</v>
          </cell>
          <cell r="AJ19" t="str">
            <v>Y</v>
          </cell>
          <cell r="AK19">
            <v>0</v>
          </cell>
          <cell r="AL19">
            <v>45261</v>
          </cell>
          <cell r="AM19">
            <v>45701</v>
          </cell>
          <cell r="AN19">
            <v>1</v>
          </cell>
          <cell r="AO19">
            <v>157</v>
          </cell>
          <cell r="AP19" t="str">
            <v>-</v>
          </cell>
          <cell r="AQ19" t="str">
            <v>-</v>
          </cell>
          <cell r="AR19" t="str">
            <v>REGULER</v>
          </cell>
          <cell r="AS19" t="str">
            <v>REGULER</v>
          </cell>
          <cell r="AT19" t="str">
            <v>REGULER</v>
          </cell>
          <cell r="AU19" t="str">
            <v>REGULER</v>
          </cell>
          <cell r="AV19" t="str">
            <v/>
          </cell>
          <cell r="AW19">
            <v>23</v>
          </cell>
          <cell r="AX19">
            <v>28</v>
          </cell>
          <cell r="AY19">
            <v>31</v>
          </cell>
          <cell r="AZ19">
            <v>38</v>
          </cell>
          <cell r="BA19">
            <v>29</v>
          </cell>
          <cell r="BB19">
            <v>23</v>
          </cell>
          <cell r="BC19">
            <v>28</v>
          </cell>
          <cell r="BD19">
            <v>31</v>
          </cell>
          <cell r="BE19">
            <v>38</v>
          </cell>
          <cell r="BF19">
            <v>29</v>
          </cell>
          <cell r="BG19">
            <v>0</v>
          </cell>
          <cell r="BH19">
            <v>23</v>
          </cell>
          <cell r="BI19">
            <v>28</v>
          </cell>
          <cell r="BJ19">
            <v>31</v>
          </cell>
          <cell r="BK19">
            <v>38</v>
          </cell>
          <cell r="BL19">
            <v>29</v>
          </cell>
          <cell r="BM19">
            <v>17</v>
          </cell>
          <cell r="BN19">
            <v>166</v>
          </cell>
          <cell r="BO19">
            <v>0</v>
          </cell>
          <cell r="BP19">
            <v>23</v>
          </cell>
          <cell r="BQ19">
            <v>28</v>
          </cell>
          <cell r="BR19">
            <v>31</v>
          </cell>
          <cell r="BS19">
            <v>38</v>
          </cell>
          <cell r="BT19">
            <v>29</v>
          </cell>
          <cell r="BU19">
            <v>17</v>
          </cell>
          <cell r="BV19">
            <v>166</v>
          </cell>
          <cell r="BW19">
            <v>1</v>
          </cell>
          <cell r="BX19" t="str">
            <v>TIDAK</v>
          </cell>
          <cell r="BY19" t="str">
            <v>TIDAK</v>
          </cell>
        </row>
        <row r="20">
          <cell r="A20" t="str">
            <v>A2663</v>
          </cell>
          <cell r="B20" t="str">
            <v>Nadia Rita Apriyanti</v>
          </cell>
          <cell r="C20" t="str">
            <v>AAV</v>
          </cell>
          <cell r="D20">
            <v>45169</v>
          </cell>
          <cell r="E20" t="str">
            <v>Aug-23</v>
          </cell>
          <cell r="F20" t="str">
            <v>-</v>
          </cell>
          <cell r="G20" t="str">
            <v>REGULER</v>
          </cell>
          <cell r="H20" t="str">
            <v>-</v>
          </cell>
          <cell r="I20" t="str">
            <v>-</v>
          </cell>
          <cell r="J20" t="str">
            <v>-</v>
          </cell>
          <cell r="K20" t="str">
            <v>-</v>
          </cell>
          <cell r="L20" t="str">
            <v>-</v>
          </cell>
          <cell r="M20">
            <v>0</v>
          </cell>
          <cell r="N20">
            <v>2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2</v>
          </cell>
          <cell r="U20">
            <v>0</v>
          </cell>
          <cell r="V20">
            <v>2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2</v>
          </cell>
          <cell r="AC20">
            <v>6</v>
          </cell>
          <cell r="AD20" t="str">
            <v>DOWNGRADE</v>
          </cell>
          <cell r="AE20" t="str">
            <v>RESET</v>
          </cell>
          <cell r="AF20">
            <v>0</v>
          </cell>
          <cell r="AG20">
            <v>1</v>
          </cell>
          <cell r="AH20" t="str">
            <v>SAPHIRE</v>
          </cell>
          <cell r="AI20">
            <v>0</v>
          </cell>
          <cell r="AJ20" t="str">
            <v>FALSE</v>
          </cell>
          <cell r="AK20">
            <v>0</v>
          </cell>
          <cell r="AL20">
            <v>45261</v>
          </cell>
          <cell r="AM20">
            <v>45701</v>
          </cell>
          <cell r="AN20">
            <v>1</v>
          </cell>
          <cell r="AO20">
            <v>0</v>
          </cell>
          <cell r="AP20" t="str">
            <v>-</v>
          </cell>
          <cell r="AQ20" t="str">
            <v>-</v>
          </cell>
          <cell r="AR20" t="str">
            <v>-</v>
          </cell>
          <cell r="AS20" t="str">
            <v>-</v>
          </cell>
          <cell r="AT20" t="str">
            <v>-</v>
          </cell>
          <cell r="AU20" t="str">
            <v>-</v>
          </cell>
          <cell r="AV20" t="str">
            <v/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 t="str">
            <v/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 t="str">
            <v/>
          </cell>
          <cell r="BV20">
            <v>0</v>
          </cell>
          <cell r="BW20">
            <v>7</v>
          </cell>
          <cell r="BX20" t="str">
            <v>DOWNGRADE</v>
          </cell>
          <cell r="BY20" t="str">
            <v>RESET</v>
          </cell>
        </row>
        <row r="21">
          <cell r="A21">
            <v>90716</v>
          </cell>
          <cell r="B21" t="str">
            <v>Nikita Swastika</v>
          </cell>
          <cell r="C21" t="str">
            <v>AAV</v>
          </cell>
          <cell r="D21">
            <v>44487</v>
          </cell>
          <cell r="E21" t="str">
            <v>Oct-21</v>
          </cell>
          <cell r="F21" t="str">
            <v>-</v>
          </cell>
          <cell r="G21" t="str">
            <v>REGULER</v>
          </cell>
          <cell r="H21" t="str">
            <v>REGULER</v>
          </cell>
          <cell r="I21" t="str">
            <v>REGULER</v>
          </cell>
          <cell r="J21" t="str">
            <v>REGULER</v>
          </cell>
          <cell r="K21" t="str">
            <v>REGULER</v>
          </cell>
          <cell r="L21" t="str">
            <v>REGULER</v>
          </cell>
          <cell r="M21">
            <v>0</v>
          </cell>
          <cell r="N21">
            <v>12</v>
          </cell>
          <cell r="O21">
            <v>26</v>
          </cell>
          <cell r="P21">
            <v>35</v>
          </cell>
          <cell r="Q21">
            <v>29</v>
          </cell>
          <cell r="R21">
            <v>18</v>
          </cell>
          <cell r="S21">
            <v>16</v>
          </cell>
          <cell r="T21">
            <v>136</v>
          </cell>
          <cell r="U21">
            <v>0</v>
          </cell>
          <cell r="V21">
            <v>12</v>
          </cell>
          <cell r="W21">
            <v>26</v>
          </cell>
          <cell r="X21">
            <v>35</v>
          </cell>
          <cell r="Y21">
            <v>29</v>
          </cell>
          <cell r="Z21">
            <v>18</v>
          </cell>
          <cell r="AA21">
            <v>16</v>
          </cell>
          <cell r="AB21">
            <v>136</v>
          </cell>
          <cell r="AC21">
            <v>1</v>
          </cell>
          <cell r="AD21" t="str">
            <v>TIDAK</v>
          </cell>
          <cell r="AE21" t="str">
            <v>TIDAK</v>
          </cell>
          <cell r="AF21">
            <v>136</v>
          </cell>
          <cell r="AG21">
            <v>2</v>
          </cell>
          <cell r="AH21" t="str">
            <v>SAPHIRE</v>
          </cell>
          <cell r="AI21">
            <v>0</v>
          </cell>
          <cell r="AJ21" t="str">
            <v>Y</v>
          </cell>
          <cell r="AK21">
            <v>0</v>
          </cell>
          <cell r="AL21">
            <v>45261</v>
          </cell>
          <cell r="AM21">
            <v>45701</v>
          </cell>
          <cell r="AN21">
            <v>1</v>
          </cell>
          <cell r="AO21">
            <v>136</v>
          </cell>
          <cell r="AP21" t="str">
            <v>-</v>
          </cell>
          <cell r="AQ21" t="str">
            <v>-</v>
          </cell>
          <cell r="AR21" t="str">
            <v>REGULER</v>
          </cell>
          <cell r="AS21" t="str">
            <v>REGULER</v>
          </cell>
          <cell r="AT21" t="str">
            <v>REGULER</v>
          </cell>
          <cell r="AU21" t="str">
            <v>-</v>
          </cell>
          <cell r="AV21" t="str">
            <v/>
          </cell>
          <cell r="AW21">
            <v>18</v>
          </cell>
          <cell r="AX21">
            <v>32</v>
          </cell>
          <cell r="AY21">
            <v>31</v>
          </cell>
          <cell r="AZ21">
            <v>36</v>
          </cell>
          <cell r="BA21">
            <v>0</v>
          </cell>
          <cell r="BB21">
            <v>18</v>
          </cell>
          <cell r="BC21">
            <v>32</v>
          </cell>
          <cell r="BD21">
            <v>31</v>
          </cell>
          <cell r="BE21">
            <v>36</v>
          </cell>
          <cell r="BF21">
            <v>0</v>
          </cell>
          <cell r="BG21">
            <v>7</v>
          </cell>
          <cell r="BH21">
            <v>18</v>
          </cell>
          <cell r="BI21">
            <v>32</v>
          </cell>
          <cell r="BJ21">
            <v>31</v>
          </cell>
          <cell r="BK21">
            <v>36</v>
          </cell>
          <cell r="BL21">
            <v>0</v>
          </cell>
          <cell r="BM21" t="str">
            <v/>
          </cell>
          <cell r="BN21">
            <v>124</v>
          </cell>
          <cell r="BO21">
            <v>7</v>
          </cell>
          <cell r="BP21">
            <v>18</v>
          </cell>
          <cell r="BQ21">
            <v>32</v>
          </cell>
          <cell r="BR21">
            <v>31</v>
          </cell>
          <cell r="BS21">
            <v>36</v>
          </cell>
          <cell r="BT21">
            <v>0</v>
          </cell>
          <cell r="BU21" t="str">
            <v/>
          </cell>
          <cell r="BV21">
            <v>124</v>
          </cell>
          <cell r="BW21">
            <v>2</v>
          </cell>
          <cell r="BX21" t="str">
            <v>TIDAK</v>
          </cell>
          <cell r="BY21" t="str">
            <v>TIDAK</v>
          </cell>
        </row>
        <row r="22">
          <cell r="A22" t="str">
            <v>A2615</v>
          </cell>
          <cell r="B22" t="str">
            <v>Novita Langkai</v>
          </cell>
          <cell r="C22" t="str">
            <v>AAV</v>
          </cell>
          <cell r="D22">
            <v>45199</v>
          </cell>
          <cell r="E22" t="str">
            <v>Sep-23</v>
          </cell>
          <cell r="F22" t="str">
            <v>REGULER</v>
          </cell>
          <cell r="G22" t="str">
            <v>REGULER</v>
          </cell>
          <cell r="H22" t="str">
            <v>REGULER</v>
          </cell>
          <cell r="I22" t="str">
            <v>REGULER</v>
          </cell>
          <cell r="J22" t="str">
            <v>REGULER</v>
          </cell>
          <cell r="K22" t="str">
            <v>REGULER</v>
          </cell>
          <cell r="L22" t="str">
            <v>REGULER</v>
          </cell>
          <cell r="M22">
            <v>16</v>
          </cell>
          <cell r="N22">
            <v>27</v>
          </cell>
          <cell r="O22">
            <v>16</v>
          </cell>
          <cell r="P22">
            <v>27</v>
          </cell>
          <cell r="Q22">
            <v>24</v>
          </cell>
          <cell r="R22">
            <v>21</v>
          </cell>
          <cell r="S22">
            <v>8</v>
          </cell>
          <cell r="T22">
            <v>139</v>
          </cell>
          <cell r="U22">
            <v>16</v>
          </cell>
          <cell r="V22">
            <v>27</v>
          </cell>
          <cell r="W22">
            <v>16</v>
          </cell>
          <cell r="X22">
            <v>27</v>
          </cell>
          <cell r="Y22">
            <v>24</v>
          </cell>
          <cell r="Z22">
            <v>21</v>
          </cell>
          <cell r="AA22">
            <v>8</v>
          </cell>
          <cell r="AB22">
            <v>139</v>
          </cell>
          <cell r="AC22">
            <v>0</v>
          </cell>
          <cell r="AD22" t="str">
            <v>TIDAK</v>
          </cell>
          <cell r="AE22" t="str">
            <v>TIDAK</v>
          </cell>
          <cell r="AF22">
            <v>139</v>
          </cell>
          <cell r="AG22">
            <v>2</v>
          </cell>
          <cell r="AH22" t="str">
            <v>SAPHIRE</v>
          </cell>
          <cell r="AI22">
            <v>65</v>
          </cell>
          <cell r="AJ22" t="str">
            <v>Y</v>
          </cell>
          <cell r="AK22">
            <v>0</v>
          </cell>
          <cell r="AL22">
            <v>45261</v>
          </cell>
          <cell r="AM22">
            <v>45701</v>
          </cell>
          <cell r="AN22">
            <v>1</v>
          </cell>
          <cell r="AO22">
            <v>74</v>
          </cell>
          <cell r="AP22" t="str">
            <v>-</v>
          </cell>
          <cell r="AQ22" t="str">
            <v>-</v>
          </cell>
          <cell r="AR22" t="str">
            <v>EKSKLUSIF</v>
          </cell>
          <cell r="AS22" t="str">
            <v>EKSKLUSIF</v>
          </cell>
          <cell r="AT22" t="str">
            <v>EKSKLUSIF</v>
          </cell>
          <cell r="AU22" t="str">
            <v>EKSKLUSIF</v>
          </cell>
          <cell r="AV22" t="str">
            <v/>
          </cell>
          <cell r="AW22">
            <v>44</v>
          </cell>
          <cell r="AX22">
            <v>48</v>
          </cell>
          <cell r="AY22">
            <v>48</v>
          </cell>
          <cell r="AZ22">
            <v>57</v>
          </cell>
          <cell r="BA22">
            <v>54</v>
          </cell>
          <cell r="BB22">
            <v>44</v>
          </cell>
          <cell r="BC22">
            <v>48</v>
          </cell>
          <cell r="BD22">
            <v>48</v>
          </cell>
          <cell r="BE22">
            <v>57</v>
          </cell>
          <cell r="BF22">
            <v>54</v>
          </cell>
          <cell r="BG22">
            <v>19</v>
          </cell>
          <cell r="BH22">
            <v>44</v>
          </cell>
          <cell r="BI22">
            <v>48</v>
          </cell>
          <cell r="BJ22">
            <v>48</v>
          </cell>
          <cell r="BK22">
            <v>57</v>
          </cell>
          <cell r="BL22">
            <v>54</v>
          </cell>
          <cell r="BM22">
            <v>23</v>
          </cell>
          <cell r="BN22">
            <v>293</v>
          </cell>
          <cell r="BO22">
            <v>19</v>
          </cell>
          <cell r="BP22">
            <v>44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23</v>
          </cell>
          <cell r="BV22">
            <v>86</v>
          </cell>
          <cell r="BW22">
            <v>0</v>
          </cell>
          <cell r="BX22" t="str">
            <v>TIDAK</v>
          </cell>
          <cell r="BY22" t="str">
            <v>TIDAK</v>
          </cell>
        </row>
        <row r="23">
          <cell r="A23" t="str">
            <v>A0948</v>
          </cell>
          <cell r="B23" t="str">
            <v>Nurul Hikmah</v>
          </cell>
          <cell r="C23" t="str">
            <v>AAV</v>
          </cell>
          <cell r="D23">
            <v>45293</v>
          </cell>
          <cell r="E23" t="str">
            <v>Jan-24</v>
          </cell>
          <cell r="F23" t="str">
            <v>-</v>
          </cell>
          <cell r="G23" t="str">
            <v>REGULER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>
            <v>0</v>
          </cell>
          <cell r="N23">
            <v>4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4</v>
          </cell>
          <cell r="U23">
            <v>0</v>
          </cell>
          <cell r="V23">
            <v>4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4</v>
          </cell>
          <cell r="AC23">
            <v>5</v>
          </cell>
          <cell r="AD23" t="str">
            <v>DOWNGRADE</v>
          </cell>
          <cell r="AE23" t="str">
            <v>RESET</v>
          </cell>
          <cell r="AF23">
            <v>0</v>
          </cell>
          <cell r="AG23">
            <v>1</v>
          </cell>
          <cell r="AH23" t="str">
            <v>SAPHIRE</v>
          </cell>
          <cell r="AI23">
            <v>0</v>
          </cell>
          <cell r="AJ23" t="str">
            <v>FALSE</v>
          </cell>
          <cell r="AK23">
            <v>0</v>
          </cell>
          <cell r="AL23">
            <v>45261</v>
          </cell>
          <cell r="AM23">
            <v>45701</v>
          </cell>
          <cell r="AN23">
            <v>1</v>
          </cell>
          <cell r="AO23">
            <v>0</v>
          </cell>
          <cell r="AP23" t="str">
            <v>-</v>
          </cell>
          <cell r="AQ23" t="str">
            <v>-</v>
          </cell>
          <cell r="AR23" t="str">
            <v>-</v>
          </cell>
          <cell r="AS23" t="str">
            <v>-</v>
          </cell>
          <cell r="AT23" t="str">
            <v>-</v>
          </cell>
          <cell r="AU23" t="str">
            <v>-</v>
          </cell>
          <cell r="AV23" t="str">
            <v/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 t="str">
            <v/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 t="str">
            <v/>
          </cell>
          <cell r="BV23">
            <v>0</v>
          </cell>
          <cell r="BW23">
            <v>7</v>
          </cell>
          <cell r="BX23" t="str">
            <v>DOWNGRADE</v>
          </cell>
          <cell r="BY23" t="str">
            <v>RESET</v>
          </cell>
        </row>
        <row r="24">
          <cell r="A24" t="str">
            <v>A3612</v>
          </cell>
          <cell r="B24" t="str">
            <v>Rintan Mirza Diani</v>
          </cell>
          <cell r="C24" t="str">
            <v>AAV</v>
          </cell>
          <cell r="D24">
            <v>45293</v>
          </cell>
          <cell r="E24" t="str">
            <v>Jan-24</v>
          </cell>
          <cell r="F24" t="str">
            <v>-</v>
          </cell>
          <cell r="G24" t="str">
            <v>REGULER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>
            <v>0</v>
          </cell>
          <cell r="N24">
            <v>1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</v>
          </cell>
          <cell r="U24">
            <v>0</v>
          </cell>
          <cell r="V24">
            <v>1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1</v>
          </cell>
          <cell r="AC24">
            <v>5</v>
          </cell>
          <cell r="AD24" t="str">
            <v>DOWNGRADE</v>
          </cell>
          <cell r="AE24" t="str">
            <v>RESET</v>
          </cell>
          <cell r="AF24">
            <v>0</v>
          </cell>
          <cell r="AG24">
            <v>1</v>
          </cell>
          <cell r="AH24" t="str">
            <v>SAPHIRE</v>
          </cell>
          <cell r="AI24">
            <v>0</v>
          </cell>
          <cell r="AJ24" t="str">
            <v>FALSE</v>
          </cell>
          <cell r="AK24">
            <v>0</v>
          </cell>
          <cell r="AL24">
            <v>45261</v>
          </cell>
          <cell r="AM24">
            <v>45701</v>
          </cell>
          <cell r="AN24">
            <v>1</v>
          </cell>
          <cell r="AO24">
            <v>0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/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 t="str">
            <v/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 t="str">
            <v/>
          </cell>
          <cell r="BV24">
            <v>0</v>
          </cell>
          <cell r="BW24">
            <v>7</v>
          </cell>
          <cell r="BX24" t="str">
            <v>DOWNGRADE</v>
          </cell>
          <cell r="BY24" t="str">
            <v>RESET</v>
          </cell>
        </row>
        <row r="25">
          <cell r="A25" t="str">
            <v>A0043</v>
          </cell>
          <cell r="B25" t="str">
            <v>Riyani Arfarasari</v>
          </cell>
          <cell r="C25" t="str">
            <v>AAV</v>
          </cell>
          <cell r="D25">
            <v>44814</v>
          </cell>
          <cell r="E25" t="str">
            <v>Sep-22</v>
          </cell>
          <cell r="F25" t="str">
            <v>EKSKLUSIF</v>
          </cell>
          <cell r="G25" t="str">
            <v>EKSKLUSIF</v>
          </cell>
          <cell r="H25" t="str">
            <v>EKSKLUSIF</v>
          </cell>
          <cell r="I25" t="str">
            <v>EKSKLUSIF</v>
          </cell>
          <cell r="J25" t="str">
            <v>EKSKLUSIF</v>
          </cell>
          <cell r="K25" t="str">
            <v>EKSKLUSIF</v>
          </cell>
          <cell r="L25" t="str">
            <v>EKSKLUSIF</v>
          </cell>
          <cell r="M25">
            <v>26</v>
          </cell>
          <cell r="N25">
            <v>49</v>
          </cell>
          <cell r="O25">
            <v>45</v>
          </cell>
          <cell r="P25">
            <v>46</v>
          </cell>
          <cell r="Q25">
            <v>43</v>
          </cell>
          <cell r="R25">
            <v>25</v>
          </cell>
          <cell r="S25">
            <v>23</v>
          </cell>
          <cell r="T25">
            <v>257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 t="str">
            <v>TIDAK</v>
          </cell>
          <cell r="AE25" t="str">
            <v>TIDAK</v>
          </cell>
          <cell r="AF25">
            <v>0</v>
          </cell>
          <cell r="AG25">
            <v>3</v>
          </cell>
          <cell r="AH25" t="str">
            <v>SAPHIRE</v>
          </cell>
          <cell r="AI25">
            <v>0</v>
          </cell>
          <cell r="AJ25" t="str">
            <v>FALSE</v>
          </cell>
          <cell r="AK25">
            <v>0</v>
          </cell>
          <cell r="AL25">
            <v>45261</v>
          </cell>
          <cell r="AM25">
            <v>45701</v>
          </cell>
          <cell r="AN25">
            <v>1</v>
          </cell>
          <cell r="AO25">
            <v>0</v>
          </cell>
          <cell r="AP25" t="str">
            <v>EKSKLUSIF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/>
          </cell>
          <cell r="AW25">
            <v>47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47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24</v>
          </cell>
          <cell r="BH25">
            <v>47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 t="str">
            <v/>
          </cell>
          <cell r="BN25">
            <v>71</v>
          </cell>
          <cell r="BO25">
            <v>0</v>
          </cell>
          <cell r="BP25">
            <v>47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 t="str">
            <v/>
          </cell>
          <cell r="BV25">
            <v>47</v>
          </cell>
          <cell r="BW25">
            <v>5</v>
          </cell>
          <cell r="BX25" t="str">
            <v>DOWNGRADE</v>
          </cell>
          <cell r="BY25" t="str">
            <v>RESET</v>
          </cell>
        </row>
        <row r="26">
          <cell r="A26">
            <v>90557</v>
          </cell>
          <cell r="B26" t="str">
            <v>Tifani Eka Alcisha</v>
          </cell>
          <cell r="C26" t="str">
            <v>AAV</v>
          </cell>
          <cell r="D26" t="str">
            <v>26 Juni 2021</v>
          </cell>
          <cell r="E26" t="str">
            <v>26 Juni 2021</v>
          </cell>
          <cell r="F26" t="str">
            <v>REGULER</v>
          </cell>
          <cell r="G26" t="str">
            <v>REGULER</v>
          </cell>
          <cell r="H26" t="str">
            <v>REGULER</v>
          </cell>
          <cell r="I26" t="str">
            <v>REGULER</v>
          </cell>
          <cell r="J26" t="str">
            <v>REGULER</v>
          </cell>
          <cell r="K26" t="str">
            <v>REGULER</v>
          </cell>
          <cell r="L26" t="str">
            <v>REGULER</v>
          </cell>
          <cell r="M26">
            <v>19</v>
          </cell>
          <cell r="N26">
            <v>37</v>
          </cell>
          <cell r="O26">
            <v>36</v>
          </cell>
          <cell r="P26">
            <v>20</v>
          </cell>
          <cell r="Q26">
            <v>30</v>
          </cell>
          <cell r="R26">
            <v>11</v>
          </cell>
          <cell r="S26">
            <v>19</v>
          </cell>
          <cell r="T26">
            <v>172</v>
          </cell>
          <cell r="U26">
            <v>19</v>
          </cell>
          <cell r="V26">
            <v>37</v>
          </cell>
          <cell r="W26">
            <v>36</v>
          </cell>
          <cell r="X26">
            <v>20</v>
          </cell>
          <cell r="Y26">
            <v>30</v>
          </cell>
          <cell r="Z26">
            <v>11</v>
          </cell>
          <cell r="AA26">
            <v>19</v>
          </cell>
          <cell r="AB26">
            <v>172</v>
          </cell>
          <cell r="AC26">
            <v>0</v>
          </cell>
          <cell r="AD26" t="str">
            <v>TIDAK</v>
          </cell>
          <cell r="AE26" t="str">
            <v>TIDAK</v>
          </cell>
          <cell r="AF26">
            <v>172</v>
          </cell>
          <cell r="AG26">
            <v>3</v>
          </cell>
          <cell r="AH26" t="str">
            <v>SAPHIRE</v>
          </cell>
          <cell r="AI26">
            <v>0</v>
          </cell>
          <cell r="AJ26" t="str">
            <v>Y</v>
          </cell>
          <cell r="AK26">
            <v>0</v>
          </cell>
          <cell r="AL26">
            <v>45261</v>
          </cell>
          <cell r="AM26">
            <v>45701</v>
          </cell>
          <cell r="AN26">
            <v>1</v>
          </cell>
          <cell r="AO26">
            <v>172</v>
          </cell>
          <cell r="AP26" t="str">
            <v>-</v>
          </cell>
          <cell r="AQ26" t="str">
            <v>-</v>
          </cell>
          <cell r="AR26" t="str">
            <v>REGULER</v>
          </cell>
          <cell r="AS26" t="str">
            <v>REGULER</v>
          </cell>
          <cell r="AT26" t="str">
            <v>REGULER</v>
          </cell>
          <cell r="AU26" t="str">
            <v>REGULER</v>
          </cell>
          <cell r="AV26" t="str">
            <v/>
          </cell>
          <cell r="AW26">
            <v>40</v>
          </cell>
          <cell r="AX26">
            <v>34</v>
          </cell>
          <cell r="AY26">
            <v>30</v>
          </cell>
          <cell r="AZ26">
            <v>36</v>
          </cell>
          <cell r="BA26">
            <v>34</v>
          </cell>
          <cell r="BB26">
            <v>40</v>
          </cell>
          <cell r="BC26">
            <v>34</v>
          </cell>
          <cell r="BD26">
            <v>30</v>
          </cell>
          <cell r="BE26">
            <v>36</v>
          </cell>
          <cell r="BF26">
            <v>34</v>
          </cell>
          <cell r="BG26">
            <v>19</v>
          </cell>
          <cell r="BH26">
            <v>40</v>
          </cell>
          <cell r="BI26">
            <v>34</v>
          </cell>
          <cell r="BJ26">
            <v>30</v>
          </cell>
          <cell r="BK26">
            <v>36</v>
          </cell>
          <cell r="BL26">
            <v>34</v>
          </cell>
          <cell r="BM26">
            <v>18</v>
          </cell>
          <cell r="BN26">
            <v>211</v>
          </cell>
          <cell r="BO26">
            <v>19</v>
          </cell>
          <cell r="BP26">
            <v>40</v>
          </cell>
          <cell r="BQ26">
            <v>34</v>
          </cell>
          <cell r="BR26">
            <v>30</v>
          </cell>
          <cell r="BS26">
            <v>36</v>
          </cell>
          <cell r="BT26">
            <v>34</v>
          </cell>
          <cell r="BU26">
            <v>18</v>
          </cell>
          <cell r="BV26">
            <v>211</v>
          </cell>
          <cell r="BW26">
            <v>0</v>
          </cell>
          <cell r="BX26" t="str">
            <v>TIDAK</v>
          </cell>
          <cell r="BY26" t="str">
            <v>TIDAK</v>
          </cell>
        </row>
        <row r="27">
          <cell r="A27" t="str">
            <v>A3431</v>
          </cell>
          <cell r="B27" t="str">
            <v>Yuliana Diah Ayu Mitayani</v>
          </cell>
          <cell r="C27" t="str">
            <v>AAV</v>
          </cell>
          <cell r="D27">
            <v>45293</v>
          </cell>
          <cell r="E27" t="str">
            <v>Jan-24</v>
          </cell>
          <cell r="F27" t="str">
            <v>-</v>
          </cell>
          <cell r="G27" t="str">
            <v>REGULER</v>
          </cell>
          <cell r="H27" t="str">
            <v>REGULER</v>
          </cell>
          <cell r="I27" t="str">
            <v>REGULER</v>
          </cell>
          <cell r="J27" t="str">
            <v>REGULER</v>
          </cell>
          <cell r="K27" t="str">
            <v>REGULER</v>
          </cell>
          <cell r="L27" t="str">
            <v>-</v>
          </cell>
          <cell r="M27">
            <v>0</v>
          </cell>
          <cell r="N27">
            <v>16</v>
          </cell>
          <cell r="O27">
            <v>13</v>
          </cell>
          <cell r="P27">
            <v>10</v>
          </cell>
          <cell r="Q27">
            <v>15</v>
          </cell>
          <cell r="R27">
            <v>0</v>
          </cell>
          <cell r="S27">
            <v>0</v>
          </cell>
          <cell r="T27">
            <v>54</v>
          </cell>
          <cell r="U27">
            <v>0</v>
          </cell>
          <cell r="V27">
            <v>16</v>
          </cell>
          <cell r="W27">
            <v>13</v>
          </cell>
          <cell r="X27">
            <v>10</v>
          </cell>
          <cell r="Y27">
            <v>15</v>
          </cell>
          <cell r="Z27">
            <v>0</v>
          </cell>
          <cell r="AA27">
            <v>0</v>
          </cell>
          <cell r="AB27">
            <v>54</v>
          </cell>
          <cell r="AC27">
            <v>2</v>
          </cell>
          <cell r="AD27" t="str">
            <v>TIDAK</v>
          </cell>
          <cell r="AE27" t="str">
            <v>TIDAK</v>
          </cell>
          <cell r="AF27">
            <v>54</v>
          </cell>
          <cell r="AG27">
            <v>2</v>
          </cell>
          <cell r="AH27" t="str">
            <v>SAPHIRE</v>
          </cell>
          <cell r="AI27">
            <v>0</v>
          </cell>
          <cell r="AJ27" t="str">
            <v>FALSE</v>
          </cell>
          <cell r="AK27">
            <v>0</v>
          </cell>
          <cell r="AL27">
            <v>45261</v>
          </cell>
          <cell r="AM27">
            <v>45701</v>
          </cell>
          <cell r="AN27">
            <v>1</v>
          </cell>
          <cell r="AO27">
            <v>54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/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 t="str">
            <v/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 t="str">
            <v/>
          </cell>
          <cell r="BV27">
            <v>0</v>
          </cell>
          <cell r="BW27">
            <v>7</v>
          </cell>
          <cell r="BX27" t="str">
            <v>DOWNGRADE</v>
          </cell>
          <cell r="BY27" t="str">
            <v>RESET</v>
          </cell>
        </row>
        <row r="28">
          <cell r="A28" t="str">
            <v>A2066</v>
          </cell>
          <cell r="B28" t="str">
            <v xml:space="preserve">Yuliant Efendi </v>
          </cell>
          <cell r="C28" t="str">
            <v>AAV</v>
          </cell>
          <cell r="D28">
            <v>45017</v>
          </cell>
          <cell r="E28" t="str">
            <v>Apr-23</v>
          </cell>
          <cell r="F28" t="str">
            <v>EKSKLUSIF</v>
          </cell>
          <cell r="G28" t="str">
            <v>EKSKLUSIF</v>
          </cell>
          <cell r="H28" t="str">
            <v>EKSKLUSIF</v>
          </cell>
          <cell r="I28" t="str">
            <v>EKSKLUSIF</v>
          </cell>
          <cell r="J28" t="str">
            <v>EKSKLUSIF</v>
          </cell>
          <cell r="K28" t="str">
            <v>EKSKLUSIF</v>
          </cell>
          <cell r="L28" t="str">
            <v>EKSKLUSIF</v>
          </cell>
          <cell r="M28">
            <v>24</v>
          </cell>
          <cell r="N28">
            <v>49</v>
          </cell>
          <cell r="O28">
            <v>43</v>
          </cell>
          <cell r="P28">
            <v>49</v>
          </cell>
          <cell r="Q28">
            <v>45</v>
          </cell>
          <cell r="R28">
            <v>25</v>
          </cell>
          <cell r="S28">
            <v>22</v>
          </cell>
          <cell r="T28">
            <v>257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 t="str">
            <v>TIDAK</v>
          </cell>
          <cell r="AE28" t="str">
            <v>TIDAK</v>
          </cell>
          <cell r="AF28">
            <v>0</v>
          </cell>
          <cell r="AG28">
            <v>3</v>
          </cell>
          <cell r="AH28" t="str">
            <v>SAPHIRE</v>
          </cell>
          <cell r="AI28">
            <v>0</v>
          </cell>
          <cell r="AJ28" t="str">
            <v>FALSE</v>
          </cell>
          <cell r="AK28">
            <v>0</v>
          </cell>
          <cell r="AL28">
            <v>45261</v>
          </cell>
          <cell r="AM28">
            <v>45701</v>
          </cell>
          <cell r="AN28">
            <v>1</v>
          </cell>
          <cell r="AO28">
            <v>0</v>
          </cell>
          <cell r="AP28" t="str">
            <v>EKSKLUSIF</v>
          </cell>
          <cell r="AQ28" t="str">
            <v>-</v>
          </cell>
          <cell r="AR28" t="str">
            <v>EKSKLUSIF</v>
          </cell>
          <cell r="AS28" t="str">
            <v>EKSKLUSIF</v>
          </cell>
          <cell r="AT28" t="str">
            <v>EKSKLUSIF</v>
          </cell>
          <cell r="AU28" t="str">
            <v>EKSKLUSIF</v>
          </cell>
          <cell r="AV28" t="str">
            <v/>
          </cell>
          <cell r="AW28">
            <v>53</v>
          </cell>
          <cell r="AX28">
            <v>51</v>
          </cell>
          <cell r="AY28">
            <v>42</v>
          </cell>
          <cell r="AZ28">
            <v>53</v>
          </cell>
          <cell r="BA28">
            <v>49</v>
          </cell>
          <cell r="BB28">
            <v>53</v>
          </cell>
          <cell r="BC28">
            <v>51</v>
          </cell>
          <cell r="BD28">
            <v>42</v>
          </cell>
          <cell r="BE28">
            <v>53</v>
          </cell>
          <cell r="BF28">
            <v>49</v>
          </cell>
          <cell r="BG28">
            <v>22</v>
          </cell>
          <cell r="BH28">
            <v>53</v>
          </cell>
          <cell r="BI28">
            <v>51</v>
          </cell>
          <cell r="BJ28">
            <v>42</v>
          </cell>
          <cell r="BK28">
            <v>53</v>
          </cell>
          <cell r="BL28">
            <v>49</v>
          </cell>
          <cell r="BM28">
            <v>23</v>
          </cell>
          <cell r="BN28">
            <v>293</v>
          </cell>
          <cell r="BO28">
            <v>0</v>
          </cell>
          <cell r="BP28">
            <v>53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23</v>
          </cell>
          <cell r="BV28">
            <v>76</v>
          </cell>
          <cell r="BW28">
            <v>0</v>
          </cell>
          <cell r="BX28" t="str">
            <v>TIDAK</v>
          </cell>
          <cell r="BY28" t="str">
            <v>TIDAK</v>
          </cell>
        </row>
        <row r="29">
          <cell r="A29" t="str">
            <v>A4247</v>
          </cell>
          <cell r="B29" t="str">
            <v>WA ODE ALYA SHINTA AMALIA</v>
          </cell>
          <cell r="C29" t="str">
            <v>AAV</v>
          </cell>
          <cell r="D29">
            <v>45536</v>
          </cell>
          <cell r="E29" t="str">
            <v>Sep-24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 t="str">
            <v>-</v>
          </cell>
          <cell r="AQ29" t="str">
            <v>-</v>
          </cell>
          <cell r="AR29" t="str">
            <v>-</v>
          </cell>
          <cell r="AS29" t="str">
            <v>REGULER</v>
          </cell>
          <cell r="AT29" t="str">
            <v>REGULER</v>
          </cell>
          <cell r="AU29" t="str">
            <v>REGULER</v>
          </cell>
          <cell r="AV29" t="str">
            <v/>
          </cell>
          <cell r="AW29">
            <v>0</v>
          </cell>
          <cell r="AX29">
            <v>0</v>
          </cell>
          <cell r="AY29">
            <v>19</v>
          </cell>
          <cell r="AZ29">
            <v>20</v>
          </cell>
          <cell r="BA29">
            <v>17</v>
          </cell>
          <cell r="BB29">
            <v>0</v>
          </cell>
          <cell r="BC29">
            <v>0</v>
          </cell>
          <cell r="BD29">
            <v>19</v>
          </cell>
          <cell r="BE29">
            <v>20</v>
          </cell>
          <cell r="BF29">
            <v>17</v>
          </cell>
          <cell r="BG29" t="str">
            <v/>
          </cell>
          <cell r="BH29">
            <v>0</v>
          </cell>
          <cell r="BI29">
            <v>0</v>
          </cell>
          <cell r="BJ29">
            <v>19</v>
          </cell>
          <cell r="BK29">
            <v>20</v>
          </cell>
          <cell r="BL29">
            <v>17</v>
          </cell>
          <cell r="BM29">
            <v>9</v>
          </cell>
          <cell r="BN29">
            <v>65</v>
          </cell>
          <cell r="BO29" t="str">
            <v/>
          </cell>
          <cell r="BP29">
            <v>0</v>
          </cell>
          <cell r="BQ29">
            <v>0</v>
          </cell>
          <cell r="BR29">
            <v>19</v>
          </cell>
          <cell r="BS29">
            <v>20</v>
          </cell>
          <cell r="BT29">
            <v>17</v>
          </cell>
          <cell r="BU29">
            <v>9</v>
          </cell>
          <cell r="BV29">
            <v>65</v>
          </cell>
          <cell r="BW29">
            <v>0</v>
          </cell>
          <cell r="BX29" t="str">
            <v>TIDAK</v>
          </cell>
          <cell r="BY29" t="str">
            <v>TIDAK</v>
          </cell>
        </row>
        <row r="30">
          <cell r="A30" t="str">
            <v>A4348</v>
          </cell>
          <cell r="B30" t="str">
            <v>RISKA WULAN NAWANGSARI</v>
          </cell>
          <cell r="C30" t="str">
            <v>AAV</v>
          </cell>
          <cell r="D30">
            <v>45568</v>
          </cell>
          <cell r="E30" t="str">
            <v>Oct-24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REGULER</v>
          </cell>
          <cell r="AU30" t="str">
            <v>REGULER</v>
          </cell>
          <cell r="AV30" t="str">
            <v/>
          </cell>
          <cell r="AW30">
            <v>0</v>
          </cell>
          <cell r="AX30">
            <v>0</v>
          </cell>
          <cell r="AY30">
            <v>0</v>
          </cell>
          <cell r="AZ30">
            <v>19</v>
          </cell>
          <cell r="BA30">
            <v>25</v>
          </cell>
          <cell r="BB30">
            <v>0</v>
          </cell>
          <cell r="BC30">
            <v>0</v>
          </cell>
          <cell r="BD30">
            <v>0</v>
          </cell>
          <cell r="BE30">
            <v>19</v>
          </cell>
          <cell r="BF30">
            <v>25</v>
          </cell>
          <cell r="BG30" t="str">
            <v/>
          </cell>
          <cell r="BH30">
            <v>0</v>
          </cell>
          <cell r="BI30">
            <v>0</v>
          </cell>
          <cell r="BJ30">
            <v>0</v>
          </cell>
          <cell r="BK30">
            <v>19</v>
          </cell>
          <cell r="BL30">
            <v>25</v>
          </cell>
          <cell r="BM30">
            <v>3</v>
          </cell>
          <cell r="BN30">
            <v>47</v>
          </cell>
          <cell r="BO30" t="str">
            <v/>
          </cell>
          <cell r="BP30">
            <v>0</v>
          </cell>
          <cell r="BQ30">
            <v>0</v>
          </cell>
          <cell r="BR30">
            <v>0</v>
          </cell>
          <cell r="BS30">
            <v>19</v>
          </cell>
          <cell r="BT30">
            <v>25</v>
          </cell>
          <cell r="BU30">
            <v>3</v>
          </cell>
          <cell r="BV30">
            <v>47</v>
          </cell>
          <cell r="BW30">
            <v>0</v>
          </cell>
          <cell r="BX30" t="str">
            <v>TIDAK</v>
          </cell>
          <cell r="BY30" t="str">
            <v>TIDAK</v>
          </cell>
        </row>
        <row r="31">
          <cell r="A31" t="str">
            <v>A4346</v>
          </cell>
          <cell r="B31" t="str">
            <v>KIKI RIZKY ANANDA</v>
          </cell>
          <cell r="C31" t="str">
            <v>AAV</v>
          </cell>
          <cell r="D31">
            <v>45569</v>
          </cell>
          <cell r="E31" t="str">
            <v>Oct-24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str">
            <v>-</v>
          </cell>
          <cell r="AQ31" t="str">
            <v>-</v>
          </cell>
          <cell r="AR31" t="str">
            <v>-</v>
          </cell>
          <cell r="AS31" t="str">
            <v>-</v>
          </cell>
          <cell r="AT31" t="str">
            <v>REGULER</v>
          </cell>
          <cell r="AU31" t="str">
            <v>REGULER</v>
          </cell>
          <cell r="AV31" t="str">
            <v/>
          </cell>
          <cell r="AW31">
            <v>0</v>
          </cell>
          <cell r="AX31">
            <v>0</v>
          </cell>
          <cell r="AY31">
            <v>0</v>
          </cell>
          <cell r="AZ31">
            <v>37</v>
          </cell>
          <cell r="BA31">
            <v>16</v>
          </cell>
          <cell r="BB31">
            <v>0</v>
          </cell>
          <cell r="BC31">
            <v>0</v>
          </cell>
          <cell r="BD31">
            <v>0</v>
          </cell>
          <cell r="BE31">
            <v>37</v>
          </cell>
          <cell r="BF31">
            <v>16</v>
          </cell>
          <cell r="BG31" t="str">
            <v/>
          </cell>
          <cell r="BH31">
            <v>0</v>
          </cell>
          <cell r="BI31">
            <v>0</v>
          </cell>
          <cell r="BJ31">
            <v>0</v>
          </cell>
          <cell r="BK31">
            <v>37</v>
          </cell>
          <cell r="BL31">
            <v>16</v>
          </cell>
          <cell r="BM31" t="str">
            <v/>
          </cell>
          <cell r="BN31">
            <v>53</v>
          </cell>
          <cell r="BO31" t="str">
            <v/>
          </cell>
          <cell r="BP31">
            <v>0</v>
          </cell>
          <cell r="BQ31">
            <v>0</v>
          </cell>
          <cell r="BR31">
            <v>0</v>
          </cell>
          <cell r="BS31">
            <v>37</v>
          </cell>
          <cell r="BT31">
            <v>16</v>
          </cell>
          <cell r="BU31" t="str">
            <v/>
          </cell>
          <cell r="BV31">
            <v>53</v>
          </cell>
          <cell r="BW31">
            <v>1</v>
          </cell>
          <cell r="BX31" t="str">
            <v>TIDAK</v>
          </cell>
          <cell r="BY31" t="str">
            <v>TIDAK</v>
          </cell>
        </row>
        <row r="32">
          <cell r="A32" t="str">
            <v>A4347</v>
          </cell>
          <cell r="B32" t="str">
            <v>CHINDI PRATIWI</v>
          </cell>
          <cell r="C32" t="str">
            <v>AAV</v>
          </cell>
          <cell r="D32">
            <v>45572</v>
          </cell>
          <cell r="E32" t="str">
            <v>Oct-24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 t="str">
            <v>-</v>
          </cell>
          <cell r="AQ32" t="str">
            <v>-</v>
          </cell>
          <cell r="AR32" t="str">
            <v>-</v>
          </cell>
          <cell r="AS32" t="str">
            <v>-</v>
          </cell>
          <cell r="AT32" t="str">
            <v>REGULER</v>
          </cell>
          <cell r="AU32" t="str">
            <v>REGULER</v>
          </cell>
          <cell r="AV32" t="str">
            <v/>
          </cell>
          <cell r="AW32">
            <v>0</v>
          </cell>
          <cell r="AX32">
            <v>0</v>
          </cell>
          <cell r="AY32">
            <v>0</v>
          </cell>
          <cell r="AZ32">
            <v>7</v>
          </cell>
          <cell r="BA32">
            <v>9</v>
          </cell>
          <cell r="BB32">
            <v>0</v>
          </cell>
          <cell r="BC32">
            <v>0</v>
          </cell>
          <cell r="BD32">
            <v>0</v>
          </cell>
          <cell r="BE32">
            <v>7</v>
          </cell>
          <cell r="BF32">
            <v>9</v>
          </cell>
          <cell r="BG32" t="str">
            <v/>
          </cell>
          <cell r="BH32">
            <v>0</v>
          </cell>
          <cell r="BI32">
            <v>0</v>
          </cell>
          <cell r="BJ32">
            <v>0</v>
          </cell>
          <cell r="BK32">
            <v>7</v>
          </cell>
          <cell r="BL32">
            <v>9</v>
          </cell>
          <cell r="BM32" t="str">
            <v/>
          </cell>
          <cell r="BN32">
            <v>16</v>
          </cell>
          <cell r="BO32" t="str">
            <v/>
          </cell>
          <cell r="BP32">
            <v>0</v>
          </cell>
          <cell r="BQ32">
            <v>0</v>
          </cell>
          <cell r="BR32">
            <v>0</v>
          </cell>
          <cell r="BS32">
            <v>7</v>
          </cell>
          <cell r="BT32">
            <v>9</v>
          </cell>
          <cell r="BU32" t="str">
            <v/>
          </cell>
          <cell r="BV32">
            <v>16</v>
          </cell>
          <cell r="BW32">
            <v>1</v>
          </cell>
          <cell r="BX32" t="str">
            <v>TIDAK</v>
          </cell>
          <cell r="BY32" t="str">
            <v>TIDAK</v>
          </cell>
        </row>
        <row r="33">
          <cell r="A33" t="str">
            <v>A4403</v>
          </cell>
          <cell r="B33" t="str">
            <v>Deva Aryani</v>
          </cell>
          <cell r="C33" t="str">
            <v>AAV</v>
          </cell>
          <cell r="D33">
            <v>45595</v>
          </cell>
          <cell r="E33" t="str">
            <v>Oct-24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 t="str">
            <v>-</v>
          </cell>
          <cell r="AQ33" t="str">
            <v>-</v>
          </cell>
          <cell r="AR33" t="str">
            <v>-</v>
          </cell>
          <cell r="AS33" t="str">
            <v>-</v>
          </cell>
          <cell r="AT33" t="str">
            <v>REGULER</v>
          </cell>
          <cell r="AU33" t="str">
            <v>-</v>
          </cell>
          <cell r="AV33" t="str">
            <v/>
          </cell>
          <cell r="AW33">
            <v>0</v>
          </cell>
          <cell r="AX33">
            <v>0</v>
          </cell>
          <cell r="AY33">
            <v>0</v>
          </cell>
          <cell r="AZ33">
            <v>3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3</v>
          </cell>
          <cell r="BF33">
            <v>0</v>
          </cell>
          <cell r="BG33" t="str">
            <v/>
          </cell>
          <cell r="BH33">
            <v>0</v>
          </cell>
          <cell r="BI33">
            <v>0</v>
          </cell>
          <cell r="BJ33">
            <v>0</v>
          </cell>
          <cell r="BK33">
            <v>3</v>
          </cell>
          <cell r="BL33">
            <v>0</v>
          </cell>
          <cell r="BM33" t="str">
            <v/>
          </cell>
          <cell r="BN33">
            <v>3</v>
          </cell>
          <cell r="BO33" t="str">
            <v/>
          </cell>
          <cell r="BP33">
            <v>0</v>
          </cell>
          <cell r="BQ33">
            <v>0</v>
          </cell>
          <cell r="BR33">
            <v>0</v>
          </cell>
          <cell r="BS33">
            <v>3</v>
          </cell>
          <cell r="BT33">
            <v>0</v>
          </cell>
          <cell r="BU33" t="str">
            <v/>
          </cell>
          <cell r="BV33">
            <v>3</v>
          </cell>
          <cell r="BW33">
            <v>2</v>
          </cell>
          <cell r="BX33" t="str">
            <v>TIDAK</v>
          </cell>
          <cell r="BY33" t="str">
            <v>TIDAK</v>
          </cell>
        </row>
        <row r="34">
          <cell r="A34" t="str">
            <v>A2273</v>
          </cell>
          <cell r="B34" t="str">
            <v>Wiena Mardhina Putri</v>
          </cell>
          <cell r="C34" t="str">
            <v>AAV</v>
          </cell>
          <cell r="D34">
            <v>45595</v>
          </cell>
          <cell r="E34" t="str">
            <v>Oct-24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 t="str">
            <v>-</v>
          </cell>
          <cell r="AQ34" t="str">
            <v>-</v>
          </cell>
          <cell r="AR34" t="str">
            <v>-</v>
          </cell>
          <cell r="AS34" t="str">
            <v>-</v>
          </cell>
          <cell r="AT34" t="str">
            <v>REGULER</v>
          </cell>
          <cell r="AU34" t="str">
            <v>-</v>
          </cell>
          <cell r="AV34" t="str">
            <v/>
          </cell>
          <cell r="AW34">
            <v>0</v>
          </cell>
          <cell r="AX34">
            <v>0</v>
          </cell>
          <cell r="AY34">
            <v>0</v>
          </cell>
          <cell r="AZ34">
            <v>3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3</v>
          </cell>
          <cell r="BF34">
            <v>0</v>
          </cell>
          <cell r="BG34" t="str">
            <v/>
          </cell>
          <cell r="BH34">
            <v>0</v>
          </cell>
          <cell r="BI34">
            <v>0</v>
          </cell>
          <cell r="BJ34">
            <v>0</v>
          </cell>
          <cell r="BK34">
            <v>3</v>
          </cell>
          <cell r="BL34">
            <v>0</v>
          </cell>
          <cell r="BM34" t="str">
            <v/>
          </cell>
          <cell r="BN34">
            <v>3</v>
          </cell>
          <cell r="BO34" t="str">
            <v/>
          </cell>
          <cell r="BP34">
            <v>0</v>
          </cell>
          <cell r="BQ34">
            <v>0</v>
          </cell>
          <cell r="BR34">
            <v>0</v>
          </cell>
          <cell r="BS34">
            <v>3</v>
          </cell>
          <cell r="BT34">
            <v>0</v>
          </cell>
          <cell r="BU34" t="str">
            <v/>
          </cell>
          <cell r="BV34">
            <v>3</v>
          </cell>
          <cell r="BW34">
            <v>2</v>
          </cell>
          <cell r="BX34" t="str">
            <v>TIDAK</v>
          </cell>
          <cell r="BY34" t="str">
            <v>TIDAK</v>
          </cell>
        </row>
        <row r="35">
          <cell r="A35" t="str">
            <v>A4404</v>
          </cell>
          <cell r="B35" t="str">
            <v>Antonia Maria Ajeng Galuh Dewanti</v>
          </cell>
          <cell r="C35" t="str">
            <v>AAV</v>
          </cell>
          <cell r="D35">
            <v>45591</v>
          </cell>
          <cell r="E35" t="str">
            <v>Oct-24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REGULER</v>
          </cell>
          <cell r="AU35" t="str">
            <v>REGULER</v>
          </cell>
          <cell r="AV35" t="str">
            <v/>
          </cell>
          <cell r="AW35">
            <v>0</v>
          </cell>
          <cell r="AX35">
            <v>0</v>
          </cell>
          <cell r="AY35">
            <v>0</v>
          </cell>
          <cell r="AZ35">
            <v>3</v>
          </cell>
          <cell r="BA35">
            <v>8</v>
          </cell>
          <cell r="BB35">
            <v>0</v>
          </cell>
          <cell r="BC35">
            <v>0</v>
          </cell>
          <cell r="BD35">
            <v>0</v>
          </cell>
          <cell r="BE35">
            <v>3</v>
          </cell>
          <cell r="BF35">
            <v>8</v>
          </cell>
          <cell r="BG35" t="str">
            <v/>
          </cell>
          <cell r="BH35">
            <v>0</v>
          </cell>
          <cell r="BI35">
            <v>0</v>
          </cell>
          <cell r="BJ35">
            <v>0</v>
          </cell>
          <cell r="BK35">
            <v>3</v>
          </cell>
          <cell r="BL35">
            <v>8</v>
          </cell>
          <cell r="BM35">
            <v>12</v>
          </cell>
          <cell r="BN35">
            <v>23</v>
          </cell>
          <cell r="BO35" t="str">
            <v/>
          </cell>
          <cell r="BP35">
            <v>0</v>
          </cell>
          <cell r="BQ35">
            <v>0</v>
          </cell>
          <cell r="BR35">
            <v>0</v>
          </cell>
          <cell r="BS35">
            <v>3</v>
          </cell>
          <cell r="BT35">
            <v>8</v>
          </cell>
          <cell r="BU35">
            <v>12</v>
          </cell>
          <cell r="BV35">
            <v>23</v>
          </cell>
          <cell r="BW35">
            <v>0</v>
          </cell>
          <cell r="BX35" t="str">
            <v>TIDAK</v>
          </cell>
          <cell r="BY35" t="str">
            <v>TIDAK</v>
          </cell>
        </row>
        <row r="36">
          <cell r="A36" t="str">
            <v>A4429</v>
          </cell>
          <cell r="B36" t="str">
            <v>ESTER SEFANYA SULU</v>
          </cell>
          <cell r="C36" t="str">
            <v>AAV</v>
          </cell>
          <cell r="D36">
            <v>45596</v>
          </cell>
          <cell r="E36" t="str">
            <v>Oct-24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REGULER</v>
          </cell>
          <cell r="AU36" t="str">
            <v>REGULER</v>
          </cell>
          <cell r="AV36" t="str">
            <v/>
          </cell>
          <cell r="AW36">
            <v>0</v>
          </cell>
          <cell r="AX36">
            <v>1</v>
          </cell>
          <cell r="AY36">
            <v>0</v>
          </cell>
          <cell r="AZ36">
            <v>1</v>
          </cell>
          <cell r="BA36">
            <v>1</v>
          </cell>
          <cell r="BB36">
            <v>0</v>
          </cell>
          <cell r="BC36">
            <v>0</v>
          </cell>
          <cell r="BD36">
            <v>0</v>
          </cell>
          <cell r="BE36">
            <v>1</v>
          </cell>
          <cell r="BF36">
            <v>1</v>
          </cell>
          <cell r="BG36" t="str">
            <v/>
          </cell>
          <cell r="BH36">
            <v>0</v>
          </cell>
          <cell r="BI36">
            <v>1</v>
          </cell>
          <cell r="BJ36">
            <v>0</v>
          </cell>
          <cell r="BK36">
            <v>1</v>
          </cell>
          <cell r="BL36">
            <v>1</v>
          </cell>
          <cell r="BM36" t="str">
            <v/>
          </cell>
          <cell r="BN36">
            <v>3</v>
          </cell>
          <cell r="BO36" t="str">
            <v/>
          </cell>
          <cell r="BP36">
            <v>0</v>
          </cell>
          <cell r="BQ36">
            <v>1</v>
          </cell>
          <cell r="BR36">
            <v>0</v>
          </cell>
          <cell r="BS36">
            <v>1</v>
          </cell>
          <cell r="BT36">
            <v>1</v>
          </cell>
          <cell r="BU36" t="str">
            <v/>
          </cell>
          <cell r="BV36">
            <v>3</v>
          </cell>
          <cell r="BW36">
            <v>1</v>
          </cell>
          <cell r="BX36" t="str">
            <v>TIDAK</v>
          </cell>
          <cell r="BY36" t="str">
            <v>TIDAK</v>
          </cell>
        </row>
        <row r="37">
          <cell r="A37" t="str">
            <v>A4428</v>
          </cell>
          <cell r="B37" t="str">
            <v>FERDIAN ANGGA RACHMADHANI</v>
          </cell>
          <cell r="C37" t="str">
            <v>AAV</v>
          </cell>
          <cell r="D37">
            <v>45596</v>
          </cell>
          <cell r="E37" t="str">
            <v>Oct-24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REGULER</v>
          </cell>
          <cell r="AU37" t="str">
            <v>REGULER</v>
          </cell>
          <cell r="AV37" t="str">
            <v/>
          </cell>
          <cell r="AW37">
            <v>0</v>
          </cell>
          <cell r="AX37">
            <v>0</v>
          </cell>
          <cell r="AY37">
            <v>0</v>
          </cell>
          <cell r="AZ37">
            <v>1</v>
          </cell>
          <cell r="BA37">
            <v>2</v>
          </cell>
          <cell r="BB37">
            <v>0</v>
          </cell>
          <cell r="BC37">
            <v>0</v>
          </cell>
          <cell r="BD37">
            <v>0</v>
          </cell>
          <cell r="BE37">
            <v>1</v>
          </cell>
          <cell r="BF37">
            <v>2</v>
          </cell>
          <cell r="BG37" t="str">
            <v/>
          </cell>
          <cell r="BH37">
            <v>0</v>
          </cell>
          <cell r="BI37">
            <v>0</v>
          </cell>
          <cell r="BJ37">
            <v>0</v>
          </cell>
          <cell r="BK37">
            <v>1</v>
          </cell>
          <cell r="BL37">
            <v>2</v>
          </cell>
          <cell r="BM37">
            <v>4</v>
          </cell>
          <cell r="BN37">
            <v>7</v>
          </cell>
          <cell r="BO37" t="str">
            <v/>
          </cell>
          <cell r="BP37">
            <v>0</v>
          </cell>
          <cell r="BQ37">
            <v>0</v>
          </cell>
          <cell r="BR37">
            <v>0</v>
          </cell>
          <cell r="BS37">
            <v>1</v>
          </cell>
          <cell r="BT37">
            <v>2</v>
          </cell>
          <cell r="BU37">
            <v>4</v>
          </cell>
          <cell r="BV37">
            <v>7</v>
          </cell>
          <cell r="BW37">
            <v>0</v>
          </cell>
          <cell r="BX37" t="str">
            <v>TIDAK</v>
          </cell>
          <cell r="BY37" t="str">
            <v>TIDAK</v>
          </cell>
        </row>
        <row r="38">
          <cell r="A38" t="str">
            <v>A4527</v>
          </cell>
          <cell r="B38" t="str">
            <v>DEWI ADELIA BANI</v>
          </cell>
          <cell r="C38" t="str">
            <v>AAV AUTO 2000</v>
          </cell>
          <cell r="D38">
            <v>45628</v>
          </cell>
          <cell r="E38" t="str">
            <v>Dec-24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 t="str">
            <v/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>
            <v>0</v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>
            <v>16</v>
          </cell>
          <cell r="BN38">
            <v>16</v>
          </cell>
          <cell r="BO38">
            <v>0</v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>
            <v>16</v>
          </cell>
          <cell r="BV38">
            <v>16</v>
          </cell>
          <cell r="BW38">
            <v>0</v>
          </cell>
          <cell r="BX38" t="str">
            <v>TIDAK</v>
          </cell>
          <cell r="BY38" t="str">
            <v>TIDAK</v>
          </cell>
        </row>
        <row r="39">
          <cell r="A39" t="str">
            <v>A4526</v>
          </cell>
          <cell r="B39" t="str">
            <v>EREN JUWITA PURNAMA</v>
          </cell>
          <cell r="C39" t="str">
            <v>AAV AUTO 2000</v>
          </cell>
          <cell r="D39">
            <v>45628</v>
          </cell>
          <cell r="E39" t="str">
            <v>Dec-24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 t="str">
            <v/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>
            <v>0</v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>
            <v>21</v>
          </cell>
          <cell r="BN39">
            <v>21</v>
          </cell>
          <cell r="BO39">
            <v>0</v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>
            <v>21</v>
          </cell>
          <cell r="BV39">
            <v>21</v>
          </cell>
          <cell r="BW39">
            <v>0</v>
          </cell>
          <cell r="BX39" t="str">
            <v>TIDAK</v>
          </cell>
          <cell r="BY39" t="str">
            <v>TIDAK</v>
          </cell>
        </row>
        <row r="40">
          <cell r="A40" t="str">
            <v>A4529</v>
          </cell>
          <cell r="B40" t="str">
            <v>MILA KAMILA HAERAWATI</v>
          </cell>
          <cell r="C40" t="str">
            <v>AAV AUTO 2000</v>
          </cell>
          <cell r="D40">
            <v>45628</v>
          </cell>
          <cell r="E40" t="str">
            <v>Dec-24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 t="str">
            <v/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>
            <v>0</v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>
            <v>19</v>
          </cell>
          <cell r="BN40">
            <v>19</v>
          </cell>
          <cell r="BO40">
            <v>0</v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>
            <v>19</v>
          </cell>
          <cell r="BV40">
            <v>19</v>
          </cell>
          <cell r="BW40">
            <v>0</v>
          </cell>
          <cell r="BX40" t="str">
            <v>TIDAK</v>
          </cell>
          <cell r="BY40" t="str">
            <v>TIDAK</v>
          </cell>
        </row>
        <row r="41">
          <cell r="A41" t="str">
            <v>A4525</v>
          </cell>
          <cell r="B41" t="str">
            <v>NAILA SAFITRI</v>
          </cell>
          <cell r="C41" t="str">
            <v>AAV AUTO 2000</v>
          </cell>
          <cell r="D41">
            <v>45628</v>
          </cell>
          <cell r="E41" t="str">
            <v>Dec-24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 t="str">
            <v/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>
            <v>0</v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>
            <v>14</v>
          </cell>
          <cell r="BN41">
            <v>14</v>
          </cell>
          <cell r="BO41">
            <v>0</v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>
            <v>14</v>
          </cell>
          <cell r="BV41">
            <v>14</v>
          </cell>
          <cell r="BW41">
            <v>0</v>
          </cell>
          <cell r="BX41" t="str">
            <v>TIDAK</v>
          </cell>
          <cell r="BY41" t="str">
            <v>TIDAK</v>
          </cell>
        </row>
        <row r="42">
          <cell r="A42" t="str">
            <v>A4532</v>
          </cell>
          <cell r="B42" t="str">
            <v>KINTAN SHAFA AMELIA</v>
          </cell>
          <cell r="C42" t="str">
            <v>AAV AUTO 2000</v>
          </cell>
          <cell r="D42">
            <v>45628</v>
          </cell>
          <cell r="E42" t="str">
            <v>Dec-24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 t="str">
            <v/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>
            <v>0</v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>
            <v>21</v>
          </cell>
          <cell r="BN42">
            <v>21</v>
          </cell>
          <cell r="BO42">
            <v>0</v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>
            <v>21</v>
          </cell>
          <cell r="BV42">
            <v>21</v>
          </cell>
          <cell r="BW42">
            <v>0</v>
          </cell>
          <cell r="BX42" t="str">
            <v>TIDAK</v>
          </cell>
          <cell r="BY42" t="str">
            <v>TIDAK</v>
          </cell>
        </row>
        <row r="43">
          <cell r="A43" t="str">
            <v>A4524</v>
          </cell>
          <cell r="B43" t="str">
            <v>NAFIRA TAFASSUHA</v>
          </cell>
          <cell r="C43" t="str">
            <v>AAV AUTO 2000</v>
          </cell>
          <cell r="D43">
            <v>45628</v>
          </cell>
          <cell r="E43" t="str">
            <v>Dec-24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 t="str">
            <v/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>
            <v>0</v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>
            <v>22</v>
          </cell>
          <cell r="BN43">
            <v>22</v>
          </cell>
          <cell r="BO43">
            <v>0</v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>
            <v>22</v>
          </cell>
          <cell r="BV43">
            <v>22</v>
          </cell>
          <cell r="BW43">
            <v>0</v>
          </cell>
          <cell r="BX43" t="str">
            <v>TIDAK</v>
          </cell>
          <cell r="BY43" t="str">
            <v>TIDAK</v>
          </cell>
        </row>
        <row r="44">
          <cell r="A44" t="str">
            <v>A4523</v>
          </cell>
          <cell r="B44" t="str">
            <v>ALDI ILHAM BACHTIAR</v>
          </cell>
          <cell r="C44" t="str">
            <v>AAV AUTO 2000</v>
          </cell>
          <cell r="D44">
            <v>45628</v>
          </cell>
          <cell r="E44" t="str">
            <v>Dec-24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 t="str">
            <v/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>
            <v>0</v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>
            <v>22</v>
          </cell>
          <cell r="BN44">
            <v>22</v>
          </cell>
          <cell r="BO44">
            <v>0</v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>
            <v>22</v>
          </cell>
          <cell r="BV44">
            <v>22</v>
          </cell>
          <cell r="BW44">
            <v>0</v>
          </cell>
          <cell r="BX44" t="str">
            <v>TIDAK</v>
          </cell>
          <cell r="BY44" t="str">
            <v>TIDAK</v>
          </cell>
        </row>
        <row r="45">
          <cell r="A45" t="str">
            <v>A4531</v>
          </cell>
          <cell r="B45" t="str">
            <v>RATNA AMALIYAH</v>
          </cell>
          <cell r="C45" t="str">
            <v>AAV AUTO 2000</v>
          </cell>
          <cell r="D45">
            <v>45628</v>
          </cell>
          <cell r="E45" t="str">
            <v>Dec-24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 t="str">
            <v/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>
            <v>0</v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>
            <v>17</v>
          </cell>
          <cell r="BN45">
            <v>17</v>
          </cell>
          <cell r="BO45">
            <v>0</v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>
            <v>17</v>
          </cell>
          <cell r="BV45">
            <v>17</v>
          </cell>
          <cell r="BW45">
            <v>0</v>
          </cell>
          <cell r="BX45" t="str">
            <v>TIDAK</v>
          </cell>
          <cell r="BY45" t="str">
            <v>TIDAK</v>
          </cell>
        </row>
        <row r="46">
          <cell r="A46">
            <v>92298</v>
          </cell>
          <cell r="B46" t="str">
            <v>HERDHIKA ARYASENA</v>
          </cell>
          <cell r="C46" t="str">
            <v>AAV AUTO 2000</v>
          </cell>
          <cell r="D46">
            <v>45628</v>
          </cell>
          <cell r="E46" t="str">
            <v>Dec-24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 t="str">
            <v/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>
            <v>0</v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>
            <v>7</v>
          </cell>
          <cell r="BN46">
            <v>7</v>
          </cell>
          <cell r="BO46">
            <v>0</v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>
            <v>7</v>
          </cell>
          <cell r="BV46">
            <v>7</v>
          </cell>
          <cell r="BW46">
            <v>0</v>
          </cell>
          <cell r="BX46" t="str">
            <v>TIDAK</v>
          </cell>
          <cell r="BY46" t="str">
            <v>TIDAK</v>
          </cell>
        </row>
        <row r="47">
          <cell r="A47" t="str">
            <v>A4530</v>
          </cell>
          <cell r="B47" t="str">
            <v>NARESWARI NISITA</v>
          </cell>
          <cell r="C47" t="str">
            <v>AAV AUTO 2000</v>
          </cell>
          <cell r="D47">
            <v>45628</v>
          </cell>
          <cell r="E47" t="str">
            <v>Dec-24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 t="str">
            <v/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>
            <v>0</v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>
            <v>6</v>
          </cell>
          <cell r="BN47">
            <v>6</v>
          </cell>
          <cell r="BO47">
            <v>0</v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>
            <v>6</v>
          </cell>
          <cell r="BV47">
            <v>6</v>
          </cell>
          <cell r="BW47">
            <v>0</v>
          </cell>
          <cell r="BX47" t="str">
            <v>TIDAK</v>
          </cell>
          <cell r="BY47" t="str">
            <v>TIDAK</v>
          </cell>
        </row>
        <row r="48">
          <cell r="A48" t="str">
            <v>A4533</v>
          </cell>
          <cell r="B48" t="str">
            <v>PANDU WIDYASMARA</v>
          </cell>
          <cell r="C48" t="str">
            <v>AAV AUTO 2000</v>
          </cell>
          <cell r="D48">
            <v>45628</v>
          </cell>
          <cell r="E48" t="str">
            <v>Dec-24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 t="str">
            <v/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>
            <v>0</v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>
            <v>7</v>
          </cell>
          <cell r="BN48">
            <v>7</v>
          </cell>
          <cell r="BO48">
            <v>0</v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>
            <v>7</v>
          </cell>
          <cell r="BV48">
            <v>7</v>
          </cell>
          <cell r="BW48">
            <v>0</v>
          </cell>
          <cell r="BX48" t="str">
            <v>TIDAK</v>
          </cell>
          <cell r="BY48" t="str">
            <v>TIDAK</v>
          </cell>
        </row>
        <row r="49">
          <cell r="A49" t="str">
            <v>A3946</v>
          </cell>
          <cell r="B49" t="str">
            <v>Alfina Fairuzah</v>
          </cell>
          <cell r="C49" t="str">
            <v>CC SK</v>
          </cell>
          <cell r="D49">
            <v>45395</v>
          </cell>
          <cell r="E49" t="str">
            <v>Apr-24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30</v>
          </cell>
          <cell r="R49">
            <v>48</v>
          </cell>
          <cell r="S49">
            <v>24</v>
          </cell>
          <cell r="T49">
            <v>102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30</v>
          </cell>
          <cell r="Z49">
            <v>48</v>
          </cell>
          <cell r="AA49">
            <v>24</v>
          </cell>
          <cell r="AB49">
            <v>102</v>
          </cell>
          <cell r="AC49">
            <v>0</v>
          </cell>
          <cell r="AD49" t="str">
            <v>TIDAK</v>
          </cell>
          <cell r="AE49" t="str">
            <v>TIDAK</v>
          </cell>
          <cell r="AF49">
            <v>102</v>
          </cell>
          <cell r="AG49">
            <v>1</v>
          </cell>
          <cell r="AH49" t="str">
            <v>SAPHIRE</v>
          </cell>
          <cell r="AI49">
            <v>65</v>
          </cell>
          <cell r="AJ49" t="str">
            <v>Y</v>
          </cell>
          <cell r="AK49">
            <v>0</v>
          </cell>
          <cell r="AL49">
            <v>45261</v>
          </cell>
          <cell r="AM49">
            <v>45701</v>
          </cell>
          <cell r="AN49">
            <v>1</v>
          </cell>
          <cell r="AO49">
            <v>37</v>
          </cell>
          <cell r="AP49" t="str">
            <v>-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 t="str">
            <v/>
          </cell>
          <cell r="AW49">
            <v>18</v>
          </cell>
          <cell r="AX49">
            <v>12</v>
          </cell>
          <cell r="AY49">
            <v>11</v>
          </cell>
          <cell r="AZ49">
            <v>14</v>
          </cell>
          <cell r="BA49">
            <v>0</v>
          </cell>
          <cell r="BB49">
            <v>18</v>
          </cell>
          <cell r="BC49">
            <v>12</v>
          </cell>
          <cell r="BD49">
            <v>11</v>
          </cell>
          <cell r="BE49">
            <v>14</v>
          </cell>
          <cell r="BF49">
            <v>0</v>
          </cell>
          <cell r="BG49">
            <v>22</v>
          </cell>
          <cell r="BH49">
            <v>18</v>
          </cell>
          <cell r="BI49">
            <v>12</v>
          </cell>
          <cell r="BJ49">
            <v>11</v>
          </cell>
          <cell r="BK49">
            <v>14</v>
          </cell>
          <cell r="BL49">
            <v>0</v>
          </cell>
          <cell r="BM49">
            <v>0</v>
          </cell>
          <cell r="BN49">
            <v>77</v>
          </cell>
          <cell r="BO49">
            <v>22</v>
          </cell>
          <cell r="BP49">
            <v>18</v>
          </cell>
          <cell r="BQ49">
            <v>12</v>
          </cell>
          <cell r="BR49">
            <v>11</v>
          </cell>
          <cell r="BS49">
            <v>14</v>
          </cell>
          <cell r="BT49">
            <v>0</v>
          </cell>
          <cell r="BU49">
            <v>0</v>
          </cell>
          <cell r="BV49">
            <v>77</v>
          </cell>
          <cell r="BW49">
            <v>2</v>
          </cell>
          <cell r="BX49" t="str">
            <v>TIDAK</v>
          </cell>
          <cell r="BY49" t="str">
            <v>TIDAK</v>
          </cell>
        </row>
        <row r="50">
          <cell r="A50" t="str">
            <v>A3041</v>
          </cell>
          <cell r="B50" t="str">
            <v>Anisa Fitrianingsih</v>
          </cell>
          <cell r="C50" t="str">
            <v>CC SK</v>
          </cell>
          <cell r="D50">
            <v>45219</v>
          </cell>
          <cell r="E50" t="str">
            <v>Oct-23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18</v>
          </cell>
          <cell r="N50">
            <v>47</v>
          </cell>
          <cell r="O50">
            <v>31</v>
          </cell>
          <cell r="P50">
            <v>47</v>
          </cell>
          <cell r="Q50">
            <v>39</v>
          </cell>
          <cell r="R50">
            <v>44</v>
          </cell>
          <cell r="S50">
            <v>24</v>
          </cell>
          <cell r="T50">
            <v>250</v>
          </cell>
          <cell r="U50">
            <v>18</v>
          </cell>
          <cell r="V50">
            <v>47</v>
          </cell>
          <cell r="W50">
            <v>31</v>
          </cell>
          <cell r="X50">
            <v>47</v>
          </cell>
          <cell r="Y50">
            <v>39</v>
          </cell>
          <cell r="Z50">
            <v>44</v>
          </cell>
          <cell r="AA50">
            <v>24</v>
          </cell>
          <cell r="AB50">
            <v>250</v>
          </cell>
          <cell r="AC50">
            <v>0</v>
          </cell>
          <cell r="AD50" t="str">
            <v>TIDAK</v>
          </cell>
          <cell r="AE50" t="str">
            <v>TIDAK</v>
          </cell>
          <cell r="AF50">
            <v>250</v>
          </cell>
          <cell r="AG50">
            <v>1</v>
          </cell>
          <cell r="AH50" t="str">
            <v>SAPHIRE</v>
          </cell>
          <cell r="AI50">
            <v>195</v>
          </cell>
          <cell r="AJ50" t="str">
            <v>Y</v>
          </cell>
          <cell r="AK50">
            <v>0</v>
          </cell>
          <cell r="AL50">
            <v>45261</v>
          </cell>
          <cell r="AM50">
            <v>45701</v>
          </cell>
          <cell r="AN50">
            <v>1</v>
          </cell>
          <cell r="AO50">
            <v>55</v>
          </cell>
          <cell r="AP50" t="str">
            <v>-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 t="str">
            <v/>
          </cell>
          <cell r="AW50">
            <v>50</v>
          </cell>
          <cell r="AX50">
            <v>40</v>
          </cell>
          <cell r="AY50">
            <v>40</v>
          </cell>
          <cell r="AZ50">
            <v>43</v>
          </cell>
          <cell r="BA50">
            <v>32</v>
          </cell>
          <cell r="BB50">
            <v>50</v>
          </cell>
          <cell r="BC50">
            <v>40</v>
          </cell>
          <cell r="BD50">
            <v>40</v>
          </cell>
          <cell r="BE50">
            <v>43</v>
          </cell>
          <cell r="BF50">
            <v>32</v>
          </cell>
          <cell r="BG50">
            <v>5</v>
          </cell>
          <cell r="BH50">
            <v>50</v>
          </cell>
          <cell r="BI50">
            <v>40</v>
          </cell>
          <cell r="BJ50">
            <v>40</v>
          </cell>
          <cell r="BK50">
            <v>43</v>
          </cell>
          <cell r="BL50">
            <v>32</v>
          </cell>
          <cell r="BM50">
            <v>7</v>
          </cell>
          <cell r="BN50">
            <v>217</v>
          </cell>
          <cell r="BO50">
            <v>5</v>
          </cell>
          <cell r="BP50">
            <v>50</v>
          </cell>
          <cell r="BQ50">
            <v>40</v>
          </cell>
          <cell r="BR50">
            <v>40</v>
          </cell>
          <cell r="BS50">
            <v>43</v>
          </cell>
          <cell r="BT50">
            <v>32</v>
          </cell>
          <cell r="BU50">
            <v>7</v>
          </cell>
          <cell r="BV50">
            <v>217</v>
          </cell>
          <cell r="BW50">
            <v>0</v>
          </cell>
          <cell r="BX50" t="str">
            <v>TIDAK</v>
          </cell>
          <cell r="BY50" t="str">
            <v>TIDAK</v>
          </cell>
        </row>
        <row r="51">
          <cell r="A51" t="str">
            <v>A3720</v>
          </cell>
          <cell r="B51" t="str">
            <v>Apri Rohmanto</v>
          </cell>
          <cell r="C51" t="str">
            <v>CC SK</v>
          </cell>
          <cell r="D51">
            <v>45325</v>
          </cell>
          <cell r="E51" t="str">
            <v>Feb-24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1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1</v>
          </cell>
          <cell r="U51">
            <v>0</v>
          </cell>
          <cell r="V51">
            <v>0</v>
          </cell>
          <cell r="W51">
            <v>1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1</v>
          </cell>
          <cell r="AC51">
            <v>4</v>
          </cell>
          <cell r="AD51" t="str">
            <v>DOWNGRADE</v>
          </cell>
          <cell r="AE51" t="str">
            <v>RESET</v>
          </cell>
          <cell r="AF51">
            <v>0</v>
          </cell>
          <cell r="AG51">
            <v>1</v>
          </cell>
          <cell r="AH51" t="str">
            <v>SAPHIRE</v>
          </cell>
          <cell r="AI51">
            <v>0</v>
          </cell>
          <cell r="AJ51" t="str">
            <v>FALSE</v>
          </cell>
          <cell r="AK51">
            <v>0</v>
          </cell>
          <cell r="AL51">
            <v>45261</v>
          </cell>
          <cell r="AM51">
            <v>45701</v>
          </cell>
          <cell r="AN51">
            <v>1</v>
          </cell>
          <cell r="AO51">
            <v>0</v>
          </cell>
          <cell r="AP51" t="str">
            <v>-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 t="str">
            <v/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 t="str">
            <v/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 t="str">
            <v/>
          </cell>
          <cell r="BN51">
            <v>0</v>
          </cell>
          <cell r="BO51" t="str">
            <v/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 t="str">
            <v/>
          </cell>
          <cell r="BV51">
            <v>0</v>
          </cell>
          <cell r="BW51">
            <v>7</v>
          </cell>
          <cell r="BX51" t="str">
            <v>DOWNGRADE</v>
          </cell>
          <cell r="BY51" t="str">
            <v>RESET</v>
          </cell>
        </row>
        <row r="52">
          <cell r="A52" t="str">
            <v>A3608</v>
          </cell>
          <cell r="B52" t="str">
            <v>Donabella Aulia Azzahra</v>
          </cell>
          <cell r="C52" t="str">
            <v>CC SK</v>
          </cell>
          <cell r="D52">
            <v>45292</v>
          </cell>
          <cell r="E52" t="str">
            <v>Jan-24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 t="str">
            <v xml:space="preserve"> </v>
          </cell>
          <cell r="M52">
            <v>0</v>
          </cell>
          <cell r="N52">
            <v>2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2</v>
          </cell>
          <cell r="U52">
            <v>0</v>
          </cell>
          <cell r="V52">
            <v>2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2</v>
          </cell>
          <cell r="AC52">
            <v>5</v>
          </cell>
          <cell r="AD52" t="str">
            <v>DOWNGRADE</v>
          </cell>
          <cell r="AE52" t="str">
            <v>RESET</v>
          </cell>
          <cell r="AF52">
            <v>0</v>
          </cell>
          <cell r="AG52">
            <v>1</v>
          </cell>
          <cell r="AH52" t="str">
            <v>SAPHIRE</v>
          </cell>
          <cell r="AI52">
            <v>0</v>
          </cell>
          <cell r="AJ52" t="str">
            <v>FALSE</v>
          </cell>
          <cell r="AK52">
            <v>0</v>
          </cell>
          <cell r="AL52">
            <v>45261</v>
          </cell>
          <cell r="AM52">
            <v>45701</v>
          </cell>
          <cell r="AN52">
            <v>1</v>
          </cell>
          <cell r="AO52">
            <v>0</v>
          </cell>
          <cell r="AP52" t="str">
            <v>-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 t="str">
            <v/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 t="str">
            <v/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 t="str">
            <v/>
          </cell>
          <cell r="BN52">
            <v>0</v>
          </cell>
          <cell r="BO52" t="str">
            <v/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 t="str">
            <v/>
          </cell>
          <cell r="BV52">
            <v>0</v>
          </cell>
          <cell r="BW52">
            <v>7</v>
          </cell>
          <cell r="BX52" t="str">
            <v>DOWNGRADE</v>
          </cell>
          <cell r="BY52" t="str">
            <v>RESET</v>
          </cell>
        </row>
        <row r="53">
          <cell r="A53" t="str">
            <v>A2267</v>
          </cell>
          <cell r="B53" t="str">
            <v>Eko Prabowo</v>
          </cell>
          <cell r="C53" t="str">
            <v>CC SK</v>
          </cell>
          <cell r="D53">
            <v>45049</v>
          </cell>
          <cell r="E53" t="str">
            <v>May-23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18</v>
          </cell>
          <cell r="N53">
            <v>52</v>
          </cell>
          <cell r="O53">
            <v>36</v>
          </cell>
          <cell r="P53">
            <v>45</v>
          </cell>
          <cell r="Q53">
            <v>2</v>
          </cell>
          <cell r="R53">
            <v>1</v>
          </cell>
          <cell r="S53">
            <v>0</v>
          </cell>
          <cell r="T53">
            <v>154</v>
          </cell>
          <cell r="U53">
            <v>18</v>
          </cell>
          <cell r="V53">
            <v>52</v>
          </cell>
          <cell r="W53">
            <v>36</v>
          </cell>
          <cell r="X53">
            <v>45</v>
          </cell>
          <cell r="Y53">
            <v>2</v>
          </cell>
          <cell r="Z53">
            <v>1</v>
          </cell>
          <cell r="AA53">
            <v>0</v>
          </cell>
          <cell r="AB53">
            <v>154</v>
          </cell>
          <cell r="AC53">
            <v>1</v>
          </cell>
          <cell r="AD53" t="str">
            <v>TIDAK</v>
          </cell>
          <cell r="AE53" t="str">
            <v>TIDAK</v>
          </cell>
          <cell r="AF53">
            <v>154</v>
          </cell>
          <cell r="AG53">
            <v>1</v>
          </cell>
          <cell r="AH53" t="str">
            <v>SAPHIRE</v>
          </cell>
          <cell r="AI53">
            <v>0</v>
          </cell>
          <cell r="AJ53" t="str">
            <v>Y</v>
          </cell>
          <cell r="AK53">
            <v>0</v>
          </cell>
          <cell r="AL53">
            <v>45261</v>
          </cell>
          <cell r="AM53">
            <v>45701</v>
          </cell>
          <cell r="AN53">
            <v>1</v>
          </cell>
          <cell r="AO53">
            <v>154</v>
          </cell>
          <cell r="AP53" t="str">
            <v>-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 t="str">
            <v/>
          </cell>
          <cell r="AW53">
            <v>3</v>
          </cell>
          <cell r="AX53">
            <v>1</v>
          </cell>
          <cell r="AY53">
            <v>0</v>
          </cell>
          <cell r="AZ53">
            <v>0</v>
          </cell>
          <cell r="BA53">
            <v>0</v>
          </cell>
          <cell r="BB53">
            <v>3</v>
          </cell>
          <cell r="BC53">
            <v>1</v>
          </cell>
          <cell r="BD53">
            <v>0</v>
          </cell>
          <cell r="BE53">
            <v>0</v>
          </cell>
          <cell r="BF53">
            <v>0</v>
          </cell>
          <cell r="BG53" t="str">
            <v/>
          </cell>
          <cell r="BH53">
            <v>3</v>
          </cell>
          <cell r="BI53">
            <v>1</v>
          </cell>
          <cell r="BJ53">
            <v>0</v>
          </cell>
          <cell r="BK53">
            <v>0</v>
          </cell>
          <cell r="BL53">
            <v>0</v>
          </cell>
          <cell r="BM53" t="str">
            <v/>
          </cell>
          <cell r="BN53">
            <v>4</v>
          </cell>
          <cell r="BO53" t="str">
            <v/>
          </cell>
          <cell r="BP53">
            <v>3</v>
          </cell>
          <cell r="BQ53">
            <v>1</v>
          </cell>
          <cell r="BR53">
            <v>0</v>
          </cell>
          <cell r="BS53">
            <v>0</v>
          </cell>
          <cell r="BT53">
            <v>0</v>
          </cell>
          <cell r="BU53" t="str">
            <v/>
          </cell>
          <cell r="BV53">
            <v>4</v>
          </cell>
          <cell r="BW53">
            <v>5</v>
          </cell>
          <cell r="BX53" t="str">
            <v>DOWNGRADE</v>
          </cell>
          <cell r="BY53" t="str">
            <v>RESET</v>
          </cell>
        </row>
        <row r="54">
          <cell r="A54" t="str">
            <v>A3718</v>
          </cell>
          <cell r="B54" t="str">
            <v>Fatihah Nur Aini</v>
          </cell>
          <cell r="C54" t="str">
            <v>CC SK</v>
          </cell>
          <cell r="D54">
            <v>45323</v>
          </cell>
          <cell r="E54" t="str">
            <v>Feb-24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28</v>
          </cell>
          <cell r="P54">
            <v>26</v>
          </cell>
          <cell r="Q54">
            <v>31</v>
          </cell>
          <cell r="R54">
            <v>0</v>
          </cell>
          <cell r="S54">
            <v>0</v>
          </cell>
          <cell r="T54">
            <v>85</v>
          </cell>
          <cell r="U54">
            <v>0</v>
          </cell>
          <cell r="V54">
            <v>0</v>
          </cell>
          <cell r="W54">
            <v>28</v>
          </cell>
          <cell r="X54">
            <v>26</v>
          </cell>
          <cell r="Y54">
            <v>31</v>
          </cell>
          <cell r="Z54">
            <v>0</v>
          </cell>
          <cell r="AA54">
            <v>0</v>
          </cell>
          <cell r="AB54">
            <v>85</v>
          </cell>
          <cell r="AC54">
            <v>2</v>
          </cell>
          <cell r="AD54" t="str">
            <v>TIDAK</v>
          </cell>
          <cell r="AE54" t="str">
            <v>TIDAK</v>
          </cell>
          <cell r="AF54">
            <v>85</v>
          </cell>
          <cell r="AG54">
            <v>1</v>
          </cell>
          <cell r="AH54" t="str">
            <v>SAPHIRE</v>
          </cell>
          <cell r="AI54">
            <v>0</v>
          </cell>
          <cell r="AJ54" t="str">
            <v>Y</v>
          </cell>
          <cell r="AK54">
            <v>0</v>
          </cell>
          <cell r="AL54">
            <v>45261</v>
          </cell>
          <cell r="AM54">
            <v>45701</v>
          </cell>
          <cell r="AN54">
            <v>1</v>
          </cell>
          <cell r="AO54">
            <v>85</v>
          </cell>
          <cell r="AP54" t="str">
            <v>-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 t="str">
            <v/>
          </cell>
          <cell r="AW54">
            <v>42</v>
          </cell>
          <cell r="AX54">
            <v>34</v>
          </cell>
          <cell r="AY54">
            <v>19</v>
          </cell>
          <cell r="AZ54">
            <v>0</v>
          </cell>
          <cell r="BA54">
            <v>0</v>
          </cell>
          <cell r="BB54">
            <v>42</v>
          </cell>
          <cell r="BC54">
            <v>34</v>
          </cell>
          <cell r="BD54">
            <v>19</v>
          </cell>
          <cell r="BE54">
            <v>0</v>
          </cell>
          <cell r="BF54">
            <v>0</v>
          </cell>
          <cell r="BG54" t="str">
            <v/>
          </cell>
          <cell r="BH54">
            <v>42</v>
          </cell>
          <cell r="BI54">
            <v>34</v>
          </cell>
          <cell r="BJ54">
            <v>19</v>
          </cell>
          <cell r="BK54">
            <v>0</v>
          </cell>
          <cell r="BL54">
            <v>0</v>
          </cell>
          <cell r="BM54" t="str">
            <v/>
          </cell>
          <cell r="BN54">
            <v>95</v>
          </cell>
          <cell r="BO54" t="str">
            <v/>
          </cell>
          <cell r="BP54">
            <v>42</v>
          </cell>
          <cell r="BQ54">
            <v>34</v>
          </cell>
          <cell r="BR54">
            <v>19</v>
          </cell>
          <cell r="BS54">
            <v>0</v>
          </cell>
          <cell r="BT54">
            <v>0</v>
          </cell>
          <cell r="BU54" t="str">
            <v/>
          </cell>
          <cell r="BV54">
            <v>95</v>
          </cell>
          <cell r="BW54">
            <v>4</v>
          </cell>
          <cell r="BX54" t="str">
            <v>DOWNGRADE</v>
          </cell>
          <cell r="BY54" t="str">
            <v>RESET</v>
          </cell>
        </row>
        <row r="55">
          <cell r="A55" t="str">
            <v>A2269</v>
          </cell>
          <cell r="B55" t="str">
            <v>Kharisma Cahyani Djauhari</v>
          </cell>
          <cell r="C55" t="str">
            <v>CC SK</v>
          </cell>
          <cell r="D55">
            <v>45050</v>
          </cell>
          <cell r="E55" t="str">
            <v>May-23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6</v>
          </cell>
          <cell r="N55">
            <v>41</v>
          </cell>
          <cell r="O55">
            <v>33</v>
          </cell>
          <cell r="P55">
            <v>3</v>
          </cell>
          <cell r="Q55">
            <v>0</v>
          </cell>
          <cell r="R55">
            <v>1</v>
          </cell>
          <cell r="S55">
            <v>0</v>
          </cell>
          <cell r="T55">
            <v>84</v>
          </cell>
          <cell r="U55">
            <v>6</v>
          </cell>
          <cell r="V55">
            <v>41</v>
          </cell>
          <cell r="W55">
            <v>33</v>
          </cell>
          <cell r="X55">
            <v>3</v>
          </cell>
          <cell r="Y55">
            <v>0</v>
          </cell>
          <cell r="Z55">
            <v>1</v>
          </cell>
          <cell r="AA55">
            <v>0</v>
          </cell>
          <cell r="AB55">
            <v>84</v>
          </cell>
          <cell r="AC55">
            <v>2</v>
          </cell>
          <cell r="AD55" t="str">
            <v>TIDAK</v>
          </cell>
          <cell r="AE55" t="str">
            <v>TIDAK</v>
          </cell>
          <cell r="AF55">
            <v>84</v>
          </cell>
          <cell r="AG55">
            <v>1</v>
          </cell>
          <cell r="AH55" t="str">
            <v>SAPHIRE</v>
          </cell>
          <cell r="AI55">
            <v>0</v>
          </cell>
          <cell r="AJ55" t="str">
            <v>Y</v>
          </cell>
          <cell r="AK55">
            <v>0</v>
          </cell>
          <cell r="AL55">
            <v>45261</v>
          </cell>
          <cell r="AM55">
            <v>45701</v>
          </cell>
          <cell r="AN55">
            <v>1</v>
          </cell>
          <cell r="AO55">
            <v>84</v>
          </cell>
          <cell r="AP55" t="str">
            <v>-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 t="str">
            <v/>
          </cell>
          <cell r="AW55">
            <v>0</v>
          </cell>
          <cell r="AX55">
            <v>1</v>
          </cell>
          <cell r="AY55">
            <v>2</v>
          </cell>
          <cell r="AZ55">
            <v>0</v>
          </cell>
          <cell r="BA55">
            <v>0</v>
          </cell>
          <cell r="BB55">
            <v>0</v>
          </cell>
          <cell r="BC55">
            <v>1</v>
          </cell>
          <cell r="BD55">
            <v>2</v>
          </cell>
          <cell r="BE55">
            <v>0</v>
          </cell>
          <cell r="BF55">
            <v>0</v>
          </cell>
          <cell r="BG55" t="str">
            <v/>
          </cell>
          <cell r="BH55">
            <v>0</v>
          </cell>
          <cell r="BI55">
            <v>1</v>
          </cell>
          <cell r="BJ55">
            <v>2</v>
          </cell>
          <cell r="BK55">
            <v>0</v>
          </cell>
          <cell r="BL55">
            <v>0</v>
          </cell>
          <cell r="BM55" t="str">
            <v/>
          </cell>
          <cell r="BN55">
            <v>3</v>
          </cell>
          <cell r="BO55" t="str">
            <v/>
          </cell>
          <cell r="BP55">
            <v>0</v>
          </cell>
          <cell r="BQ55">
            <v>1</v>
          </cell>
          <cell r="BR55">
            <v>2</v>
          </cell>
          <cell r="BS55">
            <v>0</v>
          </cell>
          <cell r="BT55">
            <v>0</v>
          </cell>
          <cell r="BU55" t="str">
            <v/>
          </cell>
          <cell r="BV55">
            <v>3</v>
          </cell>
          <cell r="BW55">
            <v>5</v>
          </cell>
          <cell r="BX55" t="str">
            <v>DOWNGRADE</v>
          </cell>
          <cell r="BY55" t="str">
            <v>RESET</v>
          </cell>
        </row>
        <row r="56">
          <cell r="A56" t="str">
            <v>A3610</v>
          </cell>
          <cell r="B56" t="str">
            <v>Malicha Zahrotunnisa</v>
          </cell>
          <cell r="C56" t="str">
            <v>CC SK</v>
          </cell>
          <cell r="D56">
            <v>45315</v>
          </cell>
          <cell r="E56" t="str">
            <v>Jan-24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</v>
          </cell>
          <cell r="O56">
            <v>6</v>
          </cell>
          <cell r="P56">
            <v>5</v>
          </cell>
          <cell r="Q56">
            <v>0</v>
          </cell>
          <cell r="R56">
            <v>0</v>
          </cell>
          <cell r="S56">
            <v>0</v>
          </cell>
          <cell r="T56">
            <v>15</v>
          </cell>
          <cell r="U56">
            <v>0</v>
          </cell>
          <cell r="V56">
            <v>4</v>
          </cell>
          <cell r="W56">
            <v>6</v>
          </cell>
          <cell r="X56">
            <v>5</v>
          </cell>
          <cell r="Y56">
            <v>0</v>
          </cell>
          <cell r="Z56">
            <v>0</v>
          </cell>
          <cell r="AA56">
            <v>0</v>
          </cell>
          <cell r="AB56">
            <v>15</v>
          </cell>
          <cell r="AC56">
            <v>3</v>
          </cell>
          <cell r="AD56" t="str">
            <v>DOWNGRADE</v>
          </cell>
          <cell r="AE56" t="str">
            <v>RESET</v>
          </cell>
          <cell r="AF56">
            <v>0</v>
          </cell>
          <cell r="AG56">
            <v>1</v>
          </cell>
          <cell r="AH56" t="str">
            <v>SAPHIRE</v>
          </cell>
          <cell r="AI56">
            <v>0</v>
          </cell>
          <cell r="AJ56" t="str">
            <v>FALSE</v>
          </cell>
          <cell r="AK56">
            <v>0</v>
          </cell>
          <cell r="AL56">
            <v>45261</v>
          </cell>
          <cell r="AM56">
            <v>45701</v>
          </cell>
          <cell r="AN56">
            <v>1</v>
          </cell>
          <cell r="AO56">
            <v>0</v>
          </cell>
          <cell r="AP56" t="str">
            <v>-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 t="str">
            <v/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 t="str">
            <v/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 t="str">
            <v/>
          </cell>
          <cell r="BN56">
            <v>0</v>
          </cell>
          <cell r="BO56" t="str">
            <v/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 t="str">
            <v/>
          </cell>
          <cell r="BV56">
            <v>0</v>
          </cell>
          <cell r="BW56">
            <v>7</v>
          </cell>
          <cell r="BX56" t="str">
            <v>DOWNGRADE</v>
          </cell>
          <cell r="BY56" t="str">
            <v>RESET</v>
          </cell>
        </row>
        <row r="57">
          <cell r="A57" t="str">
            <v>A2934</v>
          </cell>
          <cell r="B57" t="str">
            <v>Maysyifa Aulia</v>
          </cell>
          <cell r="C57" t="str">
            <v>CC SK</v>
          </cell>
          <cell r="D57">
            <v>45170</v>
          </cell>
          <cell r="E57" t="str">
            <v>Sep-23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16</v>
          </cell>
          <cell r="N57">
            <v>5</v>
          </cell>
          <cell r="O57">
            <v>1</v>
          </cell>
          <cell r="P57">
            <v>0</v>
          </cell>
          <cell r="Q57">
            <v>0</v>
          </cell>
          <cell r="R57">
            <v>1</v>
          </cell>
          <cell r="S57">
            <v>0</v>
          </cell>
          <cell r="T57">
            <v>23</v>
          </cell>
          <cell r="U57">
            <v>16</v>
          </cell>
          <cell r="V57">
            <v>5</v>
          </cell>
          <cell r="W57">
            <v>1</v>
          </cell>
          <cell r="X57">
            <v>0</v>
          </cell>
          <cell r="Y57">
            <v>0</v>
          </cell>
          <cell r="Z57">
            <v>1</v>
          </cell>
          <cell r="AA57">
            <v>0</v>
          </cell>
          <cell r="AB57">
            <v>23</v>
          </cell>
          <cell r="AC57">
            <v>3</v>
          </cell>
          <cell r="AD57" t="str">
            <v>DOWNGRADE</v>
          </cell>
          <cell r="AE57" t="str">
            <v>TIDAK</v>
          </cell>
          <cell r="AF57">
            <v>11.5</v>
          </cell>
          <cell r="AG57">
            <v>1</v>
          </cell>
          <cell r="AH57" t="str">
            <v>SAPHIRE</v>
          </cell>
          <cell r="AI57">
            <v>0</v>
          </cell>
          <cell r="AJ57" t="str">
            <v>FALSE</v>
          </cell>
          <cell r="AK57">
            <v>0</v>
          </cell>
          <cell r="AL57">
            <v>45261</v>
          </cell>
          <cell r="AM57">
            <v>45701</v>
          </cell>
          <cell r="AN57">
            <v>1</v>
          </cell>
          <cell r="AO57">
            <v>11.5</v>
          </cell>
          <cell r="AP57" t="str">
            <v>-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 t="str">
            <v/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 t="str">
            <v/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 t="str">
            <v/>
          </cell>
          <cell r="BN57">
            <v>0</v>
          </cell>
          <cell r="BO57" t="str">
            <v/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 t="str">
            <v/>
          </cell>
          <cell r="BV57">
            <v>0</v>
          </cell>
          <cell r="BW57">
            <v>7</v>
          </cell>
          <cell r="BX57" t="str">
            <v>DOWNGRADE</v>
          </cell>
          <cell r="BY57" t="str">
            <v>RESET</v>
          </cell>
        </row>
        <row r="58">
          <cell r="A58" t="str">
            <v>A2342</v>
          </cell>
          <cell r="B58" t="str">
            <v>Naufal Ikbar</v>
          </cell>
          <cell r="C58" t="str">
            <v>CC SK</v>
          </cell>
          <cell r="D58">
            <v>45170</v>
          </cell>
          <cell r="E58" t="str">
            <v>Sep-23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23</v>
          </cell>
          <cell r="N58">
            <v>48</v>
          </cell>
          <cell r="O58">
            <v>38</v>
          </cell>
          <cell r="P58">
            <v>48</v>
          </cell>
          <cell r="Q58">
            <v>6</v>
          </cell>
          <cell r="R58">
            <v>48</v>
          </cell>
          <cell r="S58">
            <v>24</v>
          </cell>
          <cell r="T58">
            <v>235</v>
          </cell>
          <cell r="U58">
            <v>23</v>
          </cell>
          <cell r="V58">
            <v>48</v>
          </cell>
          <cell r="W58">
            <v>38</v>
          </cell>
          <cell r="X58">
            <v>48</v>
          </cell>
          <cell r="Y58">
            <v>6</v>
          </cell>
          <cell r="Z58">
            <v>48</v>
          </cell>
          <cell r="AA58">
            <v>24</v>
          </cell>
          <cell r="AB58">
            <v>235</v>
          </cell>
          <cell r="AC58">
            <v>0</v>
          </cell>
          <cell r="AD58" t="str">
            <v>TIDAK</v>
          </cell>
          <cell r="AE58" t="str">
            <v>TIDAK</v>
          </cell>
          <cell r="AF58">
            <v>235</v>
          </cell>
          <cell r="AG58">
            <v>1</v>
          </cell>
          <cell r="AH58" t="str">
            <v>SAPHIRE</v>
          </cell>
          <cell r="AI58">
            <v>195</v>
          </cell>
          <cell r="AJ58" t="str">
            <v>Y</v>
          </cell>
          <cell r="AK58">
            <v>0</v>
          </cell>
          <cell r="AL58">
            <v>45261</v>
          </cell>
          <cell r="AM58">
            <v>45701</v>
          </cell>
          <cell r="AN58">
            <v>1</v>
          </cell>
          <cell r="AO58">
            <v>40</v>
          </cell>
          <cell r="AP58" t="str">
            <v>-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 t="str">
            <v/>
          </cell>
          <cell r="AW58">
            <v>54</v>
          </cell>
          <cell r="AX58">
            <v>47</v>
          </cell>
          <cell r="AY58">
            <v>45</v>
          </cell>
          <cell r="AZ58">
            <v>54</v>
          </cell>
          <cell r="BA58">
            <v>20</v>
          </cell>
          <cell r="BB58">
            <v>54</v>
          </cell>
          <cell r="BC58">
            <v>47</v>
          </cell>
          <cell r="BD58">
            <v>45</v>
          </cell>
          <cell r="BE58">
            <v>54</v>
          </cell>
          <cell r="BF58">
            <v>20</v>
          </cell>
          <cell r="BG58">
            <v>22</v>
          </cell>
          <cell r="BH58">
            <v>54</v>
          </cell>
          <cell r="BI58">
            <v>47</v>
          </cell>
          <cell r="BJ58">
            <v>45</v>
          </cell>
          <cell r="BK58">
            <v>54</v>
          </cell>
          <cell r="BL58">
            <v>20</v>
          </cell>
          <cell r="BM58">
            <v>1</v>
          </cell>
          <cell r="BN58">
            <v>243</v>
          </cell>
          <cell r="BO58">
            <v>22</v>
          </cell>
          <cell r="BP58">
            <v>54</v>
          </cell>
          <cell r="BQ58">
            <v>47</v>
          </cell>
          <cell r="BR58">
            <v>45</v>
          </cell>
          <cell r="BS58">
            <v>54</v>
          </cell>
          <cell r="BT58">
            <v>20</v>
          </cell>
          <cell r="BU58">
            <v>1</v>
          </cell>
          <cell r="BV58">
            <v>243</v>
          </cell>
          <cell r="BW58">
            <v>0</v>
          </cell>
          <cell r="BX58" t="str">
            <v>TIDAK</v>
          </cell>
          <cell r="BY58" t="str">
            <v>TIDAK</v>
          </cell>
        </row>
        <row r="59">
          <cell r="A59" t="str">
            <v>A4010</v>
          </cell>
          <cell r="B59" t="str">
            <v>Rheina Sebayang</v>
          </cell>
          <cell r="C59" t="str">
            <v>CC SK</v>
          </cell>
          <cell r="D59">
            <v>45404</v>
          </cell>
          <cell r="E59" t="str">
            <v>Apr-24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3</v>
          </cell>
          <cell r="R59">
            <v>0</v>
          </cell>
          <cell r="S59">
            <v>0</v>
          </cell>
          <cell r="T59">
            <v>3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3</v>
          </cell>
          <cell r="Z59">
            <v>0</v>
          </cell>
          <cell r="AA59">
            <v>0</v>
          </cell>
          <cell r="AB59">
            <v>3</v>
          </cell>
          <cell r="AC59">
            <v>2</v>
          </cell>
          <cell r="AD59" t="str">
            <v>TIDAK</v>
          </cell>
          <cell r="AE59" t="str">
            <v>TIDAK</v>
          </cell>
          <cell r="AF59">
            <v>3</v>
          </cell>
          <cell r="AG59">
            <v>1</v>
          </cell>
          <cell r="AH59" t="str">
            <v>SAPHIRE</v>
          </cell>
          <cell r="AI59">
            <v>0</v>
          </cell>
          <cell r="AJ59" t="str">
            <v>FALSE</v>
          </cell>
          <cell r="AK59">
            <v>0</v>
          </cell>
          <cell r="AL59">
            <v>45261</v>
          </cell>
          <cell r="AM59">
            <v>45701</v>
          </cell>
          <cell r="AN59">
            <v>1</v>
          </cell>
          <cell r="AO59">
            <v>3</v>
          </cell>
          <cell r="AP59" t="str">
            <v>-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 t="str">
            <v/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 t="str">
            <v/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 t="str">
            <v/>
          </cell>
          <cell r="BN59">
            <v>0</v>
          </cell>
          <cell r="BO59" t="str">
            <v/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 t="str">
            <v/>
          </cell>
          <cell r="BV59">
            <v>0</v>
          </cell>
          <cell r="BW59">
            <v>7</v>
          </cell>
          <cell r="BX59" t="str">
            <v>DOWNGRADE</v>
          </cell>
          <cell r="BY59" t="str">
            <v>RESET</v>
          </cell>
        </row>
        <row r="60">
          <cell r="A60" t="str">
            <v>A3870</v>
          </cell>
          <cell r="B60" t="str">
            <v>Rizki Fernanda</v>
          </cell>
          <cell r="C60" t="str">
            <v>CC SK</v>
          </cell>
          <cell r="D60">
            <v>45377</v>
          </cell>
          <cell r="E60" t="str">
            <v>Mar-24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  <cell r="Q60">
            <v>12</v>
          </cell>
          <cell r="R60">
            <v>18</v>
          </cell>
          <cell r="S60">
            <v>3</v>
          </cell>
          <cell r="T60">
            <v>35</v>
          </cell>
          <cell r="U60">
            <v>0</v>
          </cell>
          <cell r="V60">
            <v>0</v>
          </cell>
          <cell r="W60">
            <v>0</v>
          </cell>
          <cell r="X60">
            <v>2</v>
          </cell>
          <cell r="Y60">
            <v>12</v>
          </cell>
          <cell r="Z60">
            <v>18</v>
          </cell>
          <cell r="AA60">
            <v>3</v>
          </cell>
          <cell r="AB60">
            <v>35</v>
          </cell>
          <cell r="AC60">
            <v>0</v>
          </cell>
          <cell r="AD60" t="str">
            <v>TIDAK</v>
          </cell>
          <cell r="AE60" t="str">
            <v>TIDAK</v>
          </cell>
          <cell r="AF60">
            <v>35</v>
          </cell>
          <cell r="AG60">
            <v>1</v>
          </cell>
          <cell r="AH60" t="str">
            <v>SAPHIRE</v>
          </cell>
          <cell r="AI60">
            <v>0</v>
          </cell>
          <cell r="AJ60" t="str">
            <v>FALSE</v>
          </cell>
          <cell r="AK60">
            <v>0</v>
          </cell>
          <cell r="AL60">
            <v>45261</v>
          </cell>
          <cell r="AM60">
            <v>45701</v>
          </cell>
          <cell r="AN60">
            <v>1</v>
          </cell>
          <cell r="AO60">
            <v>35</v>
          </cell>
          <cell r="AP60" t="str">
            <v>-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 t="str">
            <v/>
          </cell>
          <cell r="AW60">
            <v>19</v>
          </cell>
          <cell r="AX60">
            <v>26</v>
          </cell>
          <cell r="AY60">
            <v>0</v>
          </cell>
          <cell r="AZ60">
            <v>0</v>
          </cell>
          <cell r="BA60">
            <v>21</v>
          </cell>
          <cell r="BB60">
            <v>19</v>
          </cell>
          <cell r="BC60">
            <v>26</v>
          </cell>
          <cell r="BD60">
            <v>0</v>
          </cell>
          <cell r="BE60">
            <v>0</v>
          </cell>
          <cell r="BF60">
            <v>21</v>
          </cell>
          <cell r="BG60">
            <v>18</v>
          </cell>
          <cell r="BH60">
            <v>19</v>
          </cell>
          <cell r="BI60">
            <v>26</v>
          </cell>
          <cell r="BJ60">
            <v>0</v>
          </cell>
          <cell r="BK60">
            <v>0</v>
          </cell>
          <cell r="BL60">
            <v>21</v>
          </cell>
          <cell r="BM60">
            <v>14</v>
          </cell>
          <cell r="BN60">
            <v>98</v>
          </cell>
          <cell r="BO60">
            <v>18</v>
          </cell>
          <cell r="BP60">
            <v>19</v>
          </cell>
          <cell r="BQ60">
            <v>26</v>
          </cell>
          <cell r="BR60">
            <v>0</v>
          </cell>
          <cell r="BS60">
            <v>0</v>
          </cell>
          <cell r="BT60">
            <v>21</v>
          </cell>
          <cell r="BU60">
            <v>14</v>
          </cell>
          <cell r="BV60">
            <v>98</v>
          </cell>
          <cell r="BW60">
            <v>2</v>
          </cell>
          <cell r="BX60" t="str">
            <v>TIDAK</v>
          </cell>
          <cell r="BY60" t="str">
            <v>TIDAK</v>
          </cell>
        </row>
        <row r="61">
          <cell r="A61" t="str">
            <v>A4009</v>
          </cell>
          <cell r="B61" t="str">
            <v>Rizqy Mayasari</v>
          </cell>
          <cell r="C61" t="str">
            <v>CC SK</v>
          </cell>
          <cell r="D61">
            <v>45405</v>
          </cell>
          <cell r="E61" t="str">
            <v>Apr-24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5</v>
          </cell>
          <cell r="R61">
            <v>22</v>
          </cell>
          <cell r="S61">
            <v>0</v>
          </cell>
          <cell r="T61">
            <v>27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5</v>
          </cell>
          <cell r="Z61">
            <v>22</v>
          </cell>
          <cell r="AA61">
            <v>0</v>
          </cell>
          <cell r="AB61">
            <v>27</v>
          </cell>
          <cell r="AC61">
            <v>1</v>
          </cell>
          <cell r="AD61" t="str">
            <v>TIDAK</v>
          </cell>
          <cell r="AE61" t="str">
            <v>TIDAK</v>
          </cell>
          <cell r="AF61">
            <v>27</v>
          </cell>
          <cell r="AG61">
            <v>1</v>
          </cell>
          <cell r="AH61" t="str">
            <v>SAPHIRE</v>
          </cell>
          <cell r="AI61">
            <v>0</v>
          </cell>
          <cell r="AJ61" t="str">
            <v>FALSE</v>
          </cell>
          <cell r="AK61">
            <v>0</v>
          </cell>
          <cell r="AL61">
            <v>45261</v>
          </cell>
          <cell r="AM61">
            <v>45701</v>
          </cell>
          <cell r="AN61">
            <v>1</v>
          </cell>
          <cell r="AO61">
            <v>27</v>
          </cell>
          <cell r="AP61" t="str">
            <v>-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 t="str">
            <v/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 t="str">
            <v/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 t="str">
            <v/>
          </cell>
          <cell r="BN61">
            <v>0</v>
          </cell>
          <cell r="BO61" t="str">
            <v/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 t="str">
            <v/>
          </cell>
          <cell r="BV61">
            <v>0</v>
          </cell>
          <cell r="BW61">
            <v>7</v>
          </cell>
          <cell r="BX61" t="str">
            <v>DOWNGRADE</v>
          </cell>
          <cell r="BY61" t="str">
            <v>RESET</v>
          </cell>
        </row>
        <row r="62">
          <cell r="A62" t="str">
            <v>A3945</v>
          </cell>
          <cell r="B62" t="str">
            <v>Salma Mala Mahira</v>
          </cell>
          <cell r="C62" t="str">
            <v>CC SK</v>
          </cell>
          <cell r="D62">
            <v>45399</v>
          </cell>
          <cell r="E62" t="str">
            <v>Apr-24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12</v>
          </cell>
          <cell r="R62">
            <v>8</v>
          </cell>
          <cell r="S62">
            <v>21</v>
          </cell>
          <cell r="T62">
            <v>41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12</v>
          </cell>
          <cell r="Z62">
            <v>8</v>
          </cell>
          <cell r="AA62">
            <v>21</v>
          </cell>
          <cell r="AB62">
            <v>41</v>
          </cell>
          <cell r="AC62">
            <v>0</v>
          </cell>
          <cell r="AD62" t="str">
            <v>TIDAK</v>
          </cell>
          <cell r="AE62" t="str">
            <v>TIDAK</v>
          </cell>
          <cell r="AF62">
            <v>41</v>
          </cell>
          <cell r="AG62">
            <v>1</v>
          </cell>
          <cell r="AH62" t="str">
            <v>SAPHIRE</v>
          </cell>
          <cell r="AI62">
            <v>0</v>
          </cell>
          <cell r="AJ62" t="str">
            <v>FALSE</v>
          </cell>
          <cell r="AK62">
            <v>0</v>
          </cell>
          <cell r="AL62">
            <v>45261</v>
          </cell>
          <cell r="AM62">
            <v>45701</v>
          </cell>
          <cell r="AN62">
            <v>1</v>
          </cell>
          <cell r="AO62">
            <v>41</v>
          </cell>
          <cell r="AP62" t="str">
            <v>-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 t="str">
            <v/>
          </cell>
          <cell r="AW62">
            <v>2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2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17</v>
          </cell>
          <cell r="BH62">
            <v>2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 t="str">
            <v/>
          </cell>
          <cell r="BN62">
            <v>19</v>
          </cell>
          <cell r="BO62">
            <v>17</v>
          </cell>
          <cell r="BP62">
            <v>2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 t="str">
            <v/>
          </cell>
          <cell r="BV62">
            <v>19</v>
          </cell>
          <cell r="BW62">
            <v>5</v>
          </cell>
          <cell r="BX62" t="str">
            <v>DOWNGRADE</v>
          </cell>
          <cell r="BY62" t="str">
            <v>RESET</v>
          </cell>
        </row>
        <row r="63">
          <cell r="A63" t="str">
            <v>A2579</v>
          </cell>
          <cell r="B63" t="str">
            <v>Sholehah Isyanofa Putri</v>
          </cell>
          <cell r="C63" t="str">
            <v>CC SK</v>
          </cell>
          <cell r="D63" t="str">
            <v>14 Agustus 2023</v>
          </cell>
          <cell r="E63" t="str">
            <v>14 Agustus 2023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5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5</v>
          </cell>
          <cell r="U63">
            <v>5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5</v>
          </cell>
          <cell r="AC63">
            <v>6</v>
          </cell>
          <cell r="AD63" t="str">
            <v>DOWNGRADE</v>
          </cell>
          <cell r="AE63" t="str">
            <v>RESET</v>
          </cell>
          <cell r="AF63">
            <v>0</v>
          </cell>
          <cell r="AG63">
            <v>1</v>
          </cell>
          <cell r="AH63" t="str">
            <v>SAPHIRE</v>
          </cell>
          <cell r="AI63">
            <v>0</v>
          </cell>
          <cell r="AJ63" t="str">
            <v>FALSE</v>
          </cell>
          <cell r="AK63">
            <v>0</v>
          </cell>
          <cell r="AL63">
            <v>45261</v>
          </cell>
          <cell r="AM63">
            <v>45701</v>
          </cell>
          <cell r="AN63">
            <v>1</v>
          </cell>
          <cell r="AO63">
            <v>0</v>
          </cell>
          <cell r="AP63" t="str">
            <v>-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 t="str">
            <v/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 t="str">
            <v/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 t="str">
            <v/>
          </cell>
          <cell r="BN63">
            <v>0</v>
          </cell>
          <cell r="BO63" t="str">
            <v/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 t="str">
            <v/>
          </cell>
          <cell r="BV63">
            <v>0</v>
          </cell>
          <cell r="BW63">
            <v>7</v>
          </cell>
          <cell r="BX63" t="str">
            <v>DOWNGRADE</v>
          </cell>
          <cell r="BY63" t="str">
            <v>RESET</v>
          </cell>
        </row>
        <row r="64">
          <cell r="A64" t="str">
            <v>A4201</v>
          </cell>
          <cell r="B64" t="str">
            <v>JONATHAN ALRASHYD RIZKIANA PUTRA</v>
          </cell>
          <cell r="C64" t="str">
            <v>CC SK</v>
          </cell>
          <cell r="D64">
            <v>45503</v>
          </cell>
          <cell r="E64" t="str">
            <v>Jul-24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 t="str">
            <v>-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 t="str">
            <v/>
          </cell>
          <cell r="AW64">
            <v>3</v>
          </cell>
          <cell r="AX64">
            <v>33</v>
          </cell>
          <cell r="AY64">
            <v>10</v>
          </cell>
          <cell r="AZ64">
            <v>21</v>
          </cell>
          <cell r="BA64">
            <v>18</v>
          </cell>
          <cell r="BB64">
            <v>3</v>
          </cell>
          <cell r="BC64">
            <v>33</v>
          </cell>
          <cell r="BD64">
            <v>10</v>
          </cell>
          <cell r="BE64">
            <v>21</v>
          </cell>
          <cell r="BF64">
            <v>18</v>
          </cell>
          <cell r="BG64" t="str">
            <v/>
          </cell>
          <cell r="BH64">
            <v>3</v>
          </cell>
          <cell r="BI64">
            <v>33</v>
          </cell>
          <cell r="BJ64">
            <v>10</v>
          </cell>
          <cell r="BK64">
            <v>21</v>
          </cell>
          <cell r="BL64">
            <v>18</v>
          </cell>
          <cell r="BM64">
            <v>9</v>
          </cell>
          <cell r="BN64">
            <v>94</v>
          </cell>
          <cell r="BO64" t="str">
            <v/>
          </cell>
          <cell r="BP64">
            <v>3</v>
          </cell>
          <cell r="BQ64">
            <v>33</v>
          </cell>
          <cell r="BR64">
            <v>10</v>
          </cell>
          <cell r="BS64">
            <v>21</v>
          </cell>
          <cell r="BT64">
            <v>18</v>
          </cell>
          <cell r="BU64">
            <v>9</v>
          </cell>
          <cell r="BV64">
            <v>94</v>
          </cell>
          <cell r="BW64">
            <v>0</v>
          </cell>
          <cell r="BX64" t="str">
            <v>TIDAK</v>
          </cell>
          <cell r="BY64" t="str">
            <v>TIDAK</v>
          </cell>
        </row>
        <row r="65">
          <cell r="A65" t="str">
            <v>A4317</v>
          </cell>
          <cell r="B65" t="str">
            <v>ANNISA SHOFI ROFIFAH</v>
          </cell>
          <cell r="C65" t="str">
            <v>CC SK</v>
          </cell>
          <cell r="D65">
            <v>45554</v>
          </cell>
          <cell r="E65" t="str">
            <v>Sep-24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 t="str">
            <v>-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 t="str">
            <v/>
          </cell>
          <cell r="AW65">
            <v>0</v>
          </cell>
          <cell r="AX65">
            <v>0</v>
          </cell>
          <cell r="AY65">
            <v>13</v>
          </cell>
          <cell r="AZ65">
            <v>34</v>
          </cell>
          <cell r="BA65">
            <v>31</v>
          </cell>
          <cell r="BB65">
            <v>0</v>
          </cell>
          <cell r="BC65">
            <v>0</v>
          </cell>
          <cell r="BD65">
            <v>13</v>
          </cell>
          <cell r="BE65">
            <v>34</v>
          </cell>
          <cell r="BF65">
            <v>31</v>
          </cell>
          <cell r="BG65" t="str">
            <v/>
          </cell>
          <cell r="BH65">
            <v>0</v>
          </cell>
          <cell r="BI65">
            <v>0</v>
          </cell>
          <cell r="BJ65">
            <v>13</v>
          </cell>
          <cell r="BK65">
            <v>34</v>
          </cell>
          <cell r="BL65">
            <v>31</v>
          </cell>
          <cell r="BM65">
            <v>14</v>
          </cell>
          <cell r="BN65">
            <v>92</v>
          </cell>
          <cell r="BO65" t="str">
            <v/>
          </cell>
          <cell r="BP65">
            <v>0</v>
          </cell>
          <cell r="BQ65">
            <v>0</v>
          </cell>
          <cell r="BR65">
            <v>13</v>
          </cell>
          <cell r="BS65">
            <v>34</v>
          </cell>
          <cell r="BT65">
            <v>31</v>
          </cell>
          <cell r="BU65">
            <v>14</v>
          </cell>
          <cell r="BV65">
            <v>92</v>
          </cell>
          <cell r="BW65">
            <v>0</v>
          </cell>
          <cell r="BX65" t="str">
            <v>TIDAK</v>
          </cell>
          <cell r="BY65" t="str">
            <v>TIDAK</v>
          </cell>
        </row>
        <row r="66">
          <cell r="A66" t="str">
            <v>A4416</v>
          </cell>
          <cell r="B66" t="str">
            <v>RUTH SELMA SEKAR CITRA</v>
          </cell>
          <cell r="C66" t="str">
            <v>CC SK</v>
          </cell>
          <cell r="D66">
            <v>45597</v>
          </cell>
          <cell r="E66" t="str">
            <v>Nov-24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 t="str">
            <v>-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 t="str">
            <v/>
          </cell>
          <cell r="AW66">
            <v>0</v>
          </cell>
          <cell r="AX66">
            <v>0</v>
          </cell>
          <cell r="AY66">
            <v>0</v>
          </cell>
          <cell r="AZ66">
            <v>2</v>
          </cell>
          <cell r="BA66">
            <v>42</v>
          </cell>
          <cell r="BB66">
            <v>0</v>
          </cell>
          <cell r="BC66">
            <v>0</v>
          </cell>
          <cell r="BD66">
            <v>0</v>
          </cell>
          <cell r="BE66">
            <v>2</v>
          </cell>
          <cell r="BF66">
            <v>42</v>
          </cell>
          <cell r="BG66" t="str">
            <v/>
          </cell>
          <cell r="BH66">
            <v>0</v>
          </cell>
          <cell r="BI66">
            <v>0</v>
          </cell>
          <cell r="BJ66">
            <v>0</v>
          </cell>
          <cell r="BK66">
            <v>2</v>
          </cell>
          <cell r="BL66">
            <v>42</v>
          </cell>
          <cell r="BM66">
            <v>24</v>
          </cell>
          <cell r="BN66">
            <v>68</v>
          </cell>
          <cell r="BO66" t="str">
            <v/>
          </cell>
          <cell r="BP66">
            <v>0</v>
          </cell>
          <cell r="BQ66">
            <v>0</v>
          </cell>
          <cell r="BR66">
            <v>0</v>
          </cell>
          <cell r="BS66">
            <v>2</v>
          </cell>
          <cell r="BT66">
            <v>42</v>
          </cell>
          <cell r="BU66">
            <v>24</v>
          </cell>
          <cell r="BV66">
            <v>68</v>
          </cell>
          <cell r="BW66">
            <v>0</v>
          </cell>
          <cell r="BX66" t="str">
            <v>TIDAK</v>
          </cell>
          <cell r="BY66" t="str">
            <v>TIDAK</v>
          </cell>
        </row>
        <row r="67">
          <cell r="A67" t="str">
            <v>A0690</v>
          </cell>
          <cell r="B67" t="str">
            <v>MUHAMMAD RAFY RAMADHAN</v>
          </cell>
          <cell r="C67" t="str">
            <v>CC SK</v>
          </cell>
          <cell r="D67">
            <v>45566</v>
          </cell>
          <cell r="E67" t="str">
            <v>Oct-24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 t="str">
            <v>-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 t="str">
            <v/>
          </cell>
          <cell r="AW67">
            <v>0</v>
          </cell>
          <cell r="AX67">
            <v>0</v>
          </cell>
          <cell r="AY67">
            <v>0</v>
          </cell>
          <cell r="AZ67">
            <v>1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1</v>
          </cell>
          <cell r="BF67">
            <v>0</v>
          </cell>
          <cell r="BG67" t="str">
            <v/>
          </cell>
          <cell r="BH67">
            <v>0</v>
          </cell>
          <cell r="BI67">
            <v>0</v>
          </cell>
          <cell r="BJ67">
            <v>0</v>
          </cell>
          <cell r="BK67">
            <v>1</v>
          </cell>
          <cell r="BL67">
            <v>0</v>
          </cell>
          <cell r="BM67" t="str">
            <v/>
          </cell>
          <cell r="BN67">
            <v>1</v>
          </cell>
          <cell r="BO67" t="str">
            <v/>
          </cell>
          <cell r="BP67">
            <v>0</v>
          </cell>
          <cell r="BQ67">
            <v>0</v>
          </cell>
          <cell r="BR67">
            <v>0</v>
          </cell>
          <cell r="BS67">
            <v>1</v>
          </cell>
          <cell r="BT67">
            <v>0</v>
          </cell>
          <cell r="BU67" t="str">
            <v/>
          </cell>
          <cell r="BV67">
            <v>1</v>
          </cell>
          <cell r="BW67">
            <v>2</v>
          </cell>
          <cell r="BX67" t="str">
            <v>TIDAK</v>
          </cell>
          <cell r="BY67" t="str">
            <v>TIDAK</v>
          </cell>
        </row>
        <row r="68">
          <cell r="A68" t="str">
            <v>A4467</v>
          </cell>
          <cell r="B68" t="str">
            <v>SALMA NAYLUL MUNA</v>
          </cell>
          <cell r="C68" t="str">
            <v>CC SK</v>
          </cell>
          <cell r="D68">
            <v>45624</v>
          </cell>
          <cell r="E68" t="str">
            <v>Nov-24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 t="str">
            <v>-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 t="str">
            <v/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5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5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5</v>
          </cell>
          <cell r="BM68">
            <v>1</v>
          </cell>
          <cell r="BN68">
            <v>6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5</v>
          </cell>
          <cell r="BU68">
            <v>1</v>
          </cell>
          <cell r="BV68">
            <v>6</v>
          </cell>
          <cell r="BW68">
            <v>0</v>
          </cell>
          <cell r="BX68" t="str">
            <v>TIDAK</v>
          </cell>
          <cell r="BY68" t="str">
            <v>TIDAK</v>
          </cell>
        </row>
        <row r="69">
          <cell r="A69" t="str">
            <v>A4466</v>
          </cell>
          <cell r="B69" t="str">
            <v>ARSYI MUTIARA</v>
          </cell>
          <cell r="C69" t="str">
            <v>CC SK</v>
          </cell>
          <cell r="D69">
            <v>45626</v>
          </cell>
          <cell r="E69" t="str">
            <v>Nov-24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 t="str">
            <v>-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 t="str">
            <v/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2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2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2</v>
          </cell>
          <cell r="BM69">
            <v>4</v>
          </cell>
          <cell r="BN69">
            <v>6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2</v>
          </cell>
          <cell r="BU69">
            <v>4</v>
          </cell>
          <cell r="BV69">
            <v>6</v>
          </cell>
          <cell r="BW69">
            <v>0</v>
          </cell>
          <cell r="BX69" t="str">
            <v>TIDAK</v>
          </cell>
          <cell r="BY69" t="str">
            <v>TIDAK</v>
          </cell>
        </row>
        <row r="70">
          <cell r="A70">
            <v>90552</v>
          </cell>
          <cell r="B70" t="str">
            <v>Maria Rosaria Dewi Ratna Timur</v>
          </cell>
          <cell r="C70" t="str">
            <v>DELTA</v>
          </cell>
          <cell r="D70">
            <v>44378</v>
          </cell>
          <cell r="E70" t="str">
            <v>Jul-21</v>
          </cell>
          <cell r="F70" t="str">
            <v>REGULER</v>
          </cell>
          <cell r="G70" t="str">
            <v>REGULER</v>
          </cell>
          <cell r="H70" t="str">
            <v>REGULER</v>
          </cell>
          <cell r="I70" t="str">
            <v>REGULER</v>
          </cell>
          <cell r="J70" t="str">
            <v>REGULER</v>
          </cell>
          <cell r="K70" t="str">
            <v>REGULER</v>
          </cell>
          <cell r="L70" t="str">
            <v>REGULER</v>
          </cell>
          <cell r="M70">
            <v>0</v>
          </cell>
          <cell r="N70">
            <v>34</v>
          </cell>
          <cell r="O70">
            <v>33</v>
          </cell>
          <cell r="P70">
            <v>40</v>
          </cell>
          <cell r="Q70">
            <v>33</v>
          </cell>
          <cell r="R70">
            <v>14</v>
          </cell>
          <cell r="S70">
            <v>13</v>
          </cell>
          <cell r="T70">
            <v>167</v>
          </cell>
          <cell r="U70">
            <v>0</v>
          </cell>
          <cell r="V70">
            <v>34</v>
          </cell>
          <cell r="W70">
            <v>33</v>
          </cell>
          <cell r="X70">
            <v>40</v>
          </cell>
          <cell r="Y70">
            <v>33</v>
          </cell>
          <cell r="Z70">
            <v>14</v>
          </cell>
          <cell r="AA70">
            <v>13</v>
          </cell>
          <cell r="AB70">
            <v>167</v>
          </cell>
          <cell r="AC70">
            <v>1</v>
          </cell>
          <cell r="AD70" t="str">
            <v>TIDAK</v>
          </cell>
          <cell r="AE70" t="str">
            <v>TIDAK</v>
          </cell>
          <cell r="AF70">
            <v>167</v>
          </cell>
          <cell r="AG70">
            <v>3</v>
          </cell>
          <cell r="AH70" t="str">
            <v>SAPHIRE</v>
          </cell>
          <cell r="AI70">
            <v>0</v>
          </cell>
          <cell r="AJ70" t="str">
            <v>Y</v>
          </cell>
          <cell r="AK70">
            <v>0</v>
          </cell>
          <cell r="AL70">
            <v>45261</v>
          </cell>
          <cell r="AM70">
            <v>45701</v>
          </cell>
          <cell r="AN70">
            <v>1</v>
          </cell>
          <cell r="AO70">
            <v>167</v>
          </cell>
          <cell r="AP70" t="str">
            <v>-</v>
          </cell>
          <cell r="AQ70" t="str">
            <v>-</v>
          </cell>
          <cell r="AR70" t="str">
            <v>REGULER</v>
          </cell>
          <cell r="AS70" t="str">
            <v>-</v>
          </cell>
          <cell r="AT70" t="str">
            <v>-</v>
          </cell>
          <cell r="AU70" t="str">
            <v>-</v>
          </cell>
          <cell r="AV70" t="str">
            <v/>
          </cell>
          <cell r="AW70">
            <v>8</v>
          </cell>
          <cell r="AX70">
            <v>28</v>
          </cell>
          <cell r="AY70">
            <v>43</v>
          </cell>
          <cell r="AZ70">
            <v>45</v>
          </cell>
          <cell r="BA70">
            <v>38</v>
          </cell>
          <cell r="BB70">
            <v>8</v>
          </cell>
          <cell r="BC70">
            <v>28</v>
          </cell>
          <cell r="BD70">
            <v>43</v>
          </cell>
          <cell r="BE70">
            <v>45</v>
          </cell>
          <cell r="BF70">
            <v>38</v>
          </cell>
          <cell r="BG70">
            <v>5</v>
          </cell>
          <cell r="BH70">
            <v>8</v>
          </cell>
          <cell r="BI70">
            <v>28</v>
          </cell>
          <cell r="BJ70">
            <v>43</v>
          </cell>
          <cell r="BK70">
            <v>45</v>
          </cell>
          <cell r="BL70">
            <v>38</v>
          </cell>
          <cell r="BM70">
            <v>20</v>
          </cell>
          <cell r="BN70">
            <v>187</v>
          </cell>
          <cell r="BO70">
            <v>5</v>
          </cell>
          <cell r="BP70">
            <v>8</v>
          </cell>
          <cell r="BQ70">
            <v>28</v>
          </cell>
          <cell r="BR70">
            <v>43</v>
          </cell>
          <cell r="BS70">
            <v>45</v>
          </cell>
          <cell r="BT70">
            <v>38</v>
          </cell>
          <cell r="BU70">
            <v>20</v>
          </cell>
          <cell r="BV70">
            <v>187</v>
          </cell>
          <cell r="BW70">
            <v>0</v>
          </cell>
          <cell r="BX70" t="str">
            <v>TIDAK</v>
          </cell>
          <cell r="BY70" t="str">
            <v>TIDAK</v>
          </cell>
        </row>
        <row r="71">
          <cell r="A71" t="str">
            <v>A3721</v>
          </cell>
          <cell r="B71" t="str">
            <v>Abyan Bari Bhramanta</v>
          </cell>
          <cell r="C71" t="str">
            <v>DELTA</v>
          </cell>
          <cell r="D71">
            <v>45338</v>
          </cell>
          <cell r="E71" t="str">
            <v>Feb-24</v>
          </cell>
          <cell r="F71" t="str">
            <v>-</v>
          </cell>
          <cell r="G71" t="str">
            <v>-</v>
          </cell>
          <cell r="H71" t="str">
            <v>REGULER</v>
          </cell>
          <cell r="I71" t="str">
            <v>REGULER</v>
          </cell>
          <cell r="J71" t="str">
            <v>REGULER</v>
          </cell>
          <cell r="K71" t="str">
            <v>REGULER</v>
          </cell>
          <cell r="L71" t="str">
            <v>REGULER</v>
          </cell>
          <cell r="M71">
            <v>0</v>
          </cell>
          <cell r="N71">
            <v>0</v>
          </cell>
          <cell r="O71">
            <v>10</v>
          </cell>
          <cell r="P71">
            <v>16</v>
          </cell>
          <cell r="Q71">
            <v>33</v>
          </cell>
          <cell r="R71">
            <v>18</v>
          </cell>
          <cell r="S71">
            <v>16</v>
          </cell>
          <cell r="T71">
            <v>93</v>
          </cell>
          <cell r="U71">
            <v>0</v>
          </cell>
          <cell r="V71">
            <v>0</v>
          </cell>
          <cell r="W71">
            <v>10</v>
          </cell>
          <cell r="X71">
            <v>16</v>
          </cell>
          <cell r="Y71">
            <v>33</v>
          </cell>
          <cell r="Z71">
            <v>18</v>
          </cell>
          <cell r="AA71">
            <v>16</v>
          </cell>
          <cell r="AB71">
            <v>93</v>
          </cell>
          <cell r="AC71">
            <v>0</v>
          </cell>
          <cell r="AD71" t="str">
            <v>TIDAK</v>
          </cell>
          <cell r="AE71" t="str">
            <v>TIDAK</v>
          </cell>
          <cell r="AF71">
            <v>93</v>
          </cell>
          <cell r="AG71">
            <v>2</v>
          </cell>
          <cell r="AH71" t="str">
            <v>SAPHIRE</v>
          </cell>
          <cell r="AI71">
            <v>0</v>
          </cell>
          <cell r="AJ71" t="str">
            <v>Y</v>
          </cell>
          <cell r="AK71">
            <v>0</v>
          </cell>
          <cell r="AL71">
            <v>45261</v>
          </cell>
          <cell r="AM71">
            <v>45701</v>
          </cell>
          <cell r="AN71">
            <v>1</v>
          </cell>
          <cell r="AO71">
            <v>93</v>
          </cell>
          <cell r="AP71" t="str">
            <v>-</v>
          </cell>
          <cell r="AQ71" t="str">
            <v>-</v>
          </cell>
          <cell r="AR71" t="str">
            <v>REGULER</v>
          </cell>
          <cell r="AS71" t="str">
            <v>REGULER</v>
          </cell>
          <cell r="AT71" t="str">
            <v>REGULER</v>
          </cell>
          <cell r="AU71" t="str">
            <v>REGULER</v>
          </cell>
          <cell r="AV71" t="str">
            <v/>
          </cell>
          <cell r="AW71">
            <v>39</v>
          </cell>
          <cell r="AX71">
            <v>43</v>
          </cell>
          <cell r="AY71">
            <v>28</v>
          </cell>
          <cell r="AZ71">
            <v>19</v>
          </cell>
          <cell r="BA71">
            <v>33</v>
          </cell>
          <cell r="BB71">
            <v>39</v>
          </cell>
          <cell r="BC71">
            <v>43</v>
          </cell>
          <cell r="BD71">
            <v>28</v>
          </cell>
          <cell r="BE71">
            <v>19</v>
          </cell>
          <cell r="BF71">
            <v>33</v>
          </cell>
          <cell r="BG71">
            <v>19</v>
          </cell>
          <cell r="BH71">
            <v>39</v>
          </cell>
          <cell r="BI71">
            <v>43</v>
          </cell>
          <cell r="BJ71">
            <v>28</v>
          </cell>
          <cell r="BK71">
            <v>19</v>
          </cell>
          <cell r="BL71">
            <v>33</v>
          </cell>
          <cell r="BM71">
            <v>16</v>
          </cell>
          <cell r="BN71">
            <v>197</v>
          </cell>
          <cell r="BO71">
            <v>19</v>
          </cell>
          <cell r="BP71">
            <v>39</v>
          </cell>
          <cell r="BQ71">
            <v>43</v>
          </cell>
          <cell r="BR71">
            <v>28</v>
          </cell>
          <cell r="BS71">
            <v>19</v>
          </cell>
          <cell r="BT71">
            <v>33</v>
          </cell>
          <cell r="BU71">
            <v>16</v>
          </cell>
          <cell r="BV71">
            <v>197</v>
          </cell>
          <cell r="BW71">
            <v>0</v>
          </cell>
          <cell r="BX71" t="str">
            <v>TIDAK</v>
          </cell>
          <cell r="BY71" t="str">
            <v>TIDAK</v>
          </cell>
        </row>
        <row r="72">
          <cell r="A72" t="str">
            <v>A1156</v>
          </cell>
          <cell r="B72" t="str">
            <v>Achmad Dwi Tama Nugraha</v>
          </cell>
          <cell r="C72" t="str">
            <v>DELTA</v>
          </cell>
          <cell r="D72">
            <v>44986</v>
          </cell>
          <cell r="E72" t="str">
            <v>Mar-23</v>
          </cell>
          <cell r="F72" t="str">
            <v>REGULER</v>
          </cell>
          <cell r="G72" t="str">
            <v>REGULER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>
            <v>16</v>
          </cell>
          <cell r="N72">
            <v>15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 t="str">
            <v/>
          </cell>
          <cell r="T72">
            <v>31</v>
          </cell>
          <cell r="U72">
            <v>16</v>
          </cell>
          <cell r="V72">
            <v>15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 t="str">
            <v/>
          </cell>
          <cell r="AB72">
            <v>31</v>
          </cell>
          <cell r="AC72">
            <v>5</v>
          </cell>
          <cell r="AD72" t="str">
            <v>DOWNGRADE</v>
          </cell>
          <cell r="AE72" t="str">
            <v>RESET</v>
          </cell>
          <cell r="AF72">
            <v>0</v>
          </cell>
          <cell r="AG72">
            <v>2</v>
          </cell>
          <cell r="AH72" t="str">
            <v>SAPHIRE</v>
          </cell>
          <cell r="AI72">
            <v>0</v>
          </cell>
          <cell r="AJ72" t="str">
            <v>FALSE</v>
          </cell>
          <cell r="AK72">
            <v>0</v>
          </cell>
          <cell r="AL72">
            <v>45261</v>
          </cell>
          <cell r="AM72">
            <v>45701</v>
          </cell>
          <cell r="AN72">
            <v>1</v>
          </cell>
          <cell r="AO72">
            <v>0</v>
          </cell>
          <cell r="AP72" t="str">
            <v>-</v>
          </cell>
          <cell r="AQ72" t="str">
            <v>-</v>
          </cell>
          <cell r="AR72" t="str">
            <v>-</v>
          </cell>
          <cell r="AS72" t="str">
            <v>-</v>
          </cell>
          <cell r="AT72" t="str">
            <v>-</v>
          </cell>
          <cell r="AU72" t="str">
            <v>-</v>
          </cell>
          <cell r="AV72" t="str">
            <v/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 t="str">
            <v/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 t="str">
            <v/>
          </cell>
          <cell r="BN72">
            <v>0</v>
          </cell>
          <cell r="BO72" t="str">
            <v/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 t="str">
            <v/>
          </cell>
          <cell r="BV72">
            <v>0</v>
          </cell>
          <cell r="BW72">
            <v>7</v>
          </cell>
          <cell r="BX72" t="str">
            <v>DOWNGRADE</v>
          </cell>
          <cell r="BY72" t="str">
            <v>RESET</v>
          </cell>
        </row>
        <row r="73">
          <cell r="A73" t="str">
            <v>A3901</v>
          </cell>
          <cell r="B73" t="str">
            <v>Adetia Chorisolekah</v>
          </cell>
          <cell r="C73" t="str">
            <v>DELTA</v>
          </cell>
          <cell r="D73">
            <v>45398</v>
          </cell>
          <cell r="E73" t="str">
            <v>Apr-24</v>
          </cell>
          <cell r="F73" t="str">
            <v>-</v>
          </cell>
          <cell r="G73" t="str">
            <v>-</v>
          </cell>
          <cell r="H73" t="str">
            <v>-</v>
          </cell>
          <cell r="I73" t="str">
            <v>-</v>
          </cell>
          <cell r="J73" t="str">
            <v>REGULER</v>
          </cell>
          <cell r="K73" t="str">
            <v>-</v>
          </cell>
          <cell r="L73" t="str">
            <v>-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1</v>
          </cell>
          <cell r="R73">
            <v>0</v>
          </cell>
          <cell r="S73" t="str">
            <v/>
          </cell>
          <cell r="T73">
            <v>1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1</v>
          </cell>
          <cell r="Z73">
            <v>0</v>
          </cell>
          <cell r="AA73" t="str">
            <v/>
          </cell>
          <cell r="AB73">
            <v>1</v>
          </cell>
          <cell r="AC73">
            <v>2</v>
          </cell>
          <cell r="AD73" t="str">
            <v>TIDAK</v>
          </cell>
          <cell r="AE73" t="str">
            <v>TIDAK</v>
          </cell>
          <cell r="AF73">
            <v>1</v>
          </cell>
          <cell r="AG73">
            <v>0</v>
          </cell>
          <cell r="AH73" t="str">
            <v>SAPHIRE</v>
          </cell>
          <cell r="AI73">
            <v>0</v>
          </cell>
          <cell r="AJ73" t="str">
            <v>FALSE</v>
          </cell>
          <cell r="AK73">
            <v>0</v>
          </cell>
          <cell r="AL73">
            <v>45261</v>
          </cell>
          <cell r="AM73">
            <v>45701</v>
          </cell>
          <cell r="AN73">
            <v>1</v>
          </cell>
          <cell r="AO73">
            <v>1</v>
          </cell>
          <cell r="AP73" t="str">
            <v>-</v>
          </cell>
          <cell r="AQ73" t="str">
            <v>-</v>
          </cell>
          <cell r="AR73" t="str">
            <v>-</v>
          </cell>
          <cell r="AS73" t="str">
            <v>-</v>
          </cell>
          <cell r="AT73" t="str">
            <v>-</v>
          </cell>
          <cell r="AU73" t="str">
            <v>-</v>
          </cell>
          <cell r="AV73" t="str">
            <v/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 t="str">
            <v/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 t="str">
            <v/>
          </cell>
          <cell r="BN73">
            <v>0</v>
          </cell>
          <cell r="BO73" t="str">
            <v/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 t="str">
            <v/>
          </cell>
          <cell r="BV73">
            <v>0</v>
          </cell>
          <cell r="BW73">
            <v>7</v>
          </cell>
          <cell r="BX73" t="str">
            <v>DOWNGRADE</v>
          </cell>
          <cell r="BY73" t="str">
            <v>RESET</v>
          </cell>
        </row>
        <row r="74">
          <cell r="A74" t="str">
            <v>A1841</v>
          </cell>
          <cell r="B74" t="str">
            <v>Adhina Putriana Kusumawati</v>
          </cell>
          <cell r="C74" t="str">
            <v>DELTA</v>
          </cell>
          <cell r="D74">
            <v>45001</v>
          </cell>
          <cell r="E74" t="str">
            <v>Mar-23</v>
          </cell>
          <cell r="F74" t="str">
            <v>EKSKLUSIF</v>
          </cell>
          <cell r="G74" t="str">
            <v>EKSKLUSIF</v>
          </cell>
          <cell r="H74" t="str">
            <v>EKSKLUSIF</v>
          </cell>
          <cell r="I74" t="str">
            <v>EKSKLUSIF</v>
          </cell>
          <cell r="J74" t="str">
            <v>EKSKLUSIF</v>
          </cell>
          <cell r="K74" t="str">
            <v>EKSKLUSIF</v>
          </cell>
          <cell r="L74" t="str">
            <v>EKSKLUSIF</v>
          </cell>
          <cell r="M74">
            <v>20</v>
          </cell>
          <cell r="N74">
            <v>44</v>
          </cell>
          <cell r="O74">
            <v>38</v>
          </cell>
          <cell r="P74">
            <v>41</v>
          </cell>
          <cell r="Q74">
            <v>37</v>
          </cell>
          <cell r="R74">
            <v>40</v>
          </cell>
          <cell r="S74">
            <v>21</v>
          </cell>
          <cell r="T74">
            <v>241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 t="str">
            <v>TIDAK</v>
          </cell>
          <cell r="AE74" t="str">
            <v>TIDAK</v>
          </cell>
          <cell r="AF74">
            <v>0</v>
          </cell>
          <cell r="AG74">
            <v>2</v>
          </cell>
          <cell r="AH74" t="str">
            <v>SAPHIRE</v>
          </cell>
          <cell r="AI74">
            <v>0</v>
          </cell>
          <cell r="AJ74" t="str">
            <v>FALSE</v>
          </cell>
          <cell r="AK74">
            <v>0</v>
          </cell>
          <cell r="AL74">
            <v>45261</v>
          </cell>
          <cell r="AM74">
            <v>45701</v>
          </cell>
          <cell r="AN74">
            <v>1</v>
          </cell>
          <cell r="AO74">
            <v>0</v>
          </cell>
          <cell r="AP74" t="str">
            <v>EKSKLUSIF</v>
          </cell>
          <cell r="AQ74" t="str">
            <v>-</v>
          </cell>
          <cell r="AR74" t="str">
            <v>EKSKLUSIF</v>
          </cell>
          <cell r="AS74" t="str">
            <v>EKSKLUSIF</v>
          </cell>
          <cell r="AT74" t="str">
            <v>EKSKLUSIF</v>
          </cell>
          <cell r="AU74" t="str">
            <v>REGULER</v>
          </cell>
          <cell r="AV74" t="str">
            <v/>
          </cell>
          <cell r="AW74">
            <v>47</v>
          </cell>
          <cell r="AX74">
            <v>48</v>
          </cell>
          <cell r="AY74">
            <v>40</v>
          </cell>
          <cell r="AZ74">
            <v>48</v>
          </cell>
          <cell r="BA74">
            <v>31</v>
          </cell>
          <cell r="BB74">
            <v>47</v>
          </cell>
          <cell r="BC74">
            <v>48</v>
          </cell>
          <cell r="BD74">
            <v>40</v>
          </cell>
          <cell r="BE74">
            <v>48</v>
          </cell>
          <cell r="BF74">
            <v>31</v>
          </cell>
          <cell r="BG74">
            <v>19</v>
          </cell>
          <cell r="BH74">
            <v>47</v>
          </cell>
          <cell r="BI74">
            <v>48</v>
          </cell>
          <cell r="BJ74">
            <v>40</v>
          </cell>
          <cell r="BK74">
            <v>48</v>
          </cell>
          <cell r="BL74">
            <v>31</v>
          </cell>
          <cell r="BM74">
            <v>15</v>
          </cell>
          <cell r="BN74">
            <v>248</v>
          </cell>
          <cell r="BO74">
            <v>0</v>
          </cell>
          <cell r="BP74">
            <v>47</v>
          </cell>
          <cell r="BQ74">
            <v>0</v>
          </cell>
          <cell r="BR74">
            <v>0</v>
          </cell>
          <cell r="BS74">
            <v>0</v>
          </cell>
          <cell r="BT74">
            <v>31</v>
          </cell>
          <cell r="BU74">
            <v>15</v>
          </cell>
          <cell r="BV74">
            <v>93</v>
          </cell>
          <cell r="BW74">
            <v>0</v>
          </cell>
          <cell r="BX74" t="str">
            <v>TIDAK</v>
          </cell>
          <cell r="BY74" t="str">
            <v>TIDAK</v>
          </cell>
        </row>
        <row r="75">
          <cell r="A75" t="str">
            <v>A1652</v>
          </cell>
          <cell r="B75" t="str">
            <v>Adinda Putri Amalia</v>
          </cell>
          <cell r="C75" t="str">
            <v>DELTA</v>
          </cell>
          <cell r="D75">
            <v>45003</v>
          </cell>
          <cell r="E75" t="str">
            <v>Mar-23</v>
          </cell>
          <cell r="F75" t="str">
            <v>REGULER</v>
          </cell>
          <cell r="G75" t="str">
            <v>REGULER</v>
          </cell>
          <cell r="H75" t="str">
            <v>REGULER</v>
          </cell>
          <cell r="I75" t="str">
            <v>REGULER</v>
          </cell>
          <cell r="J75" t="str">
            <v>REGULER</v>
          </cell>
          <cell r="K75" t="str">
            <v>REGULER</v>
          </cell>
          <cell r="L75" t="str">
            <v>REGULER</v>
          </cell>
          <cell r="M75">
            <v>17</v>
          </cell>
          <cell r="N75">
            <v>35</v>
          </cell>
          <cell r="O75">
            <v>35</v>
          </cell>
          <cell r="P75">
            <v>35</v>
          </cell>
          <cell r="Q75">
            <v>35</v>
          </cell>
          <cell r="R75">
            <v>38</v>
          </cell>
          <cell r="S75">
            <v>19</v>
          </cell>
          <cell r="T75">
            <v>214</v>
          </cell>
          <cell r="U75">
            <v>17</v>
          </cell>
          <cell r="V75">
            <v>35</v>
          </cell>
          <cell r="W75">
            <v>35</v>
          </cell>
          <cell r="X75">
            <v>35</v>
          </cell>
          <cell r="Y75">
            <v>35</v>
          </cell>
          <cell r="Z75">
            <v>38</v>
          </cell>
          <cell r="AA75">
            <v>19</v>
          </cell>
          <cell r="AB75">
            <v>214</v>
          </cell>
          <cell r="AC75">
            <v>0</v>
          </cell>
          <cell r="AD75" t="str">
            <v>TIDAK</v>
          </cell>
          <cell r="AE75" t="str">
            <v>TIDAK</v>
          </cell>
          <cell r="AF75">
            <v>214</v>
          </cell>
          <cell r="AG75">
            <v>2</v>
          </cell>
          <cell r="AH75" t="str">
            <v>SAPHIRE</v>
          </cell>
          <cell r="AI75">
            <v>0</v>
          </cell>
          <cell r="AJ75" t="str">
            <v>Y</v>
          </cell>
          <cell r="AK75">
            <v>0</v>
          </cell>
          <cell r="AL75">
            <v>45261</v>
          </cell>
          <cell r="AM75">
            <v>45701</v>
          </cell>
          <cell r="AN75">
            <v>1</v>
          </cell>
          <cell r="AO75">
            <v>214</v>
          </cell>
          <cell r="AP75" t="str">
            <v>-</v>
          </cell>
          <cell r="AQ75" t="str">
            <v>-</v>
          </cell>
          <cell r="AR75" t="str">
            <v>REGULER</v>
          </cell>
          <cell r="AS75" t="str">
            <v>REGULER</v>
          </cell>
          <cell r="AT75" t="str">
            <v>REGULER</v>
          </cell>
          <cell r="AU75" t="str">
            <v>REGULER</v>
          </cell>
          <cell r="AV75" t="str">
            <v/>
          </cell>
          <cell r="AW75">
            <v>21</v>
          </cell>
          <cell r="AX75">
            <v>20</v>
          </cell>
          <cell r="AY75">
            <v>23</v>
          </cell>
          <cell r="AZ75">
            <v>22</v>
          </cell>
          <cell r="BA75">
            <v>34</v>
          </cell>
          <cell r="BB75">
            <v>21</v>
          </cell>
          <cell r="BC75">
            <v>20</v>
          </cell>
          <cell r="BD75">
            <v>23</v>
          </cell>
          <cell r="BE75">
            <v>22</v>
          </cell>
          <cell r="BF75">
            <v>34</v>
          </cell>
          <cell r="BG75">
            <v>20</v>
          </cell>
          <cell r="BH75">
            <v>21</v>
          </cell>
          <cell r="BI75">
            <v>20</v>
          </cell>
          <cell r="BJ75">
            <v>23</v>
          </cell>
          <cell r="BK75">
            <v>22</v>
          </cell>
          <cell r="BL75">
            <v>34</v>
          </cell>
          <cell r="BM75">
            <v>15</v>
          </cell>
          <cell r="BN75">
            <v>155</v>
          </cell>
          <cell r="BO75">
            <v>20</v>
          </cell>
          <cell r="BP75">
            <v>21</v>
          </cell>
          <cell r="BQ75">
            <v>20</v>
          </cell>
          <cell r="BR75">
            <v>23</v>
          </cell>
          <cell r="BS75">
            <v>22</v>
          </cell>
          <cell r="BT75">
            <v>34</v>
          </cell>
          <cell r="BU75">
            <v>15</v>
          </cell>
          <cell r="BV75">
            <v>155</v>
          </cell>
          <cell r="BW75">
            <v>0</v>
          </cell>
          <cell r="BX75" t="str">
            <v>TIDAK</v>
          </cell>
          <cell r="BY75" t="str">
            <v>TIDAK</v>
          </cell>
        </row>
        <row r="76">
          <cell r="A76" t="str">
            <v>A2254</v>
          </cell>
          <cell r="B76" t="str">
            <v>Aghnanda Salsabila Sanca</v>
          </cell>
          <cell r="C76" t="str">
            <v>DELTA</v>
          </cell>
          <cell r="D76">
            <v>45084</v>
          </cell>
          <cell r="E76" t="str">
            <v>Jun-23</v>
          </cell>
          <cell r="F76" t="str">
            <v>REGULER</v>
          </cell>
          <cell r="G76" t="str">
            <v>REGULER</v>
          </cell>
          <cell r="H76" t="str">
            <v>REGULER</v>
          </cell>
          <cell r="I76" t="str">
            <v>REGULER</v>
          </cell>
          <cell r="J76" t="str">
            <v>REGULER</v>
          </cell>
          <cell r="K76" t="str">
            <v>REGULER</v>
          </cell>
          <cell r="L76" t="str">
            <v>REGULER</v>
          </cell>
          <cell r="M76">
            <v>4</v>
          </cell>
          <cell r="N76">
            <v>16</v>
          </cell>
          <cell r="O76">
            <v>12</v>
          </cell>
          <cell r="P76">
            <v>15</v>
          </cell>
          <cell r="Q76">
            <v>18</v>
          </cell>
          <cell r="R76">
            <v>31</v>
          </cell>
          <cell r="S76">
            <v>15</v>
          </cell>
          <cell r="T76">
            <v>111</v>
          </cell>
          <cell r="U76">
            <v>4</v>
          </cell>
          <cell r="V76">
            <v>16</v>
          </cell>
          <cell r="W76">
            <v>12</v>
          </cell>
          <cell r="X76">
            <v>15</v>
          </cell>
          <cell r="Y76">
            <v>18</v>
          </cell>
          <cell r="Z76">
            <v>31</v>
          </cell>
          <cell r="AA76">
            <v>15</v>
          </cell>
          <cell r="AB76">
            <v>111</v>
          </cell>
          <cell r="AC76">
            <v>0</v>
          </cell>
          <cell r="AD76" t="str">
            <v>TIDAK</v>
          </cell>
          <cell r="AE76" t="str">
            <v>TIDAK</v>
          </cell>
          <cell r="AF76">
            <v>111</v>
          </cell>
          <cell r="AG76">
            <v>2</v>
          </cell>
          <cell r="AH76" t="str">
            <v>SAPHIRE</v>
          </cell>
          <cell r="AI76">
            <v>0</v>
          </cell>
          <cell r="AJ76" t="str">
            <v>Y</v>
          </cell>
          <cell r="AK76">
            <v>0</v>
          </cell>
          <cell r="AL76">
            <v>45261</v>
          </cell>
          <cell r="AM76">
            <v>45701</v>
          </cell>
          <cell r="AN76">
            <v>1</v>
          </cell>
          <cell r="AO76">
            <v>111</v>
          </cell>
          <cell r="AP76" t="str">
            <v>-</v>
          </cell>
          <cell r="AQ76" t="str">
            <v>-</v>
          </cell>
          <cell r="AR76" t="str">
            <v>-</v>
          </cell>
          <cell r="AS76" t="str">
            <v>-</v>
          </cell>
          <cell r="AT76" t="str">
            <v>-</v>
          </cell>
          <cell r="AU76" t="str">
            <v>-</v>
          </cell>
          <cell r="AV76" t="str">
            <v/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16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 t="str">
            <v/>
          </cell>
          <cell r="BN76">
            <v>16</v>
          </cell>
          <cell r="BO76">
            <v>16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 t="str">
            <v/>
          </cell>
          <cell r="BV76">
            <v>16</v>
          </cell>
          <cell r="BW76">
            <v>6</v>
          </cell>
          <cell r="BX76" t="str">
            <v>DOWNGRADE</v>
          </cell>
          <cell r="BY76" t="str">
            <v>RESET</v>
          </cell>
        </row>
        <row r="77">
          <cell r="A77" t="str">
            <v>A3407</v>
          </cell>
          <cell r="B77" t="str">
            <v>Agi Mulyana Saki</v>
          </cell>
          <cell r="C77" t="str">
            <v>DELTA</v>
          </cell>
          <cell r="D77">
            <v>45243</v>
          </cell>
          <cell r="E77" t="str">
            <v>Nov-23</v>
          </cell>
          <cell r="F77" t="str">
            <v>REGULER</v>
          </cell>
          <cell r="G77" t="str">
            <v>REGULER</v>
          </cell>
          <cell r="H77" t="str">
            <v>REGULER</v>
          </cell>
          <cell r="I77" t="str">
            <v>REGULER</v>
          </cell>
          <cell r="J77" t="str">
            <v>-</v>
          </cell>
          <cell r="K77" t="str">
            <v>-</v>
          </cell>
          <cell r="L77" t="str">
            <v>-</v>
          </cell>
          <cell r="M77">
            <v>19</v>
          </cell>
          <cell r="N77">
            <v>36</v>
          </cell>
          <cell r="O77">
            <v>41</v>
          </cell>
          <cell r="P77">
            <v>8</v>
          </cell>
          <cell r="Q77">
            <v>0</v>
          </cell>
          <cell r="R77">
            <v>0</v>
          </cell>
          <cell r="S77" t="str">
            <v/>
          </cell>
          <cell r="T77">
            <v>104</v>
          </cell>
          <cell r="U77">
            <v>19</v>
          </cell>
          <cell r="V77">
            <v>36</v>
          </cell>
          <cell r="W77">
            <v>41</v>
          </cell>
          <cell r="X77">
            <v>8</v>
          </cell>
          <cell r="Y77">
            <v>0</v>
          </cell>
          <cell r="Z77">
            <v>0</v>
          </cell>
          <cell r="AA77" t="str">
            <v/>
          </cell>
          <cell r="AB77">
            <v>104</v>
          </cell>
          <cell r="AC77">
            <v>3</v>
          </cell>
          <cell r="AD77" t="str">
            <v>DOWNGRADE</v>
          </cell>
          <cell r="AE77" t="str">
            <v>RESET</v>
          </cell>
          <cell r="AF77">
            <v>0</v>
          </cell>
          <cell r="AG77">
            <v>2</v>
          </cell>
          <cell r="AH77" t="str">
            <v>SAPHIRE</v>
          </cell>
          <cell r="AI77">
            <v>0</v>
          </cell>
          <cell r="AJ77" t="str">
            <v>FALSE</v>
          </cell>
          <cell r="AK77">
            <v>0</v>
          </cell>
          <cell r="AL77">
            <v>45261</v>
          </cell>
          <cell r="AM77">
            <v>45701</v>
          </cell>
          <cell r="AN77">
            <v>1</v>
          </cell>
          <cell r="AO77">
            <v>0</v>
          </cell>
          <cell r="AP77" t="str">
            <v>-</v>
          </cell>
          <cell r="AQ77" t="str">
            <v>-</v>
          </cell>
          <cell r="AR77" t="str">
            <v>-</v>
          </cell>
          <cell r="AS77" t="str">
            <v>-</v>
          </cell>
          <cell r="AT77" t="str">
            <v>-</v>
          </cell>
          <cell r="AU77" t="str">
            <v>-</v>
          </cell>
          <cell r="AV77" t="str">
            <v/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 t="str">
            <v/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 t="str">
            <v/>
          </cell>
          <cell r="BN77">
            <v>0</v>
          </cell>
          <cell r="BO77" t="str">
            <v/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 t="str">
            <v/>
          </cell>
          <cell r="BV77">
            <v>0</v>
          </cell>
          <cell r="BW77">
            <v>7</v>
          </cell>
          <cell r="BX77" t="str">
            <v>DOWNGRADE</v>
          </cell>
          <cell r="BY77" t="str">
            <v>RESET</v>
          </cell>
        </row>
        <row r="78">
          <cell r="A78" t="str">
            <v>A0818</v>
          </cell>
          <cell r="B78" t="str">
            <v>Agis Dwi Rahmawati</v>
          </cell>
          <cell r="C78" t="str">
            <v>DELTA</v>
          </cell>
          <cell r="D78">
            <v>44928</v>
          </cell>
          <cell r="E78" t="str">
            <v>Jan-23</v>
          </cell>
          <cell r="F78" t="str">
            <v>EKSKLUSIF</v>
          </cell>
          <cell r="G78" t="str">
            <v>EKSKLUSIF</v>
          </cell>
          <cell r="H78" t="str">
            <v>EKSKLUSIF</v>
          </cell>
          <cell r="I78" t="str">
            <v>REGULER</v>
          </cell>
          <cell r="J78" t="str">
            <v>REGULER</v>
          </cell>
          <cell r="K78" t="str">
            <v>EKSKLUSIF</v>
          </cell>
          <cell r="L78" t="str">
            <v>EKSKLUSIF</v>
          </cell>
          <cell r="M78">
            <v>21</v>
          </cell>
          <cell r="N78">
            <v>45</v>
          </cell>
          <cell r="O78">
            <v>38</v>
          </cell>
          <cell r="P78">
            <v>16</v>
          </cell>
          <cell r="Q78">
            <v>6</v>
          </cell>
          <cell r="R78">
            <v>41</v>
          </cell>
          <cell r="S78">
            <v>20</v>
          </cell>
          <cell r="T78">
            <v>187</v>
          </cell>
          <cell r="U78">
            <v>0</v>
          </cell>
          <cell r="V78">
            <v>0</v>
          </cell>
          <cell r="W78">
            <v>0</v>
          </cell>
          <cell r="X78">
            <v>16</v>
          </cell>
          <cell r="Y78">
            <v>6</v>
          </cell>
          <cell r="Z78">
            <v>0</v>
          </cell>
          <cell r="AA78">
            <v>0</v>
          </cell>
          <cell r="AB78">
            <v>22</v>
          </cell>
          <cell r="AC78">
            <v>0</v>
          </cell>
          <cell r="AD78" t="str">
            <v>TIDAK</v>
          </cell>
          <cell r="AE78" t="str">
            <v>TIDAK</v>
          </cell>
          <cell r="AF78">
            <v>22</v>
          </cell>
          <cell r="AG78">
            <v>2</v>
          </cell>
          <cell r="AH78" t="str">
            <v>SAPHIRE</v>
          </cell>
          <cell r="AI78">
            <v>0</v>
          </cell>
          <cell r="AJ78" t="str">
            <v>FALSE</v>
          </cell>
          <cell r="AK78">
            <v>0</v>
          </cell>
          <cell r="AL78">
            <v>45261</v>
          </cell>
          <cell r="AM78">
            <v>45701</v>
          </cell>
          <cell r="AN78">
            <v>1</v>
          </cell>
          <cell r="AO78">
            <v>22</v>
          </cell>
          <cell r="AP78" t="str">
            <v>EKSKLUSIF</v>
          </cell>
          <cell r="AQ78" t="str">
            <v>-</v>
          </cell>
          <cell r="AR78" t="str">
            <v>REGULER</v>
          </cell>
          <cell r="AS78" t="str">
            <v>EKSKLUSIF</v>
          </cell>
          <cell r="AT78" t="str">
            <v>EKSKLUSIF</v>
          </cell>
          <cell r="AU78" t="str">
            <v>EKSKLUSIF</v>
          </cell>
          <cell r="AV78" t="str">
            <v/>
          </cell>
          <cell r="AW78">
            <v>48</v>
          </cell>
          <cell r="AX78">
            <v>1</v>
          </cell>
          <cell r="AY78">
            <v>43</v>
          </cell>
          <cell r="AZ78">
            <v>47</v>
          </cell>
          <cell r="BA78">
            <v>43</v>
          </cell>
          <cell r="BB78">
            <v>48</v>
          </cell>
          <cell r="BC78">
            <v>1</v>
          </cell>
          <cell r="BD78">
            <v>43</v>
          </cell>
          <cell r="BE78">
            <v>47</v>
          </cell>
          <cell r="BF78">
            <v>43</v>
          </cell>
          <cell r="BG78">
            <v>20</v>
          </cell>
          <cell r="BH78">
            <v>48</v>
          </cell>
          <cell r="BI78">
            <v>1</v>
          </cell>
          <cell r="BJ78">
            <v>43</v>
          </cell>
          <cell r="BK78">
            <v>47</v>
          </cell>
          <cell r="BL78">
            <v>43</v>
          </cell>
          <cell r="BM78">
            <v>20</v>
          </cell>
          <cell r="BN78">
            <v>222</v>
          </cell>
          <cell r="BO78">
            <v>0</v>
          </cell>
          <cell r="BP78">
            <v>48</v>
          </cell>
          <cell r="BQ78">
            <v>1</v>
          </cell>
          <cell r="BR78">
            <v>0</v>
          </cell>
          <cell r="BS78">
            <v>0</v>
          </cell>
          <cell r="BT78">
            <v>0</v>
          </cell>
          <cell r="BU78">
            <v>20</v>
          </cell>
          <cell r="BV78">
            <v>69</v>
          </cell>
          <cell r="BW78">
            <v>0</v>
          </cell>
          <cell r="BX78" t="str">
            <v>TIDAK</v>
          </cell>
          <cell r="BY78" t="str">
            <v>TIDAK</v>
          </cell>
        </row>
        <row r="79">
          <cell r="A79" t="str">
            <v>A3408</v>
          </cell>
          <cell r="B79" t="str">
            <v>Agista Wigi Nuroini</v>
          </cell>
          <cell r="C79" t="str">
            <v>DELTA</v>
          </cell>
          <cell r="D79">
            <v>45241</v>
          </cell>
          <cell r="E79" t="str">
            <v>Nov-23</v>
          </cell>
          <cell r="F79" t="str">
            <v>REGULER</v>
          </cell>
          <cell r="G79" t="str">
            <v>REGULER</v>
          </cell>
          <cell r="H79" t="str">
            <v>REGULER</v>
          </cell>
          <cell r="I79" t="str">
            <v>REGULER</v>
          </cell>
          <cell r="J79" t="str">
            <v>REGULER</v>
          </cell>
          <cell r="K79" t="str">
            <v>REGULER</v>
          </cell>
          <cell r="L79" t="str">
            <v>REGULER</v>
          </cell>
          <cell r="M79">
            <v>18</v>
          </cell>
          <cell r="N79">
            <v>26</v>
          </cell>
          <cell r="O79">
            <v>24</v>
          </cell>
          <cell r="P79">
            <v>32</v>
          </cell>
          <cell r="Q79">
            <v>29</v>
          </cell>
          <cell r="R79">
            <v>32</v>
          </cell>
          <cell r="S79">
            <v>15</v>
          </cell>
          <cell r="T79">
            <v>176</v>
          </cell>
          <cell r="U79">
            <v>18</v>
          </cell>
          <cell r="V79">
            <v>26</v>
          </cell>
          <cell r="W79">
            <v>24</v>
          </cell>
          <cell r="X79">
            <v>32</v>
          </cell>
          <cell r="Y79">
            <v>29</v>
          </cell>
          <cell r="Z79">
            <v>32</v>
          </cell>
          <cell r="AA79">
            <v>15</v>
          </cell>
          <cell r="AB79">
            <v>176</v>
          </cell>
          <cell r="AC79">
            <v>0</v>
          </cell>
          <cell r="AD79" t="str">
            <v>TIDAK</v>
          </cell>
          <cell r="AE79" t="str">
            <v>TIDAK</v>
          </cell>
          <cell r="AF79">
            <v>176</v>
          </cell>
          <cell r="AG79">
            <v>2</v>
          </cell>
          <cell r="AH79" t="str">
            <v>SAPHIRE</v>
          </cell>
          <cell r="AI79">
            <v>0</v>
          </cell>
          <cell r="AJ79" t="str">
            <v>Y</v>
          </cell>
          <cell r="AK79">
            <v>0</v>
          </cell>
          <cell r="AL79">
            <v>45261</v>
          </cell>
          <cell r="AM79">
            <v>45701</v>
          </cell>
          <cell r="AN79">
            <v>1</v>
          </cell>
          <cell r="AO79">
            <v>176</v>
          </cell>
          <cell r="AP79" t="str">
            <v>-</v>
          </cell>
          <cell r="AQ79" t="str">
            <v>-</v>
          </cell>
          <cell r="AR79" t="str">
            <v>REGULER</v>
          </cell>
          <cell r="AS79" t="str">
            <v>REGULER</v>
          </cell>
          <cell r="AT79" t="str">
            <v>REGULER</v>
          </cell>
          <cell r="AU79" t="str">
            <v>REGULER</v>
          </cell>
          <cell r="AV79" t="str">
            <v/>
          </cell>
          <cell r="AW79">
            <v>25</v>
          </cell>
          <cell r="AX79">
            <v>40</v>
          </cell>
          <cell r="AY79">
            <v>34</v>
          </cell>
          <cell r="AZ79">
            <v>34</v>
          </cell>
          <cell r="BA79">
            <v>36</v>
          </cell>
          <cell r="BB79">
            <v>25</v>
          </cell>
          <cell r="BC79">
            <v>40</v>
          </cell>
          <cell r="BD79">
            <v>34</v>
          </cell>
          <cell r="BE79">
            <v>34</v>
          </cell>
          <cell r="BF79">
            <v>36</v>
          </cell>
          <cell r="BG79">
            <v>15</v>
          </cell>
          <cell r="BH79">
            <v>25</v>
          </cell>
          <cell r="BI79">
            <v>40</v>
          </cell>
          <cell r="BJ79">
            <v>34</v>
          </cell>
          <cell r="BK79">
            <v>34</v>
          </cell>
          <cell r="BL79">
            <v>36</v>
          </cell>
          <cell r="BM79">
            <v>18</v>
          </cell>
          <cell r="BN79">
            <v>202</v>
          </cell>
          <cell r="BO79">
            <v>15</v>
          </cell>
          <cell r="BP79">
            <v>25</v>
          </cell>
          <cell r="BQ79">
            <v>40</v>
          </cell>
          <cell r="BR79">
            <v>34</v>
          </cell>
          <cell r="BS79">
            <v>34</v>
          </cell>
          <cell r="BT79">
            <v>36</v>
          </cell>
          <cell r="BU79">
            <v>18</v>
          </cell>
          <cell r="BV79">
            <v>202</v>
          </cell>
          <cell r="BW79">
            <v>0</v>
          </cell>
          <cell r="BX79" t="str">
            <v>TIDAK</v>
          </cell>
          <cell r="BY79" t="str">
            <v>TIDAK</v>
          </cell>
        </row>
        <row r="80">
          <cell r="A80" t="str">
            <v>A0192</v>
          </cell>
          <cell r="B80" t="str">
            <v>Agnes Haudi Suryantika</v>
          </cell>
          <cell r="C80" t="str">
            <v>DELTA</v>
          </cell>
          <cell r="D80">
            <v>44806</v>
          </cell>
          <cell r="E80" t="str">
            <v>Sep-22</v>
          </cell>
          <cell r="F80" t="str">
            <v>EKSKLUSIF</v>
          </cell>
          <cell r="G80" t="str">
            <v>EKSKLUSIF</v>
          </cell>
          <cell r="H80" t="str">
            <v>EKSKLUSIF</v>
          </cell>
          <cell r="I80" t="str">
            <v>EKSKLUSIF</v>
          </cell>
          <cell r="J80" t="str">
            <v>EKSKLUSIF</v>
          </cell>
          <cell r="K80" t="str">
            <v>EKSKLUSIF</v>
          </cell>
          <cell r="L80" t="str">
            <v>EKSKLUSIF</v>
          </cell>
          <cell r="M80">
            <v>22</v>
          </cell>
          <cell r="N80">
            <v>46</v>
          </cell>
          <cell r="O80">
            <v>41</v>
          </cell>
          <cell r="P80">
            <v>41</v>
          </cell>
          <cell r="Q80">
            <v>39</v>
          </cell>
          <cell r="R80">
            <v>42</v>
          </cell>
          <cell r="S80">
            <v>22</v>
          </cell>
          <cell r="T80">
            <v>253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 t="str">
            <v>TIDAK</v>
          </cell>
          <cell r="AE80" t="str">
            <v>TIDAK</v>
          </cell>
          <cell r="AF80">
            <v>0</v>
          </cell>
          <cell r="AG80">
            <v>2</v>
          </cell>
          <cell r="AH80" t="str">
            <v>SAPHIRE</v>
          </cell>
          <cell r="AI80">
            <v>0</v>
          </cell>
          <cell r="AJ80" t="str">
            <v>FALSE</v>
          </cell>
          <cell r="AK80">
            <v>0</v>
          </cell>
          <cell r="AL80">
            <v>45261</v>
          </cell>
          <cell r="AM80">
            <v>45701</v>
          </cell>
          <cell r="AN80">
            <v>1</v>
          </cell>
          <cell r="AO80">
            <v>0</v>
          </cell>
          <cell r="AP80" t="str">
            <v>EKSKLUSIF</v>
          </cell>
          <cell r="AQ80" t="str">
            <v>-</v>
          </cell>
          <cell r="AR80" t="str">
            <v>EKSKLUSIF</v>
          </cell>
          <cell r="AS80" t="str">
            <v>EKSKLUSIF</v>
          </cell>
          <cell r="AT80" t="str">
            <v>REGULER</v>
          </cell>
          <cell r="AU80" t="str">
            <v>EKSKLUSIF</v>
          </cell>
          <cell r="AV80" t="str">
            <v/>
          </cell>
          <cell r="AW80">
            <v>47</v>
          </cell>
          <cell r="AX80">
            <v>47</v>
          </cell>
          <cell r="AY80">
            <v>44</v>
          </cell>
          <cell r="AZ80">
            <v>25</v>
          </cell>
          <cell r="BA80">
            <v>45</v>
          </cell>
          <cell r="BB80">
            <v>47</v>
          </cell>
          <cell r="BC80">
            <v>47</v>
          </cell>
          <cell r="BD80">
            <v>44</v>
          </cell>
          <cell r="BE80">
            <v>25</v>
          </cell>
          <cell r="BF80">
            <v>45</v>
          </cell>
          <cell r="BG80">
            <v>19</v>
          </cell>
          <cell r="BH80">
            <v>47</v>
          </cell>
          <cell r="BI80">
            <v>47</v>
          </cell>
          <cell r="BJ80">
            <v>44</v>
          </cell>
          <cell r="BK80">
            <v>25</v>
          </cell>
          <cell r="BL80">
            <v>45</v>
          </cell>
          <cell r="BM80">
            <v>21</v>
          </cell>
          <cell r="BN80">
            <v>248</v>
          </cell>
          <cell r="BO80">
            <v>0</v>
          </cell>
          <cell r="BP80">
            <v>47</v>
          </cell>
          <cell r="BQ80">
            <v>0</v>
          </cell>
          <cell r="BR80">
            <v>0</v>
          </cell>
          <cell r="BS80">
            <v>25</v>
          </cell>
          <cell r="BT80">
            <v>0</v>
          </cell>
          <cell r="BU80">
            <v>21</v>
          </cell>
          <cell r="BV80">
            <v>93</v>
          </cell>
          <cell r="BW80">
            <v>0</v>
          </cell>
          <cell r="BX80" t="str">
            <v>TIDAK</v>
          </cell>
          <cell r="BY80" t="str">
            <v>TIDAK</v>
          </cell>
        </row>
        <row r="81">
          <cell r="A81" t="str">
            <v>A1357</v>
          </cell>
          <cell r="B81" t="str">
            <v>Agnes Trinitas</v>
          </cell>
          <cell r="C81" t="str">
            <v>DELTA</v>
          </cell>
          <cell r="D81">
            <v>44995</v>
          </cell>
          <cell r="E81" t="str">
            <v>Mar-23</v>
          </cell>
          <cell r="F81" t="str">
            <v>REGULER</v>
          </cell>
          <cell r="G81" t="str">
            <v>EKSKLUSIF</v>
          </cell>
          <cell r="H81" t="str">
            <v>EKSKLUSIF</v>
          </cell>
          <cell r="I81" t="str">
            <v>EKSKLUSIF</v>
          </cell>
          <cell r="J81" t="str">
            <v>EKSKLUSIF</v>
          </cell>
          <cell r="K81" t="str">
            <v>EKSKLUSIF</v>
          </cell>
          <cell r="L81" t="str">
            <v>EKSKLUSIF</v>
          </cell>
          <cell r="M81">
            <v>10</v>
          </cell>
          <cell r="N81">
            <v>46</v>
          </cell>
          <cell r="O81">
            <v>40</v>
          </cell>
          <cell r="P81">
            <v>40</v>
          </cell>
          <cell r="Q81">
            <v>39</v>
          </cell>
          <cell r="R81">
            <v>41</v>
          </cell>
          <cell r="S81">
            <v>21</v>
          </cell>
          <cell r="T81">
            <v>237</v>
          </cell>
          <cell r="U81">
            <v>10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10</v>
          </cell>
          <cell r="AC81">
            <v>0</v>
          </cell>
          <cell r="AD81" t="str">
            <v>TIDAK</v>
          </cell>
          <cell r="AE81" t="str">
            <v>TIDAK</v>
          </cell>
          <cell r="AF81">
            <v>10</v>
          </cell>
          <cell r="AG81">
            <v>2</v>
          </cell>
          <cell r="AH81" t="str">
            <v>SAPHIRE</v>
          </cell>
          <cell r="AI81">
            <v>0</v>
          </cell>
          <cell r="AJ81" t="str">
            <v>FALSE</v>
          </cell>
          <cell r="AK81">
            <v>0</v>
          </cell>
          <cell r="AL81">
            <v>45261</v>
          </cell>
          <cell r="AM81">
            <v>45701</v>
          </cell>
          <cell r="AN81">
            <v>1</v>
          </cell>
          <cell r="AO81">
            <v>10</v>
          </cell>
          <cell r="AP81" t="str">
            <v>EKSKLUSIF</v>
          </cell>
          <cell r="AQ81" t="str">
            <v>-</v>
          </cell>
          <cell r="AR81" t="str">
            <v>EKSKLUSIF</v>
          </cell>
          <cell r="AS81" t="str">
            <v>EKSKLUSIF</v>
          </cell>
          <cell r="AT81" t="str">
            <v>EKSKLUSIF</v>
          </cell>
          <cell r="AU81" t="str">
            <v>REGULER</v>
          </cell>
          <cell r="AV81" t="str">
            <v/>
          </cell>
          <cell r="AW81">
            <v>38</v>
          </cell>
          <cell r="AX81">
            <v>47</v>
          </cell>
          <cell r="AY81">
            <v>41</v>
          </cell>
          <cell r="AZ81">
            <v>47</v>
          </cell>
          <cell r="BA81">
            <v>32</v>
          </cell>
          <cell r="BB81">
            <v>38</v>
          </cell>
          <cell r="BC81">
            <v>47</v>
          </cell>
          <cell r="BD81">
            <v>41</v>
          </cell>
          <cell r="BE81">
            <v>47</v>
          </cell>
          <cell r="BF81">
            <v>32</v>
          </cell>
          <cell r="BG81">
            <v>19</v>
          </cell>
          <cell r="BH81">
            <v>38</v>
          </cell>
          <cell r="BI81">
            <v>47</v>
          </cell>
          <cell r="BJ81">
            <v>41</v>
          </cell>
          <cell r="BK81">
            <v>47</v>
          </cell>
          <cell r="BL81">
            <v>32</v>
          </cell>
          <cell r="BM81">
            <v>16</v>
          </cell>
          <cell r="BN81">
            <v>240</v>
          </cell>
          <cell r="BO81">
            <v>0</v>
          </cell>
          <cell r="BP81">
            <v>38</v>
          </cell>
          <cell r="BQ81">
            <v>0</v>
          </cell>
          <cell r="BR81">
            <v>0</v>
          </cell>
          <cell r="BS81">
            <v>0</v>
          </cell>
          <cell r="BT81">
            <v>32</v>
          </cell>
          <cell r="BU81">
            <v>16</v>
          </cell>
          <cell r="BV81">
            <v>86</v>
          </cell>
          <cell r="BW81">
            <v>0</v>
          </cell>
          <cell r="BX81" t="str">
            <v>TIDAK</v>
          </cell>
          <cell r="BY81" t="str">
            <v>TIDAK</v>
          </cell>
        </row>
        <row r="82">
          <cell r="A82" t="str">
            <v>A2961</v>
          </cell>
          <cell r="B82" t="str">
            <v>Agung Prasetyadi</v>
          </cell>
          <cell r="C82" t="str">
            <v>DELTA</v>
          </cell>
          <cell r="D82">
            <v>45189</v>
          </cell>
          <cell r="E82" t="str">
            <v>Sep-23</v>
          </cell>
          <cell r="F82" t="str">
            <v>REGULER</v>
          </cell>
          <cell r="G82" t="str">
            <v>REGULER</v>
          </cell>
          <cell r="H82" t="str">
            <v>REGULER</v>
          </cell>
          <cell r="I82" t="str">
            <v>REGULER</v>
          </cell>
          <cell r="J82" t="str">
            <v>-</v>
          </cell>
          <cell r="K82" t="str">
            <v>REGULER</v>
          </cell>
          <cell r="L82" t="str">
            <v>REGULER</v>
          </cell>
          <cell r="M82">
            <v>20</v>
          </cell>
          <cell r="N82">
            <v>30</v>
          </cell>
          <cell r="O82">
            <v>32</v>
          </cell>
          <cell r="P82">
            <v>30</v>
          </cell>
          <cell r="Q82">
            <v>0</v>
          </cell>
          <cell r="R82">
            <v>30</v>
          </cell>
          <cell r="S82">
            <v>15</v>
          </cell>
          <cell r="T82">
            <v>157</v>
          </cell>
          <cell r="U82">
            <v>20</v>
          </cell>
          <cell r="V82">
            <v>30</v>
          </cell>
          <cell r="W82">
            <v>32</v>
          </cell>
          <cell r="X82">
            <v>30</v>
          </cell>
          <cell r="Y82">
            <v>0</v>
          </cell>
          <cell r="Z82">
            <v>30</v>
          </cell>
          <cell r="AA82">
            <v>15</v>
          </cell>
          <cell r="AB82">
            <v>157</v>
          </cell>
          <cell r="AC82">
            <v>1</v>
          </cell>
          <cell r="AD82" t="str">
            <v>TIDAK</v>
          </cell>
          <cell r="AE82" t="str">
            <v>TIDAK</v>
          </cell>
          <cell r="AF82">
            <v>157</v>
          </cell>
          <cell r="AG82">
            <v>2</v>
          </cell>
          <cell r="AH82" t="str">
            <v>SAPHIRE</v>
          </cell>
          <cell r="AI82">
            <v>0</v>
          </cell>
          <cell r="AJ82" t="str">
            <v>Y</v>
          </cell>
          <cell r="AK82">
            <v>0</v>
          </cell>
          <cell r="AL82">
            <v>45261</v>
          </cell>
          <cell r="AM82">
            <v>45701</v>
          </cell>
          <cell r="AN82">
            <v>1</v>
          </cell>
          <cell r="AO82">
            <v>157</v>
          </cell>
          <cell r="AP82" t="str">
            <v>-</v>
          </cell>
          <cell r="AQ82" t="str">
            <v>-</v>
          </cell>
          <cell r="AR82" t="str">
            <v>REGULER</v>
          </cell>
          <cell r="AS82" t="str">
            <v>REGULER</v>
          </cell>
          <cell r="AT82" t="str">
            <v>EKSKLUSIF</v>
          </cell>
          <cell r="AU82" t="str">
            <v>EKSKLUSIF</v>
          </cell>
          <cell r="AV82" t="str">
            <v/>
          </cell>
          <cell r="AW82">
            <v>30</v>
          </cell>
          <cell r="AX82">
            <v>33</v>
          </cell>
          <cell r="AY82">
            <v>30</v>
          </cell>
          <cell r="AZ82">
            <v>47</v>
          </cell>
          <cell r="BA82">
            <v>41</v>
          </cell>
          <cell r="BB82">
            <v>30</v>
          </cell>
          <cell r="BC82">
            <v>33</v>
          </cell>
          <cell r="BD82">
            <v>30</v>
          </cell>
          <cell r="BE82">
            <v>47</v>
          </cell>
          <cell r="BF82">
            <v>41</v>
          </cell>
          <cell r="BG82">
            <v>1</v>
          </cell>
          <cell r="BH82">
            <v>30</v>
          </cell>
          <cell r="BI82">
            <v>33</v>
          </cell>
          <cell r="BJ82">
            <v>30</v>
          </cell>
          <cell r="BK82">
            <v>47</v>
          </cell>
          <cell r="BL82">
            <v>41</v>
          </cell>
          <cell r="BM82">
            <v>22</v>
          </cell>
          <cell r="BN82">
            <v>204</v>
          </cell>
          <cell r="BO82">
            <v>1</v>
          </cell>
          <cell r="BP82">
            <v>30</v>
          </cell>
          <cell r="BQ82">
            <v>33</v>
          </cell>
          <cell r="BR82">
            <v>30</v>
          </cell>
          <cell r="BS82">
            <v>0</v>
          </cell>
          <cell r="BT82">
            <v>0</v>
          </cell>
          <cell r="BU82">
            <v>22</v>
          </cell>
          <cell r="BV82">
            <v>116</v>
          </cell>
          <cell r="BW82">
            <v>0</v>
          </cell>
          <cell r="BX82" t="str">
            <v>TIDAK</v>
          </cell>
          <cell r="BY82" t="str">
            <v>TIDAK</v>
          </cell>
        </row>
        <row r="83">
          <cell r="A83" t="str">
            <v>A0531</v>
          </cell>
          <cell r="B83" t="str">
            <v>Agus Prayitno</v>
          </cell>
          <cell r="C83" t="str">
            <v>DELTA</v>
          </cell>
          <cell r="D83">
            <v>44870</v>
          </cell>
          <cell r="E83" t="str">
            <v>Nov-22</v>
          </cell>
          <cell r="F83" t="str">
            <v>EKSKLUSIF</v>
          </cell>
          <cell r="G83" t="str">
            <v>REGULER</v>
          </cell>
          <cell r="H83" t="str">
            <v>-</v>
          </cell>
          <cell r="I83" t="str">
            <v>-</v>
          </cell>
          <cell r="J83" t="str">
            <v>-</v>
          </cell>
          <cell r="K83" t="str">
            <v>-</v>
          </cell>
          <cell r="L83" t="str">
            <v>-</v>
          </cell>
          <cell r="M83">
            <v>21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 t="str">
            <v/>
          </cell>
          <cell r="T83">
            <v>21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 t="str">
            <v/>
          </cell>
          <cell r="AB83">
            <v>0</v>
          </cell>
          <cell r="AC83">
            <v>6</v>
          </cell>
          <cell r="AD83" t="str">
            <v>DOWNGRADE</v>
          </cell>
          <cell r="AE83" t="str">
            <v>RESET</v>
          </cell>
          <cell r="AF83">
            <v>0</v>
          </cell>
          <cell r="AG83">
            <v>2</v>
          </cell>
          <cell r="AH83" t="str">
            <v>SAPHIRE</v>
          </cell>
          <cell r="AI83">
            <v>0</v>
          </cell>
          <cell r="AJ83" t="str">
            <v>FALSE</v>
          </cell>
          <cell r="AK83">
            <v>0</v>
          </cell>
          <cell r="AL83">
            <v>45261</v>
          </cell>
          <cell r="AM83">
            <v>45701</v>
          </cell>
          <cell r="AN83">
            <v>1</v>
          </cell>
          <cell r="AO83">
            <v>0</v>
          </cell>
          <cell r="AP83" t="str">
            <v>-</v>
          </cell>
          <cell r="AQ83" t="str">
            <v>-</v>
          </cell>
          <cell r="AR83" t="str">
            <v>-</v>
          </cell>
          <cell r="AS83" t="str">
            <v>-</v>
          </cell>
          <cell r="AT83" t="str">
            <v>-</v>
          </cell>
          <cell r="AU83" t="str">
            <v>-</v>
          </cell>
          <cell r="AV83" t="str">
            <v/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 t="str">
            <v/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 t="str">
            <v/>
          </cell>
          <cell r="BN83">
            <v>0</v>
          </cell>
          <cell r="BO83" t="str">
            <v/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 t="str">
            <v/>
          </cell>
          <cell r="BV83">
            <v>0</v>
          </cell>
          <cell r="BW83">
            <v>7</v>
          </cell>
          <cell r="BX83" t="str">
            <v>DOWNGRADE</v>
          </cell>
          <cell r="BY83" t="str">
            <v>RESET</v>
          </cell>
        </row>
        <row r="84">
          <cell r="A84" t="str">
            <v>A3354</v>
          </cell>
          <cell r="B84" t="str">
            <v>Ahmad Mustofa</v>
          </cell>
          <cell r="C84" t="str">
            <v>DELTA</v>
          </cell>
          <cell r="D84">
            <v>45261</v>
          </cell>
          <cell r="E84" t="str">
            <v>Dec-23</v>
          </cell>
          <cell r="F84" t="str">
            <v>REGULER</v>
          </cell>
          <cell r="G84" t="str">
            <v>REGULER</v>
          </cell>
          <cell r="H84" t="str">
            <v>-</v>
          </cell>
          <cell r="I84" t="str">
            <v>-</v>
          </cell>
          <cell r="J84" t="str">
            <v>-</v>
          </cell>
          <cell r="K84" t="str">
            <v>-</v>
          </cell>
          <cell r="L84" t="str">
            <v>-</v>
          </cell>
          <cell r="M84">
            <v>18</v>
          </cell>
          <cell r="N84">
            <v>2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 t="str">
            <v/>
          </cell>
          <cell r="T84">
            <v>20</v>
          </cell>
          <cell r="U84">
            <v>18</v>
          </cell>
          <cell r="V84">
            <v>2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 t="str">
            <v/>
          </cell>
          <cell r="AB84">
            <v>20</v>
          </cell>
          <cell r="AC84">
            <v>5</v>
          </cell>
          <cell r="AD84" t="str">
            <v>DOWNGRADE</v>
          </cell>
          <cell r="AE84" t="str">
            <v>RESET</v>
          </cell>
          <cell r="AF84">
            <v>0</v>
          </cell>
          <cell r="AG84">
            <v>2</v>
          </cell>
          <cell r="AH84" t="str">
            <v>SAPHIRE</v>
          </cell>
          <cell r="AI84">
            <v>0</v>
          </cell>
          <cell r="AJ84" t="str">
            <v>FALSE</v>
          </cell>
          <cell r="AK84">
            <v>0</v>
          </cell>
          <cell r="AL84">
            <v>45261</v>
          </cell>
          <cell r="AM84">
            <v>45701</v>
          </cell>
          <cell r="AN84">
            <v>1</v>
          </cell>
          <cell r="AO84">
            <v>0</v>
          </cell>
          <cell r="AP84" t="str">
            <v>-</v>
          </cell>
          <cell r="AQ84" t="str">
            <v>-</v>
          </cell>
          <cell r="AR84" t="str">
            <v>-</v>
          </cell>
          <cell r="AS84" t="str">
            <v>-</v>
          </cell>
          <cell r="AT84" t="str">
            <v>-</v>
          </cell>
          <cell r="AU84" t="str">
            <v>-</v>
          </cell>
          <cell r="AV84" t="str">
            <v/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 t="str">
            <v/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 t="str">
            <v/>
          </cell>
          <cell r="BN84">
            <v>0</v>
          </cell>
          <cell r="BO84" t="str">
            <v/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 t="str">
            <v/>
          </cell>
          <cell r="BV84">
            <v>0</v>
          </cell>
          <cell r="BW84">
            <v>7</v>
          </cell>
          <cell r="BX84" t="str">
            <v>DOWNGRADE</v>
          </cell>
          <cell r="BY84" t="str">
            <v>RESET</v>
          </cell>
        </row>
        <row r="85">
          <cell r="A85" t="str">
            <v>A1710</v>
          </cell>
          <cell r="B85" t="str">
            <v>Aisya Hanan Nabila</v>
          </cell>
          <cell r="C85" t="str">
            <v>DELTA</v>
          </cell>
          <cell r="D85">
            <v>44988</v>
          </cell>
          <cell r="E85" t="str">
            <v>Mar-23</v>
          </cell>
          <cell r="F85" t="str">
            <v>REGULER</v>
          </cell>
          <cell r="G85" t="str">
            <v>REGULER</v>
          </cell>
          <cell r="H85" t="str">
            <v>EKSKLUSIF</v>
          </cell>
          <cell r="I85" t="str">
            <v>EKSKLUSIF</v>
          </cell>
          <cell r="J85" t="str">
            <v>EKSKLUSIF</v>
          </cell>
          <cell r="K85" t="str">
            <v>REGULER</v>
          </cell>
          <cell r="L85" t="str">
            <v>-</v>
          </cell>
          <cell r="M85">
            <v>0</v>
          </cell>
          <cell r="N85">
            <v>5</v>
          </cell>
          <cell r="O85">
            <v>42</v>
          </cell>
          <cell r="P85">
            <v>41</v>
          </cell>
          <cell r="Q85">
            <v>37</v>
          </cell>
          <cell r="R85">
            <v>33</v>
          </cell>
          <cell r="S85" t="str">
            <v/>
          </cell>
          <cell r="T85">
            <v>158</v>
          </cell>
          <cell r="U85">
            <v>0</v>
          </cell>
          <cell r="V85">
            <v>5</v>
          </cell>
          <cell r="W85">
            <v>0</v>
          </cell>
          <cell r="X85">
            <v>0</v>
          </cell>
          <cell r="Y85">
            <v>0</v>
          </cell>
          <cell r="Z85">
            <v>33</v>
          </cell>
          <cell r="AA85" t="str">
            <v/>
          </cell>
          <cell r="AB85">
            <v>38</v>
          </cell>
          <cell r="AC85">
            <v>2</v>
          </cell>
          <cell r="AD85" t="str">
            <v>TIDAK</v>
          </cell>
          <cell r="AE85" t="str">
            <v>TIDAK</v>
          </cell>
          <cell r="AF85">
            <v>38</v>
          </cell>
          <cell r="AG85">
            <v>2</v>
          </cell>
          <cell r="AH85" t="str">
            <v>SAPHIRE</v>
          </cell>
          <cell r="AI85">
            <v>0</v>
          </cell>
          <cell r="AJ85" t="str">
            <v>FALSE</v>
          </cell>
          <cell r="AK85">
            <v>0</v>
          </cell>
          <cell r="AL85">
            <v>45261</v>
          </cell>
          <cell r="AM85">
            <v>45701</v>
          </cell>
          <cell r="AN85">
            <v>1</v>
          </cell>
          <cell r="AO85">
            <v>38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/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 t="str">
            <v/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 t="str">
            <v/>
          </cell>
          <cell r="BN85">
            <v>0</v>
          </cell>
          <cell r="BO85" t="str">
            <v/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 t="str">
            <v/>
          </cell>
          <cell r="BV85">
            <v>0</v>
          </cell>
          <cell r="BW85">
            <v>7</v>
          </cell>
          <cell r="BX85" t="str">
            <v>DOWNGRADE</v>
          </cell>
          <cell r="BY85" t="str">
            <v>RESET</v>
          </cell>
        </row>
        <row r="86">
          <cell r="A86" t="str">
            <v>A2441</v>
          </cell>
          <cell r="B86" t="str">
            <v>Ajeng Surya Asminingrum</v>
          </cell>
          <cell r="C86" t="str">
            <v>DELTA</v>
          </cell>
          <cell r="D86">
            <v>45122</v>
          </cell>
          <cell r="E86" t="str">
            <v>Jul-23</v>
          </cell>
          <cell r="F86" t="str">
            <v>REGULER</v>
          </cell>
          <cell r="G86" t="str">
            <v>REGULER</v>
          </cell>
          <cell r="H86" t="str">
            <v>REGULER</v>
          </cell>
          <cell r="I86" t="str">
            <v>REGULER</v>
          </cell>
          <cell r="J86" t="str">
            <v>REGULER</v>
          </cell>
          <cell r="K86" t="str">
            <v>REGULER</v>
          </cell>
          <cell r="L86" t="str">
            <v>REGULER</v>
          </cell>
          <cell r="M86">
            <v>15</v>
          </cell>
          <cell r="N86">
            <v>26</v>
          </cell>
          <cell r="O86">
            <v>25</v>
          </cell>
          <cell r="P86">
            <v>27</v>
          </cell>
          <cell r="Q86">
            <v>37</v>
          </cell>
          <cell r="R86">
            <v>32</v>
          </cell>
          <cell r="S86">
            <v>2</v>
          </cell>
          <cell r="T86">
            <v>164</v>
          </cell>
          <cell r="U86">
            <v>15</v>
          </cell>
          <cell r="V86">
            <v>26</v>
          </cell>
          <cell r="W86">
            <v>25</v>
          </cell>
          <cell r="X86">
            <v>27</v>
          </cell>
          <cell r="Y86">
            <v>37</v>
          </cell>
          <cell r="Z86">
            <v>32</v>
          </cell>
          <cell r="AA86">
            <v>2</v>
          </cell>
          <cell r="AB86">
            <v>164</v>
          </cell>
          <cell r="AC86">
            <v>0</v>
          </cell>
          <cell r="AD86" t="str">
            <v>TIDAK</v>
          </cell>
          <cell r="AE86" t="str">
            <v>TIDAK</v>
          </cell>
          <cell r="AF86">
            <v>164</v>
          </cell>
          <cell r="AG86">
            <v>2</v>
          </cell>
          <cell r="AH86" t="str">
            <v>SAPHIRE</v>
          </cell>
          <cell r="AI86">
            <v>0</v>
          </cell>
          <cell r="AJ86" t="str">
            <v>Y</v>
          </cell>
          <cell r="AK86">
            <v>0</v>
          </cell>
          <cell r="AL86">
            <v>45261</v>
          </cell>
          <cell r="AM86">
            <v>45701</v>
          </cell>
          <cell r="AN86">
            <v>1</v>
          </cell>
          <cell r="AO86">
            <v>164</v>
          </cell>
          <cell r="AP86" t="str">
            <v>-</v>
          </cell>
          <cell r="AQ86" t="str">
            <v>-</v>
          </cell>
          <cell r="AR86" t="str">
            <v>REGULER</v>
          </cell>
          <cell r="AS86" t="str">
            <v>REGULER</v>
          </cell>
          <cell r="AT86" t="str">
            <v>REGULER</v>
          </cell>
          <cell r="AU86" t="str">
            <v>REGULER</v>
          </cell>
          <cell r="AV86" t="str">
            <v/>
          </cell>
          <cell r="AW86">
            <v>20</v>
          </cell>
          <cell r="AX86">
            <v>41</v>
          </cell>
          <cell r="AY86">
            <v>33</v>
          </cell>
          <cell r="AZ86">
            <v>18</v>
          </cell>
          <cell r="BA86">
            <v>15</v>
          </cell>
          <cell r="BB86">
            <v>20</v>
          </cell>
          <cell r="BC86">
            <v>41</v>
          </cell>
          <cell r="BD86">
            <v>33</v>
          </cell>
          <cell r="BE86">
            <v>18</v>
          </cell>
          <cell r="BF86">
            <v>15</v>
          </cell>
          <cell r="BG86" t="str">
            <v/>
          </cell>
          <cell r="BH86">
            <v>20</v>
          </cell>
          <cell r="BI86">
            <v>41</v>
          </cell>
          <cell r="BJ86">
            <v>33</v>
          </cell>
          <cell r="BK86">
            <v>18</v>
          </cell>
          <cell r="BL86">
            <v>15</v>
          </cell>
          <cell r="BM86">
            <v>15</v>
          </cell>
          <cell r="BN86">
            <v>142</v>
          </cell>
          <cell r="BO86" t="str">
            <v/>
          </cell>
          <cell r="BP86">
            <v>20</v>
          </cell>
          <cell r="BQ86">
            <v>41</v>
          </cell>
          <cell r="BR86">
            <v>33</v>
          </cell>
          <cell r="BS86">
            <v>18</v>
          </cell>
          <cell r="BT86">
            <v>15</v>
          </cell>
          <cell r="BU86">
            <v>15</v>
          </cell>
          <cell r="BV86">
            <v>142</v>
          </cell>
          <cell r="BW86">
            <v>1</v>
          </cell>
          <cell r="BX86" t="str">
            <v>TIDAK</v>
          </cell>
          <cell r="BY86" t="str">
            <v>TIDAK</v>
          </cell>
        </row>
        <row r="87">
          <cell r="A87" t="str">
            <v>A1461</v>
          </cell>
          <cell r="B87" t="str">
            <v>Akhsa Eka Maharani</v>
          </cell>
          <cell r="C87" t="str">
            <v>DELTA</v>
          </cell>
          <cell r="D87">
            <v>44986</v>
          </cell>
          <cell r="E87" t="str">
            <v>Mar-23</v>
          </cell>
          <cell r="F87" t="str">
            <v>EKSKLUSIF</v>
          </cell>
          <cell r="G87" t="str">
            <v>EKSKLUSIF</v>
          </cell>
          <cell r="H87" t="str">
            <v>EKSKLUSIF</v>
          </cell>
          <cell r="I87" t="str">
            <v>EKSKLUSIF</v>
          </cell>
          <cell r="J87" t="str">
            <v>EKSKLUSIF</v>
          </cell>
          <cell r="K87" t="str">
            <v>REGULER</v>
          </cell>
          <cell r="L87" t="str">
            <v>REGULER</v>
          </cell>
          <cell r="M87">
            <v>22</v>
          </cell>
          <cell r="N87">
            <v>47</v>
          </cell>
          <cell r="O87">
            <v>41</v>
          </cell>
          <cell r="P87">
            <v>42</v>
          </cell>
          <cell r="Q87">
            <v>37</v>
          </cell>
          <cell r="R87">
            <v>19</v>
          </cell>
          <cell r="S87">
            <v>15</v>
          </cell>
          <cell r="T87">
            <v>223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19</v>
          </cell>
          <cell r="AA87">
            <v>15</v>
          </cell>
          <cell r="AB87">
            <v>34</v>
          </cell>
          <cell r="AC87">
            <v>0</v>
          </cell>
          <cell r="AD87" t="str">
            <v>TIDAK</v>
          </cell>
          <cell r="AE87" t="str">
            <v>TIDAK</v>
          </cell>
          <cell r="AF87">
            <v>34</v>
          </cell>
          <cell r="AG87">
            <v>2</v>
          </cell>
          <cell r="AH87" t="str">
            <v>SAPHIRE</v>
          </cell>
          <cell r="AI87">
            <v>0</v>
          </cell>
          <cell r="AJ87" t="str">
            <v>FALSE</v>
          </cell>
          <cell r="AK87">
            <v>0</v>
          </cell>
          <cell r="AL87">
            <v>45261</v>
          </cell>
          <cell r="AM87">
            <v>45701</v>
          </cell>
          <cell r="AN87">
            <v>1</v>
          </cell>
          <cell r="AO87">
            <v>34</v>
          </cell>
          <cell r="AP87" t="str">
            <v>-</v>
          </cell>
          <cell r="AQ87" t="str">
            <v>-</v>
          </cell>
          <cell r="AR87" t="str">
            <v>EKSKLUSIF</v>
          </cell>
          <cell r="AS87" t="str">
            <v>EKSKLUSIF</v>
          </cell>
          <cell r="AT87" t="str">
            <v>EKSKLUSIF</v>
          </cell>
          <cell r="AU87" t="str">
            <v>EKSKLUSIF</v>
          </cell>
          <cell r="AV87" t="str">
            <v/>
          </cell>
          <cell r="AW87">
            <v>50</v>
          </cell>
          <cell r="AX87">
            <v>48</v>
          </cell>
          <cell r="AY87">
            <v>40</v>
          </cell>
          <cell r="AZ87">
            <v>48</v>
          </cell>
          <cell r="BA87">
            <v>43</v>
          </cell>
          <cell r="BB87">
            <v>50</v>
          </cell>
          <cell r="BC87">
            <v>48</v>
          </cell>
          <cell r="BD87">
            <v>40</v>
          </cell>
          <cell r="BE87">
            <v>48</v>
          </cell>
          <cell r="BF87">
            <v>43</v>
          </cell>
          <cell r="BG87">
            <v>1</v>
          </cell>
          <cell r="BH87">
            <v>50</v>
          </cell>
          <cell r="BI87">
            <v>48</v>
          </cell>
          <cell r="BJ87">
            <v>40</v>
          </cell>
          <cell r="BK87">
            <v>48</v>
          </cell>
          <cell r="BL87">
            <v>43</v>
          </cell>
          <cell r="BM87">
            <v>21</v>
          </cell>
          <cell r="BN87">
            <v>251</v>
          </cell>
          <cell r="BO87">
            <v>1</v>
          </cell>
          <cell r="BP87">
            <v>50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21</v>
          </cell>
          <cell r="BV87">
            <v>72</v>
          </cell>
          <cell r="BW87">
            <v>0</v>
          </cell>
          <cell r="BX87" t="str">
            <v>TIDAK</v>
          </cell>
          <cell r="BY87" t="str">
            <v>TIDAK</v>
          </cell>
        </row>
        <row r="88">
          <cell r="A88" t="str">
            <v>A3259</v>
          </cell>
          <cell r="B88" t="str">
            <v>Albertus Christian Ade Darmawan</v>
          </cell>
          <cell r="C88" t="str">
            <v>DELTA</v>
          </cell>
          <cell r="D88">
            <v>45231</v>
          </cell>
          <cell r="E88" t="str">
            <v>Nov-23</v>
          </cell>
          <cell r="F88" t="str">
            <v>REGULER</v>
          </cell>
          <cell r="G88" t="str">
            <v>REGULER</v>
          </cell>
          <cell r="H88" t="str">
            <v>EKSKLUSIF</v>
          </cell>
          <cell r="I88" t="str">
            <v>EKSKLUSIF</v>
          </cell>
          <cell r="J88" t="str">
            <v>EKSKLUSIF</v>
          </cell>
          <cell r="K88" t="str">
            <v>EKSKLUSIF</v>
          </cell>
          <cell r="L88" t="str">
            <v>EKSKLUSIF</v>
          </cell>
          <cell r="M88">
            <v>17</v>
          </cell>
          <cell r="N88">
            <v>42</v>
          </cell>
          <cell r="O88">
            <v>42</v>
          </cell>
          <cell r="P88">
            <v>44</v>
          </cell>
          <cell r="Q88">
            <v>39</v>
          </cell>
          <cell r="R88">
            <v>42</v>
          </cell>
          <cell r="S88">
            <v>22</v>
          </cell>
          <cell r="T88">
            <v>248</v>
          </cell>
          <cell r="U88">
            <v>17</v>
          </cell>
          <cell r="V88">
            <v>42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59</v>
          </cell>
          <cell r="AC88">
            <v>0</v>
          </cell>
          <cell r="AD88" t="str">
            <v>TIDAK</v>
          </cell>
          <cell r="AE88" t="str">
            <v>TIDAK</v>
          </cell>
          <cell r="AF88">
            <v>59</v>
          </cell>
          <cell r="AG88">
            <v>2</v>
          </cell>
          <cell r="AH88" t="str">
            <v>SAPHIRE</v>
          </cell>
          <cell r="AI88">
            <v>0</v>
          </cell>
          <cell r="AJ88" t="str">
            <v>FALSE</v>
          </cell>
          <cell r="AK88">
            <v>0</v>
          </cell>
          <cell r="AL88">
            <v>45261</v>
          </cell>
          <cell r="AM88">
            <v>45701</v>
          </cell>
          <cell r="AN88">
            <v>1</v>
          </cell>
          <cell r="AO88">
            <v>59</v>
          </cell>
          <cell r="AP88" t="str">
            <v>EKSKLUSIF</v>
          </cell>
          <cell r="AQ88" t="str">
            <v>-</v>
          </cell>
          <cell r="AR88" t="str">
            <v>EKSKLUSIF</v>
          </cell>
          <cell r="AS88" t="str">
            <v>EKSKLUSIF</v>
          </cell>
          <cell r="AT88" t="str">
            <v>EKSKLUSIF</v>
          </cell>
          <cell r="AU88" t="str">
            <v>EKSKLUSIF</v>
          </cell>
          <cell r="AV88" t="str">
            <v/>
          </cell>
          <cell r="AW88">
            <v>50</v>
          </cell>
          <cell r="AX88">
            <v>49</v>
          </cell>
          <cell r="AY88">
            <v>45</v>
          </cell>
          <cell r="AZ88">
            <v>50</v>
          </cell>
          <cell r="BA88">
            <v>46</v>
          </cell>
          <cell r="BB88">
            <v>50</v>
          </cell>
          <cell r="BC88">
            <v>49</v>
          </cell>
          <cell r="BD88">
            <v>45</v>
          </cell>
          <cell r="BE88">
            <v>50</v>
          </cell>
          <cell r="BF88">
            <v>46</v>
          </cell>
          <cell r="BG88">
            <v>20</v>
          </cell>
          <cell r="BH88">
            <v>50</v>
          </cell>
          <cell r="BI88">
            <v>49</v>
          </cell>
          <cell r="BJ88">
            <v>45</v>
          </cell>
          <cell r="BK88">
            <v>50</v>
          </cell>
          <cell r="BL88">
            <v>46</v>
          </cell>
          <cell r="BM88">
            <v>22</v>
          </cell>
          <cell r="BN88">
            <v>282</v>
          </cell>
          <cell r="BO88">
            <v>0</v>
          </cell>
          <cell r="BP88">
            <v>50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22</v>
          </cell>
          <cell r="BV88">
            <v>72</v>
          </cell>
          <cell r="BW88">
            <v>0</v>
          </cell>
          <cell r="BX88" t="str">
            <v>TIDAK</v>
          </cell>
          <cell r="BY88" t="str">
            <v>TIDAK</v>
          </cell>
        </row>
        <row r="89">
          <cell r="A89" t="str">
            <v>A1761</v>
          </cell>
          <cell r="B89" t="str">
            <v>Aldi Kurniawan</v>
          </cell>
          <cell r="C89" t="str">
            <v>DELTA</v>
          </cell>
          <cell r="D89">
            <v>45033</v>
          </cell>
          <cell r="E89" t="str">
            <v>Apr-23</v>
          </cell>
          <cell r="F89" t="str">
            <v>EKSKLUSIF</v>
          </cell>
          <cell r="G89" t="str">
            <v>EKSKLUSIF</v>
          </cell>
          <cell r="H89" t="str">
            <v>EKSKLUSIF</v>
          </cell>
          <cell r="I89" t="str">
            <v>EKSKLUSIF</v>
          </cell>
          <cell r="J89" t="str">
            <v>REGULER</v>
          </cell>
          <cell r="K89" t="str">
            <v>REGULER</v>
          </cell>
          <cell r="L89" t="str">
            <v>-</v>
          </cell>
          <cell r="M89">
            <v>20</v>
          </cell>
          <cell r="N89">
            <v>44</v>
          </cell>
          <cell r="O89">
            <v>40</v>
          </cell>
          <cell r="P89">
            <v>39</v>
          </cell>
          <cell r="Q89">
            <v>27</v>
          </cell>
          <cell r="R89">
            <v>12</v>
          </cell>
          <cell r="S89" t="str">
            <v/>
          </cell>
          <cell r="T89">
            <v>182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27</v>
          </cell>
          <cell r="Z89">
            <v>12</v>
          </cell>
          <cell r="AA89" t="str">
            <v/>
          </cell>
          <cell r="AB89">
            <v>39</v>
          </cell>
          <cell r="AC89">
            <v>1</v>
          </cell>
          <cell r="AD89" t="str">
            <v>TIDAK</v>
          </cell>
          <cell r="AE89" t="str">
            <v>TIDAK</v>
          </cell>
          <cell r="AF89">
            <v>39</v>
          </cell>
          <cell r="AG89">
            <v>2</v>
          </cell>
          <cell r="AH89" t="str">
            <v>SAPHIRE</v>
          </cell>
          <cell r="AI89">
            <v>0</v>
          </cell>
          <cell r="AJ89" t="str">
            <v>FALSE</v>
          </cell>
          <cell r="AK89">
            <v>0</v>
          </cell>
          <cell r="AL89">
            <v>45261</v>
          </cell>
          <cell r="AM89">
            <v>45701</v>
          </cell>
          <cell r="AN89">
            <v>1</v>
          </cell>
          <cell r="AO89">
            <v>39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REGULER</v>
          </cell>
          <cell r="AT89" t="str">
            <v>-</v>
          </cell>
          <cell r="AU89" t="str">
            <v>-</v>
          </cell>
          <cell r="AV89" t="str">
            <v/>
          </cell>
          <cell r="AW89">
            <v>1</v>
          </cell>
          <cell r="AX89">
            <v>0</v>
          </cell>
          <cell r="AY89">
            <v>21</v>
          </cell>
          <cell r="AZ89">
            <v>0</v>
          </cell>
          <cell r="BA89">
            <v>0</v>
          </cell>
          <cell r="BB89">
            <v>1</v>
          </cell>
          <cell r="BC89">
            <v>0</v>
          </cell>
          <cell r="BD89">
            <v>21</v>
          </cell>
          <cell r="BE89">
            <v>0</v>
          </cell>
          <cell r="BF89">
            <v>0</v>
          </cell>
          <cell r="BG89" t="str">
            <v/>
          </cell>
          <cell r="BH89">
            <v>1</v>
          </cell>
          <cell r="BI89">
            <v>0</v>
          </cell>
          <cell r="BJ89">
            <v>21</v>
          </cell>
          <cell r="BK89">
            <v>0</v>
          </cell>
          <cell r="BL89">
            <v>0</v>
          </cell>
          <cell r="BM89" t="str">
            <v/>
          </cell>
          <cell r="BN89">
            <v>22</v>
          </cell>
          <cell r="BO89" t="str">
            <v/>
          </cell>
          <cell r="BP89">
            <v>1</v>
          </cell>
          <cell r="BQ89">
            <v>0</v>
          </cell>
          <cell r="BR89">
            <v>21</v>
          </cell>
          <cell r="BS89">
            <v>0</v>
          </cell>
          <cell r="BT89">
            <v>0</v>
          </cell>
          <cell r="BU89" t="str">
            <v/>
          </cell>
          <cell r="BV89">
            <v>22</v>
          </cell>
          <cell r="BW89">
            <v>5</v>
          </cell>
          <cell r="BX89" t="str">
            <v>DOWNGRADE</v>
          </cell>
          <cell r="BY89" t="str">
            <v>RESET</v>
          </cell>
        </row>
        <row r="90">
          <cell r="A90" t="str">
            <v>A1465</v>
          </cell>
          <cell r="B90" t="str">
            <v>Aldy Ciptha Primanda</v>
          </cell>
          <cell r="C90" t="str">
            <v>DELTA</v>
          </cell>
          <cell r="D90">
            <v>44988</v>
          </cell>
          <cell r="E90" t="str">
            <v>Mar-23</v>
          </cell>
          <cell r="F90" t="str">
            <v>EKSKLUSIF</v>
          </cell>
          <cell r="G90" t="str">
            <v>EKSKLUSIF</v>
          </cell>
          <cell r="H90" t="str">
            <v>REGULER</v>
          </cell>
          <cell r="I90" t="str">
            <v>REGULER</v>
          </cell>
          <cell r="J90" t="str">
            <v>REGULER</v>
          </cell>
          <cell r="K90" t="str">
            <v>REGULER</v>
          </cell>
          <cell r="L90" t="str">
            <v>EKSKLUSIF</v>
          </cell>
          <cell r="M90">
            <v>20</v>
          </cell>
          <cell r="N90">
            <v>47</v>
          </cell>
          <cell r="O90">
            <v>2</v>
          </cell>
          <cell r="P90">
            <v>40</v>
          </cell>
          <cell r="Q90">
            <v>24</v>
          </cell>
          <cell r="R90">
            <v>43</v>
          </cell>
          <cell r="S90">
            <v>21</v>
          </cell>
          <cell r="T90">
            <v>197</v>
          </cell>
          <cell r="U90">
            <v>0</v>
          </cell>
          <cell r="V90">
            <v>0</v>
          </cell>
          <cell r="W90">
            <v>2</v>
          </cell>
          <cell r="X90">
            <v>40</v>
          </cell>
          <cell r="Y90">
            <v>24</v>
          </cell>
          <cell r="Z90">
            <v>43</v>
          </cell>
          <cell r="AA90">
            <v>0</v>
          </cell>
          <cell r="AB90">
            <v>109</v>
          </cell>
          <cell r="AC90">
            <v>0</v>
          </cell>
          <cell r="AD90" t="str">
            <v>TIDAK</v>
          </cell>
          <cell r="AE90" t="str">
            <v>TIDAK</v>
          </cell>
          <cell r="AF90">
            <v>109</v>
          </cell>
          <cell r="AG90">
            <v>2</v>
          </cell>
          <cell r="AH90" t="str">
            <v>SAPHIRE</v>
          </cell>
          <cell r="AI90">
            <v>0</v>
          </cell>
          <cell r="AJ90" t="str">
            <v>Y</v>
          </cell>
          <cell r="AK90">
            <v>0</v>
          </cell>
          <cell r="AL90">
            <v>45261</v>
          </cell>
          <cell r="AM90">
            <v>45701</v>
          </cell>
          <cell r="AN90">
            <v>1</v>
          </cell>
          <cell r="AO90">
            <v>109</v>
          </cell>
          <cell r="AP90" t="str">
            <v>EKSKLUSIF</v>
          </cell>
          <cell r="AQ90" t="str">
            <v>-</v>
          </cell>
          <cell r="AR90" t="str">
            <v>EKSKLUSIF</v>
          </cell>
          <cell r="AS90" t="str">
            <v>REGULER</v>
          </cell>
          <cell r="AT90" t="str">
            <v>REGULER</v>
          </cell>
          <cell r="AU90" t="str">
            <v>REGULER</v>
          </cell>
          <cell r="AV90" t="str">
            <v/>
          </cell>
          <cell r="AW90">
            <v>49</v>
          </cell>
          <cell r="AX90">
            <v>46</v>
          </cell>
          <cell r="AY90">
            <v>39</v>
          </cell>
          <cell r="AZ90">
            <v>45</v>
          </cell>
          <cell r="BA90">
            <v>36</v>
          </cell>
          <cell r="BB90">
            <v>49</v>
          </cell>
          <cell r="BC90">
            <v>46</v>
          </cell>
          <cell r="BD90">
            <v>39</v>
          </cell>
          <cell r="BE90">
            <v>45</v>
          </cell>
          <cell r="BF90">
            <v>36</v>
          </cell>
          <cell r="BG90">
            <v>20</v>
          </cell>
          <cell r="BH90">
            <v>49</v>
          </cell>
          <cell r="BI90">
            <v>46</v>
          </cell>
          <cell r="BJ90">
            <v>39</v>
          </cell>
          <cell r="BK90">
            <v>45</v>
          </cell>
          <cell r="BL90">
            <v>36</v>
          </cell>
          <cell r="BM90">
            <v>18</v>
          </cell>
          <cell r="BN90">
            <v>253</v>
          </cell>
          <cell r="BO90">
            <v>0</v>
          </cell>
          <cell r="BP90">
            <v>49</v>
          </cell>
          <cell r="BQ90">
            <v>0</v>
          </cell>
          <cell r="BR90">
            <v>39</v>
          </cell>
          <cell r="BS90">
            <v>45</v>
          </cell>
          <cell r="BT90">
            <v>36</v>
          </cell>
          <cell r="BU90">
            <v>18</v>
          </cell>
          <cell r="BV90">
            <v>187</v>
          </cell>
          <cell r="BW90">
            <v>0</v>
          </cell>
          <cell r="BX90" t="str">
            <v>TIDAK</v>
          </cell>
          <cell r="BY90" t="str">
            <v>TIDAK</v>
          </cell>
        </row>
        <row r="91">
          <cell r="A91" t="str">
            <v>A2937</v>
          </cell>
          <cell r="B91" t="str">
            <v>Alexandro Elsika Soge</v>
          </cell>
          <cell r="C91" t="str">
            <v>DELTA</v>
          </cell>
          <cell r="D91">
            <v>45133</v>
          </cell>
          <cell r="E91" t="str">
            <v>Jul-23</v>
          </cell>
          <cell r="F91" t="str">
            <v>REGULER</v>
          </cell>
          <cell r="G91" t="str">
            <v>REGULER</v>
          </cell>
          <cell r="H91" t="str">
            <v>REGULER</v>
          </cell>
          <cell r="I91" t="str">
            <v>REGULER</v>
          </cell>
          <cell r="J91" t="str">
            <v>REGULER</v>
          </cell>
          <cell r="K91" t="str">
            <v>REGULER</v>
          </cell>
          <cell r="L91" t="str">
            <v>REGULER</v>
          </cell>
          <cell r="M91">
            <v>15</v>
          </cell>
          <cell r="N91">
            <v>29</v>
          </cell>
          <cell r="O91">
            <v>16</v>
          </cell>
          <cell r="P91">
            <v>34</v>
          </cell>
          <cell r="Q91">
            <v>35</v>
          </cell>
          <cell r="R91">
            <v>34</v>
          </cell>
          <cell r="S91">
            <v>3</v>
          </cell>
          <cell r="T91">
            <v>166</v>
          </cell>
          <cell r="U91">
            <v>15</v>
          </cell>
          <cell r="V91">
            <v>29</v>
          </cell>
          <cell r="W91">
            <v>16</v>
          </cell>
          <cell r="X91">
            <v>34</v>
          </cell>
          <cell r="Y91">
            <v>35</v>
          </cell>
          <cell r="Z91">
            <v>34</v>
          </cell>
          <cell r="AA91">
            <v>3</v>
          </cell>
          <cell r="AB91">
            <v>166</v>
          </cell>
          <cell r="AC91">
            <v>0</v>
          </cell>
          <cell r="AD91" t="str">
            <v>TIDAK</v>
          </cell>
          <cell r="AE91" t="str">
            <v>TIDAK</v>
          </cell>
          <cell r="AF91">
            <v>166</v>
          </cell>
          <cell r="AG91">
            <v>2</v>
          </cell>
          <cell r="AH91" t="str">
            <v>SAPHIRE</v>
          </cell>
          <cell r="AI91">
            <v>0</v>
          </cell>
          <cell r="AJ91" t="str">
            <v>Y</v>
          </cell>
          <cell r="AK91">
            <v>0</v>
          </cell>
          <cell r="AL91">
            <v>45261</v>
          </cell>
          <cell r="AM91">
            <v>45701</v>
          </cell>
          <cell r="AN91">
            <v>1</v>
          </cell>
          <cell r="AO91">
            <v>166</v>
          </cell>
          <cell r="AP91" t="str">
            <v>-</v>
          </cell>
          <cell r="AQ91" t="str">
            <v>-</v>
          </cell>
          <cell r="AR91" t="str">
            <v>REGULER</v>
          </cell>
          <cell r="AS91" t="str">
            <v>REGULER</v>
          </cell>
          <cell r="AT91" t="str">
            <v>REGULER</v>
          </cell>
          <cell r="AU91" t="str">
            <v>REGULER</v>
          </cell>
          <cell r="AV91" t="str">
            <v/>
          </cell>
          <cell r="AW91">
            <v>47</v>
          </cell>
          <cell r="AX91">
            <v>40</v>
          </cell>
          <cell r="AY91">
            <v>4</v>
          </cell>
          <cell r="AZ91">
            <v>38</v>
          </cell>
          <cell r="BA91">
            <v>39</v>
          </cell>
          <cell r="BB91">
            <v>47</v>
          </cell>
          <cell r="BC91">
            <v>40</v>
          </cell>
          <cell r="BD91">
            <v>4</v>
          </cell>
          <cell r="BE91">
            <v>38</v>
          </cell>
          <cell r="BF91">
            <v>39</v>
          </cell>
          <cell r="BG91">
            <v>16</v>
          </cell>
          <cell r="BH91">
            <v>47</v>
          </cell>
          <cell r="BI91">
            <v>40</v>
          </cell>
          <cell r="BJ91">
            <v>4</v>
          </cell>
          <cell r="BK91">
            <v>38</v>
          </cell>
          <cell r="BL91">
            <v>39</v>
          </cell>
          <cell r="BM91">
            <v>16</v>
          </cell>
          <cell r="BN91">
            <v>200</v>
          </cell>
          <cell r="BO91">
            <v>16</v>
          </cell>
          <cell r="BP91">
            <v>47</v>
          </cell>
          <cell r="BQ91">
            <v>40</v>
          </cell>
          <cell r="BR91">
            <v>4</v>
          </cell>
          <cell r="BS91">
            <v>38</v>
          </cell>
          <cell r="BT91">
            <v>39</v>
          </cell>
          <cell r="BU91">
            <v>16</v>
          </cell>
          <cell r="BV91">
            <v>200</v>
          </cell>
          <cell r="BW91">
            <v>0</v>
          </cell>
          <cell r="BX91" t="str">
            <v>TIDAK</v>
          </cell>
          <cell r="BY91" t="str">
            <v>TIDAK</v>
          </cell>
        </row>
        <row r="92">
          <cell r="A92" t="str">
            <v>A3994</v>
          </cell>
          <cell r="B92" t="str">
            <v>ALIF BINTANG HASIHOLAN POHAN</v>
          </cell>
          <cell r="C92" t="str">
            <v>DELTA</v>
          </cell>
          <cell r="D92">
            <v>45419</v>
          </cell>
          <cell r="E92" t="str">
            <v>May-24</v>
          </cell>
          <cell r="F92" t="str">
            <v>-</v>
          </cell>
          <cell r="G92" t="str">
            <v>-</v>
          </cell>
          <cell r="H92" t="str">
            <v>-</v>
          </cell>
          <cell r="I92" t="str">
            <v>-</v>
          </cell>
          <cell r="J92" t="str">
            <v>-</v>
          </cell>
          <cell r="K92" t="str">
            <v>REGULER</v>
          </cell>
          <cell r="L92" t="str">
            <v>REGULER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15</v>
          </cell>
          <cell r="S92">
            <v>18</v>
          </cell>
          <cell r="T92">
            <v>33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15</v>
          </cell>
          <cell r="AA92">
            <v>18</v>
          </cell>
          <cell r="AB92">
            <v>33</v>
          </cell>
          <cell r="AC92">
            <v>0</v>
          </cell>
          <cell r="AD92" t="str">
            <v>TIDAK</v>
          </cell>
          <cell r="AE92" t="str">
            <v>TIDAK</v>
          </cell>
          <cell r="AF92">
            <v>33</v>
          </cell>
          <cell r="AG92">
            <v>2</v>
          </cell>
          <cell r="AH92" t="str">
            <v>SAPHIRE</v>
          </cell>
          <cell r="AI92">
            <v>0</v>
          </cell>
          <cell r="AJ92" t="str">
            <v>FALSE</v>
          </cell>
          <cell r="AK92">
            <v>0</v>
          </cell>
          <cell r="AL92">
            <v>45261</v>
          </cell>
          <cell r="AM92">
            <v>45701</v>
          </cell>
          <cell r="AN92">
            <v>1</v>
          </cell>
          <cell r="AO92">
            <v>33</v>
          </cell>
          <cell r="AP92" t="str">
            <v>-</v>
          </cell>
          <cell r="AQ92" t="str">
            <v>-</v>
          </cell>
          <cell r="AR92" t="str">
            <v>EKSKLUSIF</v>
          </cell>
          <cell r="AS92" t="str">
            <v>EKSKLUSIF</v>
          </cell>
          <cell r="AT92" t="str">
            <v>EKSKLUSIF</v>
          </cell>
          <cell r="AU92" t="str">
            <v>EKSKLUSIF</v>
          </cell>
          <cell r="AV92" t="str">
            <v/>
          </cell>
          <cell r="AW92">
            <v>45</v>
          </cell>
          <cell r="AX92">
            <v>49</v>
          </cell>
          <cell r="AY92">
            <v>45</v>
          </cell>
          <cell r="AZ92">
            <v>50</v>
          </cell>
          <cell r="BA92">
            <v>44</v>
          </cell>
          <cell r="BB92">
            <v>45</v>
          </cell>
          <cell r="BC92">
            <v>49</v>
          </cell>
          <cell r="BD92">
            <v>45</v>
          </cell>
          <cell r="BE92">
            <v>50</v>
          </cell>
          <cell r="BF92">
            <v>44</v>
          </cell>
          <cell r="BG92">
            <v>20</v>
          </cell>
          <cell r="BH92">
            <v>45</v>
          </cell>
          <cell r="BI92">
            <v>49</v>
          </cell>
          <cell r="BJ92">
            <v>45</v>
          </cell>
          <cell r="BK92">
            <v>50</v>
          </cell>
          <cell r="BL92">
            <v>44</v>
          </cell>
          <cell r="BM92">
            <v>21</v>
          </cell>
          <cell r="BN92">
            <v>274</v>
          </cell>
          <cell r="BO92">
            <v>20</v>
          </cell>
          <cell r="BP92">
            <v>45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21</v>
          </cell>
          <cell r="BV92">
            <v>86</v>
          </cell>
          <cell r="BW92">
            <v>0</v>
          </cell>
          <cell r="BX92" t="str">
            <v>TIDAK</v>
          </cell>
          <cell r="BY92" t="str">
            <v>TIDAK</v>
          </cell>
        </row>
        <row r="93">
          <cell r="A93" t="str">
            <v>A0649</v>
          </cell>
          <cell r="B93" t="str">
            <v>Alya Nayla Salsabila</v>
          </cell>
          <cell r="C93" t="str">
            <v>DELTA</v>
          </cell>
          <cell r="D93">
            <v>44858</v>
          </cell>
          <cell r="E93" t="str">
            <v>Oct-22</v>
          </cell>
          <cell r="F93" t="str">
            <v>REGULER</v>
          </cell>
          <cell r="G93" t="str">
            <v>REGULER</v>
          </cell>
          <cell r="H93" t="str">
            <v>-</v>
          </cell>
          <cell r="I93" t="str">
            <v>REGULER</v>
          </cell>
          <cell r="J93" t="str">
            <v>REGULER</v>
          </cell>
          <cell r="K93" t="str">
            <v>-</v>
          </cell>
          <cell r="L93" t="str">
            <v>-</v>
          </cell>
          <cell r="M93">
            <v>7</v>
          </cell>
          <cell r="N93">
            <v>11</v>
          </cell>
          <cell r="O93">
            <v>0</v>
          </cell>
          <cell r="P93">
            <v>1</v>
          </cell>
          <cell r="Q93">
            <v>9</v>
          </cell>
          <cell r="R93">
            <v>0</v>
          </cell>
          <cell r="S93" t="str">
            <v/>
          </cell>
          <cell r="T93">
            <v>28</v>
          </cell>
          <cell r="U93">
            <v>7</v>
          </cell>
          <cell r="V93">
            <v>11</v>
          </cell>
          <cell r="W93">
            <v>0</v>
          </cell>
          <cell r="X93">
            <v>1</v>
          </cell>
          <cell r="Y93">
            <v>9</v>
          </cell>
          <cell r="Z93">
            <v>0</v>
          </cell>
          <cell r="AA93" t="str">
            <v/>
          </cell>
          <cell r="AB93">
            <v>28</v>
          </cell>
          <cell r="AC93">
            <v>3</v>
          </cell>
          <cell r="AD93" t="str">
            <v>DOWNGRADE</v>
          </cell>
          <cell r="AE93" t="str">
            <v>TIDAK</v>
          </cell>
          <cell r="AF93">
            <v>14</v>
          </cell>
          <cell r="AG93">
            <v>2</v>
          </cell>
          <cell r="AH93" t="str">
            <v>SAPHIRE</v>
          </cell>
          <cell r="AI93">
            <v>0</v>
          </cell>
          <cell r="AJ93" t="str">
            <v>FALSE</v>
          </cell>
          <cell r="AK93">
            <v>0</v>
          </cell>
          <cell r="AL93">
            <v>45261</v>
          </cell>
          <cell r="AM93">
            <v>45701</v>
          </cell>
          <cell r="AN93">
            <v>1</v>
          </cell>
          <cell r="AO93">
            <v>14</v>
          </cell>
          <cell r="AP93" t="str">
            <v>-</v>
          </cell>
          <cell r="AQ93" t="str">
            <v>-</v>
          </cell>
          <cell r="AR93" t="str">
            <v>REGULER</v>
          </cell>
          <cell r="AS93" t="str">
            <v>REGULER</v>
          </cell>
          <cell r="AT93" t="str">
            <v>-</v>
          </cell>
          <cell r="AU93" t="str">
            <v>REGULER</v>
          </cell>
          <cell r="AV93" t="str">
            <v/>
          </cell>
          <cell r="AW93">
            <v>29</v>
          </cell>
          <cell r="AX93">
            <v>34</v>
          </cell>
          <cell r="AY93">
            <v>15</v>
          </cell>
          <cell r="AZ93">
            <v>0</v>
          </cell>
          <cell r="BA93">
            <v>9</v>
          </cell>
          <cell r="BB93">
            <v>29</v>
          </cell>
          <cell r="BC93">
            <v>34</v>
          </cell>
          <cell r="BD93">
            <v>15</v>
          </cell>
          <cell r="BE93">
            <v>0</v>
          </cell>
          <cell r="BF93">
            <v>9</v>
          </cell>
          <cell r="BG93" t="str">
            <v/>
          </cell>
          <cell r="BH93">
            <v>29</v>
          </cell>
          <cell r="BI93">
            <v>34</v>
          </cell>
          <cell r="BJ93">
            <v>15</v>
          </cell>
          <cell r="BK93">
            <v>0</v>
          </cell>
          <cell r="BL93">
            <v>9</v>
          </cell>
          <cell r="BM93">
            <v>5</v>
          </cell>
          <cell r="BN93">
            <v>92</v>
          </cell>
          <cell r="BO93" t="str">
            <v/>
          </cell>
          <cell r="BP93">
            <v>29</v>
          </cell>
          <cell r="BQ93">
            <v>34</v>
          </cell>
          <cell r="BR93">
            <v>15</v>
          </cell>
          <cell r="BS93">
            <v>0</v>
          </cell>
          <cell r="BT93">
            <v>9</v>
          </cell>
          <cell r="BU93">
            <v>5</v>
          </cell>
          <cell r="BV93">
            <v>92</v>
          </cell>
          <cell r="BW93">
            <v>2</v>
          </cell>
          <cell r="BX93" t="str">
            <v>TIDAK</v>
          </cell>
          <cell r="BY93" t="str">
            <v>TIDAK</v>
          </cell>
        </row>
        <row r="94">
          <cell r="A94">
            <v>92287</v>
          </cell>
          <cell r="B94" t="str">
            <v>Alyda Rizka</v>
          </cell>
          <cell r="C94" t="str">
            <v>DELTA</v>
          </cell>
          <cell r="D94">
            <v>44667</v>
          </cell>
          <cell r="E94" t="str">
            <v>Apr-22</v>
          </cell>
          <cell r="F94" t="str">
            <v>REGULER</v>
          </cell>
          <cell r="G94" t="str">
            <v>REGULER</v>
          </cell>
          <cell r="H94" t="str">
            <v>REGULER</v>
          </cell>
          <cell r="I94" t="str">
            <v>REGULER</v>
          </cell>
          <cell r="J94" t="str">
            <v>REGULER</v>
          </cell>
          <cell r="K94" t="str">
            <v>EKSKLUSIF</v>
          </cell>
          <cell r="L94" t="str">
            <v>EKSKLUSIF</v>
          </cell>
          <cell r="M94">
            <v>7</v>
          </cell>
          <cell r="N94">
            <v>31</v>
          </cell>
          <cell r="O94">
            <v>35</v>
          </cell>
          <cell r="P94">
            <v>42</v>
          </cell>
          <cell r="Q94">
            <v>34</v>
          </cell>
          <cell r="R94">
            <v>43</v>
          </cell>
          <cell r="S94">
            <v>21</v>
          </cell>
          <cell r="T94">
            <v>213</v>
          </cell>
          <cell r="U94">
            <v>7</v>
          </cell>
          <cell r="V94">
            <v>31</v>
          </cell>
          <cell r="W94">
            <v>35</v>
          </cell>
          <cell r="X94">
            <v>42</v>
          </cell>
          <cell r="Y94">
            <v>34</v>
          </cell>
          <cell r="Z94">
            <v>0</v>
          </cell>
          <cell r="AA94">
            <v>0</v>
          </cell>
          <cell r="AB94">
            <v>149</v>
          </cell>
          <cell r="AC94">
            <v>0</v>
          </cell>
          <cell r="AD94" t="str">
            <v>TIDAK</v>
          </cell>
          <cell r="AE94" t="str">
            <v>TIDAK</v>
          </cell>
          <cell r="AF94">
            <v>149</v>
          </cell>
          <cell r="AG94">
            <v>2</v>
          </cell>
          <cell r="AH94" t="str">
            <v>SAPHIRE</v>
          </cell>
          <cell r="AI94">
            <v>0</v>
          </cell>
          <cell r="AJ94" t="str">
            <v>Y</v>
          </cell>
          <cell r="AK94">
            <v>0</v>
          </cell>
          <cell r="AL94">
            <v>45261</v>
          </cell>
          <cell r="AM94">
            <v>45701</v>
          </cell>
          <cell r="AN94">
            <v>1</v>
          </cell>
          <cell r="AO94">
            <v>149</v>
          </cell>
          <cell r="AP94" t="str">
            <v>EKSKLUSIF</v>
          </cell>
          <cell r="AQ94" t="str">
            <v>-</v>
          </cell>
          <cell r="AR94" t="str">
            <v>EKSKLUSIF</v>
          </cell>
          <cell r="AS94" t="str">
            <v>EKSKLUSIF</v>
          </cell>
          <cell r="AT94" t="str">
            <v>EKSKLUSIF</v>
          </cell>
          <cell r="AU94" t="str">
            <v>EKSKLUSIF</v>
          </cell>
          <cell r="AV94" t="str">
            <v/>
          </cell>
          <cell r="AW94">
            <v>47</v>
          </cell>
          <cell r="AX94">
            <v>47</v>
          </cell>
          <cell r="AY94">
            <v>42</v>
          </cell>
          <cell r="AZ94">
            <v>48</v>
          </cell>
          <cell r="BA94">
            <v>43</v>
          </cell>
          <cell r="BB94">
            <v>47</v>
          </cell>
          <cell r="BC94">
            <v>47</v>
          </cell>
          <cell r="BD94">
            <v>42</v>
          </cell>
          <cell r="BE94">
            <v>48</v>
          </cell>
          <cell r="BF94">
            <v>43</v>
          </cell>
          <cell r="BG94">
            <v>19</v>
          </cell>
          <cell r="BH94">
            <v>47</v>
          </cell>
          <cell r="BI94">
            <v>47</v>
          </cell>
          <cell r="BJ94">
            <v>42</v>
          </cell>
          <cell r="BK94">
            <v>48</v>
          </cell>
          <cell r="BL94">
            <v>43</v>
          </cell>
          <cell r="BM94">
            <v>21</v>
          </cell>
          <cell r="BN94">
            <v>267</v>
          </cell>
          <cell r="BO94">
            <v>0</v>
          </cell>
          <cell r="BP94">
            <v>47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21</v>
          </cell>
          <cell r="BV94">
            <v>68</v>
          </cell>
          <cell r="BW94">
            <v>0</v>
          </cell>
          <cell r="BX94" t="str">
            <v>TIDAK</v>
          </cell>
          <cell r="BY94" t="str">
            <v>TIDAK</v>
          </cell>
        </row>
        <row r="95">
          <cell r="A95" t="str">
            <v>A0642</v>
          </cell>
          <cell r="B95" t="str">
            <v>Amalia Azzahroh</v>
          </cell>
          <cell r="C95" t="str">
            <v>DELTA</v>
          </cell>
          <cell r="D95">
            <v>44903</v>
          </cell>
          <cell r="E95" t="str">
            <v>Dec-22</v>
          </cell>
          <cell r="F95" t="str">
            <v>REGULER</v>
          </cell>
          <cell r="G95" t="str">
            <v>REGULER</v>
          </cell>
          <cell r="H95" t="str">
            <v>REGULER</v>
          </cell>
          <cell r="I95" t="str">
            <v>REGULER</v>
          </cell>
          <cell r="J95" t="str">
            <v>REGULER</v>
          </cell>
          <cell r="K95" t="str">
            <v>REGULER</v>
          </cell>
          <cell r="L95" t="str">
            <v>REGULER</v>
          </cell>
          <cell r="M95">
            <v>11</v>
          </cell>
          <cell r="N95">
            <v>32</v>
          </cell>
          <cell r="O95">
            <v>19</v>
          </cell>
          <cell r="P95">
            <v>36</v>
          </cell>
          <cell r="Q95">
            <v>15</v>
          </cell>
          <cell r="R95">
            <v>18</v>
          </cell>
          <cell r="S95">
            <v>15</v>
          </cell>
          <cell r="T95">
            <v>146</v>
          </cell>
          <cell r="U95">
            <v>11</v>
          </cell>
          <cell r="V95">
            <v>32</v>
          </cell>
          <cell r="W95">
            <v>19</v>
          </cell>
          <cell r="X95">
            <v>36</v>
          </cell>
          <cell r="Y95">
            <v>15</v>
          </cell>
          <cell r="Z95">
            <v>18</v>
          </cell>
          <cell r="AA95">
            <v>15</v>
          </cell>
          <cell r="AB95">
            <v>146</v>
          </cell>
          <cell r="AC95">
            <v>0</v>
          </cell>
          <cell r="AD95" t="str">
            <v>TIDAK</v>
          </cell>
          <cell r="AE95" t="str">
            <v>TIDAK</v>
          </cell>
          <cell r="AF95">
            <v>146</v>
          </cell>
          <cell r="AG95">
            <v>2</v>
          </cell>
          <cell r="AH95" t="str">
            <v>SAPHIRE</v>
          </cell>
          <cell r="AI95">
            <v>0</v>
          </cell>
          <cell r="AJ95" t="str">
            <v>Y</v>
          </cell>
          <cell r="AK95">
            <v>0</v>
          </cell>
          <cell r="AL95">
            <v>45261</v>
          </cell>
          <cell r="AM95">
            <v>45701</v>
          </cell>
          <cell r="AN95">
            <v>1</v>
          </cell>
          <cell r="AO95">
            <v>146</v>
          </cell>
          <cell r="AP95" t="str">
            <v>-</v>
          </cell>
          <cell r="AQ95" t="str">
            <v>-</v>
          </cell>
          <cell r="AR95" t="str">
            <v>-</v>
          </cell>
          <cell r="AS95" t="str">
            <v>-</v>
          </cell>
          <cell r="AT95" t="str">
            <v>-</v>
          </cell>
          <cell r="AU95" t="str">
            <v>-</v>
          </cell>
          <cell r="AV95" t="str">
            <v/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15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 t="str">
            <v/>
          </cell>
          <cell r="BN95">
            <v>15</v>
          </cell>
          <cell r="BO95">
            <v>15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 t="str">
            <v/>
          </cell>
          <cell r="BV95">
            <v>15</v>
          </cell>
          <cell r="BW95">
            <v>6</v>
          </cell>
          <cell r="BX95" t="str">
            <v>DOWNGRADE</v>
          </cell>
          <cell r="BY95" t="str">
            <v>RESET</v>
          </cell>
        </row>
        <row r="96">
          <cell r="A96">
            <v>92509</v>
          </cell>
          <cell r="B96" t="str">
            <v>An Nisa Julyansyah</v>
          </cell>
          <cell r="C96" t="str">
            <v>DELTA</v>
          </cell>
          <cell r="D96">
            <v>44735</v>
          </cell>
          <cell r="E96" t="str">
            <v>Jun-22</v>
          </cell>
          <cell r="F96" t="str">
            <v>REGULER</v>
          </cell>
          <cell r="G96" t="str">
            <v>REGULER</v>
          </cell>
          <cell r="H96" t="str">
            <v>REGULER</v>
          </cell>
          <cell r="I96" t="str">
            <v>REGULER</v>
          </cell>
          <cell r="J96" t="str">
            <v>REGULER</v>
          </cell>
          <cell r="K96" t="str">
            <v>REGULER</v>
          </cell>
          <cell r="L96" t="str">
            <v>REGULER</v>
          </cell>
          <cell r="M96">
            <v>17</v>
          </cell>
          <cell r="N96">
            <v>32</v>
          </cell>
          <cell r="O96">
            <v>32</v>
          </cell>
          <cell r="P96">
            <v>35</v>
          </cell>
          <cell r="Q96">
            <v>21</v>
          </cell>
          <cell r="R96">
            <v>18</v>
          </cell>
          <cell r="S96">
            <v>1</v>
          </cell>
          <cell r="T96">
            <v>156</v>
          </cell>
          <cell r="U96">
            <v>17</v>
          </cell>
          <cell r="V96">
            <v>32</v>
          </cell>
          <cell r="W96">
            <v>32</v>
          </cell>
          <cell r="X96">
            <v>35</v>
          </cell>
          <cell r="Y96">
            <v>21</v>
          </cell>
          <cell r="Z96">
            <v>18</v>
          </cell>
          <cell r="AA96">
            <v>1</v>
          </cell>
          <cell r="AB96">
            <v>156</v>
          </cell>
          <cell r="AC96">
            <v>0</v>
          </cell>
          <cell r="AD96" t="str">
            <v>TIDAK</v>
          </cell>
          <cell r="AE96" t="str">
            <v>TIDAK</v>
          </cell>
          <cell r="AF96">
            <v>156</v>
          </cell>
          <cell r="AG96">
            <v>3</v>
          </cell>
          <cell r="AH96" t="str">
            <v>SAPHIRE</v>
          </cell>
          <cell r="AI96">
            <v>0</v>
          </cell>
          <cell r="AJ96" t="str">
            <v>Y</v>
          </cell>
          <cell r="AK96">
            <v>0</v>
          </cell>
          <cell r="AL96">
            <v>45261</v>
          </cell>
          <cell r="AM96">
            <v>45701</v>
          </cell>
          <cell r="AN96">
            <v>1</v>
          </cell>
          <cell r="AO96">
            <v>156</v>
          </cell>
          <cell r="AP96" t="str">
            <v>-</v>
          </cell>
          <cell r="AQ96" t="str">
            <v>-</v>
          </cell>
          <cell r="AR96" t="str">
            <v>-</v>
          </cell>
          <cell r="AS96" t="str">
            <v>-</v>
          </cell>
          <cell r="AT96" t="str">
            <v>-</v>
          </cell>
          <cell r="AU96" t="str">
            <v>-</v>
          </cell>
          <cell r="AV96" t="str">
            <v/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16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 t="str">
            <v/>
          </cell>
          <cell r="BN96">
            <v>16</v>
          </cell>
          <cell r="BO96">
            <v>16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 t="str">
            <v/>
          </cell>
          <cell r="BV96">
            <v>16</v>
          </cell>
          <cell r="BW96">
            <v>6</v>
          </cell>
          <cell r="BX96" t="str">
            <v>DOWNGRADE</v>
          </cell>
          <cell r="BY96" t="str">
            <v>RESET</v>
          </cell>
        </row>
        <row r="97">
          <cell r="A97" t="str">
            <v>A0519</v>
          </cell>
          <cell r="B97" t="str">
            <v>Anastacia Juliana</v>
          </cell>
          <cell r="C97" t="str">
            <v>DELTA</v>
          </cell>
          <cell r="D97">
            <v>44866</v>
          </cell>
          <cell r="E97" t="str">
            <v>Nov-22</v>
          </cell>
          <cell r="F97" t="str">
            <v>EKSKLUSIF</v>
          </cell>
          <cell r="G97" t="str">
            <v>EKSKLUSIF</v>
          </cell>
          <cell r="H97" t="str">
            <v>EKSKLUSIF</v>
          </cell>
          <cell r="I97" t="str">
            <v>-</v>
          </cell>
          <cell r="J97" t="str">
            <v>-</v>
          </cell>
          <cell r="K97" t="str">
            <v>REGULER</v>
          </cell>
          <cell r="L97" t="str">
            <v>REGULER</v>
          </cell>
          <cell r="M97">
            <v>20</v>
          </cell>
          <cell r="N97">
            <v>46</v>
          </cell>
          <cell r="O97">
            <v>37</v>
          </cell>
          <cell r="P97">
            <v>0</v>
          </cell>
          <cell r="Q97">
            <v>0</v>
          </cell>
          <cell r="R97">
            <v>35</v>
          </cell>
          <cell r="S97">
            <v>20</v>
          </cell>
          <cell r="T97">
            <v>158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35</v>
          </cell>
          <cell r="AA97">
            <v>20</v>
          </cell>
          <cell r="AB97">
            <v>55</v>
          </cell>
          <cell r="AC97">
            <v>2</v>
          </cell>
          <cell r="AD97" t="str">
            <v>TIDAK</v>
          </cell>
          <cell r="AE97" t="str">
            <v>TIDAK</v>
          </cell>
          <cell r="AF97">
            <v>55</v>
          </cell>
          <cell r="AG97">
            <v>2</v>
          </cell>
          <cell r="AH97" t="str">
            <v>SAPHIRE</v>
          </cell>
          <cell r="AI97">
            <v>0</v>
          </cell>
          <cell r="AJ97" t="str">
            <v>FALSE</v>
          </cell>
          <cell r="AK97">
            <v>0</v>
          </cell>
          <cell r="AL97">
            <v>45261</v>
          </cell>
          <cell r="AM97">
            <v>45701</v>
          </cell>
          <cell r="AN97">
            <v>1</v>
          </cell>
          <cell r="AO97">
            <v>55</v>
          </cell>
          <cell r="AP97" t="str">
            <v>-</v>
          </cell>
          <cell r="AQ97" t="str">
            <v>-</v>
          </cell>
          <cell r="AR97" t="str">
            <v>-</v>
          </cell>
          <cell r="AS97" t="str">
            <v>-</v>
          </cell>
          <cell r="AT97" t="str">
            <v>REGULER</v>
          </cell>
          <cell r="AU97" t="str">
            <v>REGULER</v>
          </cell>
          <cell r="AV97" t="str">
            <v/>
          </cell>
          <cell r="AW97">
            <v>15</v>
          </cell>
          <cell r="AX97">
            <v>0</v>
          </cell>
          <cell r="AY97">
            <v>0</v>
          </cell>
          <cell r="AZ97">
            <v>7</v>
          </cell>
          <cell r="BA97">
            <v>42</v>
          </cell>
          <cell r="BB97">
            <v>15</v>
          </cell>
          <cell r="BC97">
            <v>0</v>
          </cell>
          <cell r="BD97">
            <v>0</v>
          </cell>
          <cell r="BE97">
            <v>7</v>
          </cell>
          <cell r="BF97">
            <v>42</v>
          </cell>
          <cell r="BG97">
            <v>19</v>
          </cell>
          <cell r="BH97">
            <v>15</v>
          </cell>
          <cell r="BI97">
            <v>0</v>
          </cell>
          <cell r="BJ97">
            <v>0</v>
          </cell>
          <cell r="BK97">
            <v>7</v>
          </cell>
          <cell r="BL97">
            <v>42</v>
          </cell>
          <cell r="BM97">
            <v>21</v>
          </cell>
          <cell r="BN97">
            <v>104</v>
          </cell>
          <cell r="BO97">
            <v>19</v>
          </cell>
          <cell r="BP97">
            <v>15</v>
          </cell>
          <cell r="BQ97">
            <v>0</v>
          </cell>
          <cell r="BR97">
            <v>0</v>
          </cell>
          <cell r="BS97">
            <v>7</v>
          </cell>
          <cell r="BT97">
            <v>42</v>
          </cell>
          <cell r="BU97">
            <v>21</v>
          </cell>
          <cell r="BV97">
            <v>104</v>
          </cell>
          <cell r="BW97">
            <v>2</v>
          </cell>
          <cell r="BX97" t="str">
            <v>TIDAK</v>
          </cell>
          <cell r="BY97" t="str">
            <v>TIDAK</v>
          </cell>
        </row>
        <row r="98">
          <cell r="A98" t="str">
            <v>A3620</v>
          </cell>
          <cell r="B98" t="str">
            <v>Anastasia Prameswari Widyastuti</v>
          </cell>
          <cell r="C98" t="str">
            <v>DELTA</v>
          </cell>
          <cell r="D98">
            <v>45352</v>
          </cell>
          <cell r="E98" t="str">
            <v>Mar-24</v>
          </cell>
          <cell r="F98" t="str">
            <v>-</v>
          </cell>
          <cell r="G98" t="str">
            <v>-</v>
          </cell>
          <cell r="H98" t="str">
            <v>-</v>
          </cell>
          <cell r="I98" t="str">
            <v>REGULER</v>
          </cell>
          <cell r="J98" t="str">
            <v>REGULER</v>
          </cell>
          <cell r="K98" t="str">
            <v>REGULER</v>
          </cell>
          <cell r="L98" t="str">
            <v>REGULER</v>
          </cell>
          <cell r="M98">
            <v>0</v>
          </cell>
          <cell r="N98">
            <v>0</v>
          </cell>
          <cell r="O98">
            <v>0</v>
          </cell>
          <cell r="P98">
            <v>5</v>
          </cell>
          <cell r="Q98">
            <v>22</v>
          </cell>
          <cell r="R98">
            <v>34</v>
          </cell>
          <cell r="S98">
            <v>19</v>
          </cell>
          <cell r="T98">
            <v>80</v>
          </cell>
          <cell r="U98">
            <v>0</v>
          </cell>
          <cell r="V98">
            <v>0</v>
          </cell>
          <cell r="W98">
            <v>0</v>
          </cell>
          <cell r="X98">
            <v>5</v>
          </cell>
          <cell r="Y98">
            <v>22</v>
          </cell>
          <cell r="Z98">
            <v>34</v>
          </cell>
          <cell r="AA98">
            <v>19</v>
          </cell>
          <cell r="AB98">
            <v>80</v>
          </cell>
          <cell r="AC98">
            <v>0</v>
          </cell>
          <cell r="AD98" t="str">
            <v>TIDAK</v>
          </cell>
          <cell r="AE98" t="str">
            <v>TIDAK</v>
          </cell>
          <cell r="AF98">
            <v>80</v>
          </cell>
          <cell r="AG98">
            <v>2</v>
          </cell>
          <cell r="AH98" t="str">
            <v>SAPHIRE</v>
          </cell>
          <cell r="AI98">
            <v>0</v>
          </cell>
          <cell r="AJ98" t="str">
            <v>Y</v>
          </cell>
          <cell r="AK98">
            <v>0</v>
          </cell>
          <cell r="AL98">
            <v>45261</v>
          </cell>
          <cell r="AM98">
            <v>45701</v>
          </cell>
          <cell r="AN98">
            <v>1</v>
          </cell>
          <cell r="AO98">
            <v>80</v>
          </cell>
          <cell r="AP98" t="str">
            <v>-</v>
          </cell>
          <cell r="AQ98" t="str">
            <v>-</v>
          </cell>
          <cell r="AR98" t="str">
            <v>-</v>
          </cell>
          <cell r="AS98" t="str">
            <v>-</v>
          </cell>
          <cell r="AT98" t="str">
            <v>-</v>
          </cell>
          <cell r="AU98" t="str">
            <v>-</v>
          </cell>
          <cell r="AV98" t="str">
            <v/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3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 t="str">
            <v/>
          </cell>
          <cell r="BN98">
            <v>3</v>
          </cell>
          <cell r="BO98">
            <v>3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 t="str">
            <v/>
          </cell>
          <cell r="BV98">
            <v>3</v>
          </cell>
          <cell r="BW98">
            <v>6</v>
          </cell>
          <cell r="BX98" t="str">
            <v>DOWNGRADE</v>
          </cell>
          <cell r="BY98" t="str">
            <v>RESET</v>
          </cell>
        </row>
        <row r="99">
          <cell r="A99" t="str">
            <v>A0346</v>
          </cell>
          <cell r="B99" t="str">
            <v>Anatasya Giri Anjassari</v>
          </cell>
          <cell r="C99" t="str">
            <v>DELTA</v>
          </cell>
          <cell r="D99">
            <v>44877</v>
          </cell>
          <cell r="E99" t="str">
            <v>Nov-22</v>
          </cell>
          <cell r="F99" t="str">
            <v>EKSKLUSIF</v>
          </cell>
          <cell r="G99" t="str">
            <v>EKSKLUSIF</v>
          </cell>
          <cell r="H99" t="str">
            <v>EKSKLUSIF</v>
          </cell>
          <cell r="I99" t="str">
            <v>REGULER</v>
          </cell>
          <cell r="J99" t="str">
            <v>REGULER</v>
          </cell>
          <cell r="K99" t="str">
            <v>-</v>
          </cell>
          <cell r="L99" t="str">
            <v>-</v>
          </cell>
          <cell r="M99">
            <v>20</v>
          </cell>
          <cell r="N99">
            <v>46</v>
          </cell>
          <cell r="O99">
            <v>39</v>
          </cell>
          <cell r="P99">
            <v>0</v>
          </cell>
          <cell r="Q99">
            <v>23</v>
          </cell>
          <cell r="R99">
            <v>0</v>
          </cell>
          <cell r="S99" t="str">
            <v/>
          </cell>
          <cell r="T99">
            <v>128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23</v>
          </cell>
          <cell r="Z99">
            <v>0</v>
          </cell>
          <cell r="AA99" t="str">
            <v/>
          </cell>
          <cell r="AB99">
            <v>23</v>
          </cell>
          <cell r="AC99">
            <v>3</v>
          </cell>
          <cell r="AD99" t="str">
            <v>DOWNGRADE</v>
          </cell>
          <cell r="AE99" t="str">
            <v>TIDAK</v>
          </cell>
          <cell r="AF99">
            <v>11.5</v>
          </cell>
          <cell r="AG99">
            <v>2</v>
          </cell>
          <cell r="AH99" t="str">
            <v>SAPHIRE</v>
          </cell>
          <cell r="AI99">
            <v>0</v>
          </cell>
          <cell r="AJ99" t="str">
            <v>FALSE</v>
          </cell>
          <cell r="AK99">
            <v>0</v>
          </cell>
          <cell r="AL99">
            <v>45261</v>
          </cell>
          <cell r="AM99">
            <v>45701</v>
          </cell>
          <cell r="AN99">
            <v>1</v>
          </cell>
          <cell r="AO99">
            <v>11.5</v>
          </cell>
          <cell r="AP99" t="str">
            <v>-</v>
          </cell>
          <cell r="AQ99" t="str">
            <v>-</v>
          </cell>
          <cell r="AR99" t="str">
            <v>-</v>
          </cell>
          <cell r="AS99" t="str">
            <v>-</v>
          </cell>
          <cell r="AT99" t="str">
            <v>-</v>
          </cell>
          <cell r="AU99" t="str">
            <v>-</v>
          </cell>
          <cell r="AV99" t="str">
            <v/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 t="str">
            <v/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 t="str">
            <v/>
          </cell>
          <cell r="BN99">
            <v>0</v>
          </cell>
          <cell r="BO99" t="str">
            <v/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 t="str">
            <v/>
          </cell>
          <cell r="BV99">
            <v>0</v>
          </cell>
          <cell r="BW99">
            <v>7</v>
          </cell>
          <cell r="BX99" t="str">
            <v>DOWNGRADE</v>
          </cell>
          <cell r="BY99" t="str">
            <v>RESET</v>
          </cell>
        </row>
        <row r="100">
          <cell r="A100" t="str">
            <v>A1645</v>
          </cell>
          <cell r="B100" t="str">
            <v>Andika Saputra</v>
          </cell>
          <cell r="C100" t="str">
            <v>DELTA</v>
          </cell>
          <cell r="D100">
            <v>44988</v>
          </cell>
          <cell r="E100" t="str">
            <v>Mar-23</v>
          </cell>
          <cell r="F100" t="str">
            <v>REGULER</v>
          </cell>
          <cell r="G100" t="str">
            <v>REGULER</v>
          </cell>
          <cell r="H100" t="str">
            <v>-</v>
          </cell>
          <cell r="I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>
            <v>10</v>
          </cell>
          <cell r="N100">
            <v>28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 t="str">
            <v/>
          </cell>
          <cell r="T100">
            <v>38</v>
          </cell>
          <cell r="U100">
            <v>10</v>
          </cell>
          <cell r="V100">
            <v>28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 t="str">
            <v/>
          </cell>
          <cell r="AB100">
            <v>38</v>
          </cell>
          <cell r="AC100">
            <v>5</v>
          </cell>
          <cell r="AD100" t="str">
            <v>DOWNGRADE</v>
          </cell>
          <cell r="AE100" t="str">
            <v>RESET</v>
          </cell>
          <cell r="AF100">
            <v>0</v>
          </cell>
          <cell r="AG100">
            <v>2</v>
          </cell>
          <cell r="AH100" t="str">
            <v>SAPHIRE</v>
          </cell>
          <cell r="AI100">
            <v>0</v>
          </cell>
          <cell r="AJ100" t="str">
            <v>FALSE</v>
          </cell>
          <cell r="AK100">
            <v>0</v>
          </cell>
          <cell r="AL100">
            <v>45261</v>
          </cell>
          <cell r="AM100">
            <v>45701</v>
          </cell>
          <cell r="AN100">
            <v>1</v>
          </cell>
          <cell r="AO100">
            <v>0</v>
          </cell>
          <cell r="AP100" t="str">
            <v>-</v>
          </cell>
          <cell r="AQ100" t="str">
            <v>-</v>
          </cell>
          <cell r="AR100" t="str">
            <v>-</v>
          </cell>
          <cell r="AS100" t="str">
            <v>-</v>
          </cell>
          <cell r="AT100" t="str">
            <v>-</v>
          </cell>
          <cell r="AU100" t="str">
            <v>-</v>
          </cell>
          <cell r="AV100" t="str">
            <v/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 t="str">
            <v/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 t="str">
            <v/>
          </cell>
          <cell r="BN100">
            <v>0</v>
          </cell>
          <cell r="BO100" t="str">
            <v/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 t="str">
            <v/>
          </cell>
          <cell r="BV100">
            <v>0</v>
          </cell>
          <cell r="BW100">
            <v>7</v>
          </cell>
          <cell r="BX100" t="str">
            <v>DOWNGRADE</v>
          </cell>
          <cell r="BY100" t="str">
            <v>RESET</v>
          </cell>
        </row>
        <row r="101">
          <cell r="A101" t="str">
            <v>A3902</v>
          </cell>
          <cell r="B101" t="str">
            <v>Andreas Valliant</v>
          </cell>
          <cell r="C101" t="str">
            <v>DELTA</v>
          </cell>
          <cell r="D101">
            <v>45383</v>
          </cell>
          <cell r="E101" t="str">
            <v>Apr-24</v>
          </cell>
          <cell r="F101" t="str">
            <v>-</v>
          </cell>
          <cell r="G101" t="str">
            <v>-</v>
          </cell>
          <cell r="H101" t="str">
            <v>-</v>
          </cell>
          <cell r="I101" t="str">
            <v>-</v>
          </cell>
          <cell r="J101" t="str">
            <v>REGULER</v>
          </cell>
          <cell r="K101" t="str">
            <v>-</v>
          </cell>
          <cell r="L101" t="str">
            <v>-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34</v>
          </cell>
          <cell r="R101">
            <v>0</v>
          </cell>
          <cell r="S101" t="str">
            <v/>
          </cell>
          <cell r="T101">
            <v>34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34</v>
          </cell>
          <cell r="Z101">
            <v>0</v>
          </cell>
          <cell r="AA101" t="str">
            <v/>
          </cell>
          <cell r="AB101">
            <v>34</v>
          </cell>
          <cell r="AC101">
            <v>2</v>
          </cell>
          <cell r="AD101" t="str">
            <v>TIDAK</v>
          </cell>
          <cell r="AE101" t="str">
            <v>TIDAK</v>
          </cell>
          <cell r="AF101">
            <v>34</v>
          </cell>
          <cell r="AG101">
            <v>2</v>
          </cell>
          <cell r="AH101" t="str">
            <v>SAPHIRE</v>
          </cell>
          <cell r="AI101">
            <v>0</v>
          </cell>
          <cell r="AJ101" t="str">
            <v>FALSE</v>
          </cell>
          <cell r="AK101">
            <v>0</v>
          </cell>
          <cell r="AL101">
            <v>45261</v>
          </cell>
          <cell r="AM101">
            <v>45701</v>
          </cell>
          <cell r="AN101">
            <v>1</v>
          </cell>
          <cell r="AO101">
            <v>34</v>
          </cell>
          <cell r="AP101" t="str">
            <v>-</v>
          </cell>
          <cell r="AQ101" t="str">
            <v>-</v>
          </cell>
          <cell r="AR101" t="str">
            <v>-</v>
          </cell>
          <cell r="AS101" t="str">
            <v>-</v>
          </cell>
          <cell r="AT101" t="str">
            <v>-</v>
          </cell>
          <cell r="AU101" t="str">
            <v>-</v>
          </cell>
          <cell r="AV101" t="str">
            <v/>
          </cell>
          <cell r="AW101">
            <v>8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8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2</v>
          </cell>
          <cell r="BH101">
            <v>8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 t="str">
            <v/>
          </cell>
          <cell r="BN101">
            <v>10</v>
          </cell>
          <cell r="BO101">
            <v>2</v>
          </cell>
          <cell r="BP101">
            <v>8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 t="str">
            <v/>
          </cell>
          <cell r="BV101">
            <v>10</v>
          </cell>
          <cell r="BW101">
            <v>5</v>
          </cell>
          <cell r="BX101" t="str">
            <v>DOWNGRADE</v>
          </cell>
          <cell r="BY101" t="str">
            <v>RESET</v>
          </cell>
        </row>
        <row r="102">
          <cell r="A102" t="str">
            <v>A0745</v>
          </cell>
          <cell r="B102" t="str">
            <v>Ane Melisa Murni</v>
          </cell>
          <cell r="C102" t="str">
            <v>DELTA</v>
          </cell>
          <cell r="D102">
            <v>44911</v>
          </cell>
          <cell r="E102" t="str">
            <v>Dec-22</v>
          </cell>
          <cell r="F102" t="str">
            <v>EKSKLUSIF</v>
          </cell>
          <cell r="G102" t="str">
            <v>EKSKLUSIF</v>
          </cell>
          <cell r="H102" t="str">
            <v>EKSKLUSIF</v>
          </cell>
          <cell r="I102" t="str">
            <v>EKSKLUSIF</v>
          </cell>
          <cell r="J102" t="str">
            <v>EKSKLUSIF</v>
          </cell>
          <cell r="K102" t="str">
            <v>EKSKLUSIF</v>
          </cell>
          <cell r="L102" t="str">
            <v>EKSKLUSIF</v>
          </cell>
          <cell r="M102">
            <v>22</v>
          </cell>
          <cell r="N102">
            <v>46</v>
          </cell>
          <cell r="O102">
            <v>40</v>
          </cell>
          <cell r="P102">
            <v>42</v>
          </cell>
          <cell r="Q102">
            <v>39</v>
          </cell>
          <cell r="R102">
            <v>42</v>
          </cell>
          <cell r="S102">
            <v>22</v>
          </cell>
          <cell r="T102">
            <v>253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 t="str">
            <v>TIDAK</v>
          </cell>
          <cell r="AE102" t="str">
            <v>TIDAK</v>
          </cell>
          <cell r="AF102">
            <v>0</v>
          </cell>
          <cell r="AG102">
            <v>2</v>
          </cell>
          <cell r="AH102" t="str">
            <v>SAPHIRE</v>
          </cell>
          <cell r="AI102">
            <v>0</v>
          </cell>
          <cell r="AJ102" t="str">
            <v>FALSE</v>
          </cell>
          <cell r="AK102">
            <v>0</v>
          </cell>
          <cell r="AL102">
            <v>45261</v>
          </cell>
          <cell r="AM102">
            <v>45701</v>
          </cell>
          <cell r="AN102">
            <v>1</v>
          </cell>
          <cell r="AO102">
            <v>0</v>
          </cell>
          <cell r="AP102" t="str">
            <v>EKSKLUSIF</v>
          </cell>
          <cell r="AQ102" t="str">
            <v>-</v>
          </cell>
          <cell r="AR102" t="str">
            <v>EKSKLUSIF</v>
          </cell>
          <cell r="AS102" t="str">
            <v>EKSKLUSIF</v>
          </cell>
          <cell r="AT102" t="str">
            <v>EKSKLUSIF</v>
          </cell>
          <cell r="AU102" t="str">
            <v>EKSKLUSIF</v>
          </cell>
          <cell r="AV102" t="str">
            <v/>
          </cell>
          <cell r="AW102">
            <v>47</v>
          </cell>
          <cell r="AX102">
            <v>47</v>
          </cell>
          <cell r="AY102">
            <v>43</v>
          </cell>
          <cell r="AZ102">
            <v>45</v>
          </cell>
          <cell r="BA102">
            <v>43</v>
          </cell>
          <cell r="BB102">
            <v>47</v>
          </cell>
          <cell r="BC102">
            <v>47</v>
          </cell>
          <cell r="BD102">
            <v>43</v>
          </cell>
          <cell r="BE102">
            <v>45</v>
          </cell>
          <cell r="BF102">
            <v>43</v>
          </cell>
          <cell r="BG102">
            <v>18</v>
          </cell>
          <cell r="BH102">
            <v>47</v>
          </cell>
          <cell r="BI102">
            <v>47</v>
          </cell>
          <cell r="BJ102">
            <v>43</v>
          </cell>
          <cell r="BK102">
            <v>45</v>
          </cell>
          <cell r="BL102">
            <v>43</v>
          </cell>
          <cell r="BM102">
            <v>20</v>
          </cell>
          <cell r="BN102">
            <v>263</v>
          </cell>
          <cell r="BO102">
            <v>0</v>
          </cell>
          <cell r="BP102">
            <v>47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20</v>
          </cell>
          <cell r="BV102">
            <v>67</v>
          </cell>
          <cell r="BW102">
            <v>0</v>
          </cell>
          <cell r="BX102" t="str">
            <v>TIDAK</v>
          </cell>
          <cell r="BY102" t="str">
            <v>TIDAK</v>
          </cell>
        </row>
        <row r="103">
          <cell r="A103" t="str">
            <v>A1213</v>
          </cell>
          <cell r="B103" t="str">
            <v>Angger Ayu Anggraeni</v>
          </cell>
          <cell r="C103" t="str">
            <v>DELTA</v>
          </cell>
          <cell r="D103">
            <v>44974</v>
          </cell>
          <cell r="E103" t="str">
            <v>Feb-23</v>
          </cell>
          <cell r="F103" t="str">
            <v>REGULER</v>
          </cell>
          <cell r="G103" t="str">
            <v>REGULER</v>
          </cell>
          <cell r="H103" t="str">
            <v>-</v>
          </cell>
          <cell r="I103" t="str">
            <v>-</v>
          </cell>
          <cell r="J103" t="str">
            <v>-</v>
          </cell>
          <cell r="K103" t="str">
            <v>-</v>
          </cell>
          <cell r="L103" t="str">
            <v>-</v>
          </cell>
          <cell r="M103">
            <v>8</v>
          </cell>
          <cell r="N103">
            <v>36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 t="str">
            <v/>
          </cell>
          <cell r="T103">
            <v>44</v>
          </cell>
          <cell r="U103">
            <v>8</v>
          </cell>
          <cell r="V103">
            <v>36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 t="str">
            <v/>
          </cell>
          <cell r="AB103">
            <v>44</v>
          </cell>
          <cell r="AC103">
            <v>5</v>
          </cell>
          <cell r="AD103" t="str">
            <v>DOWNGRADE</v>
          </cell>
          <cell r="AE103" t="str">
            <v>RESET</v>
          </cell>
          <cell r="AF103">
            <v>0</v>
          </cell>
          <cell r="AG103">
            <v>2</v>
          </cell>
          <cell r="AH103" t="str">
            <v>SAPHIRE</v>
          </cell>
          <cell r="AI103">
            <v>0</v>
          </cell>
          <cell r="AJ103" t="str">
            <v>FALSE</v>
          </cell>
          <cell r="AK103">
            <v>0</v>
          </cell>
          <cell r="AL103">
            <v>45261</v>
          </cell>
          <cell r="AM103">
            <v>45701</v>
          </cell>
          <cell r="AN103">
            <v>1</v>
          </cell>
          <cell r="AO103">
            <v>0</v>
          </cell>
          <cell r="AP103" t="str">
            <v>-</v>
          </cell>
          <cell r="AQ103" t="str">
            <v>-</v>
          </cell>
          <cell r="AR103" t="str">
            <v>-</v>
          </cell>
          <cell r="AS103" t="str">
            <v>-</v>
          </cell>
          <cell r="AT103" t="str">
            <v>-</v>
          </cell>
          <cell r="AU103" t="str">
            <v>-</v>
          </cell>
          <cell r="AV103" t="str">
            <v/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 t="str">
            <v/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 t="str">
            <v/>
          </cell>
          <cell r="BN103">
            <v>0</v>
          </cell>
          <cell r="BO103" t="str">
            <v/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 t="str">
            <v/>
          </cell>
          <cell r="BV103">
            <v>0</v>
          </cell>
          <cell r="BW103">
            <v>7</v>
          </cell>
          <cell r="BX103" t="str">
            <v>DOWNGRADE</v>
          </cell>
          <cell r="BY103" t="str">
            <v>RESET</v>
          </cell>
        </row>
        <row r="104">
          <cell r="A104" t="str">
            <v>A0969</v>
          </cell>
          <cell r="B104" t="str">
            <v>Anggi Dwi</v>
          </cell>
          <cell r="C104" t="str">
            <v>DELTA</v>
          </cell>
          <cell r="D104">
            <v>44928</v>
          </cell>
          <cell r="E104" t="str">
            <v>Jan-23</v>
          </cell>
          <cell r="F104" t="str">
            <v>EKSKLUSIF</v>
          </cell>
          <cell r="G104" t="str">
            <v>EKSKLUSIF</v>
          </cell>
          <cell r="H104" t="str">
            <v>EKSKLUSIF</v>
          </cell>
          <cell r="I104" t="str">
            <v>EKSKLUSIF</v>
          </cell>
          <cell r="J104" t="str">
            <v>EKSKLUSIF</v>
          </cell>
          <cell r="K104" t="str">
            <v>EKSKLUSIF</v>
          </cell>
          <cell r="L104" t="str">
            <v>EKSKLUSIF</v>
          </cell>
          <cell r="M104">
            <v>22</v>
          </cell>
          <cell r="N104">
            <v>47</v>
          </cell>
          <cell r="O104">
            <v>41</v>
          </cell>
          <cell r="P104">
            <v>42</v>
          </cell>
          <cell r="Q104">
            <v>37</v>
          </cell>
          <cell r="R104">
            <v>43</v>
          </cell>
          <cell r="S104">
            <v>21</v>
          </cell>
          <cell r="T104">
            <v>253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 t="str">
            <v>TIDAK</v>
          </cell>
          <cell r="AE104" t="str">
            <v>TIDAK</v>
          </cell>
          <cell r="AF104">
            <v>0</v>
          </cell>
          <cell r="AG104">
            <v>2</v>
          </cell>
          <cell r="AH104" t="str">
            <v>SAPHIRE</v>
          </cell>
          <cell r="AI104">
            <v>0</v>
          </cell>
          <cell r="AJ104" t="str">
            <v>FALSE</v>
          </cell>
          <cell r="AK104">
            <v>0</v>
          </cell>
          <cell r="AL104">
            <v>45261</v>
          </cell>
          <cell r="AM104">
            <v>45701</v>
          </cell>
          <cell r="AN104">
            <v>1</v>
          </cell>
          <cell r="AO104">
            <v>0</v>
          </cell>
          <cell r="AP104" t="str">
            <v>EKSKLUSIF</v>
          </cell>
          <cell r="AQ104" t="str">
            <v>-</v>
          </cell>
          <cell r="AR104" t="str">
            <v>EKSKLUSIF</v>
          </cell>
          <cell r="AS104" t="str">
            <v>EKSKLUSIF</v>
          </cell>
          <cell r="AT104" t="str">
            <v>EKSKLUSIF</v>
          </cell>
          <cell r="AU104" t="str">
            <v>EKSKLUSIF</v>
          </cell>
          <cell r="AV104" t="str">
            <v/>
          </cell>
          <cell r="AW104">
            <v>50</v>
          </cell>
          <cell r="AX104">
            <v>46</v>
          </cell>
          <cell r="AY104">
            <v>43</v>
          </cell>
          <cell r="AZ104">
            <v>49</v>
          </cell>
          <cell r="BA104">
            <v>43</v>
          </cell>
          <cell r="BB104">
            <v>50</v>
          </cell>
          <cell r="BC104">
            <v>46</v>
          </cell>
          <cell r="BD104">
            <v>43</v>
          </cell>
          <cell r="BE104">
            <v>49</v>
          </cell>
          <cell r="BF104">
            <v>43</v>
          </cell>
          <cell r="BG104">
            <v>18</v>
          </cell>
          <cell r="BH104">
            <v>50</v>
          </cell>
          <cell r="BI104">
            <v>46</v>
          </cell>
          <cell r="BJ104">
            <v>43</v>
          </cell>
          <cell r="BK104">
            <v>49</v>
          </cell>
          <cell r="BL104">
            <v>43</v>
          </cell>
          <cell r="BM104">
            <v>21</v>
          </cell>
          <cell r="BN104">
            <v>270</v>
          </cell>
          <cell r="BO104">
            <v>0</v>
          </cell>
          <cell r="BP104">
            <v>50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21</v>
          </cell>
          <cell r="BV104">
            <v>71</v>
          </cell>
          <cell r="BW104">
            <v>0</v>
          </cell>
          <cell r="BX104" t="str">
            <v>TIDAK</v>
          </cell>
          <cell r="BY104" t="str">
            <v>TIDAK</v>
          </cell>
        </row>
        <row r="105">
          <cell r="A105" t="str">
            <v>A1911</v>
          </cell>
          <cell r="B105" t="str">
            <v>Anggraeni Sekar Pawestri</v>
          </cell>
          <cell r="C105" t="str">
            <v>DELTA</v>
          </cell>
          <cell r="D105">
            <v>45049</v>
          </cell>
          <cell r="E105" t="str">
            <v>May-23</v>
          </cell>
          <cell r="F105" t="str">
            <v>EKSKLUSIF</v>
          </cell>
          <cell r="G105" t="str">
            <v>EKSKLUSIF</v>
          </cell>
          <cell r="H105" t="str">
            <v>EKSKLUSIF</v>
          </cell>
          <cell r="I105" t="str">
            <v>EKSKLUSIF</v>
          </cell>
          <cell r="J105" t="str">
            <v>EKSKLUSIF</v>
          </cell>
          <cell r="K105" t="str">
            <v>-</v>
          </cell>
          <cell r="L105" t="str">
            <v>-</v>
          </cell>
          <cell r="M105">
            <v>23</v>
          </cell>
          <cell r="N105">
            <v>46</v>
          </cell>
          <cell r="O105">
            <v>41</v>
          </cell>
          <cell r="P105">
            <v>40</v>
          </cell>
          <cell r="Q105">
            <v>38</v>
          </cell>
          <cell r="R105">
            <v>0</v>
          </cell>
          <cell r="S105" t="str">
            <v/>
          </cell>
          <cell r="T105">
            <v>188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 t="str">
            <v/>
          </cell>
          <cell r="AB105">
            <v>0</v>
          </cell>
          <cell r="AC105">
            <v>2</v>
          </cell>
          <cell r="AD105" t="str">
            <v>TIDAK</v>
          </cell>
          <cell r="AE105" t="str">
            <v>TIDAK</v>
          </cell>
          <cell r="AF105">
            <v>0</v>
          </cell>
          <cell r="AG105">
            <v>2</v>
          </cell>
          <cell r="AH105" t="str">
            <v>SAPHIRE</v>
          </cell>
          <cell r="AI105">
            <v>0</v>
          </cell>
          <cell r="AJ105" t="str">
            <v>FALSE</v>
          </cell>
          <cell r="AK105">
            <v>0</v>
          </cell>
          <cell r="AL105">
            <v>45261</v>
          </cell>
          <cell r="AM105">
            <v>45701</v>
          </cell>
          <cell r="AN105">
            <v>1</v>
          </cell>
          <cell r="AO105">
            <v>0</v>
          </cell>
          <cell r="AP105" t="str">
            <v>-</v>
          </cell>
          <cell r="AQ105" t="str">
            <v>-</v>
          </cell>
          <cell r="AR105" t="str">
            <v>-</v>
          </cell>
          <cell r="AS105" t="str">
            <v>-</v>
          </cell>
          <cell r="AT105" t="str">
            <v>-</v>
          </cell>
          <cell r="AU105" t="str">
            <v>-</v>
          </cell>
          <cell r="AV105" t="str">
            <v/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 t="str">
            <v/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 t="str">
            <v/>
          </cell>
          <cell r="BN105">
            <v>0</v>
          </cell>
          <cell r="BO105" t="str">
            <v/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 t="str">
            <v/>
          </cell>
          <cell r="BV105">
            <v>0</v>
          </cell>
          <cell r="BW105">
            <v>7</v>
          </cell>
          <cell r="BX105" t="str">
            <v>DOWNGRADE</v>
          </cell>
          <cell r="BY105" t="str">
            <v>RESET</v>
          </cell>
        </row>
        <row r="106">
          <cell r="A106">
            <v>90645</v>
          </cell>
          <cell r="B106" t="str">
            <v>Anindya Diah Mentari</v>
          </cell>
          <cell r="C106" t="str">
            <v>DELTA</v>
          </cell>
          <cell r="D106">
            <v>44399</v>
          </cell>
          <cell r="E106" t="str">
            <v>Jul-21</v>
          </cell>
          <cell r="F106" t="str">
            <v>-</v>
          </cell>
          <cell r="G106" t="str">
            <v>-</v>
          </cell>
          <cell r="H106" t="str">
            <v>REGULER</v>
          </cell>
          <cell r="I106" t="str">
            <v>-</v>
          </cell>
          <cell r="J106" t="str">
            <v>REGULER</v>
          </cell>
          <cell r="K106" t="str">
            <v>-</v>
          </cell>
          <cell r="L106" t="str">
            <v>REGULER</v>
          </cell>
          <cell r="M106">
            <v>0</v>
          </cell>
          <cell r="N106">
            <v>0</v>
          </cell>
          <cell r="O106">
            <v>1</v>
          </cell>
          <cell r="P106">
            <v>0</v>
          </cell>
          <cell r="Q106">
            <v>3</v>
          </cell>
          <cell r="R106">
            <v>0</v>
          </cell>
          <cell r="S106">
            <v>1</v>
          </cell>
          <cell r="T106">
            <v>5</v>
          </cell>
          <cell r="U106">
            <v>0</v>
          </cell>
          <cell r="V106">
            <v>0</v>
          </cell>
          <cell r="W106">
            <v>1</v>
          </cell>
          <cell r="X106">
            <v>0</v>
          </cell>
          <cell r="Y106">
            <v>3</v>
          </cell>
          <cell r="Z106">
            <v>0</v>
          </cell>
          <cell r="AA106">
            <v>1</v>
          </cell>
          <cell r="AB106">
            <v>5</v>
          </cell>
          <cell r="AC106">
            <v>4</v>
          </cell>
          <cell r="AD106" t="str">
            <v>DOWNGRADE</v>
          </cell>
          <cell r="AE106" t="str">
            <v>TIDAK</v>
          </cell>
          <cell r="AF106">
            <v>2.5</v>
          </cell>
          <cell r="AG106">
            <v>3</v>
          </cell>
          <cell r="AH106" t="str">
            <v>SAPHIRE</v>
          </cell>
          <cell r="AI106">
            <v>0</v>
          </cell>
          <cell r="AJ106" t="str">
            <v>FALSE</v>
          </cell>
          <cell r="AK106">
            <v>0</v>
          </cell>
          <cell r="AL106">
            <v>45261</v>
          </cell>
          <cell r="AM106">
            <v>45701</v>
          </cell>
          <cell r="AN106">
            <v>1</v>
          </cell>
          <cell r="AO106">
            <v>2.5</v>
          </cell>
          <cell r="AP106" t="str">
            <v>-</v>
          </cell>
          <cell r="AQ106" t="str">
            <v>-</v>
          </cell>
          <cell r="AR106" t="str">
            <v>-</v>
          </cell>
          <cell r="AS106" t="str">
            <v>-</v>
          </cell>
          <cell r="AT106" t="str">
            <v>-</v>
          </cell>
          <cell r="AU106" t="str">
            <v>-</v>
          </cell>
          <cell r="AV106" t="str">
            <v/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 t="str">
            <v/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 t="str">
            <v/>
          </cell>
          <cell r="BV106">
            <v>0</v>
          </cell>
          <cell r="BW106">
            <v>7</v>
          </cell>
          <cell r="BX106" t="str">
            <v>DOWNGRADE</v>
          </cell>
          <cell r="BY106" t="str">
            <v>RESET</v>
          </cell>
        </row>
        <row r="107">
          <cell r="A107" t="str">
            <v>A0964</v>
          </cell>
          <cell r="B107" t="str">
            <v>Anisa Desianti Ramadhani</v>
          </cell>
          <cell r="C107" t="str">
            <v>DELTA</v>
          </cell>
          <cell r="D107">
            <v>44958</v>
          </cell>
          <cell r="E107" t="str">
            <v>Feb-23</v>
          </cell>
          <cell r="F107" t="str">
            <v>EKSKLUSIF</v>
          </cell>
          <cell r="G107" t="str">
            <v>EKSKLUSIF</v>
          </cell>
          <cell r="H107" t="str">
            <v>EKSKLUSIF</v>
          </cell>
          <cell r="I107" t="str">
            <v>EKSKLUSIF</v>
          </cell>
          <cell r="J107" t="str">
            <v>REGULER</v>
          </cell>
          <cell r="K107" t="str">
            <v>REGULER</v>
          </cell>
          <cell r="L107" t="str">
            <v>-</v>
          </cell>
          <cell r="M107">
            <v>20</v>
          </cell>
          <cell r="N107">
            <v>46</v>
          </cell>
          <cell r="O107">
            <v>41</v>
          </cell>
          <cell r="P107">
            <v>41</v>
          </cell>
          <cell r="Q107">
            <v>27</v>
          </cell>
          <cell r="R107">
            <v>38</v>
          </cell>
          <cell r="S107" t="str">
            <v/>
          </cell>
          <cell r="T107">
            <v>213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27</v>
          </cell>
          <cell r="Z107">
            <v>38</v>
          </cell>
          <cell r="AA107" t="str">
            <v/>
          </cell>
          <cell r="AB107">
            <v>65</v>
          </cell>
          <cell r="AC107">
            <v>1</v>
          </cell>
          <cell r="AD107" t="str">
            <v>TIDAK</v>
          </cell>
          <cell r="AE107" t="str">
            <v>TIDAK</v>
          </cell>
          <cell r="AF107">
            <v>65</v>
          </cell>
          <cell r="AG107">
            <v>2</v>
          </cell>
          <cell r="AH107" t="str">
            <v>SAPHIRE</v>
          </cell>
          <cell r="AI107">
            <v>0</v>
          </cell>
          <cell r="AJ107" t="str">
            <v>Y</v>
          </cell>
          <cell r="AK107">
            <v>0</v>
          </cell>
          <cell r="AL107">
            <v>45261</v>
          </cell>
          <cell r="AM107">
            <v>45701</v>
          </cell>
          <cell r="AN107">
            <v>1</v>
          </cell>
          <cell r="AO107">
            <v>65</v>
          </cell>
          <cell r="AP107" t="str">
            <v>-</v>
          </cell>
          <cell r="AQ107" t="str">
            <v>-</v>
          </cell>
          <cell r="AR107" t="str">
            <v>REGULER</v>
          </cell>
          <cell r="AS107" t="str">
            <v>REGULER</v>
          </cell>
          <cell r="AT107" t="str">
            <v>REGULER</v>
          </cell>
          <cell r="AU107" t="str">
            <v>REGULER</v>
          </cell>
          <cell r="AV107" t="str">
            <v/>
          </cell>
          <cell r="AW107">
            <v>32</v>
          </cell>
          <cell r="AX107">
            <v>45</v>
          </cell>
          <cell r="AY107">
            <v>16</v>
          </cell>
          <cell r="AZ107">
            <v>28</v>
          </cell>
          <cell r="BA107">
            <v>36</v>
          </cell>
          <cell r="BB107">
            <v>32</v>
          </cell>
          <cell r="BC107">
            <v>45</v>
          </cell>
          <cell r="BD107">
            <v>16</v>
          </cell>
          <cell r="BE107">
            <v>28</v>
          </cell>
          <cell r="BF107">
            <v>36</v>
          </cell>
          <cell r="BG107">
            <v>15</v>
          </cell>
          <cell r="BH107">
            <v>32</v>
          </cell>
          <cell r="BI107">
            <v>45</v>
          </cell>
          <cell r="BJ107">
            <v>16</v>
          </cell>
          <cell r="BK107">
            <v>28</v>
          </cell>
          <cell r="BL107">
            <v>36</v>
          </cell>
          <cell r="BM107">
            <v>22</v>
          </cell>
          <cell r="BN107">
            <v>194</v>
          </cell>
          <cell r="BO107">
            <v>15</v>
          </cell>
          <cell r="BP107">
            <v>32</v>
          </cell>
          <cell r="BQ107">
            <v>45</v>
          </cell>
          <cell r="BR107">
            <v>16</v>
          </cell>
          <cell r="BS107">
            <v>28</v>
          </cell>
          <cell r="BT107">
            <v>36</v>
          </cell>
          <cell r="BU107">
            <v>22</v>
          </cell>
          <cell r="BV107">
            <v>194</v>
          </cell>
          <cell r="BW107">
            <v>0</v>
          </cell>
          <cell r="BX107" t="str">
            <v>TIDAK</v>
          </cell>
          <cell r="BY107" t="str">
            <v>TIDAK</v>
          </cell>
        </row>
        <row r="108">
          <cell r="A108" t="str">
            <v>A1105</v>
          </cell>
          <cell r="B108" t="str">
            <v>Anisa Nur Aini</v>
          </cell>
          <cell r="C108" t="str">
            <v>DELTA</v>
          </cell>
          <cell r="D108">
            <v>44994</v>
          </cell>
          <cell r="E108" t="str">
            <v>Mar-23</v>
          </cell>
          <cell r="F108" t="str">
            <v>REGULER</v>
          </cell>
          <cell r="G108" t="str">
            <v>REGULER</v>
          </cell>
          <cell r="H108" t="str">
            <v>EKSKLUSIF</v>
          </cell>
          <cell r="I108" t="str">
            <v>EKSKLUSIF</v>
          </cell>
          <cell r="J108" t="str">
            <v>EKSKLUSIF</v>
          </cell>
          <cell r="K108" t="str">
            <v>EKSKLUSIF</v>
          </cell>
          <cell r="L108" t="str">
            <v>EKSKLUSIF</v>
          </cell>
          <cell r="M108">
            <v>17</v>
          </cell>
          <cell r="N108">
            <v>39</v>
          </cell>
          <cell r="O108">
            <v>41</v>
          </cell>
          <cell r="P108">
            <v>43</v>
          </cell>
          <cell r="Q108">
            <v>38</v>
          </cell>
          <cell r="R108">
            <v>42</v>
          </cell>
          <cell r="S108">
            <v>22</v>
          </cell>
          <cell r="T108">
            <v>242</v>
          </cell>
          <cell r="U108">
            <v>17</v>
          </cell>
          <cell r="V108">
            <v>39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56</v>
          </cell>
          <cell r="AC108">
            <v>0</v>
          </cell>
          <cell r="AD108" t="str">
            <v>TIDAK</v>
          </cell>
          <cell r="AE108" t="str">
            <v>TIDAK</v>
          </cell>
          <cell r="AF108">
            <v>56</v>
          </cell>
          <cell r="AG108">
            <v>2</v>
          </cell>
          <cell r="AH108" t="str">
            <v>SAPHIRE</v>
          </cell>
          <cell r="AI108">
            <v>0</v>
          </cell>
          <cell r="AJ108" t="str">
            <v>FALSE</v>
          </cell>
          <cell r="AK108">
            <v>0</v>
          </cell>
          <cell r="AL108">
            <v>45261</v>
          </cell>
          <cell r="AM108">
            <v>45701</v>
          </cell>
          <cell r="AN108">
            <v>1</v>
          </cell>
          <cell r="AO108">
            <v>56</v>
          </cell>
          <cell r="AP108" t="str">
            <v>EKSKLUSIF</v>
          </cell>
          <cell r="AQ108" t="str">
            <v>-</v>
          </cell>
          <cell r="AR108" t="str">
            <v>EKSKLUSIF</v>
          </cell>
          <cell r="AS108" t="str">
            <v>EKSKLUSIF</v>
          </cell>
          <cell r="AT108" t="str">
            <v>EKSKLUSIF</v>
          </cell>
          <cell r="AU108" t="str">
            <v>REGULER</v>
          </cell>
          <cell r="AV108" t="str">
            <v/>
          </cell>
          <cell r="AW108">
            <v>48</v>
          </cell>
          <cell r="AX108">
            <v>48</v>
          </cell>
          <cell r="AY108">
            <v>43</v>
          </cell>
          <cell r="AZ108">
            <v>47</v>
          </cell>
          <cell r="BA108">
            <v>39</v>
          </cell>
          <cell r="BB108">
            <v>48</v>
          </cell>
          <cell r="BC108">
            <v>48</v>
          </cell>
          <cell r="BD108">
            <v>43</v>
          </cell>
          <cell r="BE108">
            <v>47</v>
          </cell>
          <cell r="BF108">
            <v>39</v>
          </cell>
          <cell r="BG108">
            <v>19</v>
          </cell>
          <cell r="BH108">
            <v>48</v>
          </cell>
          <cell r="BI108">
            <v>48</v>
          </cell>
          <cell r="BJ108">
            <v>43</v>
          </cell>
          <cell r="BK108">
            <v>47</v>
          </cell>
          <cell r="BL108">
            <v>39</v>
          </cell>
          <cell r="BM108">
            <v>19</v>
          </cell>
          <cell r="BN108">
            <v>263</v>
          </cell>
          <cell r="BO108">
            <v>0</v>
          </cell>
          <cell r="BP108">
            <v>48</v>
          </cell>
          <cell r="BQ108">
            <v>0</v>
          </cell>
          <cell r="BR108">
            <v>0</v>
          </cell>
          <cell r="BS108">
            <v>0</v>
          </cell>
          <cell r="BT108">
            <v>39</v>
          </cell>
          <cell r="BU108">
            <v>19</v>
          </cell>
          <cell r="BV108">
            <v>106</v>
          </cell>
          <cell r="BW108">
            <v>0</v>
          </cell>
          <cell r="BX108" t="str">
            <v>TIDAK</v>
          </cell>
          <cell r="BY108" t="str">
            <v>TIDAK</v>
          </cell>
        </row>
        <row r="109">
          <cell r="A109" t="str">
            <v>A0453</v>
          </cell>
          <cell r="B109" t="str">
            <v>Anisa Shela Novita</v>
          </cell>
          <cell r="C109" t="str">
            <v>DELTA</v>
          </cell>
          <cell r="D109">
            <v>44835</v>
          </cell>
          <cell r="E109" t="str">
            <v>Oct-22</v>
          </cell>
          <cell r="F109" t="str">
            <v>EKSKLUSIF</v>
          </cell>
          <cell r="G109" t="str">
            <v>EKSKLUSIF</v>
          </cell>
          <cell r="H109" t="str">
            <v>EKSKLUSIF</v>
          </cell>
          <cell r="I109" t="str">
            <v>EKSKLUSIF</v>
          </cell>
          <cell r="J109" t="str">
            <v>EKSKLUSIF</v>
          </cell>
          <cell r="K109" t="str">
            <v>EKSKLUSIF</v>
          </cell>
          <cell r="L109" t="str">
            <v>EKSKLUSIF</v>
          </cell>
          <cell r="M109">
            <v>21</v>
          </cell>
          <cell r="N109">
            <v>46</v>
          </cell>
          <cell r="O109">
            <v>40</v>
          </cell>
          <cell r="P109">
            <v>44</v>
          </cell>
          <cell r="Q109">
            <v>37</v>
          </cell>
          <cell r="R109">
            <v>43</v>
          </cell>
          <cell r="S109">
            <v>22</v>
          </cell>
          <cell r="T109">
            <v>253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 t="str">
            <v>TIDAK</v>
          </cell>
          <cell r="AE109" t="str">
            <v>TIDAK</v>
          </cell>
          <cell r="AF109">
            <v>0</v>
          </cell>
          <cell r="AG109">
            <v>2</v>
          </cell>
          <cell r="AH109" t="str">
            <v>SAPHIRE</v>
          </cell>
          <cell r="AI109">
            <v>0</v>
          </cell>
          <cell r="AJ109" t="str">
            <v>FALSE</v>
          </cell>
          <cell r="AK109">
            <v>0</v>
          </cell>
          <cell r="AL109">
            <v>45261</v>
          </cell>
          <cell r="AM109">
            <v>45701</v>
          </cell>
          <cell r="AN109">
            <v>1</v>
          </cell>
          <cell r="AO109">
            <v>0</v>
          </cell>
          <cell r="AP109" t="str">
            <v>EKSKLUSIF</v>
          </cell>
          <cell r="AQ109" t="str">
            <v>-</v>
          </cell>
          <cell r="AR109" t="str">
            <v>EKSKLUSIF</v>
          </cell>
          <cell r="AS109" t="str">
            <v>EKSKLUSIF</v>
          </cell>
          <cell r="AT109" t="str">
            <v>EKSKLUSIF</v>
          </cell>
          <cell r="AU109" t="str">
            <v>EKSKLUSIF</v>
          </cell>
          <cell r="AV109" t="str">
            <v/>
          </cell>
          <cell r="AW109">
            <v>47</v>
          </cell>
          <cell r="AX109">
            <v>46</v>
          </cell>
          <cell r="AY109">
            <v>42</v>
          </cell>
          <cell r="AZ109">
            <v>48</v>
          </cell>
          <cell r="BA109">
            <v>43</v>
          </cell>
          <cell r="BB109">
            <v>47</v>
          </cell>
          <cell r="BC109">
            <v>46</v>
          </cell>
          <cell r="BD109">
            <v>42</v>
          </cell>
          <cell r="BE109">
            <v>48</v>
          </cell>
          <cell r="BF109">
            <v>43</v>
          </cell>
          <cell r="BG109">
            <v>18</v>
          </cell>
          <cell r="BH109">
            <v>47</v>
          </cell>
          <cell r="BI109">
            <v>46</v>
          </cell>
          <cell r="BJ109">
            <v>42</v>
          </cell>
          <cell r="BK109">
            <v>48</v>
          </cell>
          <cell r="BL109">
            <v>43</v>
          </cell>
          <cell r="BM109">
            <v>21</v>
          </cell>
          <cell r="BN109">
            <v>265</v>
          </cell>
          <cell r="BO109">
            <v>0</v>
          </cell>
          <cell r="BP109">
            <v>47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21</v>
          </cell>
          <cell r="BV109">
            <v>68</v>
          </cell>
          <cell r="BW109">
            <v>0</v>
          </cell>
          <cell r="BX109" t="str">
            <v>TIDAK</v>
          </cell>
          <cell r="BY109" t="str">
            <v>TIDAK</v>
          </cell>
        </row>
        <row r="110">
          <cell r="A110" t="str">
            <v>A0837</v>
          </cell>
          <cell r="B110" t="str">
            <v>Annisa Galuh Triutami</v>
          </cell>
          <cell r="C110" t="str">
            <v>DELTA</v>
          </cell>
          <cell r="D110">
            <v>44923</v>
          </cell>
          <cell r="E110" t="str">
            <v>Dec-22</v>
          </cell>
          <cell r="F110" t="str">
            <v>EKSKLUSIF</v>
          </cell>
          <cell r="G110" t="str">
            <v>EKSKLUSIF</v>
          </cell>
          <cell r="H110" t="str">
            <v>EKSKLUSIF</v>
          </cell>
          <cell r="I110" t="str">
            <v>EKSKLUSIF</v>
          </cell>
          <cell r="J110" t="str">
            <v>REGULER</v>
          </cell>
          <cell r="K110" t="str">
            <v>REGULER</v>
          </cell>
          <cell r="L110" t="str">
            <v>EKSKLUSIF</v>
          </cell>
          <cell r="M110">
            <v>20</v>
          </cell>
          <cell r="N110">
            <v>44</v>
          </cell>
          <cell r="O110">
            <v>40</v>
          </cell>
          <cell r="P110">
            <v>40</v>
          </cell>
          <cell r="Q110">
            <v>20</v>
          </cell>
          <cell r="R110">
            <v>41</v>
          </cell>
          <cell r="S110">
            <v>22</v>
          </cell>
          <cell r="T110">
            <v>227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20</v>
          </cell>
          <cell r="Z110">
            <v>41</v>
          </cell>
          <cell r="AA110">
            <v>0</v>
          </cell>
          <cell r="AB110">
            <v>61</v>
          </cell>
          <cell r="AC110">
            <v>0</v>
          </cell>
          <cell r="AD110" t="str">
            <v>TIDAK</v>
          </cell>
          <cell r="AE110" t="str">
            <v>TIDAK</v>
          </cell>
          <cell r="AF110">
            <v>61</v>
          </cell>
          <cell r="AG110">
            <v>2</v>
          </cell>
          <cell r="AH110" t="str">
            <v>SAPHIRE</v>
          </cell>
          <cell r="AI110">
            <v>0</v>
          </cell>
          <cell r="AJ110" t="str">
            <v>FALSE</v>
          </cell>
          <cell r="AK110">
            <v>0</v>
          </cell>
          <cell r="AL110">
            <v>45261</v>
          </cell>
          <cell r="AM110">
            <v>45701</v>
          </cell>
          <cell r="AN110">
            <v>1</v>
          </cell>
          <cell r="AO110">
            <v>61</v>
          </cell>
          <cell r="AP110" t="str">
            <v>EKSKLUSIF</v>
          </cell>
          <cell r="AQ110" t="str">
            <v>-</v>
          </cell>
          <cell r="AR110" t="str">
            <v>-</v>
          </cell>
          <cell r="AS110" t="str">
            <v>-</v>
          </cell>
          <cell r="AT110" t="str">
            <v>-</v>
          </cell>
          <cell r="AU110" t="str">
            <v>-</v>
          </cell>
          <cell r="AV110" t="str">
            <v/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11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 t="str">
            <v/>
          </cell>
          <cell r="BN110">
            <v>11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 t="str">
            <v/>
          </cell>
          <cell r="BV110">
            <v>0</v>
          </cell>
          <cell r="BW110">
            <v>6</v>
          </cell>
          <cell r="BX110" t="str">
            <v>DOWNGRADE</v>
          </cell>
          <cell r="BY110" t="str">
            <v>RESET</v>
          </cell>
        </row>
        <row r="111">
          <cell r="A111" t="str">
            <v>A2179</v>
          </cell>
          <cell r="B111" t="str">
            <v>Annisa Larasati</v>
          </cell>
          <cell r="C111" t="str">
            <v>DELTA</v>
          </cell>
          <cell r="D111">
            <v>45049</v>
          </cell>
          <cell r="E111" t="str">
            <v>May-23</v>
          </cell>
          <cell r="F111" t="str">
            <v>EKSKLUSIF</v>
          </cell>
          <cell r="G111" t="str">
            <v>EKSKLUSIF</v>
          </cell>
          <cell r="H111" t="str">
            <v>EKSKLUSIF</v>
          </cell>
          <cell r="I111" t="str">
            <v>EKSKLUSIF</v>
          </cell>
          <cell r="J111" t="str">
            <v>EKSKLUSIF</v>
          </cell>
          <cell r="K111" t="str">
            <v>EKSKLUSIF</v>
          </cell>
          <cell r="L111" t="str">
            <v>EKSKLUSIF</v>
          </cell>
          <cell r="M111">
            <v>21</v>
          </cell>
          <cell r="N111">
            <v>45</v>
          </cell>
          <cell r="O111">
            <v>40</v>
          </cell>
          <cell r="P111">
            <v>40</v>
          </cell>
          <cell r="Q111">
            <v>36</v>
          </cell>
          <cell r="R111">
            <v>41</v>
          </cell>
          <cell r="S111">
            <v>21</v>
          </cell>
          <cell r="T111">
            <v>244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 t="str">
            <v>TIDAK</v>
          </cell>
          <cell r="AE111" t="str">
            <v>TIDAK</v>
          </cell>
          <cell r="AF111">
            <v>0</v>
          </cell>
          <cell r="AG111">
            <v>3</v>
          </cell>
          <cell r="AH111" t="str">
            <v>SAPHIRE</v>
          </cell>
          <cell r="AI111">
            <v>0</v>
          </cell>
          <cell r="AJ111" t="str">
            <v>FALSE</v>
          </cell>
          <cell r="AK111">
            <v>0</v>
          </cell>
          <cell r="AL111">
            <v>45261</v>
          </cell>
          <cell r="AM111">
            <v>45701</v>
          </cell>
          <cell r="AN111">
            <v>1</v>
          </cell>
          <cell r="AO111">
            <v>0</v>
          </cell>
          <cell r="AP111" t="str">
            <v>EKSKLUSIF</v>
          </cell>
          <cell r="AQ111" t="str">
            <v>-</v>
          </cell>
          <cell r="AR111" t="str">
            <v>EKSKLUSIF</v>
          </cell>
          <cell r="AS111" t="str">
            <v>EKSKLUSIF</v>
          </cell>
          <cell r="AT111" t="str">
            <v>EKSKLUSIF</v>
          </cell>
          <cell r="AU111" t="str">
            <v>EKSKLUSIF</v>
          </cell>
          <cell r="AV111" t="str">
            <v/>
          </cell>
          <cell r="AW111">
            <v>47</v>
          </cell>
          <cell r="AX111">
            <v>46</v>
          </cell>
          <cell r="AY111">
            <v>40</v>
          </cell>
          <cell r="AZ111">
            <v>46</v>
          </cell>
          <cell r="BA111">
            <v>42</v>
          </cell>
          <cell r="BB111">
            <v>47</v>
          </cell>
          <cell r="BC111">
            <v>46</v>
          </cell>
          <cell r="BD111">
            <v>40</v>
          </cell>
          <cell r="BE111">
            <v>46</v>
          </cell>
          <cell r="BF111">
            <v>42</v>
          </cell>
          <cell r="BG111">
            <v>18</v>
          </cell>
          <cell r="BH111">
            <v>47</v>
          </cell>
          <cell r="BI111">
            <v>46</v>
          </cell>
          <cell r="BJ111">
            <v>40</v>
          </cell>
          <cell r="BK111">
            <v>46</v>
          </cell>
          <cell r="BL111">
            <v>42</v>
          </cell>
          <cell r="BM111">
            <v>20</v>
          </cell>
          <cell r="BN111">
            <v>259</v>
          </cell>
          <cell r="BO111">
            <v>0</v>
          </cell>
          <cell r="BP111">
            <v>47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20</v>
          </cell>
          <cell r="BV111">
            <v>67</v>
          </cell>
          <cell r="BW111">
            <v>0</v>
          </cell>
          <cell r="BX111" t="str">
            <v>TIDAK</v>
          </cell>
          <cell r="BY111" t="str">
            <v>TIDAK</v>
          </cell>
        </row>
        <row r="112">
          <cell r="A112" t="str">
            <v>A1776</v>
          </cell>
          <cell r="B112" t="str">
            <v>Annisa Septiana</v>
          </cell>
          <cell r="C112" t="str">
            <v>DELTA</v>
          </cell>
          <cell r="D112">
            <v>45036</v>
          </cell>
          <cell r="E112" t="str">
            <v>Apr-23</v>
          </cell>
          <cell r="F112" t="str">
            <v>EKSKLUSIF</v>
          </cell>
          <cell r="G112" t="str">
            <v>EKSKLUSIF</v>
          </cell>
          <cell r="H112" t="str">
            <v>REGULER</v>
          </cell>
          <cell r="I112" t="str">
            <v>REGULER</v>
          </cell>
          <cell r="J112" t="str">
            <v>REGULER</v>
          </cell>
          <cell r="K112" t="str">
            <v>REGULER</v>
          </cell>
          <cell r="L112" t="str">
            <v>EKSKLUSIF</v>
          </cell>
          <cell r="M112">
            <v>21</v>
          </cell>
          <cell r="N112">
            <v>46</v>
          </cell>
          <cell r="O112">
            <v>21</v>
          </cell>
          <cell r="P112">
            <v>36</v>
          </cell>
          <cell r="Q112">
            <v>32</v>
          </cell>
          <cell r="R112">
            <v>40</v>
          </cell>
          <cell r="S112">
            <v>20</v>
          </cell>
          <cell r="T112">
            <v>216</v>
          </cell>
          <cell r="U112">
            <v>0</v>
          </cell>
          <cell r="V112">
            <v>0</v>
          </cell>
          <cell r="W112">
            <v>21</v>
          </cell>
          <cell r="X112">
            <v>36</v>
          </cell>
          <cell r="Y112">
            <v>32</v>
          </cell>
          <cell r="Z112">
            <v>40</v>
          </cell>
          <cell r="AA112">
            <v>0</v>
          </cell>
          <cell r="AB112">
            <v>129</v>
          </cell>
          <cell r="AC112">
            <v>0</v>
          </cell>
          <cell r="AD112" t="str">
            <v>TIDAK</v>
          </cell>
          <cell r="AE112" t="str">
            <v>TIDAK</v>
          </cell>
          <cell r="AF112">
            <v>129</v>
          </cell>
          <cell r="AG112">
            <v>2</v>
          </cell>
          <cell r="AH112" t="str">
            <v>SAPHIRE</v>
          </cell>
          <cell r="AI112">
            <v>0</v>
          </cell>
          <cell r="AJ112" t="str">
            <v>Y</v>
          </cell>
          <cell r="AK112">
            <v>0</v>
          </cell>
          <cell r="AL112">
            <v>45261</v>
          </cell>
          <cell r="AM112">
            <v>45701</v>
          </cell>
          <cell r="AN112">
            <v>1</v>
          </cell>
          <cell r="AO112">
            <v>129</v>
          </cell>
          <cell r="AP112" t="str">
            <v>EKSKLUSIF</v>
          </cell>
          <cell r="AQ112" t="str">
            <v>-</v>
          </cell>
          <cell r="AR112" t="str">
            <v>EKSKLUSIF</v>
          </cell>
          <cell r="AS112" t="str">
            <v>EKSKLUSIF</v>
          </cell>
          <cell r="AT112" t="str">
            <v>EKSKLUSIF</v>
          </cell>
          <cell r="AU112" t="str">
            <v>EKSKLUSIF</v>
          </cell>
          <cell r="AV112" t="str">
            <v/>
          </cell>
          <cell r="AW112">
            <v>48</v>
          </cell>
          <cell r="AX112">
            <v>47</v>
          </cell>
          <cell r="AY112">
            <v>44</v>
          </cell>
          <cell r="AZ112">
            <v>50</v>
          </cell>
          <cell r="BA112">
            <v>44</v>
          </cell>
          <cell r="BB112">
            <v>48</v>
          </cell>
          <cell r="BC112">
            <v>47</v>
          </cell>
          <cell r="BD112">
            <v>44</v>
          </cell>
          <cell r="BE112">
            <v>50</v>
          </cell>
          <cell r="BF112">
            <v>44</v>
          </cell>
          <cell r="BG112">
            <v>20</v>
          </cell>
          <cell r="BH112">
            <v>48</v>
          </cell>
          <cell r="BI112">
            <v>47</v>
          </cell>
          <cell r="BJ112">
            <v>44</v>
          </cell>
          <cell r="BK112">
            <v>50</v>
          </cell>
          <cell r="BL112">
            <v>44</v>
          </cell>
          <cell r="BM112" t="str">
            <v/>
          </cell>
          <cell r="BN112">
            <v>253</v>
          </cell>
          <cell r="BO112">
            <v>0</v>
          </cell>
          <cell r="BP112">
            <v>48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 t="str">
            <v/>
          </cell>
          <cell r="BV112">
            <v>48</v>
          </cell>
          <cell r="BW112">
            <v>1</v>
          </cell>
          <cell r="BX112" t="str">
            <v>TIDAK</v>
          </cell>
          <cell r="BY112" t="str">
            <v>TIDAK</v>
          </cell>
        </row>
        <row r="113">
          <cell r="A113" t="str">
            <v>A1949</v>
          </cell>
          <cell r="B113" t="str">
            <v>Antonius Krisdianto</v>
          </cell>
          <cell r="C113" t="str">
            <v>DELTA</v>
          </cell>
          <cell r="D113">
            <v>45033</v>
          </cell>
          <cell r="E113" t="str">
            <v>Apr-23</v>
          </cell>
          <cell r="F113" t="str">
            <v>REGULER</v>
          </cell>
          <cell r="G113" t="str">
            <v>-</v>
          </cell>
          <cell r="H113" t="str">
            <v>-</v>
          </cell>
          <cell r="I113" t="str">
            <v>-</v>
          </cell>
          <cell r="J113" t="str">
            <v>-</v>
          </cell>
          <cell r="K113" t="str">
            <v>-</v>
          </cell>
          <cell r="L113" t="str">
            <v>-</v>
          </cell>
          <cell r="M113">
            <v>1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1</v>
          </cell>
          <cell r="U113">
            <v>1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1</v>
          </cell>
          <cell r="AC113">
            <v>6</v>
          </cell>
          <cell r="AD113" t="str">
            <v>DOWNGRADE</v>
          </cell>
          <cell r="AE113" t="str">
            <v>RESET</v>
          </cell>
          <cell r="AF113">
            <v>0</v>
          </cell>
          <cell r="AG113">
            <v>3</v>
          </cell>
          <cell r="AH113" t="str">
            <v>SAPHIRE</v>
          </cell>
          <cell r="AI113">
            <v>0</v>
          </cell>
          <cell r="AJ113" t="str">
            <v>FALSE</v>
          </cell>
          <cell r="AK113">
            <v>0</v>
          </cell>
          <cell r="AL113">
            <v>45261</v>
          </cell>
          <cell r="AM113">
            <v>45701</v>
          </cell>
          <cell r="AN113">
            <v>1</v>
          </cell>
          <cell r="AO113">
            <v>0</v>
          </cell>
          <cell r="AP113" t="str">
            <v>-</v>
          </cell>
          <cell r="AQ113" t="str">
            <v>-</v>
          </cell>
          <cell r="AR113" t="str">
            <v>-</v>
          </cell>
          <cell r="AS113" t="str">
            <v>-</v>
          </cell>
          <cell r="AT113" t="str">
            <v>-</v>
          </cell>
          <cell r="AU113" t="str">
            <v>-</v>
          </cell>
          <cell r="AV113" t="str">
            <v/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 t="str">
            <v/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 t="str">
            <v/>
          </cell>
          <cell r="BN113">
            <v>0</v>
          </cell>
          <cell r="BO113" t="str">
            <v/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 t="str">
            <v/>
          </cell>
          <cell r="BV113">
            <v>0</v>
          </cell>
          <cell r="BW113">
            <v>7</v>
          </cell>
          <cell r="BX113" t="str">
            <v>DOWNGRADE</v>
          </cell>
          <cell r="BY113" t="str">
            <v>RESET</v>
          </cell>
        </row>
        <row r="114">
          <cell r="A114">
            <v>92669</v>
          </cell>
          <cell r="B114" t="str">
            <v>Apik Kusuma Ayu</v>
          </cell>
          <cell r="C114" t="str">
            <v>DELTA</v>
          </cell>
          <cell r="D114">
            <v>44853</v>
          </cell>
          <cell r="E114" t="str">
            <v>Oct-22</v>
          </cell>
          <cell r="F114" t="str">
            <v>EKSKLUSIF</v>
          </cell>
          <cell r="G114" t="str">
            <v>EKSKLUSIF</v>
          </cell>
          <cell r="H114" t="str">
            <v>-</v>
          </cell>
          <cell r="I114" t="str">
            <v>EKSKLUSIF</v>
          </cell>
          <cell r="J114" t="str">
            <v>EKSKLUSIF</v>
          </cell>
          <cell r="K114" t="str">
            <v>EKSKLUSIF</v>
          </cell>
          <cell r="L114" t="str">
            <v>EKSKLUSIF</v>
          </cell>
          <cell r="M114">
            <v>21</v>
          </cell>
          <cell r="N114">
            <v>45</v>
          </cell>
          <cell r="O114">
            <v>0</v>
          </cell>
          <cell r="P114">
            <v>43</v>
          </cell>
          <cell r="Q114">
            <v>36</v>
          </cell>
          <cell r="R114">
            <v>43</v>
          </cell>
          <cell r="S114">
            <v>22</v>
          </cell>
          <cell r="T114">
            <v>210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1</v>
          </cell>
          <cell r="AD114" t="str">
            <v>TIDAK</v>
          </cell>
          <cell r="AE114" t="str">
            <v>TIDAK</v>
          </cell>
          <cell r="AF114">
            <v>0</v>
          </cell>
          <cell r="AG114">
            <v>2</v>
          </cell>
          <cell r="AH114" t="str">
            <v>SAPHIRE</v>
          </cell>
          <cell r="AI114">
            <v>0</v>
          </cell>
          <cell r="AJ114" t="str">
            <v>FALSE</v>
          </cell>
          <cell r="AK114">
            <v>0</v>
          </cell>
          <cell r="AL114">
            <v>45261</v>
          </cell>
          <cell r="AM114">
            <v>45701</v>
          </cell>
          <cell r="AN114">
            <v>1</v>
          </cell>
          <cell r="AO114">
            <v>0</v>
          </cell>
          <cell r="AP114" t="str">
            <v>EKSKLUSIF</v>
          </cell>
          <cell r="AQ114" t="str">
            <v>-</v>
          </cell>
          <cell r="AR114" t="str">
            <v>EKSKLUSIF</v>
          </cell>
          <cell r="AS114" t="str">
            <v>REGULER</v>
          </cell>
          <cell r="AT114" t="str">
            <v>REGULER</v>
          </cell>
          <cell r="AU114" t="str">
            <v>EKSKLUSIF</v>
          </cell>
          <cell r="AV114" t="str">
            <v/>
          </cell>
          <cell r="AW114">
            <v>49</v>
          </cell>
          <cell r="AX114">
            <v>48</v>
          </cell>
          <cell r="AY114">
            <v>17</v>
          </cell>
          <cell r="AZ114">
            <v>40</v>
          </cell>
          <cell r="BA114">
            <v>44</v>
          </cell>
          <cell r="BB114">
            <v>49</v>
          </cell>
          <cell r="BC114">
            <v>48</v>
          </cell>
          <cell r="BD114">
            <v>17</v>
          </cell>
          <cell r="BE114">
            <v>40</v>
          </cell>
          <cell r="BF114">
            <v>44</v>
          </cell>
          <cell r="BG114">
            <v>19</v>
          </cell>
          <cell r="BH114">
            <v>49</v>
          </cell>
          <cell r="BI114">
            <v>48</v>
          </cell>
          <cell r="BJ114">
            <v>17</v>
          </cell>
          <cell r="BK114">
            <v>40</v>
          </cell>
          <cell r="BL114">
            <v>44</v>
          </cell>
          <cell r="BM114">
            <v>22</v>
          </cell>
          <cell r="BN114">
            <v>239</v>
          </cell>
          <cell r="BO114">
            <v>0</v>
          </cell>
          <cell r="BP114">
            <v>49</v>
          </cell>
          <cell r="BQ114">
            <v>0</v>
          </cell>
          <cell r="BR114">
            <v>17</v>
          </cell>
          <cell r="BS114">
            <v>40</v>
          </cell>
          <cell r="BT114">
            <v>0</v>
          </cell>
          <cell r="BU114">
            <v>22</v>
          </cell>
          <cell r="BV114">
            <v>128</v>
          </cell>
          <cell r="BW114">
            <v>0</v>
          </cell>
          <cell r="BX114" t="str">
            <v>TIDAK</v>
          </cell>
          <cell r="BY114" t="str">
            <v>TIDAK</v>
          </cell>
        </row>
        <row r="115">
          <cell r="A115" t="str">
            <v>A3618</v>
          </cell>
          <cell r="B115" t="str">
            <v>Aprilina Matilda Liko</v>
          </cell>
          <cell r="C115" t="str">
            <v>DELTA</v>
          </cell>
          <cell r="D115">
            <v>45323</v>
          </cell>
          <cell r="E115" t="str">
            <v>Feb-24</v>
          </cell>
          <cell r="F115" t="str">
            <v>-</v>
          </cell>
          <cell r="G115" t="str">
            <v>-</v>
          </cell>
          <cell r="H115" t="str">
            <v>REGULER</v>
          </cell>
          <cell r="I115" t="str">
            <v>REGULER</v>
          </cell>
          <cell r="J115" t="str">
            <v>REGULER</v>
          </cell>
          <cell r="K115" t="str">
            <v>REGULER</v>
          </cell>
          <cell r="L115" t="str">
            <v>REGULER</v>
          </cell>
          <cell r="M115">
            <v>0</v>
          </cell>
          <cell r="N115">
            <v>0</v>
          </cell>
          <cell r="O115">
            <v>19</v>
          </cell>
          <cell r="P115">
            <v>16</v>
          </cell>
          <cell r="Q115">
            <v>21</v>
          </cell>
          <cell r="R115">
            <v>15</v>
          </cell>
          <cell r="S115">
            <v>22</v>
          </cell>
          <cell r="T115">
            <v>93</v>
          </cell>
          <cell r="U115">
            <v>0</v>
          </cell>
          <cell r="V115">
            <v>0</v>
          </cell>
          <cell r="W115">
            <v>19</v>
          </cell>
          <cell r="X115">
            <v>16</v>
          </cell>
          <cell r="Y115">
            <v>21</v>
          </cell>
          <cell r="Z115">
            <v>15</v>
          </cell>
          <cell r="AA115">
            <v>22</v>
          </cell>
          <cell r="AB115">
            <v>93</v>
          </cell>
          <cell r="AC115">
            <v>0</v>
          </cell>
          <cell r="AD115" t="str">
            <v>TIDAK</v>
          </cell>
          <cell r="AE115" t="str">
            <v>TIDAK</v>
          </cell>
          <cell r="AF115">
            <v>93</v>
          </cell>
          <cell r="AG115">
            <v>2</v>
          </cell>
          <cell r="AH115" t="str">
            <v>SAPHIRE</v>
          </cell>
          <cell r="AI115">
            <v>0</v>
          </cell>
          <cell r="AJ115" t="str">
            <v>Y</v>
          </cell>
          <cell r="AK115">
            <v>0</v>
          </cell>
          <cell r="AL115">
            <v>45261</v>
          </cell>
          <cell r="AM115">
            <v>45701</v>
          </cell>
          <cell r="AN115">
            <v>1</v>
          </cell>
          <cell r="AO115">
            <v>93</v>
          </cell>
          <cell r="AP115" t="str">
            <v>-</v>
          </cell>
          <cell r="AQ115" t="str">
            <v>-</v>
          </cell>
          <cell r="AR115" t="str">
            <v>-</v>
          </cell>
          <cell r="AS115" t="str">
            <v>-</v>
          </cell>
          <cell r="AT115" t="str">
            <v>-</v>
          </cell>
          <cell r="AU115" t="str">
            <v>-</v>
          </cell>
          <cell r="AV115" t="str">
            <v/>
          </cell>
          <cell r="AW115">
            <v>21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21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20</v>
          </cell>
          <cell r="BH115">
            <v>21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 t="str">
            <v/>
          </cell>
          <cell r="BN115">
            <v>41</v>
          </cell>
          <cell r="BO115">
            <v>20</v>
          </cell>
          <cell r="BP115">
            <v>21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 t="str">
            <v/>
          </cell>
          <cell r="BV115">
            <v>41</v>
          </cell>
          <cell r="BW115">
            <v>5</v>
          </cell>
          <cell r="BX115" t="str">
            <v>DOWNGRADE</v>
          </cell>
          <cell r="BY115" t="str">
            <v>RESET</v>
          </cell>
        </row>
        <row r="116">
          <cell r="A116" t="str">
            <v>A1703</v>
          </cell>
          <cell r="B116" t="str">
            <v>Arando Pastiyandra</v>
          </cell>
          <cell r="C116" t="str">
            <v>DELTA</v>
          </cell>
          <cell r="D116">
            <v>44989</v>
          </cell>
          <cell r="E116" t="str">
            <v>Mar-23</v>
          </cell>
          <cell r="F116" t="str">
            <v>EKSKLUSIF</v>
          </cell>
          <cell r="G116" t="str">
            <v>EKSKLUSIF</v>
          </cell>
          <cell r="H116" t="str">
            <v>EKSKLUSIF</v>
          </cell>
          <cell r="I116" t="str">
            <v>EKSKLUSIF</v>
          </cell>
          <cell r="J116" t="str">
            <v>EKSKLUSIF</v>
          </cell>
          <cell r="K116" t="str">
            <v>EKSKLUSIF</v>
          </cell>
          <cell r="L116" t="str">
            <v>EKSKLUSIF</v>
          </cell>
          <cell r="M116">
            <v>22</v>
          </cell>
          <cell r="N116">
            <v>45</v>
          </cell>
          <cell r="O116">
            <v>41</v>
          </cell>
          <cell r="P116">
            <v>43</v>
          </cell>
          <cell r="Q116">
            <v>39</v>
          </cell>
          <cell r="R116">
            <v>41</v>
          </cell>
          <cell r="S116">
            <v>20</v>
          </cell>
          <cell r="T116">
            <v>251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 t="str">
            <v>TIDAK</v>
          </cell>
          <cell r="AE116" t="str">
            <v>TIDAK</v>
          </cell>
          <cell r="AF116">
            <v>0</v>
          </cell>
          <cell r="AG116">
            <v>2</v>
          </cell>
          <cell r="AH116" t="str">
            <v>SAPHIRE</v>
          </cell>
          <cell r="AI116">
            <v>0</v>
          </cell>
          <cell r="AJ116" t="str">
            <v>FALSE</v>
          </cell>
          <cell r="AK116">
            <v>0</v>
          </cell>
          <cell r="AL116">
            <v>45261</v>
          </cell>
          <cell r="AM116">
            <v>45701</v>
          </cell>
          <cell r="AN116">
            <v>1</v>
          </cell>
          <cell r="AO116">
            <v>0</v>
          </cell>
          <cell r="AP116" t="str">
            <v>EKSKLUSIF</v>
          </cell>
          <cell r="AQ116" t="str">
            <v>-</v>
          </cell>
          <cell r="AR116" t="str">
            <v>-</v>
          </cell>
          <cell r="AS116" t="str">
            <v>-</v>
          </cell>
          <cell r="AT116" t="str">
            <v>-</v>
          </cell>
          <cell r="AU116" t="str">
            <v>-</v>
          </cell>
          <cell r="AV116" t="str">
            <v/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18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 t="str">
            <v/>
          </cell>
          <cell r="BN116">
            <v>18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 t="str">
            <v/>
          </cell>
          <cell r="BV116">
            <v>0</v>
          </cell>
          <cell r="BW116">
            <v>6</v>
          </cell>
          <cell r="BX116" t="str">
            <v>DOWNGRADE</v>
          </cell>
          <cell r="BY116" t="str">
            <v>RESET</v>
          </cell>
        </row>
        <row r="117">
          <cell r="A117" t="str">
            <v>A1277</v>
          </cell>
          <cell r="B117" t="str">
            <v>Ardiana Zahra Yulita</v>
          </cell>
          <cell r="C117" t="str">
            <v>DELTA</v>
          </cell>
          <cell r="D117">
            <v>44961</v>
          </cell>
          <cell r="E117" t="str">
            <v>Feb-23</v>
          </cell>
          <cell r="F117" t="str">
            <v>REGULER</v>
          </cell>
          <cell r="G117" t="str">
            <v>REGULER</v>
          </cell>
          <cell r="H117" t="str">
            <v>REGULER</v>
          </cell>
          <cell r="I117" t="str">
            <v>REGULER</v>
          </cell>
          <cell r="J117" t="str">
            <v>REGULER</v>
          </cell>
          <cell r="K117" t="str">
            <v>REGULER</v>
          </cell>
          <cell r="L117" t="str">
            <v>REGULER</v>
          </cell>
          <cell r="M117">
            <v>17</v>
          </cell>
          <cell r="N117">
            <v>23</v>
          </cell>
          <cell r="O117">
            <v>21</v>
          </cell>
          <cell r="P117">
            <v>10</v>
          </cell>
          <cell r="Q117">
            <v>9</v>
          </cell>
          <cell r="R117">
            <v>13</v>
          </cell>
          <cell r="S117">
            <v>3</v>
          </cell>
          <cell r="T117">
            <v>96</v>
          </cell>
          <cell r="U117">
            <v>17</v>
          </cell>
          <cell r="V117">
            <v>23</v>
          </cell>
          <cell r="W117">
            <v>21</v>
          </cell>
          <cell r="X117">
            <v>10</v>
          </cell>
          <cell r="Y117">
            <v>9</v>
          </cell>
          <cell r="Z117">
            <v>13</v>
          </cell>
          <cell r="AA117">
            <v>3</v>
          </cell>
          <cell r="AB117">
            <v>96</v>
          </cell>
          <cell r="AC117">
            <v>0</v>
          </cell>
          <cell r="AD117" t="str">
            <v>TIDAK</v>
          </cell>
          <cell r="AE117" t="str">
            <v>TIDAK</v>
          </cell>
          <cell r="AF117">
            <v>96</v>
          </cell>
          <cell r="AG117">
            <v>2</v>
          </cell>
          <cell r="AH117" t="str">
            <v>SAPHIRE</v>
          </cell>
          <cell r="AI117">
            <v>0</v>
          </cell>
          <cell r="AJ117" t="str">
            <v>Y</v>
          </cell>
          <cell r="AK117">
            <v>0</v>
          </cell>
          <cell r="AL117">
            <v>45261</v>
          </cell>
          <cell r="AM117">
            <v>45701</v>
          </cell>
          <cell r="AN117">
            <v>1</v>
          </cell>
          <cell r="AO117">
            <v>96</v>
          </cell>
          <cell r="AP117" t="str">
            <v>-</v>
          </cell>
          <cell r="AQ117" t="str">
            <v>-</v>
          </cell>
          <cell r="AR117" t="str">
            <v>-</v>
          </cell>
          <cell r="AS117" t="str">
            <v>REGULER</v>
          </cell>
          <cell r="AT117" t="str">
            <v>REGULER</v>
          </cell>
          <cell r="AU117" t="str">
            <v>REGULER</v>
          </cell>
          <cell r="AV117" t="str">
            <v/>
          </cell>
          <cell r="AW117">
            <v>17</v>
          </cell>
          <cell r="AX117">
            <v>0</v>
          </cell>
          <cell r="AY117">
            <v>3</v>
          </cell>
          <cell r="AZ117">
            <v>6</v>
          </cell>
          <cell r="BA117">
            <v>7</v>
          </cell>
          <cell r="BB117">
            <v>17</v>
          </cell>
          <cell r="BC117">
            <v>0</v>
          </cell>
          <cell r="BD117">
            <v>3</v>
          </cell>
          <cell r="BE117">
            <v>6</v>
          </cell>
          <cell r="BF117">
            <v>7</v>
          </cell>
          <cell r="BG117">
            <v>1</v>
          </cell>
          <cell r="BH117">
            <v>17</v>
          </cell>
          <cell r="BI117">
            <v>0</v>
          </cell>
          <cell r="BJ117">
            <v>3</v>
          </cell>
          <cell r="BK117">
            <v>6</v>
          </cell>
          <cell r="BL117">
            <v>7</v>
          </cell>
          <cell r="BM117">
            <v>5</v>
          </cell>
          <cell r="BN117">
            <v>39</v>
          </cell>
          <cell r="BO117">
            <v>1</v>
          </cell>
          <cell r="BP117">
            <v>17</v>
          </cell>
          <cell r="BQ117">
            <v>0</v>
          </cell>
          <cell r="BR117">
            <v>3</v>
          </cell>
          <cell r="BS117">
            <v>6</v>
          </cell>
          <cell r="BT117">
            <v>7</v>
          </cell>
          <cell r="BU117">
            <v>5</v>
          </cell>
          <cell r="BV117">
            <v>39</v>
          </cell>
          <cell r="BW117">
            <v>1</v>
          </cell>
          <cell r="BX117" t="str">
            <v>TIDAK</v>
          </cell>
          <cell r="BY117" t="str">
            <v>TIDAK</v>
          </cell>
        </row>
        <row r="118">
          <cell r="A118" t="str">
            <v>A2507</v>
          </cell>
          <cell r="B118" t="str">
            <v>Arjuna Tanjung</v>
          </cell>
          <cell r="C118" t="str">
            <v>DELTA</v>
          </cell>
          <cell r="D118">
            <v>45082</v>
          </cell>
          <cell r="E118" t="str">
            <v>Jun-23</v>
          </cell>
          <cell r="F118" t="str">
            <v>EKSKLUSIF</v>
          </cell>
          <cell r="G118" t="str">
            <v>EKSKLUSIF</v>
          </cell>
          <cell r="H118" t="str">
            <v>EKSKLUSIF</v>
          </cell>
          <cell r="I118" t="str">
            <v>EKSKLUSIF</v>
          </cell>
          <cell r="J118" t="str">
            <v>REGULER</v>
          </cell>
          <cell r="K118" t="str">
            <v>EKSKLUSIF</v>
          </cell>
          <cell r="L118" t="str">
            <v>EKSKLUSIF</v>
          </cell>
          <cell r="M118">
            <v>22</v>
          </cell>
          <cell r="N118">
            <v>47</v>
          </cell>
          <cell r="O118">
            <v>41</v>
          </cell>
          <cell r="P118">
            <v>43</v>
          </cell>
          <cell r="Q118">
            <v>1</v>
          </cell>
          <cell r="R118">
            <v>43</v>
          </cell>
          <cell r="S118">
            <v>22</v>
          </cell>
          <cell r="T118">
            <v>219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1</v>
          </cell>
          <cell r="Z118">
            <v>0</v>
          </cell>
          <cell r="AA118">
            <v>0</v>
          </cell>
          <cell r="AB118">
            <v>1</v>
          </cell>
          <cell r="AC118">
            <v>0</v>
          </cell>
          <cell r="AD118" t="str">
            <v>TIDAK</v>
          </cell>
          <cell r="AE118" t="str">
            <v>TIDAK</v>
          </cell>
          <cell r="AF118">
            <v>1</v>
          </cell>
          <cell r="AG118">
            <v>3</v>
          </cell>
          <cell r="AH118" t="str">
            <v>SAPHIRE</v>
          </cell>
          <cell r="AI118">
            <v>0</v>
          </cell>
          <cell r="AJ118" t="str">
            <v>FALSE</v>
          </cell>
          <cell r="AK118">
            <v>0</v>
          </cell>
          <cell r="AL118">
            <v>45261</v>
          </cell>
          <cell r="AM118">
            <v>45701</v>
          </cell>
          <cell r="AN118">
            <v>1</v>
          </cell>
          <cell r="AO118">
            <v>1</v>
          </cell>
          <cell r="AP118" t="str">
            <v>EKSKLUSIF</v>
          </cell>
          <cell r="AQ118" t="str">
            <v>-</v>
          </cell>
          <cell r="AR118" t="str">
            <v>EKSKLUSIF</v>
          </cell>
          <cell r="AS118" t="str">
            <v>EKSKLUSIF</v>
          </cell>
          <cell r="AT118" t="str">
            <v>EKSKLUSIF</v>
          </cell>
          <cell r="AU118" t="str">
            <v>EKSKLUSIF</v>
          </cell>
          <cell r="AV118" t="str">
            <v/>
          </cell>
          <cell r="AW118">
            <v>50</v>
          </cell>
          <cell r="AX118">
            <v>48</v>
          </cell>
          <cell r="AY118">
            <v>43</v>
          </cell>
          <cell r="AZ118">
            <v>49</v>
          </cell>
          <cell r="BA118">
            <v>42</v>
          </cell>
          <cell r="BB118">
            <v>50</v>
          </cell>
          <cell r="BC118">
            <v>48</v>
          </cell>
          <cell r="BD118">
            <v>43</v>
          </cell>
          <cell r="BE118">
            <v>49</v>
          </cell>
          <cell r="BF118">
            <v>42</v>
          </cell>
          <cell r="BG118">
            <v>19</v>
          </cell>
          <cell r="BH118">
            <v>50</v>
          </cell>
          <cell r="BI118">
            <v>48</v>
          </cell>
          <cell r="BJ118">
            <v>43</v>
          </cell>
          <cell r="BK118">
            <v>49</v>
          </cell>
          <cell r="BL118">
            <v>42</v>
          </cell>
          <cell r="BM118">
            <v>22</v>
          </cell>
          <cell r="BN118">
            <v>273</v>
          </cell>
          <cell r="BO118">
            <v>0</v>
          </cell>
          <cell r="BP118">
            <v>50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22</v>
          </cell>
          <cell r="BV118">
            <v>72</v>
          </cell>
          <cell r="BW118">
            <v>0</v>
          </cell>
          <cell r="BX118" t="str">
            <v>TIDAK</v>
          </cell>
          <cell r="BY118" t="str">
            <v>TIDAK</v>
          </cell>
        </row>
        <row r="119">
          <cell r="A119" t="str">
            <v>A2272</v>
          </cell>
          <cell r="B119" t="str">
            <v>Arka Deftiasari</v>
          </cell>
          <cell r="C119" t="str">
            <v>DELTA</v>
          </cell>
          <cell r="D119">
            <v>45065</v>
          </cell>
          <cell r="E119" t="str">
            <v>May-23</v>
          </cell>
          <cell r="F119" t="str">
            <v>REGULER</v>
          </cell>
          <cell r="G119" t="str">
            <v>REGULER</v>
          </cell>
          <cell r="H119" t="str">
            <v>REGULER</v>
          </cell>
          <cell r="I119" t="str">
            <v>REGULER</v>
          </cell>
          <cell r="J119" t="str">
            <v>REGULER</v>
          </cell>
          <cell r="K119" t="str">
            <v>REGULER</v>
          </cell>
          <cell r="L119" t="str">
            <v>REGULER</v>
          </cell>
          <cell r="M119">
            <v>18</v>
          </cell>
          <cell r="N119">
            <v>37</v>
          </cell>
          <cell r="O119">
            <v>12</v>
          </cell>
          <cell r="P119">
            <v>8</v>
          </cell>
          <cell r="Q119">
            <v>21</v>
          </cell>
          <cell r="R119">
            <v>31</v>
          </cell>
          <cell r="S119">
            <v>10</v>
          </cell>
          <cell r="T119">
            <v>137</v>
          </cell>
          <cell r="U119">
            <v>18</v>
          </cell>
          <cell r="V119">
            <v>37</v>
          </cell>
          <cell r="W119">
            <v>12</v>
          </cell>
          <cell r="X119">
            <v>8</v>
          </cell>
          <cell r="Y119">
            <v>21</v>
          </cell>
          <cell r="Z119">
            <v>31</v>
          </cell>
          <cell r="AA119">
            <v>10</v>
          </cell>
          <cell r="AB119">
            <v>137</v>
          </cell>
          <cell r="AC119">
            <v>0</v>
          </cell>
          <cell r="AD119" t="str">
            <v>TIDAK</v>
          </cell>
          <cell r="AE119" t="str">
            <v>TIDAK</v>
          </cell>
          <cell r="AF119">
            <v>137</v>
          </cell>
          <cell r="AG119">
            <v>2</v>
          </cell>
          <cell r="AH119" t="str">
            <v>SAPHIRE</v>
          </cell>
          <cell r="AI119">
            <v>0</v>
          </cell>
          <cell r="AJ119" t="str">
            <v>Y</v>
          </cell>
          <cell r="AK119">
            <v>0</v>
          </cell>
          <cell r="AL119">
            <v>45261</v>
          </cell>
          <cell r="AM119">
            <v>45701</v>
          </cell>
          <cell r="AN119">
            <v>1</v>
          </cell>
          <cell r="AO119">
            <v>137</v>
          </cell>
          <cell r="AP119" t="str">
            <v>-</v>
          </cell>
          <cell r="AQ119" t="str">
            <v>-</v>
          </cell>
          <cell r="AR119" t="str">
            <v>-</v>
          </cell>
          <cell r="AS119" t="str">
            <v>-</v>
          </cell>
          <cell r="AT119" t="str">
            <v>-</v>
          </cell>
          <cell r="AU119" t="str">
            <v>-</v>
          </cell>
          <cell r="AV119" t="str">
            <v/>
          </cell>
          <cell r="AW119">
            <v>5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5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1</v>
          </cell>
          <cell r="BH119">
            <v>5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 t="str">
            <v/>
          </cell>
          <cell r="BN119">
            <v>6</v>
          </cell>
          <cell r="BO119">
            <v>1</v>
          </cell>
          <cell r="BP119">
            <v>5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 t="str">
            <v/>
          </cell>
          <cell r="BV119">
            <v>6</v>
          </cell>
          <cell r="BW119">
            <v>5</v>
          </cell>
          <cell r="BX119" t="str">
            <v>DOWNGRADE</v>
          </cell>
          <cell r="BY119" t="str">
            <v>RESET</v>
          </cell>
        </row>
        <row r="120">
          <cell r="A120">
            <v>92504</v>
          </cell>
          <cell r="B120" t="str">
            <v>Artika Yunita Ardi</v>
          </cell>
          <cell r="C120" t="str">
            <v>DELTA</v>
          </cell>
          <cell r="D120">
            <v>44735</v>
          </cell>
          <cell r="E120" t="str">
            <v>Jun-22</v>
          </cell>
          <cell r="F120" t="str">
            <v>EKSKLUSIF</v>
          </cell>
          <cell r="G120" t="str">
            <v>EKSKLUSIF</v>
          </cell>
          <cell r="H120" t="str">
            <v>EKSKLUSIF</v>
          </cell>
          <cell r="I120" t="str">
            <v>REGULER</v>
          </cell>
          <cell r="J120" t="str">
            <v>REGULER</v>
          </cell>
          <cell r="K120" t="str">
            <v>EKSKLUSIF</v>
          </cell>
          <cell r="L120" t="str">
            <v>EKSKLUSIF</v>
          </cell>
          <cell r="M120">
            <v>20</v>
          </cell>
          <cell r="N120">
            <v>46</v>
          </cell>
          <cell r="O120">
            <v>40</v>
          </cell>
          <cell r="P120">
            <v>35</v>
          </cell>
          <cell r="Q120">
            <v>35</v>
          </cell>
          <cell r="R120">
            <v>41</v>
          </cell>
          <cell r="S120">
            <v>21</v>
          </cell>
          <cell r="T120">
            <v>238</v>
          </cell>
          <cell r="U120">
            <v>0</v>
          </cell>
          <cell r="V120">
            <v>0</v>
          </cell>
          <cell r="W120">
            <v>0</v>
          </cell>
          <cell r="X120">
            <v>35</v>
          </cell>
          <cell r="Y120">
            <v>35</v>
          </cell>
          <cell r="Z120">
            <v>0</v>
          </cell>
          <cell r="AA120">
            <v>0</v>
          </cell>
          <cell r="AB120">
            <v>70</v>
          </cell>
          <cell r="AC120">
            <v>0</v>
          </cell>
          <cell r="AD120" t="str">
            <v>TIDAK</v>
          </cell>
          <cell r="AE120" t="str">
            <v>TIDAK</v>
          </cell>
          <cell r="AF120">
            <v>70</v>
          </cell>
          <cell r="AG120">
            <v>2</v>
          </cell>
          <cell r="AH120" t="str">
            <v>SAPHIRE</v>
          </cell>
          <cell r="AI120">
            <v>0</v>
          </cell>
          <cell r="AJ120" t="str">
            <v>Y</v>
          </cell>
          <cell r="AK120">
            <v>0</v>
          </cell>
          <cell r="AL120">
            <v>45261</v>
          </cell>
          <cell r="AM120">
            <v>45701</v>
          </cell>
          <cell r="AN120">
            <v>1</v>
          </cell>
          <cell r="AO120">
            <v>70</v>
          </cell>
          <cell r="AP120" t="str">
            <v>EKSKLUSIF</v>
          </cell>
          <cell r="AQ120" t="str">
            <v>-</v>
          </cell>
          <cell r="AR120" t="str">
            <v>REGULER</v>
          </cell>
          <cell r="AS120" t="str">
            <v>REGULER</v>
          </cell>
          <cell r="AT120" t="str">
            <v>REGULER</v>
          </cell>
          <cell r="AU120" t="str">
            <v>EKSKLUSIF</v>
          </cell>
          <cell r="AV120" t="str">
            <v/>
          </cell>
          <cell r="AW120">
            <v>47</v>
          </cell>
          <cell r="AX120">
            <v>34</v>
          </cell>
          <cell r="AY120">
            <v>40</v>
          </cell>
          <cell r="AZ120">
            <v>29</v>
          </cell>
          <cell r="BA120">
            <v>44</v>
          </cell>
          <cell r="BB120">
            <v>47</v>
          </cell>
          <cell r="BC120">
            <v>34</v>
          </cell>
          <cell r="BD120">
            <v>40</v>
          </cell>
          <cell r="BE120">
            <v>29</v>
          </cell>
          <cell r="BF120">
            <v>44</v>
          </cell>
          <cell r="BG120">
            <v>19</v>
          </cell>
          <cell r="BH120">
            <v>47</v>
          </cell>
          <cell r="BI120">
            <v>34</v>
          </cell>
          <cell r="BJ120">
            <v>40</v>
          </cell>
          <cell r="BK120">
            <v>29</v>
          </cell>
          <cell r="BL120">
            <v>44</v>
          </cell>
          <cell r="BM120">
            <v>20</v>
          </cell>
          <cell r="BN120">
            <v>233</v>
          </cell>
          <cell r="BO120">
            <v>0</v>
          </cell>
          <cell r="BP120">
            <v>47</v>
          </cell>
          <cell r="BQ120">
            <v>34</v>
          </cell>
          <cell r="BR120">
            <v>40</v>
          </cell>
          <cell r="BS120">
            <v>29</v>
          </cell>
          <cell r="BT120">
            <v>0</v>
          </cell>
          <cell r="BU120">
            <v>20</v>
          </cell>
          <cell r="BV120">
            <v>170</v>
          </cell>
          <cell r="BW120">
            <v>0</v>
          </cell>
          <cell r="BX120" t="str">
            <v>TIDAK</v>
          </cell>
          <cell r="BY120" t="str">
            <v>TIDAK</v>
          </cell>
        </row>
        <row r="121">
          <cell r="A121" t="str">
            <v>A0750</v>
          </cell>
          <cell r="B121" t="str">
            <v>Arvianti Jilly Vanesha Mulete</v>
          </cell>
          <cell r="C121" t="str">
            <v>DELTA</v>
          </cell>
          <cell r="D121">
            <v>44921</v>
          </cell>
          <cell r="E121" t="str">
            <v>Dec-22</v>
          </cell>
          <cell r="F121" t="str">
            <v>EKSKLUSIF</v>
          </cell>
          <cell r="G121" t="str">
            <v>REGULER</v>
          </cell>
          <cell r="H121" t="str">
            <v>REGULER</v>
          </cell>
          <cell r="I121" t="str">
            <v>EKSKLUSIF</v>
          </cell>
          <cell r="J121" t="str">
            <v>EKSKLUSIF</v>
          </cell>
          <cell r="K121" t="str">
            <v>EKSKLUSIF</v>
          </cell>
          <cell r="L121" t="str">
            <v>EKSKLUSIF</v>
          </cell>
          <cell r="M121">
            <v>21</v>
          </cell>
          <cell r="N121">
            <v>42</v>
          </cell>
          <cell r="O121">
            <v>34</v>
          </cell>
          <cell r="P121">
            <v>41</v>
          </cell>
          <cell r="Q121">
            <v>39</v>
          </cell>
          <cell r="R121">
            <v>43</v>
          </cell>
          <cell r="S121">
            <v>21</v>
          </cell>
          <cell r="T121">
            <v>241</v>
          </cell>
          <cell r="U121">
            <v>0</v>
          </cell>
          <cell r="V121">
            <v>42</v>
          </cell>
          <cell r="W121">
            <v>34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76</v>
          </cell>
          <cell r="AC121">
            <v>0</v>
          </cell>
          <cell r="AD121" t="str">
            <v>TIDAK</v>
          </cell>
          <cell r="AE121" t="str">
            <v>TIDAK</v>
          </cell>
          <cell r="AF121">
            <v>76</v>
          </cell>
          <cell r="AG121">
            <v>2</v>
          </cell>
          <cell r="AH121" t="str">
            <v>SAPHIRE</v>
          </cell>
          <cell r="AI121">
            <v>0</v>
          </cell>
          <cell r="AJ121" t="str">
            <v>Y</v>
          </cell>
          <cell r="AK121">
            <v>0</v>
          </cell>
          <cell r="AL121">
            <v>45261</v>
          </cell>
          <cell r="AM121">
            <v>45701</v>
          </cell>
          <cell r="AN121">
            <v>1</v>
          </cell>
          <cell r="AO121">
            <v>76</v>
          </cell>
          <cell r="AP121" t="str">
            <v>EKSKLUSIF</v>
          </cell>
          <cell r="AQ121" t="str">
            <v>-</v>
          </cell>
          <cell r="AR121" t="str">
            <v>EKSKLUSIF</v>
          </cell>
          <cell r="AS121" t="str">
            <v>EKSKLUSIF</v>
          </cell>
          <cell r="AT121" t="str">
            <v>EKSKLUSIF</v>
          </cell>
          <cell r="AU121" t="str">
            <v>EKSKLUSIF</v>
          </cell>
          <cell r="AV121" t="str">
            <v/>
          </cell>
          <cell r="AW121">
            <v>49</v>
          </cell>
          <cell r="AX121">
            <v>48</v>
          </cell>
          <cell r="AY121">
            <v>42</v>
          </cell>
          <cell r="AZ121">
            <v>47</v>
          </cell>
          <cell r="BA121">
            <v>43</v>
          </cell>
          <cell r="BB121">
            <v>49</v>
          </cell>
          <cell r="BC121">
            <v>48</v>
          </cell>
          <cell r="BD121">
            <v>42</v>
          </cell>
          <cell r="BE121">
            <v>47</v>
          </cell>
          <cell r="BF121">
            <v>43</v>
          </cell>
          <cell r="BG121">
            <v>20</v>
          </cell>
          <cell r="BH121">
            <v>49</v>
          </cell>
          <cell r="BI121">
            <v>48</v>
          </cell>
          <cell r="BJ121">
            <v>42</v>
          </cell>
          <cell r="BK121">
            <v>47</v>
          </cell>
          <cell r="BL121">
            <v>43</v>
          </cell>
          <cell r="BM121">
            <v>21</v>
          </cell>
          <cell r="BN121">
            <v>270</v>
          </cell>
          <cell r="BO121">
            <v>0</v>
          </cell>
          <cell r="BP121">
            <v>49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21</v>
          </cell>
          <cell r="BV121">
            <v>70</v>
          </cell>
          <cell r="BW121">
            <v>0</v>
          </cell>
          <cell r="BX121" t="str">
            <v>TIDAK</v>
          </cell>
          <cell r="BY121" t="str">
            <v>TIDAK</v>
          </cell>
        </row>
        <row r="122">
          <cell r="A122" t="str">
            <v>A2321</v>
          </cell>
          <cell r="B122" t="str">
            <v>Arya Karuna</v>
          </cell>
          <cell r="C122" t="str">
            <v>DELTA</v>
          </cell>
          <cell r="D122">
            <v>45079</v>
          </cell>
          <cell r="E122" t="str">
            <v>Jun-23</v>
          </cell>
          <cell r="F122" t="str">
            <v>REGULER</v>
          </cell>
          <cell r="G122" t="str">
            <v>REGULER</v>
          </cell>
          <cell r="H122" t="str">
            <v>REGULER</v>
          </cell>
          <cell r="I122" t="str">
            <v>EKSKLUSIF</v>
          </cell>
          <cell r="J122" t="str">
            <v>EKSKLUSIF</v>
          </cell>
          <cell r="K122" t="str">
            <v>-</v>
          </cell>
          <cell r="L122" t="str">
            <v>-</v>
          </cell>
          <cell r="M122">
            <v>5</v>
          </cell>
          <cell r="N122">
            <v>43</v>
          </cell>
          <cell r="O122">
            <v>27</v>
          </cell>
          <cell r="P122">
            <v>44</v>
          </cell>
          <cell r="Q122">
            <v>38</v>
          </cell>
          <cell r="R122">
            <v>0</v>
          </cell>
          <cell r="S122" t="str">
            <v/>
          </cell>
          <cell r="T122">
            <v>157</v>
          </cell>
          <cell r="U122">
            <v>5</v>
          </cell>
          <cell r="V122">
            <v>43</v>
          </cell>
          <cell r="W122">
            <v>27</v>
          </cell>
          <cell r="X122">
            <v>0</v>
          </cell>
          <cell r="Y122">
            <v>0</v>
          </cell>
          <cell r="Z122">
            <v>0</v>
          </cell>
          <cell r="AA122" t="str">
            <v/>
          </cell>
          <cell r="AB122">
            <v>75</v>
          </cell>
          <cell r="AC122">
            <v>2</v>
          </cell>
          <cell r="AD122" t="str">
            <v>TIDAK</v>
          </cell>
          <cell r="AE122" t="str">
            <v>TIDAK</v>
          </cell>
          <cell r="AF122">
            <v>75</v>
          </cell>
          <cell r="AG122">
            <v>2</v>
          </cell>
          <cell r="AH122" t="str">
            <v>SAPHIRE</v>
          </cell>
          <cell r="AI122">
            <v>0</v>
          </cell>
          <cell r="AJ122" t="str">
            <v>Y</v>
          </cell>
          <cell r="AK122">
            <v>0</v>
          </cell>
          <cell r="AL122">
            <v>45261</v>
          </cell>
          <cell r="AM122">
            <v>45701</v>
          </cell>
          <cell r="AN122">
            <v>1</v>
          </cell>
          <cell r="AO122">
            <v>75</v>
          </cell>
          <cell r="AP122" t="str">
            <v>-</v>
          </cell>
          <cell r="AQ122" t="str">
            <v>-</v>
          </cell>
          <cell r="AR122" t="str">
            <v>-</v>
          </cell>
          <cell r="AS122" t="str">
            <v>-</v>
          </cell>
          <cell r="AT122" t="str">
            <v>-</v>
          </cell>
          <cell r="AU122" t="str">
            <v>-</v>
          </cell>
          <cell r="AV122" t="str">
            <v/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 t="str">
            <v/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 t="str">
            <v/>
          </cell>
          <cell r="BN122">
            <v>0</v>
          </cell>
          <cell r="BO122" t="str">
            <v/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 t="str">
            <v/>
          </cell>
          <cell r="BV122">
            <v>0</v>
          </cell>
          <cell r="BW122">
            <v>7</v>
          </cell>
          <cell r="BX122" t="str">
            <v>DOWNGRADE</v>
          </cell>
          <cell r="BY122" t="str">
            <v>RESET</v>
          </cell>
        </row>
        <row r="123">
          <cell r="A123" t="str">
            <v>A2886</v>
          </cell>
          <cell r="B123" t="str">
            <v>Asa Hirasna Septiani</v>
          </cell>
          <cell r="C123" t="str">
            <v>DELTA</v>
          </cell>
          <cell r="D123">
            <v>45204</v>
          </cell>
          <cell r="E123" t="str">
            <v>Oct-23</v>
          </cell>
          <cell r="F123" t="str">
            <v>REGULER</v>
          </cell>
          <cell r="G123" t="str">
            <v>REGULER</v>
          </cell>
          <cell r="H123" t="str">
            <v>REGULER</v>
          </cell>
          <cell r="I123" t="str">
            <v>REGULER</v>
          </cell>
          <cell r="J123" t="str">
            <v>REGULER</v>
          </cell>
          <cell r="K123" t="str">
            <v>EKSKLUSIF</v>
          </cell>
          <cell r="L123" t="str">
            <v>EKSKLUSIF</v>
          </cell>
          <cell r="M123">
            <v>18</v>
          </cell>
          <cell r="N123">
            <v>35</v>
          </cell>
          <cell r="O123">
            <v>17</v>
          </cell>
          <cell r="P123">
            <v>34</v>
          </cell>
          <cell r="Q123">
            <v>35</v>
          </cell>
          <cell r="R123">
            <v>42</v>
          </cell>
          <cell r="S123">
            <v>22</v>
          </cell>
          <cell r="T123">
            <v>203</v>
          </cell>
          <cell r="U123">
            <v>18</v>
          </cell>
          <cell r="V123">
            <v>35</v>
          </cell>
          <cell r="W123">
            <v>17</v>
          </cell>
          <cell r="X123">
            <v>34</v>
          </cell>
          <cell r="Y123">
            <v>35</v>
          </cell>
          <cell r="Z123">
            <v>0</v>
          </cell>
          <cell r="AA123">
            <v>0</v>
          </cell>
          <cell r="AB123">
            <v>139</v>
          </cell>
          <cell r="AC123">
            <v>0</v>
          </cell>
          <cell r="AD123" t="str">
            <v>TIDAK</v>
          </cell>
          <cell r="AE123" t="str">
            <v>TIDAK</v>
          </cell>
          <cell r="AF123">
            <v>139</v>
          </cell>
          <cell r="AG123">
            <v>2</v>
          </cell>
          <cell r="AH123" t="str">
            <v>SAPHIRE</v>
          </cell>
          <cell r="AI123">
            <v>0</v>
          </cell>
          <cell r="AJ123" t="str">
            <v>Y</v>
          </cell>
          <cell r="AK123">
            <v>0</v>
          </cell>
          <cell r="AL123">
            <v>45261</v>
          </cell>
          <cell r="AM123">
            <v>45701</v>
          </cell>
          <cell r="AN123">
            <v>1</v>
          </cell>
          <cell r="AO123">
            <v>139</v>
          </cell>
          <cell r="AP123" t="str">
            <v>EKSKLUSIF</v>
          </cell>
          <cell r="AQ123" t="str">
            <v>-</v>
          </cell>
          <cell r="AR123" t="str">
            <v>EKSKLUSIF</v>
          </cell>
          <cell r="AS123" t="str">
            <v>EKSKLUSIF</v>
          </cell>
          <cell r="AT123" t="str">
            <v>EKSKLUSIF</v>
          </cell>
          <cell r="AU123" t="str">
            <v>REGULER</v>
          </cell>
          <cell r="AV123" t="str">
            <v/>
          </cell>
          <cell r="AW123">
            <v>46</v>
          </cell>
          <cell r="AX123">
            <v>45</v>
          </cell>
          <cell r="AY123">
            <v>42</v>
          </cell>
          <cell r="AZ123">
            <v>47</v>
          </cell>
          <cell r="BA123">
            <v>35</v>
          </cell>
          <cell r="BB123">
            <v>46</v>
          </cell>
          <cell r="BC123">
            <v>45</v>
          </cell>
          <cell r="BD123">
            <v>42</v>
          </cell>
          <cell r="BE123">
            <v>47</v>
          </cell>
          <cell r="BF123">
            <v>35</v>
          </cell>
          <cell r="BG123">
            <v>18</v>
          </cell>
          <cell r="BH123">
            <v>46</v>
          </cell>
          <cell r="BI123">
            <v>45</v>
          </cell>
          <cell r="BJ123">
            <v>42</v>
          </cell>
          <cell r="BK123">
            <v>47</v>
          </cell>
          <cell r="BL123">
            <v>35</v>
          </cell>
          <cell r="BM123">
            <v>19</v>
          </cell>
          <cell r="BN123">
            <v>252</v>
          </cell>
          <cell r="BO123">
            <v>0</v>
          </cell>
          <cell r="BP123">
            <v>46</v>
          </cell>
          <cell r="BQ123">
            <v>0</v>
          </cell>
          <cell r="BR123">
            <v>0</v>
          </cell>
          <cell r="BS123">
            <v>0</v>
          </cell>
          <cell r="BT123">
            <v>35</v>
          </cell>
          <cell r="BU123">
            <v>19</v>
          </cell>
          <cell r="BV123">
            <v>100</v>
          </cell>
          <cell r="BW123">
            <v>0</v>
          </cell>
          <cell r="BX123" t="str">
            <v>TIDAK</v>
          </cell>
          <cell r="BY123" t="str">
            <v>TIDAK</v>
          </cell>
        </row>
        <row r="124">
          <cell r="A124" t="str">
            <v>A0886</v>
          </cell>
          <cell r="B124" t="str">
            <v>Astutri Puji Rahayu</v>
          </cell>
          <cell r="C124" t="str">
            <v>DELTA</v>
          </cell>
          <cell r="D124">
            <v>44928</v>
          </cell>
          <cell r="E124" t="str">
            <v>Jan-23</v>
          </cell>
          <cell r="F124" t="str">
            <v>REGULER</v>
          </cell>
          <cell r="G124" t="str">
            <v>REGULER</v>
          </cell>
          <cell r="H124" t="str">
            <v>REGULER</v>
          </cell>
          <cell r="I124" t="str">
            <v>REGULER</v>
          </cell>
          <cell r="J124" t="str">
            <v>-</v>
          </cell>
          <cell r="K124" t="str">
            <v>REGULER</v>
          </cell>
          <cell r="L124" t="str">
            <v>REGULER</v>
          </cell>
          <cell r="M124">
            <v>17</v>
          </cell>
          <cell r="N124">
            <v>38</v>
          </cell>
          <cell r="O124">
            <v>25</v>
          </cell>
          <cell r="P124">
            <v>36</v>
          </cell>
          <cell r="Q124">
            <v>0</v>
          </cell>
          <cell r="R124">
            <v>27</v>
          </cell>
          <cell r="S124">
            <v>17</v>
          </cell>
          <cell r="T124">
            <v>160</v>
          </cell>
          <cell r="U124">
            <v>17</v>
          </cell>
          <cell r="V124">
            <v>38</v>
          </cell>
          <cell r="W124">
            <v>25</v>
          </cell>
          <cell r="X124">
            <v>36</v>
          </cell>
          <cell r="Y124">
            <v>0</v>
          </cell>
          <cell r="Z124">
            <v>27</v>
          </cell>
          <cell r="AA124">
            <v>17</v>
          </cell>
          <cell r="AB124">
            <v>160</v>
          </cell>
          <cell r="AC124">
            <v>1</v>
          </cell>
          <cell r="AD124" t="str">
            <v>TIDAK</v>
          </cell>
          <cell r="AE124" t="str">
            <v>TIDAK</v>
          </cell>
          <cell r="AF124">
            <v>160</v>
          </cell>
          <cell r="AG124">
            <v>2</v>
          </cell>
          <cell r="AH124" t="str">
            <v>SAPHIRE</v>
          </cell>
          <cell r="AI124">
            <v>0</v>
          </cell>
          <cell r="AJ124" t="str">
            <v>Y</v>
          </cell>
          <cell r="AK124">
            <v>0</v>
          </cell>
          <cell r="AL124">
            <v>45261</v>
          </cell>
          <cell r="AM124">
            <v>45701</v>
          </cell>
          <cell r="AN124">
            <v>1</v>
          </cell>
          <cell r="AO124">
            <v>160</v>
          </cell>
          <cell r="AP124" t="str">
            <v>-</v>
          </cell>
          <cell r="AQ124" t="str">
            <v>-</v>
          </cell>
          <cell r="AR124" t="str">
            <v>REGULER</v>
          </cell>
          <cell r="AS124" t="str">
            <v>REGULER</v>
          </cell>
          <cell r="AT124" t="str">
            <v>REGULER</v>
          </cell>
          <cell r="AU124" t="str">
            <v>-</v>
          </cell>
          <cell r="AV124" t="str">
            <v/>
          </cell>
          <cell r="AW124">
            <v>37</v>
          </cell>
          <cell r="AX124">
            <v>37</v>
          </cell>
          <cell r="AY124">
            <v>33</v>
          </cell>
          <cell r="AZ124">
            <v>37</v>
          </cell>
          <cell r="BA124">
            <v>0</v>
          </cell>
          <cell r="BB124">
            <v>37</v>
          </cell>
          <cell r="BC124">
            <v>37</v>
          </cell>
          <cell r="BD124">
            <v>33</v>
          </cell>
          <cell r="BE124">
            <v>37</v>
          </cell>
          <cell r="BF124">
            <v>0</v>
          </cell>
          <cell r="BG124">
            <v>15</v>
          </cell>
          <cell r="BH124">
            <v>37</v>
          </cell>
          <cell r="BI124">
            <v>37</v>
          </cell>
          <cell r="BJ124">
            <v>33</v>
          </cell>
          <cell r="BK124">
            <v>37</v>
          </cell>
          <cell r="BL124">
            <v>0</v>
          </cell>
          <cell r="BM124" t="str">
            <v/>
          </cell>
          <cell r="BN124">
            <v>159</v>
          </cell>
          <cell r="BO124">
            <v>15</v>
          </cell>
          <cell r="BP124">
            <v>37</v>
          </cell>
          <cell r="BQ124">
            <v>37</v>
          </cell>
          <cell r="BR124">
            <v>33</v>
          </cell>
          <cell r="BS124">
            <v>37</v>
          </cell>
          <cell r="BT124">
            <v>0</v>
          </cell>
          <cell r="BU124" t="str">
            <v/>
          </cell>
          <cell r="BV124">
            <v>159</v>
          </cell>
          <cell r="BW124">
            <v>2</v>
          </cell>
          <cell r="BX124" t="str">
            <v>TIDAK</v>
          </cell>
          <cell r="BY124" t="str">
            <v>TIDAK</v>
          </cell>
        </row>
        <row r="125">
          <cell r="A125" t="str">
            <v>A3227</v>
          </cell>
          <cell r="B125" t="str">
            <v>Aulia Tasya Azzahra</v>
          </cell>
          <cell r="C125" t="str">
            <v>DELTA</v>
          </cell>
          <cell r="D125">
            <v>45232</v>
          </cell>
          <cell r="E125" t="str">
            <v>Nov-23</v>
          </cell>
          <cell r="F125" t="str">
            <v>REGULER</v>
          </cell>
          <cell r="G125" t="str">
            <v>REGULER</v>
          </cell>
          <cell r="H125" t="str">
            <v>REGULER</v>
          </cell>
          <cell r="I125" t="str">
            <v>REGULER</v>
          </cell>
          <cell r="J125" t="str">
            <v>REGULER</v>
          </cell>
          <cell r="K125" t="str">
            <v>REGULER</v>
          </cell>
          <cell r="L125" t="str">
            <v>REGULER</v>
          </cell>
          <cell r="M125">
            <v>8</v>
          </cell>
          <cell r="N125">
            <v>25</v>
          </cell>
          <cell r="O125">
            <v>40</v>
          </cell>
          <cell r="P125">
            <v>41</v>
          </cell>
          <cell r="Q125">
            <v>34</v>
          </cell>
          <cell r="R125">
            <v>35</v>
          </cell>
          <cell r="S125">
            <v>17</v>
          </cell>
          <cell r="T125">
            <v>200</v>
          </cell>
          <cell r="U125">
            <v>8</v>
          </cell>
          <cell r="V125">
            <v>25</v>
          </cell>
          <cell r="W125">
            <v>40</v>
          </cell>
          <cell r="X125">
            <v>41</v>
          </cell>
          <cell r="Y125">
            <v>34</v>
          </cell>
          <cell r="Z125">
            <v>35</v>
          </cell>
          <cell r="AA125">
            <v>17</v>
          </cell>
          <cell r="AB125">
            <v>200</v>
          </cell>
          <cell r="AC125">
            <v>0</v>
          </cell>
          <cell r="AD125" t="str">
            <v>TIDAK</v>
          </cell>
          <cell r="AE125" t="str">
            <v>TIDAK</v>
          </cell>
          <cell r="AF125">
            <v>200</v>
          </cell>
          <cell r="AG125">
            <v>2</v>
          </cell>
          <cell r="AH125" t="str">
            <v>SAPHIRE</v>
          </cell>
          <cell r="AI125">
            <v>0</v>
          </cell>
          <cell r="AJ125" t="str">
            <v>Y</v>
          </cell>
          <cell r="AK125">
            <v>0</v>
          </cell>
          <cell r="AL125">
            <v>45261</v>
          </cell>
          <cell r="AM125">
            <v>45701</v>
          </cell>
          <cell r="AN125">
            <v>1</v>
          </cell>
          <cell r="AO125">
            <v>200</v>
          </cell>
          <cell r="AP125" t="str">
            <v>-</v>
          </cell>
          <cell r="AQ125" t="str">
            <v>-</v>
          </cell>
          <cell r="AR125" t="str">
            <v>REGULER</v>
          </cell>
          <cell r="AS125" t="str">
            <v>REGULER</v>
          </cell>
          <cell r="AT125" t="str">
            <v>REGULER</v>
          </cell>
          <cell r="AU125" t="str">
            <v>REGULER</v>
          </cell>
          <cell r="AV125" t="str">
            <v/>
          </cell>
          <cell r="AW125">
            <v>43</v>
          </cell>
          <cell r="AX125">
            <v>41</v>
          </cell>
          <cell r="AY125">
            <v>36</v>
          </cell>
          <cell r="AZ125">
            <v>42</v>
          </cell>
          <cell r="BA125">
            <v>32</v>
          </cell>
          <cell r="BB125">
            <v>43</v>
          </cell>
          <cell r="BC125">
            <v>41</v>
          </cell>
          <cell r="BD125">
            <v>36</v>
          </cell>
          <cell r="BE125">
            <v>42</v>
          </cell>
          <cell r="BF125">
            <v>32</v>
          </cell>
          <cell r="BG125">
            <v>17</v>
          </cell>
          <cell r="BH125">
            <v>43</v>
          </cell>
          <cell r="BI125">
            <v>41</v>
          </cell>
          <cell r="BJ125">
            <v>36</v>
          </cell>
          <cell r="BK125">
            <v>42</v>
          </cell>
          <cell r="BL125">
            <v>32</v>
          </cell>
          <cell r="BM125">
            <v>17</v>
          </cell>
          <cell r="BN125">
            <v>228</v>
          </cell>
          <cell r="BO125">
            <v>17</v>
          </cell>
          <cell r="BP125">
            <v>43</v>
          </cell>
          <cell r="BQ125">
            <v>41</v>
          </cell>
          <cell r="BR125">
            <v>36</v>
          </cell>
          <cell r="BS125">
            <v>42</v>
          </cell>
          <cell r="BT125">
            <v>32</v>
          </cell>
          <cell r="BU125">
            <v>17</v>
          </cell>
          <cell r="BV125">
            <v>228</v>
          </cell>
          <cell r="BW125">
            <v>0</v>
          </cell>
          <cell r="BX125" t="str">
            <v>TIDAK</v>
          </cell>
          <cell r="BY125" t="str">
            <v>TIDAK</v>
          </cell>
        </row>
        <row r="126">
          <cell r="A126" t="str">
            <v>A3823</v>
          </cell>
          <cell r="B126" t="str">
            <v>Ayu Enjelina Sitompul</v>
          </cell>
          <cell r="C126" t="str">
            <v>DELTA</v>
          </cell>
          <cell r="D126">
            <v>45345</v>
          </cell>
          <cell r="E126" t="str">
            <v>Feb-24</v>
          </cell>
          <cell r="F126" t="str">
            <v>-</v>
          </cell>
          <cell r="G126" t="str">
            <v>-</v>
          </cell>
          <cell r="H126" t="str">
            <v>REGULER</v>
          </cell>
          <cell r="I126" t="str">
            <v>REGULER</v>
          </cell>
          <cell r="J126" t="str">
            <v>REGULER</v>
          </cell>
          <cell r="K126" t="str">
            <v>REGULER</v>
          </cell>
          <cell r="L126" t="str">
            <v>REGULER</v>
          </cell>
          <cell r="M126">
            <v>0</v>
          </cell>
          <cell r="N126">
            <v>0</v>
          </cell>
          <cell r="O126">
            <v>1</v>
          </cell>
          <cell r="P126">
            <v>26</v>
          </cell>
          <cell r="Q126">
            <v>40</v>
          </cell>
          <cell r="R126">
            <v>46</v>
          </cell>
          <cell r="S126">
            <v>20</v>
          </cell>
          <cell r="T126">
            <v>133</v>
          </cell>
          <cell r="U126">
            <v>0</v>
          </cell>
          <cell r="V126">
            <v>0</v>
          </cell>
          <cell r="W126">
            <v>1</v>
          </cell>
          <cell r="X126">
            <v>26</v>
          </cell>
          <cell r="Y126">
            <v>40</v>
          </cell>
          <cell r="Z126">
            <v>46</v>
          </cell>
          <cell r="AA126">
            <v>20</v>
          </cell>
          <cell r="AB126">
            <v>133</v>
          </cell>
          <cell r="AC126">
            <v>0</v>
          </cell>
          <cell r="AD126" t="str">
            <v>TIDAK</v>
          </cell>
          <cell r="AE126" t="str">
            <v>TIDAK</v>
          </cell>
          <cell r="AF126">
            <v>133</v>
          </cell>
          <cell r="AG126">
            <v>2</v>
          </cell>
          <cell r="AH126" t="str">
            <v>SAPHIRE</v>
          </cell>
          <cell r="AI126">
            <v>0</v>
          </cell>
          <cell r="AJ126" t="str">
            <v>Y</v>
          </cell>
          <cell r="AK126">
            <v>0</v>
          </cell>
          <cell r="AL126">
            <v>45261</v>
          </cell>
          <cell r="AM126">
            <v>45701</v>
          </cell>
          <cell r="AN126">
            <v>1</v>
          </cell>
          <cell r="AO126">
            <v>133</v>
          </cell>
          <cell r="AP126" t="str">
            <v>-</v>
          </cell>
          <cell r="AQ126" t="str">
            <v>-</v>
          </cell>
          <cell r="AR126" t="str">
            <v>EKSKLUSIF</v>
          </cell>
          <cell r="AS126" t="str">
            <v>EKSKLUSIF</v>
          </cell>
          <cell r="AT126" t="str">
            <v>EKSKLUSIF</v>
          </cell>
          <cell r="AU126" t="str">
            <v>REGULER</v>
          </cell>
          <cell r="AV126" t="str">
            <v/>
          </cell>
          <cell r="AW126">
            <v>48</v>
          </cell>
          <cell r="AX126">
            <v>47</v>
          </cell>
          <cell r="AY126">
            <v>44</v>
          </cell>
          <cell r="AZ126">
            <v>50</v>
          </cell>
          <cell r="BA126">
            <v>15</v>
          </cell>
          <cell r="BB126">
            <v>48</v>
          </cell>
          <cell r="BC126">
            <v>47</v>
          </cell>
          <cell r="BD126">
            <v>44</v>
          </cell>
          <cell r="BE126">
            <v>50</v>
          </cell>
          <cell r="BF126">
            <v>15</v>
          </cell>
          <cell r="BG126">
            <v>21</v>
          </cell>
          <cell r="BH126">
            <v>48</v>
          </cell>
          <cell r="BI126">
            <v>47</v>
          </cell>
          <cell r="BJ126">
            <v>44</v>
          </cell>
          <cell r="BK126">
            <v>50</v>
          </cell>
          <cell r="BL126">
            <v>15</v>
          </cell>
          <cell r="BM126" t="str">
            <v/>
          </cell>
          <cell r="BN126">
            <v>225</v>
          </cell>
          <cell r="BO126">
            <v>21</v>
          </cell>
          <cell r="BP126">
            <v>48</v>
          </cell>
          <cell r="BQ126">
            <v>0</v>
          </cell>
          <cell r="BR126">
            <v>0</v>
          </cell>
          <cell r="BS126">
            <v>0</v>
          </cell>
          <cell r="BT126">
            <v>15</v>
          </cell>
          <cell r="BU126" t="str">
            <v/>
          </cell>
          <cell r="BV126">
            <v>84</v>
          </cell>
          <cell r="BW126">
            <v>1</v>
          </cell>
          <cell r="BX126" t="str">
            <v>TIDAK</v>
          </cell>
          <cell r="BY126" t="str">
            <v>TIDAK</v>
          </cell>
        </row>
        <row r="127">
          <cell r="A127">
            <v>92622</v>
          </cell>
          <cell r="B127" t="str">
            <v>Ayu Suci Nugroyanti</v>
          </cell>
          <cell r="C127" t="str">
            <v>DELTA</v>
          </cell>
          <cell r="D127">
            <v>44769</v>
          </cell>
          <cell r="E127" t="str">
            <v>Jul-22</v>
          </cell>
          <cell r="F127" t="str">
            <v>EKSKLUSIF</v>
          </cell>
          <cell r="G127" t="str">
            <v>REGULER</v>
          </cell>
          <cell r="H127" t="str">
            <v>EKSKLUSIF</v>
          </cell>
          <cell r="I127" t="str">
            <v>EKSKLUSIF</v>
          </cell>
          <cell r="J127" t="str">
            <v>EKSKLUSIF</v>
          </cell>
          <cell r="K127" t="str">
            <v>EKSKLUSIF</v>
          </cell>
          <cell r="L127" t="str">
            <v>EKSKLUSIF</v>
          </cell>
          <cell r="M127">
            <v>21</v>
          </cell>
          <cell r="N127">
            <v>6</v>
          </cell>
          <cell r="O127">
            <v>41</v>
          </cell>
          <cell r="P127">
            <v>40</v>
          </cell>
          <cell r="Q127">
            <v>37</v>
          </cell>
          <cell r="R127">
            <v>44</v>
          </cell>
          <cell r="S127">
            <v>22</v>
          </cell>
          <cell r="T127">
            <v>211</v>
          </cell>
          <cell r="U127">
            <v>0</v>
          </cell>
          <cell r="V127">
            <v>6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6</v>
          </cell>
          <cell r="AC127">
            <v>0</v>
          </cell>
          <cell r="AD127" t="str">
            <v>TIDAK</v>
          </cell>
          <cell r="AE127" t="str">
            <v>TIDAK</v>
          </cell>
          <cell r="AF127">
            <v>6</v>
          </cell>
          <cell r="AG127">
            <v>2</v>
          </cell>
          <cell r="AH127" t="str">
            <v>SAPHIRE</v>
          </cell>
          <cell r="AI127">
            <v>0</v>
          </cell>
          <cell r="AJ127" t="str">
            <v>FALSE</v>
          </cell>
          <cell r="AK127">
            <v>0</v>
          </cell>
          <cell r="AL127">
            <v>45261</v>
          </cell>
          <cell r="AM127">
            <v>45701</v>
          </cell>
          <cell r="AN127">
            <v>1</v>
          </cell>
          <cell r="AO127">
            <v>6</v>
          </cell>
          <cell r="AP127" t="str">
            <v>EKSKLUSIF</v>
          </cell>
          <cell r="AQ127" t="str">
            <v>-</v>
          </cell>
          <cell r="AR127" t="str">
            <v>EKSKLUSIF</v>
          </cell>
          <cell r="AS127" t="str">
            <v>EKSKLUSIF</v>
          </cell>
          <cell r="AT127" t="str">
            <v>EKSKLUSIF</v>
          </cell>
          <cell r="AU127" t="str">
            <v>EKSKLUSIF</v>
          </cell>
          <cell r="AV127" t="str">
            <v/>
          </cell>
          <cell r="AW127">
            <v>47</v>
          </cell>
          <cell r="AX127">
            <v>46</v>
          </cell>
          <cell r="AY127">
            <v>41</v>
          </cell>
          <cell r="AZ127">
            <v>48</v>
          </cell>
          <cell r="BA127">
            <v>43</v>
          </cell>
          <cell r="BB127">
            <v>47</v>
          </cell>
          <cell r="BC127">
            <v>46</v>
          </cell>
          <cell r="BD127">
            <v>41</v>
          </cell>
          <cell r="BE127">
            <v>48</v>
          </cell>
          <cell r="BF127">
            <v>43</v>
          </cell>
          <cell r="BG127">
            <v>20</v>
          </cell>
          <cell r="BH127">
            <v>47</v>
          </cell>
          <cell r="BI127">
            <v>46</v>
          </cell>
          <cell r="BJ127">
            <v>41</v>
          </cell>
          <cell r="BK127">
            <v>48</v>
          </cell>
          <cell r="BL127">
            <v>43</v>
          </cell>
          <cell r="BM127">
            <v>22</v>
          </cell>
          <cell r="BN127">
            <v>267</v>
          </cell>
          <cell r="BO127">
            <v>0</v>
          </cell>
          <cell r="BP127">
            <v>47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22</v>
          </cell>
          <cell r="BV127">
            <v>69</v>
          </cell>
          <cell r="BW127">
            <v>0</v>
          </cell>
          <cell r="BX127" t="str">
            <v>TIDAK</v>
          </cell>
          <cell r="BY127" t="str">
            <v>TIDAK</v>
          </cell>
        </row>
        <row r="128">
          <cell r="A128" t="str">
            <v>A3404</v>
          </cell>
          <cell r="B128" t="str">
            <v>Ayu Sukmawati</v>
          </cell>
          <cell r="C128" t="str">
            <v>DELTA</v>
          </cell>
          <cell r="D128">
            <v>45240</v>
          </cell>
          <cell r="E128" t="str">
            <v>Nov-23</v>
          </cell>
          <cell r="F128" t="str">
            <v>REGULER</v>
          </cell>
          <cell r="G128" t="str">
            <v>REGULER</v>
          </cell>
          <cell r="H128" t="str">
            <v>REGULER</v>
          </cell>
          <cell r="I128" t="str">
            <v>REGULER</v>
          </cell>
          <cell r="J128" t="str">
            <v>EKSKLUSIF</v>
          </cell>
          <cell r="K128" t="str">
            <v>EKSKLUSIF</v>
          </cell>
          <cell r="L128" t="str">
            <v>EKSKLUSIF</v>
          </cell>
          <cell r="M128">
            <v>21</v>
          </cell>
          <cell r="N128">
            <v>35</v>
          </cell>
          <cell r="O128">
            <v>35</v>
          </cell>
          <cell r="P128">
            <v>39</v>
          </cell>
          <cell r="Q128">
            <v>39</v>
          </cell>
          <cell r="R128">
            <v>43</v>
          </cell>
          <cell r="S128">
            <v>21</v>
          </cell>
          <cell r="T128">
            <v>233</v>
          </cell>
          <cell r="U128">
            <v>21</v>
          </cell>
          <cell r="V128">
            <v>35</v>
          </cell>
          <cell r="W128">
            <v>35</v>
          </cell>
          <cell r="X128">
            <v>39</v>
          </cell>
          <cell r="Y128">
            <v>0</v>
          </cell>
          <cell r="Z128">
            <v>0</v>
          </cell>
          <cell r="AA128">
            <v>0</v>
          </cell>
          <cell r="AB128">
            <v>130</v>
          </cell>
          <cell r="AC128">
            <v>0</v>
          </cell>
          <cell r="AD128" t="str">
            <v>TIDAK</v>
          </cell>
          <cell r="AE128" t="str">
            <v>TIDAK</v>
          </cell>
          <cell r="AF128">
            <v>130</v>
          </cell>
          <cell r="AG128">
            <v>3</v>
          </cell>
          <cell r="AH128" t="str">
            <v>SAPHIRE</v>
          </cell>
          <cell r="AI128">
            <v>0</v>
          </cell>
          <cell r="AJ128" t="str">
            <v>Y</v>
          </cell>
          <cell r="AK128">
            <v>0</v>
          </cell>
          <cell r="AL128">
            <v>45261</v>
          </cell>
          <cell r="AM128">
            <v>45701</v>
          </cell>
          <cell r="AN128">
            <v>1</v>
          </cell>
          <cell r="AO128">
            <v>130</v>
          </cell>
          <cell r="AP128" t="str">
            <v>EKSKLUSIF</v>
          </cell>
          <cell r="AQ128" t="str">
            <v>-</v>
          </cell>
          <cell r="AR128" t="str">
            <v>EKSKLUSIF</v>
          </cell>
          <cell r="AS128" t="str">
            <v>EKSKLUSIF</v>
          </cell>
          <cell r="AT128" t="str">
            <v>EKSKLUSIF</v>
          </cell>
          <cell r="AU128" t="str">
            <v>EKSKLUSIF</v>
          </cell>
          <cell r="AV128" t="str">
            <v/>
          </cell>
          <cell r="AW128">
            <v>48</v>
          </cell>
          <cell r="AX128">
            <v>49</v>
          </cell>
          <cell r="AY128">
            <v>44</v>
          </cell>
          <cell r="AZ128">
            <v>49</v>
          </cell>
          <cell r="BA128">
            <v>45</v>
          </cell>
          <cell r="BB128">
            <v>48</v>
          </cell>
          <cell r="BC128">
            <v>49</v>
          </cell>
          <cell r="BD128">
            <v>44</v>
          </cell>
          <cell r="BE128">
            <v>49</v>
          </cell>
          <cell r="BF128">
            <v>45</v>
          </cell>
          <cell r="BG128">
            <v>18</v>
          </cell>
          <cell r="BH128">
            <v>48</v>
          </cell>
          <cell r="BI128">
            <v>49</v>
          </cell>
          <cell r="BJ128">
            <v>44</v>
          </cell>
          <cell r="BK128">
            <v>49</v>
          </cell>
          <cell r="BL128">
            <v>45</v>
          </cell>
          <cell r="BM128">
            <v>22</v>
          </cell>
          <cell r="BN128">
            <v>275</v>
          </cell>
          <cell r="BO128">
            <v>0</v>
          </cell>
          <cell r="BP128">
            <v>48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22</v>
          </cell>
          <cell r="BV128">
            <v>70</v>
          </cell>
          <cell r="BW128">
            <v>0</v>
          </cell>
          <cell r="BX128" t="str">
            <v>TIDAK</v>
          </cell>
          <cell r="BY128" t="str">
            <v>TIDAK</v>
          </cell>
        </row>
        <row r="129">
          <cell r="A129" t="str">
            <v>A1728</v>
          </cell>
          <cell r="B129" t="str">
            <v>Ayu Tri Lestari</v>
          </cell>
          <cell r="C129" t="str">
            <v>DELTA</v>
          </cell>
          <cell r="D129">
            <v>45009</v>
          </cell>
          <cell r="E129" t="str">
            <v>Mar-23</v>
          </cell>
          <cell r="F129" t="str">
            <v>EKSKLUSIF</v>
          </cell>
          <cell r="G129" t="str">
            <v>EKSKLUSIF</v>
          </cell>
          <cell r="H129" t="str">
            <v>EKSKLUSIF</v>
          </cell>
          <cell r="I129" t="str">
            <v>EKSKLUSIF</v>
          </cell>
          <cell r="J129" t="str">
            <v>EKSKLUSIF</v>
          </cell>
          <cell r="K129" t="str">
            <v>EKSKLUSIF</v>
          </cell>
          <cell r="L129" t="str">
            <v>EKSKLUSIF</v>
          </cell>
          <cell r="M129">
            <v>22</v>
          </cell>
          <cell r="N129">
            <v>46</v>
          </cell>
          <cell r="O129">
            <v>41</v>
          </cell>
          <cell r="P129">
            <v>42</v>
          </cell>
          <cell r="Q129">
            <v>39</v>
          </cell>
          <cell r="R129">
            <v>42</v>
          </cell>
          <cell r="S129">
            <v>22</v>
          </cell>
          <cell r="T129">
            <v>254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 t="str">
            <v>TIDAK</v>
          </cell>
          <cell r="AE129" t="str">
            <v>TIDAK</v>
          </cell>
          <cell r="AF129">
            <v>0</v>
          </cell>
          <cell r="AG129">
            <v>2</v>
          </cell>
          <cell r="AH129" t="str">
            <v>SAPHIRE</v>
          </cell>
          <cell r="AI129">
            <v>0</v>
          </cell>
          <cell r="AJ129" t="str">
            <v>FALSE</v>
          </cell>
          <cell r="AK129">
            <v>0</v>
          </cell>
          <cell r="AL129">
            <v>45261</v>
          </cell>
          <cell r="AM129">
            <v>45701</v>
          </cell>
          <cell r="AN129">
            <v>1</v>
          </cell>
          <cell r="AO129">
            <v>0</v>
          </cell>
          <cell r="AP129" t="str">
            <v>EKSKLUSIF</v>
          </cell>
          <cell r="AQ129" t="str">
            <v>-</v>
          </cell>
          <cell r="AR129" t="str">
            <v>EKSKLUSIF</v>
          </cell>
          <cell r="AS129" t="str">
            <v>REGULER</v>
          </cell>
          <cell r="AT129" t="str">
            <v>REGULER</v>
          </cell>
          <cell r="AU129" t="str">
            <v>REGULER</v>
          </cell>
          <cell r="AV129" t="str">
            <v/>
          </cell>
          <cell r="AW129">
            <v>49</v>
          </cell>
          <cell r="AX129">
            <v>45</v>
          </cell>
          <cell r="AY129">
            <v>33</v>
          </cell>
          <cell r="AZ129">
            <v>41</v>
          </cell>
          <cell r="BA129">
            <v>35</v>
          </cell>
          <cell r="BB129">
            <v>49</v>
          </cell>
          <cell r="BC129">
            <v>45</v>
          </cell>
          <cell r="BD129">
            <v>33</v>
          </cell>
          <cell r="BE129">
            <v>41</v>
          </cell>
          <cell r="BF129">
            <v>35</v>
          </cell>
          <cell r="BG129">
            <v>19</v>
          </cell>
          <cell r="BH129">
            <v>49</v>
          </cell>
          <cell r="BI129">
            <v>45</v>
          </cell>
          <cell r="BJ129">
            <v>33</v>
          </cell>
          <cell r="BK129">
            <v>41</v>
          </cell>
          <cell r="BL129">
            <v>35</v>
          </cell>
          <cell r="BM129">
            <v>19</v>
          </cell>
          <cell r="BN129">
            <v>241</v>
          </cell>
          <cell r="BO129">
            <v>0</v>
          </cell>
          <cell r="BP129">
            <v>49</v>
          </cell>
          <cell r="BQ129">
            <v>0</v>
          </cell>
          <cell r="BR129">
            <v>33</v>
          </cell>
          <cell r="BS129">
            <v>41</v>
          </cell>
          <cell r="BT129">
            <v>35</v>
          </cell>
          <cell r="BU129">
            <v>19</v>
          </cell>
          <cell r="BV129">
            <v>177</v>
          </cell>
          <cell r="BW129">
            <v>0</v>
          </cell>
          <cell r="BX129" t="str">
            <v>TIDAK</v>
          </cell>
          <cell r="BY129" t="str">
            <v>TIDAK</v>
          </cell>
        </row>
        <row r="130">
          <cell r="A130" t="str">
            <v>A1219</v>
          </cell>
          <cell r="B130" t="str">
            <v>Aziz Alfisyahri</v>
          </cell>
          <cell r="C130" t="str">
            <v>DELTA</v>
          </cell>
          <cell r="D130">
            <v>44959</v>
          </cell>
          <cell r="E130" t="str">
            <v>Feb-23</v>
          </cell>
          <cell r="F130" t="str">
            <v>EKSKLUSIF</v>
          </cell>
          <cell r="G130" t="str">
            <v>EKSKLUSIF</v>
          </cell>
          <cell r="H130" t="str">
            <v>EKSKLUSIF</v>
          </cell>
          <cell r="I130" t="str">
            <v>REGULER</v>
          </cell>
          <cell r="J130" t="str">
            <v>EKSKLUSIF</v>
          </cell>
          <cell r="K130" t="str">
            <v>EKSKLUSIF</v>
          </cell>
          <cell r="L130" t="str">
            <v>EKSKLUSIF</v>
          </cell>
          <cell r="M130">
            <v>20</v>
          </cell>
          <cell r="N130">
            <v>40</v>
          </cell>
          <cell r="O130">
            <v>40</v>
          </cell>
          <cell r="P130">
            <v>12</v>
          </cell>
          <cell r="Q130">
            <v>39</v>
          </cell>
          <cell r="R130">
            <v>44</v>
          </cell>
          <cell r="S130">
            <v>22</v>
          </cell>
          <cell r="T130">
            <v>217</v>
          </cell>
          <cell r="U130">
            <v>0</v>
          </cell>
          <cell r="V130">
            <v>0</v>
          </cell>
          <cell r="W130">
            <v>0</v>
          </cell>
          <cell r="X130">
            <v>12</v>
          </cell>
          <cell r="Y130">
            <v>0</v>
          </cell>
          <cell r="Z130">
            <v>0</v>
          </cell>
          <cell r="AA130">
            <v>0</v>
          </cell>
          <cell r="AB130">
            <v>12</v>
          </cell>
          <cell r="AC130">
            <v>0</v>
          </cell>
          <cell r="AD130" t="str">
            <v>TIDAK</v>
          </cell>
          <cell r="AE130" t="str">
            <v>TIDAK</v>
          </cell>
          <cell r="AF130">
            <v>12</v>
          </cell>
          <cell r="AG130">
            <v>2</v>
          </cell>
          <cell r="AH130" t="str">
            <v>SAPHIRE</v>
          </cell>
          <cell r="AI130">
            <v>0</v>
          </cell>
          <cell r="AJ130" t="str">
            <v>FALSE</v>
          </cell>
          <cell r="AK130">
            <v>0</v>
          </cell>
          <cell r="AL130">
            <v>45261</v>
          </cell>
          <cell r="AM130">
            <v>45701</v>
          </cell>
          <cell r="AN130">
            <v>1</v>
          </cell>
          <cell r="AO130">
            <v>12</v>
          </cell>
          <cell r="AP130" t="str">
            <v>EKSKLUSIF</v>
          </cell>
          <cell r="AQ130" t="str">
            <v>-</v>
          </cell>
          <cell r="AR130" t="str">
            <v>EKSKLUSIF</v>
          </cell>
          <cell r="AS130" t="str">
            <v>EKSKLUSIF</v>
          </cell>
          <cell r="AT130" t="str">
            <v>EKSKLUSIF</v>
          </cell>
          <cell r="AU130" t="str">
            <v>EKSKLUSIF</v>
          </cell>
          <cell r="AV130" t="str">
            <v/>
          </cell>
          <cell r="AW130">
            <v>48</v>
          </cell>
          <cell r="AX130">
            <v>48</v>
          </cell>
          <cell r="AY130">
            <v>44</v>
          </cell>
          <cell r="AZ130">
            <v>50</v>
          </cell>
          <cell r="BA130">
            <v>46</v>
          </cell>
          <cell r="BB130">
            <v>48</v>
          </cell>
          <cell r="BC130">
            <v>48</v>
          </cell>
          <cell r="BD130">
            <v>44</v>
          </cell>
          <cell r="BE130">
            <v>50</v>
          </cell>
          <cell r="BF130">
            <v>46</v>
          </cell>
          <cell r="BG130">
            <v>20</v>
          </cell>
          <cell r="BH130">
            <v>48</v>
          </cell>
          <cell r="BI130">
            <v>48</v>
          </cell>
          <cell r="BJ130">
            <v>44</v>
          </cell>
          <cell r="BK130">
            <v>50</v>
          </cell>
          <cell r="BL130">
            <v>46</v>
          </cell>
          <cell r="BM130">
            <v>21</v>
          </cell>
          <cell r="BN130">
            <v>277</v>
          </cell>
          <cell r="BO130">
            <v>0</v>
          </cell>
          <cell r="BP130">
            <v>48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21</v>
          </cell>
          <cell r="BV130">
            <v>69</v>
          </cell>
          <cell r="BW130">
            <v>0</v>
          </cell>
          <cell r="BX130" t="str">
            <v>TIDAK</v>
          </cell>
          <cell r="BY130" t="str">
            <v>TIDAK</v>
          </cell>
        </row>
        <row r="131">
          <cell r="A131" t="str">
            <v>A1427</v>
          </cell>
          <cell r="B131" t="str">
            <v>Bella Eka Putri</v>
          </cell>
          <cell r="C131" t="str">
            <v>DELTA</v>
          </cell>
          <cell r="D131">
            <v>44973</v>
          </cell>
          <cell r="E131" t="str">
            <v>Feb-23</v>
          </cell>
          <cell r="F131" t="str">
            <v>REGULER</v>
          </cell>
          <cell r="G131" t="str">
            <v>REGULER</v>
          </cell>
          <cell r="H131" t="str">
            <v>REGULER</v>
          </cell>
          <cell r="I131" t="str">
            <v>REGULER</v>
          </cell>
          <cell r="J131" t="str">
            <v>REGULER</v>
          </cell>
          <cell r="K131" t="str">
            <v>REGULER</v>
          </cell>
          <cell r="L131" t="str">
            <v>-</v>
          </cell>
          <cell r="M131">
            <v>0</v>
          </cell>
          <cell r="N131">
            <v>30</v>
          </cell>
          <cell r="O131">
            <v>18</v>
          </cell>
          <cell r="P131">
            <v>15</v>
          </cell>
          <cell r="Q131">
            <v>32</v>
          </cell>
          <cell r="R131">
            <v>16</v>
          </cell>
          <cell r="S131" t="str">
            <v/>
          </cell>
          <cell r="T131">
            <v>111</v>
          </cell>
          <cell r="U131">
            <v>0</v>
          </cell>
          <cell r="V131">
            <v>30</v>
          </cell>
          <cell r="W131">
            <v>18</v>
          </cell>
          <cell r="X131">
            <v>15</v>
          </cell>
          <cell r="Y131">
            <v>32</v>
          </cell>
          <cell r="Z131">
            <v>16</v>
          </cell>
          <cell r="AA131" t="str">
            <v/>
          </cell>
          <cell r="AB131">
            <v>111</v>
          </cell>
          <cell r="AC131">
            <v>2</v>
          </cell>
          <cell r="AD131" t="str">
            <v>TIDAK</v>
          </cell>
          <cell r="AE131" t="str">
            <v>TIDAK</v>
          </cell>
          <cell r="AF131">
            <v>111</v>
          </cell>
          <cell r="AG131">
            <v>2</v>
          </cell>
          <cell r="AH131" t="str">
            <v>SAPHIRE</v>
          </cell>
          <cell r="AI131">
            <v>0</v>
          </cell>
          <cell r="AJ131" t="str">
            <v>Y</v>
          </cell>
          <cell r="AK131">
            <v>0</v>
          </cell>
          <cell r="AL131">
            <v>45261</v>
          </cell>
          <cell r="AM131">
            <v>45701</v>
          </cell>
          <cell r="AN131">
            <v>1</v>
          </cell>
          <cell r="AO131">
            <v>111</v>
          </cell>
          <cell r="AP131" t="str">
            <v>-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 t="str">
            <v>-</v>
          </cell>
          <cell r="AV131" t="str">
            <v/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 t="str">
            <v/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 t="str">
            <v/>
          </cell>
          <cell r="BN131">
            <v>0</v>
          </cell>
          <cell r="BO131" t="str">
            <v/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 t="str">
            <v/>
          </cell>
          <cell r="BV131">
            <v>0</v>
          </cell>
          <cell r="BW131">
            <v>7</v>
          </cell>
          <cell r="BX131" t="str">
            <v>DOWNGRADE</v>
          </cell>
          <cell r="BY131" t="str">
            <v>RESET</v>
          </cell>
        </row>
        <row r="132">
          <cell r="A132" t="str">
            <v>A1281</v>
          </cell>
          <cell r="B132" t="str">
            <v>Benedicta Marisa</v>
          </cell>
          <cell r="C132" t="str">
            <v>DELTA</v>
          </cell>
          <cell r="D132">
            <v>44971</v>
          </cell>
          <cell r="E132" t="str">
            <v>Feb-23</v>
          </cell>
          <cell r="F132" t="str">
            <v>REGULER</v>
          </cell>
          <cell r="G132" t="str">
            <v>REGULER</v>
          </cell>
          <cell r="H132" t="str">
            <v>REGULER</v>
          </cell>
          <cell r="I132" t="str">
            <v>REGULER</v>
          </cell>
          <cell r="J132" t="str">
            <v>REGULER</v>
          </cell>
          <cell r="K132" t="str">
            <v>REGULER</v>
          </cell>
          <cell r="L132" t="str">
            <v>REGULER</v>
          </cell>
          <cell r="M132">
            <v>17</v>
          </cell>
          <cell r="N132">
            <v>14</v>
          </cell>
          <cell r="O132">
            <v>16</v>
          </cell>
          <cell r="P132">
            <v>25</v>
          </cell>
          <cell r="Q132">
            <v>8</v>
          </cell>
          <cell r="R132">
            <v>33</v>
          </cell>
          <cell r="S132">
            <v>15</v>
          </cell>
          <cell r="T132">
            <v>128</v>
          </cell>
          <cell r="U132">
            <v>17</v>
          </cell>
          <cell r="V132">
            <v>14</v>
          </cell>
          <cell r="W132">
            <v>16</v>
          </cell>
          <cell r="X132">
            <v>25</v>
          </cell>
          <cell r="Y132">
            <v>8</v>
          </cell>
          <cell r="Z132">
            <v>33</v>
          </cell>
          <cell r="AA132">
            <v>15</v>
          </cell>
          <cell r="AB132">
            <v>128</v>
          </cell>
          <cell r="AC132">
            <v>0</v>
          </cell>
          <cell r="AD132" t="str">
            <v>TIDAK</v>
          </cell>
          <cell r="AE132" t="str">
            <v>TIDAK</v>
          </cell>
          <cell r="AF132">
            <v>128</v>
          </cell>
          <cell r="AG132">
            <v>2</v>
          </cell>
          <cell r="AH132" t="str">
            <v>SAPHIRE</v>
          </cell>
          <cell r="AI132">
            <v>0</v>
          </cell>
          <cell r="AJ132" t="str">
            <v>Y</v>
          </cell>
          <cell r="AK132">
            <v>0</v>
          </cell>
          <cell r="AL132">
            <v>45261</v>
          </cell>
          <cell r="AM132">
            <v>45701</v>
          </cell>
          <cell r="AN132">
            <v>1</v>
          </cell>
          <cell r="AO132">
            <v>128</v>
          </cell>
          <cell r="AP132" t="str">
            <v>-</v>
          </cell>
          <cell r="AQ132" t="str">
            <v>-</v>
          </cell>
          <cell r="AR132" t="str">
            <v>REGULER</v>
          </cell>
          <cell r="AS132" t="str">
            <v>-</v>
          </cell>
          <cell r="AT132" t="str">
            <v>-</v>
          </cell>
          <cell r="AU132" t="str">
            <v>REGULER</v>
          </cell>
          <cell r="AV132" t="str">
            <v/>
          </cell>
          <cell r="AW132">
            <v>16</v>
          </cell>
          <cell r="AX132">
            <v>2</v>
          </cell>
          <cell r="AY132">
            <v>0</v>
          </cell>
          <cell r="AZ132">
            <v>0</v>
          </cell>
          <cell r="BA132">
            <v>17</v>
          </cell>
          <cell r="BB132">
            <v>16</v>
          </cell>
          <cell r="BC132">
            <v>2</v>
          </cell>
          <cell r="BD132">
            <v>0</v>
          </cell>
          <cell r="BE132">
            <v>0</v>
          </cell>
          <cell r="BF132">
            <v>17</v>
          </cell>
          <cell r="BG132">
            <v>0</v>
          </cell>
          <cell r="BH132">
            <v>16</v>
          </cell>
          <cell r="BI132">
            <v>2</v>
          </cell>
          <cell r="BJ132">
            <v>0</v>
          </cell>
          <cell r="BK132">
            <v>0</v>
          </cell>
          <cell r="BL132">
            <v>17</v>
          </cell>
          <cell r="BM132">
            <v>16</v>
          </cell>
          <cell r="BN132">
            <v>51</v>
          </cell>
          <cell r="BO132">
            <v>0</v>
          </cell>
          <cell r="BP132">
            <v>16</v>
          </cell>
          <cell r="BQ132">
            <v>2</v>
          </cell>
          <cell r="BR132">
            <v>0</v>
          </cell>
          <cell r="BS132">
            <v>0</v>
          </cell>
          <cell r="BT132">
            <v>17</v>
          </cell>
          <cell r="BU132">
            <v>16</v>
          </cell>
          <cell r="BV132">
            <v>51</v>
          </cell>
          <cell r="BW132">
            <v>3</v>
          </cell>
          <cell r="BX132" t="str">
            <v>DOWNGRADE</v>
          </cell>
          <cell r="BY132" t="str">
            <v>TIDAK</v>
          </cell>
        </row>
        <row r="133">
          <cell r="A133" t="str">
            <v>A3273</v>
          </cell>
          <cell r="B133" t="str">
            <v>Bintang Mutiarajati</v>
          </cell>
          <cell r="C133" t="str">
            <v>DELTA</v>
          </cell>
          <cell r="D133">
            <v>45246</v>
          </cell>
          <cell r="E133" t="str">
            <v>Nov-23</v>
          </cell>
          <cell r="F133" t="str">
            <v>REGULER</v>
          </cell>
          <cell r="G133" t="str">
            <v>REGULER</v>
          </cell>
          <cell r="H133" t="str">
            <v>REGULER</v>
          </cell>
          <cell r="I133" t="str">
            <v>REGULER</v>
          </cell>
          <cell r="J133" t="str">
            <v>REGULER</v>
          </cell>
          <cell r="K133" t="str">
            <v>REGULER</v>
          </cell>
          <cell r="L133" t="str">
            <v>REGULER</v>
          </cell>
          <cell r="M133">
            <v>10</v>
          </cell>
          <cell r="N133">
            <v>36</v>
          </cell>
          <cell r="O133">
            <v>35</v>
          </cell>
          <cell r="P133">
            <v>36</v>
          </cell>
          <cell r="Q133">
            <v>34</v>
          </cell>
          <cell r="R133">
            <v>37</v>
          </cell>
          <cell r="S133">
            <v>15</v>
          </cell>
          <cell r="T133">
            <v>203</v>
          </cell>
          <cell r="U133">
            <v>10</v>
          </cell>
          <cell r="V133">
            <v>36</v>
          </cell>
          <cell r="W133">
            <v>35</v>
          </cell>
          <cell r="X133">
            <v>36</v>
          </cell>
          <cell r="Y133">
            <v>34</v>
          </cell>
          <cell r="Z133">
            <v>37</v>
          </cell>
          <cell r="AA133">
            <v>15</v>
          </cell>
          <cell r="AB133">
            <v>203</v>
          </cell>
          <cell r="AC133">
            <v>0</v>
          </cell>
          <cell r="AD133" t="str">
            <v>TIDAK</v>
          </cell>
          <cell r="AE133" t="str">
            <v>TIDAK</v>
          </cell>
          <cell r="AF133">
            <v>203</v>
          </cell>
          <cell r="AG133">
            <v>2</v>
          </cell>
          <cell r="AH133" t="str">
            <v>SAPHIRE</v>
          </cell>
          <cell r="AI133">
            <v>0</v>
          </cell>
          <cell r="AJ133" t="str">
            <v>Y</v>
          </cell>
          <cell r="AK133">
            <v>0</v>
          </cell>
          <cell r="AL133">
            <v>45261</v>
          </cell>
          <cell r="AM133">
            <v>45701</v>
          </cell>
          <cell r="AN133">
            <v>1</v>
          </cell>
          <cell r="AO133">
            <v>203</v>
          </cell>
          <cell r="AP133" t="str">
            <v>-</v>
          </cell>
          <cell r="AQ133" t="str">
            <v>-</v>
          </cell>
          <cell r="AR133" t="str">
            <v>REGULER</v>
          </cell>
          <cell r="AS133" t="str">
            <v>REGULER</v>
          </cell>
          <cell r="AT133" t="str">
            <v>REGULER</v>
          </cell>
          <cell r="AU133" t="str">
            <v>REGULER</v>
          </cell>
          <cell r="AV133" t="str">
            <v/>
          </cell>
          <cell r="AW133">
            <v>39</v>
          </cell>
          <cell r="AX133">
            <v>42</v>
          </cell>
          <cell r="AY133">
            <v>41</v>
          </cell>
          <cell r="AZ133">
            <v>35</v>
          </cell>
          <cell r="BA133">
            <v>38</v>
          </cell>
          <cell r="BB133">
            <v>39</v>
          </cell>
          <cell r="BC133">
            <v>42</v>
          </cell>
          <cell r="BD133">
            <v>41</v>
          </cell>
          <cell r="BE133">
            <v>35</v>
          </cell>
          <cell r="BF133">
            <v>38</v>
          </cell>
          <cell r="BG133">
            <v>17</v>
          </cell>
          <cell r="BH133">
            <v>39</v>
          </cell>
          <cell r="BI133">
            <v>42</v>
          </cell>
          <cell r="BJ133">
            <v>41</v>
          </cell>
          <cell r="BK133">
            <v>35</v>
          </cell>
          <cell r="BL133">
            <v>38</v>
          </cell>
          <cell r="BM133">
            <v>19</v>
          </cell>
          <cell r="BN133">
            <v>231</v>
          </cell>
          <cell r="BO133">
            <v>17</v>
          </cell>
          <cell r="BP133">
            <v>39</v>
          </cell>
          <cell r="BQ133">
            <v>42</v>
          </cell>
          <cell r="BR133">
            <v>41</v>
          </cell>
          <cell r="BS133">
            <v>35</v>
          </cell>
          <cell r="BT133">
            <v>38</v>
          </cell>
          <cell r="BU133">
            <v>19</v>
          </cell>
          <cell r="BV133">
            <v>231</v>
          </cell>
          <cell r="BW133">
            <v>0</v>
          </cell>
          <cell r="BX133" t="str">
            <v>TIDAK</v>
          </cell>
          <cell r="BY133" t="str">
            <v>TIDAK</v>
          </cell>
        </row>
        <row r="134">
          <cell r="A134" t="str">
            <v>A3745</v>
          </cell>
          <cell r="B134" t="str">
            <v>Bionia Puteri Yasmin</v>
          </cell>
          <cell r="C134" t="str">
            <v>DELTA</v>
          </cell>
          <cell r="D134">
            <v>45358</v>
          </cell>
          <cell r="E134" t="str">
            <v>Mar-24</v>
          </cell>
          <cell r="F134" t="str">
            <v>-</v>
          </cell>
          <cell r="G134" t="str">
            <v>-</v>
          </cell>
          <cell r="H134" t="str">
            <v>-</v>
          </cell>
          <cell r="I134" t="str">
            <v>REGULER</v>
          </cell>
          <cell r="J134" t="str">
            <v>-</v>
          </cell>
          <cell r="K134" t="str">
            <v>REGULER</v>
          </cell>
          <cell r="L134" t="str">
            <v>REGULER</v>
          </cell>
          <cell r="M134">
            <v>0</v>
          </cell>
          <cell r="N134">
            <v>0</v>
          </cell>
          <cell r="O134">
            <v>0</v>
          </cell>
          <cell r="P134">
            <v>6</v>
          </cell>
          <cell r="Q134">
            <v>0</v>
          </cell>
          <cell r="R134">
            <v>4</v>
          </cell>
          <cell r="S134">
            <v>2</v>
          </cell>
          <cell r="T134">
            <v>12</v>
          </cell>
          <cell r="U134">
            <v>0</v>
          </cell>
          <cell r="V134">
            <v>0</v>
          </cell>
          <cell r="W134">
            <v>0</v>
          </cell>
          <cell r="X134">
            <v>6</v>
          </cell>
          <cell r="Y134">
            <v>0</v>
          </cell>
          <cell r="Z134">
            <v>4</v>
          </cell>
          <cell r="AA134">
            <v>2</v>
          </cell>
          <cell r="AB134">
            <v>12</v>
          </cell>
          <cell r="AC134">
            <v>1</v>
          </cell>
          <cell r="AD134" t="str">
            <v>TIDAK</v>
          </cell>
          <cell r="AE134" t="str">
            <v>TIDAK</v>
          </cell>
          <cell r="AF134">
            <v>12</v>
          </cell>
          <cell r="AG134">
            <v>0</v>
          </cell>
          <cell r="AH134" t="str">
            <v>SAPHIRE</v>
          </cell>
          <cell r="AI134">
            <v>0</v>
          </cell>
          <cell r="AJ134" t="str">
            <v>FALSE</v>
          </cell>
          <cell r="AK134">
            <v>0</v>
          </cell>
          <cell r="AL134">
            <v>45261</v>
          </cell>
          <cell r="AM134">
            <v>45701</v>
          </cell>
          <cell r="AN134">
            <v>1</v>
          </cell>
          <cell r="AO134">
            <v>12</v>
          </cell>
          <cell r="AP134" t="str">
            <v>-</v>
          </cell>
          <cell r="AQ134" t="str">
            <v>-</v>
          </cell>
          <cell r="AR134" t="str">
            <v>-</v>
          </cell>
          <cell r="AS134" t="str">
            <v>-</v>
          </cell>
          <cell r="AT134" t="str">
            <v>-</v>
          </cell>
          <cell r="AU134" t="str">
            <v>-</v>
          </cell>
          <cell r="AV134" t="str">
            <v/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 t="str">
            <v/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 t="str">
            <v/>
          </cell>
          <cell r="BN134">
            <v>0</v>
          </cell>
          <cell r="BO134" t="str">
            <v/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 t="str">
            <v/>
          </cell>
          <cell r="BV134">
            <v>0</v>
          </cell>
          <cell r="BW134">
            <v>7</v>
          </cell>
          <cell r="BX134" t="str">
            <v>DOWNGRADE</v>
          </cell>
          <cell r="BY134" t="str">
            <v>RESET</v>
          </cell>
        </row>
        <row r="135">
          <cell r="A135" t="str">
            <v>A0682</v>
          </cell>
          <cell r="B135" t="str">
            <v>Caroline Desi</v>
          </cell>
          <cell r="C135" t="str">
            <v>DELTA</v>
          </cell>
          <cell r="D135">
            <v>44859</v>
          </cell>
          <cell r="E135" t="str">
            <v>Oct-22</v>
          </cell>
          <cell r="F135" t="str">
            <v>EKSKLUSIF</v>
          </cell>
          <cell r="G135" t="str">
            <v>EKSKLUSIF</v>
          </cell>
          <cell r="H135" t="str">
            <v>EKSKLUSIF</v>
          </cell>
          <cell r="I135" t="str">
            <v>EKSKLUSIF</v>
          </cell>
          <cell r="J135" t="str">
            <v>EKSKLUSIF</v>
          </cell>
          <cell r="K135" t="str">
            <v>EKSKLUSIF</v>
          </cell>
          <cell r="L135" t="str">
            <v>REGULER</v>
          </cell>
          <cell r="M135">
            <v>20</v>
          </cell>
          <cell r="N135">
            <v>47</v>
          </cell>
          <cell r="O135">
            <v>41</v>
          </cell>
          <cell r="P135">
            <v>42</v>
          </cell>
          <cell r="Q135">
            <v>37</v>
          </cell>
          <cell r="R135">
            <v>42</v>
          </cell>
          <cell r="S135">
            <v>17</v>
          </cell>
          <cell r="T135">
            <v>246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17</v>
          </cell>
          <cell r="AB135">
            <v>17</v>
          </cell>
          <cell r="AC135">
            <v>0</v>
          </cell>
          <cell r="AD135" t="str">
            <v>TIDAK</v>
          </cell>
          <cell r="AE135" t="str">
            <v>TIDAK</v>
          </cell>
          <cell r="AF135">
            <v>17</v>
          </cell>
          <cell r="AG135">
            <v>2</v>
          </cell>
          <cell r="AH135" t="str">
            <v>SAPHIRE</v>
          </cell>
          <cell r="AI135">
            <v>0</v>
          </cell>
          <cell r="AJ135" t="str">
            <v>FALSE</v>
          </cell>
          <cell r="AK135">
            <v>0</v>
          </cell>
          <cell r="AL135">
            <v>45261</v>
          </cell>
          <cell r="AM135">
            <v>45701</v>
          </cell>
          <cell r="AN135">
            <v>1</v>
          </cell>
          <cell r="AO135">
            <v>17</v>
          </cell>
          <cell r="AP135" t="str">
            <v>-</v>
          </cell>
          <cell r="AQ135" t="str">
            <v>-</v>
          </cell>
          <cell r="AR135" t="str">
            <v>REGULER</v>
          </cell>
          <cell r="AS135" t="str">
            <v>REGULER</v>
          </cell>
          <cell r="AT135" t="str">
            <v>REGULER</v>
          </cell>
          <cell r="AU135" t="str">
            <v>REGULER</v>
          </cell>
          <cell r="AV135" t="str">
            <v/>
          </cell>
          <cell r="AW135">
            <v>39</v>
          </cell>
          <cell r="AX135">
            <v>26</v>
          </cell>
          <cell r="AY135">
            <v>10</v>
          </cell>
          <cell r="AZ135">
            <v>4</v>
          </cell>
          <cell r="BA135">
            <v>25</v>
          </cell>
          <cell r="BB135">
            <v>39</v>
          </cell>
          <cell r="BC135">
            <v>26</v>
          </cell>
          <cell r="BD135">
            <v>10</v>
          </cell>
          <cell r="BE135">
            <v>4</v>
          </cell>
          <cell r="BF135">
            <v>25</v>
          </cell>
          <cell r="BG135" t="str">
            <v/>
          </cell>
          <cell r="BH135">
            <v>39</v>
          </cell>
          <cell r="BI135">
            <v>26</v>
          </cell>
          <cell r="BJ135">
            <v>10</v>
          </cell>
          <cell r="BK135">
            <v>4</v>
          </cell>
          <cell r="BL135">
            <v>25</v>
          </cell>
          <cell r="BM135">
            <v>17</v>
          </cell>
          <cell r="BN135">
            <v>121</v>
          </cell>
          <cell r="BO135" t="str">
            <v/>
          </cell>
          <cell r="BP135">
            <v>39</v>
          </cell>
          <cell r="BQ135">
            <v>26</v>
          </cell>
          <cell r="BR135">
            <v>10</v>
          </cell>
          <cell r="BS135">
            <v>4</v>
          </cell>
          <cell r="BT135">
            <v>25</v>
          </cell>
          <cell r="BU135">
            <v>17</v>
          </cell>
          <cell r="BV135">
            <v>121</v>
          </cell>
          <cell r="BW135">
            <v>1</v>
          </cell>
          <cell r="BX135" t="str">
            <v>TIDAK</v>
          </cell>
          <cell r="BY135" t="str">
            <v>TIDAK</v>
          </cell>
        </row>
        <row r="136">
          <cell r="A136" t="str">
            <v>A0517</v>
          </cell>
          <cell r="B136" t="str">
            <v>Chatarina Septryaningsi</v>
          </cell>
          <cell r="C136" t="str">
            <v>DELTA</v>
          </cell>
          <cell r="D136">
            <v>44861</v>
          </cell>
          <cell r="E136" t="str">
            <v>Oct-22</v>
          </cell>
          <cell r="F136" t="str">
            <v>REGULER</v>
          </cell>
          <cell r="G136" t="str">
            <v>REGULER</v>
          </cell>
          <cell r="H136" t="str">
            <v>EKSKLUSIF</v>
          </cell>
          <cell r="I136" t="str">
            <v>EKSKLUSIF</v>
          </cell>
          <cell r="J136" t="str">
            <v>EKSKLUSIF</v>
          </cell>
          <cell r="K136" t="str">
            <v>REGULER</v>
          </cell>
          <cell r="L136" t="str">
            <v>REGULER</v>
          </cell>
          <cell r="M136">
            <v>19</v>
          </cell>
          <cell r="N136">
            <v>45</v>
          </cell>
          <cell r="O136">
            <v>42</v>
          </cell>
          <cell r="P136">
            <v>43</v>
          </cell>
          <cell r="Q136">
            <v>39</v>
          </cell>
          <cell r="R136">
            <v>30</v>
          </cell>
          <cell r="S136">
            <v>22</v>
          </cell>
          <cell r="T136">
            <v>240</v>
          </cell>
          <cell r="U136">
            <v>19</v>
          </cell>
          <cell r="V136">
            <v>45</v>
          </cell>
          <cell r="W136">
            <v>0</v>
          </cell>
          <cell r="X136">
            <v>0</v>
          </cell>
          <cell r="Y136">
            <v>0</v>
          </cell>
          <cell r="Z136">
            <v>30</v>
          </cell>
          <cell r="AA136">
            <v>22</v>
          </cell>
          <cell r="AB136">
            <v>116</v>
          </cell>
          <cell r="AC136">
            <v>0</v>
          </cell>
          <cell r="AD136" t="str">
            <v>TIDAK</v>
          </cell>
          <cell r="AE136" t="str">
            <v>TIDAK</v>
          </cell>
          <cell r="AF136">
            <v>116</v>
          </cell>
          <cell r="AG136">
            <v>2</v>
          </cell>
          <cell r="AH136" t="str">
            <v>SAPHIRE</v>
          </cell>
          <cell r="AI136">
            <v>0</v>
          </cell>
          <cell r="AJ136" t="str">
            <v>Y</v>
          </cell>
          <cell r="AK136">
            <v>0</v>
          </cell>
          <cell r="AL136">
            <v>45261</v>
          </cell>
          <cell r="AM136">
            <v>45701</v>
          </cell>
          <cell r="AN136">
            <v>1</v>
          </cell>
          <cell r="AO136">
            <v>116</v>
          </cell>
          <cell r="AP136" t="str">
            <v>-</v>
          </cell>
          <cell r="AQ136" t="str">
            <v>-</v>
          </cell>
          <cell r="AR136" t="str">
            <v>EKSKLUSIF</v>
          </cell>
          <cell r="AS136" t="str">
            <v>EKSKLUSIF</v>
          </cell>
          <cell r="AT136" t="str">
            <v>REGULER</v>
          </cell>
          <cell r="AU136" t="str">
            <v>REGULER</v>
          </cell>
          <cell r="AV136" t="str">
            <v/>
          </cell>
          <cell r="AW136">
            <v>50</v>
          </cell>
          <cell r="AX136">
            <v>47</v>
          </cell>
          <cell r="AY136">
            <v>41</v>
          </cell>
          <cell r="AZ136">
            <v>45</v>
          </cell>
          <cell r="BA136">
            <v>44</v>
          </cell>
          <cell r="BB136">
            <v>50</v>
          </cell>
          <cell r="BC136">
            <v>47</v>
          </cell>
          <cell r="BD136">
            <v>41</v>
          </cell>
          <cell r="BE136">
            <v>45</v>
          </cell>
          <cell r="BF136">
            <v>44</v>
          </cell>
          <cell r="BG136">
            <v>19</v>
          </cell>
          <cell r="BH136">
            <v>50</v>
          </cell>
          <cell r="BI136">
            <v>47</v>
          </cell>
          <cell r="BJ136">
            <v>41</v>
          </cell>
          <cell r="BK136">
            <v>45</v>
          </cell>
          <cell r="BL136">
            <v>44</v>
          </cell>
          <cell r="BM136">
            <v>22</v>
          </cell>
          <cell r="BN136">
            <v>268</v>
          </cell>
          <cell r="BO136">
            <v>19</v>
          </cell>
          <cell r="BP136">
            <v>50</v>
          </cell>
          <cell r="BQ136">
            <v>0</v>
          </cell>
          <cell r="BR136">
            <v>0</v>
          </cell>
          <cell r="BS136">
            <v>45</v>
          </cell>
          <cell r="BT136">
            <v>44</v>
          </cell>
          <cell r="BU136">
            <v>22</v>
          </cell>
          <cell r="BV136">
            <v>180</v>
          </cell>
          <cell r="BW136">
            <v>0</v>
          </cell>
          <cell r="BX136" t="str">
            <v>TIDAK</v>
          </cell>
          <cell r="BY136" t="str">
            <v>TIDAK</v>
          </cell>
        </row>
        <row r="137">
          <cell r="A137" t="str">
            <v>A0261</v>
          </cell>
          <cell r="B137" t="str">
            <v>Chelsi Putri Ananda</v>
          </cell>
          <cell r="C137" t="str">
            <v>DELTA</v>
          </cell>
          <cell r="D137">
            <v>44811</v>
          </cell>
          <cell r="E137" t="str">
            <v>Sep-22</v>
          </cell>
          <cell r="F137" t="str">
            <v>EKSKLUSIF</v>
          </cell>
          <cell r="G137" t="str">
            <v>EKSKLUSIF</v>
          </cell>
          <cell r="H137" t="str">
            <v>EKSKLUSIF</v>
          </cell>
          <cell r="I137" t="str">
            <v>EKSKLUSIF</v>
          </cell>
          <cell r="J137" t="str">
            <v>EKSKLUSIF</v>
          </cell>
          <cell r="K137" t="str">
            <v>EKSKLUSIF</v>
          </cell>
          <cell r="L137" t="str">
            <v>EKSKLUSIF</v>
          </cell>
          <cell r="M137">
            <v>22</v>
          </cell>
          <cell r="N137">
            <v>47</v>
          </cell>
          <cell r="O137">
            <v>41</v>
          </cell>
          <cell r="P137">
            <v>43</v>
          </cell>
          <cell r="Q137">
            <v>39</v>
          </cell>
          <cell r="R137">
            <v>42</v>
          </cell>
          <cell r="S137">
            <v>21</v>
          </cell>
          <cell r="T137">
            <v>255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 t="str">
            <v>TIDAK</v>
          </cell>
          <cell r="AE137" t="str">
            <v>TIDAK</v>
          </cell>
          <cell r="AF137">
            <v>0</v>
          </cell>
          <cell r="AG137">
            <v>2</v>
          </cell>
          <cell r="AH137" t="str">
            <v>SAPHIRE</v>
          </cell>
          <cell r="AI137">
            <v>0</v>
          </cell>
          <cell r="AJ137" t="str">
            <v>FALSE</v>
          </cell>
          <cell r="AK137">
            <v>0</v>
          </cell>
          <cell r="AL137">
            <v>45261</v>
          </cell>
          <cell r="AM137">
            <v>45701</v>
          </cell>
          <cell r="AN137">
            <v>1</v>
          </cell>
          <cell r="AO137">
            <v>0</v>
          </cell>
          <cell r="AP137" t="str">
            <v>EKSKLUSIF</v>
          </cell>
          <cell r="AQ137" t="str">
            <v>-</v>
          </cell>
          <cell r="AR137" t="str">
            <v>EKSKLUSIF</v>
          </cell>
          <cell r="AS137" t="str">
            <v>EKSKLUSIF</v>
          </cell>
          <cell r="AT137" t="str">
            <v>EKSKLUSIF</v>
          </cell>
          <cell r="AU137" t="str">
            <v>EKSKLUSIF</v>
          </cell>
          <cell r="AV137" t="str">
            <v/>
          </cell>
          <cell r="AW137">
            <v>50</v>
          </cell>
          <cell r="AX137">
            <v>48</v>
          </cell>
          <cell r="AY137">
            <v>43</v>
          </cell>
          <cell r="AZ137">
            <v>47</v>
          </cell>
          <cell r="BA137">
            <v>44</v>
          </cell>
          <cell r="BB137">
            <v>50</v>
          </cell>
          <cell r="BC137">
            <v>48</v>
          </cell>
          <cell r="BD137">
            <v>43</v>
          </cell>
          <cell r="BE137">
            <v>47</v>
          </cell>
          <cell r="BF137">
            <v>44</v>
          </cell>
          <cell r="BG137">
            <v>20</v>
          </cell>
          <cell r="BH137">
            <v>50</v>
          </cell>
          <cell r="BI137">
            <v>48</v>
          </cell>
          <cell r="BJ137">
            <v>43</v>
          </cell>
          <cell r="BK137">
            <v>47</v>
          </cell>
          <cell r="BL137">
            <v>44</v>
          </cell>
          <cell r="BM137">
            <v>19</v>
          </cell>
          <cell r="BN137">
            <v>271</v>
          </cell>
          <cell r="BO137">
            <v>0</v>
          </cell>
          <cell r="BP137">
            <v>50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19</v>
          </cell>
          <cell r="BV137">
            <v>69</v>
          </cell>
          <cell r="BW137">
            <v>0</v>
          </cell>
          <cell r="BX137" t="str">
            <v>TIDAK</v>
          </cell>
          <cell r="BY137" t="str">
            <v>TIDAK</v>
          </cell>
        </row>
        <row r="138">
          <cell r="A138" t="str">
            <v>A2935</v>
          </cell>
          <cell r="B138" t="str">
            <v>Cindy Olivia</v>
          </cell>
          <cell r="C138" t="str">
            <v>DELTA</v>
          </cell>
          <cell r="D138">
            <v>45182</v>
          </cell>
          <cell r="E138" t="str">
            <v>Sep-23</v>
          </cell>
          <cell r="F138" t="str">
            <v>REGULER</v>
          </cell>
          <cell r="G138" t="str">
            <v>REGULER</v>
          </cell>
          <cell r="H138" t="str">
            <v>REGULER</v>
          </cell>
          <cell r="I138" t="str">
            <v>-</v>
          </cell>
          <cell r="J138" t="str">
            <v>-</v>
          </cell>
          <cell r="K138" t="str">
            <v>-</v>
          </cell>
          <cell r="L138" t="str">
            <v>-</v>
          </cell>
          <cell r="M138">
            <v>0</v>
          </cell>
          <cell r="N138">
            <v>22</v>
          </cell>
          <cell r="O138">
            <v>17</v>
          </cell>
          <cell r="P138">
            <v>0</v>
          </cell>
          <cell r="Q138">
            <v>0</v>
          </cell>
          <cell r="R138">
            <v>0</v>
          </cell>
          <cell r="S138" t="str">
            <v/>
          </cell>
          <cell r="T138">
            <v>39</v>
          </cell>
          <cell r="U138">
            <v>0</v>
          </cell>
          <cell r="V138">
            <v>22</v>
          </cell>
          <cell r="W138">
            <v>17</v>
          </cell>
          <cell r="X138">
            <v>0</v>
          </cell>
          <cell r="Y138">
            <v>0</v>
          </cell>
          <cell r="Z138">
            <v>0</v>
          </cell>
          <cell r="AA138" t="str">
            <v/>
          </cell>
          <cell r="AB138">
            <v>39</v>
          </cell>
          <cell r="AC138">
            <v>5</v>
          </cell>
          <cell r="AD138" t="str">
            <v>DOWNGRADE</v>
          </cell>
          <cell r="AE138" t="str">
            <v>RESET</v>
          </cell>
          <cell r="AF138">
            <v>0</v>
          </cell>
          <cell r="AG138">
            <v>2</v>
          </cell>
          <cell r="AH138" t="str">
            <v>SAPHIRE</v>
          </cell>
          <cell r="AI138">
            <v>0</v>
          </cell>
          <cell r="AJ138" t="str">
            <v>FALSE</v>
          </cell>
          <cell r="AK138">
            <v>0</v>
          </cell>
          <cell r="AL138">
            <v>45261</v>
          </cell>
          <cell r="AM138">
            <v>45701</v>
          </cell>
          <cell r="AN138">
            <v>1</v>
          </cell>
          <cell r="AO138">
            <v>0</v>
          </cell>
          <cell r="AP138" t="str">
            <v>-</v>
          </cell>
          <cell r="AQ138" t="str">
            <v>-</v>
          </cell>
          <cell r="AR138" t="str">
            <v>-</v>
          </cell>
          <cell r="AS138" t="str">
            <v>-</v>
          </cell>
          <cell r="AT138" t="str">
            <v>-</v>
          </cell>
          <cell r="AU138" t="str">
            <v>-</v>
          </cell>
          <cell r="AV138" t="str">
            <v/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 t="str">
            <v/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 t="str">
            <v/>
          </cell>
          <cell r="BN138">
            <v>0</v>
          </cell>
          <cell r="BO138" t="str">
            <v/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 t="str">
            <v/>
          </cell>
          <cell r="BV138">
            <v>0</v>
          </cell>
          <cell r="BW138">
            <v>7</v>
          </cell>
          <cell r="BX138" t="str">
            <v>DOWNGRADE</v>
          </cell>
          <cell r="BY138" t="str">
            <v>RESET</v>
          </cell>
        </row>
        <row r="139">
          <cell r="A139" t="str">
            <v>A0836</v>
          </cell>
          <cell r="B139" t="str">
            <v>Cindy Tambunan</v>
          </cell>
          <cell r="C139" t="str">
            <v>DELTA</v>
          </cell>
          <cell r="D139">
            <v>44929</v>
          </cell>
          <cell r="E139" t="str">
            <v>Jan-23</v>
          </cell>
          <cell r="F139" t="str">
            <v>REGULER</v>
          </cell>
          <cell r="G139" t="str">
            <v>REGULER</v>
          </cell>
          <cell r="H139" t="str">
            <v>REGULER</v>
          </cell>
          <cell r="I139" t="str">
            <v>EKSKLUSIF</v>
          </cell>
          <cell r="J139" t="str">
            <v>EKSKLUSIF</v>
          </cell>
          <cell r="K139" t="str">
            <v>EKSKLUSIF</v>
          </cell>
          <cell r="L139" t="str">
            <v>REGULER</v>
          </cell>
          <cell r="M139">
            <v>16</v>
          </cell>
          <cell r="N139">
            <v>39</v>
          </cell>
          <cell r="O139">
            <v>11</v>
          </cell>
          <cell r="P139">
            <v>40</v>
          </cell>
          <cell r="Q139">
            <v>38</v>
          </cell>
          <cell r="R139">
            <v>41</v>
          </cell>
          <cell r="S139">
            <v>15</v>
          </cell>
          <cell r="T139">
            <v>200</v>
          </cell>
          <cell r="U139">
            <v>16</v>
          </cell>
          <cell r="V139">
            <v>39</v>
          </cell>
          <cell r="W139">
            <v>11</v>
          </cell>
          <cell r="X139">
            <v>0</v>
          </cell>
          <cell r="Y139">
            <v>0</v>
          </cell>
          <cell r="Z139">
            <v>0</v>
          </cell>
          <cell r="AA139">
            <v>15</v>
          </cell>
          <cell r="AB139">
            <v>81</v>
          </cell>
          <cell r="AC139">
            <v>0</v>
          </cell>
          <cell r="AD139" t="str">
            <v>TIDAK</v>
          </cell>
          <cell r="AE139" t="str">
            <v>TIDAK</v>
          </cell>
          <cell r="AF139">
            <v>81</v>
          </cell>
          <cell r="AG139">
            <v>2</v>
          </cell>
          <cell r="AH139" t="str">
            <v>SAPHIRE</v>
          </cell>
          <cell r="AI139">
            <v>0</v>
          </cell>
          <cell r="AJ139" t="str">
            <v>Y</v>
          </cell>
          <cell r="AK139">
            <v>0</v>
          </cell>
          <cell r="AL139">
            <v>45261</v>
          </cell>
          <cell r="AM139">
            <v>45701</v>
          </cell>
          <cell r="AN139">
            <v>1</v>
          </cell>
          <cell r="AO139">
            <v>81</v>
          </cell>
          <cell r="AP139" t="str">
            <v>-</v>
          </cell>
          <cell r="AQ139" t="str">
            <v>-</v>
          </cell>
          <cell r="AR139" t="str">
            <v>-</v>
          </cell>
          <cell r="AS139" t="str">
            <v>-</v>
          </cell>
          <cell r="AT139" t="str">
            <v>-</v>
          </cell>
          <cell r="AU139" t="str">
            <v>-</v>
          </cell>
          <cell r="AV139" t="str">
            <v/>
          </cell>
          <cell r="AW139">
            <v>1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1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15</v>
          </cell>
          <cell r="BH139">
            <v>1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 t="str">
            <v/>
          </cell>
          <cell r="BN139">
            <v>16</v>
          </cell>
          <cell r="BO139">
            <v>15</v>
          </cell>
          <cell r="BP139">
            <v>1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 t="str">
            <v/>
          </cell>
          <cell r="BV139">
            <v>16</v>
          </cell>
          <cell r="BW139">
            <v>5</v>
          </cell>
          <cell r="BX139" t="str">
            <v>DOWNGRADE</v>
          </cell>
          <cell r="BY139" t="str">
            <v>RESET</v>
          </cell>
        </row>
        <row r="140">
          <cell r="A140" t="str">
            <v>A1669</v>
          </cell>
          <cell r="B140" t="str">
            <v>Cintia Aninda Heka Shafira</v>
          </cell>
          <cell r="C140" t="str">
            <v>DELTA</v>
          </cell>
          <cell r="D140">
            <v>45001</v>
          </cell>
          <cell r="E140" t="str">
            <v>Mar-23</v>
          </cell>
          <cell r="F140" t="str">
            <v>REGULER</v>
          </cell>
          <cell r="G140" t="str">
            <v>REGULER</v>
          </cell>
          <cell r="H140" t="str">
            <v>REGULER</v>
          </cell>
          <cell r="I140" t="str">
            <v>REGULER</v>
          </cell>
          <cell r="J140" t="str">
            <v>REGULER</v>
          </cell>
          <cell r="K140" t="str">
            <v>REGULER</v>
          </cell>
          <cell r="L140" t="str">
            <v>REGULER</v>
          </cell>
          <cell r="M140">
            <v>20</v>
          </cell>
          <cell r="N140">
            <v>37</v>
          </cell>
          <cell r="O140">
            <v>21</v>
          </cell>
          <cell r="P140">
            <v>19</v>
          </cell>
          <cell r="Q140">
            <v>36</v>
          </cell>
          <cell r="R140">
            <v>39</v>
          </cell>
          <cell r="S140">
            <v>20</v>
          </cell>
          <cell r="T140">
            <v>192</v>
          </cell>
          <cell r="U140">
            <v>20</v>
          </cell>
          <cell r="V140">
            <v>37</v>
          </cell>
          <cell r="W140">
            <v>21</v>
          </cell>
          <cell r="X140">
            <v>19</v>
          </cell>
          <cell r="Y140">
            <v>36</v>
          </cell>
          <cell r="Z140">
            <v>39</v>
          </cell>
          <cell r="AA140">
            <v>20</v>
          </cell>
          <cell r="AB140">
            <v>192</v>
          </cell>
          <cell r="AC140">
            <v>0</v>
          </cell>
          <cell r="AD140" t="str">
            <v>TIDAK</v>
          </cell>
          <cell r="AE140" t="str">
            <v>TIDAK</v>
          </cell>
          <cell r="AF140">
            <v>192</v>
          </cell>
          <cell r="AG140">
            <v>2</v>
          </cell>
          <cell r="AH140" t="str">
            <v>SAPHIRE</v>
          </cell>
          <cell r="AI140">
            <v>0</v>
          </cell>
          <cell r="AJ140" t="str">
            <v>Y</v>
          </cell>
          <cell r="AK140">
            <v>0</v>
          </cell>
          <cell r="AL140">
            <v>45261</v>
          </cell>
          <cell r="AM140">
            <v>45701</v>
          </cell>
          <cell r="AN140">
            <v>1</v>
          </cell>
          <cell r="AO140">
            <v>192</v>
          </cell>
          <cell r="AP140" t="str">
            <v>-</v>
          </cell>
          <cell r="AQ140" t="str">
            <v>-</v>
          </cell>
          <cell r="AR140" t="str">
            <v>REGULER</v>
          </cell>
          <cell r="AS140" t="str">
            <v>REGULER</v>
          </cell>
          <cell r="AT140" t="str">
            <v>REGULER</v>
          </cell>
          <cell r="AU140" t="str">
            <v>REGULER</v>
          </cell>
          <cell r="AV140" t="str">
            <v/>
          </cell>
          <cell r="AW140">
            <v>43</v>
          </cell>
          <cell r="AX140">
            <v>38</v>
          </cell>
          <cell r="AY140">
            <v>36</v>
          </cell>
          <cell r="AZ140">
            <v>36</v>
          </cell>
          <cell r="BA140">
            <v>38</v>
          </cell>
          <cell r="BB140">
            <v>43</v>
          </cell>
          <cell r="BC140">
            <v>38</v>
          </cell>
          <cell r="BD140">
            <v>36</v>
          </cell>
          <cell r="BE140">
            <v>36</v>
          </cell>
          <cell r="BF140">
            <v>38</v>
          </cell>
          <cell r="BG140">
            <v>19</v>
          </cell>
          <cell r="BH140">
            <v>43</v>
          </cell>
          <cell r="BI140">
            <v>38</v>
          </cell>
          <cell r="BJ140">
            <v>36</v>
          </cell>
          <cell r="BK140">
            <v>36</v>
          </cell>
          <cell r="BL140">
            <v>38</v>
          </cell>
          <cell r="BM140">
            <v>18</v>
          </cell>
          <cell r="BN140">
            <v>228</v>
          </cell>
          <cell r="BO140">
            <v>19</v>
          </cell>
          <cell r="BP140">
            <v>43</v>
          </cell>
          <cell r="BQ140">
            <v>38</v>
          </cell>
          <cell r="BR140">
            <v>36</v>
          </cell>
          <cell r="BS140">
            <v>36</v>
          </cell>
          <cell r="BT140">
            <v>38</v>
          </cell>
          <cell r="BU140">
            <v>18</v>
          </cell>
          <cell r="BV140">
            <v>228</v>
          </cell>
          <cell r="BW140">
            <v>0</v>
          </cell>
          <cell r="BX140" t="str">
            <v>TIDAK</v>
          </cell>
          <cell r="BY140" t="str">
            <v>TIDAK</v>
          </cell>
        </row>
        <row r="141">
          <cell r="A141" t="str">
            <v>A3258</v>
          </cell>
          <cell r="B141" t="str">
            <v>Clara Devi Maharani</v>
          </cell>
          <cell r="C141" t="str">
            <v>DELTA</v>
          </cell>
          <cell r="D141">
            <v>45237</v>
          </cell>
          <cell r="E141" t="str">
            <v>Nov-23</v>
          </cell>
          <cell r="F141" t="str">
            <v>REGULER</v>
          </cell>
          <cell r="G141" t="str">
            <v>REGULER</v>
          </cell>
          <cell r="H141" t="str">
            <v>EKSKLUSIF</v>
          </cell>
          <cell r="I141" t="str">
            <v>EKSKLUSIF</v>
          </cell>
          <cell r="J141" t="str">
            <v>EKSKLUSIF</v>
          </cell>
          <cell r="K141" t="str">
            <v>REGULER</v>
          </cell>
          <cell r="L141" t="str">
            <v>REGULER</v>
          </cell>
          <cell r="M141">
            <v>22</v>
          </cell>
          <cell r="N141">
            <v>45</v>
          </cell>
          <cell r="O141">
            <v>42</v>
          </cell>
          <cell r="P141">
            <v>40</v>
          </cell>
          <cell r="Q141">
            <v>38</v>
          </cell>
          <cell r="R141">
            <v>38</v>
          </cell>
          <cell r="S141">
            <v>22</v>
          </cell>
          <cell r="T141">
            <v>247</v>
          </cell>
          <cell r="U141">
            <v>22</v>
          </cell>
          <cell r="V141">
            <v>45</v>
          </cell>
          <cell r="W141">
            <v>0</v>
          </cell>
          <cell r="X141">
            <v>0</v>
          </cell>
          <cell r="Y141">
            <v>0</v>
          </cell>
          <cell r="Z141">
            <v>38</v>
          </cell>
          <cell r="AA141">
            <v>22</v>
          </cell>
          <cell r="AB141">
            <v>127</v>
          </cell>
          <cell r="AC141">
            <v>0</v>
          </cell>
          <cell r="AD141" t="str">
            <v>TIDAK</v>
          </cell>
          <cell r="AE141" t="str">
            <v>TIDAK</v>
          </cell>
          <cell r="AF141">
            <v>127</v>
          </cell>
          <cell r="AG141">
            <v>2</v>
          </cell>
          <cell r="AH141" t="str">
            <v>SAPHIRE</v>
          </cell>
          <cell r="AI141">
            <v>0</v>
          </cell>
          <cell r="AJ141" t="str">
            <v>Y</v>
          </cell>
          <cell r="AK141">
            <v>0</v>
          </cell>
          <cell r="AL141">
            <v>45261</v>
          </cell>
          <cell r="AM141">
            <v>45701</v>
          </cell>
          <cell r="AN141">
            <v>1</v>
          </cell>
          <cell r="AO141">
            <v>127</v>
          </cell>
          <cell r="AP141" t="str">
            <v>-</v>
          </cell>
          <cell r="AQ141" t="str">
            <v>-</v>
          </cell>
          <cell r="AR141" t="str">
            <v>REGULER</v>
          </cell>
          <cell r="AS141" t="str">
            <v>REGULER</v>
          </cell>
          <cell r="AT141" t="str">
            <v>REGULER</v>
          </cell>
          <cell r="AU141" t="str">
            <v>REGULER</v>
          </cell>
          <cell r="AV141" t="str">
            <v/>
          </cell>
          <cell r="AW141">
            <v>48</v>
          </cell>
          <cell r="AX141">
            <v>44</v>
          </cell>
          <cell r="AY141">
            <v>42</v>
          </cell>
          <cell r="AZ141">
            <v>47</v>
          </cell>
          <cell r="BA141">
            <v>38</v>
          </cell>
          <cell r="BB141">
            <v>48</v>
          </cell>
          <cell r="BC141">
            <v>44</v>
          </cell>
          <cell r="BD141">
            <v>42</v>
          </cell>
          <cell r="BE141">
            <v>47</v>
          </cell>
          <cell r="BF141">
            <v>38</v>
          </cell>
          <cell r="BG141">
            <v>19</v>
          </cell>
          <cell r="BH141">
            <v>48</v>
          </cell>
          <cell r="BI141">
            <v>44</v>
          </cell>
          <cell r="BJ141">
            <v>42</v>
          </cell>
          <cell r="BK141">
            <v>47</v>
          </cell>
          <cell r="BL141">
            <v>38</v>
          </cell>
          <cell r="BM141">
            <v>20</v>
          </cell>
          <cell r="BN141">
            <v>258</v>
          </cell>
          <cell r="BO141">
            <v>19</v>
          </cell>
          <cell r="BP141">
            <v>48</v>
          </cell>
          <cell r="BQ141">
            <v>44</v>
          </cell>
          <cell r="BR141">
            <v>42</v>
          </cell>
          <cell r="BS141">
            <v>47</v>
          </cell>
          <cell r="BT141">
            <v>38</v>
          </cell>
          <cell r="BU141">
            <v>20</v>
          </cell>
          <cell r="BV141">
            <v>258</v>
          </cell>
          <cell r="BW141">
            <v>0</v>
          </cell>
          <cell r="BX141" t="str">
            <v>TIDAK</v>
          </cell>
          <cell r="BY141" t="str">
            <v>TIDAK</v>
          </cell>
        </row>
        <row r="142">
          <cell r="A142" t="str">
            <v>A2962</v>
          </cell>
          <cell r="B142" t="str">
            <v>Daffadya Dhamar</v>
          </cell>
          <cell r="C142" t="str">
            <v>DELTA</v>
          </cell>
          <cell r="D142">
            <v>45205</v>
          </cell>
          <cell r="E142" t="str">
            <v>Oct-23</v>
          </cell>
          <cell r="F142" t="str">
            <v>REGULER</v>
          </cell>
          <cell r="G142" t="str">
            <v>REGULER</v>
          </cell>
          <cell r="H142" t="str">
            <v>REGULER</v>
          </cell>
          <cell r="I142" t="str">
            <v>-</v>
          </cell>
          <cell r="J142" t="str">
            <v>REGULER</v>
          </cell>
          <cell r="K142" t="str">
            <v>-</v>
          </cell>
          <cell r="L142" t="str">
            <v>-</v>
          </cell>
          <cell r="M142">
            <v>0</v>
          </cell>
          <cell r="N142">
            <v>36</v>
          </cell>
          <cell r="O142">
            <v>4</v>
          </cell>
          <cell r="P142">
            <v>0</v>
          </cell>
          <cell r="Q142">
            <v>3</v>
          </cell>
          <cell r="R142">
            <v>0</v>
          </cell>
          <cell r="S142" t="str">
            <v/>
          </cell>
          <cell r="T142">
            <v>43</v>
          </cell>
          <cell r="U142">
            <v>0</v>
          </cell>
          <cell r="V142">
            <v>36</v>
          </cell>
          <cell r="W142">
            <v>4</v>
          </cell>
          <cell r="X142">
            <v>0</v>
          </cell>
          <cell r="Y142">
            <v>3</v>
          </cell>
          <cell r="Z142">
            <v>0</v>
          </cell>
          <cell r="AA142" t="str">
            <v/>
          </cell>
          <cell r="AB142">
            <v>43</v>
          </cell>
          <cell r="AC142">
            <v>4</v>
          </cell>
          <cell r="AD142" t="str">
            <v>DOWNGRADE</v>
          </cell>
          <cell r="AE142" t="str">
            <v>TIDAK</v>
          </cell>
          <cell r="AF142">
            <v>21.5</v>
          </cell>
          <cell r="AG142">
            <v>2</v>
          </cell>
          <cell r="AH142" t="str">
            <v>SAPHIRE</v>
          </cell>
          <cell r="AI142">
            <v>0</v>
          </cell>
          <cell r="AJ142" t="str">
            <v>FALSE</v>
          </cell>
          <cell r="AK142">
            <v>0</v>
          </cell>
          <cell r="AL142">
            <v>45261</v>
          </cell>
          <cell r="AM142">
            <v>45701</v>
          </cell>
          <cell r="AN142">
            <v>1</v>
          </cell>
          <cell r="AO142">
            <v>21.5</v>
          </cell>
          <cell r="AP142" t="str">
            <v>-</v>
          </cell>
          <cell r="AQ142" t="str">
            <v>-</v>
          </cell>
          <cell r="AR142" t="str">
            <v>-</v>
          </cell>
          <cell r="AS142" t="str">
            <v>-</v>
          </cell>
          <cell r="AT142" t="str">
            <v>-</v>
          </cell>
          <cell r="AU142" t="str">
            <v>-</v>
          </cell>
          <cell r="AV142" t="str">
            <v/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 t="str">
            <v/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 t="str">
            <v/>
          </cell>
          <cell r="BN142">
            <v>0</v>
          </cell>
          <cell r="BO142" t="str">
            <v/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 t="str">
            <v/>
          </cell>
          <cell r="BV142">
            <v>0</v>
          </cell>
          <cell r="BW142">
            <v>7</v>
          </cell>
          <cell r="BX142" t="str">
            <v>DOWNGRADE</v>
          </cell>
          <cell r="BY142" t="str">
            <v>RESET</v>
          </cell>
        </row>
        <row r="143">
          <cell r="A143">
            <v>90694</v>
          </cell>
          <cell r="B143" t="str">
            <v>Daus Devyana</v>
          </cell>
          <cell r="C143" t="str">
            <v>DELTA</v>
          </cell>
          <cell r="D143">
            <v>44455</v>
          </cell>
          <cell r="E143" t="str">
            <v>Sep-21</v>
          </cell>
          <cell r="F143" t="str">
            <v>EKSKLUSIF</v>
          </cell>
          <cell r="G143" t="str">
            <v>EKSKLUSIF</v>
          </cell>
          <cell r="H143" t="str">
            <v>EKSKLUSIF</v>
          </cell>
          <cell r="I143" t="str">
            <v>REGULER</v>
          </cell>
          <cell r="J143" t="str">
            <v>-</v>
          </cell>
          <cell r="K143" t="str">
            <v>REGULER</v>
          </cell>
          <cell r="L143" t="str">
            <v>EKSKLUSIF</v>
          </cell>
          <cell r="M143">
            <v>20</v>
          </cell>
          <cell r="N143">
            <v>48</v>
          </cell>
          <cell r="O143">
            <v>42</v>
          </cell>
          <cell r="P143">
            <v>29</v>
          </cell>
          <cell r="Q143">
            <v>0</v>
          </cell>
          <cell r="R143">
            <v>7</v>
          </cell>
          <cell r="S143">
            <v>22</v>
          </cell>
          <cell r="T143">
            <v>168</v>
          </cell>
          <cell r="U143">
            <v>0</v>
          </cell>
          <cell r="V143">
            <v>0</v>
          </cell>
          <cell r="W143">
            <v>0</v>
          </cell>
          <cell r="X143">
            <v>29</v>
          </cell>
          <cell r="Y143">
            <v>0</v>
          </cell>
          <cell r="Z143">
            <v>7</v>
          </cell>
          <cell r="AA143">
            <v>0</v>
          </cell>
          <cell r="AB143">
            <v>36</v>
          </cell>
          <cell r="AC143">
            <v>1</v>
          </cell>
          <cell r="AD143" t="str">
            <v>TIDAK</v>
          </cell>
          <cell r="AE143" t="str">
            <v>TIDAK</v>
          </cell>
          <cell r="AF143">
            <v>36</v>
          </cell>
          <cell r="AG143">
            <v>2</v>
          </cell>
          <cell r="AH143" t="str">
            <v>SAPHIRE</v>
          </cell>
          <cell r="AI143">
            <v>0</v>
          </cell>
          <cell r="AJ143" t="str">
            <v>FALSE</v>
          </cell>
          <cell r="AK143">
            <v>0</v>
          </cell>
          <cell r="AL143">
            <v>45261</v>
          </cell>
          <cell r="AM143">
            <v>45701</v>
          </cell>
          <cell r="AN143">
            <v>1</v>
          </cell>
          <cell r="AO143">
            <v>36</v>
          </cell>
          <cell r="AP143" t="str">
            <v>EKSKLUSIF</v>
          </cell>
          <cell r="AQ143" t="str">
            <v>-</v>
          </cell>
          <cell r="AR143" t="str">
            <v>EKSKLUSIF</v>
          </cell>
          <cell r="AS143" t="str">
            <v>EKSKLUSIF</v>
          </cell>
          <cell r="AT143" t="str">
            <v>EKSKLUSIF</v>
          </cell>
          <cell r="AU143" t="str">
            <v>EKSKLUSIF</v>
          </cell>
          <cell r="AV143" t="str">
            <v/>
          </cell>
          <cell r="AW143">
            <v>49</v>
          </cell>
          <cell r="AX143">
            <v>48</v>
          </cell>
          <cell r="AY143">
            <v>44</v>
          </cell>
          <cell r="AZ143">
            <v>50</v>
          </cell>
          <cell r="BA143">
            <v>46</v>
          </cell>
          <cell r="BB143">
            <v>49</v>
          </cell>
          <cell r="BC143">
            <v>48</v>
          </cell>
          <cell r="BD143">
            <v>44</v>
          </cell>
          <cell r="BE143">
            <v>50</v>
          </cell>
          <cell r="BF143">
            <v>46</v>
          </cell>
          <cell r="BG143">
            <v>20</v>
          </cell>
          <cell r="BH143">
            <v>49</v>
          </cell>
          <cell r="BI143">
            <v>48</v>
          </cell>
          <cell r="BJ143">
            <v>44</v>
          </cell>
          <cell r="BK143">
            <v>50</v>
          </cell>
          <cell r="BL143">
            <v>46</v>
          </cell>
          <cell r="BM143">
            <v>23</v>
          </cell>
          <cell r="BN143">
            <v>280</v>
          </cell>
          <cell r="BO143">
            <v>0</v>
          </cell>
          <cell r="BP143">
            <v>49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23</v>
          </cell>
          <cell r="BV143">
            <v>72</v>
          </cell>
          <cell r="BW143">
            <v>0</v>
          </cell>
          <cell r="BX143" t="str">
            <v>TIDAK</v>
          </cell>
          <cell r="BY143" t="str">
            <v>TIDAK</v>
          </cell>
        </row>
        <row r="144">
          <cell r="A144" t="str">
            <v>A0320</v>
          </cell>
          <cell r="B144" t="str">
            <v>Deafni Dinda R Utami</v>
          </cell>
          <cell r="C144" t="str">
            <v>DELTA</v>
          </cell>
          <cell r="D144">
            <v>44854</v>
          </cell>
          <cell r="E144" t="str">
            <v>Oct-22</v>
          </cell>
          <cell r="F144" t="str">
            <v>EKSKLUSIF</v>
          </cell>
          <cell r="G144" t="str">
            <v>EKSKLUSIF</v>
          </cell>
          <cell r="H144" t="str">
            <v>EKSKLUSIF</v>
          </cell>
          <cell r="I144" t="str">
            <v>EKSKLUSIF</v>
          </cell>
          <cell r="J144" t="str">
            <v>EKSKLUSIF</v>
          </cell>
          <cell r="K144" t="str">
            <v>REGULER</v>
          </cell>
          <cell r="L144" t="str">
            <v>EKSKLUSIF</v>
          </cell>
          <cell r="M144">
            <v>22</v>
          </cell>
          <cell r="N144">
            <v>47</v>
          </cell>
          <cell r="O144">
            <v>42</v>
          </cell>
          <cell r="P144">
            <v>43</v>
          </cell>
          <cell r="Q144">
            <v>38</v>
          </cell>
          <cell r="R144">
            <v>8</v>
          </cell>
          <cell r="S144">
            <v>22</v>
          </cell>
          <cell r="T144">
            <v>222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8</v>
          </cell>
          <cell r="AA144">
            <v>0</v>
          </cell>
          <cell r="AB144">
            <v>8</v>
          </cell>
          <cell r="AC144">
            <v>0</v>
          </cell>
          <cell r="AD144" t="str">
            <v>TIDAK</v>
          </cell>
          <cell r="AE144" t="str">
            <v>TIDAK</v>
          </cell>
          <cell r="AF144">
            <v>8</v>
          </cell>
          <cell r="AG144">
            <v>2</v>
          </cell>
          <cell r="AH144" t="str">
            <v>SAPHIRE</v>
          </cell>
          <cell r="AI144">
            <v>0</v>
          </cell>
          <cell r="AJ144" t="str">
            <v>FALSE</v>
          </cell>
          <cell r="AK144">
            <v>0</v>
          </cell>
          <cell r="AL144">
            <v>45261</v>
          </cell>
          <cell r="AM144">
            <v>45701</v>
          </cell>
          <cell r="AN144">
            <v>1</v>
          </cell>
          <cell r="AO144">
            <v>8</v>
          </cell>
          <cell r="AP144" t="str">
            <v>EKSKLUSIF</v>
          </cell>
          <cell r="AQ144" t="str">
            <v>-</v>
          </cell>
          <cell r="AR144" t="str">
            <v>EKSKLUSIF</v>
          </cell>
          <cell r="AS144" t="str">
            <v>EKSKLUSIF</v>
          </cell>
          <cell r="AT144" t="str">
            <v>EKSKLUSIF</v>
          </cell>
          <cell r="AU144" t="str">
            <v>EKSKLUSIF</v>
          </cell>
          <cell r="AV144" t="str">
            <v/>
          </cell>
          <cell r="AW144">
            <v>49</v>
          </cell>
          <cell r="AX144">
            <v>47</v>
          </cell>
          <cell r="AY144">
            <v>44</v>
          </cell>
          <cell r="AZ144">
            <v>47</v>
          </cell>
          <cell r="BA144">
            <v>45</v>
          </cell>
          <cell r="BB144">
            <v>49</v>
          </cell>
          <cell r="BC144">
            <v>47</v>
          </cell>
          <cell r="BD144">
            <v>44</v>
          </cell>
          <cell r="BE144">
            <v>47</v>
          </cell>
          <cell r="BF144">
            <v>45</v>
          </cell>
          <cell r="BG144">
            <v>19</v>
          </cell>
          <cell r="BH144">
            <v>49</v>
          </cell>
          <cell r="BI144">
            <v>47</v>
          </cell>
          <cell r="BJ144">
            <v>44</v>
          </cell>
          <cell r="BK144">
            <v>47</v>
          </cell>
          <cell r="BL144">
            <v>45</v>
          </cell>
          <cell r="BM144">
            <v>21</v>
          </cell>
          <cell r="BN144">
            <v>272</v>
          </cell>
          <cell r="BO144">
            <v>0</v>
          </cell>
          <cell r="BP144">
            <v>49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21</v>
          </cell>
          <cell r="BV144">
            <v>70</v>
          </cell>
          <cell r="BW144">
            <v>0</v>
          </cell>
          <cell r="BX144" t="str">
            <v>TIDAK</v>
          </cell>
          <cell r="BY144" t="str">
            <v>TIDAK</v>
          </cell>
        </row>
        <row r="145">
          <cell r="A145" t="str">
            <v>A3598</v>
          </cell>
          <cell r="B145" t="str">
            <v>Deprilana Ego Prakasa</v>
          </cell>
          <cell r="C145" t="str">
            <v>DELTA</v>
          </cell>
          <cell r="D145">
            <v>45383</v>
          </cell>
          <cell r="E145" t="str">
            <v>Apr-24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REGULER</v>
          </cell>
          <cell r="J145" t="str">
            <v>REGULER</v>
          </cell>
          <cell r="K145" t="str">
            <v>REGULER</v>
          </cell>
          <cell r="L145" t="str">
            <v>-</v>
          </cell>
          <cell r="M145">
            <v>0</v>
          </cell>
          <cell r="N145">
            <v>0</v>
          </cell>
          <cell r="O145">
            <v>0</v>
          </cell>
          <cell r="P145">
            <v>9</v>
          </cell>
          <cell r="Q145">
            <v>9</v>
          </cell>
          <cell r="R145">
            <v>9</v>
          </cell>
          <cell r="S145" t="str">
            <v/>
          </cell>
          <cell r="T145">
            <v>27</v>
          </cell>
          <cell r="U145">
            <v>0</v>
          </cell>
          <cell r="V145">
            <v>0</v>
          </cell>
          <cell r="W145">
            <v>0</v>
          </cell>
          <cell r="X145">
            <v>9</v>
          </cell>
          <cell r="Y145">
            <v>9</v>
          </cell>
          <cell r="Z145">
            <v>9</v>
          </cell>
          <cell r="AA145" t="str">
            <v/>
          </cell>
          <cell r="AB145">
            <v>27</v>
          </cell>
          <cell r="AC145">
            <v>1</v>
          </cell>
          <cell r="AD145" t="str">
            <v>TIDAK</v>
          </cell>
          <cell r="AE145" t="str">
            <v>TIDAK</v>
          </cell>
          <cell r="AF145">
            <v>27</v>
          </cell>
          <cell r="AG145">
            <v>2</v>
          </cell>
          <cell r="AH145" t="str">
            <v>SAPHIRE</v>
          </cell>
          <cell r="AI145">
            <v>0</v>
          </cell>
          <cell r="AJ145" t="str">
            <v>FALSE</v>
          </cell>
          <cell r="AK145">
            <v>0</v>
          </cell>
          <cell r="AL145">
            <v>45261</v>
          </cell>
          <cell r="AM145">
            <v>45701</v>
          </cell>
          <cell r="AN145">
            <v>1</v>
          </cell>
          <cell r="AO145">
            <v>27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/>
          </cell>
          <cell r="AW145">
            <v>22</v>
          </cell>
          <cell r="AX145">
            <v>0</v>
          </cell>
          <cell r="AY145">
            <v>24</v>
          </cell>
          <cell r="AZ145">
            <v>23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 t="str">
            <v/>
          </cell>
          <cell r="BH145">
            <v>22</v>
          </cell>
          <cell r="BI145">
            <v>0</v>
          </cell>
          <cell r="BJ145">
            <v>24</v>
          </cell>
          <cell r="BK145">
            <v>23</v>
          </cell>
          <cell r="BL145">
            <v>0</v>
          </cell>
          <cell r="BM145">
            <v>16</v>
          </cell>
          <cell r="BN145">
            <v>85</v>
          </cell>
          <cell r="BO145" t="str">
            <v/>
          </cell>
          <cell r="BP145">
            <v>22</v>
          </cell>
          <cell r="BQ145">
            <v>0</v>
          </cell>
          <cell r="BR145">
            <v>24</v>
          </cell>
          <cell r="BS145">
            <v>23</v>
          </cell>
          <cell r="BT145">
            <v>0</v>
          </cell>
          <cell r="BU145">
            <v>16</v>
          </cell>
          <cell r="BV145">
            <v>85</v>
          </cell>
          <cell r="BW145">
            <v>3</v>
          </cell>
          <cell r="BX145" t="str">
            <v>DOWNGRADE</v>
          </cell>
          <cell r="BY145" t="str">
            <v>TIDAK</v>
          </cell>
        </row>
        <row r="146">
          <cell r="A146" t="str">
            <v>A0733</v>
          </cell>
          <cell r="B146" t="str">
            <v>Deri Hidayat</v>
          </cell>
          <cell r="C146" t="str">
            <v>DELTA</v>
          </cell>
          <cell r="D146">
            <v>44897</v>
          </cell>
          <cell r="E146" t="str">
            <v>Dec-22</v>
          </cell>
          <cell r="F146" t="str">
            <v>EKSKLUSIF</v>
          </cell>
          <cell r="G146" t="str">
            <v>EKSKLUSIF</v>
          </cell>
          <cell r="H146" t="str">
            <v>EKSKLUSIF</v>
          </cell>
          <cell r="I146" t="str">
            <v>EKSKLUSIF</v>
          </cell>
          <cell r="J146" t="str">
            <v>EKSKLUSIF</v>
          </cell>
          <cell r="K146" t="str">
            <v>EKSKLUSIF</v>
          </cell>
          <cell r="L146" t="str">
            <v>EKSKLUSIF</v>
          </cell>
          <cell r="M146">
            <v>20</v>
          </cell>
          <cell r="N146">
            <v>46</v>
          </cell>
          <cell r="O146">
            <v>42</v>
          </cell>
          <cell r="P146">
            <v>42</v>
          </cell>
          <cell r="Q146">
            <v>39</v>
          </cell>
          <cell r="R146">
            <v>43</v>
          </cell>
          <cell r="S146">
            <v>22</v>
          </cell>
          <cell r="T146">
            <v>254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 t="str">
            <v>TIDAK</v>
          </cell>
          <cell r="AE146" t="str">
            <v>TIDAK</v>
          </cell>
          <cell r="AF146">
            <v>0</v>
          </cell>
          <cell r="AG146">
            <v>2</v>
          </cell>
          <cell r="AH146" t="str">
            <v>SAPHIRE</v>
          </cell>
          <cell r="AI146">
            <v>0</v>
          </cell>
          <cell r="AJ146" t="str">
            <v>FALSE</v>
          </cell>
          <cell r="AK146">
            <v>0</v>
          </cell>
          <cell r="AL146">
            <v>45261</v>
          </cell>
          <cell r="AM146">
            <v>45701</v>
          </cell>
          <cell r="AN146">
            <v>1</v>
          </cell>
          <cell r="AO146">
            <v>0</v>
          </cell>
          <cell r="AP146" t="str">
            <v>EKSKLUSIF</v>
          </cell>
          <cell r="AQ146" t="str">
            <v>-</v>
          </cell>
          <cell r="AR146" t="str">
            <v>REGULER</v>
          </cell>
          <cell r="AS146" t="str">
            <v>-</v>
          </cell>
          <cell r="AT146" t="str">
            <v>-</v>
          </cell>
          <cell r="AU146" t="str">
            <v>-</v>
          </cell>
          <cell r="AV146" t="str">
            <v/>
          </cell>
          <cell r="AW146">
            <v>48</v>
          </cell>
          <cell r="AX146">
            <v>3</v>
          </cell>
          <cell r="AY146">
            <v>0</v>
          </cell>
          <cell r="AZ146">
            <v>0</v>
          </cell>
          <cell r="BA146">
            <v>0</v>
          </cell>
          <cell r="BB146">
            <v>48</v>
          </cell>
          <cell r="BC146">
            <v>3</v>
          </cell>
          <cell r="BD146">
            <v>0</v>
          </cell>
          <cell r="BE146">
            <v>0</v>
          </cell>
          <cell r="BF146">
            <v>0</v>
          </cell>
          <cell r="BG146">
            <v>18</v>
          </cell>
          <cell r="BH146">
            <v>48</v>
          </cell>
          <cell r="BI146">
            <v>3</v>
          </cell>
          <cell r="BJ146">
            <v>0</v>
          </cell>
          <cell r="BK146">
            <v>0</v>
          </cell>
          <cell r="BL146">
            <v>0</v>
          </cell>
          <cell r="BM146" t="str">
            <v/>
          </cell>
          <cell r="BN146">
            <v>69</v>
          </cell>
          <cell r="BO146">
            <v>0</v>
          </cell>
          <cell r="BP146">
            <v>48</v>
          </cell>
          <cell r="BQ146">
            <v>3</v>
          </cell>
          <cell r="BR146">
            <v>0</v>
          </cell>
          <cell r="BS146">
            <v>0</v>
          </cell>
          <cell r="BT146">
            <v>0</v>
          </cell>
          <cell r="BU146" t="str">
            <v/>
          </cell>
          <cell r="BV146">
            <v>51</v>
          </cell>
          <cell r="BW146">
            <v>4</v>
          </cell>
          <cell r="BX146" t="str">
            <v>DOWNGRADE</v>
          </cell>
          <cell r="BY146" t="str">
            <v>RESET</v>
          </cell>
        </row>
        <row r="147">
          <cell r="A147" t="str">
            <v>A1334</v>
          </cell>
          <cell r="B147" t="str">
            <v>Deslita Sitohang</v>
          </cell>
          <cell r="C147" t="str">
            <v>DELTA</v>
          </cell>
          <cell r="D147">
            <v>44959</v>
          </cell>
          <cell r="E147" t="str">
            <v>Feb-23</v>
          </cell>
          <cell r="F147" t="str">
            <v>EKSKLUSIF</v>
          </cell>
          <cell r="G147" t="str">
            <v>EKSKLUSIF</v>
          </cell>
          <cell r="H147" t="str">
            <v>REGULER</v>
          </cell>
          <cell r="I147" t="str">
            <v>REGULER</v>
          </cell>
          <cell r="J147" t="str">
            <v>REGULER</v>
          </cell>
          <cell r="K147" t="str">
            <v>REGULER</v>
          </cell>
          <cell r="L147" t="str">
            <v>-</v>
          </cell>
          <cell r="M147">
            <v>20</v>
          </cell>
          <cell r="N147">
            <v>43</v>
          </cell>
          <cell r="O147">
            <v>10</v>
          </cell>
          <cell r="P147">
            <v>34</v>
          </cell>
          <cell r="Q147">
            <v>2</v>
          </cell>
          <cell r="R147">
            <v>28</v>
          </cell>
          <cell r="S147" t="str">
            <v/>
          </cell>
          <cell r="T147">
            <v>137</v>
          </cell>
          <cell r="U147">
            <v>0</v>
          </cell>
          <cell r="V147">
            <v>0</v>
          </cell>
          <cell r="W147">
            <v>10</v>
          </cell>
          <cell r="X147">
            <v>34</v>
          </cell>
          <cell r="Y147">
            <v>2</v>
          </cell>
          <cell r="Z147">
            <v>28</v>
          </cell>
          <cell r="AA147" t="str">
            <v/>
          </cell>
          <cell r="AB147">
            <v>74</v>
          </cell>
          <cell r="AC147">
            <v>1</v>
          </cell>
          <cell r="AD147" t="str">
            <v>TIDAK</v>
          </cell>
          <cell r="AE147" t="str">
            <v>TIDAK</v>
          </cell>
          <cell r="AF147">
            <v>74</v>
          </cell>
          <cell r="AG147">
            <v>2</v>
          </cell>
          <cell r="AH147" t="str">
            <v>SAPHIRE</v>
          </cell>
          <cell r="AI147">
            <v>65</v>
          </cell>
          <cell r="AJ147" t="str">
            <v>Y</v>
          </cell>
          <cell r="AK147">
            <v>0</v>
          </cell>
          <cell r="AL147">
            <v>45261</v>
          </cell>
          <cell r="AM147">
            <v>45701</v>
          </cell>
          <cell r="AN147">
            <v>1</v>
          </cell>
          <cell r="AO147">
            <v>9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REGULER</v>
          </cell>
          <cell r="AT147" t="str">
            <v>REGULER</v>
          </cell>
          <cell r="AU147" t="str">
            <v>REGULER</v>
          </cell>
          <cell r="AV147" t="str">
            <v/>
          </cell>
          <cell r="AW147">
            <v>3</v>
          </cell>
          <cell r="AX147">
            <v>0</v>
          </cell>
          <cell r="AY147">
            <v>2</v>
          </cell>
          <cell r="AZ147">
            <v>1</v>
          </cell>
          <cell r="BA147">
            <v>2</v>
          </cell>
          <cell r="BB147">
            <v>3</v>
          </cell>
          <cell r="BC147">
            <v>0</v>
          </cell>
          <cell r="BD147">
            <v>2</v>
          </cell>
          <cell r="BE147">
            <v>1</v>
          </cell>
          <cell r="BF147">
            <v>2</v>
          </cell>
          <cell r="BG147" t="str">
            <v/>
          </cell>
          <cell r="BH147">
            <v>3</v>
          </cell>
          <cell r="BI147">
            <v>0</v>
          </cell>
          <cell r="BJ147">
            <v>2</v>
          </cell>
          <cell r="BK147">
            <v>1</v>
          </cell>
          <cell r="BL147">
            <v>2</v>
          </cell>
          <cell r="BM147" t="str">
            <v/>
          </cell>
          <cell r="BN147">
            <v>8</v>
          </cell>
          <cell r="BO147" t="str">
            <v/>
          </cell>
          <cell r="BP147">
            <v>3</v>
          </cell>
          <cell r="BQ147">
            <v>0</v>
          </cell>
          <cell r="BR147">
            <v>2</v>
          </cell>
          <cell r="BS147">
            <v>1</v>
          </cell>
          <cell r="BT147">
            <v>2</v>
          </cell>
          <cell r="BU147" t="str">
            <v/>
          </cell>
          <cell r="BV147">
            <v>8</v>
          </cell>
          <cell r="BW147">
            <v>3</v>
          </cell>
          <cell r="BX147" t="str">
            <v>DOWNGRADE</v>
          </cell>
          <cell r="BY147" t="str">
            <v>TIDAK</v>
          </cell>
        </row>
        <row r="148">
          <cell r="A148" t="str">
            <v>A3321</v>
          </cell>
          <cell r="B148" t="str">
            <v>Desti Rahmawati</v>
          </cell>
          <cell r="C148" t="str">
            <v>DELTA</v>
          </cell>
          <cell r="D148">
            <v>45258</v>
          </cell>
          <cell r="E148" t="str">
            <v>Nov-23</v>
          </cell>
          <cell r="F148" t="str">
            <v>REGULER</v>
          </cell>
          <cell r="G148" t="str">
            <v>REGULER</v>
          </cell>
          <cell r="H148" t="str">
            <v>EKSKLUSIF</v>
          </cell>
          <cell r="I148" t="str">
            <v>EKSKLUSIF</v>
          </cell>
          <cell r="J148" t="str">
            <v>EKSKLUSIF</v>
          </cell>
          <cell r="K148" t="str">
            <v>EKSKLUSIF</v>
          </cell>
          <cell r="L148" t="str">
            <v>EKSKLUSIF</v>
          </cell>
          <cell r="M148">
            <v>20</v>
          </cell>
          <cell r="N148">
            <v>33</v>
          </cell>
          <cell r="O148">
            <v>37</v>
          </cell>
          <cell r="P148">
            <v>42</v>
          </cell>
          <cell r="Q148">
            <v>37</v>
          </cell>
          <cell r="R148">
            <v>39</v>
          </cell>
          <cell r="S148">
            <v>22</v>
          </cell>
          <cell r="T148">
            <v>230</v>
          </cell>
          <cell r="U148">
            <v>20</v>
          </cell>
          <cell r="V148">
            <v>33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53</v>
          </cell>
          <cell r="AC148">
            <v>0</v>
          </cell>
          <cell r="AD148" t="str">
            <v>TIDAK</v>
          </cell>
          <cell r="AE148" t="str">
            <v>TIDAK</v>
          </cell>
          <cell r="AF148">
            <v>53</v>
          </cell>
          <cell r="AG148">
            <v>2</v>
          </cell>
          <cell r="AH148" t="str">
            <v>SAPHIRE</v>
          </cell>
          <cell r="AI148">
            <v>0</v>
          </cell>
          <cell r="AJ148" t="str">
            <v>FALSE</v>
          </cell>
          <cell r="AK148">
            <v>0</v>
          </cell>
          <cell r="AL148">
            <v>45261</v>
          </cell>
          <cell r="AM148">
            <v>45701</v>
          </cell>
          <cell r="AN148">
            <v>1</v>
          </cell>
          <cell r="AO148">
            <v>53</v>
          </cell>
          <cell r="AP148" t="str">
            <v>EKSKLUSIF</v>
          </cell>
          <cell r="AQ148" t="str">
            <v>-</v>
          </cell>
          <cell r="AR148" t="str">
            <v>REGULER</v>
          </cell>
          <cell r="AS148" t="str">
            <v>EKSKLUSIF</v>
          </cell>
          <cell r="AT148" t="str">
            <v>EKSKLUSIF</v>
          </cell>
          <cell r="AU148" t="str">
            <v>EKSKLUSIF</v>
          </cell>
          <cell r="AV148" t="str">
            <v/>
          </cell>
          <cell r="AW148">
            <v>48</v>
          </cell>
          <cell r="AX148">
            <v>30</v>
          </cell>
          <cell r="AY148">
            <v>41</v>
          </cell>
          <cell r="AZ148">
            <v>47</v>
          </cell>
          <cell r="BA148">
            <v>41</v>
          </cell>
          <cell r="BB148">
            <v>48</v>
          </cell>
          <cell r="BC148">
            <v>30</v>
          </cell>
          <cell r="BD148">
            <v>41</v>
          </cell>
          <cell r="BE148">
            <v>47</v>
          </cell>
          <cell r="BF148">
            <v>41</v>
          </cell>
          <cell r="BG148">
            <v>20</v>
          </cell>
          <cell r="BH148">
            <v>48</v>
          </cell>
          <cell r="BI148">
            <v>30</v>
          </cell>
          <cell r="BJ148">
            <v>41</v>
          </cell>
          <cell r="BK148">
            <v>47</v>
          </cell>
          <cell r="BL148">
            <v>41</v>
          </cell>
          <cell r="BM148">
            <v>15</v>
          </cell>
          <cell r="BN148">
            <v>242</v>
          </cell>
          <cell r="BO148">
            <v>0</v>
          </cell>
          <cell r="BP148">
            <v>48</v>
          </cell>
          <cell r="BQ148">
            <v>30</v>
          </cell>
          <cell r="BR148">
            <v>0</v>
          </cell>
          <cell r="BS148">
            <v>0</v>
          </cell>
          <cell r="BT148">
            <v>0</v>
          </cell>
          <cell r="BU148">
            <v>15</v>
          </cell>
          <cell r="BV148">
            <v>93</v>
          </cell>
          <cell r="BW148">
            <v>0</v>
          </cell>
          <cell r="BX148" t="str">
            <v>TIDAK</v>
          </cell>
          <cell r="BY148" t="str">
            <v>TIDAK</v>
          </cell>
        </row>
        <row r="149">
          <cell r="A149" t="str">
            <v>A2954</v>
          </cell>
          <cell r="B149" t="str">
            <v>Dewi Sofiana Ratnawati</v>
          </cell>
          <cell r="C149" t="str">
            <v>DELTA</v>
          </cell>
          <cell r="D149">
            <v>45201</v>
          </cell>
          <cell r="E149" t="str">
            <v>Oct-23</v>
          </cell>
          <cell r="F149" t="str">
            <v>REGULER</v>
          </cell>
          <cell r="G149" t="str">
            <v>REGULER</v>
          </cell>
          <cell r="H149" t="str">
            <v>-</v>
          </cell>
          <cell r="I149" t="str">
            <v>-</v>
          </cell>
          <cell r="J149" t="str">
            <v>-</v>
          </cell>
          <cell r="K149" t="str">
            <v>-</v>
          </cell>
          <cell r="L149" t="str">
            <v>-</v>
          </cell>
          <cell r="M149">
            <v>10</v>
          </cell>
          <cell r="N149">
            <v>22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 t="str">
            <v/>
          </cell>
          <cell r="T149">
            <v>32</v>
          </cell>
          <cell r="U149">
            <v>10</v>
          </cell>
          <cell r="V149">
            <v>22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 t="str">
            <v/>
          </cell>
          <cell r="AB149">
            <v>32</v>
          </cell>
          <cell r="AC149">
            <v>5</v>
          </cell>
          <cell r="AD149" t="str">
            <v>DOWNGRADE</v>
          </cell>
          <cell r="AE149" t="str">
            <v>RESET</v>
          </cell>
          <cell r="AF149">
            <v>0</v>
          </cell>
          <cell r="AG149">
            <v>2</v>
          </cell>
          <cell r="AH149" t="str">
            <v>SAPHIRE</v>
          </cell>
          <cell r="AI149">
            <v>0</v>
          </cell>
          <cell r="AJ149" t="str">
            <v>FALSE</v>
          </cell>
          <cell r="AK149">
            <v>0</v>
          </cell>
          <cell r="AL149">
            <v>45261</v>
          </cell>
          <cell r="AM149">
            <v>45701</v>
          </cell>
          <cell r="AN149">
            <v>1</v>
          </cell>
          <cell r="AO149">
            <v>0</v>
          </cell>
          <cell r="AP149" t="str">
            <v>-</v>
          </cell>
          <cell r="AQ149" t="str">
            <v>-</v>
          </cell>
          <cell r="AR149" t="str">
            <v>-</v>
          </cell>
          <cell r="AS149" t="str">
            <v>-</v>
          </cell>
          <cell r="AT149" t="str">
            <v>-</v>
          </cell>
          <cell r="AU149" t="str">
            <v>-</v>
          </cell>
          <cell r="AV149" t="str">
            <v/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 t="str">
            <v/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 t="str">
            <v/>
          </cell>
          <cell r="BN149">
            <v>0</v>
          </cell>
          <cell r="BO149" t="str">
            <v/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 t="str">
            <v/>
          </cell>
          <cell r="BV149">
            <v>0</v>
          </cell>
          <cell r="BW149">
            <v>7</v>
          </cell>
          <cell r="BX149" t="str">
            <v>DOWNGRADE</v>
          </cell>
          <cell r="BY149" t="str">
            <v>RESET</v>
          </cell>
        </row>
        <row r="150">
          <cell r="A150" t="str">
            <v>A1098</v>
          </cell>
          <cell r="B150" t="str">
            <v>Dexa Cahya</v>
          </cell>
          <cell r="C150" t="str">
            <v>DELTA</v>
          </cell>
          <cell r="D150">
            <v>44954</v>
          </cell>
          <cell r="E150" t="str">
            <v>Jan-23</v>
          </cell>
          <cell r="F150" t="str">
            <v>EKSKLUSIF</v>
          </cell>
          <cell r="G150" t="str">
            <v>EKSKLUSIF</v>
          </cell>
          <cell r="H150" t="str">
            <v>REGULER</v>
          </cell>
          <cell r="I150" t="str">
            <v>REGULER</v>
          </cell>
          <cell r="J150" t="str">
            <v>-</v>
          </cell>
          <cell r="K150" t="str">
            <v>REGULER</v>
          </cell>
          <cell r="L150" t="str">
            <v>-</v>
          </cell>
          <cell r="M150">
            <v>21</v>
          </cell>
          <cell r="N150">
            <v>46</v>
          </cell>
          <cell r="O150">
            <v>7</v>
          </cell>
          <cell r="P150">
            <v>23</v>
          </cell>
          <cell r="Q150">
            <v>0</v>
          </cell>
          <cell r="R150">
            <v>1</v>
          </cell>
          <cell r="S150" t="str">
            <v/>
          </cell>
          <cell r="T150">
            <v>98</v>
          </cell>
          <cell r="U150">
            <v>0</v>
          </cell>
          <cell r="V150">
            <v>0</v>
          </cell>
          <cell r="W150">
            <v>7</v>
          </cell>
          <cell r="X150">
            <v>23</v>
          </cell>
          <cell r="Y150">
            <v>0</v>
          </cell>
          <cell r="Z150">
            <v>1</v>
          </cell>
          <cell r="AA150" t="str">
            <v/>
          </cell>
          <cell r="AB150">
            <v>31</v>
          </cell>
          <cell r="AC150">
            <v>2</v>
          </cell>
          <cell r="AD150" t="str">
            <v>TIDAK</v>
          </cell>
          <cell r="AE150" t="str">
            <v>TIDAK</v>
          </cell>
          <cell r="AF150">
            <v>31</v>
          </cell>
          <cell r="AG150">
            <v>2</v>
          </cell>
          <cell r="AH150" t="str">
            <v>SAPHIRE</v>
          </cell>
          <cell r="AI150">
            <v>0</v>
          </cell>
          <cell r="AJ150" t="str">
            <v>FALSE</v>
          </cell>
          <cell r="AK150">
            <v>0</v>
          </cell>
          <cell r="AL150">
            <v>45261</v>
          </cell>
          <cell r="AM150">
            <v>45701</v>
          </cell>
          <cell r="AN150">
            <v>1</v>
          </cell>
          <cell r="AO150">
            <v>31</v>
          </cell>
          <cell r="AP150" t="str">
            <v>-</v>
          </cell>
          <cell r="AQ150" t="str">
            <v>-</v>
          </cell>
          <cell r="AR150" t="str">
            <v>REGULER</v>
          </cell>
          <cell r="AS150" t="str">
            <v>REGULER</v>
          </cell>
          <cell r="AT150" t="str">
            <v>REGULER</v>
          </cell>
          <cell r="AU150" t="str">
            <v>REGULER</v>
          </cell>
          <cell r="AV150" t="str">
            <v/>
          </cell>
          <cell r="AW150">
            <v>0</v>
          </cell>
          <cell r="AX150">
            <v>4</v>
          </cell>
          <cell r="AY150">
            <v>14</v>
          </cell>
          <cell r="AZ150">
            <v>22</v>
          </cell>
          <cell r="BA150">
            <v>31</v>
          </cell>
          <cell r="BB150">
            <v>0</v>
          </cell>
          <cell r="BC150">
            <v>4</v>
          </cell>
          <cell r="BD150">
            <v>14</v>
          </cell>
          <cell r="BE150">
            <v>22</v>
          </cell>
          <cell r="BF150">
            <v>31</v>
          </cell>
          <cell r="BG150" t="str">
            <v/>
          </cell>
          <cell r="BH150">
            <v>0</v>
          </cell>
          <cell r="BI150">
            <v>4</v>
          </cell>
          <cell r="BJ150">
            <v>14</v>
          </cell>
          <cell r="BK150">
            <v>22</v>
          </cell>
          <cell r="BL150">
            <v>31</v>
          </cell>
          <cell r="BM150">
            <v>20</v>
          </cell>
          <cell r="BN150">
            <v>91</v>
          </cell>
          <cell r="BO150" t="str">
            <v/>
          </cell>
          <cell r="BP150">
            <v>0</v>
          </cell>
          <cell r="BQ150">
            <v>4</v>
          </cell>
          <cell r="BR150">
            <v>14</v>
          </cell>
          <cell r="BS150">
            <v>22</v>
          </cell>
          <cell r="BT150">
            <v>31</v>
          </cell>
          <cell r="BU150">
            <v>20</v>
          </cell>
          <cell r="BV150">
            <v>91</v>
          </cell>
          <cell r="BW150">
            <v>2</v>
          </cell>
          <cell r="BX150" t="str">
            <v>TIDAK</v>
          </cell>
          <cell r="BY150" t="str">
            <v>TIDAK</v>
          </cell>
        </row>
        <row r="151">
          <cell r="A151" t="str">
            <v>A2443</v>
          </cell>
          <cell r="B151" t="str">
            <v xml:space="preserve">Dian Manita Bella </v>
          </cell>
          <cell r="C151" t="str">
            <v>DELTA</v>
          </cell>
          <cell r="D151">
            <v>45121</v>
          </cell>
          <cell r="E151" t="str">
            <v>Jul-23</v>
          </cell>
          <cell r="F151" t="str">
            <v>REGULER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  <cell r="K151" t="str">
            <v>-</v>
          </cell>
          <cell r="L151" t="str">
            <v>-</v>
          </cell>
          <cell r="M151">
            <v>2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2</v>
          </cell>
          <cell r="U151">
            <v>2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2</v>
          </cell>
          <cell r="AC151">
            <v>6</v>
          </cell>
          <cell r="AD151" t="str">
            <v>DOWNGRADE</v>
          </cell>
          <cell r="AE151" t="str">
            <v>RESET</v>
          </cell>
          <cell r="AF151">
            <v>0</v>
          </cell>
          <cell r="AG151">
            <v>2</v>
          </cell>
          <cell r="AH151" t="str">
            <v>SAPHIRE</v>
          </cell>
          <cell r="AI151">
            <v>0</v>
          </cell>
          <cell r="AJ151" t="str">
            <v>FALSE</v>
          </cell>
          <cell r="AK151">
            <v>0</v>
          </cell>
          <cell r="AL151">
            <v>45261</v>
          </cell>
          <cell r="AM151">
            <v>45701</v>
          </cell>
          <cell r="AN151">
            <v>1</v>
          </cell>
          <cell r="AO151">
            <v>0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/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 t="str">
            <v/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 t="str">
            <v/>
          </cell>
          <cell r="BN151">
            <v>0</v>
          </cell>
          <cell r="BO151" t="str">
            <v/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 t="str">
            <v/>
          </cell>
          <cell r="BV151">
            <v>0</v>
          </cell>
          <cell r="BW151">
            <v>7</v>
          </cell>
          <cell r="BX151" t="str">
            <v>DOWNGRADE</v>
          </cell>
          <cell r="BY151" t="str">
            <v>RESET</v>
          </cell>
        </row>
        <row r="152">
          <cell r="A152" t="str">
            <v>A0986</v>
          </cell>
          <cell r="B152" t="str">
            <v>Dimas Adam Jordan</v>
          </cell>
          <cell r="C152" t="str">
            <v>DELTA</v>
          </cell>
          <cell r="D152">
            <v>44947</v>
          </cell>
          <cell r="E152" t="str">
            <v>Jan-23</v>
          </cell>
          <cell r="F152" t="str">
            <v>EKSKLUSIF</v>
          </cell>
          <cell r="G152" t="str">
            <v>REGULER</v>
          </cell>
          <cell r="H152" t="str">
            <v>REGULER</v>
          </cell>
          <cell r="I152" t="str">
            <v>REGULER</v>
          </cell>
          <cell r="J152" t="str">
            <v>REGULER</v>
          </cell>
          <cell r="K152" t="str">
            <v>REGULER</v>
          </cell>
          <cell r="L152" t="str">
            <v>REGULER</v>
          </cell>
          <cell r="M152">
            <v>22</v>
          </cell>
          <cell r="N152">
            <v>18</v>
          </cell>
          <cell r="O152">
            <v>32</v>
          </cell>
          <cell r="P152">
            <v>2</v>
          </cell>
          <cell r="Q152">
            <v>17</v>
          </cell>
          <cell r="R152">
            <v>37</v>
          </cell>
          <cell r="S152">
            <v>5</v>
          </cell>
          <cell r="T152">
            <v>133</v>
          </cell>
          <cell r="U152">
            <v>0</v>
          </cell>
          <cell r="V152">
            <v>18</v>
          </cell>
          <cell r="W152">
            <v>32</v>
          </cell>
          <cell r="X152">
            <v>2</v>
          </cell>
          <cell r="Y152">
            <v>17</v>
          </cell>
          <cell r="Z152">
            <v>37</v>
          </cell>
          <cell r="AA152">
            <v>5</v>
          </cell>
          <cell r="AB152">
            <v>111</v>
          </cell>
          <cell r="AC152">
            <v>0</v>
          </cell>
          <cell r="AD152" t="str">
            <v>TIDAK</v>
          </cell>
          <cell r="AE152" t="str">
            <v>TIDAK</v>
          </cell>
          <cell r="AF152">
            <v>111</v>
          </cell>
          <cell r="AG152">
            <v>2</v>
          </cell>
          <cell r="AH152" t="str">
            <v>SAPHIRE</v>
          </cell>
          <cell r="AI152">
            <v>0</v>
          </cell>
          <cell r="AJ152" t="str">
            <v>Y</v>
          </cell>
          <cell r="AK152">
            <v>0</v>
          </cell>
          <cell r="AL152">
            <v>45261</v>
          </cell>
          <cell r="AM152">
            <v>45701</v>
          </cell>
          <cell r="AN152">
            <v>1</v>
          </cell>
          <cell r="AO152">
            <v>111</v>
          </cell>
          <cell r="AP152" t="str">
            <v>-</v>
          </cell>
          <cell r="AQ152" t="str">
            <v>-</v>
          </cell>
          <cell r="AR152" t="str">
            <v>REGULER</v>
          </cell>
          <cell r="AS152" t="str">
            <v>REGULER</v>
          </cell>
          <cell r="AT152" t="str">
            <v>REGULER</v>
          </cell>
          <cell r="AU152" t="str">
            <v>REGULER</v>
          </cell>
          <cell r="AV152" t="str">
            <v/>
          </cell>
          <cell r="AW152">
            <v>47</v>
          </cell>
          <cell r="AX152">
            <v>40</v>
          </cell>
          <cell r="AY152">
            <v>20</v>
          </cell>
          <cell r="AZ152">
            <v>40</v>
          </cell>
          <cell r="BA152">
            <v>32</v>
          </cell>
          <cell r="BB152">
            <v>47</v>
          </cell>
          <cell r="BC152">
            <v>40</v>
          </cell>
          <cell r="BD152">
            <v>20</v>
          </cell>
          <cell r="BE152">
            <v>40</v>
          </cell>
          <cell r="BF152">
            <v>32</v>
          </cell>
          <cell r="BG152">
            <v>18</v>
          </cell>
          <cell r="BH152">
            <v>47</v>
          </cell>
          <cell r="BI152">
            <v>40</v>
          </cell>
          <cell r="BJ152">
            <v>20</v>
          </cell>
          <cell r="BK152">
            <v>40</v>
          </cell>
          <cell r="BL152">
            <v>32</v>
          </cell>
          <cell r="BM152" t="str">
            <v/>
          </cell>
          <cell r="BN152">
            <v>197</v>
          </cell>
          <cell r="BO152">
            <v>18</v>
          </cell>
          <cell r="BP152">
            <v>47</v>
          </cell>
          <cell r="BQ152">
            <v>40</v>
          </cell>
          <cell r="BR152">
            <v>20</v>
          </cell>
          <cell r="BS152">
            <v>40</v>
          </cell>
          <cell r="BT152">
            <v>32</v>
          </cell>
          <cell r="BU152" t="str">
            <v/>
          </cell>
          <cell r="BV152">
            <v>197</v>
          </cell>
          <cell r="BW152">
            <v>1</v>
          </cell>
          <cell r="BX152" t="str">
            <v>TIDAK</v>
          </cell>
          <cell r="BY152" t="str">
            <v>TIDAK</v>
          </cell>
        </row>
        <row r="153">
          <cell r="A153" t="str">
            <v>A2936</v>
          </cell>
          <cell r="B153" t="str">
            <v>Dimas Agung Nugroho</v>
          </cell>
          <cell r="C153" t="str">
            <v>DELTA</v>
          </cell>
          <cell r="D153">
            <v>45132</v>
          </cell>
          <cell r="E153" t="str">
            <v>Jul-23</v>
          </cell>
          <cell r="F153" t="str">
            <v>REGULER</v>
          </cell>
          <cell r="G153" t="str">
            <v>REGULER</v>
          </cell>
          <cell r="H153" t="str">
            <v>REGULER</v>
          </cell>
          <cell r="I153" t="str">
            <v>REGULER</v>
          </cell>
          <cell r="J153" t="str">
            <v>REGULER</v>
          </cell>
          <cell r="K153" t="str">
            <v>REGULER</v>
          </cell>
          <cell r="L153" t="str">
            <v>REGULER</v>
          </cell>
          <cell r="M153">
            <v>15</v>
          </cell>
          <cell r="N153">
            <v>28</v>
          </cell>
          <cell r="O153">
            <v>33</v>
          </cell>
          <cell r="P153">
            <v>17</v>
          </cell>
          <cell r="Q153">
            <v>19</v>
          </cell>
          <cell r="R153">
            <v>19</v>
          </cell>
          <cell r="S153">
            <v>16</v>
          </cell>
          <cell r="T153">
            <v>147</v>
          </cell>
          <cell r="U153">
            <v>15</v>
          </cell>
          <cell r="V153">
            <v>28</v>
          </cell>
          <cell r="W153">
            <v>33</v>
          </cell>
          <cell r="X153">
            <v>17</v>
          </cell>
          <cell r="Y153">
            <v>19</v>
          </cell>
          <cell r="Z153">
            <v>19</v>
          </cell>
          <cell r="AA153">
            <v>16</v>
          </cell>
          <cell r="AB153">
            <v>147</v>
          </cell>
          <cell r="AC153">
            <v>0</v>
          </cell>
          <cell r="AD153" t="str">
            <v>TIDAK</v>
          </cell>
          <cell r="AE153" t="str">
            <v>TIDAK</v>
          </cell>
          <cell r="AF153">
            <v>147</v>
          </cell>
          <cell r="AG153">
            <v>2</v>
          </cell>
          <cell r="AH153" t="str">
            <v>SAPHIRE</v>
          </cell>
          <cell r="AI153">
            <v>0</v>
          </cell>
          <cell r="AJ153" t="str">
            <v>Y</v>
          </cell>
          <cell r="AK153">
            <v>0</v>
          </cell>
          <cell r="AL153">
            <v>45261</v>
          </cell>
          <cell r="AM153">
            <v>45701</v>
          </cell>
          <cell r="AN153">
            <v>1</v>
          </cell>
          <cell r="AO153">
            <v>147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REGULER</v>
          </cell>
          <cell r="AT153" t="str">
            <v>REGULER</v>
          </cell>
          <cell r="AU153" t="str">
            <v>REGULER</v>
          </cell>
          <cell r="AV153" t="str">
            <v/>
          </cell>
          <cell r="AW153">
            <v>15</v>
          </cell>
          <cell r="AX153">
            <v>0</v>
          </cell>
          <cell r="AY153">
            <v>18</v>
          </cell>
          <cell r="AZ153">
            <v>35</v>
          </cell>
          <cell r="BA153">
            <v>33</v>
          </cell>
          <cell r="BB153">
            <v>15</v>
          </cell>
          <cell r="BC153">
            <v>0</v>
          </cell>
          <cell r="BD153">
            <v>18</v>
          </cell>
          <cell r="BE153">
            <v>35</v>
          </cell>
          <cell r="BF153">
            <v>33</v>
          </cell>
          <cell r="BG153">
            <v>8</v>
          </cell>
          <cell r="BH153">
            <v>15</v>
          </cell>
          <cell r="BI153">
            <v>0</v>
          </cell>
          <cell r="BJ153">
            <v>18</v>
          </cell>
          <cell r="BK153">
            <v>35</v>
          </cell>
          <cell r="BL153">
            <v>33</v>
          </cell>
          <cell r="BM153">
            <v>17</v>
          </cell>
          <cell r="BN153">
            <v>126</v>
          </cell>
          <cell r="BO153">
            <v>8</v>
          </cell>
          <cell r="BP153">
            <v>15</v>
          </cell>
          <cell r="BQ153">
            <v>0</v>
          </cell>
          <cell r="BR153">
            <v>18</v>
          </cell>
          <cell r="BS153">
            <v>35</v>
          </cell>
          <cell r="BT153">
            <v>33</v>
          </cell>
          <cell r="BU153">
            <v>17</v>
          </cell>
          <cell r="BV153">
            <v>126</v>
          </cell>
          <cell r="BW153">
            <v>1</v>
          </cell>
          <cell r="BX153" t="str">
            <v>TIDAK</v>
          </cell>
          <cell r="BY153" t="str">
            <v>TIDAK</v>
          </cell>
        </row>
        <row r="154">
          <cell r="A154" t="str">
            <v>A2931</v>
          </cell>
          <cell r="B154" t="str">
            <v>Dimas Fahri Husaini</v>
          </cell>
          <cell r="C154" t="str">
            <v>DELTA</v>
          </cell>
          <cell r="D154">
            <v>45156</v>
          </cell>
          <cell r="E154" t="str">
            <v>Aug-23</v>
          </cell>
          <cell r="F154" t="str">
            <v>REGULER</v>
          </cell>
          <cell r="G154" t="str">
            <v>REGULER</v>
          </cell>
          <cell r="H154" t="str">
            <v>REGULER</v>
          </cell>
          <cell r="I154" t="str">
            <v>REGULER</v>
          </cell>
          <cell r="J154" t="str">
            <v>REGULER</v>
          </cell>
          <cell r="K154" t="str">
            <v>REGULER</v>
          </cell>
          <cell r="L154" t="str">
            <v>REGULER</v>
          </cell>
          <cell r="M154">
            <v>13</v>
          </cell>
          <cell r="N154">
            <v>26</v>
          </cell>
          <cell r="O154">
            <v>12</v>
          </cell>
          <cell r="P154">
            <v>39</v>
          </cell>
          <cell r="Q154">
            <v>39</v>
          </cell>
          <cell r="R154">
            <v>31</v>
          </cell>
          <cell r="S154">
            <v>1</v>
          </cell>
          <cell r="T154">
            <v>161</v>
          </cell>
          <cell r="U154">
            <v>13</v>
          </cell>
          <cell r="V154">
            <v>26</v>
          </cell>
          <cell r="W154">
            <v>12</v>
          </cell>
          <cell r="X154">
            <v>39</v>
          </cell>
          <cell r="Y154">
            <v>39</v>
          </cell>
          <cell r="Z154">
            <v>31</v>
          </cell>
          <cell r="AA154">
            <v>1</v>
          </cell>
          <cell r="AB154">
            <v>161</v>
          </cell>
          <cell r="AC154">
            <v>0</v>
          </cell>
          <cell r="AD154" t="str">
            <v>TIDAK</v>
          </cell>
          <cell r="AE154" t="str">
            <v>TIDAK</v>
          </cell>
          <cell r="AF154">
            <v>161</v>
          </cell>
          <cell r="AG154">
            <v>2</v>
          </cell>
          <cell r="AH154" t="str">
            <v>SAPHIRE</v>
          </cell>
          <cell r="AI154">
            <v>0</v>
          </cell>
          <cell r="AJ154" t="str">
            <v>Y</v>
          </cell>
          <cell r="AK154">
            <v>0</v>
          </cell>
          <cell r="AL154">
            <v>45261</v>
          </cell>
          <cell r="AM154">
            <v>45701</v>
          </cell>
          <cell r="AN154">
            <v>1</v>
          </cell>
          <cell r="AO154">
            <v>161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/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 t="str">
            <v/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 t="str">
            <v/>
          </cell>
          <cell r="BN154">
            <v>0</v>
          </cell>
          <cell r="BO154" t="str">
            <v/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 t="str">
            <v/>
          </cell>
          <cell r="BV154">
            <v>0</v>
          </cell>
          <cell r="BW154">
            <v>7</v>
          </cell>
          <cell r="BX154" t="str">
            <v>DOWNGRADE</v>
          </cell>
          <cell r="BY154" t="str">
            <v>RESET</v>
          </cell>
        </row>
        <row r="155">
          <cell r="A155" t="str">
            <v>A0415</v>
          </cell>
          <cell r="B155" t="str">
            <v>Dina Nakita</v>
          </cell>
          <cell r="C155" t="str">
            <v>DELTA</v>
          </cell>
          <cell r="D155">
            <v>45125</v>
          </cell>
          <cell r="E155" t="str">
            <v>Jul-23</v>
          </cell>
          <cell r="F155" t="str">
            <v>REGULER</v>
          </cell>
          <cell r="G155" t="str">
            <v>REGULER</v>
          </cell>
          <cell r="H155" t="str">
            <v>REGULER</v>
          </cell>
          <cell r="I155" t="str">
            <v>REGULER</v>
          </cell>
          <cell r="J155" t="str">
            <v>REGULER</v>
          </cell>
          <cell r="K155" t="str">
            <v>REGULER</v>
          </cell>
          <cell r="L155" t="str">
            <v>REGULER</v>
          </cell>
          <cell r="M155">
            <v>13</v>
          </cell>
          <cell r="N155">
            <v>17</v>
          </cell>
          <cell r="O155">
            <v>31</v>
          </cell>
          <cell r="P155">
            <v>34</v>
          </cell>
          <cell r="Q155">
            <v>38</v>
          </cell>
          <cell r="R155">
            <v>33</v>
          </cell>
          <cell r="S155">
            <v>18</v>
          </cell>
          <cell r="T155">
            <v>184</v>
          </cell>
          <cell r="U155">
            <v>13</v>
          </cell>
          <cell r="V155">
            <v>17</v>
          </cell>
          <cell r="W155">
            <v>31</v>
          </cell>
          <cell r="X155">
            <v>34</v>
          </cell>
          <cell r="Y155">
            <v>38</v>
          </cell>
          <cell r="Z155">
            <v>33</v>
          </cell>
          <cell r="AA155">
            <v>18</v>
          </cell>
          <cell r="AB155">
            <v>184</v>
          </cell>
          <cell r="AC155">
            <v>0</v>
          </cell>
          <cell r="AD155" t="str">
            <v>TIDAK</v>
          </cell>
          <cell r="AE155" t="str">
            <v>TIDAK</v>
          </cell>
          <cell r="AF155">
            <v>184</v>
          </cell>
          <cell r="AG155">
            <v>2</v>
          </cell>
          <cell r="AH155" t="str">
            <v>SAPHIRE</v>
          </cell>
          <cell r="AI155">
            <v>0</v>
          </cell>
          <cell r="AJ155" t="str">
            <v>Y</v>
          </cell>
          <cell r="AK155">
            <v>0</v>
          </cell>
          <cell r="AL155">
            <v>45261</v>
          </cell>
          <cell r="AM155">
            <v>45701</v>
          </cell>
          <cell r="AN155">
            <v>1</v>
          </cell>
          <cell r="AO155">
            <v>184</v>
          </cell>
          <cell r="AP155" t="str">
            <v>-</v>
          </cell>
          <cell r="AQ155" t="str">
            <v>-</v>
          </cell>
          <cell r="AR155" t="str">
            <v>REGULER</v>
          </cell>
          <cell r="AS155" t="str">
            <v>REGULER</v>
          </cell>
          <cell r="AT155" t="str">
            <v>REGULER</v>
          </cell>
          <cell r="AU155" t="str">
            <v>REGULER</v>
          </cell>
          <cell r="AV155" t="str">
            <v/>
          </cell>
          <cell r="AW155">
            <v>43</v>
          </cell>
          <cell r="AX155">
            <v>38</v>
          </cell>
          <cell r="AY155">
            <v>35</v>
          </cell>
          <cell r="AZ155">
            <v>36</v>
          </cell>
          <cell r="BA155">
            <v>39</v>
          </cell>
          <cell r="BB155">
            <v>43</v>
          </cell>
          <cell r="BC155">
            <v>38</v>
          </cell>
          <cell r="BD155">
            <v>35</v>
          </cell>
          <cell r="BE155">
            <v>36</v>
          </cell>
          <cell r="BF155">
            <v>39</v>
          </cell>
          <cell r="BG155">
            <v>16</v>
          </cell>
          <cell r="BH155">
            <v>43</v>
          </cell>
          <cell r="BI155">
            <v>38</v>
          </cell>
          <cell r="BJ155">
            <v>35</v>
          </cell>
          <cell r="BK155">
            <v>36</v>
          </cell>
          <cell r="BL155">
            <v>39</v>
          </cell>
          <cell r="BM155">
            <v>3</v>
          </cell>
          <cell r="BN155">
            <v>210</v>
          </cell>
          <cell r="BO155">
            <v>16</v>
          </cell>
          <cell r="BP155">
            <v>43</v>
          </cell>
          <cell r="BQ155">
            <v>38</v>
          </cell>
          <cell r="BR155">
            <v>35</v>
          </cell>
          <cell r="BS155">
            <v>36</v>
          </cell>
          <cell r="BT155">
            <v>39</v>
          </cell>
          <cell r="BU155">
            <v>3</v>
          </cell>
          <cell r="BV155">
            <v>210</v>
          </cell>
          <cell r="BW155">
            <v>0</v>
          </cell>
          <cell r="BX155" t="str">
            <v>TIDAK</v>
          </cell>
          <cell r="BY155" t="str">
            <v>TIDAK</v>
          </cell>
        </row>
        <row r="156">
          <cell r="A156" t="str">
            <v>A2175</v>
          </cell>
          <cell r="B156" t="str">
            <v>Dinda Nor Amalia</v>
          </cell>
          <cell r="C156" t="str">
            <v>DELTA</v>
          </cell>
          <cell r="D156">
            <v>45049</v>
          </cell>
          <cell r="E156" t="str">
            <v>May-23</v>
          </cell>
          <cell r="F156" t="str">
            <v>REGULER</v>
          </cell>
          <cell r="G156" t="str">
            <v>REGULER</v>
          </cell>
          <cell r="H156" t="str">
            <v>REGULER</v>
          </cell>
          <cell r="I156" t="str">
            <v>REGULER</v>
          </cell>
          <cell r="J156" t="str">
            <v>-</v>
          </cell>
          <cell r="K156" t="str">
            <v>REGULER</v>
          </cell>
          <cell r="L156" t="str">
            <v>REGULER</v>
          </cell>
          <cell r="M156">
            <v>15</v>
          </cell>
          <cell r="N156">
            <v>31</v>
          </cell>
          <cell r="O156">
            <v>22</v>
          </cell>
          <cell r="P156">
            <v>32</v>
          </cell>
          <cell r="Q156">
            <v>0</v>
          </cell>
          <cell r="R156">
            <v>11</v>
          </cell>
          <cell r="S156">
            <v>9</v>
          </cell>
          <cell r="T156">
            <v>120</v>
          </cell>
          <cell r="U156">
            <v>15</v>
          </cell>
          <cell r="V156">
            <v>31</v>
          </cell>
          <cell r="W156">
            <v>22</v>
          </cell>
          <cell r="X156">
            <v>32</v>
          </cell>
          <cell r="Y156">
            <v>0</v>
          </cell>
          <cell r="Z156">
            <v>11</v>
          </cell>
          <cell r="AA156">
            <v>9</v>
          </cell>
          <cell r="AB156">
            <v>120</v>
          </cell>
          <cell r="AC156">
            <v>1</v>
          </cell>
          <cell r="AD156" t="str">
            <v>TIDAK</v>
          </cell>
          <cell r="AE156" t="str">
            <v>TIDAK</v>
          </cell>
          <cell r="AF156">
            <v>120</v>
          </cell>
          <cell r="AG156">
            <v>2</v>
          </cell>
          <cell r="AH156" t="str">
            <v>SAPHIRE</v>
          </cell>
          <cell r="AI156">
            <v>0</v>
          </cell>
          <cell r="AJ156" t="str">
            <v>Y</v>
          </cell>
          <cell r="AK156">
            <v>0</v>
          </cell>
          <cell r="AL156">
            <v>45261</v>
          </cell>
          <cell r="AM156">
            <v>45701</v>
          </cell>
          <cell r="AN156">
            <v>1</v>
          </cell>
          <cell r="AO156">
            <v>120</v>
          </cell>
          <cell r="AP156" t="str">
            <v>-</v>
          </cell>
          <cell r="AQ156" t="str">
            <v>-</v>
          </cell>
          <cell r="AR156" t="str">
            <v>-</v>
          </cell>
          <cell r="AS156" t="str">
            <v>-</v>
          </cell>
          <cell r="AT156" t="str">
            <v>-</v>
          </cell>
          <cell r="AU156" t="str">
            <v>-</v>
          </cell>
          <cell r="AV156" t="str">
            <v/>
          </cell>
          <cell r="AW156">
            <v>1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1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16</v>
          </cell>
          <cell r="BH156">
            <v>1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 t="str">
            <v/>
          </cell>
          <cell r="BN156">
            <v>17</v>
          </cell>
          <cell r="BO156">
            <v>16</v>
          </cell>
          <cell r="BP156">
            <v>1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 t="str">
            <v/>
          </cell>
          <cell r="BV156">
            <v>17</v>
          </cell>
          <cell r="BW156">
            <v>5</v>
          </cell>
          <cell r="BX156" t="str">
            <v>DOWNGRADE</v>
          </cell>
          <cell r="BY156" t="str">
            <v>RESET</v>
          </cell>
        </row>
        <row r="157">
          <cell r="A157">
            <v>90592</v>
          </cell>
          <cell r="B157" t="str">
            <v>Dini Shintia Putri</v>
          </cell>
          <cell r="C157" t="str">
            <v>DELTA</v>
          </cell>
          <cell r="D157">
            <v>44744</v>
          </cell>
          <cell r="E157" t="str">
            <v>Jul-22</v>
          </cell>
          <cell r="F157" t="str">
            <v>EKSKLUSIF</v>
          </cell>
          <cell r="G157" t="str">
            <v>EKSKLUSIF</v>
          </cell>
          <cell r="H157" t="str">
            <v>EKSKLUSIF</v>
          </cell>
          <cell r="I157" t="str">
            <v>EKSKLUSIF</v>
          </cell>
          <cell r="J157" t="str">
            <v>EKSKLUSIF</v>
          </cell>
          <cell r="K157" t="str">
            <v>EKSKLUSIF</v>
          </cell>
          <cell r="L157" t="str">
            <v>EKSKLUSIF</v>
          </cell>
          <cell r="M157">
            <v>21</v>
          </cell>
          <cell r="N157">
            <v>44</v>
          </cell>
          <cell r="O157">
            <v>39</v>
          </cell>
          <cell r="P157">
            <v>41</v>
          </cell>
          <cell r="Q157">
            <v>38</v>
          </cell>
          <cell r="R157">
            <v>43</v>
          </cell>
          <cell r="S157">
            <v>21</v>
          </cell>
          <cell r="T157">
            <v>247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 t="str">
            <v>TIDAK</v>
          </cell>
          <cell r="AE157" t="str">
            <v>TIDAK</v>
          </cell>
          <cell r="AF157">
            <v>0</v>
          </cell>
          <cell r="AG157">
            <v>2</v>
          </cell>
          <cell r="AH157" t="str">
            <v>SAPHIRE</v>
          </cell>
          <cell r="AI157">
            <v>0</v>
          </cell>
          <cell r="AJ157" t="str">
            <v>FALSE</v>
          </cell>
          <cell r="AK157">
            <v>0</v>
          </cell>
          <cell r="AL157">
            <v>45261</v>
          </cell>
          <cell r="AM157">
            <v>45701</v>
          </cell>
          <cell r="AN157">
            <v>1</v>
          </cell>
          <cell r="AO157">
            <v>0</v>
          </cell>
          <cell r="AP157" t="str">
            <v>EKSKLUSIF</v>
          </cell>
          <cell r="AQ157" t="str">
            <v>-</v>
          </cell>
          <cell r="AR157" t="str">
            <v>EKSKLUSIF</v>
          </cell>
          <cell r="AS157" t="str">
            <v>EKSKLUSIF</v>
          </cell>
          <cell r="AT157" t="str">
            <v>EKSKLUSIF</v>
          </cell>
          <cell r="AU157" t="str">
            <v>EKSKLUSIF</v>
          </cell>
          <cell r="AV157" t="str">
            <v/>
          </cell>
          <cell r="AW157">
            <v>49</v>
          </cell>
          <cell r="AX157">
            <v>48</v>
          </cell>
          <cell r="AY157">
            <v>42</v>
          </cell>
          <cell r="AZ157">
            <v>46</v>
          </cell>
          <cell r="BA157">
            <v>43</v>
          </cell>
          <cell r="BB157">
            <v>49</v>
          </cell>
          <cell r="BC157">
            <v>48</v>
          </cell>
          <cell r="BD157">
            <v>42</v>
          </cell>
          <cell r="BE157">
            <v>46</v>
          </cell>
          <cell r="BF157">
            <v>43</v>
          </cell>
          <cell r="BG157">
            <v>18</v>
          </cell>
          <cell r="BH157">
            <v>49</v>
          </cell>
          <cell r="BI157">
            <v>48</v>
          </cell>
          <cell r="BJ157">
            <v>42</v>
          </cell>
          <cell r="BK157">
            <v>46</v>
          </cell>
          <cell r="BL157">
            <v>43</v>
          </cell>
          <cell r="BM157">
            <v>20</v>
          </cell>
          <cell r="BN157">
            <v>266</v>
          </cell>
          <cell r="BO157">
            <v>0</v>
          </cell>
          <cell r="BP157">
            <v>49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20</v>
          </cell>
          <cell r="BV157">
            <v>69</v>
          </cell>
          <cell r="BW157">
            <v>0</v>
          </cell>
          <cell r="BX157" t="str">
            <v>TIDAK</v>
          </cell>
          <cell r="BY157" t="str">
            <v>TIDAK</v>
          </cell>
        </row>
        <row r="158">
          <cell r="A158" t="str">
            <v>A1104</v>
          </cell>
          <cell r="B158" t="str">
            <v>Dwi Lia Cahyani</v>
          </cell>
          <cell r="C158" t="str">
            <v>DELTA</v>
          </cell>
          <cell r="D158">
            <v>44994</v>
          </cell>
          <cell r="E158" t="str">
            <v>Mar-23</v>
          </cell>
          <cell r="F158" t="str">
            <v>REGULER</v>
          </cell>
          <cell r="G158" t="str">
            <v>REGULER</v>
          </cell>
          <cell r="H158" t="str">
            <v>EKSKLUSIF</v>
          </cell>
          <cell r="I158" t="str">
            <v>EKSKLUSIF</v>
          </cell>
          <cell r="J158" t="str">
            <v>REGULER</v>
          </cell>
          <cell r="K158" t="str">
            <v>REGULER</v>
          </cell>
          <cell r="L158" t="str">
            <v>REGULER</v>
          </cell>
          <cell r="M158">
            <v>15</v>
          </cell>
          <cell r="N158">
            <v>45</v>
          </cell>
          <cell r="O158">
            <v>40</v>
          </cell>
          <cell r="P158">
            <v>38</v>
          </cell>
          <cell r="Q158">
            <v>23</v>
          </cell>
          <cell r="R158">
            <v>16</v>
          </cell>
          <cell r="S158">
            <v>2</v>
          </cell>
          <cell r="T158">
            <v>179</v>
          </cell>
          <cell r="U158">
            <v>15</v>
          </cell>
          <cell r="V158">
            <v>45</v>
          </cell>
          <cell r="W158">
            <v>0</v>
          </cell>
          <cell r="X158">
            <v>0</v>
          </cell>
          <cell r="Y158">
            <v>23</v>
          </cell>
          <cell r="Z158">
            <v>16</v>
          </cell>
          <cell r="AA158">
            <v>2</v>
          </cell>
          <cell r="AB158">
            <v>101</v>
          </cell>
          <cell r="AC158">
            <v>0</v>
          </cell>
          <cell r="AD158" t="str">
            <v>TIDAK</v>
          </cell>
          <cell r="AE158" t="str">
            <v>TIDAK</v>
          </cell>
          <cell r="AF158">
            <v>101</v>
          </cell>
          <cell r="AG158">
            <v>2</v>
          </cell>
          <cell r="AH158" t="str">
            <v>SAPHIRE</v>
          </cell>
          <cell r="AI158">
            <v>0</v>
          </cell>
          <cell r="AJ158" t="str">
            <v>Y</v>
          </cell>
          <cell r="AK158">
            <v>0</v>
          </cell>
          <cell r="AL158">
            <v>45261</v>
          </cell>
          <cell r="AM158">
            <v>45701</v>
          </cell>
          <cell r="AN158">
            <v>1</v>
          </cell>
          <cell r="AO158">
            <v>101</v>
          </cell>
          <cell r="AP158" t="str">
            <v>-</v>
          </cell>
          <cell r="AQ158" t="str">
            <v>-</v>
          </cell>
          <cell r="AR158" t="str">
            <v>-</v>
          </cell>
          <cell r="AS158" t="str">
            <v>-</v>
          </cell>
          <cell r="AT158" t="str">
            <v>-</v>
          </cell>
          <cell r="AU158" t="str">
            <v>-</v>
          </cell>
          <cell r="AV158" t="str">
            <v/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15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 t="str">
            <v/>
          </cell>
          <cell r="BN158">
            <v>15</v>
          </cell>
          <cell r="BO158">
            <v>15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 t="str">
            <v/>
          </cell>
          <cell r="BV158">
            <v>15</v>
          </cell>
          <cell r="BW158">
            <v>6</v>
          </cell>
          <cell r="BX158" t="str">
            <v>DOWNGRADE</v>
          </cell>
          <cell r="BY158" t="str">
            <v>RESET</v>
          </cell>
        </row>
        <row r="159">
          <cell r="A159" t="str">
            <v>A0685</v>
          </cell>
          <cell r="B159" t="str">
            <v>Dzaky Damartungga</v>
          </cell>
          <cell r="C159" t="str">
            <v>DELTA</v>
          </cell>
          <cell r="D159">
            <v>44918</v>
          </cell>
          <cell r="E159" t="str">
            <v>Dec-22</v>
          </cell>
          <cell r="F159" t="str">
            <v>-</v>
          </cell>
          <cell r="G159" t="str">
            <v>REGULER</v>
          </cell>
          <cell r="H159" t="str">
            <v>REGULER</v>
          </cell>
          <cell r="I159" t="str">
            <v>-</v>
          </cell>
          <cell r="J159" t="str">
            <v>REGULER</v>
          </cell>
          <cell r="K159" t="str">
            <v>-</v>
          </cell>
          <cell r="L159" t="str">
            <v>-</v>
          </cell>
          <cell r="M159">
            <v>0</v>
          </cell>
          <cell r="N159">
            <v>16</v>
          </cell>
          <cell r="O159">
            <v>16</v>
          </cell>
          <cell r="P159">
            <v>0</v>
          </cell>
          <cell r="Q159">
            <v>1</v>
          </cell>
          <cell r="R159">
            <v>0</v>
          </cell>
          <cell r="S159" t="str">
            <v/>
          </cell>
          <cell r="T159">
            <v>33</v>
          </cell>
          <cell r="U159">
            <v>0</v>
          </cell>
          <cell r="V159">
            <v>16</v>
          </cell>
          <cell r="W159">
            <v>16</v>
          </cell>
          <cell r="X159">
            <v>0</v>
          </cell>
          <cell r="Y159">
            <v>1</v>
          </cell>
          <cell r="Z159">
            <v>0</v>
          </cell>
          <cell r="AA159" t="str">
            <v/>
          </cell>
          <cell r="AB159">
            <v>33</v>
          </cell>
          <cell r="AC159">
            <v>4</v>
          </cell>
          <cell r="AD159" t="str">
            <v>DOWNGRADE</v>
          </cell>
          <cell r="AE159" t="str">
            <v>TIDAK</v>
          </cell>
          <cell r="AF159">
            <v>16.5</v>
          </cell>
          <cell r="AG159">
            <v>2</v>
          </cell>
          <cell r="AH159" t="str">
            <v>SAPHIRE</v>
          </cell>
          <cell r="AI159">
            <v>0</v>
          </cell>
          <cell r="AJ159" t="str">
            <v>FALSE</v>
          </cell>
          <cell r="AK159">
            <v>0</v>
          </cell>
          <cell r="AL159">
            <v>45261</v>
          </cell>
          <cell r="AM159">
            <v>45701</v>
          </cell>
          <cell r="AN159">
            <v>1</v>
          </cell>
          <cell r="AO159">
            <v>16.5</v>
          </cell>
          <cell r="AP159" t="str">
            <v>-</v>
          </cell>
          <cell r="AQ159" t="str">
            <v>-</v>
          </cell>
          <cell r="AR159" t="str">
            <v>-</v>
          </cell>
          <cell r="AS159" t="str">
            <v>REGULER</v>
          </cell>
          <cell r="AT159" t="str">
            <v>-</v>
          </cell>
          <cell r="AU159" t="str">
            <v>-</v>
          </cell>
          <cell r="AV159" t="str">
            <v/>
          </cell>
          <cell r="AW159">
            <v>1</v>
          </cell>
          <cell r="AX159">
            <v>0</v>
          </cell>
          <cell r="AY159">
            <v>1</v>
          </cell>
          <cell r="AZ159">
            <v>0</v>
          </cell>
          <cell r="BA159">
            <v>0</v>
          </cell>
          <cell r="BB159">
            <v>1</v>
          </cell>
          <cell r="BC159">
            <v>0</v>
          </cell>
          <cell r="BD159">
            <v>1</v>
          </cell>
          <cell r="BE159">
            <v>0</v>
          </cell>
          <cell r="BF159">
            <v>0</v>
          </cell>
          <cell r="BG159" t="str">
            <v/>
          </cell>
          <cell r="BH159">
            <v>1</v>
          </cell>
          <cell r="BI159">
            <v>0</v>
          </cell>
          <cell r="BJ159">
            <v>1</v>
          </cell>
          <cell r="BK159">
            <v>0</v>
          </cell>
          <cell r="BL159">
            <v>0</v>
          </cell>
          <cell r="BM159">
            <v>1</v>
          </cell>
          <cell r="BN159">
            <v>3</v>
          </cell>
          <cell r="BO159" t="str">
            <v/>
          </cell>
          <cell r="BP159">
            <v>1</v>
          </cell>
          <cell r="BQ159">
            <v>0</v>
          </cell>
          <cell r="BR159">
            <v>1</v>
          </cell>
          <cell r="BS159">
            <v>0</v>
          </cell>
          <cell r="BT159">
            <v>0</v>
          </cell>
          <cell r="BU159">
            <v>1</v>
          </cell>
          <cell r="BV159">
            <v>3</v>
          </cell>
          <cell r="BW159">
            <v>4</v>
          </cell>
          <cell r="BX159" t="str">
            <v>DOWNGRADE</v>
          </cell>
          <cell r="BY159" t="str">
            <v>TIDAK</v>
          </cell>
        </row>
        <row r="160">
          <cell r="A160" t="str">
            <v>A3550</v>
          </cell>
          <cell r="B160" t="str">
            <v>Efrialdi Al Aziz</v>
          </cell>
          <cell r="C160" t="str">
            <v>DELTA</v>
          </cell>
          <cell r="D160">
            <v>45323</v>
          </cell>
          <cell r="E160" t="str">
            <v>Feb-24</v>
          </cell>
          <cell r="F160" t="str">
            <v>-</v>
          </cell>
          <cell r="G160" t="str">
            <v>-</v>
          </cell>
          <cell r="H160" t="str">
            <v>REGULER</v>
          </cell>
          <cell r="I160" t="str">
            <v>REGULER</v>
          </cell>
          <cell r="J160" t="str">
            <v>REGULER</v>
          </cell>
          <cell r="K160" t="str">
            <v>REGULER</v>
          </cell>
          <cell r="L160" t="str">
            <v>REGULER</v>
          </cell>
          <cell r="M160">
            <v>0</v>
          </cell>
          <cell r="N160">
            <v>0</v>
          </cell>
          <cell r="O160">
            <v>21</v>
          </cell>
          <cell r="P160">
            <v>31</v>
          </cell>
          <cell r="Q160">
            <v>36</v>
          </cell>
          <cell r="R160">
            <v>42</v>
          </cell>
          <cell r="S160">
            <v>16</v>
          </cell>
          <cell r="T160">
            <v>146</v>
          </cell>
          <cell r="U160">
            <v>0</v>
          </cell>
          <cell r="V160">
            <v>0</v>
          </cell>
          <cell r="W160">
            <v>21</v>
          </cell>
          <cell r="X160">
            <v>31</v>
          </cell>
          <cell r="Y160">
            <v>36</v>
          </cell>
          <cell r="Z160">
            <v>42</v>
          </cell>
          <cell r="AA160">
            <v>16</v>
          </cell>
          <cell r="AB160">
            <v>146</v>
          </cell>
          <cell r="AC160">
            <v>0</v>
          </cell>
          <cell r="AD160" t="str">
            <v>TIDAK</v>
          </cell>
          <cell r="AE160" t="str">
            <v>TIDAK</v>
          </cell>
          <cell r="AF160">
            <v>146</v>
          </cell>
          <cell r="AG160">
            <v>2</v>
          </cell>
          <cell r="AH160" t="str">
            <v>SAPHIRE</v>
          </cell>
          <cell r="AI160">
            <v>0</v>
          </cell>
          <cell r="AJ160" t="str">
            <v>Y</v>
          </cell>
          <cell r="AK160">
            <v>0</v>
          </cell>
          <cell r="AL160">
            <v>45261</v>
          </cell>
          <cell r="AM160">
            <v>45701</v>
          </cell>
          <cell r="AN160">
            <v>1</v>
          </cell>
          <cell r="AO160">
            <v>146</v>
          </cell>
          <cell r="AP160" t="str">
            <v>-</v>
          </cell>
          <cell r="AQ160" t="str">
            <v>-</v>
          </cell>
          <cell r="AR160" t="str">
            <v>REGULER</v>
          </cell>
          <cell r="AS160" t="str">
            <v>REGULER</v>
          </cell>
          <cell r="AT160" t="str">
            <v>REGULER</v>
          </cell>
          <cell r="AU160" t="str">
            <v>REGULER</v>
          </cell>
          <cell r="AV160" t="str">
            <v/>
          </cell>
          <cell r="AW160">
            <v>47</v>
          </cell>
          <cell r="AX160">
            <v>40</v>
          </cell>
          <cell r="AY160">
            <v>33</v>
          </cell>
          <cell r="AZ160">
            <v>32</v>
          </cell>
          <cell r="BA160">
            <v>1</v>
          </cell>
          <cell r="BB160">
            <v>47</v>
          </cell>
          <cell r="BC160">
            <v>40</v>
          </cell>
          <cell r="BD160">
            <v>33</v>
          </cell>
          <cell r="BE160">
            <v>32</v>
          </cell>
          <cell r="BF160">
            <v>1</v>
          </cell>
          <cell r="BG160">
            <v>19</v>
          </cell>
          <cell r="BH160">
            <v>47</v>
          </cell>
          <cell r="BI160">
            <v>40</v>
          </cell>
          <cell r="BJ160">
            <v>33</v>
          </cell>
          <cell r="BK160">
            <v>32</v>
          </cell>
          <cell r="BL160">
            <v>1</v>
          </cell>
          <cell r="BM160" t="str">
            <v/>
          </cell>
          <cell r="BN160">
            <v>172</v>
          </cell>
          <cell r="BO160">
            <v>19</v>
          </cell>
          <cell r="BP160">
            <v>47</v>
          </cell>
          <cell r="BQ160">
            <v>40</v>
          </cell>
          <cell r="BR160">
            <v>33</v>
          </cell>
          <cell r="BS160">
            <v>32</v>
          </cell>
          <cell r="BT160">
            <v>1</v>
          </cell>
          <cell r="BU160" t="str">
            <v/>
          </cell>
          <cell r="BV160">
            <v>172</v>
          </cell>
          <cell r="BW160">
            <v>1</v>
          </cell>
          <cell r="BX160" t="str">
            <v>TIDAK</v>
          </cell>
          <cell r="BY160" t="str">
            <v>TIDAK</v>
          </cell>
        </row>
        <row r="161">
          <cell r="A161" t="str">
            <v>A3617</v>
          </cell>
          <cell r="B161" t="str">
            <v>Eka Retno Sari</v>
          </cell>
          <cell r="C161" t="str">
            <v>DELTA</v>
          </cell>
          <cell r="D161">
            <v>45327</v>
          </cell>
          <cell r="E161" t="str">
            <v>Feb-24</v>
          </cell>
          <cell r="F161" t="str">
            <v>-</v>
          </cell>
          <cell r="G161" t="str">
            <v>-</v>
          </cell>
          <cell r="H161" t="str">
            <v>REGULER</v>
          </cell>
          <cell r="I161" t="str">
            <v>REGULER</v>
          </cell>
          <cell r="J161" t="str">
            <v>REGULER</v>
          </cell>
          <cell r="K161" t="str">
            <v>-</v>
          </cell>
          <cell r="L161" t="str">
            <v>-</v>
          </cell>
          <cell r="M161">
            <v>0</v>
          </cell>
          <cell r="N161">
            <v>0</v>
          </cell>
          <cell r="O161">
            <v>17</v>
          </cell>
          <cell r="P161">
            <v>6</v>
          </cell>
          <cell r="Q161">
            <v>4</v>
          </cell>
          <cell r="R161">
            <v>0</v>
          </cell>
          <cell r="S161" t="str">
            <v/>
          </cell>
          <cell r="T161">
            <v>27</v>
          </cell>
          <cell r="U161">
            <v>0</v>
          </cell>
          <cell r="V161">
            <v>0</v>
          </cell>
          <cell r="W161">
            <v>17</v>
          </cell>
          <cell r="X161">
            <v>6</v>
          </cell>
          <cell r="Y161">
            <v>4</v>
          </cell>
          <cell r="Z161">
            <v>0</v>
          </cell>
          <cell r="AA161" t="str">
            <v/>
          </cell>
          <cell r="AB161">
            <v>27</v>
          </cell>
          <cell r="AC161">
            <v>2</v>
          </cell>
          <cell r="AD161" t="str">
            <v>TIDAK</v>
          </cell>
          <cell r="AE161" t="str">
            <v>TIDAK</v>
          </cell>
          <cell r="AF161">
            <v>27</v>
          </cell>
          <cell r="AG161">
            <v>2</v>
          </cell>
          <cell r="AH161" t="str">
            <v>SAPHIRE</v>
          </cell>
          <cell r="AI161">
            <v>0</v>
          </cell>
          <cell r="AJ161" t="str">
            <v>FALSE</v>
          </cell>
          <cell r="AK161">
            <v>0</v>
          </cell>
          <cell r="AL161">
            <v>45261</v>
          </cell>
          <cell r="AM161">
            <v>45701</v>
          </cell>
          <cell r="AN161">
            <v>1</v>
          </cell>
          <cell r="AO161">
            <v>27</v>
          </cell>
          <cell r="AP161" t="str">
            <v>-</v>
          </cell>
          <cell r="AQ161" t="str">
            <v>-</v>
          </cell>
          <cell r="AR161" t="str">
            <v>-</v>
          </cell>
          <cell r="AS161" t="str">
            <v>-</v>
          </cell>
          <cell r="AT161" t="str">
            <v>-</v>
          </cell>
          <cell r="AU161" t="str">
            <v>-</v>
          </cell>
          <cell r="AV161" t="str">
            <v/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 t="str">
            <v/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 t="str">
            <v/>
          </cell>
          <cell r="BN161">
            <v>0</v>
          </cell>
          <cell r="BO161" t="str">
            <v/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 t="str">
            <v/>
          </cell>
          <cell r="BV161">
            <v>0</v>
          </cell>
          <cell r="BW161">
            <v>7</v>
          </cell>
          <cell r="BX161" t="str">
            <v>DOWNGRADE</v>
          </cell>
          <cell r="BY161" t="str">
            <v>RESET</v>
          </cell>
        </row>
        <row r="162">
          <cell r="A162" t="str">
            <v>A0064</v>
          </cell>
          <cell r="B162" t="str">
            <v>Eko Septiardi</v>
          </cell>
          <cell r="C162" t="str">
            <v>DELTA</v>
          </cell>
          <cell r="D162">
            <v>44777</v>
          </cell>
          <cell r="E162" t="str">
            <v>Aug-22</v>
          </cell>
          <cell r="F162" t="str">
            <v>EKSKLUSIF</v>
          </cell>
          <cell r="G162" t="str">
            <v>EKSKLUSIF</v>
          </cell>
          <cell r="H162" t="str">
            <v>-</v>
          </cell>
          <cell r="I162" t="str">
            <v>REGULER</v>
          </cell>
          <cell r="J162" t="str">
            <v>REGULER</v>
          </cell>
          <cell r="K162" t="str">
            <v>-</v>
          </cell>
          <cell r="L162" t="str">
            <v>-</v>
          </cell>
          <cell r="M162">
            <v>22</v>
          </cell>
          <cell r="N162">
            <v>46</v>
          </cell>
          <cell r="O162">
            <v>0</v>
          </cell>
          <cell r="P162">
            <v>1</v>
          </cell>
          <cell r="Q162">
            <v>3</v>
          </cell>
          <cell r="R162">
            <v>0</v>
          </cell>
          <cell r="S162" t="str">
            <v/>
          </cell>
          <cell r="T162">
            <v>72</v>
          </cell>
          <cell r="U162">
            <v>0</v>
          </cell>
          <cell r="V162">
            <v>0</v>
          </cell>
          <cell r="W162">
            <v>0</v>
          </cell>
          <cell r="X162">
            <v>1</v>
          </cell>
          <cell r="Y162">
            <v>3</v>
          </cell>
          <cell r="Z162">
            <v>0</v>
          </cell>
          <cell r="AA162" t="str">
            <v/>
          </cell>
          <cell r="AB162">
            <v>4</v>
          </cell>
          <cell r="AC162">
            <v>3</v>
          </cell>
          <cell r="AD162" t="str">
            <v>DOWNGRADE</v>
          </cell>
          <cell r="AE162" t="str">
            <v>TIDAK</v>
          </cell>
          <cell r="AF162">
            <v>2</v>
          </cell>
          <cell r="AG162">
            <v>2</v>
          </cell>
          <cell r="AH162" t="str">
            <v>SAPHIRE</v>
          </cell>
          <cell r="AI162">
            <v>0</v>
          </cell>
          <cell r="AJ162" t="str">
            <v>FALSE</v>
          </cell>
          <cell r="AK162">
            <v>0</v>
          </cell>
          <cell r="AL162">
            <v>45261</v>
          </cell>
          <cell r="AM162">
            <v>45701</v>
          </cell>
          <cell r="AN162">
            <v>1</v>
          </cell>
          <cell r="AO162">
            <v>2</v>
          </cell>
          <cell r="AP162" t="str">
            <v>-</v>
          </cell>
          <cell r="AQ162" t="str">
            <v>-</v>
          </cell>
          <cell r="AR162" t="str">
            <v>REGULER</v>
          </cell>
          <cell r="AS162" t="str">
            <v>REGULER</v>
          </cell>
          <cell r="AT162" t="str">
            <v>REGULER</v>
          </cell>
          <cell r="AU162" t="str">
            <v>REGULER</v>
          </cell>
          <cell r="AV162" t="str">
            <v/>
          </cell>
          <cell r="AW162">
            <v>21</v>
          </cell>
          <cell r="AX162">
            <v>31</v>
          </cell>
          <cell r="AY162">
            <v>29</v>
          </cell>
          <cell r="AZ162">
            <v>31</v>
          </cell>
          <cell r="BA162">
            <v>17</v>
          </cell>
          <cell r="BB162">
            <v>21</v>
          </cell>
          <cell r="BC162">
            <v>31</v>
          </cell>
          <cell r="BD162">
            <v>29</v>
          </cell>
          <cell r="BE162">
            <v>31</v>
          </cell>
          <cell r="BF162">
            <v>17</v>
          </cell>
          <cell r="BG162">
            <v>1</v>
          </cell>
          <cell r="BH162">
            <v>21</v>
          </cell>
          <cell r="BI162">
            <v>31</v>
          </cell>
          <cell r="BJ162">
            <v>29</v>
          </cell>
          <cell r="BK162">
            <v>31</v>
          </cell>
          <cell r="BL162">
            <v>17</v>
          </cell>
          <cell r="BM162">
            <v>14</v>
          </cell>
          <cell r="BN162">
            <v>144</v>
          </cell>
          <cell r="BO162">
            <v>1</v>
          </cell>
          <cell r="BP162">
            <v>21</v>
          </cell>
          <cell r="BQ162">
            <v>31</v>
          </cell>
          <cell r="BR162">
            <v>29</v>
          </cell>
          <cell r="BS162">
            <v>31</v>
          </cell>
          <cell r="BT162">
            <v>17</v>
          </cell>
          <cell r="BU162">
            <v>14</v>
          </cell>
          <cell r="BV162">
            <v>144</v>
          </cell>
          <cell r="BW162">
            <v>0</v>
          </cell>
          <cell r="BX162" t="str">
            <v>TIDAK</v>
          </cell>
          <cell r="BY162" t="str">
            <v>TIDAK</v>
          </cell>
        </row>
        <row r="163">
          <cell r="A163" t="str">
            <v>A2255</v>
          </cell>
          <cell r="B163" t="str">
            <v>Eli Sitohang</v>
          </cell>
          <cell r="C163" t="str">
            <v>DELTA</v>
          </cell>
          <cell r="D163">
            <v>45062</v>
          </cell>
          <cell r="E163" t="str">
            <v>May-23</v>
          </cell>
          <cell r="F163" t="str">
            <v>EKSKLUSIF</v>
          </cell>
          <cell r="G163" t="str">
            <v>EKSKLUSIF</v>
          </cell>
          <cell r="H163" t="str">
            <v>-</v>
          </cell>
          <cell r="I163" t="str">
            <v>-</v>
          </cell>
          <cell r="J163" t="str">
            <v>REGULER</v>
          </cell>
          <cell r="K163" t="str">
            <v>EKSKLUSIF</v>
          </cell>
          <cell r="L163" t="str">
            <v>EKSKLUSIF</v>
          </cell>
          <cell r="M163">
            <v>22</v>
          </cell>
          <cell r="N163">
            <v>45</v>
          </cell>
          <cell r="O163">
            <v>0</v>
          </cell>
          <cell r="P163">
            <v>0</v>
          </cell>
          <cell r="Q163">
            <v>23</v>
          </cell>
          <cell r="R163">
            <v>44</v>
          </cell>
          <cell r="S163">
            <v>21</v>
          </cell>
          <cell r="T163">
            <v>155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23</v>
          </cell>
          <cell r="Z163">
            <v>0</v>
          </cell>
          <cell r="AA163">
            <v>0</v>
          </cell>
          <cell r="AB163">
            <v>23</v>
          </cell>
          <cell r="AC163">
            <v>2</v>
          </cell>
          <cell r="AD163" t="str">
            <v>TIDAK</v>
          </cell>
          <cell r="AE163" t="str">
            <v>TIDAK</v>
          </cell>
          <cell r="AF163">
            <v>23</v>
          </cell>
          <cell r="AG163">
            <v>2</v>
          </cell>
          <cell r="AH163" t="str">
            <v>SAPHIRE</v>
          </cell>
          <cell r="AI163">
            <v>0</v>
          </cell>
          <cell r="AJ163" t="str">
            <v>FALSE</v>
          </cell>
          <cell r="AK163">
            <v>0</v>
          </cell>
          <cell r="AL163">
            <v>45261</v>
          </cell>
          <cell r="AM163">
            <v>45701</v>
          </cell>
          <cell r="AN163">
            <v>1</v>
          </cell>
          <cell r="AO163">
            <v>23</v>
          </cell>
          <cell r="AP163" t="str">
            <v>EKSKLUSIF</v>
          </cell>
          <cell r="AQ163" t="str">
            <v>-</v>
          </cell>
          <cell r="AR163" t="str">
            <v>EKSKLUSIF</v>
          </cell>
          <cell r="AS163" t="str">
            <v>EKSKLUSIF</v>
          </cell>
          <cell r="AT163" t="str">
            <v>EKSKLUSIF</v>
          </cell>
          <cell r="AU163" t="str">
            <v>REGULER</v>
          </cell>
          <cell r="AV163" t="str">
            <v/>
          </cell>
          <cell r="AW163">
            <v>47</v>
          </cell>
          <cell r="AX163">
            <v>48</v>
          </cell>
          <cell r="AY163">
            <v>43</v>
          </cell>
          <cell r="AZ163">
            <v>47</v>
          </cell>
          <cell r="BA163">
            <v>32</v>
          </cell>
          <cell r="BB163">
            <v>47</v>
          </cell>
          <cell r="BC163">
            <v>48</v>
          </cell>
          <cell r="BD163">
            <v>43</v>
          </cell>
          <cell r="BE163">
            <v>47</v>
          </cell>
          <cell r="BF163">
            <v>32</v>
          </cell>
          <cell r="BG163">
            <v>20</v>
          </cell>
          <cell r="BH163">
            <v>47</v>
          </cell>
          <cell r="BI163">
            <v>48</v>
          </cell>
          <cell r="BJ163">
            <v>43</v>
          </cell>
          <cell r="BK163">
            <v>47</v>
          </cell>
          <cell r="BL163">
            <v>32</v>
          </cell>
          <cell r="BM163">
            <v>17</v>
          </cell>
          <cell r="BN163">
            <v>254</v>
          </cell>
          <cell r="BO163">
            <v>0</v>
          </cell>
          <cell r="BP163">
            <v>47</v>
          </cell>
          <cell r="BQ163">
            <v>0</v>
          </cell>
          <cell r="BR163">
            <v>0</v>
          </cell>
          <cell r="BS163">
            <v>0</v>
          </cell>
          <cell r="BT163">
            <v>32</v>
          </cell>
          <cell r="BU163">
            <v>17</v>
          </cell>
          <cell r="BV163">
            <v>96</v>
          </cell>
          <cell r="BW163">
            <v>0</v>
          </cell>
          <cell r="BX163" t="str">
            <v>TIDAK</v>
          </cell>
          <cell r="BY163" t="str">
            <v>TIDAK</v>
          </cell>
        </row>
        <row r="164">
          <cell r="A164" t="str">
            <v>A1766</v>
          </cell>
          <cell r="B164" t="str">
            <v>Elizabeth Paramita</v>
          </cell>
          <cell r="C164" t="str">
            <v>DELTA</v>
          </cell>
          <cell r="D164">
            <v>45033</v>
          </cell>
          <cell r="E164" t="str">
            <v>Apr-23</v>
          </cell>
          <cell r="F164" t="str">
            <v>EKSKLUSIF</v>
          </cell>
          <cell r="G164" t="str">
            <v>EKSKLUSIF</v>
          </cell>
          <cell r="H164" t="str">
            <v>EKSKLUSIF</v>
          </cell>
          <cell r="I164" t="str">
            <v>REGULER</v>
          </cell>
          <cell r="J164" t="str">
            <v>REGULER</v>
          </cell>
          <cell r="K164" t="str">
            <v>EKSKLUSIF</v>
          </cell>
          <cell r="L164" t="str">
            <v>EKSKLUSIF</v>
          </cell>
          <cell r="M164">
            <v>22</v>
          </cell>
          <cell r="N164">
            <v>45</v>
          </cell>
          <cell r="O164">
            <v>37</v>
          </cell>
          <cell r="P164">
            <v>35</v>
          </cell>
          <cell r="Q164">
            <v>38</v>
          </cell>
          <cell r="R164">
            <v>42</v>
          </cell>
          <cell r="S164">
            <v>20</v>
          </cell>
          <cell r="T164">
            <v>239</v>
          </cell>
          <cell r="U164">
            <v>0</v>
          </cell>
          <cell r="V164">
            <v>0</v>
          </cell>
          <cell r="W164">
            <v>0</v>
          </cell>
          <cell r="X164">
            <v>35</v>
          </cell>
          <cell r="Y164">
            <v>38</v>
          </cell>
          <cell r="Z164">
            <v>0</v>
          </cell>
          <cell r="AA164">
            <v>0</v>
          </cell>
          <cell r="AB164">
            <v>73</v>
          </cell>
          <cell r="AC164">
            <v>0</v>
          </cell>
          <cell r="AD164" t="str">
            <v>TIDAK</v>
          </cell>
          <cell r="AE164" t="str">
            <v>TIDAK</v>
          </cell>
          <cell r="AF164">
            <v>73</v>
          </cell>
          <cell r="AG164">
            <v>2</v>
          </cell>
          <cell r="AH164" t="str">
            <v>SAPHIRE</v>
          </cell>
          <cell r="AI164">
            <v>0</v>
          </cell>
          <cell r="AJ164" t="str">
            <v>Y</v>
          </cell>
          <cell r="AK164">
            <v>0</v>
          </cell>
          <cell r="AL164">
            <v>45261</v>
          </cell>
          <cell r="AM164">
            <v>45701</v>
          </cell>
          <cell r="AN164">
            <v>1</v>
          </cell>
          <cell r="AO164">
            <v>73</v>
          </cell>
          <cell r="AP164" t="str">
            <v>EKSKLUSIF</v>
          </cell>
          <cell r="AQ164" t="str">
            <v>-</v>
          </cell>
          <cell r="AR164" t="str">
            <v>REGULER</v>
          </cell>
          <cell r="AS164" t="str">
            <v>REGULER</v>
          </cell>
          <cell r="AT164" t="str">
            <v>EKSKLUSIF</v>
          </cell>
          <cell r="AU164" t="str">
            <v>EKSKLUSIF</v>
          </cell>
          <cell r="AV164" t="str">
            <v/>
          </cell>
          <cell r="AW164">
            <v>0</v>
          </cell>
          <cell r="AX164">
            <v>1</v>
          </cell>
          <cell r="AY164">
            <v>35</v>
          </cell>
          <cell r="AZ164">
            <v>46</v>
          </cell>
          <cell r="BA164">
            <v>43</v>
          </cell>
          <cell r="BB164">
            <v>0</v>
          </cell>
          <cell r="BC164">
            <v>1</v>
          </cell>
          <cell r="BD164">
            <v>35</v>
          </cell>
          <cell r="BE164">
            <v>46</v>
          </cell>
          <cell r="BF164">
            <v>43</v>
          </cell>
          <cell r="BG164">
            <v>7</v>
          </cell>
          <cell r="BH164">
            <v>0</v>
          </cell>
          <cell r="BI164">
            <v>1</v>
          </cell>
          <cell r="BJ164">
            <v>35</v>
          </cell>
          <cell r="BK164">
            <v>46</v>
          </cell>
          <cell r="BL164">
            <v>43</v>
          </cell>
          <cell r="BM164">
            <v>21</v>
          </cell>
          <cell r="BN164">
            <v>153</v>
          </cell>
          <cell r="BO164">
            <v>0</v>
          </cell>
          <cell r="BP164">
            <v>0</v>
          </cell>
          <cell r="BQ164">
            <v>1</v>
          </cell>
          <cell r="BR164">
            <v>35</v>
          </cell>
          <cell r="BS164">
            <v>0</v>
          </cell>
          <cell r="BT164">
            <v>0</v>
          </cell>
          <cell r="BU164">
            <v>21</v>
          </cell>
          <cell r="BV164">
            <v>57</v>
          </cell>
          <cell r="BW164">
            <v>1</v>
          </cell>
          <cell r="BX164" t="str">
            <v>TIDAK</v>
          </cell>
          <cell r="BY164" t="str">
            <v>TIDAK</v>
          </cell>
        </row>
        <row r="165">
          <cell r="A165" t="str">
            <v>A0770</v>
          </cell>
          <cell r="B165" t="str">
            <v>Elze Zulfanny</v>
          </cell>
          <cell r="C165" t="str">
            <v>DELTA</v>
          </cell>
          <cell r="D165">
            <v>44903</v>
          </cell>
          <cell r="E165" t="str">
            <v>Dec-22</v>
          </cell>
          <cell r="F165" t="str">
            <v>REGULER</v>
          </cell>
          <cell r="G165" t="str">
            <v>EKSKLUSIF</v>
          </cell>
          <cell r="H165" t="str">
            <v>EKSKLUSIF</v>
          </cell>
          <cell r="I165" t="str">
            <v>EKSKLUSIF</v>
          </cell>
          <cell r="J165" t="str">
            <v>EKSKLUSIF</v>
          </cell>
          <cell r="K165" t="str">
            <v>EKSKLUSIF</v>
          </cell>
          <cell r="L165" t="str">
            <v>EKSKLUSIF</v>
          </cell>
          <cell r="M165">
            <v>18</v>
          </cell>
          <cell r="N165">
            <v>45</v>
          </cell>
          <cell r="O165">
            <v>40</v>
          </cell>
          <cell r="P165">
            <v>42</v>
          </cell>
          <cell r="Q165">
            <v>38</v>
          </cell>
          <cell r="R165">
            <v>43</v>
          </cell>
          <cell r="S165">
            <v>21</v>
          </cell>
          <cell r="T165">
            <v>247</v>
          </cell>
          <cell r="U165">
            <v>18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18</v>
          </cell>
          <cell r="AC165">
            <v>0</v>
          </cell>
          <cell r="AD165" t="str">
            <v>TIDAK</v>
          </cell>
          <cell r="AE165" t="str">
            <v>TIDAK</v>
          </cell>
          <cell r="AF165">
            <v>18</v>
          </cell>
          <cell r="AG165">
            <v>2</v>
          </cell>
          <cell r="AH165" t="str">
            <v>SAPHIRE</v>
          </cell>
          <cell r="AI165">
            <v>0</v>
          </cell>
          <cell r="AJ165" t="str">
            <v>FALSE</v>
          </cell>
          <cell r="AK165">
            <v>0</v>
          </cell>
          <cell r="AL165">
            <v>45261</v>
          </cell>
          <cell r="AM165">
            <v>45701</v>
          </cell>
          <cell r="AN165">
            <v>1</v>
          </cell>
          <cell r="AO165">
            <v>18</v>
          </cell>
          <cell r="AP165" t="str">
            <v>EKSKLUSIF</v>
          </cell>
          <cell r="AQ165" t="str">
            <v>-</v>
          </cell>
          <cell r="AR165" t="str">
            <v>EKSKLUSIF</v>
          </cell>
          <cell r="AS165" t="str">
            <v>EKSKLUSIF</v>
          </cell>
          <cell r="AT165" t="str">
            <v>EKSKLUSIF</v>
          </cell>
          <cell r="AU165" t="str">
            <v>EKSKLUSIF</v>
          </cell>
          <cell r="AV165" t="str">
            <v/>
          </cell>
          <cell r="AW165">
            <v>47</v>
          </cell>
          <cell r="AX165">
            <v>46</v>
          </cell>
          <cell r="AY165">
            <v>43</v>
          </cell>
          <cell r="AZ165">
            <v>49</v>
          </cell>
          <cell r="BA165">
            <v>44</v>
          </cell>
          <cell r="BB165">
            <v>47</v>
          </cell>
          <cell r="BC165">
            <v>46</v>
          </cell>
          <cell r="BD165">
            <v>43</v>
          </cell>
          <cell r="BE165">
            <v>49</v>
          </cell>
          <cell r="BF165">
            <v>44</v>
          </cell>
          <cell r="BG165">
            <v>19</v>
          </cell>
          <cell r="BH165">
            <v>47</v>
          </cell>
          <cell r="BI165">
            <v>46</v>
          </cell>
          <cell r="BJ165">
            <v>43</v>
          </cell>
          <cell r="BK165">
            <v>49</v>
          </cell>
          <cell r="BL165">
            <v>44</v>
          </cell>
          <cell r="BM165">
            <v>21</v>
          </cell>
          <cell r="BN165">
            <v>269</v>
          </cell>
          <cell r="BO165">
            <v>0</v>
          </cell>
          <cell r="BP165">
            <v>47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21</v>
          </cell>
          <cell r="BV165">
            <v>68</v>
          </cell>
          <cell r="BW165">
            <v>0</v>
          </cell>
          <cell r="BX165" t="str">
            <v>TIDAK</v>
          </cell>
          <cell r="BY165" t="str">
            <v>TIDAK</v>
          </cell>
        </row>
        <row r="166">
          <cell r="A166" t="str">
            <v>A3029</v>
          </cell>
          <cell r="B166" t="str">
            <v>Emmia Clarita Br Tarigan</v>
          </cell>
          <cell r="C166" t="str">
            <v>DELTA</v>
          </cell>
          <cell r="D166">
            <v>45211</v>
          </cell>
          <cell r="E166" t="str">
            <v>Oct-23</v>
          </cell>
          <cell r="F166" t="str">
            <v>REGULER</v>
          </cell>
          <cell r="G166" t="str">
            <v>REGULER</v>
          </cell>
          <cell r="H166" t="str">
            <v>REGULER</v>
          </cell>
          <cell r="I166" t="str">
            <v>REGULER</v>
          </cell>
          <cell r="J166" t="str">
            <v>EKSKLUSIF</v>
          </cell>
          <cell r="K166" t="str">
            <v>EKSKLUSIF</v>
          </cell>
          <cell r="L166" t="str">
            <v>EKSKLUSIF</v>
          </cell>
          <cell r="M166">
            <v>12</v>
          </cell>
          <cell r="N166">
            <v>16</v>
          </cell>
          <cell r="O166">
            <v>23</v>
          </cell>
          <cell r="P166">
            <v>37</v>
          </cell>
          <cell r="Q166">
            <v>38</v>
          </cell>
          <cell r="R166">
            <v>44</v>
          </cell>
          <cell r="S166">
            <v>21</v>
          </cell>
          <cell r="T166">
            <v>191</v>
          </cell>
          <cell r="U166">
            <v>12</v>
          </cell>
          <cell r="V166">
            <v>16</v>
          </cell>
          <cell r="W166">
            <v>23</v>
          </cell>
          <cell r="X166">
            <v>37</v>
          </cell>
          <cell r="Y166">
            <v>0</v>
          </cell>
          <cell r="Z166">
            <v>0</v>
          </cell>
          <cell r="AA166">
            <v>0</v>
          </cell>
          <cell r="AB166">
            <v>88</v>
          </cell>
          <cell r="AC166">
            <v>0</v>
          </cell>
          <cell r="AD166" t="str">
            <v>TIDAK</v>
          </cell>
          <cell r="AE166" t="str">
            <v>TIDAK</v>
          </cell>
          <cell r="AF166">
            <v>88</v>
          </cell>
          <cell r="AG166">
            <v>2</v>
          </cell>
          <cell r="AH166" t="str">
            <v>SAPHIRE</v>
          </cell>
          <cell r="AI166">
            <v>0</v>
          </cell>
          <cell r="AJ166" t="str">
            <v>Y</v>
          </cell>
          <cell r="AK166">
            <v>0</v>
          </cell>
          <cell r="AL166">
            <v>45261</v>
          </cell>
          <cell r="AM166">
            <v>45701</v>
          </cell>
          <cell r="AN166">
            <v>1</v>
          </cell>
          <cell r="AO166">
            <v>88</v>
          </cell>
          <cell r="AP166" t="str">
            <v>EKSKLUSIF</v>
          </cell>
          <cell r="AQ166" t="str">
            <v>-</v>
          </cell>
          <cell r="AR166" t="str">
            <v>EKSKLUSIF</v>
          </cell>
          <cell r="AS166" t="str">
            <v>EKSKLUSIF</v>
          </cell>
          <cell r="AT166" t="str">
            <v>EKSKLUSIF</v>
          </cell>
          <cell r="AU166" t="str">
            <v>EKSKLUSIF</v>
          </cell>
          <cell r="AV166" t="str">
            <v/>
          </cell>
          <cell r="AW166">
            <v>48</v>
          </cell>
          <cell r="AX166">
            <v>49</v>
          </cell>
          <cell r="AY166">
            <v>44</v>
          </cell>
          <cell r="AZ166">
            <v>50</v>
          </cell>
          <cell r="BA166">
            <v>46</v>
          </cell>
          <cell r="BB166">
            <v>48</v>
          </cell>
          <cell r="BC166">
            <v>49</v>
          </cell>
          <cell r="BD166">
            <v>44</v>
          </cell>
          <cell r="BE166">
            <v>50</v>
          </cell>
          <cell r="BF166">
            <v>46</v>
          </cell>
          <cell r="BG166">
            <v>20</v>
          </cell>
          <cell r="BH166">
            <v>48</v>
          </cell>
          <cell r="BI166">
            <v>49</v>
          </cell>
          <cell r="BJ166">
            <v>44</v>
          </cell>
          <cell r="BK166">
            <v>50</v>
          </cell>
          <cell r="BL166">
            <v>46</v>
          </cell>
          <cell r="BM166">
            <v>20</v>
          </cell>
          <cell r="BN166">
            <v>277</v>
          </cell>
          <cell r="BO166">
            <v>0</v>
          </cell>
          <cell r="BP166">
            <v>48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20</v>
          </cell>
          <cell r="BV166">
            <v>68</v>
          </cell>
          <cell r="BW166">
            <v>0</v>
          </cell>
          <cell r="BX166" t="str">
            <v>TIDAK</v>
          </cell>
          <cell r="BY166" t="str">
            <v>TIDAK</v>
          </cell>
        </row>
        <row r="167">
          <cell r="A167" t="str">
            <v>A3993</v>
          </cell>
          <cell r="B167" t="str">
            <v>ENDANG WIDURI</v>
          </cell>
          <cell r="C167" t="str">
            <v>DELTA</v>
          </cell>
          <cell r="D167">
            <v>45415</v>
          </cell>
          <cell r="E167" t="str">
            <v>May-24</v>
          </cell>
          <cell r="F167" t="str">
            <v>-</v>
          </cell>
          <cell r="G167" t="str">
            <v>-</v>
          </cell>
          <cell r="H167" t="str">
            <v>-</v>
          </cell>
          <cell r="I167" t="str">
            <v>-</v>
          </cell>
          <cell r="J167" t="str">
            <v>-</v>
          </cell>
          <cell r="K167" t="str">
            <v>REGULER</v>
          </cell>
          <cell r="L167" t="str">
            <v>-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5</v>
          </cell>
          <cell r="S167" t="str">
            <v/>
          </cell>
          <cell r="T167">
            <v>5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5</v>
          </cell>
          <cell r="AA167" t="str">
            <v/>
          </cell>
          <cell r="AB167">
            <v>5</v>
          </cell>
          <cell r="AC167">
            <v>1</v>
          </cell>
          <cell r="AD167" t="str">
            <v>TIDAK</v>
          </cell>
          <cell r="AE167" t="str">
            <v>TIDAK</v>
          </cell>
          <cell r="AF167">
            <v>5</v>
          </cell>
          <cell r="AG167">
            <v>1</v>
          </cell>
          <cell r="AH167" t="str">
            <v>SAPHIRE</v>
          </cell>
          <cell r="AI167">
            <v>0</v>
          </cell>
          <cell r="AJ167" t="str">
            <v>FALSE</v>
          </cell>
          <cell r="AK167">
            <v>0</v>
          </cell>
          <cell r="AL167">
            <v>45261</v>
          </cell>
          <cell r="AM167">
            <v>45701</v>
          </cell>
          <cell r="AN167">
            <v>1</v>
          </cell>
          <cell r="AO167">
            <v>5</v>
          </cell>
          <cell r="AP167" t="str">
            <v>-</v>
          </cell>
          <cell r="AQ167" t="str">
            <v>-</v>
          </cell>
          <cell r="AR167" t="str">
            <v>-</v>
          </cell>
          <cell r="AS167" t="str">
            <v>-</v>
          </cell>
          <cell r="AT167" t="str">
            <v>-</v>
          </cell>
          <cell r="AU167" t="str">
            <v>-</v>
          </cell>
          <cell r="AV167" t="str">
            <v/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 t="str">
            <v/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 t="str">
            <v/>
          </cell>
          <cell r="BN167">
            <v>0</v>
          </cell>
          <cell r="BO167" t="str">
            <v/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 t="str">
            <v/>
          </cell>
          <cell r="BV167">
            <v>0</v>
          </cell>
          <cell r="BW167">
            <v>7</v>
          </cell>
          <cell r="BX167" t="str">
            <v>DOWNGRADE</v>
          </cell>
          <cell r="BY167" t="str">
            <v>RESET</v>
          </cell>
        </row>
        <row r="168">
          <cell r="A168" t="str">
            <v>A3621</v>
          </cell>
          <cell r="B168" t="str">
            <v>Endang Yory Yanti Hutabalian</v>
          </cell>
          <cell r="C168" t="str">
            <v>DELTA</v>
          </cell>
          <cell r="D168">
            <v>45327</v>
          </cell>
          <cell r="E168" t="str">
            <v>Feb-24</v>
          </cell>
          <cell r="F168" t="str">
            <v>-</v>
          </cell>
          <cell r="G168" t="str">
            <v>-</v>
          </cell>
          <cell r="H168" t="str">
            <v>REGULER</v>
          </cell>
          <cell r="I168" t="str">
            <v>REGULER</v>
          </cell>
          <cell r="J168" t="str">
            <v>REGULER</v>
          </cell>
          <cell r="K168" t="str">
            <v>REGULER</v>
          </cell>
          <cell r="L168" t="str">
            <v>REGULER</v>
          </cell>
          <cell r="M168">
            <v>0</v>
          </cell>
          <cell r="N168">
            <v>0</v>
          </cell>
          <cell r="O168">
            <v>16</v>
          </cell>
          <cell r="P168">
            <v>15</v>
          </cell>
          <cell r="Q168">
            <v>32</v>
          </cell>
          <cell r="R168">
            <v>21</v>
          </cell>
          <cell r="S168">
            <v>1</v>
          </cell>
          <cell r="T168">
            <v>85</v>
          </cell>
          <cell r="U168">
            <v>0</v>
          </cell>
          <cell r="V168">
            <v>0</v>
          </cell>
          <cell r="W168">
            <v>16</v>
          </cell>
          <cell r="X168">
            <v>15</v>
          </cell>
          <cell r="Y168">
            <v>32</v>
          </cell>
          <cell r="Z168">
            <v>21</v>
          </cell>
          <cell r="AA168">
            <v>1</v>
          </cell>
          <cell r="AB168">
            <v>85</v>
          </cell>
          <cell r="AC168">
            <v>0</v>
          </cell>
          <cell r="AD168" t="str">
            <v>TIDAK</v>
          </cell>
          <cell r="AE168" t="str">
            <v>TIDAK</v>
          </cell>
          <cell r="AF168">
            <v>85</v>
          </cell>
          <cell r="AG168">
            <v>2</v>
          </cell>
          <cell r="AH168" t="str">
            <v>SAPHIRE</v>
          </cell>
          <cell r="AI168">
            <v>0</v>
          </cell>
          <cell r="AJ168" t="str">
            <v>Y</v>
          </cell>
          <cell r="AK168">
            <v>0</v>
          </cell>
          <cell r="AL168">
            <v>45261</v>
          </cell>
          <cell r="AM168">
            <v>45701</v>
          </cell>
          <cell r="AN168">
            <v>1</v>
          </cell>
          <cell r="AO168">
            <v>85</v>
          </cell>
          <cell r="AP168" t="str">
            <v>-</v>
          </cell>
          <cell r="AQ168" t="str">
            <v>-</v>
          </cell>
          <cell r="AR168" t="str">
            <v>REGULER</v>
          </cell>
          <cell r="AS168" t="str">
            <v>-</v>
          </cell>
          <cell r="AT168" t="str">
            <v>-</v>
          </cell>
          <cell r="AU168" t="str">
            <v>-</v>
          </cell>
          <cell r="AV168" t="str">
            <v/>
          </cell>
          <cell r="AW168">
            <v>24</v>
          </cell>
          <cell r="AX168">
            <v>30</v>
          </cell>
          <cell r="AY168">
            <v>0</v>
          </cell>
          <cell r="AZ168">
            <v>0</v>
          </cell>
          <cell r="BA168">
            <v>0</v>
          </cell>
          <cell r="BB168">
            <v>24</v>
          </cell>
          <cell r="BC168">
            <v>30</v>
          </cell>
          <cell r="BD168">
            <v>0</v>
          </cell>
          <cell r="BE168">
            <v>0</v>
          </cell>
          <cell r="BF168">
            <v>0</v>
          </cell>
          <cell r="BG168" t="str">
            <v/>
          </cell>
          <cell r="BH168">
            <v>24</v>
          </cell>
          <cell r="BI168">
            <v>30</v>
          </cell>
          <cell r="BJ168">
            <v>0</v>
          </cell>
          <cell r="BK168">
            <v>0</v>
          </cell>
          <cell r="BL168">
            <v>0</v>
          </cell>
          <cell r="BM168" t="str">
            <v/>
          </cell>
          <cell r="BN168">
            <v>54</v>
          </cell>
          <cell r="BO168" t="str">
            <v/>
          </cell>
          <cell r="BP168">
            <v>24</v>
          </cell>
          <cell r="BQ168">
            <v>30</v>
          </cell>
          <cell r="BR168">
            <v>0</v>
          </cell>
          <cell r="BS168">
            <v>0</v>
          </cell>
          <cell r="BT168">
            <v>0</v>
          </cell>
          <cell r="BU168" t="str">
            <v/>
          </cell>
          <cell r="BV168">
            <v>54</v>
          </cell>
          <cell r="BW168">
            <v>5</v>
          </cell>
          <cell r="BX168" t="str">
            <v>DOWNGRADE</v>
          </cell>
          <cell r="BY168" t="str">
            <v>RESET</v>
          </cell>
        </row>
        <row r="169">
          <cell r="A169" t="str">
            <v>A1030</v>
          </cell>
          <cell r="B169" t="str">
            <v>Eni Rachmi Murdaningrum</v>
          </cell>
          <cell r="C169" t="str">
            <v>DELTA</v>
          </cell>
          <cell r="D169">
            <v>44986</v>
          </cell>
          <cell r="E169" t="str">
            <v>Mar-23</v>
          </cell>
          <cell r="F169" t="str">
            <v>REGULER</v>
          </cell>
          <cell r="G169" t="str">
            <v>REGULER</v>
          </cell>
          <cell r="H169" t="str">
            <v>REGULER</v>
          </cell>
          <cell r="I169" t="str">
            <v>REGULER</v>
          </cell>
          <cell r="J169" t="str">
            <v>REGULER</v>
          </cell>
          <cell r="K169" t="str">
            <v>REGULER</v>
          </cell>
          <cell r="L169" t="str">
            <v>REGULER</v>
          </cell>
          <cell r="M169">
            <v>0</v>
          </cell>
          <cell r="N169">
            <v>18</v>
          </cell>
          <cell r="O169">
            <v>30</v>
          </cell>
          <cell r="P169">
            <v>34</v>
          </cell>
          <cell r="Q169">
            <v>15</v>
          </cell>
          <cell r="R169">
            <v>28</v>
          </cell>
          <cell r="S169">
            <v>15</v>
          </cell>
          <cell r="T169">
            <v>140</v>
          </cell>
          <cell r="U169">
            <v>0</v>
          </cell>
          <cell r="V169">
            <v>18</v>
          </cell>
          <cell r="W169">
            <v>30</v>
          </cell>
          <cell r="X169">
            <v>34</v>
          </cell>
          <cell r="Y169">
            <v>15</v>
          </cell>
          <cell r="Z169">
            <v>28</v>
          </cell>
          <cell r="AA169">
            <v>15</v>
          </cell>
          <cell r="AB169">
            <v>140</v>
          </cell>
          <cell r="AC169">
            <v>1</v>
          </cell>
          <cell r="AD169" t="str">
            <v>TIDAK</v>
          </cell>
          <cell r="AE169" t="str">
            <v>TIDAK</v>
          </cell>
          <cell r="AF169">
            <v>140</v>
          </cell>
          <cell r="AG169">
            <v>2</v>
          </cell>
          <cell r="AH169" t="str">
            <v>SAPHIRE</v>
          </cell>
          <cell r="AI169">
            <v>0</v>
          </cell>
          <cell r="AJ169" t="str">
            <v>Y</v>
          </cell>
          <cell r="AK169">
            <v>0</v>
          </cell>
          <cell r="AL169">
            <v>45261</v>
          </cell>
          <cell r="AM169">
            <v>45701</v>
          </cell>
          <cell r="AN169">
            <v>1</v>
          </cell>
          <cell r="AO169">
            <v>140</v>
          </cell>
          <cell r="AP169" t="str">
            <v>-</v>
          </cell>
          <cell r="AQ169" t="str">
            <v>-</v>
          </cell>
          <cell r="AR169" t="str">
            <v>REGULER</v>
          </cell>
          <cell r="AS169" t="str">
            <v>REGULER</v>
          </cell>
          <cell r="AT169" t="str">
            <v>REGULER</v>
          </cell>
          <cell r="AU169" t="str">
            <v>REGULER</v>
          </cell>
          <cell r="AV169" t="str">
            <v/>
          </cell>
          <cell r="AW169">
            <v>38</v>
          </cell>
          <cell r="AX169">
            <v>33</v>
          </cell>
          <cell r="AY169">
            <v>35</v>
          </cell>
          <cell r="AZ169">
            <v>26</v>
          </cell>
          <cell r="BA169">
            <v>38</v>
          </cell>
          <cell r="BB169">
            <v>38</v>
          </cell>
          <cell r="BC169">
            <v>33</v>
          </cell>
          <cell r="BD169">
            <v>35</v>
          </cell>
          <cell r="BE169">
            <v>26</v>
          </cell>
          <cell r="BF169">
            <v>38</v>
          </cell>
          <cell r="BG169">
            <v>15</v>
          </cell>
          <cell r="BH169">
            <v>38</v>
          </cell>
          <cell r="BI169">
            <v>33</v>
          </cell>
          <cell r="BJ169">
            <v>35</v>
          </cell>
          <cell r="BK169">
            <v>26</v>
          </cell>
          <cell r="BL169">
            <v>38</v>
          </cell>
          <cell r="BM169">
            <v>20</v>
          </cell>
          <cell r="BN169">
            <v>205</v>
          </cell>
          <cell r="BO169">
            <v>15</v>
          </cell>
          <cell r="BP169">
            <v>38</v>
          </cell>
          <cell r="BQ169">
            <v>33</v>
          </cell>
          <cell r="BR169">
            <v>35</v>
          </cell>
          <cell r="BS169">
            <v>26</v>
          </cell>
          <cell r="BT169">
            <v>38</v>
          </cell>
          <cell r="BU169">
            <v>20</v>
          </cell>
          <cell r="BV169">
            <v>205</v>
          </cell>
          <cell r="BW169">
            <v>0</v>
          </cell>
          <cell r="BX169" t="str">
            <v>TIDAK</v>
          </cell>
          <cell r="BY169" t="str">
            <v>TIDAK</v>
          </cell>
        </row>
        <row r="170">
          <cell r="A170" t="str">
            <v>A1342</v>
          </cell>
          <cell r="B170" t="str">
            <v>Enzellena</v>
          </cell>
          <cell r="C170" t="str">
            <v>DELTA</v>
          </cell>
          <cell r="D170">
            <v>45049</v>
          </cell>
          <cell r="E170" t="str">
            <v>May-23</v>
          </cell>
          <cell r="F170" t="str">
            <v>REGULER</v>
          </cell>
          <cell r="G170" t="str">
            <v>REGULER</v>
          </cell>
          <cell r="H170" t="str">
            <v>REGULER</v>
          </cell>
          <cell r="I170" t="str">
            <v>REGULER</v>
          </cell>
          <cell r="J170" t="str">
            <v>EKSKLUSIF</v>
          </cell>
          <cell r="K170" t="str">
            <v>EKSKLUSIF</v>
          </cell>
          <cell r="L170" t="str">
            <v>EKSKLUSIF</v>
          </cell>
          <cell r="M170">
            <v>1</v>
          </cell>
          <cell r="N170">
            <v>31</v>
          </cell>
          <cell r="O170">
            <v>32</v>
          </cell>
          <cell r="P170">
            <v>31</v>
          </cell>
          <cell r="Q170">
            <v>38</v>
          </cell>
          <cell r="R170">
            <v>40</v>
          </cell>
          <cell r="S170">
            <v>19</v>
          </cell>
          <cell r="T170">
            <v>192</v>
          </cell>
          <cell r="U170">
            <v>1</v>
          </cell>
          <cell r="V170">
            <v>31</v>
          </cell>
          <cell r="W170">
            <v>32</v>
          </cell>
          <cell r="X170">
            <v>31</v>
          </cell>
          <cell r="Y170">
            <v>0</v>
          </cell>
          <cell r="Z170">
            <v>0</v>
          </cell>
          <cell r="AA170">
            <v>0</v>
          </cell>
          <cell r="AB170">
            <v>95</v>
          </cell>
          <cell r="AC170">
            <v>0</v>
          </cell>
          <cell r="AD170" t="str">
            <v>TIDAK</v>
          </cell>
          <cell r="AE170" t="str">
            <v>TIDAK</v>
          </cell>
          <cell r="AF170">
            <v>95</v>
          </cell>
          <cell r="AG170">
            <v>2</v>
          </cell>
          <cell r="AH170" t="str">
            <v>SAPHIRE</v>
          </cell>
          <cell r="AI170">
            <v>0</v>
          </cell>
          <cell r="AJ170" t="str">
            <v>Y</v>
          </cell>
          <cell r="AK170">
            <v>0</v>
          </cell>
          <cell r="AL170">
            <v>45261</v>
          </cell>
          <cell r="AM170">
            <v>45701</v>
          </cell>
          <cell r="AN170">
            <v>1</v>
          </cell>
          <cell r="AO170">
            <v>95</v>
          </cell>
          <cell r="AP170" t="str">
            <v>EKSKLUSIF</v>
          </cell>
          <cell r="AQ170" t="str">
            <v>-</v>
          </cell>
          <cell r="AR170" t="str">
            <v>EKSKLUSIF</v>
          </cell>
          <cell r="AS170" t="str">
            <v>EKSKLUSIF</v>
          </cell>
          <cell r="AT170" t="str">
            <v>REGULER</v>
          </cell>
          <cell r="AU170" t="str">
            <v>REGULER</v>
          </cell>
          <cell r="AV170" t="str">
            <v/>
          </cell>
          <cell r="AW170">
            <v>46</v>
          </cell>
          <cell r="AX170">
            <v>45</v>
          </cell>
          <cell r="AY170">
            <v>39</v>
          </cell>
          <cell r="AZ170">
            <v>20</v>
          </cell>
          <cell r="BA170">
            <v>34</v>
          </cell>
          <cell r="BB170">
            <v>46</v>
          </cell>
          <cell r="BC170">
            <v>45</v>
          </cell>
          <cell r="BD170">
            <v>39</v>
          </cell>
          <cell r="BE170">
            <v>20</v>
          </cell>
          <cell r="BF170">
            <v>34</v>
          </cell>
          <cell r="BG170">
            <v>19</v>
          </cell>
          <cell r="BH170">
            <v>46</v>
          </cell>
          <cell r="BI170">
            <v>45</v>
          </cell>
          <cell r="BJ170">
            <v>39</v>
          </cell>
          <cell r="BK170">
            <v>20</v>
          </cell>
          <cell r="BL170">
            <v>34</v>
          </cell>
          <cell r="BM170">
            <v>13</v>
          </cell>
          <cell r="BN170">
            <v>216</v>
          </cell>
          <cell r="BO170">
            <v>0</v>
          </cell>
          <cell r="BP170">
            <v>46</v>
          </cell>
          <cell r="BQ170">
            <v>0</v>
          </cell>
          <cell r="BR170">
            <v>0</v>
          </cell>
          <cell r="BS170">
            <v>20</v>
          </cell>
          <cell r="BT170">
            <v>34</v>
          </cell>
          <cell r="BU170">
            <v>13</v>
          </cell>
          <cell r="BV170">
            <v>113</v>
          </cell>
          <cell r="BW170">
            <v>0</v>
          </cell>
          <cell r="BX170" t="str">
            <v>TIDAK</v>
          </cell>
          <cell r="BY170" t="str">
            <v>TIDAK</v>
          </cell>
        </row>
        <row r="171">
          <cell r="A171" t="str">
            <v>A1531</v>
          </cell>
          <cell r="B171" t="str">
            <v>Erin Alfinata</v>
          </cell>
          <cell r="C171" t="str">
            <v>DELTA</v>
          </cell>
          <cell r="D171">
            <v>44986</v>
          </cell>
          <cell r="E171" t="str">
            <v>Mar-23</v>
          </cell>
          <cell r="F171" t="str">
            <v>EKSKLUSIF</v>
          </cell>
          <cell r="G171" t="str">
            <v>EKSKLUSIF</v>
          </cell>
          <cell r="H171" t="str">
            <v>REGULER</v>
          </cell>
          <cell r="I171" t="str">
            <v>REGULER</v>
          </cell>
          <cell r="J171" t="str">
            <v>REGULER</v>
          </cell>
          <cell r="K171" t="str">
            <v>REGULER</v>
          </cell>
          <cell r="L171" t="str">
            <v>REGULER</v>
          </cell>
          <cell r="M171">
            <v>20</v>
          </cell>
          <cell r="N171">
            <v>48</v>
          </cell>
          <cell r="O171">
            <v>34</v>
          </cell>
          <cell r="P171">
            <v>42</v>
          </cell>
          <cell r="Q171">
            <v>13</v>
          </cell>
          <cell r="R171">
            <v>38</v>
          </cell>
          <cell r="S171">
            <v>15</v>
          </cell>
          <cell r="T171">
            <v>210</v>
          </cell>
          <cell r="U171">
            <v>0</v>
          </cell>
          <cell r="V171">
            <v>0</v>
          </cell>
          <cell r="W171">
            <v>34</v>
          </cell>
          <cell r="X171">
            <v>42</v>
          </cell>
          <cell r="Y171">
            <v>13</v>
          </cell>
          <cell r="Z171">
            <v>38</v>
          </cell>
          <cell r="AA171">
            <v>15</v>
          </cell>
          <cell r="AB171">
            <v>142</v>
          </cell>
          <cell r="AC171">
            <v>0</v>
          </cell>
          <cell r="AD171" t="str">
            <v>TIDAK</v>
          </cell>
          <cell r="AE171" t="str">
            <v>TIDAK</v>
          </cell>
          <cell r="AF171">
            <v>142</v>
          </cell>
          <cell r="AG171">
            <v>2</v>
          </cell>
          <cell r="AH171" t="str">
            <v>SAPHIRE</v>
          </cell>
          <cell r="AI171">
            <v>0</v>
          </cell>
          <cell r="AJ171" t="str">
            <v>Y</v>
          </cell>
          <cell r="AK171">
            <v>0</v>
          </cell>
          <cell r="AL171">
            <v>45261</v>
          </cell>
          <cell r="AM171">
            <v>45701</v>
          </cell>
          <cell r="AN171">
            <v>1</v>
          </cell>
          <cell r="AO171">
            <v>142</v>
          </cell>
          <cell r="AP171" t="str">
            <v>-</v>
          </cell>
          <cell r="AQ171" t="str">
            <v>-</v>
          </cell>
          <cell r="AR171" t="str">
            <v>REGULER</v>
          </cell>
          <cell r="AS171" t="str">
            <v>REGULER</v>
          </cell>
          <cell r="AT171" t="str">
            <v>EKSKLUSIF</v>
          </cell>
          <cell r="AU171" t="str">
            <v>EKSKLUSIF</v>
          </cell>
          <cell r="AV171" t="str">
            <v/>
          </cell>
          <cell r="AW171">
            <v>36</v>
          </cell>
          <cell r="AX171">
            <v>39</v>
          </cell>
          <cell r="AY171">
            <v>38</v>
          </cell>
          <cell r="AZ171">
            <v>47</v>
          </cell>
          <cell r="BA171">
            <v>45</v>
          </cell>
          <cell r="BB171">
            <v>36</v>
          </cell>
          <cell r="BC171">
            <v>39</v>
          </cell>
          <cell r="BD171">
            <v>38</v>
          </cell>
          <cell r="BE171">
            <v>47</v>
          </cell>
          <cell r="BF171">
            <v>45</v>
          </cell>
          <cell r="BG171">
            <v>16</v>
          </cell>
          <cell r="BH171">
            <v>36</v>
          </cell>
          <cell r="BI171">
            <v>39</v>
          </cell>
          <cell r="BJ171">
            <v>38</v>
          </cell>
          <cell r="BK171">
            <v>47</v>
          </cell>
          <cell r="BL171">
            <v>45</v>
          </cell>
          <cell r="BM171">
            <v>21</v>
          </cell>
          <cell r="BN171">
            <v>242</v>
          </cell>
          <cell r="BO171">
            <v>16</v>
          </cell>
          <cell r="BP171">
            <v>36</v>
          </cell>
          <cell r="BQ171">
            <v>39</v>
          </cell>
          <cell r="BR171">
            <v>38</v>
          </cell>
          <cell r="BS171">
            <v>0</v>
          </cell>
          <cell r="BT171">
            <v>0</v>
          </cell>
          <cell r="BU171">
            <v>21</v>
          </cell>
          <cell r="BV171">
            <v>150</v>
          </cell>
          <cell r="BW171">
            <v>0</v>
          </cell>
          <cell r="BX171" t="str">
            <v>TIDAK</v>
          </cell>
          <cell r="BY171" t="str">
            <v>TIDAK</v>
          </cell>
        </row>
        <row r="172">
          <cell r="A172" t="str">
            <v>A0881</v>
          </cell>
          <cell r="B172" t="str">
            <v>Erina Eka Wulandari</v>
          </cell>
          <cell r="C172" t="str">
            <v>DELTA</v>
          </cell>
          <cell r="D172">
            <v>44919</v>
          </cell>
          <cell r="E172" t="str">
            <v>Dec-22</v>
          </cell>
          <cell r="F172" t="str">
            <v>EKSKLUSIF</v>
          </cell>
          <cell r="G172" t="str">
            <v>EKSKLUSIF</v>
          </cell>
          <cell r="H172" t="str">
            <v>REGULER</v>
          </cell>
          <cell r="I172" t="str">
            <v>REGULER</v>
          </cell>
          <cell r="J172" t="str">
            <v>REGULER</v>
          </cell>
          <cell r="K172" t="str">
            <v>REGULER</v>
          </cell>
          <cell r="L172" t="str">
            <v>REGULER</v>
          </cell>
          <cell r="M172">
            <v>21</v>
          </cell>
          <cell r="N172">
            <v>46</v>
          </cell>
          <cell r="O172">
            <v>18</v>
          </cell>
          <cell r="P172">
            <v>36</v>
          </cell>
          <cell r="Q172">
            <v>22</v>
          </cell>
          <cell r="R172">
            <v>33</v>
          </cell>
          <cell r="S172">
            <v>19</v>
          </cell>
          <cell r="T172">
            <v>195</v>
          </cell>
          <cell r="U172">
            <v>0</v>
          </cell>
          <cell r="V172">
            <v>0</v>
          </cell>
          <cell r="W172">
            <v>18</v>
          </cell>
          <cell r="X172">
            <v>36</v>
          </cell>
          <cell r="Y172">
            <v>22</v>
          </cell>
          <cell r="Z172">
            <v>33</v>
          </cell>
          <cell r="AA172">
            <v>19</v>
          </cell>
          <cell r="AB172">
            <v>128</v>
          </cell>
          <cell r="AC172">
            <v>0</v>
          </cell>
          <cell r="AD172" t="str">
            <v>TIDAK</v>
          </cell>
          <cell r="AE172" t="str">
            <v>TIDAK</v>
          </cell>
          <cell r="AF172">
            <v>128</v>
          </cell>
          <cell r="AG172">
            <v>2</v>
          </cell>
          <cell r="AH172" t="str">
            <v>SAPHIRE</v>
          </cell>
          <cell r="AI172">
            <v>0</v>
          </cell>
          <cell r="AJ172" t="str">
            <v>Y</v>
          </cell>
          <cell r="AK172">
            <v>0</v>
          </cell>
          <cell r="AL172">
            <v>45261</v>
          </cell>
          <cell r="AM172">
            <v>45701</v>
          </cell>
          <cell r="AN172">
            <v>1</v>
          </cell>
          <cell r="AO172">
            <v>128</v>
          </cell>
          <cell r="AP172" t="str">
            <v>-</v>
          </cell>
          <cell r="AQ172" t="str">
            <v>-</v>
          </cell>
          <cell r="AR172" t="str">
            <v>EKSKLUSIF</v>
          </cell>
          <cell r="AS172" t="str">
            <v>EKSKLUSIF</v>
          </cell>
          <cell r="AT172" t="str">
            <v>EKSKLUSIF</v>
          </cell>
          <cell r="AU172" t="str">
            <v>REGULER</v>
          </cell>
          <cell r="AV172" t="str">
            <v/>
          </cell>
          <cell r="AW172">
            <v>40</v>
          </cell>
          <cell r="AX172">
            <v>48</v>
          </cell>
          <cell r="AY172">
            <v>43</v>
          </cell>
          <cell r="AZ172">
            <v>48</v>
          </cell>
          <cell r="BA172">
            <v>17</v>
          </cell>
          <cell r="BB172">
            <v>40</v>
          </cell>
          <cell r="BC172">
            <v>48</v>
          </cell>
          <cell r="BD172">
            <v>43</v>
          </cell>
          <cell r="BE172">
            <v>48</v>
          </cell>
          <cell r="BF172">
            <v>17</v>
          </cell>
          <cell r="BG172">
            <v>16</v>
          </cell>
          <cell r="BH172">
            <v>40</v>
          </cell>
          <cell r="BI172">
            <v>48</v>
          </cell>
          <cell r="BJ172">
            <v>43</v>
          </cell>
          <cell r="BK172">
            <v>48</v>
          </cell>
          <cell r="BL172">
            <v>17</v>
          </cell>
          <cell r="BM172">
            <v>16</v>
          </cell>
          <cell r="BN172">
            <v>228</v>
          </cell>
          <cell r="BO172">
            <v>16</v>
          </cell>
          <cell r="BP172">
            <v>40</v>
          </cell>
          <cell r="BQ172">
            <v>0</v>
          </cell>
          <cell r="BR172">
            <v>0</v>
          </cell>
          <cell r="BS172">
            <v>0</v>
          </cell>
          <cell r="BT172">
            <v>17</v>
          </cell>
          <cell r="BU172">
            <v>16</v>
          </cell>
          <cell r="BV172">
            <v>89</v>
          </cell>
          <cell r="BW172">
            <v>0</v>
          </cell>
          <cell r="BX172" t="str">
            <v>TIDAK</v>
          </cell>
          <cell r="BY172" t="str">
            <v>TIDAK</v>
          </cell>
        </row>
        <row r="173">
          <cell r="A173" t="str">
            <v>A1539</v>
          </cell>
          <cell r="B173" t="str">
            <v>Erlina Ambar Anggita Putri</v>
          </cell>
          <cell r="C173" t="str">
            <v>DELTA</v>
          </cell>
          <cell r="D173">
            <v>44987</v>
          </cell>
          <cell r="E173" t="str">
            <v>Mar-23</v>
          </cell>
          <cell r="F173" t="str">
            <v>REGULER</v>
          </cell>
          <cell r="G173" t="str">
            <v>REGULER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>
            <v>21</v>
          </cell>
          <cell r="N173">
            <v>9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 t="str">
            <v/>
          </cell>
          <cell r="T173">
            <v>30</v>
          </cell>
          <cell r="U173">
            <v>21</v>
          </cell>
          <cell r="V173">
            <v>9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 t="str">
            <v/>
          </cell>
          <cell r="AB173">
            <v>30</v>
          </cell>
          <cell r="AC173">
            <v>5</v>
          </cell>
          <cell r="AD173" t="str">
            <v>DOWNGRADE</v>
          </cell>
          <cell r="AE173" t="str">
            <v>RESET</v>
          </cell>
          <cell r="AF173">
            <v>0</v>
          </cell>
          <cell r="AG173">
            <v>2</v>
          </cell>
          <cell r="AH173" t="str">
            <v>SAPHIRE</v>
          </cell>
          <cell r="AI173">
            <v>0</v>
          </cell>
          <cell r="AJ173" t="str">
            <v>FALSE</v>
          </cell>
          <cell r="AK173">
            <v>0</v>
          </cell>
          <cell r="AL173">
            <v>45261</v>
          </cell>
          <cell r="AM173">
            <v>45701</v>
          </cell>
          <cell r="AN173">
            <v>1</v>
          </cell>
          <cell r="AO173">
            <v>0</v>
          </cell>
          <cell r="AP173" t="str">
            <v>-</v>
          </cell>
          <cell r="AQ173" t="str">
            <v>-</v>
          </cell>
          <cell r="AR173" t="str">
            <v>-</v>
          </cell>
          <cell r="AS173" t="str">
            <v>-</v>
          </cell>
          <cell r="AT173" t="str">
            <v>-</v>
          </cell>
          <cell r="AU173" t="str">
            <v>-</v>
          </cell>
          <cell r="AV173" t="str">
            <v/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 t="str">
            <v/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 t="str">
            <v/>
          </cell>
          <cell r="BN173">
            <v>0</v>
          </cell>
          <cell r="BO173" t="str">
            <v/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 t="str">
            <v/>
          </cell>
          <cell r="BV173">
            <v>0</v>
          </cell>
          <cell r="BW173">
            <v>7</v>
          </cell>
          <cell r="BX173" t="str">
            <v>DOWNGRADE</v>
          </cell>
          <cell r="BY173" t="str">
            <v>RESET</v>
          </cell>
        </row>
        <row r="174">
          <cell r="A174">
            <v>92135</v>
          </cell>
          <cell r="B174" t="str">
            <v>Ernawati Nofia Rindiani</v>
          </cell>
          <cell r="C174" t="str">
            <v>DELTA</v>
          </cell>
          <cell r="D174">
            <v>44575</v>
          </cell>
          <cell r="E174" t="str">
            <v>Jan-22</v>
          </cell>
          <cell r="F174" t="str">
            <v>REGULER</v>
          </cell>
          <cell r="G174" t="str">
            <v>REGULER</v>
          </cell>
          <cell r="H174" t="str">
            <v>REGULER</v>
          </cell>
          <cell r="I174" t="str">
            <v>REGULER</v>
          </cell>
          <cell r="J174" t="str">
            <v>REGULER</v>
          </cell>
          <cell r="K174" t="str">
            <v>REGULER</v>
          </cell>
          <cell r="L174" t="str">
            <v>REGULER</v>
          </cell>
          <cell r="M174">
            <v>2</v>
          </cell>
          <cell r="N174">
            <v>29</v>
          </cell>
          <cell r="O174">
            <v>33</v>
          </cell>
          <cell r="P174">
            <v>33</v>
          </cell>
          <cell r="Q174">
            <v>36</v>
          </cell>
          <cell r="R174">
            <v>5</v>
          </cell>
          <cell r="S174">
            <v>4</v>
          </cell>
          <cell r="T174">
            <v>142</v>
          </cell>
          <cell r="U174">
            <v>2</v>
          </cell>
          <cell r="V174">
            <v>29</v>
          </cell>
          <cell r="W174">
            <v>33</v>
          </cell>
          <cell r="X174">
            <v>33</v>
          </cell>
          <cell r="Y174">
            <v>36</v>
          </cell>
          <cell r="Z174">
            <v>5</v>
          </cell>
          <cell r="AA174">
            <v>4</v>
          </cell>
          <cell r="AB174">
            <v>142</v>
          </cell>
          <cell r="AC174">
            <v>0</v>
          </cell>
          <cell r="AD174" t="str">
            <v>TIDAK</v>
          </cell>
          <cell r="AE174" t="str">
            <v>TIDAK</v>
          </cell>
          <cell r="AF174">
            <v>142</v>
          </cell>
          <cell r="AG174">
            <v>2</v>
          </cell>
          <cell r="AH174" t="str">
            <v>SAPHIRE</v>
          </cell>
          <cell r="AI174">
            <v>0</v>
          </cell>
          <cell r="AJ174" t="str">
            <v>Y</v>
          </cell>
          <cell r="AK174">
            <v>0</v>
          </cell>
          <cell r="AL174">
            <v>45261</v>
          </cell>
          <cell r="AM174">
            <v>45701</v>
          </cell>
          <cell r="AN174">
            <v>1</v>
          </cell>
          <cell r="AO174">
            <v>142</v>
          </cell>
          <cell r="AP174" t="str">
            <v>-</v>
          </cell>
          <cell r="AQ174" t="str">
            <v>-</v>
          </cell>
          <cell r="AR174" t="str">
            <v>REGULER</v>
          </cell>
          <cell r="AS174" t="str">
            <v>REGULER</v>
          </cell>
          <cell r="AT174" t="str">
            <v>REGULER</v>
          </cell>
          <cell r="AU174" t="str">
            <v>REGULER</v>
          </cell>
          <cell r="AV174" t="str">
            <v/>
          </cell>
          <cell r="AW174">
            <v>38</v>
          </cell>
          <cell r="AX174">
            <v>39</v>
          </cell>
          <cell r="AY174">
            <v>38</v>
          </cell>
          <cell r="AZ174">
            <v>36</v>
          </cell>
          <cell r="BA174">
            <v>24</v>
          </cell>
          <cell r="BB174">
            <v>38</v>
          </cell>
          <cell r="BC174">
            <v>39</v>
          </cell>
          <cell r="BD174">
            <v>38</v>
          </cell>
          <cell r="BE174">
            <v>36</v>
          </cell>
          <cell r="BF174">
            <v>24</v>
          </cell>
          <cell r="BG174">
            <v>17</v>
          </cell>
          <cell r="BH174">
            <v>38</v>
          </cell>
          <cell r="BI174">
            <v>39</v>
          </cell>
          <cell r="BJ174">
            <v>38</v>
          </cell>
          <cell r="BK174">
            <v>36</v>
          </cell>
          <cell r="BL174">
            <v>24</v>
          </cell>
          <cell r="BM174">
            <v>16</v>
          </cell>
          <cell r="BN174">
            <v>208</v>
          </cell>
          <cell r="BO174">
            <v>17</v>
          </cell>
          <cell r="BP174">
            <v>38</v>
          </cell>
          <cell r="BQ174">
            <v>39</v>
          </cell>
          <cell r="BR174">
            <v>38</v>
          </cell>
          <cell r="BS174">
            <v>36</v>
          </cell>
          <cell r="BT174">
            <v>24</v>
          </cell>
          <cell r="BU174">
            <v>16</v>
          </cell>
          <cell r="BV174">
            <v>208</v>
          </cell>
          <cell r="BW174">
            <v>0</v>
          </cell>
          <cell r="BX174" t="str">
            <v>TIDAK</v>
          </cell>
          <cell r="BY174" t="str">
            <v>TIDAK</v>
          </cell>
        </row>
        <row r="175">
          <cell r="A175" t="str">
            <v>A3604</v>
          </cell>
          <cell r="B175" t="str">
            <v>Ester Gultom</v>
          </cell>
          <cell r="C175" t="str">
            <v>DELTA</v>
          </cell>
          <cell r="D175">
            <v>45323</v>
          </cell>
          <cell r="E175" t="str">
            <v>Feb-24</v>
          </cell>
          <cell r="F175" t="str">
            <v>-</v>
          </cell>
          <cell r="G175" t="str">
            <v>-</v>
          </cell>
          <cell r="H175" t="str">
            <v>REGULER</v>
          </cell>
          <cell r="I175" t="str">
            <v>-</v>
          </cell>
          <cell r="J175" t="str">
            <v>REGULER</v>
          </cell>
          <cell r="K175" t="str">
            <v>-</v>
          </cell>
          <cell r="L175" t="str">
            <v>-</v>
          </cell>
          <cell r="M175">
            <v>0</v>
          </cell>
          <cell r="N175">
            <v>0</v>
          </cell>
          <cell r="O175">
            <v>13</v>
          </cell>
          <cell r="P175">
            <v>0</v>
          </cell>
          <cell r="Q175">
            <v>3</v>
          </cell>
          <cell r="R175">
            <v>0</v>
          </cell>
          <cell r="S175" t="str">
            <v/>
          </cell>
          <cell r="T175">
            <v>16</v>
          </cell>
          <cell r="U175">
            <v>0</v>
          </cell>
          <cell r="V175">
            <v>0</v>
          </cell>
          <cell r="W175">
            <v>13</v>
          </cell>
          <cell r="X175">
            <v>0</v>
          </cell>
          <cell r="Y175">
            <v>3</v>
          </cell>
          <cell r="Z175">
            <v>0</v>
          </cell>
          <cell r="AA175" t="str">
            <v/>
          </cell>
          <cell r="AB175">
            <v>16</v>
          </cell>
          <cell r="AC175">
            <v>3</v>
          </cell>
          <cell r="AD175" t="str">
            <v>DOWNGRADE</v>
          </cell>
          <cell r="AE175" t="str">
            <v>TIDAK</v>
          </cell>
          <cell r="AF175">
            <v>8</v>
          </cell>
          <cell r="AG175">
            <v>2</v>
          </cell>
          <cell r="AH175" t="str">
            <v>SAPHIRE</v>
          </cell>
          <cell r="AI175">
            <v>0</v>
          </cell>
          <cell r="AJ175" t="str">
            <v>FALSE</v>
          </cell>
          <cell r="AK175">
            <v>0</v>
          </cell>
          <cell r="AL175">
            <v>45261</v>
          </cell>
          <cell r="AM175">
            <v>45701</v>
          </cell>
          <cell r="AN175">
            <v>1</v>
          </cell>
          <cell r="AO175">
            <v>8</v>
          </cell>
          <cell r="AP175" t="str">
            <v>-</v>
          </cell>
          <cell r="AQ175" t="str">
            <v>-</v>
          </cell>
          <cell r="AR175" t="str">
            <v>REGULER</v>
          </cell>
          <cell r="AS175" t="str">
            <v>-</v>
          </cell>
          <cell r="AT175" t="str">
            <v>-</v>
          </cell>
          <cell r="AU175" t="str">
            <v>-</v>
          </cell>
          <cell r="AV175" t="str">
            <v/>
          </cell>
          <cell r="AW175">
            <v>25</v>
          </cell>
          <cell r="AX175">
            <v>4</v>
          </cell>
          <cell r="AY175">
            <v>0</v>
          </cell>
          <cell r="AZ175">
            <v>0</v>
          </cell>
          <cell r="BA175">
            <v>0</v>
          </cell>
          <cell r="BB175">
            <v>25</v>
          </cell>
          <cell r="BC175">
            <v>4</v>
          </cell>
          <cell r="BD175">
            <v>0</v>
          </cell>
          <cell r="BE175">
            <v>0</v>
          </cell>
          <cell r="BF175">
            <v>0</v>
          </cell>
          <cell r="BG175" t="str">
            <v/>
          </cell>
          <cell r="BH175">
            <v>25</v>
          </cell>
          <cell r="BI175">
            <v>4</v>
          </cell>
          <cell r="BJ175">
            <v>0</v>
          </cell>
          <cell r="BK175">
            <v>0</v>
          </cell>
          <cell r="BL175">
            <v>0</v>
          </cell>
          <cell r="BM175" t="str">
            <v/>
          </cell>
          <cell r="BN175">
            <v>29</v>
          </cell>
          <cell r="BO175" t="str">
            <v/>
          </cell>
          <cell r="BP175">
            <v>25</v>
          </cell>
          <cell r="BQ175">
            <v>4</v>
          </cell>
          <cell r="BR175">
            <v>0</v>
          </cell>
          <cell r="BS175">
            <v>0</v>
          </cell>
          <cell r="BT175">
            <v>0</v>
          </cell>
          <cell r="BU175" t="str">
            <v/>
          </cell>
          <cell r="BV175">
            <v>29</v>
          </cell>
          <cell r="BW175">
            <v>5</v>
          </cell>
          <cell r="BX175" t="str">
            <v>DOWNGRADE</v>
          </cell>
          <cell r="BY175" t="str">
            <v>RESET</v>
          </cell>
        </row>
        <row r="176">
          <cell r="A176" t="str">
            <v>A1215</v>
          </cell>
          <cell r="B176" t="str">
            <v>Esterina Kusumawati</v>
          </cell>
          <cell r="C176" t="str">
            <v>DELTA</v>
          </cell>
          <cell r="D176">
            <v>44961</v>
          </cell>
          <cell r="E176" t="str">
            <v>Feb-23</v>
          </cell>
          <cell r="F176" t="str">
            <v>EKSKLUSIF</v>
          </cell>
          <cell r="G176" t="str">
            <v>EKSKLUSIF</v>
          </cell>
          <cell r="H176" t="str">
            <v>EKSKLUSIF</v>
          </cell>
          <cell r="I176" t="str">
            <v>EKSKLUSIF</v>
          </cell>
          <cell r="J176" t="str">
            <v>EKSKLUSIF</v>
          </cell>
          <cell r="K176" t="str">
            <v>EKSKLUSIF</v>
          </cell>
          <cell r="L176" t="str">
            <v>EKSKLUSIF</v>
          </cell>
          <cell r="M176">
            <v>20</v>
          </cell>
          <cell r="N176">
            <v>45</v>
          </cell>
          <cell r="O176">
            <v>39</v>
          </cell>
          <cell r="P176">
            <v>40</v>
          </cell>
          <cell r="Q176">
            <v>38</v>
          </cell>
          <cell r="R176">
            <v>44</v>
          </cell>
          <cell r="S176">
            <v>21</v>
          </cell>
          <cell r="T176">
            <v>247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 t="str">
            <v>TIDAK</v>
          </cell>
          <cell r="AE176" t="str">
            <v>TIDAK</v>
          </cell>
          <cell r="AF176">
            <v>0</v>
          </cell>
          <cell r="AG176">
            <v>2</v>
          </cell>
          <cell r="AH176" t="str">
            <v>SAPHIRE</v>
          </cell>
          <cell r="AI176">
            <v>0</v>
          </cell>
          <cell r="AJ176" t="str">
            <v>FALSE</v>
          </cell>
          <cell r="AK176">
            <v>0</v>
          </cell>
          <cell r="AL176">
            <v>45261</v>
          </cell>
          <cell r="AM176">
            <v>45701</v>
          </cell>
          <cell r="AN176">
            <v>1</v>
          </cell>
          <cell r="AO176">
            <v>0</v>
          </cell>
          <cell r="AP176" t="str">
            <v>EKSKLUSIF</v>
          </cell>
          <cell r="AQ176" t="str">
            <v>-</v>
          </cell>
          <cell r="AR176" t="str">
            <v>EKSKLUSIF</v>
          </cell>
          <cell r="AS176" t="str">
            <v>EKSKLUSIF</v>
          </cell>
          <cell r="AT176" t="str">
            <v>EKSKLUSIF</v>
          </cell>
          <cell r="AU176" t="str">
            <v>EKSKLUSIF</v>
          </cell>
          <cell r="AV176" t="str">
            <v/>
          </cell>
          <cell r="AW176">
            <v>46</v>
          </cell>
          <cell r="AX176">
            <v>45</v>
          </cell>
          <cell r="AY176">
            <v>41</v>
          </cell>
          <cell r="AZ176">
            <v>44</v>
          </cell>
          <cell r="BA176">
            <v>45</v>
          </cell>
          <cell r="BB176">
            <v>46</v>
          </cell>
          <cell r="BC176">
            <v>45</v>
          </cell>
          <cell r="BD176">
            <v>41</v>
          </cell>
          <cell r="BE176">
            <v>44</v>
          </cell>
          <cell r="BF176">
            <v>45</v>
          </cell>
          <cell r="BG176">
            <v>18</v>
          </cell>
          <cell r="BH176">
            <v>46</v>
          </cell>
          <cell r="BI176">
            <v>45</v>
          </cell>
          <cell r="BJ176">
            <v>41</v>
          </cell>
          <cell r="BK176">
            <v>44</v>
          </cell>
          <cell r="BL176">
            <v>45</v>
          </cell>
          <cell r="BM176">
            <v>21</v>
          </cell>
          <cell r="BN176">
            <v>260</v>
          </cell>
          <cell r="BO176">
            <v>0</v>
          </cell>
          <cell r="BP176">
            <v>46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21</v>
          </cell>
          <cell r="BV176">
            <v>67</v>
          </cell>
          <cell r="BW176">
            <v>0</v>
          </cell>
          <cell r="BX176" t="str">
            <v>TIDAK</v>
          </cell>
          <cell r="BY176" t="str">
            <v>TIDAK</v>
          </cell>
        </row>
        <row r="177">
          <cell r="A177" t="str">
            <v>A0680</v>
          </cell>
          <cell r="B177" t="str">
            <v>Euis Yunike Windyaningrum</v>
          </cell>
          <cell r="C177" t="str">
            <v>DELTA</v>
          </cell>
          <cell r="D177">
            <v>44875</v>
          </cell>
          <cell r="E177" t="str">
            <v>Nov-22</v>
          </cell>
          <cell r="F177" t="str">
            <v>REGULER</v>
          </cell>
          <cell r="G177" t="str">
            <v>REGULER</v>
          </cell>
          <cell r="H177" t="str">
            <v>REGULER</v>
          </cell>
          <cell r="I177" t="str">
            <v>REGULER</v>
          </cell>
          <cell r="J177" t="str">
            <v>REGULER</v>
          </cell>
          <cell r="K177" t="str">
            <v>REGULER</v>
          </cell>
          <cell r="L177" t="str">
            <v>REGULER</v>
          </cell>
          <cell r="M177">
            <v>19</v>
          </cell>
          <cell r="N177">
            <v>30</v>
          </cell>
          <cell r="O177">
            <v>14</v>
          </cell>
          <cell r="P177">
            <v>22</v>
          </cell>
          <cell r="Q177">
            <v>25</v>
          </cell>
          <cell r="R177">
            <v>31</v>
          </cell>
          <cell r="S177">
            <v>10</v>
          </cell>
          <cell r="T177">
            <v>151</v>
          </cell>
          <cell r="U177">
            <v>19</v>
          </cell>
          <cell r="V177">
            <v>30</v>
          </cell>
          <cell r="W177">
            <v>14</v>
          </cell>
          <cell r="X177">
            <v>22</v>
          </cell>
          <cell r="Y177">
            <v>25</v>
          </cell>
          <cell r="Z177">
            <v>31</v>
          </cell>
          <cell r="AA177">
            <v>10</v>
          </cell>
          <cell r="AB177">
            <v>151</v>
          </cell>
          <cell r="AC177">
            <v>0</v>
          </cell>
          <cell r="AD177" t="str">
            <v>TIDAK</v>
          </cell>
          <cell r="AE177" t="str">
            <v>TIDAK</v>
          </cell>
          <cell r="AF177">
            <v>151</v>
          </cell>
          <cell r="AG177">
            <v>2</v>
          </cell>
          <cell r="AH177" t="str">
            <v>SAPHIRE</v>
          </cell>
          <cell r="AI177">
            <v>0</v>
          </cell>
          <cell r="AJ177" t="str">
            <v>Y</v>
          </cell>
          <cell r="AK177">
            <v>0</v>
          </cell>
          <cell r="AL177">
            <v>45261</v>
          </cell>
          <cell r="AM177">
            <v>45701</v>
          </cell>
          <cell r="AN177">
            <v>1</v>
          </cell>
          <cell r="AO177">
            <v>151</v>
          </cell>
          <cell r="AP177" t="str">
            <v>-</v>
          </cell>
          <cell r="AQ177" t="str">
            <v>-</v>
          </cell>
          <cell r="AR177" t="str">
            <v>REGULER</v>
          </cell>
          <cell r="AS177" t="str">
            <v>REGULER</v>
          </cell>
          <cell r="AT177" t="str">
            <v>REGULER</v>
          </cell>
          <cell r="AU177" t="str">
            <v>REGULER</v>
          </cell>
          <cell r="AV177" t="str">
            <v/>
          </cell>
          <cell r="AW177">
            <v>36</v>
          </cell>
          <cell r="AX177">
            <v>37</v>
          </cell>
          <cell r="AY177">
            <v>36</v>
          </cell>
          <cell r="AZ177">
            <v>26</v>
          </cell>
          <cell r="BA177">
            <v>32</v>
          </cell>
          <cell r="BB177">
            <v>36</v>
          </cell>
          <cell r="BC177">
            <v>37</v>
          </cell>
          <cell r="BD177">
            <v>36</v>
          </cell>
          <cell r="BE177">
            <v>26</v>
          </cell>
          <cell r="BF177">
            <v>32</v>
          </cell>
          <cell r="BG177">
            <v>15</v>
          </cell>
          <cell r="BH177">
            <v>36</v>
          </cell>
          <cell r="BI177">
            <v>37</v>
          </cell>
          <cell r="BJ177">
            <v>36</v>
          </cell>
          <cell r="BK177">
            <v>26</v>
          </cell>
          <cell r="BL177">
            <v>32</v>
          </cell>
          <cell r="BM177">
            <v>16</v>
          </cell>
          <cell r="BN177">
            <v>198</v>
          </cell>
          <cell r="BO177">
            <v>15</v>
          </cell>
          <cell r="BP177">
            <v>36</v>
          </cell>
          <cell r="BQ177">
            <v>37</v>
          </cell>
          <cell r="BR177">
            <v>36</v>
          </cell>
          <cell r="BS177">
            <v>26</v>
          </cell>
          <cell r="BT177">
            <v>32</v>
          </cell>
          <cell r="BU177">
            <v>16</v>
          </cell>
          <cell r="BV177">
            <v>198</v>
          </cell>
          <cell r="BW177">
            <v>0</v>
          </cell>
          <cell r="BX177" t="str">
            <v>TIDAK</v>
          </cell>
          <cell r="BY177" t="str">
            <v>TIDAK</v>
          </cell>
        </row>
        <row r="178">
          <cell r="A178" t="str">
            <v>A1896</v>
          </cell>
          <cell r="B178" t="str">
            <v>Eva Ayu</v>
          </cell>
          <cell r="C178" t="str">
            <v>DELTA</v>
          </cell>
          <cell r="D178">
            <v>45079</v>
          </cell>
          <cell r="E178" t="str">
            <v>Jun-23</v>
          </cell>
          <cell r="F178" t="str">
            <v>REGULER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  <cell r="K178" t="str">
            <v>-</v>
          </cell>
          <cell r="L178" t="str">
            <v>-</v>
          </cell>
          <cell r="M178">
            <v>1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1</v>
          </cell>
          <cell r="U178">
            <v>1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1</v>
          </cell>
          <cell r="AC178">
            <v>6</v>
          </cell>
          <cell r="AD178" t="str">
            <v>DOWNGRADE</v>
          </cell>
          <cell r="AE178" t="str">
            <v>RESET</v>
          </cell>
          <cell r="AF178">
            <v>0</v>
          </cell>
          <cell r="AG178">
            <v>2</v>
          </cell>
          <cell r="AH178" t="str">
            <v>SAPHIRE</v>
          </cell>
          <cell r="AI178">
            <v>0</v>
          </cell>
          <cell r="AJ178" t="str">
            <v>FALSE</v>
          </cell>
          <cell r="AK178">
            <v>0</v>
          </cell>
          <cell r="AL178">
            <v>45261</v>
          </cell>
          <cell r="AM178">
            <v>45701</v>
          </cell>
          <cell r="AN178">
            <v>1</v>
          </cell>
          <cell r="AO178">
            <v>0</v>
          </cell>
          <cell r="AP178" t="str">
            <v>-</v>
          </cell>
          <cell r="AQ178" t="str">
            <v>-</v>
          </cell>
          <cell r="AR178" t="str">
            <v>-</v>
          </cell>
          <cell r="AS178" t="str">
            <v>-</v>
          </cell>
          <cell r="AT178" t="str">
            <v>-</v>
          </cell>
          <cell r="AU178" t="str">
            <v>-</v>
          </cell>
          <cell r="AV178" t="str">
            <v/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 t="str">
            <v/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 t="str">
            <v/>
          </cell>
          <cell r="BN178">
            <v>0</v>
          </cell>
          <cell r="BO178" t="str">
            <v/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 t="str">
            <v/>
          </cell>
          <cell r="BV178">
            <v>0</v>
          </cell>
          <cell r="BW178">
            <v>7</v>
          </cell>
          <cell r="BX178" t="str">
            <v>DOWNGRADE</v>
          </cell>
          <cell r="BY178" t="str">
            <v>RESET</v>
          </cell>
        </row>
        <row r="179">
          <cell r="A179" t="str">
            <v>A0758</v>
          </cell>
          <cell r="B179" t="str">
            <v>Faiza Shafa Prasta</v>
          </cell>
          <cell r="C179" t="str">
            <v>DELTA</v>
          </cell>
          <cell r="D179">
            <v>44903</v>
          </cell>
          <cell r="E179" t="str">
            <v>Dec-22</v>
          </cell>
          <cell r="F179" t="str">
            <v>REGULER</v>
          </cell>
          <cell r="G179" t="str">
            <v>REGULER</v>
          </cell>
          <cell r="H179" t="str">
            <v>-</v>
          </cell>
          <cell r="I179" t="str">
            <v>-</v>
          </cell>
          <cell r="J179" t="str">
            <v>-</v>
          </cell>
          <cell r="K179" t="str">
            <v>-</v>
          </cell>
          <cell r="L179" t="str">
            <v>-</v>
          </cell>
          <cell r="M179">
            <v>0</v>
          </cell>
          <cell r="N179">
            <v>6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 t="str">
            <v/>
          </cell>
          <cell r="T179">
            <v>6</v>
          </cell>
          <cell r="U179">
            <v>0</v>
          </cell>
          <cell r="V179">
            <v>6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 t="str">
            <v/>
          </cell>
          <cell r="AB179">
            <v>6</v>
          </cell>
          <cell r="AC179">
            <v>6</v>
          </cell>
          <cell r="AD179" t="str">
            <v>DOWNGRADE</v>
          </cell>
          <cell r="AE179" t="str">
            <v>RESET</v>
          </cell>
          <cell r="AF179">
            <v>0</v>
          </cell>
          <cell r="AG179">
            <v>2</v>
          </cell>
          <cell r="AH179" t="str">
            <v>SAPHIRE</v>
          </cell>
          <cell r="AI179">
            <v>0</v>
          </cell>
          <cell r="AJ179" t="str">
            <v>FALSE</v>
          </cell>
          <cell r="AK179">
            <v>0</v>
          </cell>
          <cell r="AL179">
            <v>45261</v>
          </cell>
          <cell r="AM179">
            <v>45701</v>
          </cell>
          <cell r="AN179">
            <v>1</v>
          </cell>
          <cell r="AO179">
            <v>0</v>
          </cell>
          <cell r="AP179" t="str">
            <v>-</v>
          </cell>
          <cell r="AQ179" t="str">
            <v>-</v>
          </cell>
          <cell r="AR179" t="str">
            <v>-</v>
          </cell>
          <cell r="AS179" t="str">
            <v>-</v>
          </cell>
          <cell r="AT179" t="str">
            <v>-</v>
          </cell>
          <cell r="AU179" t="str">
            <v>-</v>
          </cell>
          <cell r="AV179" t="str">
            <v/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 t="str">
            <v/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 t="str">
            <v/>
          </cell>
          <cell r="BN179">
            <v>0</v>
          </cell>
          <cell r="BO179" t="str">
            <v/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 t="str">
            <v/>
          </cell>
          <cell r="BV179">
            <v>0</v>
          </cell>
          <cell r="BW179">
            <v>7</v>
          </cell>
          <cell r="BX179" t="str">
            <v>DOWNGRADE</v>
          </cell>
          <cell r="BY179" t="str">
            <v>RESET</v>
          </cell>
        </row>
        <row r="180">
          <cell r="A180">
            <v>92667</v>
          </cell>
          <cell r="B180" t="str">
            <v>Fandri Ghozali</v>
          </cell>
          <cell r="C180" t="str">
            <v>DELTA</v>
          </cell>
          <cell r="D180">
            <v>44852</v>
          </cell>
          <cell r="E180" t="str">
            <v>Oct-22</v>
          </cell>
          <cell r="F180" t="str">
            <v>EKSKLUSIF</v>
          </cell>
          <cell r="G180" t="str">
            <v>EKSKLUSIF</v>
          </cell>
          <cell r="H180" t="str">
            <v>EKSKLUSIF</v>
          </cell>
          <cell r="I180" t="str">
            <v>EKSKLUSIF</v>
          </cell>
          <cell r="J180" t="str">
            <v>EKSKLUSIF</v>
          </cell>
          <cell r="K180" t="str">
            <v>-</v>
          </cell>
          <cell r="L180" t="str">
            <v>-</v>
          </cell>
          <cell r="M180">
            <v>21</v>
          </cell>
          <cell r="N180">
            <v>45</v>
          </cell>
          <cell r="O180">
            <v>40</v>
          </cell>
          <cell r="P180">
            <v>42</v>
          </cell>
          <cell r="Q180">
            <v>38</v>
          </cell>
          <cell r="R180">
            <v>0</v>
          </cell>
          <cell r="S180" t="str">
            <v/>
          </cell>
          <cell r="T180">
            <v>186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 t="str">
            <v/>
          </cell>
          <cell r="AB180">
            <v>0</v>
          </cell>
          <cell r="AC180">
            <v>2</v>
          </cell>
          <cell r="AD180" t="str">
            <v>TIDAK</v>
          </cell>
          <cell r="AE180" t="str">
            <v>TIDAK</v>
          </cell>
          <cell r="AF180">
            <v>0</v>
          </cell>
          <cell r="AG180">
            <v>2</v>
          </cell>
          <cell r="AH180" t="str">
            <v>SAPHIRE</v>
          </cell>
          <cell r="AI180">
            <v>0</v>
          </cell>
          <cell r="AJ180" t="str">
            <v>FALSE</v>
          </cell>
          <cell r="AK180">
            <v>0</v>
          </cell>
          <cell r="AL180">
            <v>45261</v>
          </cell>
          <cell r="AM180">
            <v>45701</v>
          </cell>
          <cell r="AN180">
            <v>1</v>
          </cell>
          <cell r="AO180">
            <v>0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/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 t="str">
            <v/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 t="str">
            <v/>
          </cell>
          <cell r="BN180">
            <v>0</v>
          </cell>
          <cell r="BO180" t="str">
            <v/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 t="str">
            <v/>
          </cell>
          <cell r="BV180">
            <v>0</v>
          </cell>
          <cell r="BW180">
            <v>7</v>
          </cell>
          <cell r="BX180" t="str">
            <v>DOWNGRADE</v>
          </cell>
          <cell r="BY180" t="str">
            <v>RESET</v>
          </cell>
        </row>
        <row r="181">
          <cell r="A181" t="str">
            <v>A1957</v>
          </cell>
          <cell r="B181" t="str">
            <v>Fatia</v>
          </cell>
          <cell r="C181" t="str">
            <v>DELTA</v>
          </cell>
          <cell r="D181">
            <v>45040</v>
          </cell>
          <cell r="E181" t="str">
            <v>Apr-23</v>
          </cell>
          <cell r="F181" t="str">
            <v>EKSKLUSIF</v>
          </cell>
          <cell r="G181" t="str">
            <v>EKSKLUSIF</v>
          </cell>
          <cell r="H181" t="str">
            <v>EKSKLUSIF</v>
          </cell>
          <cell r="I181" t="str">
            <v>EKSKLUSIF</v>
          </cell>
          <cell r="J181" t="str">
            <v>EKSKLUSIF</v>
          </cell>
          <cell r="K181" t="str">
            <v>EKSKLUSIF</v>
          </cell>
          <cell r="L181" t="str">
            <v>-</v>
          </cell>
          <cell r="M181">
            <v>22</v>
          </cell>
          <cell r="N181">
            <v>48</v>
          </cell>
          <cell r="O181">
            <v>42</v>
          </cell>
          <cell r="P181">
            <v>43</v>
          </cell>
          <cell r="Q181">
            <v>40</v>
          </cell>
          <cell r="R181">
            <v>43</v>
          </cell>
          <cell r="S181">
            <v>0</v>
          </cell>
          <cell r="T181">
            <v>238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1</v>
          </cell>
          <cell r="AD181" t="str">
            <v>TIDAK</v>
          </cell>
          <cell r="AE181" t="str">
            <v>TIDAK</v>
          </cell>
          <cell r="AF181">
            <v>0</v>
          </cell>
          <cell r="AG181">
            <v>3</v>
          </cell>
          <cell r="AH181" t="str">
            <v>SAPHIRE</v>
          </cell>
          <cell r="AI181">
            <v>0</v>
          </cell>
          <cell r="AJ181" t="str">
            <v>FALSE</v>
          </cell>
          <cell r="AK181">
            <v>0</v>
          </cell>
          <cell r="AL181">
            <v>45261</v>
          </cell>
          <cell r="AM181">
            <v>45701</v>
          </cell>
          <cell r="AN181">
            <v>1</v>
          </cell>
          <cell r="AO181">
            <v>0</v>
          </cell>
          <cell r="AP181" t="str">
            <v>-</v>
          </cell>
          <cell r="AQ181" t="str">
            <v>-</v>
          </cell>
          <cell r="AR181" t="str">
            <v>EKSKLUSIF</v>
          </cell>
          <cell r="AS181" t="str">
            <v>EKSKLUSIF</v>
          </cell>
          <cell r="AT181" t="str">
            <v>EKSKLUSIF</v>
          </cell>
          <cell r="AU181" t="str">
            <v>EKSKLUSIF</v>
          </cell>
          <cell r="AV181" t="str">
            <v/>
          </cell>
          <cell r="AW181">
            <v>50</v>
          </cell>
          <cell r="AX181">
            <v>49</v>
          </cell>
          <cell r="AY181">
            <v>45</v>
          </cell>
          <cell r="AZ181">
            <v>49</v>
          </cell>
          <cell r="BA181">
            <v>47</v>
          </cell>
          <cell r="BB181">
            <v>50</v>
          </cell>
          <cell r="BC181">
            <v>49</v>
          </cell>
          <cell r="BD181">
            <v>45</v>
          </cell>
          <cell r="BE181">
            <v>49</v>
          </cell>
          <cell r="BF181">
            <v>47</v>
          </cell>
          <cell r="BG181">
            <v>3</v>
          </cell>
          <cell r="BH181">
            <v>50</v>
          </cell>
          <cell r="BI181">
            <v>49</v>
          </cell>
          <cell r="BJ181">
            <v>45</v>
          </cell>
          <cell r="BK181">
            <v>49</v>
          </cell>
          <cell r="BL181">
            <v>47</v>
          </cell>
          <cell r="BM181">
            <v>22</v>
          </cell>
          <cell r="BN181">
            <v>265</v>
          </cell>
          <cell r="BO181">
            <v>3</v>
          </cell>
          <cell r="BP181">
            <v>50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22</v>
          </cell>
          <cell r="BV181">
            <v>75</v>
          </cell>
          <cell r="BW181">
            <v>0</v>
          </cell>
          <cell r="BX181" t="str">
            <v>TIDAK</v>
          </cell>
          <cell r="BY181" t="str">
            <v>TIDAK</v>
          </cell>
        </row>
        <row r="182">
          <cell r="A182" t="str">
            <v>A2442</v>
          </cell>
          <cell r="B182" t="str">
            <v>Fayi Salsabila</v>
          </cell>
          <cell r="C182" t="str">
            <v>DELTA</v>
          </cell>
          <cell r="D182">
            <v>45113</v>
          </cell>
          <cell r="E182" t="str">
            <v>Jul-23</v>
          </cell>
          <cell r="F182" t="str">
            <v>REGULER</v>
          </cell>
          <cell r="G182" t="str">
            <v>REGULER</v>
          </cell>
          <cell r="H182" t="str">
            <v>REGULER</v>
          </cell>
          <cell r="I182" t="str">
            <v>-</v>
          </cell>
          <cell r="J182" t="str">
            <v>REGULER</v>
          </cell>
          <cell r="K182" t="str">
            <v>REGULER</v>
          </cell>
          <cell r="L182" t="str">
            <v>REGULER</v>
          </cell>
          <cell r="M182">
            <v>0</v>
          </cell>
          <cell r="N182">
            <v>5</v>
          </cell>
          <cell r="O182">
            <v>5</v>
          </cell>
          <cell r="P182">
            <v>0</v>
          </cell>
          <cell r="Q182">
            <v>8</v>
          </cell>
          <cell r="R182">
            <v>19</v>
          </cell>
          <cell r="S182">
            <v>9</v>
          </cell>
          <cell r="T182">
            <v>46</v>
          </cell>
          <cell r="U182">
            <v>0</v>
          </cell>
          <cell r="V182">
            <v>5</v>
          </cell>
          <cell r="W182">
            <v>5</v>
          </cell>
          <cell r="X182">
            <v>0</v>
          </cell>
          <cell r="Y182">
            <v>8</v>
          </cell>
          <cell r="Z182">
            <v>19</v>
          </cell>
          <cell r="AA182">
            <v>9</v>
          </cell>
          <cell r="AB182">
            <v>46</v>
          </cell>
          <cell r="AC182">
            <v>2</v>
          </cell>
          <cell r="AD182" t="str">
            <v>TIDAK</v>
          </cell>
          <cell r="AE182" t="str">
            <v>TIDAK</v>
          </cell>
          <cell r="AF182">
            <v>46</v>
          </cell>
          <cell r="AG182">
            <v>2</v>
          </cell>
          <cell r="AH182" t="str">
            <v>SAPHIRE</v>
          </cell>
          <cell r="AI182">
            <v>0</v>
          </cell>
          <cell r="AJ182" t="str">
            <v>FALSE</v>
          </cell>
          <cell r="AK182">
            <v>0</v>
          </cell>
          <cell r="AL182">
            <v>45261</v>
          </cell>
          <cell r="AM182">
            <v>45701</v>
          </cell>
          <cell r="AN182">
            <v>1</v>
          </cell>
          <cell r="AO182">
            <v>46</v>
          </cell>
          <cell r="AP182" t="str">
            <v>-</v>
          </cell>
          <cell r="AQ182" t="str">
            <v>-</v>
          </cell>
          <cell r="AR182" t="str">
            <v>REGULER</v>
          </cell>
          <cell r="AS182" t="str">
            <v>REGULER</v>
          </cell>
          <cell r="AT182" t="str">
            <v>REGULER</v>
          </cell>
          <cell r="AU182" t="str">
            <v>REGULER</v>
          </cell>
          <cell r="AV182" t="str">
            <v/>
          </cell>
          <cell r="AW182">
            <v>31</v>
          </cell>
          <cell r="AX182">
            <v>37</v>
          </cell>
          <cell r="AY182">
            <v>36</v>
          </cell>
          <cell r="AZ182">
            <v>37</v>
          </cell>
          <cell r="BA182">
            <v>38</v>
          </cell>
          <cell r="BB182">
            <v>31</v>
          </cell>
          <cell r="BC182">
            <v>37</v>
          </cell>
          <cell r="BD182">
            <v>36</v>
          </cell>
          <cell r="BE182">
            <v>37</v>
          </cell>
          <cell r="BF182">
            <v>38</v>
          </cell>
          <cell r="BG182">
            <v>6</v>
          </cell>
          <cell r="BH182">
            <v>31</v>
          </cell>
          <cell r="BI182">
            <v>37</v>
          </cell>
          <cell r="BJ182">
            <v>36</v>
          </cell>
          <cell r="BK182">
            <v>37</v>
          </cell>
          <cell r="BL182">
            <v>38</v>
          </cell>
          <cell r="BM182">
            <v>18</v>
          </cell>
          <cell r="BN182">
            <v>203</v>
          </cell>
          <cell r="BO182">
            <v>6</v>
          </cell>
          <cell r="BP182">
            <v>31</v>
          </cell>
          <cell r="BQ182">
            <v>37</v>
          </cell>
          <cell r="BR182">
            <v>36</v>
          </cell>
          <cell r="BS182">
            <v>37</v>
          </cell>
          <cell r="BT182">
            <v>38</v>
          </cell>
          <cell r="BU182">
            <v>18</v>
          </cell>
          <cell r="BV182">
            <v>203</v>
          </cell>
          <cell r="BW182">
            <v>0</v>
          </cell>
          <cell r="BX182" t="str">
            <v>TIDAK</v>
          </cell>
          <cell r="BY182" t="str">
            <v>TIDAK</v>
          </cell>
        </row>
        <row r="183">
          <cell r="A183" t="str">
            <v>A0773</v>
          </cell>
          <cell r="B183" t="str">
            <v>Feby Dhimas Setyawan</v>
          </cell>
          <cell r="C183" t="str">
            <v>DELTA</v>
          </cell>
          <cell r="D183">
            <v>44905</v>
          </cell>
          <cell r="E183" t="str">
            <v>Dec-22</v>
          </cell>
          <cell r="F183" t="str">
            <v>EKSKLUSIF</v>
          </cell>
          <cell r="G183" t="str">
            <v>EKSKLUSIF</v>
          </cell>
          <cell r="H183" t="str">
            <v>-</v>
          </cell>
          <cell r="I183" t="str">
            <v>-</v>
          </cell>
          <cell r="J183" t="str">
            <v>REGULER</v>
          </cell>
          <cell r="K183" t="str">
            <v>-</v>
          </cell>
          <cell r="L183" t="str">
            <v>-</v>
          </cell>
          <cell r="M183">
            <v>20</v>
          </cell>
          <cell r="N183">
            <v>44</v>
          </cell>
          <cell r="O183">
            <v>0</v>
          </cell>
          <cell r="P183">
            <v>0</v>
          </cell>
          <cell r="Q183">
            <v>2</v>
          </cell>
          <cell r="R183">
            <v>0</v>
          </cell>
          <cell r="S183" t="str">
            <v/>
          </cell>
          <cell r="T183">
            <v>66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2</v>
          </cell>
          <cell r="Z183">
            <v>0</v>
          </cell>
          <cell r="AA183" t="str">
            <v/>
          </cell>
          <cell r="AB183">
            <v>2</v>
          </cell>
          <cell r="AC183">
            <v>4</v>
          </cell>
          <cell r="AD183" t="str">
            <v>DOWNGRADE</v>
          </cell>
          <cell r="AE183" t="str">
            <v>TIDAK</v>
          </cell>
          <cell r="AF183">
            <v>1</v>
          </cell>
          <cell r="AG183">
            <v>2</v>
          </cell>
          <cell r="AH183" t="str">
            <v>SAPHIRE</v>
          </cell>
          <cell r="AI183">
            <v>0</v>
          </cell>
          <cell r="AJ183" t="str">
            <v>FALSE</v>
          </cell>
          <cell r="AK183">
            <v>0</v>
          </cell>
          <cell r="AL183">
            <v>45261</v>
          </cell>
          <cell r="AM183">
            <v>45701</v>
          </cell>
          <cell r="AN183">
            <v>1</v>
          </cell>
          <cell r="AO183">
            <v>1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/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 t="str">
            <v/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 t="str">
            <v/>
          </cell>
          <cell r="BN183">
            <v>0</v>
          </cell>
          <cell r="BO183" t="str">
            <v/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 t="str">
            <v/>
          </cell>
          <cell r="BV183">
            <v>0</v>
          </cell>
          <cell r="BW183">
            <v>7</v>
          </cell>
          <cell r="BX183" t="str">
            <v>DOWNGRADE</v>
          </cell>
          <cell r="BY183" t="str">
            <v>RESET</v>
          </cell>
        </row>
        <row r="184">
          <cell r="A184" t="str">
            <v>A3456</v>
          </cell>
          <cell r="B184" t="str">
            <v>Feby Kurnia</v>
          </cell>
          <cell r="C184" t="str">
            <v>DELTA</v>
          </cell>
          <cell r="D184">
            <v>45269</v>
          </cell>
          <cell r="E184" t="str">
            <v>Dec-23</v>
          </cell>
          <cell r="F184" t="str">
            <v>-</v>
          </cell>
          <cell r="G184" t="str">
            <v>REGULER</v>
          </cell>
          <cell r="H184" t="str">
            <v>REGULER</v>
          </cell>
          <cell r="I184" t="str">
            <v>REGULER</v>
          </cell>
          <cell r="J184" t="str">
            <v>REGULER</v>
          </cell>
          <cell r="K184" t="str">
            <v>EKSKLUSIF</v>
          </cell>
          <cell r="L184" t="str">
            <v>EKSKLUSIF</v>
          </cell>
          <cell r="M184">
            <v>0</v>
          </cell>
          <cell r="N184">
            <v>37</v>
          </cell>
          <cell r="O184">
            <v>41</v>
          </cell>
          <cell r="P184">
            <v>42</v>
          </cell>
          <cell r="Q184">
            <v>15</v>
          </cell>
          <cell r="R184">
            <v>42</v>
          </cell>
          <cell r="S184">
            <v>20</v>
          </cell>
          <cell r="T184">
            <v>197</v>
          </cell>
          <cell r="U184">
            <v>0</v>
          </cell>
          <cell r="V184">
            <v>37</v>
          </cell>
          <cell r="W184">
            <v>41</v>
          </cell>
          <cell r="X184">
            <v>42</v>
          </cell>
          <cell r="Y184">
            <v>15</v>
          </cell>
          <cell r="Z184">
            <v>0</v>
          </cell>
          <cell r="AA184">
            <v>0</v>
          </cell>
          <cell r="AB184">
            <v>135</v>
          </cell>
          <cell r="AC184">
            <v>1</v>
          </cell>
          <cell r="AD184" t="str">
            <v>TIDAK</v>
          </cell>
          <cell r="AE184" t="str">
            <v>TIDAK</v>
          </cell>
          <cell r="AF184">
            <v>135</v>
          </cell>
          <cell r="AG184">
            <v>2</v>
          </cell>
          <cell r="AH184" t="str">
            <v>SAPHIRE</v>
          </cell>
          <cell r="AI184">
            <v>0</v>
          </cell>
          <cell r="AJ184" t="str">
            <v>Y</v>
          </cell>
          <cell r="AK184">
            <v>0</v>
          </cell>
          <cell r="AL184">
            <v>45261</v>
          </cell>
          <cell r="AM184">
            <v>45701</v>
          </cell>
          <cell r="AN184">
            <v>1</v>
          </cell>
          <cell r="AO184">
            <v>135</v>
          </cell>
          <cell r="AP184" t="str">
            <v>EKSKLUSIF</v>
          </cell>
          <cell r="AQ184" t="str">
            <v>-</v>
          </cell>
          <cell r="AR184" t="str">
            <v>EKSKLUSIF</v>
          </cell>
          <cell r="AS184" t="str">
            <v>EKSKLUSIF</v>
          </cell>
          <cell r="AT184" t="str">
            <v>EKSKLUSIF</v>
          </cell>
          <cell r="AU184" t="str">
            <v>EKSKLUSIF</v>
          </cell>
          <cell r="AV184" t="str">
            <v/>
          </cell>
          <cell r="AW184">
            <v>49</v>
          </cell>
          <cell r="AX184">
            <v>48</v>
          </cell>
          <cell r="AY184">
            <v>42</v>
          </cell>
          <cell r="AZ184">
            <v>47</v>
          </cell>
          <cell r="BA184">
            <v>43</v>
          </cell>
          <cell r="BB184">
            <v>49</v>
          </cell>
          <cell r="BC184">
            <v>48</v>
          </cell>
          <cell r="BD184">
            <v>42</v>
          </cell>
          <cell r="BE184">
            <v>47</v>
          </cell>
          <cell r="BF184">
            <v>43</v>
          </cell>
          <cell r="BG184">
            <v>19</v>
          </cell>
          <cell r="BH184">
            <v>49</v>
          </cell>
          <cell r="BI184">
            <v>48</v>
          </cell>
          <cell r="BJ184">
            <v>42</v>
          </cell>
          <cell r="BK184">
            <v>47</v>
          </cell>
          <cell r="BL184">
            <v>43</v>
          </cell>
          <cell r="BM184">
            <v>22</v>
          </cell>
          <cell r="BN184">
            <v>270</v>
          </cell>
          <cell r="BO184">
            <v>0</v>
          </cell>
          <cell r="BP184">
            <v>49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22</v>
          </cell>
          <cell r="BV184">
            <v>71</v>
          </cell>
          <cell r="BW184">
            <v>0</v>
          </cell>
          <cell r="BX184" t="str">
            <v>TIDAK</v>
          </cell>
          <cell r="BY184" t="str">
            <v>TIDAK</v>
          </cell>
        </row>
        <row r="185">
          <cell r="A185" t="str">
            <v>A3877</v>
          </cell>
          <cell r="B185" t="str">
            <v>Felsa Inkiriwang</v>
          </cell>
          <cell r="C185" t="str">
            <v>DELTA</v>
          </cell>
          <cell r="D185">
            <v>45383</v>
          </cell>
          <cell r="E185" t="str">
            <v>Apr-24</v>
          </cell>
          <cell r="F185" t="str">
            <v>-</v>
          </cell>
          <cell r="G185" t="str">
            <v>-</v>
          </cell>
          <cell r="H185" t="str">
            <v>-</v>
          </cell>
          <cell r="I185" t="str">
            <v>REGULER</v>
          </cell>
          <cell r="J185" t="str">
            <v>REGULER</v>
          </cell>
          <cell r="K185" t="str">
            <v>REGULER</v>
          </cell>
          <cell r="L185" t="str">
            <v>REGULER</v>
          </cell>
          <cell r="M185">
            <v>0</v>
          </cell>
          <cell r="N185">
            <v>0</v>
          </cell>
          <cell r="O185">
            <v>0</v>
          </cell>
          <cell r="P185">
            <v>4</v>
          </cell>
          <cell r="Q185">
            <v>22</v>
          </cell>
          <cell r="R185">
            <v>30</v>
          </cell>
          <cell r="S185">
            <v>17</v>
          </cell>
          <cell r="T185">
            <v>73</v>
          </cell>
          <cell r="U185">
            <v>0</v>
          </cell>
          <cell r="V185">
            <v>0</v>
          </cell>
          <cell r="W185">
            <v>0</v>
          </cell>
          <cell r="X185">
            <v>4</v>
          </cell>
          <cell r="Y185">
            <v>22</v>
          </cell>
          <cell r="Z185">
            <v>30</v>
          </cell>
          <cell r="AA185">
            <v>17</v>
          </cell>
          <cell r="AB185">
            <v>73</v>
          </cell>
          <cell r="AC185">
            <v>0</v>
          </cell>
          <cell r="AD185" t="str">
            <v>TIDAK</v>
          </cell>
          <cell r="AE185" t="str">
            <v>TIDAK</v>
          </cell>
          <cell r="AF185">
            <v>73</v>
          </cell>
          <cell r="AG185">
            <v>2</v>
          </cell>
          <cell r="AH185" t="str">
            <v>SAPHIRE</v>
          </cell>
          <cell r="AI185">
            <v>0</v>
          </cell>
          <cell r="AJ185" t="str">
            <v>Y</v>
          </cell>
          <cell r="AK185">
            <v>0</v>
          </cell>
          <cell r="AL185">
            <v>45261</v>
          </cell>
          <cell r="AM185">
            <v>45701</v>
          </cell>
          <cell r="AN185">
            <v>1</v>
          </cell>
          <cell r="AO185">
            <v>73</v>
          </cell>
          <cell r="AP185" t="str">
            <v>-</v>
          </cell>
          <cell r="AQ185" t="str">
            <v>-</v>
          </cell>
          <cell r="AR185" t="str">
            <v>REGULER</v>
          </cell>
          <cell r="AS185" t="str">
            <v>REGULER</v>
          </cell>
          <cell r="AT185" t="str">
            <v>REGULER</v>
          </cell>
          <cell r="AU185" t="str">
            <v>REGULER</v>
          </cell>
          <cell r="AV185" t="str">
            <v/>
          </cell>
          <cell r="AW185">
            <v>35</v>
          </cell>
          <cell r="AX185">
            <v>39</v>
          </cell>
          <cell r="AY185">
            <v>42</v>
          </cell>
          <cell r="AZ185">
            <v>47</v>
          </cell>
          <cell r="BA185">
            <v>31</v>
          </cell>
          <cell r="BB185">
            <v>35</v>
          </cell>
          <cell r="BC185">
            <v>39</v>
          </cell>
          <cell r="BD185">
            <v>42</v>
          </cell>
          <cell r="BE185">
            <v>47</v>
          </cell>
          <cell r="BF185">
            <v>31</v>
          </cell>
          <cell r="BG185">
            <v>9</v>
          </cell>
          <cell r="BH185">
            <v>35</v>
          </cell>
          <cell r="BI185">
            <v>39</v>
          </cell>
          <cell r="BJ185">
            <v>42</v>
          </cell>
          <cell r="BK185">
            <v>47</v>
          </cell>
          <cell r="BL185">
            <v>31</v>
          </cell>
          <cell r="BM185">
            <v>11</v>
          </cell>
          <cell r="BN185">
            <v>214</v>
          </cell>
          <cell r="BO185">
            <v>9</v>
          </cell>
          <cell r="BP185">
            <v>35</v>
          </cell>
          <cell r="BQ185">
            <v>39</v>
          </cell>
          <cell r="BR185">
            <v>42</v>
          </cell>
          <cell r="BS185">
            <v>47</v>
          </cell>
          <cell r="BT185">
            <v>31</v>
          </cell>
          <cell r="BU185">
            <v>11</v>
          </cell>
          <cell r="BV185">
            <v>214</v>
          </cell>
          <cell r="BW185">
            <v>0</v>
          </cell>
          <cell r="BX185" t="str">
            <v>TIDAK</v>
          </cell>
          <cell r="BY185" t="str">
            <v>TIDAK</v>
          </cell>
        </row>
        <row r="186">
          <cell r="A186" t="str">
            <v>A3754</v>
          </cell>
          <cell r="B186" t="str">
            <v>Firda Nur Karima</v>
          </cell>
          <cell r="C186" t="str">
            <v>DELTA</v>
          </cell>
          <cell r="D186">
            <v>45357</v>
          </cell>
          <cell r="E186" t="str">
            <v>Mar-24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REGULER</v>
          </cell>
          <cell r="J186" t="str">
            <v>REGULER</v>
          </cell>
          <cell r="K186" t="str">
            <v>REGULER</v>
          </cell>
          <cell r="L186" t="str">
            <v>EKSKLUSIF</v>
          </cell>
          <cell r="M186">
            <v>0</v>
          </cell>
          <cell r="N186">
            <v>0</v>
          </cell>
          <cell r="O186">
            <v>0</v>
          </cell>
          <cell r="P186">
            <v>10</v>
          </cell>
          <cell r="Q186">
            <v>34</v>
          </cell>
          <cell r="R186">
            <v>42</v>
          </cell>
          <cell r="S186">
            <v>21</v>
          </cell>
          <cell r="T186">
            <v>107</v>
          </cell>
          <cell r="U186">
            <v>0</v>
          </cell>
          <cell r="V186">
            <v>0</v>
          </cell>
          <cell r="W186">
            <v>0</v>
          </cell>
          <cell r="X186">
            <v>10</v>
          </cell>
          <cell r="Y186">
            <v>34</v>
          </cell>
          <cell r="Z186">
            <v>42</v>
          </cell>
          <cell r="AA186">
            <v>0</v>
          </cell>
          <cell r="AB186">
            <v>86</v>
          </cell>
          <cell r="AC186">
            <v>0</v>
          </cell>
          <cell r="AD186" t="str">
            <v>TIDAK</v>
          </cell>
          <cell r="AE186" t="str">
            <v>TIDAK</v>
          </cell>
          <cell r="AF186">
            <v>86</v>
          </cell>
          <cell r="AG186">
            <v>2</v>
          </cell>
          <cell r="AH186" t="str">
            <v>SAPHIRE</v>
          </cell>
          <cell r="AI186">
            <v>0</v>
          </cell>
          <cell r="AJ186" t="str">
            <v>Y</v>
          </cell>
          <cell r="AK186">
            <v>0</v>
          </cell>
          <cell r="AL186">
            <v>45261</v>
          </cell>
          <cell r="AM186">
            <v>45701</v>
          </cell>
          <cell r="AN186">
            <v>1</v>
          </cell>
          <cell r="AO186">
            <v>86</v>
          </cell>
          <cell r="AP186" t="str">
            <v>EKSKLUSIF</v>
          </cell>
          <cell r="AQ186" t="str">
            <v>-</v>
          </cell>
          <cell r="AR186" t="str">
            <v>EKSKLUSIF</v>
          </cell>
          <cell r="AS186" t="str">
            <v>REGULER</v>
          </cell>
          <cell r="AT186" t="str">
            <v>EKSKLUSIF</v>
          </cell>
          <cell r="AU186" t="str">
            <v>EKSKLUSIF</v>
          </cell>
          <cell r="AV186" t="str">
            <v/>
          </cell>
          <cell r="AW186">
            <v>47</v>
          </cell>
          <cell r="AX186">
            <v>47</v>
          </cell>
          <cell r="AY186">
            <v>15</v>
          </cell>
          <cell r="AZ186">
            <v>46</v>
          </cell>
          <cell r="BA186">
            <v>43</v>
          </cell>
          <cell r="BB186">
            <v>47</v>
          </cell>
          <cell r="BC186">
            <v>47</v>
          </cell>
          <cell r="BD186">
            <v>15</v>
          </cell>
          <cell r="BE186">
            <v>46</v>
          </cell>
          <cell r="BF186">
            <v>43</v>
          </cell>
          <cell r="BG186">
            <v>19</v>
          </cell>
          <cell r="BH186">
            <v>47</v>
          </cell>
          <cell r="BI186">
            <v>47</v>
          </cell>
          <cell r="BJ186">
            <v>15</v>
          </cell>
          <cell r="BK186">
            <v>46</v>
          </cell>
          <cell r="BL186">
            <v>43</v>
          </cell>
          <cell r="BM186">
            <v>21</v>
          </cell>
          <cell r="BN186">
            <v>238</v>
          </cell>
          <cell r="BO186">
            <v>0</v>
          </cell>
          <cell r="BP186">
            <v>47</v>
          </cell>
          <cell r="BQ186">
            <v>0</v>
          </cell>
          <cell r="BR186">
            <v>15</v>
          </cell>
          <cell r="BS186">
            <v>0</v>
          </cell>
          <cell r="BT186">
            <v>0</v>
          </cell>
          <cell r="BU186">
            <v>21</v>
          </cell>
          <cell r="BV186">
            <v>83</v>
          </cell>
          <cell r="BW186">
            <v>0</v>
          </cell>
          <cell r="BX186" t="str">
            <v>TIDAK</v>
          </cell>
          <cell r="BY186" t="str">
            <v>TIDAK</v>
          </cell>
        </row>
        <row r="187">
          <cell r="A187">
            <v>92315</v>
          </cell>
          <cell r="B187" t="str">
            <v>Fitrah Herdiansyah</v>
          </cell>
          <cell r="C187" t="str">
            <v>DELTA</v>
          </cell>
          <cell r="D187">
            <v>45201</v>
          </cell>
          <cell r="E187" t="str">
            <v>Oct-23</v>
          </cell>
          <cell r="F187" t="str">
            <v>REGULER</v>
          </cell>
          <cell r="G187" t="str">
            <v>REGULER</v>
          </cell>
          <cell r="H187" t="str">
            <v>-</v>
          </cell>
          <cell r="I187" t="str">
            <v>-</v>
          </cell>
          <cell r="J187" t="str">
            <v>-</v>
          </cell>
          <cell r="K187" t="str">
            <v>-</v>
          </cell>
          <cell r="L187" t="str">
            <v>-</v>
          </cell>
          <cell r="M187">
            <v>15</v>
          </cell>
          <cell r="N187">
            <v>37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 t="str">
            <v/>
          </cell>
          <cell r="T187">
            <v>52</v>
          </cell>
          <cell r="U187">
            <v>15</v>
          </cell>
          <cell r="V187">
            <v>37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 t="str">
            <v/>
          </cell>
          <cell r="AB187">
            <v>52</v>
          </cell>
          <cell r="AC187">
            <v>5</v>
          </cell>
          <cell r="AD187" t="str">
            <v>DOWNGRADE</v>
          </cell>
          <cell r="AE187" t="str">
            <v>RESET</v>
          </cell>
          <cell r="AF187">
            <v>0</v>
          </cell>
          <cell r="AG187">
            <v>2</v>
          </cell>
          <cell r="AH187" t="str">
            <v>SAPHIRE</v>
          </cell>
          <cell r="AI187">
            <v>0</v>
          </cell>
          <cell r="AJ187" t="str">
            <v>FALSE</v>
          </cell>
          <cell r="AK187">
            <v>0</v>
          </cell>
          <cell r="AL187">
            <v>45261</v>
          </cell>
          <cell r="AM187">
            <v>45701</v>
          </cell>
          <cell r="AN187">
            <v>1</v>
          </cell>
          <cell r="AO187">
            <v>0</v>
          </cell>
          <cell r="AP187" t="str">
            <v>-</v>
          </cell>
          <cell r="AQ187" t="str">
            <v>-</v>
          </cell>
          <cell r="AR187" t="str">
            <v>-</v>
          </cell>
          <cell r="AS187" t="str">
            <v>-</v>
          </cell>
          <cell r="AT187" t="str">
            <v>-</v>
          </cell>
          <cell r="AU187" t="str">
            <v>-</v>
          </cell>
          <cell r="AV187" t="str">
            <v/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 t="str">
            <v/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 t="str">
            <v/>
          </cell>
          <cell r="BN187">
            <v>0</v>
          </cell>
          <cell r="BO187" t="str">
            <v/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 t="str">
            <v/>
          </cell>
          <cell r="BV187">
            <v>0</v>
          </cell>
          <cell r="BW187">
            <v>7</v>
          </cell>
          <cell r="BX187" t="str">
            <v>DOWNGRADE</v>
          </cell>
          <cell r="BY187" t="str">
            <v>RESET</v>
          </cell>
        </row>
        <row r="188">
          <cell r="A188" t="str">
            <v>A3257</v>
          </cell>
          <cell r="B188" t="str">
            <v>Friska Nurafriani</v>
          </cell>
          <cell r="C188" t="str">
            <v>DELTA</v>
          </cell>
          <cell r="D188">
            <v>45229</v>
          </cell>
          <cell r="E188" t="str">
            <v>Oct-23</v>
          </cell>
          <cell r="F188" t="str">
            <v>REGULER</v>
          </cell>
          <cell r="G188" t="str">
            <v>REGULER</v>
          </cell>
          <cell r="H188" t="str">
            <v>-</v>
          </cell>
          <cell r="I188" t="str">
            <v>-</v>
          </cell>
          <cell r="J188" t="str">
            <v>-</v>
          </cell>
          <cell r="K188" t="str">
            <v>-</v>
          </cell>
          <cell r="L188" t="str">
            <v>-</v>
          </cell>
          <cell r="M188">
            <v>5</v>
          </cell>
          <cell r="N188">
            <v>9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 t="str">
            <v/>
          </cell>
          <cell r="T188">
            <v>14</v>
          </cell>
          <cell r="U188">
            <v>5</v>
          </cell>
          <cell r="V188">
            <v>9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 t="str">
            <v/>
          </cell>
          <cell r="AB188">
            <v>14</v>
          </cell>
          <cell r="AC188">
            <v>5</v>
          </cell>
          <cell r="AD188" t="str">
            <v>DOWNGRADE</v>
          </cell>
          <cell r="AE188" t="str">
            <v>RESET</v>
          </cell>
          <cell r="AF188">
            <v>0</v>
          </cell>
          <cell r="AG188">
            <v>2</v>
          </cell>
          <cell r="AH188" t="str">
            <v>SAPHIRE</v>
          </cell>
          <cell r="AI188">
            <v>0</v>
          </cell>
          <cell r="AJ188" t="str">
            <v>FALSE</v>
          </cell>
          <cell r="AK188">
            <v>0</v>
          </cell>
          <cell r="AL188">
            <v>45261</v>
          </cell>
          <cell r="AM188">
            <v>45701</v>
          </cell>
          <cell r="AN188">
            <v>1</v>
          </cell>
          <cell r="AO188">
            <v>0</v>
          </cell>
          <cell r="AP188" t="str">
            <v>-</v>
          </cell>
          <cell r="AQ188" t="str">
            <v>-</v>
          </cell>
          <cell r="AR188" t="str">
            <v>-</v>
          </cell>
          <cell r="AS188" t="str">
            <v>-</v>
          </cell>
          <cell r="AT188" t="str">
            <v>-</v>
          </cell>
          <cell r="AU188" t="str">
            <v>-</v>
          </cell>
          <cell r="AV188" t="str">
            <v/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 t="str">
            <v/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 t="str">
            <v/>
          </cell>
          <cell r="BN188">
            <v>0</v>
          </cell>
          <cell r="BO188" t="str">
            <v/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 t="str">
            <v/>
          </cell>
          <cell r="BV188">
            <v>0</v>
          </cell>
          <cell r="BW188">
            <v>7</v>
          </cell>
          <cell r="BX188" t="str">
            <v>DOWNGRADE</v>
          </cell>
          <cell r="BY188" t="str">
            <v>RESET</v>
          </cell>
        </row>
        <row r="189">
          <cell r="A189" t="str">
            <v>A0892</v>
          </cell>
          <cell r="B189" t="str">
            <v>Fuad Azyzy Al Ghifari</v>
          </cell>
          <cell r="C189" t="str">
            <v>DELTA</v>
          </cell>
          <cell r="D189">
            <v>44943</v>
          </cell>
          <cell r="E189" t="str">
            <v>Jan-23</v>
          </cell>
          <cell r="F189" t="str">
            <v>REGULER</v>
          </cell>
          <cell r="G189" t="str">
            <v>EKSKLUSIF</v>
          </cell>
          <cell r="H189" t="str">
            <v>EKSKLUSIF</v>
          </cell>
          <cell r="I189" t="str">
            <v>EKSKLUSIF</v>
          </cell>
          <cell r="J189" t="str">
            <v>REGULER</v>
          </cell>
          <cell r="K189" t="str">
            <v>REGULER</v>
          </cell>
          <cell r="L189" t="str">
            <v>REGULER</v>
          </cell>
          <cell r="M189">
            <v>0</v>
          </cell>
          <cell r="N189">
            <v>45</v>
          </cell>
          <cell r="O189">
            <v>41</v>
          </cell>
          <cell r="P189">
            <v>41</v>
          </cell>
          <cell r="Q189">
            <v>7</v>
          </cell>
          <cell r="R189">
            <v>38</v>
          </cell>
          <cell r="S189">
            <v>19</v>
          </cell>
          <cell r="T189">
            <v>191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7</v>
          </cell>
          <cell r="Z189">
            <v>38</v>
          </cell>
          <cell r="AA189">
            <v>19</v>
          </cell>
          <cell r="AB189">
            <v>64</v>
          </cell>
          <cell r="AC189">
            <v>1</v>
          </cell>
          <cell r="AD189" t="str">
            <v>TIDAK</v>
          </cell>
          <cell r="AE189" t="str">
            <v>TIDAK</v>
          </cell>
          <cell r="AF189">
            <v>64</v>
          </cell>
          <cell r="AG189">
            <v>2</v>
          </cell>
          <cell r="AH189" t="str">
            <v>SAPHIRE</v>
          </cell>
          <cell r="AI189">
            <v>0</v>
          </cell>
          <cell r="AJ189" t="str">
            <v>FALSE</v>
          </cell>
          <cell r="AK189">
            <v>0</v>
          </cell>
          <cell r="AL189">
            <v>45261</v>
          </cell>
          <cell r="AM189">
            <v>45701</v>
          </cell>
          <cell r="AN189">
            <v>1</v>
          </cell>
          <cell r="AO189">
            <v>64</v>
          </cell>
          <cell r="AP189" t="str">
            <v>-</v>
          </cell>
          <cell r="AQ189" t="str">
            <v>-</v>
          </cell>
          <cell r="AR189" t="str">
            <v>-</v>
          </cell>
          <cell r="AS189" t="str">
            <v>-</v>
          </cell>
          <cell r="AT189" t="str">
            <v>-</v>
          </cell>
          <cell r="AU189" t="str">
            <v>-</v>
          </cell>
          <cell r="AV189" t="str">
            <v/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 t="str">
            <v/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 t="str">
            <v/>
          </cell>
          <cell r="BN189">
            <v>0</v>
          </cell>
          <cell r="BO189" t="str">
            <v/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 t="str">
            <v/>
          </cell>
          <cell r="BV189">
            <v>0</v>
          </cell>
          <cell r="BW189">
            <v>7</v>
          </cell>
          <cell r="BX189" t="str">
            <v>DOWNGRADE</v>
          </cell>
          <cell r="BY189" t="str">
            <v>RESET</v>
          </cell>
        </row>
        <row r="190">
          <cell r="A190" t="str">
            <v>A0874</v>
          </cell>
          <cell r="B190" t="str">
            <v>Galih Mardiana</v>
          </cell>
          <cell r="C190" t="str">
            <v>DELTA</v>
          </cell>
          <cell r="D190">
            <v>44958</v>
          </cell>
          <cell r="E190" t="str">
            <v>Feb-23</v>
          </cell>
          <cell r="F190" t="str">
            <v>EKSKLUSIF</v>
          </cell>
          <cell r="G190" t="str">
            <v>EKSKLUSIF</v>
          </cell>
          <cell r="H190" t="str">
            <v>EKSKLUSIF</v>
          </cell>
          <cell r="I190" t="str">
            <v>EKSKLUSIF</v>
          </cell>
          <cell r="J190" t="str">
            <v>EKSKLUSIF</v>
          </cell>
          <cell r="K190" t="str">
            <v>EKSKLUSIF</v>
          </cell>
          <cell r="L190" t="str">
            <v>EKSKLUSIF</v>
          </cell>
          <cell r="M190">
            <v>20</v>
          </cell>
          <cell r="N190">
            <v>47</v>
          </cell>
          <cell r="O190">
            <v>42</v>
          </cell>
          <cell r="P190">
            <v>43</v>
          </cell>
          <cell r="Q190">
            <v>39</v>
          </cell>
          <cell r="R190">
            <v>42</v>
          </cell>
          <cell r="S190">
            <v>22</v>
          </cell>
          <cell r="T190">
            <v>255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 t="str">
            <v>TIDAK</v>
          </cell>
          <cell r="AE190" t="str">
            <v>TIDAK</v>
          </cell>
          <cell r="AF190">
            <v>0</v>
          </cell>
          <cell r="AG190">
            <v>2</v>
          </cell>
          <cell r="AH190" t="str">
            <v>SAPHIRE</v>
          </cell>
          <cell r="AI190">
            <v>0</v>
          </cell>
          <cell r="AJ190" t="str">
            <v>FALSE</v>
          </cell>
          <cell r="AK190">
            <v>0</v>
          </cell>
          <cell r="AL190">
            <v>45261</v>
          </cell>
          <cell r="AM190">
            <v>45701</v>
          </cell>
          <cell r="AN190">
            <v>1</v>
          </cell>
          <cell r="AO190">
            <v>0</v>
          </cell>
          <cell r="AP190" t="str">
            <v>EKSKLUSIF</v>
          </cell>
          <cell r="AQ190" t="str">
            <v>-</v>
          </cell>
          <cell r="AR190" t="str">
            <v>EKSKLUSIF</v>
          </cell>
          <cell r="AS190" t="str">
            <v>EKSKLUSIF</v>
          </cell>
          <cell r="AT190" t="str">
            <v>EKSKLUSIF</v>
          </cell>
          <cell r="AU190" t="str">
            <v>EKSKLUSIF</v>
          </cell>
          <cell r="AV190" t="str">
            <v/>
          </cell>
          <cell r="AW190">
            <v>50</v>
          </cell>
          <cell r="AX190">
            <v>49</v>
          </cell>
          <cell r="AY190">
            <v>43</v>
          </cell>
          <cell r="AZ190">
            <v>49</v>
          </cell>
          <cell r="BA190">
            <v>43</v>
          </cell>
          <cell r="BB190">
            <v>50</v>
          </cell>
          <cell r="BC190">
            <v>49</v>
          </cell>
          <cell r="BD190">
            <v>43</v>
          </cell>
          <cell r="BE190">
            <v>49</v>
          </cell>
          <cell r="BF190">
            <v>43</v>
          </cell>
          <cell r="BG190">
            <v>6</v>
          </cell>
          <cell r="BH190">
            <v>50</v>
          </cell>
          <cell r="BI190">
            <v>49</v>
          </cell>
          <cell r="BJ190">
            <v>43</v>
          </cell>
          <cell r="BK190">
            <v>49</v>
          </cell>
          <cell r="BL190">
            <v>43</v>
          </cell>
          <cell r="BM190">
            <v>21</v>
          </cell>
          <cell r="BN190">
            <v>261</v>
          </cell>
          <cell r="BO190">
            <v>0</v>
          </cell>
          <cell r="BP190">
            <v>50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21</v>
          </cell>
          <cell r="BV190">
            <v>71</v>
          </cell>
          <cell r="BW190">
            <v>0</v>
          </cell>
          <cell r="BX190" t="str">
            <v>TIDAK</v>
          </cell>
          <cell r="BY190" t="str">
            <v>TIDAK</v>
          </cell>
        </row>
        <row r="191">
          <cell r="A191" t="str">
            <v>A0757</v>
          </cell>
          <cell r="B191" t="str">
            <v>Ganesha Wijaya Kusuma</v>
          </cell>
          <cell r="C191" t="str">
            <v>DELTA</v>
          </cell>
          <cell r="D191">
            <v>44902</v>
          </cell>
          <cell r="E191" t="str">
            <v>Dec-22</v>
          </cell>
          <cell r="F191" t="str">
            <v>EKSKLUSIF</v>
          </cell>
          <cell r="G191" t="str">
            <v>REGULER</v>
          </cell>
          <cell r="H191" t="str">
            <v>REGULER</v>
          </cell>
          <cell r="I191" t="str">
            <v>REGULER</v>
          </cell>
          <cell r="J191" t="str">
            <v>-</v>
          </cell>
          <cell r="K191" t="str">
            <v>REGULER</v>
          </cell>
          <cell r="L191" t="str">
            <v>REGULER</v>
          </cell>
          <cell r="M191">
            <v>20</v>
          </cell>
          <cell r="N191">
            <v>0</v>
          </cell>
          <cell r="O191">
            <v>12</v>
          </cell>
          <cell r="P191">
            <v>1</v>
          </cell>
          <cell r="Q191">
            <v>0</v>
          </cell>
          <cell r="R191">
            <v>1</v>
          </cell>
          <cell r="S191">
            <v>15</v>
          </cell>
          <cell r="T191">
            <v>49</v>
          </cell>
          <cell r="U191">
            <v>0</v>
          </cell>
          <cell r="V191">
            <v>0</v>
          </cell>
          <cell r="W191">
            <v>12</v>
          </cell>
          <cell r="X191">
            <v>1</v>
          </cell>
          <cell r="Y191">
            <v>0</v>
          </cell>
          <cell r="Z191">
            <v>1</v>
          </cell>
          <cell r="AA191">
            <v>15</v>
          </cell>
          <cell r="AB191">
            <v>29</v>
          </cell>
          <cell r="AC191">
            <v>2</v>
          </cell>
          <cell r="AD191" t="str">
            <v>TIDAK</v>
          </cell>
          <cell r="AE191" t="str">
            <v>TIDAK</v>
          </cell>
          <cell r="AF191">
            <v>29</v>
          </cell>
          <cell r="AG191">
            <v>2</v>
          </cell>
          <cell r="AH191" t="str">
            <v>SAPHIRE</v>
          </cell>
          <cell r="AI191">
            <v>0</v>
          </cell>
          <cell r="AJ191" t="str">
            <v>FALSE</v>
          </cell>
          <cell r="AK191">
            <v>0</v>
          </cell>
          <cell r="AL191">
            <v>45261</v>
          </cell>
          <cell r="AM191">
            <v>45701</v>
          </cell>
          <cell r="AN191">
            <v>1</v>
          </cell>
          <cell r="AO191">
            <v>29</v>
          </cell>
          <cell r="AP191" t="str">
            <v>-</v>
          </cell>
          <cell r="AQ191" t="str">
            <v>-</v>
          </cell>
          <cell r="AR191" t="str">
            <v>REGULER</v>
          </cell>
          <cell r="AS191" t="str">
            <v>REGULER</v>
          </cell>
          <cell r="AT191" t="str">
            <v>REGULER</v>
          </cell>
          <cell r="AU191" t="str">
            <v>-</v>
          </cell>
          <cell r="AV191" t="str">
            <v/>
          </cell>
          <cell r="AW191">
            <v>32</v>
          </cell>
          <cell r="AX191">
            <v>28</v>
          </cell>
          <cell r="AY191">
            <v>19</v>
          </cell>
          <cell r="AZ191">
            <v>14</v>
          </cell>
          <cell r="BA191">
            <v>0</v>
          </cell>
          <cell r="BB191">
            <v>32</v>
          </cell>
          <cell r="BC191">
            <v>28</v>
          </cell>
          <cell r="BD191">
            <v>19</v>
          </cell>
          <cell r="BE191">
            <v>14</v>
          </cell>
          <cell r="BF191">
            <v>0</v>
          </cell>
          <cell r="BG191">
            <v>15</v>
          </cell>
          <cell r="BH191">
            <v>32</v>
          </cell>
          <cell r="BI191">
            <v>28</v>
          </cell>
          <cell r="BJ191">
            <v>19</v>
          </cell>
          <cell r="BK191">
            <v>14</v>
          </cell>
          <cell r="BL191">
            <v>0</v>
          </cell>
          <cell r="BM191" t="str">
            <v/>
          </cell>
          <cell r="BN191">
            <v>108</v>
          </cell>
          <cell r="BO191">
            <v>15</v>
          </cell>
          <cell r="BP191">
            <v>32</v>
          </cell>
          <cell r="BQ191">
            <v>28</v>
          </cell>
          <cell r="BR191">
            <v>19</v>
          </cell>
          <cell r="BS191">
            <v>14</v>
          </cell>
          <cell r="BT191">
            <v>0</v>
          </cell>
          <cell r="BU191" t="str">
            <v/>
          </cell>
          <cell r="BV191">
            <v>108</v>
          </cell>
          <cell r="BW191">
            <v>2</v>
          </cell>
          <cell r="BX191" t="str">
            <v>TIDAK</v>
          </cell>
          <cell r="BY191" t="str">
            <v>TIDAK</v>
          </cell>
        </row>
        <row r="192">
          <cell r="A192" t="str">
            <v>A0455</v>
          </cell>
          <cell r="B192" t="str">
            <v>Garib Firman Buaga Buaga</v>
          </cell>
          <cell r="C192" t="str">
            <v>DELTA</v>
          </cell>
          <cell r="D192">
            <v>44855</v>
          </cell>
          <cell r="E192" t="str">
            <v>Oct-22</v>
          </cell>
          <cell r="F192" t="str">
            <v>REGULER</v>
          </cell>
          <cell r="G192" t="str">
            <v>REGULER</v>
          </cell>
          <cell r="H192" t="str">
            <v>REGULER</v>
          </cell>
          <cell r="I192" t="str">
            <v>-</v>
          </cell>
          <cell r="J192" t="str">
            <v>-</v>
          </cell>
          <cell r="K192" t="str">
            <v>-</v>
          </cell>
          <cell r="L192" t="str">
            <v>-</v>
          </cell>
          <cell r="M192">
            <v>0</v>
          </cell>
          <cell r="N192">
            <v>4</v>
          </cell>
          <cell r="O192">
            <v>4</v>
          </cell>
          <cell r="P192">
            <v>0</v>
          </cell>
          <cell r="Q192">
            <v>0</v>
          </cell>
          <cell r="R192">
            <v>0</v>
          </cell>
          <cell r="S192" t="str">
            <v/>
          </cell>
          <cell r="T192">
            <v>8</v>
          </cell>
          <cell r="U192">
            <v>0</v>
          </cell>
          <cell r="V192">
            <v>4</v>
          </cell>
          <cell r="W192">
            <v>4</v>
          </cell>
          <cell r="X192">
            <v>0</v>
          </cell>
          <cell r="Y192">
            <v>0</v>
          </cell>
          <cell r="Z192">
            <v>0</v>
          </cell>
          <cell r="AA192" t="str">
            <v/>
          </cell>
          <cell r="AB192">
            <v>8</v>
          </cell>
          <cell r="AC192">
            <v>5</v>
          </cell>
          <cell r="AD192" t="str">
            <v>DOWNGRADE</v>
          </cell>
          <cell r="AE192" t="str">
            <v>RESET</v>
          </cell>
          <cell r="AF192">
            <v>0</v>
          </cell>
          <cell r="AG192">
            <v>2</v>
          </cell>
          <cell r="AH192" t="str">
            <v>SAPHIRE</v>
          </cell>
          <cell r="AI192">
            <v>0</v>
          </cell>
          <cell r="AJ192" t="str">
            <v>FALSE</v>
          </cell>
          <cell r="AK192">
            <v>0</v>
          </cell>
          <cell r="AL192">
            <v>45261</v>
          </cell>
          <cell r="AM192">
            <v>45701</v>
          </cell>
          <cell r="AN192">
            <v>1</v>
          </cell>
          <cell r="AO192">
            <v>0</v>
          </cell>
          <cell r="AP192" t="str">
            <v>-</v>
          </cell>
          <cell r="AQ192" t="str">
            <v>-</v>
          </cell>
          <cell r="AR192" t="str">
            <v>-</v>
          </cell>
          <cell r="AS192" t="str">
            <v>REGULER</v>
          </cell>
          <cell r="AT192" t="str">
            <v>-</v>
          </cell>
          <cell r="AU192" t="str">
            <v>-</v>
          </cell>
          <cell r="AV192" t="str">
            <v/>
          </cell>
          <cell r="AW192">
            <v>0</v>
          </cell>
          <cell r="AX192">
            <v>0</v>
          </cell>
          <cell r="AY192">
            <v>15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15</v>
          </cell>
          <cell r="BE192">
            <v>0</v>
          </cell>
          <cell r="BF192">
            <v>0</v>
          </cell>
          <cell r="BG192" t="str">
            <v/>
          </cell>
          <cell r="BH192">
            <v>0</v>
          </cell>
          <cell r="BI192">
            <v>0</v>
          </cell>
          <cell r="BJ192">
            <v>15</v>
          </cell>
          <cell r="BK192">
            <v>0</v>
          </cell>
          <cell r="BL192">
            <v>0</v>
          </cell>
          <cell r="BM192" t="str">
            <v/>
          </cell>
          <cell r="BN192">
            <v>15</v>
          </cell>
          <cell r="BO192" t="str">
            <v/>
          </cell>
          <cell r="BP192">
            <v>0</v>
          </cell>
          <cell r="BQ192">
            <v>0</v>
          </cell>
          <cell r="BR192">
            <v>15</v>
          </cell>
          <cell r="BS192">
            <v>0</v>
          </cell>
          <cell r="BT192">
            <v>0</v>
          </cell>
          <cell r="BU192" t="str">
            <v/>
          </cell>
          <cell r="BV192">
            <v>15</v>
          </cell>
          <cell r="BW192">
            <v>6</v>
          </cell>
          <cell r="BX192" t="str">
            <v>DOWNGRADE</v>
          </cell>
          <cell r="BY192" t="str">
            <v>RESET</v>
          </cell>
        </row>
        <row r="193">
          <cell r="A193" t="str">
            <v>A3353</v>
          </cell>
          <cell r="B193" t="str">
            <v>Garuda Pamungkas</v>
          </cell>
          <cell r="C193" t="str">
            <v>DELTA</v>
          </cell>
          <cell r="D193">
            <v>45262</v>
          </cell>
          <cell r="E193" t="str">
            <v>Dec-23</v>
          </cell>
          <cell r="F193" t="str">
            <v>REGULER</v>
          </cell>
          <cell r="G193" t="str">
            <v>REGULER</v>
          </cell>
          <cell r="H193" t="str">
            <v>REGULER</v>
          </cell>
          <cell r="I193" t="str">
            <v>REGULER</v>
          </cell>
          <cell r="J193" t="str">
            <v>REGULER</v>
          </cell>
          <cell r="K193" t="str">
            <v>REGULER</v>
          </cell>
          <cell r="L193" t="str">
            <v>REGULER</v>
          </cell>
          <cell r="M193">
            <v>8</v>
          </cell>
          <cell r="N193">
            <v>2</v>
          </cell>
          <cell r="O193">
            <v>11</v>
          </cell>
          <cell r="P193">
            <v>33</v>
          </cell>
          <cell r="Q193">
            <v>38</v>
          </cell>
          <cell r="R193">
            <v>15</v>
          </cell>
          <cell r="S193">
            <v>15</v>
          </cell>
          <cell r="T193">
            <v>122</v>
          </cell>
          <cell r="U193">
            <v>8</v>
          </cell>
          <cell r="V193">
            <v>2</v>
          </cell>
          <cell r="W193">
            <v>11</v>
          </cell>
          <cell r="X193">
            <v>33</v>
          </cell>
          <cell r="Y193">
            <v>38</v>
          </cell>
          <cell r="Z193">
            <v>15</v>
          </cell>
          <cell r="AA193">
            <v>15</v>
          </cell>
          <cell r="AB193">
            <v>122</v>
          </cell>
          <cell r="AC193">
            <v>0</v>
          </cell>
          <cell r="AD193" t="str">
            <v>TIDAK</v>
          </cell>
          <cell r="AE193" t="str">
            <v>TIDAK</v>
          </cell>
          <cell r="AF193">
            <v>122</v>
          </cell>
          <cell r="AG193">
            <v>2</v>
          </cell>
          <cell r="AH193" t="str">
            <v>SAPHIRE</v>
          </cell>
          <cell r="AI193">
            <v>0</v>
          </cell>
          <cell r="AJ193" t="str">
            <v>Y</v>
          </cell>
          <cell r="AK193">
            <v>0</v>
          </cell>
          <cell r="AL193">
            <v>45261</v>
          </cell>
          <cell r="AM193">
            <v>45701</v>
          </cell>
          <cell r="AN193">
            <v>1</v>
          </cell>
          <cell r="AO193">
            <v>122</v>
          </cell>
          <cell r="AP193" t="str">
            <v>-</v>
          </cell>
          <cell r="AQ193" t="str">
            <v>-</v>
          </cell>
          <cell r="AR193" t="str">
            <v>REGULER</v>
          </cell>
          <cell r="AS193" t="str">
            <v>REGULER</v>
          </cell>
          <cell r="AT193" t="str">
            <v>REGULER</v>
          </cell>
          <cell r="AU193" t="str">
            <v>REGULER</v>
          </cell>
          <cell r="AV193" t="str">
            <v/>
          </cell>
          <cell r="AW193">
            <v>21</v>
          </cell>
          <cell r="AX193">
            <v>11</v>
          </cell>
          <cell r="AY193">
            <v>33</v>
          </cell>
          <cell r="AZ193">
            <v>31</v>
          </cell>
          <cell r="BA193">
            <v>27</v>
          </cell>
          <cell r="BB193">
            <v>21</v>
          </cell>
          <cell r="BC193">
            <v>11</v>
          </cell>
          <cell r="BD193">
            <v>33</v>
          </cell>
          <cell r="BE193">
            <v>31</v>
          </cell>
          <cell r="BF193">
            <v>27</v>
          </cell>
          <cell r="BG193">
            <v>2</v>
          </cell>
          <cell r="BH193">
            <v>21</v>
          </cell>
          <cell r="BI193">
            <v>11</v>
          </cell>
          <cell r="BJ193">
            <v>33</v>
          </cell>
          <cell r="BK193">
            <v>31</v>
          </cell>
          <cell r="BL193">
            <v>27</v>
          </cell>
          <cell r="BM193">
            <v>1</v>
          </cell>
          <cell r="BN193">
            <v>126</v>
          </cell>
          <cell r="BO193">
            <v>2</v>
          </cell>
          <cell r="BP193">
            <v>21</v>
          </cell>
          <cell r="BQ193">
            <v>11</v>
          </cell>
          <cell r="BR193">
            <v>33</v>
          </cell>
          <cell r="BS193">
            <v>31</v>
          </cell>
          <cell r="BT193">
            <v>27</v>
          </cell>
          <cell r="BU193">
            <v>1</v>
          </cell>
          <cell r="BV193">
            <v>126</v>
          </cell>
          <cell r="BW193">
            <v>0</v>
          </cell>
          <cell r="BX193" t="str">
            <v>TIDAK</v>
          </cell>
          <cell r="BY193" t="str">
            <v>TIDAK</v>
          </cell>
        </row>
        <row r="194">
          <cell r="A194">
            <v>92646</v>
          </cell>
          <cell r="B194" t="str">
            <v>Haerini Ayatina</v>
          </cell>
          <cell r="C194" t="str">
            <v>DELTA</v>
          </cell>
          <cell r="D194">
            <v>44877</v>
          </cell>
          <cell r="E194" t="str">
            <v>Nov-22</v>
          </cell>
          <cell r="F194" t="str">
            <v>REGULER</v>
          </cell>
          <cell r="G194" t="str">
            <v>REGULER</v>
          </cell>
          <cell r="H194" t="str">
            <v>REGULER</v>
          </cell>
          <cell r="I194" t="str">
            <v>REGULER</v>
          </cell>
          <cell r="J194" t="str">
            <v>-</v>
          </cell>
          <cell r="K194" t="str">
            <v>REGULER</v>
          </cell>
          <cell r="L194" t="str">
            <v>-</v>
          </cell>
          <cell r="M194">
            <v>1</v>
          </cell>
          <cell r="N194">
            <v>17</v>
          </cell>
          <cell r="O194">
            <v>16</v>
          </cell>
          <cell r="P194">
            <v>18</v>
          </cell>
          <cell r="Q194">
            <v>0</v>
          </cell>
          <cell r="R194">
            <v>15</v>
          </cell>
          <cell r="S194" t="str">
            <v/>
          </cell>
          <cell r="T194">
            <v>67</v>
          </cell>
          <cell r="U194">
            <v>1</v>
          </cell>
          <cell r="V194">
            <v>17</v>
          </cell>
          <cell r="W194">
            <v>16</v>
          </cell>
          <cell r="X194">
            <v>18</v>
          </cell>
          <cell r="Y194">
            <v>0</v>
          </cell>
          <cell r="Z194">
            <v>15</v>
          </cell>
          <cell r="AA194" t="str">
            <v/>
          </cell>
          <cell r="AB194">
            <v>67</v>
          </cell>
          <cell r="AC194">
            <v>2</v>
          </cell>
          <cell r="AD194" t="str">
            <v>TIDAK</v>
          </cell>
          <cell r="AE194" t="str">
            <v>TIDAK</v>
          </cell>
          <cell r="AF194">
            <v>67</v>
          </cell>
          <cell r="AG194">
            <v>2</v>
          </cell>
          <cell r="AH194" t="str">
            <v>SAPHIRE</v>
          </cell>
          <cell r="AI194">
            <v>0</v>
          </cell>
          <cell r="AJ194" t="str">
            <v>Y</v>
          </cell>
          <cell r="AK194">
            <v>0</v>
          </cell>
          <cell r="AL194">
            <v>45261</v>
          </cell>
          <cell r="AM194">
            <v>45701</v>
          </cell>
          <cell r="AN194">
            <v>1</v>
          </cell>
          <cell r="AO194">
            <v>67</v>
          </cell>
          <cell r="AP194" t="str">
            <v>-</v>
          </cell>
          <cell r="AQ194" t="str">
            <v>-</v>
          </cell>
          <cell r="AR194" t="str">
            <v>-</v>
          </cell>
          <cell r="AS194" t="str">
            <v>-</v>
          </cell>
          <cell r="AT194" t="str">
            <v>-</v>
          </cell>
          <cell r="AU194" t="str">
            <v>-</v>
          </cell>
          <cell r="AV194" t="str">
            <v/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 t="str">
            <v/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 t="str">
            <v/>
          </cell>
          <cell r="BN194">
            <v>0</v>
          </cell>
          <cell r="BO194" t="str">
            <v/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 t="str">
            <v/>
          </cell>
          <cell r="BV194">
            <v>0</v>
          </cell>
          <cell r="BW194">
            <v>7</v>
          </cell>
          <cell r="BX194" t="str">
            <v>DOWNGRADE</v>
          </cell>
          <cell r="BY194" t="str">
            <v>RESET</v>
          </cell>
        </row>
        <row r="195">
          <cell r="A195" t="str">
            <v>A3599</v>
          </cell>
          <cell r="B195" t="str">
            <v>Hanifah Rahmadhani</v>
          </cell>
          <cell r="C195" t="str">
            <v>DELTA</v>
          </cell>
          <cell r="D195">
            <v>45307</v>
          </cell>
          <cell r="E195" t="str">
            <v>Jan-24</v>
          </cell>
          <cell r="F195" t="str">
            <v>-</v>
          </cell>
          <cell r="G195" t="str">
            <v>REGULER</v>
          </cell>
          <cell r="H195" t="str">
            <v>REGULER</v>
          </cell>
          <cell r="I195" t="str">
            <v>REGULER</v>
          </cell>
          <cell r="J195" t="str">
            <v>REGULER</v>
          </cell>
          <cell r="K195" t="str">
            <v>REGULER</v>
          </cell>
          <cell r="L195" t="str">
            <v>EKSKLUSIF</v>
          </cell>
          <cell r="M195">
            <v>0</v>
          </cell>
          <cell r="N195">
            <v>12</v>
          </cell>
          <cell r="O195">
            <v>4</v>
          </cell>
          <cell r="P195">
            <v>20</v>
          </cell>
          <cell r="Q195">
            <v>31</v>
          </cell>
          <cell r="R195">
            <v>37</v>
          </cell>
          <cell r="S195">
            <v>21</v>
          </cell>
          <cell r="T195">
            <v>125</v>
          </cell>
          <cell r="U195">
            <v>0</v>
          </cell>
          <cell r="V195">
            <v>12</v>
          </cell>
          <cell r="W195">
            <v>4</v>
          </cell>
          <cell r="X195">
            <v>20</v>
          </cell>
          <cell r="Y195">
            <v>31</v>
          </cell>
          <cell r="Z195">
            <v>37</v>
          </cell>
          <cell r="AA195">
            <v>0</v>
          </cell>
          <cell r="AB195">
            <v>104</v>
          </cell>
          <cell r="AC195">
            <v>0</v>
          </cell>
          <cell r="AD195" t="str">
            <v>TIDAK</v>
          </cell>
          <cell r="AE195" t="str">
            <v>TIDAK</v>
          </cell>
          <cell r="AF195">
            <v>104</v>
          </cell>
          <cell r="AG195">
            <v>2</v>
          </cell>
          <cell r="AH195" t="str">
            <v>SAPHIRE</v>
          </cell>
          <cell r="AI195">
            <v>0</v>
          </cell>
          <cell r="AJ195" t="str">
            <v>Y</v>
          </cell>
          <cell r="AK195">
            <v>0</v>
          </cell>
          <cell r="AL195">
            <v>45261</v>
          </cell>
          <cell r="AM195">
            <v>45701</v>
          </cell>
          <cell r="AN195">
            <v>1</v>
          </cell>
          <cell r="AO195">
            <v>104</v>
          </cell>
          <cell r="AP195" t="str">
            <v>EKSKLUSIF</v>
          </cell>
          <cell r="AQ195" t="str">
            <v>-</v>
          </cell>
          <cell r="AR195" t="str">
            <v>EKSKLUSIF</v>
          </cell>
          <cell r="AS195" t="str">
            <v>REGULER</v>
          </cell>
          <cell r="AT195" t="str">
            <v>EKSKLUSIF</v>
          </cell>
          <cell r="AU195" t="str">
            <v>EKSKLUSIF</v>
          </cell>
          <cell r="AV195" t="str">
            <v/>
          </cell>
          <cell r="AW195">
            <v>44</v>
          </cell>
          <cell r="AX195">
            <v>47</v>
          </cell>
          <cell r="AY195">
            <v>16</v>
          </cell>
          <cell r="AZ195">
            <v>48</v>
          </cell>
          <cell r="BA195">
            <v>43</v>
          </cell>
          <cell r="BB195">
            <v>44</v>
          </cell>
          <cell r="BC195">
            <v>47</v>
          </cell>
          <cell r="BD195">
            <v>16</v>
          </cell>
          <cell r="BE195">
            <v>48</v>
          </cell>
          <cell r="BF195">
            <v>43</v>
          </cell>
          <cell r="BG195">
            <v>20</v>
          </cell>
          <cell r="BH195">
            <v>44</v>
          </cell>
          <cell r="BI195">
            <v>47</v>
          </cell>
          <cell r="BJ195">
            <v>16</v>
          </cell>
          <cell r="BK195">
            <v>48</v>
          </cell>
          <cell r="BL195">
            <v>43</v>
          </cell>
          <cell r="BM195">
            <v>20</v>
          </cell>
          <cell r="BN195">
            <v>238</v>
          </cell>
          <cell r="BO195">
            <v>0</v>
          </cell>
          <cell r="BP195">
            <v>44</v>
          </cell>
          <cell r="BQ195">
            <v>0</v>
          </cell>
          <cell r="BR195">
            <v>16</v>
          </cell>
          <cell r="BS195">
            <v>0</v>
          </cell>
          <cell r="BT195">
            <v>0</v>
          </cell>
          <cell r="BU195">
            <v>20</v>
          </cell>
          <cell r="BV195">
            <v>80</v>
          </cell>
          <cell r="BW195">
            <v>0</v>
          </cell>
          <cell r="BX195" t="str">
            <v>TIDAK</v>
          </cell>
          <cell r="BY195" t="str">
            <v>TIDAK</v>
          </cell>
        </row>
        <row r="196">
          <cell r="A196" t="str">
            <v>A0347</v>
          </cell>
          <cell r="B196" t="str">
            <v>Hans Jeremy Simanjuntak</v>
          </cell>
          <cell r="C196" t="str">
            <v>DELTA</v>
          </cell>
          <cell r="D196">
            <v>44861</v>
          </cell>
          <cell r="E196" t="str">
            <v>Oct-22</v>
          </cell>
          <cell r="F196" t="str">
            <v>REGULER</v>
          </cell>
          <cell r="G196" t="str">
            <v>EKSKLUSIF</v>
          </cell>
          <cell r="H196" t="str">
            <v>EKSKLUSIF</v>
          </cell>
          <cell r="I196" t="str">
            <v>EKSKLUSIF</v>
          </cell>
          <cell r="J196" t="str">
            <v>EKSKLUSIF</v>
          </cell>
          <cell r="K196" t="str">
            <v>EKSKLUSIF</v>
          </cell>
          <cell r="L196" t="str">
            <v>EKSKLUSIF</v>
          </cell>
          <cell r="M196">
            <v>1</v>
          </cell>
          <cell r="N196">
            <v>44</v>
          </cell>
          <cell r="O196">
            <v>40</v>
          </cell>
          <cell r="P196">
            <v>42</v>
          </cell>
          <cell r="Q196">
            <v>38</v>
          </cell>
          <cell r="R196">
            <v>42</v>
          </cell>
          <cell r="S196">
            <v>22</v>
          </cell>
          <cell r="T196">
            <v>229</v>
          </cell>
          <cell r="U196">
            <v>1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1</v>
          </cell>
          <cell r="AC196">
            <v>0</v>
          </cell>
          <cell r="AD196" t="str">
            <v>TIDAK</v>
          </cell>
          <cell r="AE196" t="str">
            <v>TIDAK</v>
          </cell>
          <cell r="AF196">
            <v>1</v>
          </cell>
          <cell r="AG196">
            <v>2</v>
          </cell>
          <cell r="AH196" t="str">
            <v>SAPHIRE</v>
          </cell>
          <cell r="AI196">
            <v>0</v>
          </cell>
          <cell r="AJ196" t="str">
            <v>FALSE</v>
          </cell>
          <cell r="AK196">
            <v>0</v>
          </cell>
          <cell r="AL196">
            <v>45261</v>
          </cell>
          <cell r="AM196">
            <v>45701</v>
          </cell>
          <cell r="AN196">
            <v>1</v>
          </cell>
          <cell r="AO196">
            <v>1</v>
          </cell>
          <cell r="AP196" t="str">
            <v>-</v>
          </cell>
          <cell r="AQ196" t="str">
            <v>-</v>
          </cell>
          <cell r="AR196" t="str">
            <v>-</v>
          </cell>
          <cell r="AS196" t="str">
            <v>-</v>
          </cell>
          <cell r="AT196" t="str">
            <v>-</v>
          </cell>
          <cell r="AU196" t="str">
            <v>-</v>
          </cell>
          <cell r="AV196" t="str">
            <v/>
          </cell>
          <cell r="AW196">
            <v>42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42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19</v>
          </cell>
          <cell r="BH196">
            <v>42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 t="str">
            <v/>
          </cell>
          <cell r="BN196">
            <v>61</v>
          </cell>
          <cell r="BO196">
            <v>19</v>
          </cell>
          <cell r="BP196">
            <v>42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 t="str">
            <v/>
          </cell>
          <cell r="BV196">
            <v>61</v>
          </cell>
          <cell r="BW196">
            <v>5</v>
          </cell>
          <cell r="BX196" t="str">
            <v>DOWNGRADE</v>
          </cell>
          <cell r="BY196" t="str">
            <v>RESET</v>
          </cell>
        </row>
        <row r="197">
          <cell r="A197" t="str">
            <v>A3117</v>
          </cell>
          <cell r="B197" t="str">
            <v>Hapsari Arinta</v>
          </cell>
          <cell r="C197" t="str">
            <v>DELTA</v>
          </cell>
          <cell r="D197">
            <v>45215</v>
          </cell>
          <cell r="E197" t="str">
            <v>Oct-23</v>
          </cell>
          <cell r="F197" t="str">
            <v>REGULER</v>
          </cell>
          <cell r="G197" t="str">
            <v>REGULER</v>
          </cell>
          <cell r="H197" t="str">
            <v>REGULER</v>
          </cell>
          <cell r="I197" t="str">
            <v>REGULER</v>
          </cell>
          <cell r="J197" t="str">
            <v>-</v>
          </cell>
          <cell r="K197" t="str">
            <v>REGULER</v>
          </cell>
          <cell r="L197" t="str">
            <v>-</v>
          </cell>
          <cell r="M197">
            <v>4</v>
          </cell>
          <cell r="N197">
            <v>32</v>
          </cell>
          <cell r="O197">
            <v>34</v>
          </cell>
          <cell r="P197">
            <v>18</v>
          </cell>
          <cell r="Q197">
            <v>0</v>
          </cell>
          <cell r="R197">
            <v>1</v>
          </cell>
          <cell r="S197" t="str">
            <v/>
          </cell>
          <cell r="T197">
            <v>89</v>
          </cell>
          <cell r="U197">
            <v>4</v>
          </cell>
          <cell r="V197">
            <v>32</v>
          </cell>
          <cell r="W197">
            <v>34</v>
          </cell>
          <cell r="X197">
            <v>18</v>
          </cell>
          <cell r="Y197">
            <v>0</v>
          </cell>
          <cell r="Z197">
            <v>1</v>
          </cell>
          <cell r="AA197" t="str">
            <v/>
          </cell>
          <cell r="AB197">
            <v>89</v>
          </cell>
          <cell r="AC197">
            <v>2</v>
          </cell>
          <cell r="AD197" t="str">
            <v>TIDAK</v>
          </cell>
          <cell r="AE197" t="str">
            <v>TIDAK</v>
          </cell>
          <cell r="AF197">
            <v>89</v>
          </cell>
          <cell r="AG197">
            <v>2</v>
          </cell>
          <cell r="AH197" t="str">
            <v>SAPHIRE</v>
          </cell>
          <cell r="AI197">
            <v>0</v>
          </cell>
          <cell r="AJ197" t="str">
            <v>Y</v>
          </cell>
          <cell r="AK197">
            <v>0</v>
          </cell>
          <cell r="AL197">
            <v>45261</v>
          </cell>
          <cell r="AM197">
            <v>45701</v>
          </cell>
          <cell r="AN197">
            <v>1</v>
          </cell>
          <cell r="AO197">
            <v>89</v>
          </cell>
          <cell r="AP197" t="str">
            <v>-</v>
          </cell>
          <cell r="AQ197" t="str">
            <v>-</v>
          </cell>
          <cell r="AR197" t="str">
            <v>REGULER</v>
          </cell>
          <cell r="AS197" t="str">
            <v>REGULER</v>
          </cell>
          <cell r="AT197" t="str">
            <v>REGULER</v>
          </cell>
          <cell r="AU197" t="str">
            <v>REGULER</v>
          </cell>
          <cell r="AV197" t="str">
            <v/>
          </cell>
          <cell r="AW197">
            <v>16</v>
          </cell>
          <cell r="AX197">
            <v>36</v>
          </cell>
          <cell r="AY197">
            <v>31</v>
          </cell>
          <cell r="AZ197">
            <v>34</v>
          </cell>
          <cell r="BA197">
            <v>30</v>
          </cell>
          <cell r="BB197">
            <v>16</v>
          </cell>
          <cell r="BC197">
            <v>36</v>
          </cell>
          <cell r="BD197">
            <v>31</v>
          </cell>
          <cell r="BE197">
            <v>34</v>
          </cell>
          <cell r="BF197">
            <v>30</v>
          </cell>
          <cell r="BG197" t="str">
            <v/>
          </cell>
          <cell r="BH197">
            <v>16</v>
          </cell>
          <cell r="BI197">
            <v>36</v>
          </cell>
          <cell r="BJ197">
            <v>31</v>
          </cell>
          <cell r="BK197">
            <v>34</v>
          </cell>
          <cell r="BL197">
            <v>30</v>
          </cell>
          <cell r="BM197">
            <v>15</v>
          </cell>
          <cell r="BN197">
            <v>162</v>
          </cell>
          <cell r="BO197" t="str">
            <v/>
          </cell>
          <cell r="BP197">
            <v>16</v>
          </cell>
          <cell r="BQ197">
            <v>36</v>
          </cell>
          <cell r="BR197">
            <v>31</v>
          </cell>
          <cell r="BS197">
            <v>34</v>
          </cell>
          <cell r="BT197">
            <v>30</v>
          </cell>
          <cell r="BU197">
            <v>15</v>
          </cell>
          <cell r="BV197">
            <v>162</v>
          </cell>
          <cell r="BW197">
            <v>1</v>
          </cell>
          <cell r="BX197" t="str">
            <v>TIDAK</v>
          </cell>
          <cell r="BY197" t="str">
            <v>TIDAK</v>
          </cell>
        </row>
        <row r="198">
          <cell r="A198">
            <v>92498</v>
          </cell>
          <cell r="B198" t="str">
            <v>Hartapriliano Ady Nugroho</v>
          </cell>
          <cell r="C198" t="str">
            <v>DELTA</v>
          </cell>
          <cell r="D198">
            <v>44774</v>
          </cell>
          <cell r="E198" t="str">
            <v>Aug-22</v>
          </cell>
          <cell r="F198" t="str">
            <v>EKSKLUSIF</v>
          </cell>
          <cell r="G198" t="str">
            <v>EKSKLUSIF</v>
          </cell>
          <cell r="H198" t="str">
            <v>EKSKLUSIF</v>
          </cell>
          <cell r="I198" t="str">
            <v>EKSKLUSIF</v>
          </cell>
          <cell r="J198" t="str">
            <v>EKSKLUSIF</v>
          </cell>
          <cell r="K198" t="str">
            <v>EKSKLUSIF</v>
          </cell>
          <cell r="L198" t="str">
            <v>REGULER</v>
          </cell>
          <cell r="M198">
            <v>20</v>
          </cell>
          <cell r="N198">
            <v>44</v>
          </cell>
          <cell r="O198">
            <v>40</v>
          </cell>
          <cell r="P198">
            <v>42</v>
          </cell>
          <cell r="Q198">
            <v>38</v>
          </cell>
          <cell r="R198">
            <v>43</v>
          </cell>
          <cell r="S198">
            <v>3</v>
          </cell>
          <cell r="T198">
            <v>230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3</v>
          </cell>
          <cell r="AB198">
            <v>3</v>
          </cell>
          <cell r="AC198">
            <v>0</v>
          </cell>
          <cell r="AD198" t="str">
            <v>TIDAK</v>
          </cell>
          <cell r="AE198" t="str">
            <v>TIDAK</v>
          </cell>
          <cell r="AF198">
            <v>3</v>
          </cell>
          <cell r="AG198">
            <v>3</v>
          </cell>
          <cell r="AH198" t="str">
            <v>SAPHIRE</v>
          </cell>
          <cell r="AI198">
            <v>0</v>
          </cell>
          <cell r="AJ198" t="str">
            <v>FALSE</v>
          </cell>
          <cell r="AK198">
            <v>0</v>
          </cell>
          <cell r="AL198">
            <v>45261</v>
          </cell>
          <cell r="AM198">
            <v>45701</v>
          </cell>
          <cell r="AN198">
            <v>1</v>
          </cell>
          <cell r="AO198">
            <v>3</v>
          </cell>
          <cell r="AP198" t="str">
            <v>-</v>
          </cell>
          <cell r="AQ198" t="str">
            <v>-</v>
          </cell>
          <cell r="AR198" t="str">
            <v>REGULER</v>
          </cell>
          <cell r="AS198" t="str">
            <v>-</v>
          </cell>
          <cell r="AT198" t="str">
            <v>-</v>
          </cell>
          <cell r="AU198" t="str">
            <v>-</v>
          </cell>
          <cell r="AV198" t="str">
            <v/>
          </cell>
          <cell r="AW198">
            <v>24</v>
          </cell>
          <cell r="AX198">
            <v>5</v>
          </cell>
          <cell r="AY198">
            <v>0</v>
          </cell>
          <cell r="AZ198">
            <v>0</v>
          </cell>
          <cell r="BA198">
            <v>0</v>
          </cell>
          <cell r="BB198">
            <v>24</v>
          </cell>
          <cell r="BC198">
            <v>5</v>
          </cell>
          <cell r="BD198">
            <v>0</v>
          </cell>
          <cell r="BE198">
            <v>0</v>
          </cell>
          <cell r="BF198">
            <v>0</v>
          </cell>
          <cell r="BG198">
            <v>12</v>
          </cell>
          <cell r="BH198">
            <v>24</v>
          </cell>
          <cell r="BI198">
            <v>5</v>
          </cell>
          <cell r="BJ198">
            <v>0</v>
          </cell>
          <cell r="BK198">
            <v>0</v>
          </cell>
          <cell r="BL198">
            <v>0</v>
          </cell>
          <cell r="BM198" t="str">
            <v/>
          </cell>
          <cell r="BN198">
            <v>41</v>
          </cell>
          <cell r="BO198">
            <v>12</v>
          </cell>
          <cell r="BP198">
            <v>24</v>
          </cell>
          <cell r="BQ198">
            <v>5</v>
          </cell>
          <cell r="BR198">
            <v>0</v>
          </cell>
          <cell r="BS198">
            <v>0</v>
          </cell>
          <cell r="BT198">
            <v>0</v>
          </cell>
          <cell r="BU198" t="str">
            <v/>
          </cell>
          <cell r="BV198">
            <v>41</v>
          </cell>
          <cell r="BW198">
            <v>4</v>
          </cell>
          <cell r="BX198" t="str">
            <v>DOWNGRADE</v>
          </cell>
          <cell r="BY198" t="str">
            <v>RESET</v>
          </cell>
        </row>
        <row r="199">
          <cell r="A199" t="str">
            <v>A0812</v>
          </cell>
          <cell r="B199" t="str">
            <v>Herlini Nur Azizah</v>
          </cell>
          <cell r="C199" t="str">
            <v>DELTA</v>
          </cell>
          <cell r="D199">
            <v>44911</v>
          </cell>
          <cell r="E199" t="str">
            <v>Dec-22</v>
          </cell>
          <cell r="F199" t="str">
            <v>REGULER</v>
          </cell>
          <cell r="G199" t="str">
            <v>REGULER</v>
          </cell>
          <cell r="H199" t="str">
            <v>REGULER</v>
          </cell>
          <cell r="I199" t="str">
            <v>REGULER</v>
          </cell>
          <cell r="J199" t="str">
            <v>REGULER</v>
          </cell>
          <cell r="K199" t="str">
            <v>REGULER</v>
          </cell>
          <cell r="L199" t="str">
            <v>REGULER</v>
          </cell>
          <cell r="M199">
            <v>15</v>
          </cell>
          <cell r="N199">
            <v>27</v>
          </cell>
          <cell r="O199">
            <v>35</v>
          </cell>
          <cell r="P199">
            <v>35</v>
          </cell>
          <cell r="Q199">
            <v>17</v>
          </cell>
          <cell r="R199">
            <v>23</v>
          </cell>
          <cell r="S199">
            <v>20</v>
          </cell>
          <cell r="T199">
            <v>172</v>
          </cell>
          <cell r="U199">
            <v>15</v>
          </cell>
          <cell r="V199">
            <v>27</v>
          </cell>
          <cell r="W199">
            <v>35</v>
          </cell>
          <cell r="X199">
            <v>35</v>
          </cell>
          <cell r="Y199">
            <v>17</v>
          </cell>
          <cell r="Z199">
            <v>23</v>
          </cell>
          <cell r="AA199">
            <v>20</v>
          </cell>
          <cell r="AB199">
            <v>172</v>
          </cell>
          <cell r="AC199">
            <v>0</v>
          </cell>
          <cell r="AD199" t="str">
            <v>TIDAK</v>
          </cell>
          <cell r="AE199" t="str">
            <v>TIDAK</v>
          </cell>
          <cell r="AF199">
            <v>172</v>
          </cell>
          <cell r="AG199">
            <v>2</v>
          </cell>
          <cell r="AH199" t="str">
            <v>SAPHIRE</v>
          </cell>
          <cell r="AI199">
            <v>0</v>
          </cell>
          <cell r="AJ199" t="str">
            <v>Y</v>
          </cell>
          <cell r="AK199">
            <v>0</v>
          </cell>
          <cell r="AL199">
            <v>45261</v>
          </cell>
          <cell r="AM199">
            <v>45701</v>
          </cell>
          <cell r="AN199">
            <v>1</v>
          </cell>
          <cell r="AO199">
            <v>172</v>
          </cell>
          <cell r="AP199" t="str">
            <v>-</v>
          </cell>
          <cell r="AQ199" t="str">
            <v>-</v>
          </cell>
          <cell r="AR199" t="str">
            <v>REGULER</v>
          </cell>
          <cell r="AS199" t="str">
            <v>EKSKLUSIF</v>
          </cell>
          <cell r="AT199" t="str">
            <v>EKSKLUSIF</v>
          </cell>
          <cell r="AU199" t="str">
            <v>EKSKLUSIF</v>
          </cell>
          <cell r="AV199" t="str">
            <v/>
          </cell>
          <cell r="AW199">
            <v>36</v>
          </cell>
          <cell r="AX199">
            <v>43</v>
          </cell>
          <cell r="AY199">
            <v>41</v>
          </cell>
          <cell r="AZ199">
            <v>49</v>
          </cell>
          <cell r="BA199">
            <v>42</v>
          </cell>
          <cell r="BB199">
            <v>36</v>
          </cell>
          <cell r="BC199">
            <v>43</v>
          </cell>
          <cell r="BD199">
            <v>41</v>
          </cell>
          <cell r="BE199">
            <v>49</v>
          </cell>
          <cell r="BF199">
            <v>42</v>
          </cell>
          <cell r="BG199">
            <v>18</v>
          </cell>
          <cell r="BH199">
            <v>36</v>
          </cell>
          <cell r="BI199">
            <v>43</v>
          </cell>
          <cell r="BJ199">
            <v>41</v>
          </cell>
          <cell r="BK199">
            <v>49</v>
          </cell>
          <cell r="BL199">
            <v>42</v>
          </cell>
          <cell r="BM199">
            <v>21</v>
          </cell>
          <cell r="BN199">
            <v>250</v>
          </cell>
          <cell r="BO199">
            <v>18</v>
          </cell>
          <cell r="BP199">
            <v>36</v>
          </cell>
          <cell r="BQ199">
            <v>43</v>
          </cell>
          <cell r="BR199">
            <v>0</v>
          </cell>
          <cell r="BS199">
            <v>0</v>
          </cell>
          <cell r="BT199">
            <v>0</v>
          </cell>
          <cell r="BU199">
            <v>21</v>
          </cell>
          <cell r="BV199">
            <v>118</v>
          </cell>
          <cell r="BW199">
            <v>0</v>
          </cell>
          <cell r="BX199" t="str">
            <v>TIDAK</v>
          </cell>
          <cell r="BY199" t="str">
            <v>TIDAK</v>
          </cell>
        </row>
        <row r="200">
          <cell r="A200">
            <v>92715</v>
          </cell>
          <cell r="B200" t="str">
            <v>Hesti Wahyu Pratiwi</v>
          </cell>
          <cell r="C200" t="str">
            <v>DELTA</v>
          </cell>
          <cell r="D200">
            <v>44774</v>
          </cell>
          <cell r="E200" t="str">
            <v>Aug-22</v>
          </cell>
          <cell r="F200" t="str">
            <v>REGULER</v>
          </cell>
          <cell r="G200" t="str">
            <v>REGULER</v>
          </cell>
          <cell r="H200" t="str">
            <v>-</v>
          </cell>
          <cell r="I200" t="str">
            <v>-</v>
          </cell>
          <cell r="J200" t="str">
            <v>-</v>
          </cell>
          <cell r="K200" t="str">
            <v>-</v>
          </cell>
          <cell r="L200" t="str">
            <v>-</v>
          </cell>
          <cell r="M200">
            <v>1</v>
          </cell>
          <cell r="N200">
            <v>9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 t="str">
            <v/>
          </cell>
          <cell r="T200">
            <v>10</v>
          </cell>
          <cell r="U200">
            <v>1</v>
          </cell>
          <cell r="V200">
            <v>9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 t="str">
            <v/>
          </cell>
          <cell r="AB200">
            <v>10</v>
          </cell>
          <cell r="AC200">
            <v>5</v>
          </cell>
          <cell r="AD200" t="str">
            <v>DOWNGRADE</v>
          </cell>
          <cell r="AE200" t="str">
            <v>RESET</v>
          </cell>
          <cell r="AF200">
            <v>0</v>
          </cell>
          <cell r="AG200">
            <v>2</v>
          </cell>
          <cell r="AH200" t="str">
            <v>SAPHIRE</v>
          </cell>
          <cell r="AI200">
            <v>0</v>
          </cell>
          <cell r="AJ200" t="str">
            <v>FALSE</v>
          </cell>
          <cell r="AK200">
            <v>0</v>
          </cell>
          <cell r="AL200">
            <v>45261</v>
          </cell>
          <cell r="AM200">
            <v>45701</v>
          </cell>
          <cell r="AN200">
            <v>1</v>
          </cell>
          <cell r="AO200">
            <v>0</v>
          </cell>
          <cell r="AP200" t="str">
            <v>-</v>
          </cell>
          <cell r="AQ200" t="str">
            <v>-</v>
          </cell>
          <cell r="AR200" t="str">
            <v>REGULER</v>
          </cell>
          <cell r="AS200" t="str">
            <v>REGULER</v>
          </cell>
          <cell r="AT200" t="str">
            <v>REGULER</v>
          </cell>
          <cell r="AU200" t="str">
            <v>REGULER</v>
          </cell>
          <cell r="AV200" t="str">
            <v/>
          </cell>
          <cell r="AW200">
            <v>0</v>
          </cell>
          <cell r="AX200">
            <v>10</v>
          </cell>
          <cell r="AY200">
            <v>15</v>
          </cell>
          <cell r="AZ200">
            <v>38</v>
          </cell>
          <cell r="BA200">
            <v>37</v>
          </cell>
          <cell r="BB200">
            <v>0</v>
          </cell>
          <cell r="BC200">
            <v>10</v>
          </cell>
          <cell r="BD200">
            <v>15</v>
          </cell>
          <cell r="BE200">
            <v>38</v>
          </cell>
          <cell r="BF200">
            <v>37</v>
          </cell>
          <cell r="BG200" t="str">
            <v/>
          </cell>
          <cell r="BH200">
            <v>0</v>
          </cell>
          <cell r="BI200">
            <v>10</v>
          </cell>
          <cell r="BJ200">
            <v>15</v>
          </cell>
          <cell r="BK200">
            <v>38</v>
          </cell>
          <cell r="BL200">
            <v>37</v>
          </cell>
          <cell r="BM200">
            <v>20</v>
          </cell>
          <cell r="BN200">
            <v>120</v>
          </cell>
          <cell r="BO200" t="str">
            <v/>
          </cell>
          <cell r="BP200">
            <v>0</v>
          </cell>
          <cell r="BQ200">
            <v>10</v>
          </cell>
          <cell r="BR200">
            <v>15</v>
          </cell>
          <cell r="BS200">
            <v>38</v>
          </cell>
          <cell r="BT200">
            <v>37</v>
          </cell>
          <cell r="BU200">
            <v>20</v>
          </cell>
          <cell r="BV200">
            <v>120</v>
          </cell>
          <cell r="BW200">
            <v>2</v>
          </cell>
          <cell r="BX200" t="str">
            <v>TIDAK</v>
          </cell>
          <cell r="BY200" t="str">
            <v>TIDAK</v>
          </cell>
        </row>
        <row r="201">
          <cell r="A201" t="str">
            <v>A3292</v>
          </cell>
          <cell r="B201" t="str">
            <v>Hettinora Simbolon</v>
          </cell>
          <cell r="C201" t="str">
            <v>DELTA</v>
          </cell>
          <cell r="D201">
            <v>45240</v>
          </cell>
          <cell r="E201" t="str">
            <v>Nov-23</v>
          </cell>
          <cell r="F201" t="str">
            <v>REGULER</v>
          </cell>
          <cell r="G201" t="str">
            <v>REGULER</v>
          </cell>
          <cell r="H201" t="str">
            <v>EKSKLUSIF</v>
          </cell>
          <cell r="I201" t="str">
            <v>EKSKLUSIF</v>
          </cell>
          <cell r="J201" t="str">
            <v>EKSKLUSIF</v>
          </cell>
          <cell r="K201" t="str">
            <v>REGULER</v>
          </cell>
          <cell r="L201" t="str">
            <v>REGULER</v>
          </cell>
          <cell r="M201">
            <v>22</v>
          </cell>
          <cell r="N201">
            <v>45</v>
          </cell>
          <cell r="O201">
            <v>42</v>
          </cell>
          <cell r="P201">
            <v>41</v>
          </cell>
          <cell r="Q201">
            <v>40</v>
          </cell>
          <cell r="R201">
            <v>42</v>
          </cell>
          <cell r="S201">
            <v>9</v>
          </cell>
          <cell r="T201">
            <v>241</v>
          </cell>
          <cell r="U201">
            <v>22</v>
          </cell>
          <cell r="V201">
            <v>45</v>
          </cell>
          <cell r="W201">
            <v>0</v>
          </cell>
          <cell r="X201">
            <v>0</v>
          </cell>
          <cell r="Y201">
            <v>0</v>
          </cell>
          <cell r="Z201">
            <v>42</v>
          </cell>
          <cell r="AA201">
            <v>9</v>
          </cell>
          <cell r="AB201">
            <v>118</v>
          </cell>
          <cell r="AC201">
            <v>0</v>
          </cell>
          <cell r="AD201" t="str">
            <v>TIDAK</v>
          </cell>
          <cell r="AE201" t="str">
            <v>TIDAK</v>
          </cell>
          <cell r="AF201">
            <v>118</v>
          </cell>
          <cell r="AG201">
            <v>2</v>
          </cell>
          <cell r="AH201" t="str">
            <v>SAPHIRE</v>
          </cell>
          <cell r="AI201">
            <v>0</v>
          </cell>
          <cell r="AJ201" t="str">
            <v>Y</v>
          </cell>
          <cell r="AK201">
            <v>0</v>
          </cell>
          <cell r="AL201">
            <v>45261</v>
          </cell>
          <cell r="AM201">
            <v>45701</v>
          </cell>
          <cell r="AN201">
            <v>1</v>
          </cell>
          <cell r="AO201">
            <v>118</v>
          </cell>
          <cell r="AP201" t="str">
            <v>-</v>
          </cell>
          <cell r="AQ201" t="str">
            <v>-</v>
          </cell>
          <cell r="AR201" t="str">
            <v>-</v>
          </cell>
          <cell r="AS201" t="str">
            <v>-</v>
          </cell>
          <cell r="AT201" t="str">
            <v>-</v>
          </cell>
          <cell r="AU201" t="str">
            <v>-</v>
          </cell>
          <cell r="AV201" t="str">
            <v/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 t="str">
            <v/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 t="str">
            <v/>
          </cell>
          <cell r="BN201">
            <v>0</v>
          </cell>
          <cell r="BO201" t="str">
            <v/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 t="str">
            <v/>
          </cell>
          <cell r="BV201">
            <v>0</v>
          </cell>
          <cell r="BW201">
            <v>7</v>
          </cell>
          <cell r="BX201" t="str">
            <v>DOWNGRADE</v>
          </cell>
          <cell r="BY201" t="str">
            <v>RESET</v>
          </cell>
        </row>
        <row r="202">
          <cell r="A202" t="str">
            <v>A3757</v>
          </cell>
          <cell r="B202" t="str">
            <v>Hosiana Krisma Wijayanti</v>
          </cell>
          <cell r="C202" t="str">
            <v>DELTA</v>
          </cell>
          <cell r="D202">
            <v>45356</v>
          </cell>
          <cell r="E202" t="str">
            <v>Mar-24</v>
          </cell>
          <cell r="F202" t="str">
            <v>-</v>
          </cell>
          <cell r="G202" t="str">
            <v>-</v>
          </cell>
          <cell r="H202" t="str">
            <v>-</v>
          </cell>
          <cell r="I202" t="str">
            <v>REGULER</v>
          </cell>
          <cell r="J202" t="str">
            <v>REGULER</v>
          </cell>
          <cell r="K202" t="str">
            <v>REGULER</v>
          </cell>
          <cell r="L202" t="str">
            <v>REGULER</v>
          </cell>
          <cell r="M202">
            <v>0</v>
          </cell>
          <cell r="N202">
            <v>0</v>
          </cell>
          <cell r="O202">
            <v>0</v>
          </cell>
          <cell r="P202">
            <v>20</v>
          </cell>
          <cell r="Q202">
            <v>21</v>
          </cell>
          <cell r="R202">
            <v>18</v>
          </cell>
          <cell r="S202">
            <v>15</v>
          </cell>
          <cell r="T202">
            <v>74</v>
          </cell>
          <cell r="U202">
            <v>0</v>
          </cell>
          <cell r="V202">
            <v>0</v>
          </cell>
          <cell r="W202">
            <v>0</v>
          </cell>
          <cell r="X202">
            <v>20</v>
          </cell>
          <cell r="Y202">
            <v>21</v>
          </cell>
          <cell r="Z202">
            <v>18</v>
          </cell>
          <cell r="AA202">
            <v>15</v>
          </cell>
          <cell r="AB202">
            <v>74</v>
          </cell>
          <cell r="AC202">
            <v>0</v>
          </cell>
          <cell r="AD202" t="str">
            <v>TIDAK</v>
          </cell>
          <cell r="AE202" t="str">
            <v>TIDAK</v>
          </cell>
          <cell r="AF202">
            <v>74</v>
          </cell>
          <cell r="AG202">
            <v>2</v>
          </cell>
          <cell r="AH202" t="str">
            <v>SAPHIRE</v>
          </cell>
          <cell r="AI202">
            <v>0</v>
          </cell>
          <cell r="AJ202" t="str">
            <v>Y</v>
          </cell>
          <cell r="AK202">
            <v>0</v>
          </cell>
          <cell r="AL202">
            <v>45261</v>
          </cell>
          <cell r="AM202">
            <v>45701</v>
          </cell>
          <cell r="AN202">
            <v>1</v>
          </cell>
          <cell r="AO202">
            <v>74</v>
          </cell>
          <cell r="AP202" t="str">
            <v>-</v>
          </cell>
          <cell r="AQ202" t="str">
            <v>-</v>
          </cell>
          <cell r="AR202" t="str">
            <v>REGULER</v>
          </cell>
          <cell r="AS202" t="str">
            <v>REGULER</v>
          </cell>
          <cell r="AT202" t="str">
            <v>REGULER</v>
          </cell>
          <cell r="AU202" t="str">
            <v>-</v>
          </cell>
          <cell r="AV202" t="str">
            <v/>
          </cell>
          <cell r="AW202">
            <v>28</v>
          </cell>
          <cell r="AX202">
            <v>35</v>
          </cell>
          <cell r="AY202">
            <v>34</v>
          </cell>
          <cell r="AZ202">
            <v>24</v>
          </cell>
          <cell r="BA202">
            <v>0</v>
          </cell>
          <cell r="BB202">
            <v>28</v>
          </cell>
          <cell r="BC202">
            <v>35</v>
          </cell>
          <cell r="BD202">
            <v>34</v>
          </cell>
          <cell r="BE202">
            <v>24</v>
          </cell>
          <cell r="BF202">
            <v>0</v>
          </cell>
          <cell r="BG202">
            <v>3</v>
          </cell>
          <cell r="BH202">
            <v>28</v>
          </cell>
          <cell r="BI202">
            <v>35</v>
          </cell>
          <cell r="BJ202">
            <v>34</v>
          </cell>
          <cell r="BK202">
            <v>24</v>
          </cell>
          <cell r="BL202">
            <v>0</v>
          </cell>
          <cell r="BM202" t="str">
            <v/>
          </cell>
          <cell r="BN202">
            <v>124</v>
          </cell>
          <cell r="BO202">
            <v>3</v>
          </cell>
          <cell r="BP202">
            <v>28</v>
          </cell>
          <cell r="BQ202">
            <v>35</v>
          </cell>
          <cell r="BR202">
            <v>34</v>
          </cell>
          <cell r="BS202">
            <v>24</v>
          </cell>
          <cell r="BT202">
            <v>0</v>
          </cell>
          <cell r="BU202" t="str">
            <v/>
          </cell>
          <cell r="BV202">
            <v>124</v>
          </cell>
          <cell r="BW202">
            <v>2</v>
          </cell>
          <cell r="BX202" t="str">
            <v>TIDAK</v>
          </cell>
          <cell r="BY202" t="str">
            <v>TIDAK</v>
          </cell>
        </row>
        <row r="203">
          <cell r="A203" t="str">
            <v>A2944</v>
          </cell>
          <cell r="B203" t="str">
            <v>I Luh Laksmi Eka Dewi</v>
          </cell>
          <cell r="C203" t="str">
            <v>DELTA</v>
          </cell>
          <cell r="D203">
            <v>45139</v>
          </cell>
          <cell r="E203" t="str">
            <v>Aug-23</v>
          </cell>
          <cell r="F203" t="str">
            <v>-</v>
          </cell>
          <cell r="G203" t="str">
            <v>REGULER</v>
          </cell>
          <cell r="H203" t="str">
            <v>REGULER</v>
          </cell>
          <cell r="I203" t="str">
            <v>REGULER</v>
          </cell>
          <cell r="J203" t="str">
            <v>REGULER</v>
          </cell>
          <cell r="K203" t="str">
            <v>REGULER</v>
          </cell>
          <cell r="L203" t="str">
            <v>REGULER</v>
          </cell>
          <cell r="M203">
            <v>0</v>
          </cell>
          <cell r="N203">
            <v>38</v>
          </cell>
          <cell r="O203">
            <v>24</v>
          </cell>
          <cell r="P203">
            <v>16</v>
          </cell>
          <cell r="Q203">
            <v>22</v>
          </cell>
          <cell r="R203">
            <v>12</v>
          </cell>
          <cell r="S203">
            <v>7</v>
          </cell>
          <cell r="T203">
            <v>119</v>
          </cell>
          <cell r="U203">
            <v>0</v>
          </cell>
          <cell r="V203">
            <v>38</v>
          </cell>
          <cell r="W203">
            <v>24</v>
          </cell>
          <cell r="X203">
            <v>16</v>
          </cell>
          <cell r="Y203">
            <v>22</v>
          </cell>
          <cell r="Z203">
            <v>12</v>
          </cell>
          <cell r="AA203">
            <v>7</v>
          </cell>
          <cell r="AB203">
            <v>119</v>
          </cell>
          <cell r="AC203">
            <v>1</v>
          </cell>
          <cell r="AD203" t="str">
            <v>TIDAK</v>
          </cell>
          <cell r="AE203" t="str">
            <v>TIDAK</v>
          </cell>
          <cell r="AF203">
            <v>119</v>
          </cell>
          <cell r="AG203">
            <v>2</v>
          </cell>
          <cell r="AH203" t="str">
            <v>SAPHIRE</v>
          </cell>
          <cell r="AI203">
            <v>0</v>
          </cell>
          <cell r="AJ203" t="str">
            <v>Y</v>
          </cell>
          <cell r="AK203">
            <v>0</v>
          </cell>
          <cell r="AL203">
            <v>45261</v>
          </cell>
          <cell r="AM203">
            <v>45701</v>
          </cell>
          <cell r="AN203">
            <v>1</v>
          </cell>
          <cell r="AO203">
            <v>119</v>
          </cell>
          <cell r="AP203" t="str">
            <v>-</v>
          </cell>
          <cell r="AQ203" t="str">
            <v>-</v>
          </cell>
          <cell r="AR203" t="str">
            <v>REGULER</v>
          </cell>
          <cell r="AS203" t="str">
            <v>REGULER</v>
          </cell>
          <cell r="AT203" t="str">
            <v>REGULER</v>
          </cell>
          <cell r="AU203" t="str">
            <v>REGULER</v>
          </cell>
          <cell r="AV203" t="str">
            <v/>
          </cell>
          <cell r="AW203">
            <v>43</v>
          </cell>
          <cell r="AX203">
            <v>38</v>
          </cell>
          <cell r="AY203">
            <v>24</v>
          </cell>
          <cell r="AZ203">
            <v>43</v>
          </cell>
          <cell r="BA203">
            <v>39</v>
          </cell>
          <cell r="BB203">
            <v>43</v>
          </cell>
          <cell r="BC203">
            <v>38</v>
          </cell>
          <cell r="BD203">
            <v>24</v>
          </cell>
          <cell r="BE203">
            <v>43</v>
          </cell>
          <cell r="BF203">
            <v>39</v>
          </cell>
          <cell r="BG203">
            <v>16</v>
          </cell>
          <cell r="BH203">
            <v>43</v>
          </cell>
          <cell r="BI203">
            <v>38</v>
          </cell>
          <cell r="BJ203">
            <v>24</v>
          </cell>
          <cell r="BK203">
            <v>43</v>
          </cell>
          <cell r="BL203">
            <v>39</v>
          </cell>
          <cell r="BM203">
            <v>21</v>
          </cell>
          <cell r="BN203">
            <v>224</v>
          </cell>
          <cell r="BO203">
            <v>16</v>
          </cell>
          <cell r="BP203">
            <v>43</v>
          </cell>
          <cell r="BQ203">
            <v>38</v>
          </cell>
          <cell r="BR203">
            <v>24</v>
          </cell>
          <cell r="BS203">
            <v>43</v>
          </cell>
          <cell r="BT203">
            <v>39</v>
          </cell>
          <cell r="BU203">
            <v>21</v>
          </cell>
          <cell r="BV203">
            <v>224</v>
          </cell>
          <cell r="BW203">
            <v>0</v>
          </cell>
          <cell r="BX203" t="str">
            <v>TIDAK</v>
          </cell>
          <cell r="BY203" t="str">
            <v>TIDAK</v>
          </cell>
        </row>
        <row r="204">
          <cell r="A204" t="str">
            <v>A3458</v>
          </cell>
          <cell r="B204" t="str">
            <v>Imra Ningsih</v>
          </cell>
          <cell r="C204" t="str">
            <v>DELTA</v>
          </cell>
          <cell r="D204">
            <v>45303</v>
          </cell>
          <cell r="E204" t="str">
            <v>Jan-24</v>
          </cell>
          <cell r="F204" t="str">
            <v>-</v>
          </cell>
          <cell r="G204" t="str">
            <v>REGULER</v>
          </cell>
          <cell r="H204" t="str">
            <v>REGULER</v>
          </cell>
          <cell r="I204" t="str">
            <v>REGULER</v>
          </cell>
          <cell r="J204" t="str">
            <v>-</v>
          </cell>
          <cell r="K204" t="str">
            <v>-</v>
          </cell>
          <cell r="L204" t="str">
            <v>-</v>
          </cell>
          <cell r="M204">
            <v>0</v>
          </cell>
          <cell r="N204">
            <v>9</v>
          </cell>
          <cell r="O204">
            <v>23</v>
          </cell>
          <cell r="P204">
            <v>2</v>
          </cell>
          <cell r="Q204">
            <v>0</v>
          </cell>
          <cell r="R204">
            <v>0</v>
          </cell>
          <cell r="S204" t="str">
            <v/>
          </cell>
          <cell r="T204">
            <v>34</v>
          </cell>
          <cell r="U204">
            <v>0</v>
          </cell>
          <cell r="V204">
            <v>9</v>
          </cell>
          <cell r="W204">
            <v>23</v>
          </cell>
          <cell r="X204">
            <v>2</v>
          </cell>
          <cell r="Y204">
            <v>0</v>
          </cell>
          <cell r="Z204">
            <v>0</v>
          </cell>
          <cell r="AA204" t="str">
            <v/>
          </cell>
          <cell r="AB204">
            <v>34</v>
          </cell>
          <cell r="AC204">
            <v>3</v>
          </cell>
          <cell r="AD204" t="str">
            <v>DOWNGRADE</v>
          </cell>
          <cell r="AE204" t="str">
            <v>RESET</v>
          </cell>
          <cell r="AF204">
            <v>0</v>
          </cell>
          <cell r="AG204">
            <v>2</v>
          </cell>
          <cell r="AH204" t="str">
            <v>SAPHIRE</v>
          </cell>
          <cell r="AI204">
            <v>0</v>
          </cell>
          <cell r="AJ204" t="str">
            <v>FALSE</v>
          </cell>
          <cell r="AK204">
            <v>0</v>
          </cell>
          <cell r="AL204">
            <v>45261</v>
          </cell>
          <cell r="AM204">
            <v>45701</v>
          </cell>
          <cell r="AN204">
            <v>1</v>
          </cell>
          <cell r="AO204">
            <v>0</v>
          </cell>
          <cell r="AP204" t="str">
            <v>-</v>
          </cell>
          <cell r="AQ204" t="str">
            <v>-</v>
          </cell>
          <cell r="AR204" t="str">
            <v>-</v>
          </cell>
          <cell r="AS204" t="str">
            <v>-</v>
          </cell>
          <cell r="AT204" t="str">
            <v>-</v>
          </cell>
          <cell r="AU204" t="str">
            <v>-</v>
          </cell>
          <cell r="AV204" t="str">
            <v/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 t="str">
            <v/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 t="str">
            <v/>
          </cell>
          <cell r="BN204">
            <v>0</v>
          </cell>
          <cell r="BO204" t="str">
            <v/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 t="str">
            <v/>
          </cell>
          <cell r="BV204">
            <v>0</v>
          </cell>
          <cell r="BW204">
            <v>7</v>
          </cell>
          <cell r="BX204" t="str">
            <v>DOWNGRADE</v>
          </cell>
          <cell r="BY204" t="str">
            <v>RESET</v>
          </cell>
        </row>
        <row r="205">
          <cell r="A205" t="str">
            <v>A0821</v>
          </cell>
          <cell r="B205" t="str">
            <v>Indriana Damayanti</v>
          </cell>
          <cell r="C205" t="str">
            <v>DELTA</v>
          </cell>
          <cell r="D205">
            <v>44928</v>
          </cell>
          <cell r="E205" t="str">
            <v>Jan-23</v>
          </cell>
          <cell r="F205" t="str">
            <v>EKSKLUSIF</v>
          </cell>
          <cell r="G205" t="str">
            <v>EKSKLUSIF</v>
          </cell>
          <cell r="H205" t="str">
            <v>EKSKLUSIF</v>
          </cell>
          <cell r="I205" t="str">
            <v>EKSKLUSIF</v>
          </cell>
          <cell r="J205" t="str">
            <v>EKSKLUSIF</v>
          </cell>
          <cell r="K205" t="str">
            <v>EKSKLUSIF</v>
          </cell>
          <cell r="L205" t="str">
            <v>EKSKLUSIF</v>
          </cell>
          <cell r="M205">
            <v>21</v>
          </cell>
          <cell r="N205">
            <v>47</v>
          </cell>
          <cell r="O205">
            <v>41</v>
          </cell>
          <cell r="P205">
            <v>42</v>
          </cell>
          <cell r="Q205">
            <v>38</v>
          </cell>
          <cell r="R205">
            <v>40</v>
          </cell>
          <cell r="S205">
            <v>21</v>
          </cell>
          <cell r="T205">
            <v>250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 t="str">
            <v>TIDAK</v>
          </cell>
          <cell r="AE205" t="str">
            <v>TIDAK</v>
          </cell>
          <cell r="AF205">
            <v>0</v>
          </cell>
          <cell r="AG205">
            <v>3</v>
          </cell>
          <cell r="AH205" t="str">
            <v>SAPHIRE</v>
          </cell>
          <cell r="AI205">
            <v>0</v>
          </cell>
          <cell r="AJ205" t="str">
            <v>FALSE</v>
          </cell>
          <cell r="AK205">
            <v>0</v>
          </cell>
          <cell r="AL205">
            <v>45261</v>
          </cell>
          <cell r="AM205">
            <v>45701</v>
          </cell>
          <cell r="AN205">
            <v>1</v>
          </cell>
          <cell r="AO205">
            <v>0</v>
          </cell>
          <cell r="AP205" t="str">
            <v>EKSKLUSIF</v>
          </cell>
          <cell r="AQ205" t="str">
            <v>-</v>
          </cell>
          <cell r="AR205" t="str">
            <v>EKSKLUSIF</v>
          </cell>
          <cell r="AS205" t="str">
            <v>EKSKLUSIF</v>
          </cell>
          <cell r="AT205" t="str">
            <v>EKSKLUSIF</v>
          </cell>
          <cell r="AU205" t="str">
            <v>REGULER</v>
          </cell>
          <cell r="AV205" t="str">
            <v/>
          </cell>
          <cell r="AW205">
            <v>50</v>
          </cell>
          <cell r="AX205">
            <v>48</v>
          </cell>
          <cell r="AY205">
            <v>42</v>
          </cell>
          <cell r="AZ205">
            <v>49</v>
          </cell>
          <cell r="BA205">
            <v>34</v>
          </cell>
          <cell r="BB205">
            <v>50</v>
          </cell>
          <cell r="BC205">
            <v>48</v>
          </cell>
          <cell r="BD205">
            <v>42</v>
          </cell>
          <cell r="BE205">
            <v>49</v>
          </cell>
          <cell r="BF205">
            <v>34</v>
          </cell>
          <cell r="BG205">
            <v>18</v>
          </cell>
          <cell r="BH205">
            <v>50</v>
          </cell>
          <cell r="BI205">
            <v>48</v>
          </cell>
          <cell r="BJ205">
            <v>42</v>
          </cell>
          <cell r="BK205">
            <v>49</v>
          </cell>
          <cell r="BL205">
            <v>34</v>
          </cell>
          <cell r="BM205">
            <v>20</v>
          </cell>
          <cell r="BN205">
            <v>261</v>
          </cell>
          <cell r="BO205">
            <v>0</v>
          </cell>
          <cell r="BP205">
            <v>50</v>
          </cell>
          <cell r="BQ205">
            <v>0</v>
          </cell>
          <cell r="BR205">
            <v>0</v>
          </cell>
          <cell r="BS205">
            <v>0</v>
          </cell>
          <cell r="BT205">
            <v>34</v>
          </cell>
          <cell r="BU205">
            <v>20</v>
          </cell>
          <cell r="BV205">
            <v>104</v>
          </cell>
          <cell r="BW205">
            <v>0</v>
          </cell>
          <cell r="BX205" t="str">
            <v>TIDAK</v>
          </cell>
          <cell r="BY205" t="str">
            <v>TIDAK</v>
          </cell>
        </row>
        <row r="206">
          <cell r="A206" t="str">
            <v>A0459</v>
          </cell>
          <cell r="B206" t="str">
            <v>Indriany Kurniawaty Ngongo Pala</v>
          </cell>
          <cell r="C206" t="str">
            <v>DELTA</v>
          </cell>
          <cell r="D206">
            <v>44859</v>
          </cell>
          <cell r="E206" t="str">
            <v>Oct-22</v>
          </cell>
          <cell r="F206" t="str">
            <v>EKSKLUSIF</v>
          </cell>
          <cell r="G206" t="str">
            <v>EKSKLUSIF</v>
          </cell>
          <cell r="H206" t="str">
            <v>REGULER</v>
          </cell>
          <cell r="I206" t="str">
            <v>-</v>
          </cell>
          <cell r="J206" t="str">
            <v>-</v>
          </cell>
          <cell r="K206" t="str">
            <v>-</v>
          </cell>
          <cell r="L206" t="str">
            <v>-</v>
          </cell>
          <cell r="M206">
            <v>21</v>
          </cell>
          <cell r="N206">
            <v>45</v>
          </cell>
          <cell r="O206">
            <v>4</v>
          </cell>
          <cell r="P206">
            <v>0</v>
          </cell>
          <cell r="Q206">
            <v>0</v>
          </cell>
          <cell r="R206">
            <v>0</v>
          </cell>
          <cell r="S206" t="str">
            <v/>
          </cell>
          <cell r="T206">
            <v>70</v>
          </cell>
          <cell r="U206">
            <v>0</v>
          </cell>
          <cell r="V206">
            <v>0</v>
          </cell>
          <cell r="W206">
            <v>4</v>
          </cell>
          <cell r="X206">
            <v>0</v>
          </cell>
          <cell r="Y206">
            <v>0</v>
          </cell>
          <cell r="Z206">
            <v>0</v>
          </cell>
          <cell r="AA206" t="str">
            <v/>
          </cell>
          <cell r="AB206">
            <v>4</v>
          </cell>
          <cell r="AC206">
            <v>4</v>
          </cell>
          <cell r="AD206" t="str">
            <v>DOWNGRADE</v>
          </cell>
          <cell r="AE206" t="str">
            <v>RESET</v>
          </cell>
          <cell r="AF206">
            <v>0</v>
          </cell>
          <cell r="AG206">
            <v>3</v>
          </cell>
          <cell r="AH206" t="str">
            <v>SAPHIRE</v>
          </cell>
          <cell r="AI206">
            <v>0</v>
          </cell>
          <cell r="AJ206" t="str">
            <v>FALSE</v>
          </cell>
          <cell r="AK206">
            <v>0</v>
          </cell>
          <cell r="AL206">
            <v>45261</v>
          </cell>
          <cell r="AM206">
            <v>45701</v>
          </cell>
          <cell r="AN206">
            <v>1</v>
          </cell>
          <cell r="AO206">
            <v>0</v>
          </cell>
          <cell r="AP206" t="str">
            <v>-</v>
          </cell>
          <cell r="AQ206" t="str">
            <v>-</v>
          </cell>
          <cell r="AR206" t="str">
            <v>-</v>
          </cell>
          <cell r="AS206" t="str">
            <v>-</v>
          </cell>
          <cell r="AT206" t="str">
            <v>-</v>
          </cell>
          <cell r="AU206" t="str">
            <v>-</v>
          </cell>
          <cell r="AV206" t="str">
            <v/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 t="str">
            <v/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 t="str">
            <v/>
          </cell>
          <cell r="BN206">
            <v>0</v>
          </cell>
          <cell r="BO206" t="str">
            <v/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 t="str">
            <v/>
          </cell>
          <cell r="BV206">
            <v>0</v>
          </cell>
          <cell r="BW206">
            <v>7</v>
          </cell>
          <cell r="BX206" t="str">
            <v>DOWNGRADE</v>
          </cell>
          <cell r="BY206" t="str">
            <v>RESET</v>
          </cell>
        </row>
        <row r="207">
          <cell r="A207" t="str">
            <v>A3826</v>
          </cell>
          <cell r="B207" t="str">
            <v>Irene Intan Pradista</v>
          </cell>
          <cell r="C207" t="str">
            <v>DELTA</v>
          </cell>
          <cell r="D207">
            <v>45383</v>
          </cell>
          <cell r="E207" t="str">
            <v>Apr-24</v>
          </cell>
          <cell r="F207" t="str">
            <v>-</v>
          </cell>
          <cell r="G207" t="str">
            <v>-</v>
          </cell>
          <cell r="H207" t="str">
            <v>-</v>
          </cell>
          <cell r="I207" t="str">
            <v>-</v>
          </cell>
          <cell r="J207" t="str">
            <v>REGULER</v>
          </cell>
          <cell r="K207" t="str">
            <v>REGULER</v>
          </cell>
          <cell r="L207" t="str">
            <v>REGULER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29</v>
          </cell>
          <cell r="R207">
            <v>30</v>
          </cell>
          <cell r="S207">
            <v>15</v>
          </cell>
          <cell r="T207">
            <v>74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29</v>
          </cell>
          <cell r="Z207">
            <v>30</v>
          </cell>
          <cell r="AA207">
            <v>15</v>
          </cell>
          <cell r="AB207">
            <v>74</v>
          </cell>
          <cell r="AC207">
            <v>0</v>
          </cell>
          <cell r="AD207" t="str">
            <v>TIDAK</v>
          </cell>
          <cell r="AE207" t="str">
            <v>TIDAK</v>
          </cell>
          <cell r="AF207">
            <v>74</v>
          </cell>
          <cell r="AG207">
            <v>2</v>
          </cell>
          <cell r="AH207" t="str">
            <v>SAPHIRE</v>
          </cell>
          <cell r="AI207">
            <v>0</v>
          </cell>
          <cell r="AJ207" t="str">
            <v>Y</v>
          </cell>
          <cell r="AK207">
            <v>0</v>
          </cell>
          <cell r="AL207">
            <v>45261</v>
          </cell>
          <cell r="AM207">
            <v>45701</v>
          </cell>
          <cell r="AN207">
            <v>1</v>
          </cell>
          <cell r="AO207">
            <v>74</v>
          </cell>
          <cell r="AP207" t="str">
            <v>-</v>
          </cell>
          <cell r="AQ207" t="str">
            <v>-</v>
          </cell>
          <cell r="AR207" t="str">
            <v>REGULER</v>
          </cell>
          <cell r="AS207" t="str">
            <v>REGULER</v>
          </cell>
          <cell r="AT207" t="str">
            <v>REGULER</v>
          </cell>
          <cell r="AU207" t="str">
            <v>REGULER</v>
          </cell>
          <cell r="AV207" t="str">
            <v/>
          </cell>
          <cell r="AW207">
            <v>35</v>
          </cell>
          <cell r="AX207">
            <v>30</v>
          </cell>
          <cell r="AY207">
            <v>32</v>
          </cell>
          <cell r="AZ207">
            <v>33</v>
          </cell>
          <cell r="BA207">
            <v>31</v>
          </cell>
          <cell r="BB207">
            <v>35</v>
          </cell>
          <cell r="BC207">
            <v>30</v>
          </cell>
          <cell r="BD207">
            <v>32</v>
          </cell>
          <cell r="BE207">
            <v>33</v>
          </cell>
          <cell r="BF207">
            <v>31</v>
          </cell>
          <cell r="BG207">
            <v>15</v>
          </cell>
          <cell r="BH207">
            <v>35</v>
          </cell>
          <cell r="BI207">
            <v>30</v>
          </cell>
          <cell r="BJ207">
            <v>32</v>
          </cell>
          <cell r="BK207">
            <v>33</v>
          </cell>
          <cell r="BL207">
            <v>31</v>
          </cell>
          <cell r="BM207">
            <v>16</v>
          </cell>
          <cell r="BN207">
            <v>192</v>
          </cell>
          <cell r="BO207">
            <v>15</v>
          </cell>
          <cell r="BP207">
            <v>35</v>
          </cell>
          <cell r="BQ207">
            <v>30</v>
          </cell>
          <cell r="BR207">
            <v>32</v>
          </cell>
          <cell r="BS207">
            <v>33</v>
          </cell>
          <cell r="BT207">
            <v>31</v>
          </cell>
          <cell r="BU207">
            <v>16</v>
          </cell>
          <cell r="BV207">
            <v>192</v>
          </cell>
          <cell r="BW207">
            <v>0</v>
          </cell>
          <cell r="BX207" t="str">
            <v>TIDAK</v>
          </cell>
          <cell r="BY207" t="str">
            <v>TIDAK</v>
          </cell>
        </row>
        <row r="208">
          <cell r="A208" t="str">
            <v>A3218</v>
          </cell>
          <cell r="B208" t="str">
            <v>Irma Sembiring</v>
          </cell>
          <cell r="C208" t="str">
            <v>DELTA</v>
          </cell>
          <cell r="D208">
            <v>45243</v>
          </cell>
          <cell r="E208" t="str">
            <v>Nov-23</v>
          </cell>
          <cell r="F208" t="str">
            <v>REGULER</v>
          </cell>
          <cell r="G208" t="str">
            <v>REGULER</v>
          </cell>
          <cell r="H208" t="str">
            <v>REGULER</v>
          </cell>
          <cell r="I208" t="str">
            <v>REGULER</v>
          </cell>
          <cell r="J208" t="str">
            <v>REGULER</v>
          </cell>
          <cell r="K208" t="str">
            <v>REGULER</v>
          </cell>
          <cell r="L208" t="str">
            <v>REGULER</v>
          </cell>
          <cell r="M208">
            <v>17</v>
          </cell>
          <cell r="N208">
            <v>43</v>
          </cell>
          <cell r="O208">
            <v>30</v>
          </cell>
          <cell r="P208">
            <v>16</v>
          </cell>
          <cell r="Q208">
            <v>35</v>
          </cell>
          <cell r="R208">
            <v>34</v>
          </cell>
          <cell r="S208">
            <v>15</v>
          </cell>
          <cell r="T208">
            <v>190</v>
          </cell>
          <cell r="U208">
            <v>17</v>
          </cell>
          <cell r="V208">
            <v>43</v>
          </cell>
          <cell r="W208">
            <v>30</v>
          </cell>
          <cell r="X208">
            <v>16</v>
          </cell>
          <cell r="Y208">
            <v>35</v>
          </cell>
          <cell r="Z208">
            <v>34</v>
          </cell>
          <cell r="AA208">
            <v>15</v>
          </cell>
          <cell r="AB208">
            <v>190</v>
          </cell>
          <cell r="AC208">
            <v>0</v>
          </cell>
          <cell r="AD208" t="str">
            <v>TIDAK</v>
          </cell>
          <cell r="AE208" t="str">
            <v>TIDAK</v>
          </cell>
          <cell r="AF208">
            <v>190</v>
          </cell>
          <cell r="AG208">
            <v>2</v>
          </cell>
          <cell r="AH208" t="str">
            <v>SAPHIRE</v>
          </cell>
          <cell r="AI208">
            <v>0</v>
          </cell>
          <cell r="AJ208" t="str">
            <v>Y</v>
          </cell>
          <cell r="AK208">
            <v>0</v>
          </cell>
          <cell r="AL208">
            <v>45261</v>
          </cell>
          <cell r="AM208">
            <v>45701</v>
          </cell>
          <cell r="AN208">
            <v>1</v>
          </cell>
          <cell r="AO208">
            <v>190</v>
          </cell>
          <cell r="AP208" t="str">
            <v>-</v>
          </cell>
          <cell r="AQ208" t="str">
            <v>-</v>
          </cell>
          <cell r="AR208" t="str">
            <v>REGULER</v>
          </cell>
          <cell r="AS208" t="str">
            <v>-</v>
          </cell>
          <cell r="AT208" t="str">
            <v>REGULER</v>
          </cell>
          <cell r="AU208" t="str">
            <v>REGULER</v>
          </cell>
          <cell r="AV208" t="str">
            <v/>
          </cell>
          <cell r="AW208">
            <v>21</v>
          </cell>
          <cell r="AX208">
            <v>26</v>
          </cell>
          <cell r="AY208">
            <v>0</v>
          </cell>
          <cell r="AZ208">
            <v>4</v>
          </cell>
          <cell r="BA208">
            <v>35</v>
          </cell>
          <cell r="BB208">
            <v>21</v>
          </cell>
          <cell r="BC208">
            <v>26</v>
          </cell>
          <cell r="BD208">
            <v>0</v>
          </cell>
          <cell r="BE208">
            <v>4</v>
          </cell>
          <cell r="BF208">
            <v>35</v>
          </cell>
          <cell r="BG208">
            <v>7</v>
          </cell>
          <cell r="BH208">
            <v>21</v>
          </cell>
          <cell r="BI208">
            <v>26</v>
          </cell>
          <cell r="BJ208">
            <v>0</v>
          </cell>
          <cell r="BK208">
            <v>4</v>
          </cell>
          <cell r="BL208">
            <v>35</v>
          </cell>
          <cell r="BM208">
            <v>22</v>
          </cell>
          <cell r="BN208">
            <v>115</v>
          </cell>
          <cell r="BO208">
            <v>7</v>
          </cell>
          <cell r="BP208">
            <v>21</v>
          </cell>
          <cell r="BQ208">
            <v>26</v>
          </cell>
          <cell r="BR208">
            <v>0</v>
          </cell>
          <cell r="BS208">
            <v>4</v>
          </cell>
          <cell r="BT208">
            <v>35</v>
          </cell>
          <cell r="BU208">
            <v>22</v>
          </cell>
          <cell r="BV208">
            <v>115</v>
          </cell>
          <cell r="BW208">
            <v>1</v>
          </cell>
          <cell r="BX208" t="str">
            <v>TIDAK</v>
          </cell>
          <cell r="BY208" t="str">
            <v>TIDAK</v>
          </cell>
        </row>
        <row r="209">
          <cell r="A209" t="str">
            <v>A0747</v>
          </cell>
          <cell r="B209" t="str">
            <v>Irma Susanti</v>
          </cell>
          <cell r="C209" t="str">
            <v>DELTA</v>
          </cell>
          <cell r="D209">
            <v>45334</v>
          </cell>
          <cell r="E209" t="str">
            <v>Feb-24</v>
          </cell>
          <cell r="F209" t="str">
            <v>-</v>
          </cell>
          <cell r="G209" t="str">
            <v>-</v>
          </cell>
          <cell r="H209" t="str">
            <v>REGULER</v>
          </cell>
          <cell r="I209" t="str">
            <v>REGULER</v>
          </cell>
          <cell r="J209" t="str">
            <v>-</v>
          </cell>
          <cell r="K209" t="str">
            <v>-</v>
          </cell>
          <cell r="L209" t="str">
            <v>-</v>
          </cell>
          <cell r="M209">
            <v>0</v>
          </cell>
          <cell r="N209">
            <v>0</v>
          </cell>
          <cell r="O209">
            <v>3</v>
          </cell>
          <cell r="P209">
            <v>15</v>
          </cell>
          <cell r="Q209">
            <v>0</v>
          </cell>
          <cell r="R209">
            <v>0</v>
          </cell>
          <cell r="S209" t="str">
            <v/>
          </cell>
          <cell r="T209">
            <v>18</v>
          </cell>
          <cell r="U209">
            <v>0</v>
          </cell>
          <cell r="V209">
            <v>0</v>
          </cell>
          <cell r="W209">
            <v>3</v>
          </cell>
          <cell r="X209">
            <v>15</v>
          </cell>
          <cell r="Y209">
            <v>0</v>
          </cell>
          <cell r="Z209">
            <v>0</v>
          </cell>
          <cell r="AA209" t="str">
            <v/>
          </cell>
          <cell r="AB209">
            <v>18</v>
          </cell>
          <cell r="AC209">
            <v>3</v>
          </cell>
          <cell r="AD209" t="str">
            <v>DOWNGRADE</v>
          </cell>
          <cell r="AE209" t="str">
            <v>RESET</v>
          </cell>
          <cell r="AF209">
            <v>0</v>
          </cell>
          <cell r="AG209">
            <v>2</v>
          </cell>
          <cell r="AH209" t="str">
            <v>SAPHIRE</v>
          </cell>
          <cell r="AI209">
            <v>0</v>
          </cell>
          <cell r="AJ209" t="str">
            <v>FALSE</v>
          </cell>
          <cell r="AK209">
            <v>0</v>
          </cell>
          <cell r="AL209">
            <v>45261</v>
          </cell>
          <cell r="AM209">
            <v>45701</v>
          </cell>
          <cell r="AN209">
            <v>1</v>
          </cell>
          <cell r="AO209">
            <v>0</v>
          </cell>
          <cell r="AP209" t="str">
            <v>-</v>
          </cell>
          <cell r="AQ209" t="str">
            <v>-</v>
          </cell>
          <cell r="AR209" t="str">
            <v>-</v>
          </cell>
          <cell r="AS209" t="str">
            <v>-</v>
          </cell>
          <cell r="AT209" t="str">
            <v>-</v>
          </cell>
          <cell r="AU209" t="str">
            <v>-</v>
          </cell>
          <cell r="AV209" t="str">
            <v/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 t="str">
            <v/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 t="str">
            <v/>
          </cell>
          <cell r="BN209">
            <v>0</v>
          </cell>
          <cell r="BO209" t="str">
            <v/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 t="str">
            <v/>
          </cell>
          <cell r="BV209">
            <v>0</v>
          </cell>
          <cell r="BW209">
            <v>7</v>
          </cell>
          <cell r="BX209" t="str">
            <v>DOWNGRADE</v>
          </cell>
          <cell r="BY209" t="str">
            <v>RESET</v>
          </cell>
        </row>
        <row r="210">
          <cell r="A210" t="str">
            <v>A3474</v>
          </cell>
          <cell r="B210" t="str">
            <v>Irma Triana</v>
          </cell>
          <cell r="C210" t="str">
            <v>DELTA</v>
          </cell>
          <cell r="D210">
            <v>45261</v>
          </cell>
          <cell r="E210" t="str">
            <v>Dec-23</v>
          </cell>
          <cell r="F210" t="str">
            <v>-</v>
          </cell>
          <cell r="G210" t="str">
            <v>REGULER</v>
          </cell>
          <cell r="H210" t="str">
            <v>REGULER</v>
          </cell>
          <cell r="I210" t="str">
            <v>REGULER</v>
          </cell>
          <cell r="J210" t="str">
            <v>REGULER</v>
          </cell>
          <cell r="K210" t="str">
            <v>REGULER</v>
          </cell>
          <cell r="L210" t="str">
            <v>EKSKLUSIF</v>
          </cell>
          <cell r="M210">
            <v>0</v>
          </cell>
          <cell r="N210">
            <v>35</v>
          </cell>
          <cell r="O210">
            <v>22</v>
          </cell>
          <cell r="P210">
            <v>10</v>
          </cell>
          <cell r="Q210">
            <v>33</v>
          </cell>
          <cell r="R210">
            <v>37</v>
          </cell>
          <cell r="S210">
            <v>20</v>
          </cell>
          <cell r="T210">
            <v>157</v>
          </cell>
          <cell r="U210">
            <v>0</v>
          </cell>
          <cell r="V210">
            <v>35</v>
          </cell>
          <cell r="W210">
            <v>22</v>
          </cell>
          <cell r="X210">
            <v>10</v>
          </cell>
          <cell r="Y210">
            <v>33</v>
          </cell>
          <cell r="Z210">
            <v>37</v>
          </cell>
          <cell r="AA210">
            <v>0</v>
          </cell>
          <cell r="AB210">
            <v>137</v>
          </cell>
          <cell r="AC210">
            <v>1</v>
          </cell>
          <cell r="AD210" t="str">
            <v>TIDAK</v>
          </cell>
          <cell r="AE210" t="str">
            <v>TIDAK</v>
          </cell>
          <cell r="AF210">
            <v>137</v>
          </cell>
          <cell r="AG210">
            <v>2</v>
          </cell>
          <cell r="AH210" t="str">
            <v>SAPHIRE</v>
          </cell>
          <cell r="AI210">
            <v>0</v>
          </cell>
          <cell r="AJ210" t="str">
            <v>Y</v>
          </cell>
          <cell r="AK210">
            <v>0</v>
          </cell>
          <cell r="AL210">
            <v>45261</v>
          </cell>
          <cell r="AM210">
            <v>45701</v>
          </cell>
          <cell r="AN210">
            <v>1</v>
          </cell>
          <cell r="AO210">
            <v>137</v>
          </cell>
          <cell r="AP210" t="str">
            <v>EKSKLUSIF</v>
          </cell>
          <cell r="AQ210" t="str">
            <v>-</v>
          </cell>
          <cell r="AR210" t="str">
            <v>EKSKLUSIF</v>
          </cell>
          <cell r="AS210" t="str">
            <v>EKSKLUSIF</v>
          </cell>
          <cell r="AT210" t="str">
            <v>EKSKLUSIF</v>
          </cell>
          <cell r="AU210" t="str">
            <v>EKSKLUSIF</v>
          </cell>
          <cell r="AV210" t="str">
            <v/>
          </cell>
          <cell r="AW210">
            <v>48</v>
          </cell>
          <cell r="AX210">
            <v>48</v>
          </cell>
          <cell r="AY210">
            <v>44</v>
          </cell>
          <cell r="AZ210">
            <v>48</v>
          </cell>
          <cell r="BA210">
            <v>43</v>
          </cell>
          <cell r="BB210">
            <v>48</v>
          </cell>
          <cell r="BC210">
            <v>48</v>
          </cell>
          <cell r="BD210">
            <v>44</v>
          </cell>
          <cell r="BE210">
            <v>48</v>
          </cell>
          <cell r="BF210">
            <v>43</v>
          </cell>
          <cell r="BG210">
            <v>19</v>
          </cell>
          <cell r="BH210">
            <v>48</v>
          </cell>
          <cell r="BI210">
            <v>48</v>
          </cell>
          <cell r="BJ210">
            <v>44</v>
          </cell>
          <cell r="BK210">
            <v>48</v>
          </cell>
          <cell r="BL210">
            <v>43</v>
          </cell>
          <cell r="BM210">
            <v>21</v>
          </cell>
          <cell r="BN210">
            <v>271</v>
          </cell>
          <cell r="BO210">
            <v>0</v>
          </cell>
          <cell r="BP210">
            <v>48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21</v>
          </cell>
          <cell r="BV210">
            <v>69</v>
          </cell>
          <cell r="BW210">
            <v>0</v>
          </cell>
          <cell r="BX210" t="str">
            <v>TIDAK</v>
          </cell>
          <cell r="BY210" t="str">
            <v>TIDAK</v>
          </cell>
        </row>
        <row r="211">
          <cell r="A211" t="str">
            <v>A1556</v>
          </cell>
          <cell r="B211" t="str">
            <v>Isma Audia Prabawati</v>
          </cell>
          <cell r="C211" t="str">
            <v>DELTA</v>
          </cell>
          <cell r="D211">
            <v>44989</v>
          </cell>
          <cell r="E211" t="str">
            <v>Mar-23</v>
          </cell>
          <cell r="F211" t="str">
            <v>EKSKLUSIF</v>
          </cell>
          <cell r="G211" t="str">
            <v>EKSKLUSIF</v>
          </cell>
          <cell r="H211" t="str">
            <v>EKSKLUSIF</v>
          </cell>
          <cell r="I211" t="str">
            <v>EKSKLUSIF</v>
          </cell>
          <cell r="J211" t="str">
            <v>EKSKLUSIF</v>
          </cell>
          <cell r="K211" t="str">
            <v>EKSKLUSIF</v>
          </cell>
          <cell r="L211" t="str">
            <v>EKSKLUSIF</v>
          </cell>
          <cell r="M211">
            <v>21</v>
          </cell>
          <cell r="N211">
            <v>48</v>
          </cell>
          <cell r="O211">
            <v>42</v>
          </cell>
          <cell r="P211">
            <v>44</v>
          </cell>
          <cell r="Q211">
            <v>38</v>
          </cell>
          <cell r="R211">
            <v>43</v>
          </cell>
          <cell r="S211">
            <v>22</v>
          </cell>
          <cell r="T211">
            <v>258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 t="str">
            <v>TIDAK</v>
          </cell>
          <cell r="AE211" t="str">
            <v>TIDAK</v>
          </cell>
          <cell r="AF211">
            <v>0</v>
          </cell>
          <cell r="AG211">
            <v>2</v>
          </cell>
          <cell r="AH211" t="str">
            <v>SAPHIRE</v>
          </cell>
          <cell r="AI211">
            <v>0</v>
          </cell>
          <cell r="AJ211" t="str">
            <v>FALSE</v>
          </cell>
          <cell r="AK211">
            <v>0</v>
          </cell>
          <cell r="AL211">
            <v>45261</v>
          </cell>
          <cell r="AM211">
            <v>45701</v>
          </cell>
          <cell r="AN211">
            <v>1</v>
          </cell>
          <cell r="AO211">
            <v>0</v>
          </cell>
          <cell r="AP211" t="str">
            <v>EKSKLUSIF</v>
          </cell>
          <cell r="AQ211" t="str">
            <v>-</v>
          </cell>
          <cell r="AR211" t="str">
            <v>EKSKLUSIF</v>
          </cell>
          <cell r="AS211" t="str">
            <v>EKSKLUSIF</v>
          </cell>
          <cell r="AT211" t="str">
            <v>EKSKLUSIF</v>
          </cell>
          <cell r="AU211" t="str">
            <v>REGULER</v>
          </cell>
          <cell r="AV211" t="str">
            <v/>
          </cell>
          <cell r="AW211">
            <v>49</v>
          </cell>
          <cell r="AX211">
            <v>48</v>
          </cell>
          <cell r="AY211">
            <v>42</v>
          </cell>
          <cell r="AZ211">
            <v>47</v>
          </cell>
          <cell r="BA211">
            <v>31</v>
          </cell>
          <cell r="BB211">
            <v>49</v>
          </cell>
          <cell r="BC211">
            <v>48</v>
          </cell>
          <cell r="BD211">
            <v>42</v>
          </cell>
          <cell r="BE211">
            <v>47</v>
          </cell>
          <cell r="BF211">
            <v>31</v>
          </cell>
          <cell r="BG211">
            <v>19</v>
          </cell>
          <cell r="BH211">
            <v>49</v>
          </cell>
          <cell r="BI211">
            <v>48</v>
          </cell>
          <cell r="BJ211">
            <v>42</v>
          </cell>
          <cell r="BK211">
            <v>47</v>
          </cell>
          <cell r="BL211">
            <v>31</v>
          </cell>
          <cell r="BM211">
            <v>22</v>
          </cell>
          <cell r="BN211">
            <v>258</v>
          </cell>
          <cell r="BO211">
            <v>0</v>
          </cell>
          <cell r="BP211">
            <v>49</v>
          </cell>
          <cell r="BQ211">
            <v>0</v>
          </cell>
          <cell r="BR211">
            <v>0</v>
          </cell>
          <cell r="BS211">
            <v>0</v>
          </cell>
          <cell r="BT211">
            <v>31</v>
          </cell>
          <cell r="BU211">
            <v>22</v>
          </cell>
          <cell r="BV211">
            <v>102</v>
          </cell>
          <cell r="BW211">
            <v>0</v>
          </cell>
          <cell r="BX211" t="str">
            <v>TIDAK</v>
          </cell>
          <cell r="BY211" t="str">
            <v>TIDAK</v>
          </cell>
        </row>
        <row r="212">
          <cell r="A212" t="str">
            <v>A1417</v>
          </cell>
          <cell r="B212" t="str">
            <v>Istajib Hamami</v>
          </cell>
          <cell r="C212" t="str">
            <v>DELTA</v>
          </cell>
          <cell r="D212">
            <v>44991</v>
          </cell>
          <cell r="E212" t="str">
            <v>Mar-23</v>
          </cell>
          <cell r="F212" t="str">
            <v>REGULER</v>
          </cell>
          <cell r="G212" t="str">
            <v>REGULER</v>
          </cell>
          <cell r="H212" t="str">
            <v>REGULER</v>
          </cell>
          <cell r="I212" t="str">
            <v>REGULER</v>
          </cell>
          <cell r="J212" t="str">
            <v>REGULER</v>
          </cell>
          <cell r="K212" t="str">
            <v>REGULER</v>
          </cell>
          <cell r="L212" t="str">
            <v>REGULER</v>
          </cell>
          <cell r="M212">
            <v>22</v>
          </cell>
          <cell r="N212">
            <v>46</v>
          </cell>
          <cell r="O212">
            <v>36</v>
          </cell>
          <cell r="P212">
            <v>35</v>
          </cell>
          <cell r="Q212">
            <v>30</v>
          </cell>
          <cell r="R212">
            <v>31</v>
          </cell>
          <cell r="S212">
            <v>22</v>
          </cell>
          <cell r="T212">
            <v>222</v>
          </cell>
          <cell r="U212">
            <v>22</v>
          </cell>
          <cell r="V212">
            <v>46</v>
          </cell>
          <cell r="W212">
            <v>36</v>
          </cell>
          <cell r="X212">
            <v>35</v>
          </cell>
          <cell r="Y212">
            <v>30</v>
          </cell>
          <cell r="Z212">
            <v>31</v>
          </cell>
          <cell r="AA212">
            <v>22</v>
          </cell>
          <cell r="AB212">
            <v>222</v>
          </cell>
          <cell r="AC212">
            <v>0</v>
          </cell>
          <cell r="AD212" t="str">
            <v>TIDAK</v>
          </cell>
          <cell r="AE212" t="str">
            <v>TIDAK</v>
          </cell>
          <cell r="AF212">
            <v>222</v>
          </cell>
          <cell r="AG212">
            <v>2</v>
          </cell>
          <cell r="AH212" t="str">
            <v>SAPHIRE</v>
          </cell>
          <cell r="AI212">
            <v>0</v>
          </cell>
          <cell r="AJ212" t="str">
            <v>Y</v>
          </cell>
          <cell r="AK212">
            <v>0</v>
          </cell>
          <cell r="AL212">
            <v>45261</v>
          </cell>
          <cell r="AM212">
            <v>45701</v>
          </cell>
          <cell r="AN212">
            <v>1</v>
          </cell>
          <cell r="AO212">
            <v>222</v>
          </cell>
          <cell r="AP212" t="str">
            <v>-</v>
          </cell>
          <cell r="AQ212" t="str">
            <v>-</v>
          </cell>
          <cell r="AR212" t="str">
            <v>REGULER</v>
          </cell>
          <cell r="AS212" t="str">
            <v>REGULER</v>
          </cell>
          <cell r="AT212" t="str">
            <v>REGULER</v>
          </cell>
          <cell r="AU212" t="str">
            <v>REGULER</v>
          </cell>
          <cell r="AV212" t="str">
            <v/>
          </cell>
          <cell r="AW212">
            <v>37</v>
          </cell>
          <cell r="AX212">
            <v>41</v>
          </cell>
          <cell r="AY212">
            <v>36</v>
          </cell>
          <cell r="AZ212">
            <v>23</v>
          </cell>
          <cell r="BA212">
            <v>32</v>
          </cell>
          <cell r="BB212">
            <v>37</v>
          </cell>
          <cell r="BC212">
            <v>41</v>
          </cell>
          <cell r="BD212">
            <v>36</v>
          </cell>
          <cell r="BE212">
            <v>23</v>
          </cell>
          <cell r="BF212">
            <v>32</v>
          </cell>
          <cell r="BG212">
            <v>16</v>
          </cell>
          <cell r="BH212">
            <v>37</v>
          </cell>
          <cell r="BI212">
            <v>41</v>
          </cell>
          <cell r="BJ212">
            <v>36</v>
          </cell>
          <cell r="BK212">
            <v>23</v>
          </cell>
          <cell r="BL212">
            <v>32</v>
          </cell>
          <cell r="BM212">
            <v>20</v>
          </cell>
          <cell r="BN212">
            <v>205</v>
          </cell>
          <cell r="BO212">
            <v>16</v>
          </cell>
          <cell r="BP212">
            <v>37</v>
          </cell>
          <cell r="BQ212">
            <v>41</v>
          </cell>
          <cell r="BR212">
            <v>36</v>
          </cell>
          <cell r="BS212">
            <v>23</v>
          </cell>
          <cell r="BT212">
            <v>32</v>
          </cell>
          <cell r="BU212">
            <v>20</v>
          </cell>
          <cell r="BV212">
            <v>205</v>
          </cell>
          <cell r="BW212">
            <v>0</v>
          </cell>
          <cell r="BX212" t="str">
            <v>TIDAK</v>
          </cell>
          <cell r="BY212" t="str">
            <v>TIDAK</v>
          </cell>
        </row>
        <row r="213">
          <cell r="A213" t="str">
            <v>A1958</v>
          </cell>
          <cell r="B213" t="str">
            <v>Itsni Fatihatun Nisa</v>
          </cell>
          <cell r="C213" t="str">
            <v>DELTA</v>
          </cell>
          <cell r="D213">
            <v>45052</v>
          </cell>
          <cell r="E213" t="str">
            <v>May-23</v>
          </cell>
          <cell r="F213" t="str">
            <v>EKSKLUSIF</v>
          </cell>
          <cell r="G213" t="str">
            <v>EKSKLUSIF</v>
          </cell>
          <cell r="H213" t="str">
            <v>EKSKLUSIF</v>
          </cell>
          <cell r="I213" t="str">
            <v>EKSKLUSIF</v>
          </cell>
          <cell r="J213" t="str">
            <v>EKSKLUSIF</v>
          </cell>
          <cell r="K213" t="str">
            <v>EKSKLUSIF</v>
          </cell>
          <cell r="L213" t="str">
            <v>EKSKLUSIF</v>
          </cell>
          <cell r="M213">
            <v>21</v>
          </cell>
          <cell r="N213">
            <v>45</v>
          </cell>
          <cell r="O213">
            <v>41</v>
          </cell>
          <cell r="P213">
            <v>41</v>
          </cell>
          <cell r="Q213">
            <v>37</v>
          </cell>
          <cell r="R213">
            <v>42</v>
          </cell>
          <cell r="S213">
            <v>21</v>
          </cell>
          <cell r="T213">
            <v>248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 t="str">
            <v>TIDAK</v>
          </cell>
          <cell r="AE213" t="str">
            <v>TIDAK</v>
          </cell>
          <cell r="AF213">
            <v>0</v>
          </cell>
          <cell r="AG213">
            <v>2</v>
          </cell>
          <cell r="AH213" t="str">
            <v>SAPHIRE</v>
          </cell>
          <cell r="AI213">
            <v>0</v>
          </cell>
          <cell r="AJ213" t="str">
            <v>FALSE</v>
          </cell>
          <cell r="AK213">
            <v>0</v>
          </cell>
          <cell r="AL213">
            <v>45261</v>
          </cell>
          <cell r="AM213">
            <v>45701</v>
          </cell>
          <cell r="AN213">
            <v>1</v>
          </cell>
          <cell r="AO213">
            <v>0</v>
          </cell>
          <cell r="AP213" t="str">
            <v>EKSKLUSIF</v>
          </cell>
          <cell r="AQ213" t="str">
            <v>-</v>
          </cell>
          <cell r="AR213" t="str">
            <v>EKSKLUSIF</v>
          </cell>
          <cell r="AS213" t="str">
            <v>REGULER</v>
          </cell>
          <cell r="AT213" t="str">
            <v>-</v>
          </cell>
          <cell r="AU213" t="str">
            <v>-</v>
          </cell>
          <cell r="AV213" t="str">
            <v/>
          </cell>
          <cell r="AW213">
            <v>47</v>
          </cell>
          <cell r="AX213">
            <v>47</v>
          </cell>
          <cell r="AY213">
            <v>35</v>
          </cell>
          <cell r="AZ213">
            <v>0</v>
          </cell>
          <cell r="BA213">
            <v>0</v>
          </cell>
          <cell r="BB213">
            <v>47</v>
          </cell>
          <cell r="BC213">
            <v>47</v>
          </cell>
          <cell r="BD213">
            <v>35</v>
          </cell>
          <cell r="BE213">
            <v>0</v>
          </cell>
          <cell r="BF213">
            <v>0</v>
          </cell>
          <cell r="BG213">
            <v>20</v>
          </cell>
          <cell r="BH213">
            <v>47</v>
          </cell>
          <cell r="BI213">
            <v>47</v>
          </cell>
          <cell r="BJ213">
            <v>35</v>
          </cell>
          <cell r="BK213">
            <v>0</v>
          </cell>
          <cell r="BL213">
            <v>0</v>
          </cell>
          <cell r="BM213" t="str">
            <v/>
          </cell>
          <cell r="BN213">
            <v>149</v>
          </cell>
          <cell r="BO213">
            <v>0</v>
          </cell>
          <cell r="BP213">
            <v>47</v>
          </cell>
          <cell r="BQ213">
            <v>0</v>
          </cell>
          <cell r="BR213">
            <v>35</v>
          </cell>
          <cell r="BS213">
            <v>0</v>
          </cell>
          <cell r="BT213">
            <v>0</v>
          </cell>
          <cell r="BU213" t="str">
            <v/>
          </cell>
          <cell r="BV213">
            <v>82</v>
          </cell>
          <cell r="BW213">
            <v>3</v>
          </cell>
          <cell r="BX213" t="str">
            <v>DOWNGRADE</v>
          </cell>
          <cell r="BY213" t="str">
            <v>RESET</v>
          </cell>
        </row>
        <row r="214">
          <cell r="A214" t="str">
            <v>A1954</v>
          </cell>
          <cell r="B214" t="str">
            <v>Jelita Ayunda Fitria</v>
          </cell>
          <cell r="C214" t="str">
            <v>DELTA</v>
          </cell>
          <cell r="D214">
            <v>45040</v>
          </cell>
          <cell r="E214" t="str">
            <v>Apr-23</v>
          </cell>
          <cell r="F214" t="str">
            <v>EKSKLUSIF</v>
          </cell>
          <cell r="G214" t="str">
            <v>EKSKLUSIF</v>
          </cell>
          <cell r="H214" t="str">
            <v>EKSKLUSIF</v>
          </cell>
          <cell r="I214" t="str">
            <v>EKSKLUSIF</v>
          </cell>
          <cell r="J214" t="str">
            <v>EKSKLUSIF</v>
          </cell>
          <cell r="K214" t="str">
            <v>EKSKLUSIF</v>
          </cell>
          <cell r="L214" t="str">
            <v>EKSKLUSIF</v>
          </cell>
          <cell r="M214">
            <v>21</v>
          </cell>
          <cell r="N214">
            <v>47</v>
          </cell>
          <cell r="O214">
            <v>41</v>
          </cell>
          <cell r="P214">
            <v>42</v>
          </cell>
          <cell r="Q214">
            <v>39</v>
          </cell>
          <cell r="R214">
            <v>44</v>
          </cell>
          <cell r="S214">
            <v>21</v>
          </cell>
          <cell r="T214">
            <v>255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 t="str">
            <v>TIDAK</v>
          </cell>
          <cell r="AE214" t="str">
            <v>TIDAK</v>
          </cell>
          <cell r="AF214">
            <v>0</v>
          </cell>
          <cell r="AG214">
            <v>2</v>
          </cell>
          <cell r="AH214" t="str">
            <v>SAPHIRE</v>
          </cell>
          <cell r="AI214">
            <v>0</v>
          </cell>
          <cell r="AJ214" t="str">
            <v>FALSE</v>
          </cell>
          <cell r="AK214">
            <v>0</v>
          </cell>
          <cell r="AL214">
            <v>45261</v>
          </cell>
          <cell r="AM214">
            <v>45701</v>
          </cell>
          <cell r="AN214">
            <v>1</v>
          </cell>
          <cell r="AO214">
            <v>0</v>
          </cell>
          <cell r="AP214" t="str">
            <v>EKSKLUSIF</v>
          </cell>
          <cell r="AQ214" t="str">
            <v>-</v>
          </cell>
          <cell r="AR214" t="str">
            <v>EKSKLUSIF</v>
          </cell>
          <cell r="AS214" t="str">
            <v>EKSKLUSIF</v>
          </cell>
          <cell r="AT214" t="str">
            <v>EKSKLUSIF</v>
          </cell>
          <cell r="AU214" t="str">
            <v>EKSKLUSIF</v>
          </cell>
          <cell r="AV214" t="str">
            <v/>
          </cell>
          <cell r="AW214">
            <v>48</v>
          </cell>
          <cell r="AX214">
            <v>48</v>
          </cell>
          <cell r="AY214">
            <v>44</v>
          </cell>
          <cell r="AZ214">
            <v>50</v>
          </cell>
          <cell r="BA214">
            <v>45</v>
          </cell>
          <cell r="BB214">
            <v>48</v>
          </cell>
          <cell r="BC214">
            <v>48</v>
          </cell>
          <cell r="BD214">
            <v>44</v>
          </cell>
          <cell r="BE214">
            <v>50</v>
          </cell>
          <cell r="BF214">
            <v>45</v>
          </cell>
          <cell r="BG214">
            <v>20</v>
          </cell>
          <cell r="BH214">
            <v>48</v>
          </cell>
          <cell r="BI214">
            <v>48</v>
          </cell>
          <cell r="BJ214">
            <v>44</v>
          </cell>
          <cell r="BK214">
            <v>50</v>
          </cell>
          <cell r="BL214">
            <v>45</v>
          </cell>
          <cell r="BM214">
            <v>22</v>
          </cell>
          <cell r="BN214">
            <v>277</v>
          </cell>
          <cell r="BO214">
            <v>0</v>
          </cell>
          <cell r="BP214">
            <v>48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22</v>
          </cell>
          <cell r="BV214">
            <v>70</v>
          </cell>
          <cell r="BW214">
            <v>0</v>
          </cell>
          <cell r="BX214" t="str">
            <v>TIDAK</v>
          </cell>
          <cell r="BY214" t="str">
            <v>TIDAK</v>
          </cell>
        </row>
        <row r="215">
          <cell r="A215" t="str">
            <v>A2555</v>
          </cell>
          <cell r="B215" t="str">
            <v>Jhosua Marchellino Jhoes Matindas</v>
          </cell>
          <cell r="C215" t="str">
            <v>DELTA</v>
          </cell>
          <cell r="D215">
            <v>45079</v>
          </cell>
          <cell r="E215" t="str">
            <v>Jun-23</v>
          </cell>
          <cell r="F215" t="str">
            <v>-</v>
          </cell>
          <cell r="G215" t="str">
            <v>-</v>
          </cell>
          <cell r="H215" t="str">
            <v>REGULER</v>
          </cell>
          <cell r="I215" t="str">
            <v>-</v>
          </cell>
          <cell r="J215" t="str">
            <v>-</v>
          </cell>
          <cell r="K215" t="str">
            <v>-</v>
          </cell>
          <cell r="L215" t="str">
            <v>-</v>
          </cell>
          <cell r="M215">
            <v>0</v>
          </cell>
          <cell r="N215">
            <v>0</v>
          </cell>
          <cell r="O215">
            <v>20</v>
          </cell>
          <cell r="P215">
            <v>0</v>
          </cell>
          <cell r="Q215">
            <v>0</v>
          </cell>
          <cell r="R215">
            <v>0</v>
          </cell>
          <cell r="S215" t="str">
            <v/>
          </cell>
          <cell r="T215">
            <v>20</v>
          </cell>
          <cell r="U215">
            <v>0</v>
          </cell>
          <cell r="V215">
            <v>0</v>
          </cell>
          <cell r="W215">
            <v>20</v>
          </cell>
          <cell r="X215">
            <v>0</v>
          </cell>
          <cell r="Y215">
            <v>0</v>
          </cell>
          <cell r="Z215">
            <v>0</v>
          </cell>
          <cell r="AA215" t="str">
            <v/>
          </cell>
          <cell r="AB215">
            <v>20</v>
          </cell>
          <cell r="AC215">
            <v>6</v>
          </cell>
          <cell r="AD215" t="str">
            <v>DOWNGRADE</v>
          </cell>
          <cell r="AE215" t="str">
            <v>RESET</v>
          </cell>
          <cell r="AF215">
            <v>0</v>
          </cell>
          <cell r="AG215">
            <v>2</v>
          </cell>
          <cell r="AH215" t="str">
            <v>SAPHIRE</v>
          </cell>
          <cell r="AI215">
            <v>0</v>
          </cell>
          <cell r="AJ215" t="str">
            <v>FALSE</v>
          </cell>
          <cell r="AK215">
            <v>0</v>
          </cell>
          <cell r="AL215">
            <v>45261</v>
          </cell>
          <cell r="AM215">
            <v>45701</v>
          </cell>
          <cell r="AN215">
            <v>1</v>
          </cell>
          <cell r="AO215">
            <v>0</v>
          </cell>
          <cell r="AP215" t="str">
            <v>-</v>
          </cell>
          <cell r="AQ215" t="str">
            <v>-</v>
          </cell>
          <cell r="AR215" t="str">
            <v>-</v>
          </cell>
          <cell r="AS215" t="str">
            <v>-</v>
          </cell>
          <cell r="AT215" t="str">
            <v>-</v>
          </cell>
          <cell r="AU215" t="str">
            <v>-</v>
          </cell>
          <cell r="AV215" t="str">
            <v/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 t="str">
            <v/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 t="str">
            <v/>
          </cell>
          <cell r="BN215">
            <v>0</v>
          </cell>
          <cell r="BO215" t="str">
            <v/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 t="str">
            <v/>
          </cell>
          <cell r="BV215">
            <v>0</v>
          </cell>
          <cell r="BW215">
            <v>7</v>
          </cell>
          <cell r="BX215" t="str">
            <v>DOWNGRADE</v>
          </cell>
          <cell r="BY215" t="str">
            <v>RESET</v>
          </cell>
        </row>
        <row r="216">
          <cell r="A216" t="str">
            <v>A0458</v>
          </cell>
          <cell r="B216" t="str">
            <v>Joko Slameto</v>
          </cell>
          <cell r="C216" t="str">
            <v>DELTA</v>
          </cell>
          <cell r="D216">
            <v>44868</v>
          </cell>
          <cell r="E216" t="str">
            <v>Nov-22</v>
          </cell>
          <cell r="F216" t="str">
            <v>EKSKLUSIF</v>
          </cell>
          <cell r="G216" t="str">
            <v>EKSKLUSIF</v>
          </cell>
          <cell r="H216" t="str">
            <v>EKSKLUSIF</v>
          </cell>
          <cell r="I216" t="str">
            <v>EKSKLUSIF</v>
          </cell>
          <cell r="J216" t="str">
            <v>EKSKLUSIF</v>
          </cell>
          <cell r="K216" t="str">
            <v>EKSKLUSIF</v>
          </cell>
          <cell r="L216" t="str">
            <v>-</v>
          </cell>
          <cell r="M216">
            <v>22</v>
          </cell>
          <cell r="N216">
            <v>46</v>
          </cell>
          <cell r="O216">
            <v>42</v>
          </cell>
          <cell r="P216">
            <v>42</v>
          </cell>
          <cell r="Q216">
            <v>37</v>
          </cell>
          <cell r="R216">
            <v>44</v>
          </cell>
          <cell r="S216" t="str">
            <v/>
          </cell>
          <cell r="T216">
            <v>233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 t="str">
            <v/>
          </cell>
          <cell r="AB216">
            <v>0</v>
          </cell>
          <cell r="AC216">
            <v>1</v>
          </cell>
          <cell r="AD216" t="str">
            <v>TIDAK</v>
          </cell>
          <cell r="AE216" t="str">
            <v>TIDAK</v>
          </cell>
          <cell r="AF216">
            <v>0</v>
          </cell>
          <cell r="AG216">
            <v>2</v>
          </cell>
          <cell r="AH216" t="str">
            <v>SAPHIRE</v>
          </cell>
          <cell r="AI216">
            <v>0</v>
          </cell>
          <cell r="AJ216" t="str">
            <v>FALSE</v>
          </cell>
          <cell r="AK216">
            <v>0</v>
          </cell>
          <cell r="AL216">
            <v>45261</v>
          </cell>
          <cell r="AM216">
            <v>45701</v>
          </cell>
          <cell r="AN216">
            <v>1</v>
          </cell>
          <cell r="AO216">
            <v>0</v>
          </cell>
          <cell r="AP216" t="str">
            <v>-</v>
          </cell>
          <cell r="AQ216" t="str">
            <v>-</v>
          </cell>
          <cell r="AR216" t="str">
            <v>EKSKLUSIF</v>
          </cell>
          <cell r="AS216" t="str">
            <v>EKSKLUSIF</v>
          </cell>
          <cell r="AT216" t="str">
            <v>EKSKLUSIF</v>
          </cell>
          <cell r="AU216" t="str">
            <v>EKSKLUSIF</v>
          </cell>
          <cell r="AV216" t="str">
            <v/>
          </cell>
          <cell r="AW216">
            <v>26</v>
          </cell>
          <cell r="AX216">
            <v>46</v>
          </cell>
          <cell r="AY216">
            <v>40</v>
          </cell>
          <cell r="AZ216">
            <v>48</v>
          </cell>
          <cell r="BA216">
            <v>43</v>
          </cell>
          <cell r="BB216">
            <v>26</v>
          </cell>
          <cell r="BC216">
            <v>46</v>
          </cell>
          <cell r="BD216">
            <v>40</v>
          </cell>
          <cell r="BE216">
            <v>48</v>
          </cell>
          <cell r="BF216">
            <v>43</v>
          </cell>
          <cell r="BG216" t="str">
            <v/>
          </cell>
          <cell r="BH216">
            <v>26</v>
          </cell>
          <cell r="BI216">
            <v>46</v>
          </cell>
          <cell r="BJ216">
            <v>40</v>
          </cell>
          <cell r="BK216">
            <v>48</v>
          </cell>
          <cell r="BL216">
            <v>43</v>
          </cell>
          <cell r="BM216">
            <v>20</v>
          </cell>
          <cell r="BN216">
            <v>223</v>
          </cell>
          <cell r="BO216" t="str">
            <v/>
          </cell>
          <cell r="BP216">
            <v>26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20</v>
          </cell>
          <cell r="BV216">
            <v>46</v>
          </cell>
          <cell r="BW216">
            <v>1</v>
          </cell>
          <cell r="BX216" t="str">
            <v>TIDAK</v>
          </cell>
          <cell r="BY216" t="str">
            <v>TIDAK</v>
          </cell>
        </row>
        <row r="217">
          <cell r="A217" t="str">
            <v>A1432</v>
          </cell>
          <cell r="B217" t="str">
            <v>Joko Winarno</v>
          </cell>
          <cell r="C217" t="str">
            <v>DELTA</v>
          </cell>
          <cell r="D217">
            <v>45002</v>
          </cell>
          <cell r="E217" t="str">
            <v>Mar-23</v>
          </cell>
          <cell r="F217" t="str">
            <v>-</v>
          </cell>
          <cell r="G217" t="str">
            <v>-</v>
          </cell>
          <cell r="H217" t="str">
            <v>-</v>
          </cell>
          <cell r="I217" t="str">
            <v>REGULER</v>
          </cell>
          <cell r="J217" t="str">
            <v>REGULER</v>
          </cell>
          <cell r="K217" t="str">
            <v>REGULER</v>
          </cell>
          <cell r="L217" t="str">
            <v>-</v>
          </cell>
          <cell r="M217">
            <v>0</v>
          </cell>
          <cell r="N217">
            <v>0</v>
          </cell>
          <cell r="O217">
            <v>0</v>
          </cell>
          <cell r="P217">
            <v>3</v>
          </cell>
          <cell r="Q217">
            <v>3</v>
          </cell>
          <cell r="R217">
            <v>10</v>
          </cell>
          <cell r="S217" t="str">
            <v/>
          </cell>
          <cell r="T217">
            <v>16</v>
          </cell>
          <cell r="U217">
            <v>0</v>
          </cell>
          <cell r="V217">
            <v>0</v>
          </cell>
          <cell r="W217">
            <v>0</v>
          </cell>
          <cell r="X217">
            <v>3</v>
          </cell>
          <cell r="Y217">
            <v>3</v>
          </cell>
          <cell r="Z217">
            <v>10</v>
          </cell>
          <cell r="AA217" t="str">
            <v/>
          </cell>
          <cell r="AB217">
            <v>16</v>
          </cell>
          <cell r="AC217">
            <v>4</v>
          </cell>
          <cell r="AD217" t="str">
            <v>DOWNGRADE</v>
          </cell>
          <cell r="AE217" t="str">
            <v>RESET</v>
          </cell>
          <cell r="AF217">
            <v>0</v>
          </cell>
          <cell r="AG217">
            <v>2</v>
          </cell>
          <cell r="AH217" t="str">
            <v>SAPHIRE</v>
          </cell>
          <cell r="AI217">
            <v>0</v>
          </cell>
          <cell r="AJ217" t="str">
            <v>FALSE</v>
          </cell>
          <cell r="AK217">
            <v>0</v>
          </cell>
          <cell r="AL217">
            <v>45261</v>
          </cell>
          <cell r="AM217">
            <v>45701</v>
          </cell>
          <cell r="AN217">
            <v>1</v>
          </cell>
          <cell r="AO217">
            <v>0</v>
          </cell>
          <cell r="AP217" t="str">
            <v>-</v>
          </cell>
          <cell r="AQ217" t="str">
            <v>-</v>
          </cell>
          <cell r="AR217" t="str">
            <v>-</v>
          </cell>
          <cell r="AS217" t="str">
            <v>-</v>
          </cell>
          <cell r="AT217" t="str">
            <v>-</v>
          </cell>
          <cell r="AU217" t="str">
            <v>-</v>
          </cell>
          <cell r="AV217" t="str">
            <v/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 t="str">
            <v/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 t="str">
            <v/>
          </cell>
          <cell r="BN217">
            <v>0</v>
          </cell>
          <cell r="BO217" t="str">
            <v/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 t="str">
            <v/>
          </cell>
          <cell r="BV217">
            <v>0</v>
          </cell>
          <cell r="BW217">
            <v>7</v>
          </cell>
          <cell r="BX217" t="str">
            <v>DOWNGRADE</v>
          </cell>
          <cell r="BY217" t="str">
            <v>RESET</v>
          </cell>
        </row>
        <row r="218">
          <cell r="A218" t="str">
            <v>A3480</v>
          </cell>
          <cell r="B218" t="str">
            <v>Juan Rafael Nazareth</v>
          </cell>
          <cell r="C218" t="str">
            <v>DELTA</v>
          </cell>
          <cell r="D218">
            <v>45306</v>
          </cell>
          <cell r="E218" t="str">
            <v>Jan-24</v>
          </cell>
          <cell r="F218" t="str">
            <v>-</v>
          </cell>
          <cell r="G218" t="str">
            <v>REGULER</v>
          </cell>
          <cell r="H218" t="str">
            <v>REGULER</v>
          </cell>
          <cell r="I218" t="str">
            <v>REGULER</v>
          </cell>
          <cell r="J218" t="str">
            <v>-</v>
          </cell>
          <cell r="K218" t="str">
            <v>-</v>
          </cell>
          <cell r="L218" t="str">
            <v>-</v>
          </cell>
          <cell r="M218">
            <v>0</v>
          </cell>
          <cell r="N218">
            <v>12</v>
          </cell>
          <cell r="O218">
            <v>4</v>
          </cell>
          <cell r="P218">
            <v>3</v>
          </cell>
          <cell r="Q218">
            <v>0</v>
          </cell>
          <cell r="R218">
            <v>0</v>
          </cell>
          <cell r="S218" t="str">
            <v/>
          </cell>
          <cell r="T218">
            <v>19</v>
          </cell>
          <cell r="U218">
            <v>0</v>
          </cell>
          <cell r="V218">
            <v>12</v>
          </cell>
          <cell r="W218">
            <v>4</v>
          </cell>
          <cell r="X218">
            <v>3</v>
          </cell>
          <cell r="Y218">
            <v>0</v>
          </cell>
          <cell r="Z218">
            <v>0</v>
          </cell>
          <cell r="AA218" t="str">
            <v/>
          </cell>
          <cell r="AB218">
            <v>19</v>
          </cell>
          <cell r="AC218">
            <v>3</v>
          </cell>
          <cell r="AD218" t="str">
            <v>DOWNGRADE</v>
          </cell>
          <cell r="AE218" t="str">
            <v>RESET</v>
          </cell>
          <cell r="AF218">
            <v>0</v>
          </cell>
          <cell r="AG218">
            <v>2</v>
          </cell>
          <cell r="AH218" t="str">
            <v>SAPHIRE</v>
          </cell>
          <cell r="AI218">
            <v>0</v>
          </cell>
          <cell r="AJ218" t="str">
            <v>FALSE</v>
          </cell>
          <cell r="AK218">
            <v>0</v>
          </cell>
          <cell r="AL218">
            <v>45261</v>
          </cell>
          <cell r="AM218">
            <v>45701</v>
          </cell>
          <cell r="AN218">
            <v>1</v>
          </cell>
          <cell r="AO218">
            <v>0</v>
          </cell>
          <cell r="AP218" t="str">
            <v>-</v>
          </cell>
          <cell r="AQ218" t="str">
            <v>-</v>
          </cell>
          <cell r="AR218" t="str">
            <v>-</v>
          </cell>
          <cell r="AS218" t="str">
            <v>-</v>
          </cell>
          <cell r="AT218" t="str">
            <v>-</v>
          </cell>
          <cell r="AU218" t="str">
            <v>-</v>
          </cell>
          <cell r="AV218" t="str">
            <v/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 t="str">
            <v/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 t="str">
            <v/>
          </cell>
          <cell r="BN218">
            <v>0</v>
          </cell>
          <cell r="BO218" t="str">
            <v/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 t="str">
            <v/>
          </cell>
          <cell r="BV218">
            <v>0</v>
          </cell>
          <cell r="BW218">
            <v>7</v>
          </cell>
          <cell r="BX218" t="str">
            <v>DOWNGRADE</v>
          </cell>
          <cell r="BY218" t="str">
            <v>RESET</v>
          </cell>
        </row>
        <row r="219">
          <cell r="A219" t="str">
            <v>A1717</v>
          </cell>
          <cell r="B219" t="str">
            <v>Kartika Purnomo</v>
          </cell>
          <cell r="C219" t="str">
            <v>DELTA</v>
          </cell>
          <cell r="D219">
            <v>44986</v>
          </cell>
          <cell r="E219" t="str">
            <v>Mar-23</v>
          </cell>
          <cell r="F219" t="str">
            <v>REGULER</v>
          </cell>
          <cell r="G219" t="str">
            <v>REGULER</v>
          </cell>
          <cell r="H219" t="str">
            <v>-</v>
          </cell>
          <cell r="I219" t="str">
            <v>-</v>
          </cell>
          <cell r="J219" t="str">
            <v>-</v>
          </cell>
          <cell r="K219" t="str">
            <v>-</v>
          </cell>
          <cell r="L219" t="str">
            <v>-</v>
          </cell>
          <cell r="M219">
            <v>15</v>
          </cell>
          <cell r="N219">
            <v>17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 t="str">
            <v/>
          </cell>
          <cell r="T219">
            <v>32</v>
          </cell>
          <cell r="U219">
            <v>15</v>
          </cell>
          <cell r="V219">
            <v>17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 t="str">
            <v/>
          </cell>
          <cell r="AB219">
            <v>32</v>
          </cell>
          <cell r="AC219">
            <v>5</v>
          </cell>
          <cell r="AD219" t="str">
            <v>DOWNGRADE</v>
          </cell>
          <cell r="AE219" t="str">
            <v>RESET</v>
          </cell>
          <cell r="AF219">
            <v>0</v>
          </cell>
          <cell r="AG219">
            <v>2</v>
          </cell>
          <cell r="AH219" t="str">
            <v>SAPHIRE</v>
          </cell>
          <cell r="AI219">
            <v>0</v>
          </cell>
          <cell r="AJ219" t="str">
            <v>FALSE</v>
          </cell>
          <cell r="AK219">
            <v>0</v>
          </cell>
          <cell r="AL219">
            <v>45261</v>
          </cell>
          <cell r="AM219">
            <v>45701</v>
          </cell>
          <cell r="AN219">
            <v>1</v>
          </cell>
          <cell r="AO219">
            <v>0</v>
          </cell>
          <cell r="AP219" t="str">
            <v>-</v>
          </cell>
          <cell r="AQ219" t="str">
            <v>-</v>
          </cell>
          <cell r="AR219" t="str">
            <v>-</v>
          </cell>
          <cell r="AS219" t="str">
            <v>-</v>
          </cell>
          <cell r="AT219" t="str">
            <v>-</v>
          </cell>
          <cell r="AU219" t="str">
            <v>-</v>
          </cell>
          <cell r="AV219" t="str">
            <v/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 t="str">
            <v/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 t="str">
            <v/>
          </cell>
          <cell r="BN219">
            <v>0</v>
          </cell>
          <cell r="BO219" t="str">
            <v/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 t="str">
            <v/>
          </cell>
          <cell r="BV219">
            <v>0</v>
          </cell>
          <cell r="BW219">
            <v>7</v>
          </cell>
          <cell r="BX219" t="str">
            <v>DOWNGRADE</v>
          </cell>
          <cell r="BY219" t="str">
            <v>RESET</v>
          </cell>
        </row>
        <row r="220">
          <cell r="A220" t="str">
            <v>A1842</v>
          </cell>
          <cell r="B220" t="str">
            <v>Kelpin Pontius Aron</v>
          </cell>
          <cell r="C220" t="str">
            <v>DELTA</v>
          </cell>
          <cell r="D220">
            <v>45033</v>
          </cell>
          <cell r="E220" t="str">
            <v>Apr-23</v>
          </cell>
          <cell r="F220" t="str">
            <v>EKSKLUSIF</v>
          </cell>
          <cell r="G220" t="str">
            <v>EKSKLUSIF</v>
          </cell>
          <cell r="H220" t="str">
            <v>-</v>
          </cell>
          <cell r="I220" t="str">
            <v>EKSKLUSIF</v>
          </cell>
          <cell r="J220" t="str">
            <v>EKSKLUSIF</v>
          </cell>
          <cell r="K220" t="str">
            <v>EKSKLUSIF</v>
          </cell>
          <cell r="L220" t="str">
            <v>EKSKLUSIF</v>
          </cell>
          <cell r="M220">
            <v>20</v>
          </cell>
          <cell r="N220">
            <v>45</v>
          </cell>
          <cell r="O220">
            <v>0</v>
          </cell>
          <cell r="P220">
            <v>43</v>
          </cell>
          <cell r="Q220">
            <v>38</v>
          </cell>
          <cell r="R220">
            <v>43</v>
          </cell>
          <cell r="S220">
            <v>21</v>
          </cell>
          <cell r="T220">
            <v>210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1</v>
          </cell>
          <cell r="AD220" t="str">
            <v>TIDAK</v>
          </cell>
          <cell r="AE220" t="str">
            <v>TIDAK</v>
          </cell>
          <cell r="AF220">
            <v>0</v>
          </cell>
          <cell r="AG220">
            <v>2</v>
          </cell>
          <cell r="AH220" t="str">
            <v>SAPHIRE</v>
          </cell>
          <cell r="AI220">
            <v>0</v>
          </cell>
          <cell r="AJ220" t="str">
            <v>FALSE</v>
          </cell>
          <cell r="AK220">
            <v>0</v>
          </cell>
          <cell r="AL220">
            <v>45261</v>
          </cell>
          <cell r="AM220">
            <v>45701</v>
          </cell>
          <cell r="AN220">
            <v>1</v>
          </cell>
          <cell r="AO220">
            <v>0</v>
          </cell>
          <cell r="AP220" t="str">
            <v>EKSKLUSIF</v>
          </cell>
          <cell r="AQ220" t="str">
            <v>-</v>
          </cell>
          <cell r="AR220" t="str">
            <v>EKSKLUSIF</v>
          </cell>
          <cell r="AS220" t="str">
            <v>EKSKLUSIF</v>
          </cell>
          <cell r="AT220" t="str">
            <v>EKSKLUSIF</v>
          </cell>
          <cell r="AU220" t="str">
            <v>EKSKLUSIF</v>
          </cell>
          <cell r="AV220" t="str">
            <v/>
          </cell>
          <cell r="AW220">
            <v>49</v>
          </cell>
          <cell r="AX220">
            <v>48</v>
          </cell>
          <cell r="AY220">
            <v>43</v>
          </cell>
          <cell r="AZ220">
            <v>49</v>
          </cell>
          <cell r="BA220">
            <v>46</v>
          </cell>
          <cell r="BB220">
            <v>49</v>
          </cell>
          <cell r="BC220">
            <v>48</v>
          </cell>
          <cell r="BD220">
            <v>43</v>
          </cell>
          <cell r="BE220">
            <v>49</v>
          </cell>
          <cell r="BF220">
            <v>46</v>
          </cell>
          <cell r="BG220">
            <v>20</v>
          </cell>
          <cell r="BH220">
            <v>49</v>
          </cell>
          <cell r="BI220">
            <v>48</v>
          </cell>
          <cell r="BJ220">
            <v>43</v>
          </cell>
          <cell r="BK220">
            <v>49</v>
          </cell>
          <cell r="BL220">
            <v>46</v>
          </cell>
          <cell r="BM220">
            <v>15</v>
          </cell>
          <cell r="BN220">
            <v>270</v>
          </cell>
          <cell r="BO220">
            <v>0</v>
          </cell>
          <cell r="BP220">
            <v>49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15</v>
          </cell>
          <cell r="BV220">
            <v>64</v>
          </cell>
          <cell r="BW220">
            <v>0</v>
          </cell>
          <cell r="BX220" t="str">
            <v>TIDAK</v>
          </cell>
          <cell r="BY220" t="str">
            <v>TIDAK</v>
          </cell>
        </row>
        <row r="221">
          <cell r="A221" t="str">
            <v>A0487</v>
          </cell>
          <cell r="B221" t="str">
            <v>Kezia Chris Novitiya</v>
          </cell>
          <cell r="C221" t="str">
            <v>DELTA</v>
          </cell>
          <cell r="D221">
            <v>44877</v>
          </cell>
          <cell r="E221" t="str">
            <v>Nov-22</v>
          </cell>
          <cell r="F221" t="str">
            <v>REGULER</v>
          </cell>
          <cell r="G221" t="str">
            <v>REGULER</v>
          </cell>
          <cell r="H221" t="str">
            <v>REGULER</v>
          </cell>
          <cell r="I221" t="str">
            <v>REGULER</v>
          </cell>
          <cell r="J221" t="str">
            <v>REGULER</v>
          </cell>
          <cell r="K221" t="str">
            <v>-</v>
          </cell>
          <cell r="L221" t="str">
            <v>-</v>
          </cell>
          <cell r="M221">
            <v>7</v>
          </cell>
          <cell r="N221">
            <v>20</v>
          </cell>
          <cell r="O221">
            <v>30</v>
          </cell>
          <cell r="P221">
            <v>15</v>
          </cell>
          <cell r="Q221">
            <v>15</v>
          </cell>
          <cell r="R221">
            <v>0</v>
          </cell>
          <cell r="S221" t="str">
            <v/>
          </cell>
          <cell r="T221">
            <v>87</v>
          </cell>
          <cell r="U221">
            <v>7</v>
          </cell>
          <cell r="V221">
            <v>20</v>
          </cell>
          <cell r="W221">
            <v>30</v>
          </cell>
          <cell r="X221">
            <v>15</v>
          </cell>
          <cell r="Y221">
            <v>15</v>
          </cell>
          <cell r="Z221">
            <v>0</v>
          </cell>
          <cell r="AA221" t="str">
            <v/>
          </cell>
          <cell r="AB221">
            <v>87</v>
          </cell>
          <cell r="AC221">
            <v>2</v>
          </cell>
          <cell r="AD221" t="str">
            <v>TIDAK</v>
          </cell>
          <cell r="AE221" t="str">
            <v>TIDAK</v>
          </cell>
          <cell r="AF221">
            <v>87</v>
          </cell>
          <cell r="AG221">
            <v>2</v>
          </cell>
          <cell r="AH221" t="str">
            <v>SAPHIRE</v>
          </cell>
          <cell r="AI221">
            <v>0</v>
          </cell>
          <cell r="AJ221" t="str">
            <v>Y</v>
          </cell>
          <cell r="AK221">
            <v>0</v>
          </cell>
          <cell r="AL221">
            <v>45261</v>
          </cell>
          <cell r="AM221">
            <v>45701</v>
          </cell>
          <cell r="AN221">
            <v>1</v>
          </cell>
          <cell r="AO221">
            <v>87</v>
          </cell>
          <cell r="AP221" t="str">
            <v>-</v>
          </cell>
          <cell r="AQ221" t="str">
            <v>-</v>
          </cell>
          <cell r="AR221" t="str">
            <v>-</v>
          </cell>
          <cell r="AS221" t="str">
            <v>REGULER</v>
          </cell>
          <cell r="AT221" t="str">
            <v>-</v>
          </cell>
          <cell r="AU221" t="str">
            <v>-</v>
          </cell>
          <cell r="AV221" t="str">
            <v/>
          </cell>
          <cell r="AW221">
            <v>4</v>
          </cell>
          <cell r="AX221">
            <v>0</v>
          </cell>
          <cell r="AY221">
            <v>1</v>
          </cell>
          <cell r="AZ221">
            <v>0</v>
          </cell>
          <cell r="BA221">
            <v>0</v>
          </cell>
          <cell r="BB221">
            <v>4</v>
          </cell>
          <cell r="BC221">
            <v>0</v>
          </cell>
          <cell r="BD221">
            <v>1</v>
          </cell>
          <cell r="BE221">
            <v>0</v>
          </cell>
          <cell r="BF221">
            <v>0</v>
          </cell>
          <cell r="BG221" t="str">
            <v/>
          </cell>
          <cell r="BH221">
            <v>4</v>
          </cell>
          <cell r="BI221">
            <v>0</v>
          </cell>
          <cell r="BJ221">
            <v>1</v>
          </cell>
          <cell r="BK221">
            <v>0</v>
          </cell>
          <cell r="BL221">
            <v>0</v>
          </cell>
          <cell r="BM221" t="str">
            <v/>
          </cell>
          <cell r="BN221">
            <v>5</v>
          </cell>
          <cell r="BO221" t="str">
            <v/>
          </cell>
          <cell r="BP221">
            <v>4</v>
          </cell>
          <cell r="BQ221">
            <v>0</v>
          </cell>
          <cell r="BR221">
            <v>1</v>
          </cell>
          <cell r="BS221">
            <v>0</v>
          </cell>
          <cell r="BT221">
            <v>0</v>
          </cell>
          <cell r="BU221" t="str">
            <v/>
          </cell>
          <cell r="BV221">
            <v>5</v>
          </cell>
          <cell r="BW221">
            <v>5</v>
          </cell>
          <cell r="BX221" t="str">
            <v>DOWNGRADE</v>
          </cell>
          <cell r="BY221" t="str">
            <v>RESET</v>
          </cell>
        </row>
        <row r="222">
          <cell r="A222" t="str">
            <v>A2462</v>
          </cell>
          <cell r="B222" t="str">
            <v>Khusnul Khatimah</v>
          </cell>
          <cell r="C222" t="str">
            <v>DELTA</v>
          </cell>
          <cell r="D222">
            <v>45089</v>
          </cell>
          <cell r="E222" t="str">
            <v>Jun-23</v>
          </cell>
          <cell r="F222" t="str">
            <v>EKSKLUSIF</v>
          </cell>
          <cell r="G222" t="str">
            <v>EKSKLUSIF</v>
          </cell>
          <cell r="H222" t="str">
            <v>REGULER</v>
          </cell>
          <cell r="I222" t="str">
            <v>REGULER</v>
          </cell>
          <cell r="J222" t="str">
            <v>REGULER</v>
          </cell>
          <cell r="K222" t="str">
            <v>EKSKLUSIF</v>
          </cell>
          <cell r="L222" t="str">
            <v>EKSKLUSIF</v>
          </cell>
          <cell r="M222">
            <v>22</v>
          </cell>
          <cell r="N222">
            <v>48</v>
          </cell>
          <cell r="O222">
            <v>42</v>
          </cell>
          <cell r="P222">
            <v>38</v>
          </cell>
          <cell r="Q222">
            <v>23</v>
          </cell>
          <cell r="R222">
            <v>42</v>
          </cell>
          <cell r="S222">
            <v>22</v>
          </cell>
          <cell r="T222">
            <v>237</v>
          </cell>
          <cell r="U222">
            <v>0</v>
          </cell>
          <cell r="V222">
            <v>0</v>
          </cell>
          <cell r="W222">
            <v>42</v>
          </cell>
          <cell r="X222">
            <v>38</v>
          </cell>
          <cell r="Y222">
            <v>23</v>
          </cell>
          <cell r="Z222">
            <v>0</v>
          </cell>
          <cell r="AA222">
            <v>0</v>
          </cell>
          <cell r="AB222">
            <v>103</v>
          </cell>
          <cell r="AC222">
            <v>0</v>
          </cell>
          <cell r="AD222" t="str">
            <v>TIDAK</v>
          </cell>
          <cell r="AE222" t="str">
            <v>TIDAK</v>
          </cell>
          <cell r="AF222">
            <v>103</v>
          </cell>
          <cell r="AG222">
            <v>2</v>
          </cell>
          <cell r="AH222" t="str">
            <v>SAPHIRE</v>
          </cell>
          <cell r="AI222">
            <v>0</v>
          </cell>
          <cell r="AJ222" t="str">
            <v>Y</v>
          </cell>
          <cell r="AK222">
            <v>0</v>
          </cell>
          <cell r="AL222">
            <v>45261</v>
          </cell>
          <cell r="AM222">
            <v>45701</v>
          </cell>
          <cell r="AN222">
            <v>1</v>
          </cell>
          <cell r="AO222">
            <v>103</v>
          </cell>
          <cell r="AP222" t="str">
            <v>EKSKLUSIF</v>
          </cell>
          <cell r="AQ222" t="str">
            <v>-</v>
          </cell>
          <cell r="AR222" t="str">
            <v>EKSKLUSIF</v>
          </cell>
          <cell r="AS222" t="str">
            <v>EKSKLUSIF</v>
          </cell>
          <cell r="AT222" t="str">
            <v>EKSKLUSIF</v>
          </cell>
          <cell r="AU222" t="str">
            <v>REGULER</v>
          </cell>
          <cell r="AV222" t="str">
            <v/>
          </cell>
          <cell r="AW222">
            <v>49</v>
          </cell>
          <cell r="AX222">
            <v>49</v>
          </cell>
          <cell r="AY222">
            <v>44</v>
          </cell>
          <cell r="AZ222">
            <v>49</v>
          </cell>
          <cell r="BA222">
            <v>36</v>
          </cell>
          <cell r="BB222">
            <v>49</v>
          </cell>
          <cell r="BC222">
            <v>49</v>
          </cell>
          <cell r="BD222">
            <v>44</v>
          </cell>
          <cell r="BE222">
            <v>49</v>
          </cell>
          <cell r="BF222">
            <v>36</v>
          </cell>
          <cell r="BG222">
            <v>20</v>
          </cell>
          <cell r="BH222">
            <v>49</v>
          </cell>
          <cell r="BI222">
            <v>49</v>
          </cell>
          <cell r="BJ222">
            <v>44</v>
          </cell>
          <cell r="BK222">
            <v>49</v>
          </cell>
          <cell r="BL222">
            <v>36</v>
          </cell>
          <cell r="BM222">
            <v>22</v>
          </cell>
          <cell r="BN222">
            <v>269</v>
          </cell>
          <cell r="BO222">
            <v>0</v>
          </cell>
          <cell r="BP222">
            <v>49</v>
          </cell>
          <cell r="BQ222">
            <v>0</v>
          </cell>
          <cell r="BR222">
            <v>0</v>
          </cell>
          <cell r="BS222">
            <v>0</v>
          </cell>
          <cell r="BT222">
            <v>36</v>
          </cell>
          <cell r="BU222">
            <v>22</v>
          </cell>
          <cell r="BV222">
            <v>107</v>
          </cell>
          <cell r="BW222">
            <v>0</v>
          </cell>
          <cell r="BX222" t="str">
            <v>TIDAK</v>
          </cell>
          <cell r="BY222" t="str">
            <v>TIDAK</v>
          </cell>
        </row>
        <row r="223">
          <cell r="A223" t="str">
            <v>A2145</v>
          </cell>
          <cell r="B223" t="str">
            <v>Laily Fajriyanti</v>
          </cell>
          <cell r="C223" t="str">
            <v>DELTA</v>
          </cell>
          <cell r="D223">
            <v>45048</v>
          </cell>
          <cell r="E223" t="str">
            <v>May-23</v>
          </cell>
          <cell r="F223" t="str">
            <v>REGULER</v>
          </cell>
          <cell r="G223" t="str">
            <v>REGULER</v>
          </cell>
          <cell r="H223" t="str">
            <v>REGULER</v>
          </cell>
          <cell r="I223" t="str">
            <v>REGULER</v>
          </cell>
          <cell r="J223" t="str">
            <v>REGULER</v>
          </cell>
          <cell r="K223" t="str">
            <v>REGULER</v>
          </cell>
          <cell r="L223" t="str">
            <v>REGULER</v>
          </cell>
          <cell r="M223">
            <v>17</v>
          </cell>
          <cell r="N223">
            <v>34</v>
          </cell>
          <cell r="O223">
            <v>32</v>
          </cell>
          <cell r="P223">
            <v>35</v>
          </cell>
          <cell r="Q223">
            <v>32</v>
          </cell>
          <cell r="R223">
            <v>37</v>
          </cell>
          <cell r="S223">
            <v>20</v>
          </cell>
          <cell r="T223">
            <v>207</v>
          </cell>
          <cell r="U223">
            <v>17</v>
          </cell>
          <cell r="V223">
            <v>34</v>
          </cell>
          <cell r="W223">
            <v>32</v>
          </cell>
          <cell r="X223">
            <v>35</v>
          </cell>
          <cell r="Y223">
            <v>32</v>
          </cell>
          <cell r="Z223">
            <v>37</v>
          </cell>
          <cell r="AA223">
            <v>20</v>
          </cell>
          <cell r="AB223">
            <v>207</v>
          </cell>
          <cell r="AC223">
            <v>0</v>
          </cell>
          <cell r="AD223" t="str">
            <v>TIDAK</v>
          </cell>
          <cell r="AE223" t="str">
            <v>TIDAK</v>
          </cell>
          <cell r="AF223">
            <v>207</v>
          </cell>
          <cell r="AG223">
            <v>2</v>
          </cell>
          <cell r="AH223" t="str">
            <v>SAPHIRE</v>
          </cell>
          <cell r="AI223">
            <v>0</v>
          </cell>
          <cell r="AJ223" t="str">
            <v>Y</v>
          </cell>
          <cell r="AK223">
            <v>0</v>
          </cell>
          <cell r="AL223">
            <v>45261</v>
          </cell>
          <cell r="AM223">
            <v>45701</v>
          </cell>
          <cell r="AN223">
            <v>1</v>
          </cell>
          <cell r="AO223">
            <v>207</v>
          </cell>
          <cell r="AP223" t="str">
            <v>-</v>
          </cell>
          <cell r="AQ223" t="str">
            <v>-</v>
          </cell>
          <cell r="AR223" t="str">
            <v>REGULER</v>
          </cell>
          <cell r="AS223" t="str">
            <v>REGULER</v>
          </cell>
          <cell r="AT223" t="str">
            <v>REGULER</v>
          </cell>
          <cell r="AU223" t="str">
            <v>REGULER</v>
          </cell>
          <cell r="AV223" t="str">
            <v/>
          </cell>
          <cell r="AW223">
            <v>45</v>
          </cell>
          <cell r="AX223">
            <v>42</v>
          </cell>
          <cell r="AY223">
            <v>39</v>
          </cell>
          <cell r="AZ223">
            <v>43</v>
          </cell>
          <cell r="BA223">
            <v>38</v>
          </cell>
          <cell r="BB223">
            <v>45</v>
          </cell>
          <cell r="BC223">
            <v>42</v>
          </cell>
          <cell r="BD223">
            <v>39</v>
          </cell>
          <cell r="BE223">
            <v>43</v>
          </cell>
          <cell r="BF223">
            <v>38</v>
          </cell>
          <cell r="BG223">
            <v>16</v>
          </cell>
          <cell r="BH223">
            <v>45</v>
          </cell>
          <cell r="BI223">
            <v>42</v>
          </cell>
          <cell r="BJ223">
            <v>39</v>
          </cell>
          <cell r="BK223">
            <v>43</v>
          </cell>
          <cell r="BL223">
            <v>38</v>
          </cell>
          <cell r="BM223">
            <v>16</v>
          </cell>
          <cell r="BN223">
            <v>239</v>
          </cell>
          <cell r="BO223">
            <v>16</v>
          </cell>
          <cell r="BP223">
            <v>45</v>
          </cell>
          <cell r="BQ223">
            <v>42</v>
          </cell>
          <cell r="BR223">
            <v>39</v>
          </cell>
          <cell r="BS223">
            <v>43</v>
          </cell>
          <cell r="BT223">
            <v>38</v>
          </cell>
          <cell r="BU223">
            <v>16</v>
          </cell>
          <cell r="BV223">
            <v>239</v>
          </cell>
          <cell r="BW223">
            <v>0</v>
          </cell>
          <cell r="BX223" t="str">
            <v>TIDAK</v>
          </cell>
          <cell r="BY223" t="str">
            <v>TIDAK</v>
          </cell>
        </row>
        <row r="224">
          <cell r="A224" t="str">
            <v>A2417</v>
          </cell>
          <cell r="B224" t="str">
            <v>Lalang Winata Bintang Nanoe</v>
          </cell>
          <cell r="C224" t="str">
            <v>DELTA</v>
          </cell>
          <cell r="D224">
            <v>45125</v>
          </cell>
          <cell r="E224" t="str">
            <v>Jul-23</v>
          </cell>
          <cell r="F224" t="str">
            <v>REGULER</v>
          </cell>
          <cell r="G224" t="str">
            <v>REGULER</v>
          </cell>
          <cell r="H224" t="str">
            <v>REGULER</v>
          </cell>
          <cell r="I224" t="str">
            <v>REGULER</v>
          </cell>
          <cell r="J224" t="str">
            <v>REGULER</v>
          </cell>
          <cell r="K224" t="str">
            <v>REGULER</v>
          </cell>
          <cell r="L224" t="str">
            <v>REGULER</v>
          </cell>
          <cell r="M224">
            <v>19</v>
          </cell>
          <cell r="N224">
            <v>10</v>
          </cell>
          <cell r="O224">
            <v>33</v>
          </cell>
          <cell r="P224">
            <v>33</v>
          </cell>
          <cell r="Q224">
            <v>34</v>
          </cell>
          <cell r="R224">
            <v>35</v>
          </cell>
          <cell r="S224">
            <v>21</v>
          </cell>
          <cell r="T224">
            <v>185</v>
          </cell>
          <cell r="U224">
            <v>19</v>
          </cell>
          <cell r="V224">
            <v>10</v>
          </cell>
          <cell r="W224">
            <v>33</v>
          </cell>
          <cell r="X224">
            <v>33</v>
          </cell>
          <cell r="Y224">
            <v>34</v>
          </cell>
          <cell r="Z224">
            <v>35</v>
          </cell>
          <cell r="AA224">
            <v>21</v>
          </cell>
          <cell r="AB224">
            <v>185</v>
          </cell>
          <cell r="AC224">
            <v>0</v>
          </cell>
          <cell r="AD224" t="str">
            <v>TIDAK</v>
          </cell>
          <cell r="AE224" t="str">
            <v>TIDAK</v>
          </cell>
          <cell r="AF224">
            <v>185</v>
          </cell>
          <cell r="AG224">
            <v>2</v>
          </cell>
          <cell r="AH224" t="str">
            <v>SAPHIRE</v>
          </cell>
          <cell r="AI224">
            <v>0</v>
          </cell>
          <cell r="AJ224" t="str">
            <v>Y</v>
          </cell>
          <cell r="AK224">
            <v>0</v>
          </cell>
          <cell r="AL224">
            <v>45261</v>
          </cell>
          <cell r="AM224">
            <v>45701</v>
          </cell>
          <cell r="AN224">
            <v>1</v>
          </cell>
          <cell r="AO224">
            <v>185</v>
          </cell>
          <cell r="AP224" t="str">
            <v>-</v>
          </cell>
          <cell r="AQ224" t="str">
            <v>-</v>
          </cell>
          <cell r="AR224" t="str">
            <v>REGULER</v>
          </cell>
          <cell r="AS224" t="str">
            <v>REGULER</v>
          </cell>
          <cell r="AT224" t="str">
            <v>REGULER</v>
          </cell>
          <cell r="AU224" t="str">
            <v>EKSKLUSIF</v>
          </cell>
          <cell r="AV224" t="str">
            <v/>
          </cell>
          <cell r="AW224">
            <v>43</v>
          </cell>
          <cell r="AX224">
            <v>44</v>
          </cell>
          <cell r="AY224">
            <v>39</v>
          </cell>
          <cell r="AZ224">
            <v>46</v>
          </cell>
          <cell r="BA224">
            <v>44</v>
          </cell>
          <cell r="BB224">
            <v>43</v>
          </cell>
          <cell r="BC224">
            <v>44</v>
          </cell>
          <cell r="BD224">
            <v>39</v>
          </cell>
          <cell r="BE224">
            <v>46</v>
          </cell>
          <cell r="BF224">
            <v>44</v>
          </cell>
          <cell r="BG224">
            <v>15</v>
          </cell>
          <cell r="BH224">
            <v>43</v>
          </cell>
          <cell r="BI224">
            <v>44</v>
          </cell>
          <cell r="BJ224">
            <v>39</v>
          </cell>
          <cell r="BK224">
            <v>46</v>
          </cell>
          <cell r="BL224">
            <v>44</v>
          </cell>
          <cell r="BM224">
            <v>22</v>
          </cell>
          <cell r="BN224">
            <v>253</v>
          </cell>
          <cell r="BO224">
            <v>15</v>
          </cell>
          <cell r="BP224">
            <v>43</v>
          </cell>
          <cell r="BQ224">
            <v>44</v>
          </cell>
          <cell r="BR224">
            <v>39</v>
          </cell>
          <cell r="BS224">
            <v>46</v>
          </cell>
          <cell r="BT224">
            <v>0</v>
          </cell>
          <cell r="BU224">
            <v>22</v>
          </cell>
          <cell r="BV224">
            <v>209</v>
          </cell>
          <cell r="BW224">
            <v>0</v>
          </cell>
          <cell r="BX224" t="str">
            <v>TIDAK</v>
          </cell>
          <cell r="BY224" t="str">
            <v>TIDAK</v>
          </cell>
        </row>
        <row r="225">
          <cell r="A225">
            <v>90355</v>
          </cell>
          <cell r="B225" t="str">
            <v>Lantip Guretno</v>
          </cell>
          <cell r="C225" t="str">
            <v>DELTA</v>
          </cell>
          <cell r="D225">
            <v>45357</v>
          </cell>
          <cell r="E225" t="str">
            <v>Mar-24</v>
          </cell>
          <cell r="F225" t="str">
            <v>-</v>
          </cell>
          <cell r="G225" t="str">
            <v>-</v>
          </cell>
          <cell r="H225" t="str">
            <v>-</v>
          </cell>
          <cell r="I225" t="str">
            <v>REGULER</v>
          </cell>
          <cell r="J225" t="str">
            <v>REGULER</v>
          </cell>
          <cell r="K225" t="str">
            <v>REGULER</v>
          </cell>
          <cell r="L225" t="str">
            <v>EKSKLUSIF</v>
          </cell>
          <cell r="M225">
            <v>0</v>
          </cell>
          <cell r="N225">
            <v>0</v>
          </cell>
          <cell r="O225">
            <v>0</v>
          </cell>
          <cell r="P225">
            <v>9</v>
          </cell>
          <cell r="Q225">
            <v>23</v>
          </cell>
          <cell r="R225">
            <v>41</v>
          </cell>
          <cell r="S225">
            <v>22</v>
          </cell>
          <cell r="T225">
            <v>95</v>
          </cell>
          <cell r="U225">
            <v>0</v>
          </cell>
          <cell r="V225">
            <v>0</v>
          </cell>
          <cell r="W225">
            <v>0</v>
          </cell>
          <cell r="X225">
            <v>9</v>
          </cell>
          <cell r="Y225">
            <v>23</v>
          </cell>
          <cell r="Z225">
            <v>41</v>
          </cell>
          <cell r="AA225">
            <v>0</v>
          </cell>
          <cell r="AB225">
            <v>73</v>
          </cell>
          <cell r="AC225">
            <v>0</v>
          </cell>
          <cell r="AD225" t="str">
            <v>TIDAK</v>
          </cell>
          <cell r="AE225" t="str">
            <v>TIDAK</v>
          </cell>
          <cell r="AF225">
            <v>73</v>
          </cell>
          <cell r="AG225">
            <v>2</v>
          </cell>
          <cell r="AH225" t="str">
            <v>SAPHIRE</v>
          </cell>
          <cell r="AI225">
            <v>0</v>
          </cell>
          <cell r="AJ225" t="str">
            <v>Y</v>
          </cell>
          <cell r="AK225">
            <v>0</v>
          </cell>
          <cell r="AL225">
            <v>45261</v>
          </cell>
          <cell r="AM225">
            <v>45701</v>
          </cell>
          <cell r="AN225">
            <v>1</v>
          </cell>
          <cell r="AO225">
            <v>73</v>
          </cell>
          <cell r="AP225" t="str">
            <v>EKSKLUSIF</v>
          </cell>
          <cell r="AQ225" t="str">
            <v>-</v>
          </cell>
          <cell r="AR225" t="str">
            <v>-</v>
          </cell>
          <cell r="AS225" t="str">
            <v>-</v>
          </cell>
          <cell r="AT225" t="str">
            <v>-</v>
          </cell>
          <cell r="AU225" t="str">
            <v>-</v>
          </cell>
          <cell r="AV225" t="str">
            <v/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16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 t="str">
            <v/>
          </cell>
          <cell r="BN225">
            <v>16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 t="str">
            <v/>
          </cell>
          <cell r="BV225">
            <v>0</v>
          </cell>
          <cell r="BW225">
            <v>6</v>
          </cell>
          <cell r="BX225" t="str">
            <v>DOWNGRADE</v>
          </cell>
          <cell r="BY225" t="str">
            <v>RESET</v>
          </cell>
        </row>
        <row r="226">
          <cell r="A226" t="str">
            <v>A3455</v>
          </cell>
          <cell r="B226" t="str">
            <v>Lely Efriyanti</v>
          </cell>
          <cell r="C226" t="str">
            <v>DELTA</v>
          </cell>
          <cell r="D226">
            <v>45265</v>
          </cell>
          <cell r="E226" t="str">
            <v>Dec-23</v>
          </cell>
          <cell r="F226" t="str">
            <v>-</v>
          </cell>
          <cell r="G226" t="str">
            <v>REGULER</v>
          </cell>
          <cell r="H226" t="str">
            <v>REGULER</v>
          </cell>
          <cell r="I226" t="str">
            <v>REGULER</v>
          </cell>
          <cell r="J226" t="str">
            <v>REGULER</v>
          </cell>
          <cell r="K226" t="str">
            <v>REGULER</v>
          </cell>
          <cell r="L226" t="str">
            <v>REGULER</v>
          </cell>
          <cell r="M226">
            <v>0</v>
          </cell>
          <cell r="N226">
            <v>12</v>
          </cell>
          <cell r="O226">
            <v>22</v>
          </cell>
          <cell r="P226">
            <v>21</v>
          </cell>
          <cell r="Q226">
            <v>30</v>
          </cell>
          <cell r="R226">
            <v>3</v>
          </cell>
          <cell r="S226">
            <v>16</v>
          </cell>
          <cell r="T226">
            <v>104</v>
          </cell>
          <cell r="U226">
            <v>0</v>
          </cell>
          <cell r="V226">
            <v>12</v>
          </cell>
          <cell r="W226">
            <v>22</v>
          </cell>
          <cell r="X226">
            <v>21</v>
          </cell>
          <cell r="Y226">
            <v>30</v>
          </cell>
          <cell r="Z226">
            <v>3</v>
          </cell>
          <cell r="AA226">
            <v>16</v>
          </cell>
          <cell r="AB226">
            <v>104</v>
          </cell>
          <cell r="AC226">
            <v>1</v>
          </cell>
          <cell r="AD226" t="str">
            <v>TIDAK</v>
          </cell>
          <cell r="AE226" t="str">
            <v>TIDAK</v>
          </cell>
          <cell r="AF226">
            <v>104</v>
          </cell>
          <cell r="AG226">
            <v>2</v>
          </cell>
          <cell r="AH226" t="str">
            <v>SAPHIRE</v>
          </cell>
          <cell r="AI226">
            <v>0</v>
          </cell>
          <cell r="AJ226" t="str">
            <v>Y</v>
          </cell>
          <cell r="AK226">
            <v>0</v>
          </cell>
          <cell r="AL226">
            <v>45261</v>
          </cell>
          <cell r="AM226">
            <v>45701</v>
          </cell>
          <cell r="AN226">
            <v>1</v>
          </cell>
          <cell r="AO226">
            <v>104</v>
          </cell>
          <cell r="AP226" t="str">
            <v>-</v>
          </cell>
          <cell r="AQ226" t="str">
            <v>-</v>
          </cell>
          <cell r="AR226" t="str">
            <v>REGULER</v>
          </cell>
          <cell r="AS226" t="str">
            <v>-</v>
          </cell>
          <cell r="AT226" t="str">
            <v>REGULER</v>
          </cell>
          <cell r="AU226" t="str">
            <v>-</v>
          </cell>
          <cell r="AV226" t="str">
            <v/>
          </cell>
          <cell r="AW226">
            <v>0</v>
          </cell>
          <cell r="AX226">
            <v>9</v>
          </cell>
          <cell r="AY226">
            <v>0</v>
          </cell>
          <cell r="AZ226">
            <v>15</v>
          </cell>
          <cell r="BA226">
            <v>0</v>
          </cell>
          <cell r="BB226">
            <v>0</v>
          </cell>
          <cell r="BC226">
            <v>9</v>
          </cell>
          <cell r="BD226">
            <v>0</v>
          </cell>
          <cell r="BE226">
            <v>15</v>
          </cell>
          <cell r="BF226">
            <v>0</v>
          </cell>
          <cell r="BG226">
            <v>15</v>
          </cell>
          <cell r="BH226">
            <v>0</v>
          </cell>
          <cell r="BI226">
            <v>9</v>
          </cell>
          <cell r="BJ226">
            <v>0</v>
          </cell>
          <cell r="BK226">
            <v>15</v>
          </cell>
          <cell r="BL226">
            <v>0</v>
          </cell>
          <cell r="BM226" t="str">
            <v/>
          </cell>
          <cell r="BN226">
            <v>39</v>
          </cell>
          <cell r="BO226">
            <v>15</v>
          </cell>
          <cell r="BP226">
            <v>0</v>
          </cell>
          <cell r="BQ226">
            <v>9</v>
          </cell>
          <cell r="BR226">
            <v>0</v>
          </cell>
          <cell r="BS226">
            <v>15</v>
          </cell>
          <cell r="BT226">
            <v>0</v>
          </cell>
          <cell r="BU226" t="str">
            <v/>
          </cell>
          <cell r="BV226">
            <v>39</v>
          </cell>
          <cell r="BW226">
            <v>4</v>
          </cell>
          <cell r="BX226" t="str">
            <v>DOWNGRADE</v>
          </cell>
          <cell r="BY226" t="str">
            <v>TIDAK</v>
          </cell>
        </row>
        <row r="227">
          <cell r="A227" t="str">
            <v>A3357</v>
          </cell>
          <cell r="B227" t="str">
            <v>Lilis Salas Wati</v>
          </cell>
          <cell r="C227" t="str">
            <v>DELTA</v>
          </cell>
          <cell r="D227">
            <v>45261</v>
          </cell>
          <cell r="E227" t="str">
            <v>Dec-23</v>
          </cell>
          <cell r="F227" t="str">
            <v>REGULER</v>
          </cell>
          <cell r="G227" t="str">
            <v>-</v>
          </cell>
          <cell r="H227" t="str">
            <v>-</v>
          </cell>
          <cell r="I227" t="str">
            <v>-</v>
          </cell>
          <cell r="J227" t="str">
            <v>-</v>
          </cell>
          <cell r="K227" t="str">
            <v>-</v>
          </cell>
          <cell r="L227" t="str">
            <v>-</v>
          </cell>
          <cell r="M227">
            <v>1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</v>
          </cell>
          <cell r="U227">
            <v>1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1</v>
          </cell>
          <cell r="AC227">
            <v>6</v>
          </cell>
          <cell r="AD227" t="str">
            <v>DOWNGRADE</v>
          </cell>
          <cell r="AE227" t="str">
            <v>RESET</v>
          </cell>
          <cell r="AF227">
            <v>0</v>
          </cell>
          <cell r="AG227">
            <v>0</v>
          </cell>
          <cell r="AH227" t="str">
            <v>SAPHIRE</v>
          </cell>
          <cell r="AI227">
            <v>0</v>
          </cell>
          <cell r="AJ227" t="str">
            <v>FALSE</v>
          </cell>
          <cell r="AK227">
            <v>0</v>
          </cell>
          <cell r="AL227">
            <v>45261</v>
          </cell>
          <cell r="AM227">
            <v>45701</v>
          </cell>
          <cell r="AN227">
            <v>1</v>
          </cell>
          <cell r="AO227">
            <v>0</v>
          </cell>
          <cell r="AP227" t="str">
            <v>-</v>
          </cell>
          <cell r="AQ227" t="str">
            <v>-</v>
          </cell>
          <cell r="AR227" t="str">
            <v>-</v>
          </cell>
          <cell r="AS227" t="str">
            <v>-</v>
          </cell>
          <cell r="AT227" t="str">
            <v>-</v>
          </cell>
          <cell r="AU227" t="str">
            <v>-</v>
          </cell>
          <cell r="AV227" t="str">
            <v/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 t="str">
            <v/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 t="str">
            <v/>
          </cell>
          <cell r="BN227">
            <v>0</v>
          </cell>
          <cell r="BO227" t="str">
            <v/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 t="str">
            <v/>
          </cell>
          <cell r="BV227">
            <v>0</v>
          </cell>
          <cell r="BW227">
            <v>7</v>
          </cell>
          <cell r="BX227" t="str">
            <v>DOWNGRADE</v>
          </cell>
          <cell r="BY227" t="str">
            <v>RESET</v>
          </cell>
        </row>
        <row r="228">
          <cell r="A228" t="str">
            <v>A3194</v>
          </cell>
          <cell r="B228" t="str">
            <v>Lintang Putri Maharani</v>
          </cell>
          <cell r="C228" t="str">
            <v>DELTA</v>
          </cell>
          <cell r="D228">
            <v>45215</v>
          </cell>
          <cell r="E228" t="str">
            <v>Oct-23</v>
          </cell>
          <cell r="F228" t="str">
            <v>REGULER</v>
          </cell>
          <cell r="G228" t="str">
            <v>REGULER</v>
          </cell>
          <cell r="H228" t="str">
            <v>EKSKLUSIF</v>
          </cell>
          <cell r="I228" t="str">
            <v>EKSKLUSIF</v>
          </cell>
          <cell r="J228" t="str">
            <v>EKSKLUSIF</v>
          </cell>
          <cell r="K228" t="str">
            <v>EKSKLUSIF</v>
          </cell>
          <cell r="L228" t="str">
            <v>EKSKLUSIF</v>
          </cell>
          <cell r="M228">
            <v>18</v>
          </cell>
          <cell r="N228">
            <v>44</v>
          </cell>
          <cell r="O228">
            <v>42</v>
          </cell>
          <cell r="P228">
            <v>42</v>
          </cell>
          <cell r="Q228">
            <v>40</v>
          </cell>
          <cell r="R228">
            <v>40</v>
          </cell>
          <cell r="S228">
            <v>19</v>
          </cell>
          <cell r="T228">
            <v>245</v>
          </cell>
          <cell r="U228">
            <v>18</v>
          </cell>
          <cell r="V228">
            <v>44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62</v>
          </cell>
          <cell r="AC228">
            <v>0</v>
          </cell>
          <cell r="AD228" t="str">
            <v>TIDAK</v>
          </cell>
          <cell r="AE228" t="str">
            <v>TIDAK</v>
          </cell>
          <cell r="AF228">
            <v>62</v>
          </cell>
          <cell r="AG228">
            <v>2</v>
          </cell>
          <cell r="AH228" t="str">
            <v>SAPHIRE</v>
          </cell>
          <cell r="AI228">
            <v>0</v>
          </cell>
          <cell r="AJ228" t="str">
            <v>FALSE</v>
          </cell>
          <cell r="AK228">
            <v>0</v>
          </cell>
          <cell r="AL228">
            <v>45261</v>
          </cell>
          <cell r="AM228">
            <v>45701</v>
          </cell>
          <cell r="AN228">
            <v>1</v>
          </cell>
          <cell r="AO228">
            <v>62</v>
          </cell>
          <cell r="AP228" t="str">
            <v>EKSKLUSIF</v>
          </cell>
          <cell r="AQ228" t="str">
            <v>-</v>
          </cell>
          <cell r="AR228" t="str">
            <v>-</v>
          </cell>
          <cell r="AS228" t="str">
            <v>-</v>
          </cell>
          <cell r="AT228" t="str">
            <v>-</v>
          </cell>
          <cell r="AU228" t="str">
            <v>-</v>
          </cell>
          <cell r="AV228" t="str">
            <v/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10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 t="str">
            <v/>
          </cell>
          <cell r="BN228">
            <v>10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 t="str">
            <v/>
          </cell>
          <cell r="BV228">
            <v>0</v>
          </cell>
          <cell r="BW228">
            <v>6</v>
          </cell>
          <cell r="BX228" t="str">
            <v>DOWNGRADE</v>
          </cell>
          <cell r="BY228" t="str">
            <v>RESET</v>
          </cell>
        </row>
        <row r="229">
          <cell r="A229" t="str">
            <v>A1087</v>
          </cell>
          <cell r="B229" t="str">
            <v>Lisbet Suryaningtyas</v>
          </cell>
          <cell r="C229" t="str">
            <v>DELTA</v>
          </cell>
          <cell r="D229">
            <v>44978</v>
          </cell>
          <cell r="E229" t="str">
            <v>Feb-23</v>
          </cell>
          <cell r="F229" t="str">
            <v>EKSKLUSIF</v>
          </cell>
          <cell r="G229" t="str">
            <v>EKSKLUSIF</v>
          </cell>
          <cell r="H229" t="str">
            <v>EKSKLUSIF</v>
          </cell>
          <cell r="I229" t="str">
            <v>EKSKLUSIF</v>
          </cell>
          <cell r="J229" t="str">
            <v>EKSKLUSIF</v>
          </cell>
          <cell r="K229" t="str">
            <v>EKSKLUSIF</v>
          </cell>
          <cell r="L229" t="str">
            <v>EKSKLUSIF</v>
          </cell>
          <cell r="M229">
            <v>20</v>
          </cell>
          <cell r="N229">
            <v>45</v>
          </cell>
          <cell r="O229">
            <v>39</v>
          </cell>
          <cell r="P229">
            <v>41</v>
          </cell>
          <cell r="Q229">
            <v>37</v>
          </cell>
          <cell r="R229">
            <v>42</v>
          </cell>
          <cell r="S229">
            <v>18</v>
          </cell>
          <cell r="T229">
            <v>242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 t="str">
            <v>TIDAK</v>
          </cell>
          <cell r="AE229" t="str">
            <v>TIDAK</v>
          </cell>
          <cell r="AF229">
            <v>0</v>
          </cell>
          <cell r="AG229">
            <v>2</v>
          </cell>
          <cell r="AH229" t="str">
            <v>SAPHIRE</v>
          </cell>
          <cell r="AI229">
            <v>0</v>
          </cell>
          <cell r="AJ229" t="str">
            <v>FALSE</v>
          </cell>
          <cell r="AK229">
            <v>0</v>
          </cell>
          <cell r="AL229">
            <v>45261</v>
          </cell>
          <cell r="AM229">
            <v>45701</v>
          </cell>
          <cell r="AN229">
            <v>1</v>
          </cell>
          <cell r="AO229">
            <v>0</v>
          </cell>
          <cell r="AP229" t="str">
            <v>EKSKLUSIF</v>
          </cell>
          <cell r="AQ229" t="str">
            <v>-</v>
          </cell>
          <cell r="AR229" t="str">
            <v>-</v>
          </cell>
          <cell r="AS229" t="str">
            <v>-</v>
          </cell>
          <cell r="AT229" t="str">
            <v>-</v>
          </cell>
          <cell r="AU229" t="str">
            <v>-</v>
          </cell>
          <cell r="AV229" t="str">
            <v/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 t="str">
            <v/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 t="str">
            <v/>
          </cell>
          <cell r="BV229">
            <v>0</v>
          </cell>
          <cell r="BW229">
            <v>7</v>
          </cell>
          <cell r="BX229" t="str">
            <v>DOWNGRADE</v>
          </cell>
          <cell r="BY229" t="str">
            <v>RESET</v>
          </cell>
        </row>
        <row r="230">
          <cell r="A230" t="str">
            <v>A3481</v>
          </cell>
          <cell r="B230" t="str">
            <v>M Dzaky Eddyandra</v>
          </cell>
          <cell r="C230" t="str">
            <v>DELTA</v>
          </cell>
          <cell r="D230">
            <v>45293</v>
          </cell>
          <cell r="E230" t="str">
            <v>Jan-24</v>
          </cell>
          <cell r="F230" t="str">
            <v>-</v>
          </cell>
          <cell r="G230" t="str">
            <v>REGULER</v>
          </cell>
          <cell r="H230" t="str">
            <v>REGULER</v>
          </cell>
          <cell r="I230" t="str">
            <v>-</v>
          </cell>
          <cell r="J230" t="str">
            <v>-</v>
          </cell>
          <cell r="K230" t="str">
            <v>-</v>
          </cell>
          <cell r="L230" t="str">
            <v>-</v>
          </cell>
          <cell r="M230">
            <v>0</v>
          </cell>
          <cell r="N230">
            <v>21</v>
          </cell>
          <cell r="O230">
            <v>15</v>
          </cell>
          <cell r="P230">
            <v>0</v>
          </cell>
          <cell r="Q230">
            <v>0</v>
          </cell>
          <cell r="R230">
            <v>0</v>
          </cell>
          <cell r="S230" t="str">
            <v/>
          </cell>
          <cell r="T230">
            <v>36</v>
          </cell>
          <cell r="U230">
            <v>0</v>
          </cell>
          <cell r="V230">
            <v>21</v>
          </cell>
          <cell r="W230">
            <v>15</v>
          </cell>
          <cell r="X230">
            <v>0</v>
          </cell>
          <cell r="Y230">
            <v>0</v>
          </cell>
          <cell r="Z230">
            <v>0</v>
          </cell>
          <cell r="AA230" t="str">
            <v/>
          </cell>
          <cell r="AB230">
            <v>36</v>
          </cell>
          <cell r="AC230">
            <v>4</v>
          </cell>
          <cell r="AD230" t="str">
            <v>DOWNGRADE</v>
          </cell>
          <cell r="AE230" t="str">
            <v>RESET</v>
          </cell>
          <cell r="AF230">
            <v>0</v>
          </cell>
          <cell r="AG230">
            <v>2</v>
          </cell>
          <cell r="AH230" t="str">
            <v>SAPHIRE</v>
          </cell>
          <cell r="AI230">
            <v>0</v>
          </cell>
          <cell r="AJ230" t="str">
            <v>FALSE</v>
          </cell>
          <cell r="AK230">
            <v>0</v>
          </cell>
          <cell r="AL230">
            <v>45261</v>
          </cell>
          <cell r="AM230">
            <v>45701</v>
          </cell>
          <cell r="AN230">
            <v>1</v>
          </cell>
          <cell r="AO230">
            <v>0</v>
          </cell>
          <cell r="AP230" t="str">
            <v>-</v>
          </cell>
          <cell r="AQ230" t="str">
            <v>-</v>
          </cell>
          <cell r="AR230" t="str">
            <v>-</v>
          </cell>
          <cell r="AS230" t="str">
            <v>-</v>
          </cell>
          <cell r="AT230" t="str">
            <v>-</v>
          </cell>
          <cell r="AU230" t="str">
            <v>-</v>
          </cell>
          <cell r="AV230" t="str">
            <v/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 t="str">
            <v/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 t="str">
            <v/>
          </cell>
          <cell r="BN230">
            <v>0</v>
          </cell>
          <cell r="BO230" t="str">
            <v/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 t="str">
            <v/>
          </cell>
          <cell r="BV230">
            <v>0</v>
          </cell>
          <cell r="BW230">
            <v>7</v>
          </cell>
          <cell r="BX230" t="str">
            <v>DOWNGRADE</v>
          </cell>
          <cell r="BY230" t="str">
            <v>RESET</v>
          </cell>
        </row>
        <row r="231">
          <cell r="A231" t="str">
            <v>A3710</v>
          </cell>
          <cell r="B231" t="str">
            <v>M. Fahmi Ilham Septiananda</v>
          </cell>
          <cell r="C231" t="str">
            <v>DELTA</v>
          </cell>
          <cell r="D231">
            <v>45323</v>
          </cell>
          <cell r="E231" t="str">
            <v>Feb-24</v>
          </cell>
          <cell r="F231" t="str">
            <v>-</v>
          </cell>
          <cell r="G231" t="str">
            <v>-</v>
          </cell>
          <cell r="H231" t="str">
            <v>REGULER</v>
          </cell>
          <cell r="I231" t="str">
            <v>-</v>
          </cell>
          <cell r="J231" t="str">
            <v>-</v>
          </cell>
          <cell r="K231" t="str">
            <v>-</v>
          </cell>
          <cell r="L231" t="str">
            <v>-</v>
          </cell>
          <cell r="M231">
            <v>0</v>
          </cell>
          <cell r="N231">
            <v>0</v>
          </cell>
          <cell r="O231">
            <v>17</v>
          </cell>
          <cell r="P231">
            <v>0</v>
          </cell>
          <cell r="Q231">
            <v>0</v>
          </cell>
          <cell r="R231">
            <v>0</v>
          </cell>
          <cell r="S231" t="str">
            <v/>
          </cell>
          <cell r="T231">
            <v>17</v>
          </cell>
          <cell r="U231">
            <v>0</v>
          </cell>
          <cell r="V231">
            <v>0</v>
          </cell>
          <cell r="W231">
            <v>17</v>
          </cell>
          <cell r="X231">
            <v>0</v>
          </cell>
          <cell r="Y231">
            <v>0</v>
          </cell>
          <cell r="Z231">
            <v>0</v>
          </cell>
          <cell r="AA231" t="str">
            <v/>
          </cell>
          <cell r="AB231">
            <v>17</v>
          </cell>
          <cell r="AC231">
            <v>4</v>
          </cell>
          <cell r="AD231" t="str">
            <v>DOWNGRADE</v>
          </cell>
          <cell r="AE231" t="str">
            <v>RESET</v>
          </cell>
          <cell r="AF231">
            <v>0</v>
          </cell>
          <cell r="AG231">
            <v>2</v>
          </cell>
          <cell r="AH231" t="str">
            <v>SAPHIRE</v>
          </cell>
          <cell r="AI231">
            <v>0</v>
          </cell>
          <cell r="AJ231" t="str">
            <v>FALSE</v>
          </cell>
          <cell r="AK231">
            <v>0</v>
          </cell>
          <cell r="AL231">
            <v>45261</v>
          </cell>
          <cell r="AM231">
            <v>45701</v>
          </cell>
          <cell r="AN231">
            <v>1</v>
          </cell>
          <cell r="AO231">
            <v>0</v>
          </cell>
          <cell r="AP231" t="str">
            <v>-</v>
          </cell>
          <cell r="AQ231" t="str">
            <v>-</v>
          </cell>
          <cell r="AR231" t="str">
            <v>-</v>
          </cell>
          <cell r="AS231" t="str">
            <v>-</v>
          </cell>
          <cell r="AT231" t="str">
            <v>-</v>
          </cell>
          <cell r="AU231" t="str">
            <v>-</v>
          </cell>
          <cell r="AV231" t="str">
            <v/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 t="str">
            <v/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 t="str">
            <v/>
          </cell>
          <cell r="BN231">
            <v>0</v>
          </cell>
          <cell r="BO231" t="str">
            <v/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 t="str">
            <v/>
          </cell>
          <cell r="BV231">
            <v>0</v>
          </cell>
          <cell r="BW231">
            <v>7</v>
          </cell>
          <cell r="BX231" t="str">
            <v>DOWNGRADE</v>
          </cell>
          <cell r="BY231" t="str">
            <v>RESET</v>
          </cell>
        </row>
        <row r="232">
          <cell r="A232" t="str">
            <v>A3869</v>
          </cell>
          <cell r="B232" t="str">
            <v>Maghfur Al Mubarok</v>
          </cell>
          <cell r="C232" t="str">
            <v>DELTA</v>
          </cell>
          <cell r="D232">
            <v>45384</v>
          </cell>
          <cell r="E232" t="str">
            <v>Apr-24</v>
          </cell>
          <cell r="F232" t="str">
            <v>-</v>
          </cell>
          <cell r="G232" t="str">
            <v>-</v>
          </cell>
          <cell r="H232" t="str">
            <v>-</v>
          </cell>
          <cell r="I232" t="str">
            <v>REGULER</v>
          </cell>
          <cell r="J232" t="str">
            <v>REGULER</v>
          </cell>
          <cell r="K232" t="str">
            <v>REGULER</v>
          </cell>
          <cell r="L232" t="str">
            <v>REGULER</v>
          </cell>
          <cell r="M232">
            <v>0</v>
          </cell>
          <cell r="N232">
            <v>0</v>
          </cell>
          <cell r="O232">
            <v>0</v>
          </cell>
          <cell r="P232">
            <v>3</v>
          </cell>
          <cell r="Q232">
            <v>9</v>
          </cell>
          <cell r="R232">
            <v>15</v>
          </cell>
          <cell r="S232">
            <v>6</v>
          </cell>
          <cell r="T232">
            <v>33</v>
          </cell>
          <cell r="U232">
            <v>0</v>
          </cell>
          <cell r="V232">
            <v>0</v>
          </cell>
          <cell r="W232">
            <v>0</v>
          </cell>
          <cell r="X232">
            <v>3</v>
          </cell>
          <cell r="Y232">
            <v>9</v>
          </cell>
          <cell r="Z232">
            <v>15</v>
          </cell>
          <cell r="AA232">
            <v>6</v>
          </cell>
          <cell r="AB232">
            <v>33</v>
          </cell>
          <cell r="AC232">
            <v>0</v>
          </cell>
          <cell r="AD232" t="str">
            <v>TIDAK</v>
          </cell>
          <cell r="AE232" t="str">
            <v>TIDAK</v>
          </cell>
          <cell r="AF232">
            <v>33</v>
          </cell>
          <cell r="AG232">
            <v>1</v>
          </cell>
          <cell r="AH232" t="str">
            <v>SAPHIRE</v>
          </cell>
          <cell r="AI232">
            <v>0</v>
          </cell>
          <cell r="AJ232" t="str">
            <v>FALSE</v>
          </cell>
          <cell r="AK232">
            <v>0</v>
          </cell>
          <cell r="AL232">
            <v>45261</v>
          </cell>
          <cell r="AM232">
            <v>45701</v>
          </cell>
          <cell r="AN232">
            <v>1</v>
          </cell>
          <cell r="AO232">
            <v>33</v>
          </cell>
          <cell r="AP232" t="str">
            <v>-</v>
          </cell>
          <cell r="AQ232" t="str">
            <v>-</v>
          </cell>
          <cell r="AR232" t="str">
            <v>REGULER</v>
          </cell>
          <cell r="AS232" t="str">
            <v>REGULER</v>
          </cell>
          <cell r="AT232" t="str">
            <v>REGULER</v>
          </cell>
          <cell r="AU232" t="str">
            <v>REGULER</v>
          </cell>
          <cell r="AV232" t="str">
            <v/>
          </cell>
          <cell r="AW232">
            <v>25</v>
          </cell>
          <cell r="AX232">
            <v>30</v>
          </cell>
          <cell r="AY232">
            <v>21</v>
          </cell>
          <cell r="AZ232">
            <v>20</v>
          </cell>
          <cell r="BA232">
            <v>4</v>
          </cell>
          <cell r="BB232">
            <v>25</v>
          </cell>
          <cell r="BC232">
            <v>30</v>
          </cell>
          <cell r="BD232">
            <v>21</v>
          </cell>
          <cell r="BE232">
            <v>20</v>
          </cell>
          <cell r="BF232">
            <v>4</v>
          </cell>
          <cell r="BG232">
            <v>8</v>
          </cell>
          <cell r="BH232">
            <v>25</v>
          </cell>
          <cell r="BI232">
            <v>30</v>
          </cell>
          <cell r="BJ232">
            <v>21</v>
          </cell>
          <cell r="BK232">
            <v>20</v>
          </cell>
          <cell r="BL232">
            <v>4</v>
          </cell>
          <cell r="BM232" t="str">
            <v/>
          </cell>
          <cell r="BN232">
            <v>108</v>
          </cell>
          <cell r="BO232">
            <v>8</v>
          </cell>
          <cell r="BP232">
            <v>25</v>
          </cell>
          <cell r="BQ232">
            <v>30</v>
          </cell>
          <cell r="BR232">
            <v>21</v>
          </cell>
          <cell r="BS232">
            <v>20</v>
          </cell>
          <cell r="BT232">
            <v>4</v>
          </cell>
          <cell r="BU232" t="str">
            <v/>
          </cell>
          <cell r="BV232">
            <v>108</v>
          </cell>
          <cell r="BW232">
            <v>1</v>
          </cell>
          <cell r="BX232" t="str">
            <v>TIDAK</v>
          </cell>
          <cell r="BY232" t="str">
            <v>TIDAK</v>
          </cell>
        </row>
        <row r="233">
          <cell r="A233" t="str">
            <v>A3451</v>
          </cell>
          <cell r="B233" t="str">
            <v>Marcellina Putri</v>
          </cell>
          <cell r="C233" t="str">
            <v>DELTA</v>
          </cell>
          <cell r="D233">
            <v>45265</v>
          </cell>
          <cell r="E233" t="str">
            <v>Dec-23</v>
          </cell>
          <cell r="F233" t="str">
            <v>-</v>
          </cell>
          <cell r="G233" t="str">
            <v>REGULER</v>
          </cell>
          <cell r="H233" t="str">
            <v>REGULER</v>
          </cell>
          <cell r="I233" t="str">
            <v>REGULER</v>
          </cell>
          <cell r="J233" t="str">
            <v>REGULER</v>
          </cell>
          <cell r="K233" t="str">
            <v>REGULER</v>
          </cell>
          <cell r="L233" t="str">
            <v>REGULER</v>
          </cell>
          <cell r="M233">
            <v>0</v>
          </cell>
          <cell r="N233">
            <v>20</v>
          </cell>
          <cell r="O233">
            <v>24</v>
          </cell>
          <cell r="P233">
            <v>24</v>
          </cell>
          <cell r="Q233">
            <v>18</v>
          </cell>
          <cell r="R233">
            <v>32</v>
          </cell>
          <cell r="S233">
            <v>15</v>
          </cell>
          <cell r="T233">
            <v>133</v>
          </cell>
          <cell r="U233">
            <v>0</v>
          </cell>
          <cell r="V233">
            <v>20</v>
          </cell>
          <cell r="W233">
            <v>24</v>
          </cell>
          <cell r="X233">
            <v>24</v>
          </cell>
          <cell r="Y233">
            <v>18</v>
          </cell>
          <cell r="Z233">
            <v>32</v>
          </cell>
          <cell r="AA233">
            <v>15</v>
          </cell>
          <cell r="AB233">
            <v>133</v>
          </cell>
          <cell r="AC233">
            <v>1</v>
          </cell>
          <cell r="AD233" t="str">
            <v>TIDAK</v>
          </cell>
          <cell r="AE233" t="str">
            <v>TIDAK</v>
          </cell>
          <cell r="AF233">
            <v>133</v>
          </cell>
          <cell r="AG233">
            <v>2</v>
          </cell>
          <cell r="AH233" t="str">
            <v>SAPHIRE</v>
          </cell>
          <cell r="AI233">
            <v>0</v>
          </cell>
          <cell r="AJ233" t="str">
            <v>Y</v>
          </cell>
          <cell r="AK233">
            <v>0</v>
          </cell>
          <cell r="AL233">
            <v>45261</v>
          </cell>
          <cell r="AM233">
            <v>45701</v>
          </cell>
          <cell r="AN233">
            <v>1</v>
          </cell>
          <cell r="AO233">
            <v>133</v>
          </cell>
          <cell r="AP233" t="str">
            <v>-</v>
          </cell>
          <cell r="AQ233" t="str">
            <v>-</v>
          </cell>
          <cell r="AR233" t="str">
            <v>REGULER</v>
          </cell>
          <cell r="AS233" t="str">
            <v>REGULER</v>
          </cell>
          <cell r="AT233" t="str">
            <v>EKSKLUSIF</v>
          </cell>
          <cell r="AU233" t="str">
            <v>EKSKLUSIF</v>
          </cell>
          <cell r="AV233" t="str">
            <v/>
          </cell>
          <cell r="AW233">
            <v>30</v>
          </cell>
          <cell r="AX233">
            <v>17</v>
          </cell>
          <cell r="AY233">
            <v>31</v>
          </cell>
          <cell r="AZ233">
            <v>45</v>
          </cell>
          <cell r="BA233">
            <v>41</v>
          </cell>
          <cell r="BB233">
            <v>30</v>
          </cell>
          <cell r="BC233">
            <v>17</v>
          </cell>
          <cell r="BD233">
            <v>31</v>
          </cell>
          <cell r="BE233">
            <v>45</v>
          </cell>
          <cell r="BF233">
            <v>41</v>
          </cell>
          <cell r="BG233">
            <v>3</v>
          </cell>
          <cell r="BH233">
            <v>30</v>
          </cell>
          <cell r="BI233">
            <v>17</v>
          </cell>
          <cell r="BJ233">
            <v>31</v>
          </cell>
          <cell r="BK233">
            <v>45</v>
          </cell>
          <cell r="BL233">
            <v>41</v>
          </cell>
          <cell r="BM233">
            <v>20</v>
          </cell>
          <cell r="BN233">
            <v>187</v>
          </cell>
          <cell r="BO233">
            <v>3</v>
          </cell>
          <cell r="BP233">
            <v>30</v>
          </cell>
          <cell r="BQ233">
            <v>17</v>
          </cell>
          <cell r="BR233">
            <v>31</v>
          </cell>
          <cell r="BS233">
            <v>0</v>
          </cell>
          <cell r="BT233">
            <v>0</v>
          </cell>
          <cell r="BU233">
            <v>20</v>
          </cell>
          <cell r="BV233">
            <v>101</v>
          </cell>
          <cell r="BW233">
            <v>0</v>
          </cell>
          <cell r="BX233" t="str">
            <v>TIDAK</v>
          </cell>
          <cell r="BY233" t="str">
            <v>TIDAK</v>
          </cell>
        </row>
        <row r="234">
          <cell r="A234" t="str">
            <v>A2320</v>
          </cell>
          <cell r="B234" t="str">
            <v>Margarita Polly</v>
          </cell>
          <cell r="C234" t="str">
            <v>DELTA</v>
          </cell>
          <cell r="D234">
            <v>45085</v>
          </cell>
          <cell r="E234" t="str">
            <v>Jun-23</v>
          </cell>
          <cell r="F234" t="str">
            <v>EKSKLUSIF</v>
          </cell>
          <cell r="G234" t="str">
            <v>EKSKLUSIF</v>
          </cell>
          <cell r="H234" t="str">
            <v>EKSKLUSIF</v>
          </cell>
          <cell r="I234" t="str">
            <v>EKSKLUSIF</v>
          </cell>
          <cell r="J234" t="str">
            <v>EKSKLUSIF</v>
          </cell>
          <cell r="K234" t="str">
            <v>EKSKLUSIF</v>
          </cell>
          <cell r="L234" t="str">
            <v>EKSKLUSIF</v>
          </cell>
          <cell r="M234">
            <v>22</v>
          </cell>
          <cell r="N234">
            <v>45</v>
          </cell>
          <cell r="O234">
            <v>41</v>
          </cell>
          <cell r="P234">
            <v>42</v>
          </cell>
          <cell r="Q234">
            <v>38</v>
          </cell>
          <cell r="R234">
            <v>43</v>
          </cell>
          <cell r="S234">
            <v>21</v>
          </cell>
          <cell r="T234">
            <v>252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 t="str">
            <v>TIDAK</v>
          </cell>
          <cell r="AE234" t="str">
            <v>TIDAK</v>
          </cell>
          <cell r="AF234">
            <v>0</v>
          </cell>
          <cell r="AG234">
            <v>3</v>
          </cell>
          <cell r="AH234" t="str">
            <v>SAPHIRE</v>
          </cell>
          <cell r="AI234">
            <v>0</v>
          </cell>
          <cell r="AJ234" t="str">
            <v>FALSE</v>
          </cell>
          <cell r="AK234">
            <v>0</v>
          </cell>
          <cell r="AL234">
            <v>45261</v>
          </cell>
          <cell r="AM234">
            <v>45701</v>
          </cell>
          <cell r="AN234">
            <v>1</v>
          </cell>
          <cell r="AO234">
            <v>0</v>
          </cell>
          <cell r="AP234" t="str">
            <v>EKSKLUSIF</v>
          </cell>
          <cell r="AQ234" t="str">
            <v>-</v>
          </cell>
          <cell r="AR234" t="str">
            <v>REGULER</v>
          </cell>
          <cell r="AS234" t="str">
            <v>REGULER</v>
          </cell>
          <cell r="AT234" t="str">
            <v>REGULER</v>
          </cell>
          <cell r="AU234" t="str">
            <v>-</v>
          </cell>
          <cell r="AV234" t="str">
            <v/>
          </cell>
          <cell r="AW234">
            <v>48</v>
          </cell>
          <cell r="AX234">
            <v>3</v>
          </cell>
          <cell r="AY234">
            <v>17</v>
          </cell>
          <cell r="AZ234">
            <v>39</v>
          </cell>
          <cell r="BA234">
            <v>0</v>
          </cell>
          <cell r="BB234">
            <v>48</v>
          </cell>
          <cell r="BC234">
            <v>3</v>
          </cell>
          <cell r="BD234">
            <v>17</v>
          </cell>
          <cell r="BE234">
            <v>39</v>
          </cell>
          <cell r="BF234">
            <v>0</v>
          </cell>
          <cell r="BG234">
            <v>20</v>
          </cell>
          <cell r="BH234">
            <v>48</v>
          </cell>
          <cell r="BI234">
            <v>3</v>
          </cell>
          <cell r="BJ234">
            <v>17</v>
          </cell>
          <cell r="BK234">
            <v>39</v>
          </cell>
          <cell r="BL234">
            <v>0</v>
          </cell>
          <cell r="BM234" t="str">
            <v/>
          </cell>
          <cell r="BN234">
            <v>127</v>
          </cell>
          <cell r="BO234">
            <v>0</v>
          </cell>
          <cell r="BP234">
            <v>48</v>
          </cell>
          <cell r="BQ234">
            <v>3</v>
          </cell>
          <cell r="BR234">
            <v>17</v>
          </cell>
          <cell r="BS234">
            <v>39</v>
          </cell>
          <cell r="BT234">
            <v>0</v>
          </cell>
          <cell r="BU234" t="str">
            <v/>
          </cell>
          <cell r="BV234">
            <v>107</v>
          </cell>
          <cell r="BW234">
            <v>2</v>
          </cell>
          <cell r="BX234" t="str">
            <v>TIDAK</v>
          </cell>
          <cell r="BY234" t="str">
            <v>TIDAK</v>
          </cell>
        </row>
        <row r="235">
          <cell r="A235" t="str">
            <v>A0830</v>
          </cell>
          <cell r="B235" t="str">
            <v>Margi Suryani</v>
          </cell>
          <cell r="C235" t="str">
            <v>DELTA</v>
          </cell>
          <cell r="D235">
            <v>44991</v>
          </cell>
          <cell r="E235" t="str">
            <v>Mar-23</v>
          </cell>
          <cell r="F235" t="str">
            <v>EKSKLUSIF</v>
          </cell>
          <cell r="G235" t="str">
            <v>EKSKLUSIF</v>
          </cell>
          <cell r="H235" t="str">
            <v>EKSKLUSIF</v>
          </cell>
          <cell r="I235" t="str">
            <v>EKSKLUSIF</v>
          </cell>
          <cell r="J235" t="str">
            <v>EKSKLUSIF</v>
          </cell>
          <cell r="K235" t="str">
            <v>EKSKLUSIF</v>
          </cell>
          <cell r="L235" t="str">
            <v>EKSKLUSIF</v>
          </cell>
          <cell r="M235">
            <v>22</v>
          </cell>
          <cell r="N235">
            <v>48</v>
          </cell>
          <cell r="O235">
            <v>42</v>
          </cell>
          <cell r="P235">
            <v>44</v>
          </cell>
          <cell r="Q235">
            <v>39</v>
          </cell>
          <cell r="R235">
            <v>44</v>
          </cell>
          <cell r="S235">
            <v>22</v>
          </cell>
          <cell r="T235">
            <v>261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 t="str">
            <v>TIDAK</v>
          </cell>
          <cell r="AE235" t="str">
            <v>TIDAK</v>
          </cell>
          <cell r="AF235">
            <v>0</v>
          </cell>
          <cell r="AG235">
            <v>3</v>
          </cell>
          <cell r="AH235" t="str">
            <v>SAPHIRE</v>
          </cell>
          <cell r="AI235">
            <v>0</v>
          </cell>
          <cell r="AJ235" t="str">
            <v>FALSE</v>
          </cell>
          <cell r="AK235">
            <v>0</v>
          </cell>
          <cell r="AL235">
            <v>45261</v>
          </cell>
          <cell r="AM235">
            <v>45701</v>
          </cell>
          <cell r="AN235">
            <v>1</v>
          </cell>
          <cell r="AO235">
            <v>0</v>
          </cell>
          <cell r="AP235" t="str">
            <v>EKSKLUSIF</v>
          </cell>
          <cell r="AQ235" t="str">
            <v>-</v>
          </cell>
          <cell r="AR235" t="str">
            <v>EKSKLUSIF</v>
          </cell>
          <cell r="AS235" t="str">
            <v>REGULER</v>
          </cell>
          <cell r="AT235" t="str">
            <v>EKSKLUSIF</v>
          </cell>
          <cell r="AU235" t="str">
            <v>EKSKLUSIF</v>
          </cell>
          <cell r="AV235" t="str">
            <v/>
          </cell>
          <cell r="AW235">
            <v>50</v>
          </cell>
          <cell r="AX235">
            <v>49</v>
          </cell>
          <cell r="AY235">
            <v>25</v>
          </cell>
          <cell r="AZ235">
            <v>50</v>
          </cell>
          <cell r="BA235">
            <v>46</v>
          </cell>
          <cell r="BB235">
            <v>50</v>
          </cell>
          <cell r="BC235">
            <v>49</v>
          </cell>
          <cell r="BD235">
            <v>25</v>
          </cell>
          <cell r="BE235">
            <v>50</v>
          </cell>
          <cell r="BF235">
            <v>46</v>
          </cell>
          <cell r="BG235">
            <v>20</v>
          </cell>
          <cell r="BH235">
            <v>50</v>
          </cell>
          <cell r="BI235">
            <v>49</v>
          </cell>
          <cell r="BJ235">
            <v>25</v>
          </cell>
          <cell r="BK235">
            <v>50</v>
          </cell>
          <cell r="BL235">
            <v>46</v>
          </cell>
          <cell r="BM235">
            <v>22</v>
          </cell>
          <cell r="BN235">
            <v>262</v>
          </cell>
          <cell r="BO235">
            <v>0</v>
          </cell>
          <cell r="BP235">
            <v>50</v>
          </cell>
          <cell r="BQ235">
            <v>0</v>
          </cell>
          <cell r="BR235">
            <v>25</v>
          </cell>
          <cell r="BS235">
            <v>0</v>
          </cell>
          <cell r="BT235">
            <v>0</v>
          </cell>
          <cell r="BU235">
            <v>22</v>
          </cell>
          <cell r="BV235">
            <v>97</v>
          </cell>
          <cell r="BW235">
            <v>0</v>
          </cell>
          <cell r="BX235" t="str">
            <v>TIDAK</v>
          </cell>
          <cell r="BY235" t="str">
            <v>TIDAK</v>
          </cell>
        </row>
        <row r="236">
          <cell r="A236" t="str">
            <v>A3454</v>
          </cell>
          <cell r="B236" t="str">
            <v>Maria Dewi Sekaringtyas</v>
          </cell>
          <cell r="C236" t="str">
            <v>DELTA</v>
          </cell>
          <cell r="D236">
            <v>45292</v>
          </cell>
          <cell r="E236" t="str">
            <v>Jan-24</v>
          </cell>
          <cell r="F236" t="str">
            <v>-</v>
          </cell>
          <cell r="G236" t="str">
            <v>REGULER</v>
          </cell>
          <cell r="H236" t="str">
            <v>-</v>
          </cell>
          <cell r="I236" t="str">
            <v>-</v>
          </cell>
          <cell r="J236" t="str">
            <v>-</v>
          </cell>
          <cell r="K236" t="str">
            <v>-</v>
          </cell>
          <cell r="L236" t="str">
            <v>-</v>
          </cell>
          <cell r="M236">
            <v>0</v>
          </cell>
          <cell r="N236">
            <v>8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 t="str">
            <v/>
          </cell>
          <cell r="T236">
            <v>8</v>
          </cell>
          <cell r="U236">
            <v>0</v>
          </cell>
          <cell r="V236">
            <v>8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 t="str">
            <v/>
          </cell>
          <cell r="AB236">
            <v>8</v>
          </cell>
          <cell r="AC236">
            <v>6</v>
          </cell>
          <cell r="AD236" t="str">
            <v>DOWNGRADE</v>
          </cell>
          <cell r="AE236" t="str">
            <v>RESET</v>
          </cell>
          <cell r="AF236">
            <v>0</v>
          </cell>
          <cell r="AG236">
            <v>0</v>
          </cell>
          <cell r="AH236" t="str">
            <v>SAPHIRE</v>
          </cell>
          <cell r="AI236">
            <v>0</v>
          </cell>
          <cell r="AJ236" t="str">
            <v>FALSE</v>
          </cell>
          <cell r="AK236">
            <v>0</v>
          </cell>
          <cell r="AL236">
            <v>45261</v>
          </cell>
          <cell r="AM236">
            <v>45701</v>
          </cell>
          <cell r="AN236">
            <v>1</v>
          </cell>
          <cell r="AO236">
            <v>0</v>
          </cell>
          <cell r="AP236" t="str">
            <v>-</v>
          </cell>
          <cell r="AQ236" t="str">
            <v>-</v>
          </cell>
          <cell r="AR236" t="str">
            <v>-</v>
          </cell>
          <cell r="AS236" t="str">
            <v>-</v>
          </cell>
          <cell r="AT236" t="str">
            <v>-</v>
          </cell>
          <cell r="AU236" t="str">
            <v>-</v>
          </cell>
          <cell r="AV236" t="str">
            <v/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 t="str">
            <v/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 t="str">
            <v/>
          </cell>
          <cell r="BN236">
            <v>0</v>
          </cell>
          <cell r="BO236" t="str">
            <v/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 t="str">
            <v/>
          </cell>
          <cell r="BV236">
            <v>0</v>
          </cell>
          <cell r="BW236">
            <v>7</v>
          </cell>
          <cell r="BX236" t="str">
            <v>DOWNGRADE</v>
          </cell>
          <cell r="BY236" t="str">
            <v>RESET</v>
          </cell>
        </row>
        <row r="237">
          <cell r="A237" t="str">
            <v>A1774</v>
          </cell>
          <cell r="B237" t="str">
            <v>Maria Dewi Tirta Perwita Sari Perwita Sari</v>
          </cell>
          <cell r="C237" t="str">
            <v>DELTA</v>
          </cell>
          <cell r="D237">
            <v>45036</v>
          </cell>
          <cell r="E237" t="str">
            <v>Apr-23</v>
          </cell>
          <cell r="F237" t="str">
            <v>EKSKLUSIF</v>
          </cell>
          <cell r="G237" t="str">
            <v>EKSKLUSIF</v>
          </cell>
          <cell r="H237" t="str">
            <v>EKSKLUSIF</v>
          </cell>
          <cell r="I237" t="str">
            <v>EKSKLUSIF</v>
          </cell>
          <cell r="J237" t="str">
            <v>EKSKLUSIF</v>
          </cell>
          <cell r="K237" t="str">
            <v>REGULER</v>
          </cell>
          <cell r="L237" t="str">
            <v>REGULER</v>
          </cell>
          <cell r="M237">
            <v>22</v>
          </cell>
          <cell r="N237">
            <v>44</v>
          </cell>
          <cell r="O237">
            <v>40</v>
          </cell>
          <cell r="P237">
            <v>40</v>
          </cell>
          <cell r="Q237">
            <v>39</v>
          </cell>
          <cell r="R237">
            <v>32</v>
          </cell>
          <cell r="S237">
            <v>16</v>
          </cell>
          <cell r="T237">
            <v>233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32</v>
          </cell>
          <cell r="AA237">
            <v>16</v>
          </cell>
          <cell r="AB237">
            <v>48</v>
          </cell>
          <cell r="AC237">
            <v>0</v>
          </cell>
          <cell r="AD237" t="str">
            <v>TIDAK</v>
          </cell>
          <cell r="AE237" t="str">
            <v>TIDAK</v>
          </cell>
          <cell r="AF237">
            <v>48</v>
          </cell>
          <cell r="AG237">
            <v>2</v>
          </cell>
          <cell r="AH237" t="str">
            <v>SAPHIRE</v>
          </cell>
          <cell r="AI237">
            <v>0</v>
          </cell>
          <cell r="AJ237" t="str">
            <v>FALSE</v>
          </cell>
          <cell r="AK237">
            <v>0</v>
          </cell>
          <cell r="AL237">
            <v>45261</v>
          </cell>
          <cell r="AM237">
            <v>45701</v>
          </cell>
          <cell r="AN237">
            <v>1</v>
          </cell>
          <cell r="AO237">
            <v>48</v>
          </cell>
          <cell r="AP237" t="str">
            <v>-</v>
          </cell>
          <cell r="AQ237" t="str">
            <v>-</v>
          </cell>
          <cell r="AR237" t="str">
            <v>EKSKLUSIF</v>
          </cell>
          <cell r="AS237" t="str">
            <v>EKSKLUSIF</v>
          </cell>
          <cell r="AT237" t="str">
            <v>REGULER</v>
          </cell>
          <cell r="AU237" t="str">
            <v>REGULER</v>
          </cell>
          <cell r="AV237" t="str">
            <v/>
          </cell>
          <cell r="AW237">
            <v>48</v>
          </cell>
          <cell r="AX237">
            <v>47</v>
          </cell>
          <cell r="AY237">
            <v>42</v>
          </cell>
          <cell r="AZ237">
            <v>38</v>
          </cell>
          <cell r="BA237">
            <v>36</v>
          </cell>
          <cell r="BB237">
            <v>48</v>
          </cell>
          <cell r="BC237">
            <v>47</v>
          </cell>
          <cell r="BD237">
            <v>42</v>
          </cell>
          <cell r="BE237">
            <v>38</v>
          </cell>
          <cell r="BF237">
            <v>36</v>
          </cell>
          <cell r="BG237">
            <v>17</v>
          </cell>
          <cell r="BH237">
            <v>48</v>
          </cell>
          <cell r="BI237">
            <v>47</v>
          </cell>
          <cell r="BJ237">
            <v>42</v>
          </cell>
          <cell r="BK237">
            <v>38</v>
          </cell>
          <cell r="BL237">
            <v>36</v>
          </cell>
          <cell r="BM237">
            <v>20</v>
          </cell>
          <cell r="BN237">
            <v>248</v>
          </cell>
          <cell r="BO237">
            <v>17</v>
          </cell>
          <cell r="BP237">
            <v>48</v>
          </cell>
          <cell r="BQ237">
            <v>0</v>
          </cell>
          <cell r="BR237">
            <v>0</v>
          </cell>
          <cell r="BS237">
            <v>38</v>
          </cell>
          <cell r="BT237">
            <v>36</v>
          </cell>
          <cell r="BU237">
            <v>20</v>
          </cell>
          <cell r="BV237">
            <v>159</v>
          </cell>
          <cell r="BW237">
            <v>0</v>
          </cell>
          <cell r="BX237" t="str">
            <v>TIDAK</v>
          </cell>
          <cell r="BY237" t="str">
            <v>TIDAK</v>
          </cell>
        </row>
        <row r="238">
          <cell r="A238" t="str">
            <v>A2925</v>
          </cell>
          <cell r="B238" t="str">
            <v>Maria Goretti Dian Permata Hadi</v>
          </cell>
          <cell r="C238" t="str">
            <v>DELTA</v>
          </cell>
          <cell r="D238">
            <v>45190</v>
          </cell>
          <cell r="E238" t="str">
            <v>Sep-23</v>
          </cell>
          <cell r="F238" t="str">
            <v>REGULER</v>
          </cell>
          <cell r="G238" t="str">
            <v>REGULER</v>
          </cell>
          <cell r="H238" t="str">
            <v>REGULER</v>
          </cell>
          <cell r="I238" t="str">
            <v>REGULER</v>
          </cell>
          <cell r="J238" t="str">
            <v>EKSKLUSIF</v>
          </cell>
          <cell r="K238" t="str">
            <v>EKSKLUSIF</v>
          </cell>
          <cell r="L238" t="str">
            <v>EKSKLUSIF</v>
          </cell>
          <cell r="M238">
            <v>19</v>
          </cell>
          <cell r="N238">
            <v>33</v>
          </cell>
          <cell r="O238">
            <v>39</v>
          </cell>
          <cell r="P238">
            <v>23</v>
          </cell>
          <cell r="Q238">
            <v>38</v>
          </cell>
          <cell r="R238">
            <v>42</v>
          </cell>
          <cell r="S238">
            <v>20</v>
          </cell>
          <cell r="T238">
            <v>214</v>
          </cell>
          <cell r="U238">
            <v>19</v>
          </cell>
          <cell r="V238">
            <v>33</v>
          </cell>
          <cell r="W238">
            <v>39</v>
          </cell>
          <cell r="X238">
            <v>23</v>
          </cell>
          <cell r="Y238">
            <v>0</v>
          </cell>
          <cell r="Z238">
            <v>0</v>
          </cell>
          <cell r="AA238">
            <v>0</v>
          </cell>
          <cell r="AB238">
            <v>114</v>
          </cell>
          <cell r="AC238">
            <v>0</v>
          </cell>
          <cell r="AD238" t="str">
            <v>TIDAK</v>
          </cell>
          <cell r="AE238" t="str">
            <v>TIDAK</v>
          </cell>
          <cell r="AF238">
            <v>114</v>
          </cell>
          <cell r="AG238">
            <v>2</v>
          </cell>
          <cell r="AH238" t="str">
            <v>SAPHIRE</v>
          </cell>
          <cell r="AI238">
            <v>0</v>
          </cell>
          <cell r="AJ238" t="str">
            <v>Y</v>
          </cell>
          <cell r="AK238">
            <v>0</v>
          </cell>
          <cell r="AL238">
            <v>45261</v>
          </cell>
          <cell r="AM238">
            <v>45701</v>
          </cell>
          <cell r="AN238">
            <v>1</v>
          </cell>
          <cell r="AO238">
            <v>114</v>
          </cell>
          <cell r="AP238" t="str">
            <v>EKSKLUSIF</v>
          </cell>
          <cell r="AQ238" t="str">
            <v>-</v>
          </cell>
          <cell r="AR238" t="str">
            <v>EKSKLUSIF</v>
          </cell>
          <cell r="AS238" t="str">
            <v>EKSKLUSIF</v>
          </cell>
          <cell r="AT238" t="str">
            <v>EKSKLUSIF</v>
          </cell>
          <cell r="AU238" t="str">
            <v>EKSKLUSIF</v>
          </cell>
          <cell r="AV238" t="str">
            <v/>
          </cell>
          <cell r="AW238">
            <v>48</v>
          </cell>
          <cell r="AX238">
            <v>47</v>
          </cell>
          <cell r="AY238">
            <v>44</v>
          </cell>
          <cell r="AZ238">
            <v>47</v>
          </cell>
          <cell r="BA238">
            <v>44</v>
          </cell>
          <cell r="BB238">
            <v>48</v>
          </cell>
          <cell r="BC238">
            <v>47</v>
          </cell>
          <cell r="BD238">
            <v>44</v>
          </cell>
          <cell r="BE238">
            <v>47</v>
          </cell>
          <cell r="BF238">
            <v>44</v>
          </cell>
          <cell r="BG238">
            <v>19</v>
          </cell>
          <cell r="BH238">
            <v>48</v>
          </cell>
          <cell r="BI238">
            <v>47</v>
          </cell>
          <cell r="BJ238">
            <v>44</v>
          </cell>
          <cell r="BK238">
            <v>47</v>
          </cell>
          <cell r="BL238">
            <v>44</v>
          </cell>
          <cell r="BM238">
            <v>21</v>
          </cell>
          <cell r="BN238">
            <v>270</v>
          </cell>
          <cell r="BO238">
            <v>0</v>
          </cell>
          <cell r="BP238">
            <v>48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21</v>
          </cell>
          <cell r="BV238">
            <v>69</v>
          </cell>
          <cell r="BW238">
            <v>0</v>
          </cell>
          <cell r="BX238" t="str">
            <v>TIDAK</v>
          </cell>
          <cell r="BY238" t="str">
            <v>TIDAK</v>
          </cell>
        </row>
        <row r="239">
          <cell r="A239" t="str">
            <v>A0466</v>
          </cell>
          <cell r="B239" t="str">
            <v>Maria Rafaella</v>
          </cell>
          <cell r="C239" t="str">
            <v>DELTA</v>
          </cell>
          <cell r="D239">
            <v>44901</v>
          </cell>
          <cell r="E239" t="str">
            <v>Dec-22</v>
          </cell>
          <cell r="F239" t="str">
            <v>REGULER</v>
          </cell>
          <cell r="G239" t="str">
            <v>REGULER</v>
          </cell>
          <cell r="H239" t="str">
            <v>REGULER</v>
          </cell>
          <cell r="I239" t="str">
            <v>-</v>
          </cell>
          <cell r="J239" t="str">
            <v>-</v>
          </cell>
          <cell r="K239" t="str">
            <v>REGULER</v>
          </cell>
          <cell r="L239" t="str">
            <v>-</v>
          </cell>
          <cell r="M239">
            <v>0</v>
          </cell>
          <cell r="N239">
            <v>5</v>
          </cell>
          <cell r="O239">
            <v>3</v>
          </cell>
          <cell r="P239">
            <v>0</v>
          </cell>
          <cell r="Q239">
            <v>0</v>
          </cell>
          <cell r="R239">
            <v>3</v>
          </cell>
          <cell r="S239" t="str">
            <v/>
          </cell>
          <cell r="T239">
            <v>11</v>
          </cell>
          <cell r="U239">
            <v>0</v>
          </cell>
          <cell r="V239">
            <v>5</v>
          </cell>
          <cell r="W239">
            <v>3</v>
          </cell>
          <cell r="X239">
            <v>0</v>
          </cell>
          <cell r="Y239">
            <v>0</v>
          </cell>
          <cell r="Z239">
            <v>3</v>
          </cell>
          <cell r="AA239" t="str">
            <v/>
          </cell>
          <cell r="AB239">
            <v>11</v>
          </cell>
          <cell r="AC239">
            <v>4</v>
          </cell>
          <cell r="AD239" t="str">
            <v>DOWNGRADE</v>
          </cell>
          <cell r="AE239" t="str">
            <v>TIDAK</v>
          </cell>
          <cell r="AF239">
            <v>5.5</v>
          </cell>
          <cell r="AG239">
            <v>2</v>
          </cell>
          <cell r="AH239" t="str">
            <v>SAPHIRE</v>
          </cell>
          <cell r="AI239">
            <v>0</v>
          </cell>
          <cell r="AJ239" t="str">
            <v>FALSE</v>
          </cell>
          <cell r="AK239">
            <v>0</v>
          </cell>
          <cell r="AL239">
            <v>45261</v>
          </cell>
          <cell r="AM239">
            <v>45701</v>
          </cell>
          <cell r="AN239">
            <v>1</v>
          </cell>
          <cell r="AO239">
            <v>5.5</v>
          </cell>
          <cell r="AP239" t="str">
            <v>-</v>
          </cell>
          <cell r="AQ239" t="str">
            <v>-</v>
          </cell>
          <cell r="AR239" t="str">
            <v>-</v>
          </cell>
          <cell r="AS239" t="str">
            <v>-</v>
          </cell>
          <cell r="AT239" t="str">
            <v>-</v>
          </cell>
          <cell r="AU239" t="str">
            <v>-</v>
          </cell>
          <cell r="AV239" t="str">
            <v/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 t="str">
            <v/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 t="str">
            <v/>
          </cell>
          <cell r="BN239">
            <v>0</v>
          </cell>
          <cell r="BO239" t="str">
            <v/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 t="str">
            <v/>
          </cell>
          <cell r="BV239">
            <v>0</v>
          </cell>
          <cell r="BW239">
            <v>7</v>
          </cell>
          <cell r="BX239" t="str">
            <v>DOWNGRADE</v>
          </cell>
          <cell r="BY239" t="str">
            <v>RESET</v>
          </cell>
        </row>
        <row r="240">
          <cell r="A240" t="str">
            <v>A3723</v>
          </cell>
          <cell r="B240" t="str">
            <v>Maria Reinildis Loe</v>
          </cell>
          <cell r="C240" t="str">
            <v>DELTA</v>
          </cell>
          <cell r="D240">
            <v>45338</v>
          </cell>
          <cell r="E240" t="str">
            <v>Feb-24</v>
          </cell>
          <cell r="F240" t="str">
            <v>-</v>
          </cell>
          <cell r="G240" t="str">
            <v>-</v>
          </cell>
          <cell r="H240" t="str">
            <v>REGULER</v>
          </cell>
          <cell r="I240" t="str">
            <v>-</v>
          </cell>
          <cell r="J240" t="str">
            <v>-</v>
          </cell>
          <cell r="K240" t="str">
            <v>-</v>
          </cell>
          <cell r="L240" t="str">
            <v>-</v>
          </cell>
          <cell r="M240">
            <v>0</v>
          </cell>
          <cell r="N240">
            <v>0</v>
          </cell>
          <cell r="O240">
            <v>2</v>
          </cell>
          <cell r="P240">
            <v>0</v>
          </cell>
          <cell r="Q240">
            <v>0</v>
          </cell>
          <cell r="R240">
            <v>0</v>
          </cell>
          <cell r="S240" t="str">
            <v/>
          </cell>
          <cell r="T240">
            <v>2</v>
          </cell>
          <cell r="U240">
            <v>0</v>
          </cell>
          <cell r="V240">
            <v>0</v>
          </cell>
          <cell r="W240">
            <v>2</v>
          </cell>
          <cell r="X240">
            <v>0</v>
          </cell>
          <cell r="Y240">
            <v>0</v>
          </cell>
          <cell r="Z240">
            <v>0</v>
          </cell>
          <cell r="AA240" t="str">
            <v/>
          </cell>
          <cell r="AB240">
            <v>2</v>
          </cell>
          <cell r="AC240">
            <v>4</v>
          </cell>
          <cell r="AD240" t="str">
            <v>DOWNGRADE</v>
          </cell>
          <cell r="AE240" t="str">
            <v>RESET</v>
          </cell>
          <cell r="AF240">
            <v>0</v>
          </cell>
          <cell r="AG240">
            <v>0</v>
          </cell>
          <cell r="AH240" t="str">
            <v>SAPHIRE</v>
          </cell>
          <cell r="AI240">
            <v>0</v>
          </cell>
          <cell r="AJ240" t="str">
            <v>FALSE</v>
          </cell>
          <cell r="AK240">
            <v>0</v>
          </cell>
          <cell r="AL240">
            <v>45261</v>
          </cell>
          <cell r="AM240">
            <v>45701</v>
          </cell>
          <cell r="AN240">
            <v>1</v>
          </cell>
          <cell r="AO240">
            <v>0</v>
          </cell>
          <cell r="AP240" t="str">
            <v>-</v>
          </cell>
          <cell r="AQ240" t="str">
            <v>-</v>
          </cell>
          <cell r="AR240" t="str">
            <v>-</v>
          </cell>
          <cell r="AS240" t="str">
            <v>-</v>
          </cell>
          <cell r="AT240" t="str">
            <v>-</v>
          </cell>
          <cell r="AU240" t="str">
            <v>-</v>
          </cell>
          <cell r="AV240" t="str">
            <v/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 t="str">
            <v/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 t="str">
            <v/>
          </cell>
          <cell r="BN240">
            <v>0</v>
          </cell>
          <cell r="BO240" t="str">
            <v/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 t="str">
            <v/>
          </cell>
          <cell r="BV240">
            <v>0</v>
          </cell>
          <cell r="BW240">
            <v>7</v>
          </cell>
          <cell r="BX240" t="str">
            <v>DOWNGRADE</v>
          </cell>
          <cell r="BY240" t="str">
            <v>RESET</v>
          </cell>
        </row>
        <row r="241">
          <cell r="A241" t="str">
            <v>A3301</v>
          </cell>
          <cell r="B241" t="str">
            <v>Maria Shinta</v>
          </cell>
          <cell r="C241" t="str">
            <v>DELTA</v>
          </cell>
          <cell r="D241">
            <v>45258</v>
          </cell>
          <cell r="E241" t="str">
            <v>Nov-23</v>
          </cell>
          <cell r="F241" t="str">
            <v>REGULER</v>
          </cell>
          <cell r="G241" t="str">
            <v>REGULER</v>
          </cell>
          <cell r="H241" t="str">
            <v>REGULER</v>
          </cell>
          <cell r="I241" t="str">
            <v>REGULER</v>
          </cell>
          <cell r="J241" t="str">
            <v>REGULER</v>
          </cell>
          <cell r="K241" t="str">
            <v>REGULER</v>
          </cell>
          <cell r="L241" t="str">
            <v>REGULER</v>
          </cell>
          <cell r="M241">
            <v>9</v>
          </cell>
          <cell r="N241">
            <v>15</v>
          </cell>
          <cell r="O241">
            <v>30</v>
          </cell>
          <cell r="P241">
            <v>26</v>
          </cell>
          <cell r="Q241">
            <v>31</v>
          </cell>
          <cell r="R241">
            <v>41</v>
          </cell>
          <cell r="S241">
            <v>16</v>
          </cell>
          <cell r="T241">
            <v>168</v>
          </cell>
          <cell r="U241">
            <v>9</v>
          </cell>
          <cell r="V241">
            <v>15</v>
          </cell>
          <cell r="W241">
            <v>30</v>
          </cell>
          <cell r="X241">
            <v>26</v>
          </cell>
          <cell r="Y241">
            <v>31</v>
          </cell>
          <cell r="Z241">
            <v>41</v>
          </cell>
          <cell r="AA241">
            <v>16</v>
          </cell>
          <cell r="AB241">
            <v>168</v>
          </cell>
          <cell r="AC241">
            <v>0</v>
          </cell>
          <cell r="AD241" t="str">
            <v>TIDAK</v>
          </cell>
          <cell r="AE241" t="str">
            <v>TIDAK</v>
          </cell>
          <cell r="AF241">
            <v>168</v>
          </cell>
          <cell r="AG241">
            <v>2</v>
          </cell>
          <cell r="AH241" t="str">
            <v>SAPHIRE</v>
          </cell>
          <cell r="AI241">
            <v>0</v>
          </cell>
          <cell r="AJ241" t="str">
            <v>Y</v>
          </cell>
          <cell r="AK241">
            <v>0</v>
          </cell>
          <cell r="AL241">
            <v>45261</v>
          </cell>
          <cell r="AM241">
            <v>45701</v>
          </cell>
          <cell r="AN241">
            <v>1</v>
          </cell>
          <cell r="AO241">
            <v>168</v>
          </cell>
          <cell r="AP241" t="str">
            <v>-</v>
          </cell>
          <cell r="AQ241" t="str">
            <v>-</v>
          </cell>
          <cell r="AR241" t="str">
            <v>REGULER</v>
          </cell>
          <cell r="AS241" t="str">
            <v>REGULER</v>
          </cell>
          <cell r="AT241" t="str">
            <v>-</v>
          </cell>
          <cell r="AU241" t="str">
            <v>REGULER</v>
          </cell>
          <cell r="AV241" t="str">
            <v/>
          </cell>
          <cell r="AW241">
            <v>27</v>
          </cell>
          <cell r="AX241">
            <v>2</v>
          </cell>
          <cell r="AY241">
            <v>2</v>
          </cell>
          <cell r="AZ241">
            <v>0</v>
          </cell>
          <cell r="BA241">
            <v>30</v>
          </cell>
          <cell r="BB241">
            <v>27</v>
          </cell>
          <cell r="BC241">
            <v>2</v>
          </cell>
          <cell r="BD241">
            <v>2</v>
          </cell>
          <cell r="BE241">
            <v>0</v>
          </cell>
          <cell r="BF241">
            <v>30</v>
          </cell>
          <cell r="BG241">
            <v>16</v>
          </cell>
          <cell r="BH241">
            <v>27</v>
          </cell>
          <cell r="BI241">
            <v>2</v>
          </cell>
          <cell r="BJ241">
            <v>2</v>
          </cell>
          <cell r="BK241">
            <v>0</v>
          </cell>
          <cell r="BL241">
            <v>30</v>
          </cell>
          <cell r="BM241">
            <v>15</v>
          </cell>
          <cell r="BN241">
            <v>92</v>
          </cell>
          <cell r="BO241">
            <v>16</v>
          </cell>
          <cell r="BP241">
            <v>27</v>
          </cell>
          <cell r="BQ241">
            <v>2</v>
          </cell>
          <cell r="BR241">
            <v>2</v>
          </cell>
          <cell r="BS241">
            <v>0</v>
          </cell>
          <cell r="BT241">
            <v>30</v>
          </cell>
          <cell r="BU241">
            <v>15</v>
          </cell>
          <cell r="BV241">
            <v>92</v>
          </cell>
          <cell r="BW241">
            <v>1</v>
          </cell>
          <cell r="BX241" t="str">
            <v>TIDAK</v>
          </cell>
          <cell r="BY241" t="str">
            <v>TIDAK</v>
          </cell>
        </row>
        <row r="242">
          <cell r="A242" t="str">
            <v>A0246</v>
          </cell>
          <cell r="B242" t="str">
            <v>Maria Wismaningsih</v>
          </cell>
          <cell r="C242" t="str">
            <v>DELTA</v>
          </cell>
          <cell r="D242">
            <v>44841</v>
          </cell>
          <cell r="E242" t="str">
            <v>Oct-22</v>
          </cell>
          <cell r="F242" t="str">
            <v>REGULER</v>
          </cell>
          <cell r="G242" t="str">
            <v>REGULER</v>
          </cell>
          <cell r="H242" t="str">
            <v>REGULER</v>
          </cell>
          <cell r="I242" t="str">
            <v>REGULER</v>
          </cell>
          <cell r="J242" t="str">
            <v>REGULER</v>
          </cell>
          <cell r="K242" t="str">
            <v>REGULER</v>
          </cell>
          <cell r="L242" t="str">
            <v>-</v>
          </cell>
          <cell r="M242">
            <v>20</v>
          </cell>
          <cell r="N242">
            <v>32</v>
          </cell>
          <cell r="O242">
            <v>31</v>
          </cell>
          <cell r="P242">
            <v>15</v>
          </cell>
          <cell r="Q242">
            <v>1</v>
          </cell>
          <cell r="R242">
            <v>1</v>
          </cell>
          <cell r="S242" t="str">
            <v/>
          </cell>
          <cell r="T242">
            <v>100</v>
          </cell>
          <cell r="U242">
            <v>20</v>
          </cell>
          <cell r="V242">
            <v>32</v>
          </cell>
          <cell r="W242">
            <v>31</v>
          </cell>
          <cell r="X242">
            <v>15</v>
          </cell>
          <cell r="Y242">
            <v>1</v>
          </cell>
          <cell r="Z242">
            <v>1</v>
          </cell>
          <cell r="AA242" t="str">
            <v/>
          </cell>
          <cell r="AB242">
            <v>100</v>
          </cell>
          <cell r="AC242">
            <v>1</v>
          </cell>
          <cell r="AD242" t="str">
            <v>TIDAK</v>
          </cell>
          <cell r="AE242" t="str">
            <v>TIDAK</v>
          </cell>
          <cell r="AF242">
            <v>100</v>
          </cell>
          <cell r="AG242">
            <v>2</v>
          </cell>
          <cell r="AH242" t="str">
            <v>SAPHIRE</v>
          </cell>
          <cell r="AI242">
            <v>0</v>
          </cell>
          <cell r="AJ242" t="str">
            <v>Y</v>
          </cell>
          <cell r="AK242">
            <v>0</v>
          </cell>
          <cell r="AL242">
            <v>45261</v>
          </cell>
          <cell r="AM242">
            <v>45701</v>
          </cell>
          <cell r="AN242">
            <v>1</v>
          </cell>
          <cell r="AO242">
            <v>100</v>
          </cell>
          <cell r="AP242" t="str">
            <v>-</v>
          </cell>
          <cell r="AQ242" t="str">
            <v>-</v>
          </cell>
          <cell r="AR242" t="str">
            <v>-</v>
          </cell>
          <cell r="AS242" t="str">
            <v>-</v>
          </cell>
          <cell r="AT242" t="str">
            <v>-</v>
          </cell>
          <cell r="AU242" t="str">
            <v>-</v>
          </cell>
          <cell r="AV242" t="str">
            <v/>
          </cell>
          <cell r="AW242">
            <v>1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1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 t="str">
            <v/>
          </cell>
          <cell r="BH242">
            <v>1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 t="str">
            <v/>
          </cell>
          <cell r="BN242">
            <v>1</v>
          </cell>
          <cell r="BO242" t="str">
            <v/>
          </cell>
          <cell r="BP242">
            <v>1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 t="str">
            <v/>
          </cell>
          <cell r="BV242">
            <v>1</v>
          </cell>
          <cell r="BW242">
            <v>6</v>
          </cell>
          <cell r="BX242" t="str">
            <v>DOWNGRADE</v>
          </cell>
          <cell r="BY242" t="str">
            <v>RESET</v>
          </cell>
        </row>
        <row r="243">
          <cell r="A243" t="str">
            <v>A1640</v>
          </cell>
          <cell r="B243" t="str">
            <v>Marintan Gultom</v>
          </cell>
          <cell r="C243" t="str">
            <v>DELTA</v>
          </cell>
          <cell r="D243">
            <v>45033</v>
          </cell>
          <cell r="E243" t="str">
            <v>Apr-23</v>
          </cell>
          <cell r="F243" t="str">
            <v>REGULER</v>
          </cell>
          <cell r="G243" t="str">
            <v>REGULER</v>
          </cell>
          <cell r="H243" t="str">
            <v>EKSKLUSIF</v>
          </cell>
          <cell r="I243" t="str">
            <v>EKSKLUSIF</v>
          </cell>
          <cell r="J243" t="str">
            <v>EKSKLUSIF</v>
          </cell>
          <cell r="K243" t="str">
            <v>-</v>
          </cell>
          <cell r="L243" t="str">
            <v>-</v>
          </cell>
          <cell r="M243">
            <v>0</v>
          </cell>
          <cell r="N243">
            <v>20</v>
          </cell>
          <cell r="O243">
            <v>39</v>
          </cell>
          <cell r="P243">
            <v>40</v>
          </cell>
          <cell r="Q243">
            <v>37</v>
          </cell>
          <cell r="R243">
            <v>0</v>
          </cell>
          <cell r="S243" t="str">
            <v/>
          </cell>
          <cell r="T243">
            <v>136</v>
          </cell>
          <cell r="U243">
            <v>0</v>
          </cell>
          <cell r="V243">
            <v>20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 t="str">
            <v/>
          </cell>
          <cell r="AB243">
            <v>20</v>
          </cell>
          <cell r="AC243">
            <v>3</v>
          </cell>
          <cell r="AD243" t="str">
            <v>DOWNGRADE</v>
          </cell>
          <cell r="AE243" t="str">
            <v>TIDAK</v>
          </cell>
          <cell r="AF243">
            <v>10</v>
          </cell>
          <cell r="AG243">
            <v>2</v>
          </cell>
          <cell r="AH243" t="str">
            <v>SAPHIRE</v>
          </cell>
          <cell r="AI243">
            <v>0</v>
          </cell>
          <cell r="AJ243" t="str">
            <v>FALSE</v>
          </cell>
          <cell r="AK243">
            <v>0</v>
          </cell>
          <cell r="AL243">
            <v>45261</v>
          </cell>
          <cell r="AM243">
            <v>45701</v>
          </cell>
          <cell r="AN243">
            <v>1</v>
          </cell>
          <cell r="AO243">
            <v>10</v>
          </cell>
          <cell r="AP243" t="str">
            <v>-</v>
          </cell>
          <cell r="AQ243" t="str">
            <v>-</v>
          </cell>
          <cell r="AR243" t="str">
            <v>-</v>
          </cell>
          <cell r="AS243" t="str">
            <v>-</v>
          </cell>
          <cell r="AT243" t="str">
            <v>-</v>
          </cell>
          <cell r="AU243" t="str">
            <v>-</v>
          </cell>
          <cell r="AV243" t="str">
            <v/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 t="str">
            <v/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 t="str">
            <v/>
          </cell>
          <cell r="BN243">
            <v>0</v>
          </cell>
          <cell r="BO243" t="str">
            <v/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 t="str">
            <v/>
          </cell>
          <cell r="BV243">
            <v>0</v>
          </cell>
          <cell r="BW243">
            <v>7</v>
          </cell>
          <cell r="BX243" t="str">
            <v>DOWNGRADE</v>
          </cell>
          <cell r="BY243" t="str">
            <v>RESET</v>
          </cell>
        </row>
        <row r="244">
          <cell r="A244" t="str">
            <v>A1825</v>
          </cell>
          <cell r="B244" t="str">
            <v>Marliana</v>
          </cell>
          <cell r="C244" t="str">
            <v>DELTA</v>
          </cell>
          <cell r="D244">
            <v>45033</v>
          </cell>
          <cell r="E244" t="str">
            <v>Apr-23</v>
          </cell>
          <cell r="F244" t="str">
            <v>REGULER</v>
          </cell>
          <cell r="G244" t="str">
            <v>REGULER</v>
          </cell>
          <cell r="H244" t="str">
            <v>REGULER</v>
          </cell>
          <cell r="I244" t="str">
            <v>REGULER</v>
          </cell>
          <cell r="J244" t="str">
            <v>REGULER</v>
          </cell>
          <cell r="K244" t="str">
            <v>REGULER</v>
          </cell>
          <cell r="L244" t="str">
            <v>EKSKLUSIF</v>
          </cell>
          <cell r="M244">
            <v>19</v>
          </cell>
          <cell r="N244">
            <v>4</v>
          </cell>
          <cell r="O244">
            <v>15</v>
          </cell>
          <cell r="P244">
            <v>12</v>
          </cell>
          <cell r="Q244">
            <v>15</v>
          </cell>
          <cell r="R244">
            <v>13</v>
          </cell>
          <cell r="S244">
            <v>21</v>
          </cell>
          <cell r="T244">
            <v>99</v>
          </cell>
          <cell r="U244">
            <v>19</v>
          </cell>
          <cell r="V244">
            <v>4</v>
          </cell>
          <cell r="W244">
            <v>15</v>
          </cell>
          <cell r="X244">
            <v>12</v>
          </cell>
          <cell r="Y244">
            <v>15</v>
          </cell>
          <cell r="Z244">
            <v>13</v>
          </cell>
          <cell r="AA244">
            <v>0</v>
          </cell>
          <cell r="AB244">
            <v>78</v>
          </cell>
          <cell r="AC244">
            <v>0</v>
          </cell>
          <cell r="AD244" t="str">
            <v>TIDAK</v>
          </cell>
          <cell r="AE244" t="str">
            <v>TIDAK</v>
          </cell>
          <cell r="AF244">
            <v>78</v>
          </cell>
          <cell r="AG244">
            <v>2</v>
          </cell>
          <cell r="AH244" t="str">
            <v>SAPHIRE</v>
          </cell>
          <cell r="AI244">
            <v>0</v>
          </cell>
          <cell r="AJ244" t="str">
            <v>Y</v>
          </cell>
          <cell r="AK244">
            <v>0</v>
          </cell>
          <cell r="AL244">
            <v>45261</v>
          </cell>
          <cell r="AM244">
            <v>45701</v>
          </cell>
          <cell r="AN244">
            <v>1</v>
          </cell>
          <cell r="AO244">
            <v>78</v>
          </cell>
          <cell r="AP244" t="str">
            <v>EKSKLUSIF</v>
          </cell>
          <cell r="AQ244" t="str">
            <v>-</v>
          </cell>
          <cell r="AR244" t="str">
            <v>EKSKLUSIF</v>
          </cell>
          <cell r="AS244" t="str">
            <v>EKSKLUSIF</v>
          </cell>
          <cell r="AT244" t="str">
            <v>EKSKLUSIF</v>
          </cell>
          <cell r="AU244" t="str">
            <v>EKSKLUSIF</v>
          </cell>
          <cell r="AV244" t="str">
            <v/>
          </cell>
          <cell r="AW244">
            <v>47</v>
          </cell>
          <cell r="AX244">
            <v>46</v>
          </cell>
          <cell r="AY244">
            <v>40</v>
          </cell>
          <cell r="AZ244">
            <v>48</v>
          </cell>
          <cell r="BA244">
            <v>42</v>
          </cell>
          <cell r="BB244">
            <v>47</v>
          </cell>
          <cell r="BC244">
            <v>46</v>
          </cell>
          <cell r="BD244">
            <v>40</v>
          </cell>
          <cell r="BE244">
            <v>48</v>
          </cell>
          <cell r="BF244">
            <v>42</v>
          </cell>
          <cell r="BG244">
            <v>19</v>
          </cell>
          <cell r="BH244">
            <v>47</v>
          </cell>
          <cell r="BI244">
            <v>46</v>
          </cell>
          <cell r="BJ244">
            <v>40</v>
          </cell>
          <cell r="BK244">
            <v>48</v>
          </cell>
          <cell r="BL244">
            <v>42</v>
          </cell>
          <cell r="BM244">
            <v>21</v>
          </cell>
          <cell r="BN244">
            <v>263</v>
          </cell>
          <cell r="BO244">
            <v>0</v>
          </cell>
          <cell r="BP244">
            <v>47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21</v>
          </cell>
          <cell r="BV244">
            <v>68</v>
          </cell>
          <cell r="BW244">
            <v>0</v>
          </cell>
          <cell r="BX244" t="str">
            <v>TIDAK</v>
          </cell>
          <cell r="BY244" t="str">
            <v>TIDAK</v>
          </cell>
        </row>
        <row r="245">
          <cell r="A245" t="str">
            <v>A3935</v>
          </cell>
          <cell r="B245" t="str">
            <v>MARSEL HAMANDIKA</v>
          </cell>
          <cell r="C245" t="str">
            <v>DELTA</v>
          </cell>
          <cell r="D245">
            <v>45414</v>
          </cell>
          <cell r="E245" t="str">
            <v>May-24</v>
          </cell>
          <cell r="F245" t="str">
            <v>-</v>
          </cell>
          <cell r="G245" t="str">
            <v>-</v>
          </cell>
          <cell r="H245" t="str">
            <v>-</v>
          </cell>
          <cell r="I245" t="str">
            <v>-</v>
          </cell>
          <cell r="J245" t="str">
            <v>-</v>
          </cell>
          <cell r="K245" t="str">
            <v>REGULER</v>
          </cell>
          <cell r="L245" t="str">
            <v>REGULER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29</v>
          </cell>
          <cell r="S245">
            <v>20</v>
          </cell>
          <cell r="T245">
            <v>49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29</v>
          </cell>
          <cell r="AA245">
            <v>20</v>
          </cell>
          <cell r="AB245">
            <v>49</v>
          </cell>
          <cell r="AC245">
            <v>0</v>
          </cell>
          <cell r="AD245" t="str">
            <v>TIDAK</v>
          </cell>
          <cell r="AE245" t="str">
            <v>TIDAK</v>
          </cell>
          <cell r="AF245">
            <v>49</v>
          </cell>
          <cell r="AG245">
            <v>2</v>
          </cell>
          <cell r="AH245" t="str">
            <v>SAPHIRE</v>
          </cell>
          <cell r="AI245">
            <v>0</v>
          </cell>
          <cell r="AJ245" t="str">
            <v>FALSE</v>
          </cell>
          <cell r="AK245">
            <v>0</v>
          </cell>
          <cell r="AL245">
            <v>45261</v>
          </cell>
          <cell r="AM245">
            <v>45701</v>
          </cell>
          <cell r="AN245">
            <v>1</v>
          </cell>
          <cell r="AO245">
            <v>49</v>
          </cell>
          <cell r="AP245" t="str">
            <v>-</v>
          </cell>
          <cell r="AQ245" t="str">
            <v>-</v>
          </cell>
          <cell r="AR245" t="str">
            <v>REGULER</v>
          </cell>
          <cell r="AS245" t="str">
            <v>REGULER</v>
          </cell>
          <cell r="AT245" t="str">
            <v>REGULER</v>
          </cell>
          <cell r="AU245" t="str">
            <v>REGULER</v>
          </cell>
          <cell r="AV245" t="str">
            <v/>
          </cell>
          <cell r="AW245">
            <v>40</v>
          </cell>
          <cell r="AX245">
            <v>46</v>
          </cell>
          <cell r="AY245">
            <v>36</v>
          </cell>
          <cell r="AZ245">
            <v>43</v>
          </cell>
          <cell r="BA245">
            <v>40</v>
          </cell>
          <cell r="BB245">
            <v>40</v>
          </cell>
          <cell r="BC245">
            <v>46</v>
          </cell>
          <cell r="BD245">
            <v>36</v>
          </cell>
          <cell r="BE245">
            <v>43</v>
          </cell>
          <cell r="BF245">
            <v>40</v>
          </cell>
          <cell r="BG245">
            <v>18</v>
          </cell>
          <cell r="BH245">
            <v>40</v>
          </cell>
          <cell r="BI245">
            <v>46</v>
          </cell>
          <cell r="BJ245">
            <v>36</v>
          </cell>
          <cell r="BK245">
            <v>43</v>
          </cell>
          <cell r="BL245">
            <v>40</v>
          </cell>
          <cell r="BM245">
            <v>20</v>
          </cell>
          <cell r="BN245">
            <v>243</v>
          </cell>
          <cell r="BO245">
            <v>18</v>
          </cell>
          <cell r="BP245">
            <v>40</v>
          </cell>
          <cell r="BQ245">
            <v>46</v>
          </cell>
          <cell r="BR245">
            <v>36</v>
          </cell>
          <cell r="BS245">
            <v>43</v>
          </cell>
          <cell r="BT245">
            <v>40</v>
          </cell>
          <cell r="BU245">
            <v>20</v>
          </cell>
          <cell r="BV245">
            <v>243</v>
          </cell>
          <cell r="BW245">
            <v>0</v>
          </cell>
          <cell r="BX245" t="str">
            <v>TIDAK</v>
          </cell>
          <cell r="BY245" t="str">
            <v>TIDAK</v>
          </cell>
        </row>
        <row r="246">
          <cell r="A246" t="str">
            <v>A1525</v>
          </cell>
          <cell r="B246" t="str">
            <v>Marsidah</v>
          </cell>
          <cell r="C246" t="str">
            <v>DELTA</v>
          </cell>
          <cell r="D246">
            <v>44988</v>
          </cell>
          <cell r="E246" t="str">
            <v>Mar-23</v>
          </cell>
          <cell r="F246" t="str">
            <v>EKSKLUSIF</v>
          </cell>
          <cell r="G246" t="str">
            <v>EKSKLUSIF</v>
          </cell>
          <cell r="H246" t="str">
            <v>EKSKLUSIF</v>
          </cell>
          <cell r="I246" t="str">
            <v>EKSKLUSIF</v>
          </cell>
          <cell r="J246" t="str">
            <v>EKSKLUSIF</v>
          </cell>
          <cell r="K246" t="str">
            <v>EKSKLUSIF</v>
          </cell>
          <cell r="L246" t="str">
            <v>EKSKLUSIF</v>
          </cell>
          <cell r="M246">
            <v>22</v>
          </cell>
          <cell r="N246">
            <v>47</v>
          </cell>
          <cell r="O246">
            <v>42</v>
          </cell>
          <cell r="P246">
            <v>43</v>
          </cell>
          <cell r="Q246">
            <v>37</v>
          </cell>
          <cell r="R246">
            <v>44</v>
          </cell>
          <cell r="S246">
            <v>21</v>
          </cell>
          <cell r="T246">
            <v>256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 t="str">
            <v>TIDAK</v>
          </cell>
          <cell r="AE246" t="str">
            <v>TIDAK</v>
          </cell>
          <cell r="AF246">
            <v>0</v>
          </cell>
          <cell r="AG246">
            <v>2</v>
          </cell>
          <cell r="AH246" t="str">
            <v>SAPHIRE</v>
          </cell>
          <cell r="AI246">
            <v>0</v>
          </cell>
          <cell r="AJ246" t="str">
            <v>FALSE</v>
          </cell>
          <cell r="AK246">
            <v>0</v>
          </cell>
          <cell r="AL246">
            <v>45261</v>
          </cell>
          <cell r="AM246">
            <v>45701</v>
          </cell>
          <cell r="AN246">
            <v>1</v>
          </cell>
          <cell r="AO246">
            <v>0</v>
          </cell>
          <cell r="AP246" t="str">
            <v>-</v>
          </cell>
          <cell r="AQ246" t="str">
            <v>-</v>
          </cell>
          <cell r="AR246" t="str">
            <v>EKSKLUSIF</v>
          </cell>
          <cell r="AS246" t="str">
            <v>EKSKLUSIF</v>
          </cell>
          <cell r="AT246" t="str">
            <v>EKSKLUSIF</v>
          </cell>
          <cell r="AU246" t="str">
            <v>EKSKLUSIF</v>
          </cell>
          <cell r="AV246" t="str">
            <v/>
          </cell>
          <cell r="AW246">
            <v>41</v>
          </cell>
          <cell r="AX246">
            <v>49</v>
          </cell>
          <cell r="AY246">
            <v>45</v>
          </cell>
          <cell r="AZ246">
            <v>49</v>
          </cell>
          <cell r="BA246">
            <v>46</v>
          </cell>
          <cell r="BB246">
            <v>41</v>
          </cell>
          <cell r="BC246">
            <v>49</v>
          </cell>
          <cell r="BD246">
            <v>45</v>
          </cell>
          <cell r="BE246">
            <v>49</v>
          </cell>
          <cell r="BF246">
            <v>46</v>
          </cell>
          <cell r="BG246">
            <v>20</v>
          </cell>
          <cell r="BH246">
            <v>41</v>
          </cell>
          <cell r="BI246">
            <v>49</v>
          </cell>
          <cell r="BJ246">
            <v>45</v>
          </cell>
          <cell r="BK246">
            <v>49</v>
          </cell>
          <cell r="BL246">
            <v>46</v>
          </cell>
          <cell r="BM246">
            <v>21</v>
          </cell>
          <cell r="BN246">
            <v>271</v>
          </cell>
          <cell r="BO246">
            <v>20</v>
          </cell>
          <cell r="BP246">
            <v>41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21</v>
          </cell>
          <cell r="BV246">
            <v>82</v>
          </cell>
          <cell r="BW246">
            <v>0</v>
          </cell>
          <cell r="BX246" t="str">
            <v>TIDAK</v>
          </cell>
          <cell r="BY246" t="str">
            <v>TIDAK</v>
          </cell>
        </row>
        <row r="247">
          <cell r="A247" t="str">
            <v>A0559</v>
          </cell>
          <cell r="B247" t="str">
            <v>Martha Rena Nugraha Eny</v>
          </cell>
          <cell r="C247" t="str">
            <v>DELTA</v>
          </cell>
          <cell r="D247">
            <v>44958</v>
          </cell>
          <cell r="E247" t="str">
            <v>Feb-23</v>
          </cell>
          <cell r="F247" t="str">
            <v>REGULER</v>
          </cell>
          <cell r="G247" t="str">
            <v>REGULER</v>
          </cell>
          <cell r="H247" t="str">
            <v>REGULER</v>
          </cell>
          <cell r="I247" t="str">
            <v>REGULER</v>
          </cell>
          <cell r="J247" t="str">
            <v>REGULER</v>
          </cell>
          <cell r="K247" t="str">
            <v>-</v>
          </cell>
          <cell r="L247" t="str">
            <v>-</v>
          </cell>
          <cell r="M247">
            <v>12</v>
          </cell>
          <cell r="N247">
            <v>2</v>
          </cell>
          <cell r="O247">
            <v>3</v>
          </cell>
          <cell r="P247">
            <v>7</v>
          </cell>
          <cell r="Q247">
            <v>16</v>
          </cell>
          <cell r="R247">
            <v>0</v>
          </cell>
          <cell r="S247" t="str">
            <v/>
          </cell>
          <cell r="T247">
            <v>40</v>
          </cell>
          <cell r="U247">
            <v>12</v>
          </cell>
          <cell r="V247">
            <v>2</v>
          </cell>
          <cell r="W247">
            <v>3</v>
          </cell>
          <cell r="X247">
            <v>7</v>
          </cell>
          <cell r="Y247">
            <v>16</v>
          </cell>
          <cell r="Z247">
            <v>0</v>
          </cell>
          <cell r="AA247" t="str">
            <v/>
          </cell>
          <cell r="AB247">
            <v>40</v>
          </cell>
          <cell r="AC247">
            <v>2</v>
          </cell>
          <cell r="AD247" t="str">
            <v>TIDAK</v>
          </cell>
          <cell r="AE247" t="str">
            <v>TIDAK</v>
          </cell>
          <cell r="AF247">
            <v>40</v>
          </cell>
          <cell r="AG247">
            <v>2</v>
          </cell>
          <cell r="AH247" t="str">
            <v>SAPHIRE</v>
          </cell>
          <cell r="AI247">
            <v>0</v>
          </cell>
          <cell r="AJ247" t="str">
            <v>FALSE</v>
          </cell>
          <cell r="AK247">
            <v>0</v>
          </cell>
          <cell r="AL247">
            <v>45261</v>
          </cell>
          <cell r="AM247">
            <v>45701</v>
          </cell>
          <cell r="AN247">
            <v>1</v>
          </cell>
          <cell r="AO247">
            <v>40</v>
          </cell>
          <cell r="AP247" t="str">
            <v>-</v>
          </cell>
          <cell r="AQ247" t="str">
            <v>-</v>
          </cell>
          <cell r="AR247" t="str">
            <v>-</v>
          </cell>
          <cell r="AS247" t="str">
            <v>-</v>
          </cell>
          <cell r="AT247" t="str">
            <v>-</v>
          </cell>
          <cell r="AU247" t="str">
            <v>-</v>
          </cell>
          <cell r="AV247" t="str">
            <v/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 t="str">
            <v/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 t="str">
            <v/>
          </cell>
          <cell r="BN247">
            <v>0</v>
          </cell>
          <cell r="BO247" t="str">
            <v/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 t="str">
            <v/>
          </cell>
          <cell r="BV247">
            <v>0</v>
          </cell>
          <cell r="BW247">
            <v>7</v>
          </cell>
          <cell r="BX247" t="str">
            <v>DOWNGRADE</v>
          </cell>
          <cell r="BY247" t="str">
            <v>RESET</v>
          </cell>
        </row>
        <row r="248">
          <cell r="A248" t="str">
            <v>A1721</v>
          </cell>
          <cell r="B248" t="str">
            <v>Mega Audilia</v>
          </cell>
          <cell r="C248" t="str">
            <v>DELTA</v>
          </cell>
          <cell r="D248">
            <v>45005</v>
          </cell>
          <cell r="E248" t="str">
            <v>Mar-23</v>
          </cell>
          <cell r="F248" t="str">
            <v>EKSKLUSIF</v>
          </cell>
          <cell r="G248" t="str">
            <v>EKSKLUSIF</v>
          </cell>
          <cell r="H248" t="str">
            <v>EKSKLUSIF</v>
          </cell>
          <cell r="I248" t="str">
            <v>EKSKLUSIF</v>
          </cell>
          <cell r="J248" t="str">
            <v>EKSKLUSIF</v>
          </cell>
          <cell r="K248" t="str">
            <v>EKSKLUSIF</v>
          </cell>
          <cell r="L248" t="str">
            <v>EKSKLUSIF</v>
          </cell>
          <cell r="M248">
            <v>22</v>
          </cell>
          <cell r="N248">
            <v>47</v>
          </cell>
          <cell r="O248">
            <v>42</v>
          </cell>
          <cell r="P248">
            <v>44</v>
          </cell>
          <cell r="Q248">
            <v>38</v>
          </cell>
          <cell r="R248">
            <v>44</v>
          </cell>
          <cell r="S248">
            <v>22</v>
          </cell>
          <cell r="T248">
            <v>259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 t="str">
            <v>TIDAK</v>
          </cell>
          <cell r="AE248" t="str">
            <v>TIDAK</v>
          </cell>
          <cell r="AF248">
            <v>0</v>
          </cell>
          <cell r="AG248">
            <v>2</v>
          </cell>
          <cell r="AH248" t="str">
            <v>SAPHIRE</v>
          </cell>
          <cell r="AI248">
            <v>0</v>
          </cell>
          <cell r="AJ248" t="str">
            <v>FALSE</v>
          </cell>
          <cell r="AK248">
            <v>0</v>
          </cell>
          <cell r="AL248">
            <v>45261</v>
          </cell>
          <cell r="AM248">
            <v>45701</v>
          </cell>
          <cell r="AN248">
            <v>1</v>
          </cell>
          <cell r="AO248">
            <v>0</v>
          </cell>
          <cell r="AP248" t="str">
            <v>EKSKLUSIF</v>
          </cell>
          <cell r="AQ248" t="str">
            <v>-</v>
          </cell>
          <cell r="AR248" t="str">
            <v>EKSKLUSIF</v>
          </cell>
          <cell r="AS248" t="str">
            <v>EKSKLUSIF</v>
          </cell>
          <cell r="AT248" t="str">
            <v>EKSKLUSIF</v>
          </cell>
          <cell r="AU248" t="str">
            <v>EKSKLUSIF</v>
          </cell>
          <cell r="AV248" t="str">
            <v/>
          </cell>
          <cell r="AW248">
            <v>49</v>
          </cell>
          <cell r="AX248">
            <v>48</v>
          </cell>
          <cell r="AY248">
            <v>44</v>
          </cell>
          <cell r="AZ248">
            <v>50</v>
          </cell>
          <cell r="BA248">
            <v>45</v>
          </cell>
          <cell r="BB248">
            <v>49</v>
          </cell>
          <cell r="BC248">
            <v>48</v>
          </cell>
          <cell r="BD248">
            <v>44</v>
          </cell>
          <cell r="BE248">
            <v>50</v>
          </cell>
          <cell r="BF248">
            <v>45</v>
          </cell>
          <cell r="BG248">
            <v>20</v>
          </cell>
          <cell r="BH248">
            <v>49</v>
          </cell>
          <cell r="BI248">
            <v>48</v>
          </cell>
          <cell r="BJ248">
            <v>44</v>
          </cell>
          <cell r="BK248">
            <v>50</v>
          </cell>
          <cell r="BL248">
            <v>45</v>
          </cell>
          <cell r="BM248">
            <v>22</v>
          </cell>
          <cell r="BN248">
            <v>278</v>
          </cell>
          <cell r="BO248">
            <v>0</v>
          </cell>
          <cell r="BP248">
            <v>49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22</v>
          </cell>
          <cell r="BV248">
            <v>71</v>
          </cell>
          <cell r="BW248">
            <v>0</v>
          </cell>
          <cell r="BX248" t="str">
            <v>TIDAK</v>
          </cell>
          <cell r="BY248" t="str">
            <v>TIDAK</v>
          </cell>
        </row>
        <row r="249">
          <cell r="A249" t="str">
            <v>A1773</v>
          </cell>
          <cell r="B249" t="str">
            <v>Melinia Windy Erliya</v>
          </cell>
          <cell r="C249" t="str">
            <v>DELTA</v>
          </cell>
          <cell r="D249">
            <v>45082</v>
          </cell>
          <cell r="E249" t="str">
            <v>Jun-23</v>
          </cell>
          <cell r="F249" t="str">
            <v>REGULER</v>
          </cell>
          <cell r="G249" t="str">
            <v>REGULER</v>
          </cell>
          <cell r="H249" t="str">
            <v>EKSKLUSIF</v>
          </cell>
          <cell r="I249" t="str">
            <v>EKSKLUSIF</v>
          </cell>
          <cell r="J249" t="str">
            <v>EKSKLUSIF</v>
          </cell>
          <cell r="K249" t="str">
            <v>EKSKLUSIF</v>
          </cell>
          <cell r="L249" t="str">
            <v>EKSKLUSIF</v>
          </cell>
          <cell r="M249">
            <v>15</v>
          </cell>
          <cell r="N249">
            <v>38</v>
          </cell>
          <cell r="O249">
            <v>41</v>
          </cell>
          <cell r="P249">
            <v>40</v>
          </cell>
          <cell r="Q249">
            <v>37</v>
          </cell>
          <cell r="R249">
            <v>40</v>
          </cell>
          <cell r="S249">
            <v>21</v>
          </cell>
          <cell r="T249">
            <v>232</v>
          </cell>
          <cell r="U249">
            <v>15</v>
          </cell>
          <cell r="V249">
            <v>38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53</v>
          </cell>
          <cell r="AC249">
            <v>0</v>
          </cell>
          <cell r="AD249" t="str">
            <v>TIDAK</v>
          </cell>
          <cell r="AE249" t="str">
            <v>TIDAK</v>
          </cell>
          <cell r="AF249">
            <v>53</v>
          </cell>
          <cell r="AG249">
            <v>2</v>
          </cell>
          <cell r="AH249" t="str">
            <v>SAPHIRE</v>
          </cell>
          <cell r="AI249">
            <v>0</v>
          </cell>
          <cell r="AJ249" t="str">
            <v>FALSE</v>
          </cell>
          <cell r="AK249">
            <v>0</v>
          </cell>
          <cell r="AL249">
            <v>45261</v>
          </cell>
          <cell r="AM249">
            <v>45701</v>
          </cell>
          <cell r="AN249">
            <v>1</v>
          </cell>
          <cell r="AO249">
            <v>53</v>
          </cell>
          <cell r="AP249" t="str">
            <v>EKSKLUSIF</v>
          </cell>
          <cell r="AQ249" t="str">
            <v>-</v>
          </cell>
          <cell r="AR249" t="str">
            <v>EKSKLUSIF</v>
          </cell>
          <cell r="AS249" t="str">
            <v>EKSKLUSIF</v>
          </cell>
          <cell r="AT249" t="str">
            <v>EKSKLUSIF</v>
          </cell>
          <cell r="AU249" t="str">
            <v>EKSKLUSIF</v>
          </cell>
          <cell r="AV249" t="str">
            <v/>
          </cell>
          <cell r="AW249">
            <v>49</v>
          </cell>
          <cell r="AX249">
            <v>44</v>
          </cell>
          <cell r="AY249">
            <v>43</v>
          </cell>
          <cell r="AZ249">
            <v>50</v>
          </cell>
          <cell r="BA249">
            <v>43</v>
          </cell>
          <cell r="BB249">
            <v>49</v>
          </cell>
          <cell r="BC249">
            <v>44</v>
          </cell>
          <cell r="BD249">
            <v>43</v>
          </cell>
          <cell r="BE249">
            <v>50</v>
          </cell>
          <cell r="BF249">
            <v>43</v>
          </cell>
          <cell r="BG249">
            <v>20</v>
          </cell>
          <cell r="BH249">
            <v>49</v>
          </cell>
          <cell r="BI249">
            <v>44</v>
          </cell>
          <cell r="BJ249">
            <v>43</v>
          </cell>
          <cell r="BK249">
            <v>50</v>
          </cell>
          <cell r="BL249">
            <v>43</v>
          </cell>
          <cell r="BM249">
            <v>20</v>
          </cell>
          <cell r="BN249">
            <v>269</v>
          </cell>
          <cell r="BO249">
            <v>0</v>
          </cell>
          <cell r="BP249">
            <v>49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20</v>
          </cell>
          <cell r="BV249">
            <v>69</v>
          </cell>
          <cell r="BW249">
            <v>0</v>
          </cell>
          <cell r="BX249" t="str">
            <v>TIDAK</v>
          </cell>
          <cell r="BY249" t="str">
            <v>TIDAK</v>
          </cell>
        </row>
        <row r="250">
          <cell r="A250">
            <v>90717</v>
          </cell>
          <cell r="B250" t="str">
            <v>Meri Erania Elkosi</v>
          </cell>
          <cell r="C250" t="str">
            <v>DELTA</v>
          </cell>
          <cell r="D250">
            <v>44417</v>
          </cell>
          <cell r="E250" t="str">
            <v>Aug-21</v>
          </cell>
          <cell r="F250" t="str">
            <v>-</v>
          </cell>
          <cell r="G250" t="str">
            <v>REGULER</v>
          </cell>
          <cell r="H250" t="str">
            <v>REGULER</v>
          </cell>
          <cell r="I250" t="str">
            <v>REGULER</v>
          </cell>
          <cell r="J250" t="str">
            <v>REGULER</v>
          </cell>
          <cell r="K250" t="str">
            <v>REGULER</v>
          </cell>
          <cell r="L250" t="str">
            <v>-</v>
          </cell>
          <cell r="M250">
            <v>0</v>
          </cell>
          <cell r="N250">
            <v>18</v>
          </cell>
          <cell r="O250">
            <v>25</v>
          </cell>
          <cell r="P250">
            <v>23</v>
          </cell>
          <cell r="Q250">
            <v>8</v>
          </cell>
          <cell r="R250">
            <v>4</v>
          </cell>
          <cell r="S250" t="str">
            <v/>
          </cell>
          <cell r="T250">
            <v>78</v>
          </cell>
          <cell r="U250">
            <v>0</v>
          </cell>
          <cell r="V250">
            <v>18</v>
          </cell>
          <cell r="W250">
            <v>25</v>
          </cell>
          <cell r="X250">
            <v>23</v>
          </cell>
          <cell r="Y250">
            <v>8</v>
          </cell>
          <cell r="Z250">
            <v>4</v>
          </cell>
          <cell r="AA250" t="str">
            <v/>
          </cell>
          <cell r="AB250">
            <v>78</v>
          </cell>
          <cell r="AC250">
            <v>2</v>
          </cell>
          <cell r="AD250" t="str">
            <v>TIDAK</v>
          </cell>
          <cell r="AE250" t="str">
            <v>TIDAK</v>
          </cell>
          <cell r="AF250">
            <v>78</v>
          </cell>
          <cell r="AG250">
            <v>2</v>
          </cell>
          <cell r="AH250" t="str">
            <v>SAPHIRE</v>
          </cell>
          <cell r="AI250">
            <v>0</v>
          </cell>
          <cell r="AJ250" t="str">
            <v>Y</v>
          </cell>
          <cell r="AK250">
            <v>0</v>
          </cell>
          <cell r="AL250">
            <v>45261</v>
          </cell>
          <cell r="AM250">
            <v>45701</v>
          </cell>
          <cell r="AN250">
            <v>1</v>
          </cell>
          <cell r="AO250">
            <v>78</v>
          </cell>
          <cell r="AP250" t="str">
            <v>-</v>
          </cell>
          <cell r="AQ250" t="str">
            <v>-</v>
          </cell>
          <cell r="AR250" t="str">
            <v>-</v>
          </cell>
          <cell r="AS250" t="str">
            <v>-</v>
          </cell>
          <cell r="AT250" t="str">
            <v>-</v>
          </cell>
          <cell r="AU250" t="str">
            <v>-</v>
          </cell>
          <cell r="AV250" t="str">
            <v/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 t="str">
            <v/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 t="str">
            <v/>
          </cell>
          <cell r="BN250">
            <v>0</v>
          </cell>
          <cell r="BO250" t="str">
            <v/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 t="str">
            <v/>
          </cell>
          <cell r="BV250">
            <v>0</v>
          </cell>
          <cell r="BW250">
            <v>7</v>
          </cell>
          <cell r="BX250" t="str">
            <v>DOWNGRADE</v>
          </cell>
          <cell r="BY250" t="str">
            <v>RESET</v>
          </cell>
        </row>
        <row r="251">
          <cell r="A251" t="str">
            <v>A3752</v>
          </cell>
          <cell r="B251" t="str">
            <v>Meyta Andira</v>
          </cell>
          <cell r="C251" t="str">
            <v>DELTA</v>
          </cell>
          <cell r="D251">
            <v>45352</v>
          </cell>
          <cell r="E251" t="str">
            <v>Mar-24</v>
          </cell>
          <cell r="F251" t="str">
            <v>-</v>
          </cell>
          <cell r="G251" t="str">
            <v>-</v>
          </cell>
          <cell r="H251" t="str">
            <v>-</v>
          </cell>
          <cell r="I251" t="str">
            <v>REGULER</v>
          </cell>
          <cell r="J251" t="str">
            <v>REGULER</v>
          </cell>
          <cell r="K251" t="str">
            <v>EKSKLUSIF</v>
          </cell>
          <cell r="L251" t="str">
            <v>EKSKLUSIF</v>
          </cell>
          <cell r="M251">
            <v>0</v>
          </cell>
          <cell r="N251">
            <v>0</v>
          </cell>
          <cell r="O251">
            <v>0</v>
          </cell>
          <cell r="P251">
            <v>35</v>
          </cell>
          <cell r="Q251">
            <v>36</v>
          </cell>
          <cell r="R251">
            <v>42</v>
          </cell>
          <cell r="S251">
            <v>21</v>
          </cell>
          <cell r="T251">
            <v>134</v>
          </cell>
          <cell r="U251">
            <v>0</v>
          </cell>
          <cell r="V251">
            <v>0</v>
          </cell>
          <cell r="W251">
            <v>0</v>
          </cell>
          <cell r="X251">
            <v>35</v>
          </cell>
          <cell r="Y251">
            <v>36</v>
          </cell>
          <cell r="Z251">
            <v>0</v>
          </cell>
          <cell r="AA251">
            <v>0</v>
          </cell>
          <cell r="AB251">
            <v>71</v>
          </cell>
          <cell r="AC251">
            <v>0</v>
          </cell>
          <cell r="AD251" t="str">
            <v>TIDAK</v>
          </cell>
          <cell r="AE251" t="str">
            <v>TIDAK</v>
          </cell>
          <cell r="AF251">
            <v>71</v>
          </cell>
          <cell r="AG251">
            <v>2</v>
          </cell>
          <cell r="AH251" t="str">
            <v>SAPHIRE</v>
          </cell>
          <cell r="AI251">
            <v>0</v>
          </cell>
          <cell r="AJ251" t="str">
            <v>Y</v>
          </cell>
          <cell r="AK251">
            <v>0</v>
          </cell>
          <cell r="AL251">
            <v>45261</v>
          </cell>
          <cell r="AM251">
            <v>45701</v>
          </cell>
          <cell r="AN251">
            <v>1</v>
          </cell>
          <cell r="AO251">
            <v>71</v>
          </cell>
          <cell r="AP251" t="str">
            <v>EKSKLUSIF</v>
          </cell>
          <cell r="AQ251" t="str">
            <v>-</v>
          </cell>
          <cell r="AR251" t="str">
            <v>EKSKLUSIF</v>
          </cell>
          <cell r="AS251" t="str">
            <v>EKSKLUSIF</v>
          </cell>
          <cell r="AT251" t="str">
            <v>EKSKLUSIF</v>
          </cell>
          <cell r="AU251" t="str">
            <v>REGULER</v>
          </cell>
          <cell r="AV251" t="str">
            <v/>
          </cell>
          <cell r="AW251">
            <v>48</v>
          </cell>
          <cell r="AX251">
            <v>49</v>
          </cell>
          <cell r="AY251">
            <v>41</v>
          </cell>
          <cell r="AZ251">
            <v>46</v>
          </cell>
          <cell r="BA251">
            <v>36</v>
          </cell>
          <cell r="BB251">
            <v>48</v>
          </cell>
          <cell r="BC251">
            <v>49</v>
          </cell>
          <cell r="BD251">
            <v>41</v>
          </cell>
          <cell r="BE251">
            <v>46</v>
          </cell>
          <cell r="BF251">
            <v>36</v>
          </cell>
          <cell r="BG251">
            <v>20</v>
          </cell>
          <cell r="BH251">
            <v>48</v>
          </cell>
          <cell r="BI251">
            <v>49</v>
          </cell>
          <cell r="BJ251">
            <v>41</v>
          </cell>
          <cell r="BK251">
            <v>46</v>
          </cell>
          <cell r="BL251">
            <v>36</v>
          </cell>
          <cell r="BM251">
            <v>18</v>
          </cell>
          <cell r="BN251">
            <v>258</v>
          </cell>
          <cell r="BO251">
            <v>0</v>
          </cell>
          <cell r="BP251">
            <v>48</v>
          </cell>
          <cell r="BQ251">
            <v>0</v>
          </cell>
          <cell r="BR251">
            <v>0</v>
          </cell>
          <cell r="BS251">
            <v>0</v>
          </cell>
          <cell r="BT251">
            <v>36</v>
          </cell>
          <cell r="BU251">
            <v>18</v>
          </cell>
          <cell r="BV251">
            <v>102</v>
          </cell>
          <cell r="BW251">
            <v>0</v>
          </cell>
          <cell r="BX251" t="str">
            <v>TIDAK</v>
          </cell>
          <cell r="BY251" t="str">
            <v>TIDAK</v>
          </cell>
        </row>
        <row r="252">
          <cell r="A252" t="str">
            <v>A2279</v>
          </cell>
          <cell r="B252" t="str">
            <v>Michael Alvian Danish Prasojo</v>
          </cell>
          <cell r="C252" t="str">
            <v>DELTA</v>
          </cell>
          <cell r="D252">
            <v>45219</v>
          </cell>
          <cell r="E252" t="str">
            <v>Oct-23</v>
          </cell>
          <cell r="F252" t="str">
            <v>REGULER</v>
          </cell>
          <cell r="G252" t="str">
            <v>REGULER</v>
          </cell>
          <cell r="H252" t="str">
            <v>REGULER</v>
          </cell>
          <cell r="I252" t="str">
            <v>REGULER</v>
          </cell>
          <cell r="J252" t="str">
            <v>REGULER</v>
          </cell>
          <cell r="K252" t="str">
            <v>-</v>
          </cell>
          <cell r="L252" t="str">
            <v>-</v>
          </cell>
          <cell r="M252">
            <v>1</v>
          </cell>
          <cell r="N252">
            <v>2</v>
          </cell>
          <cell r="O252">
            <v>3</v>
          </cell>
          <cell r="P252">
            <v>2</v>
          </cell>
          <cell r="Q252">
            <v>7</v>
          </cell>
          <cell r="R252">
            <v>0</v>
          </cell>
          <cell r="S252" t="str">
            <v/>
          </cell>
          <cell r="T252">
            <v>15</v>
          </cell>
          <cell r="U252">
            <v>1</v>
          </cell>
          <cell r="V252">
            <v>2</v>
          </cell>
          <cell r="W252">
            <v>3</v>
          </cell>
          <cell r="X252">
            <v>2</v>
          </cell>
          <cell r="Y252">
            <v>7</v>
          </cell>
          <cell r="Z252">
            <v>0</v>
          </cell>
          <cell r="AA252" t="str">
            <v/>
          </cell>
          <cell r="AB252">
            <v>15</v>
          </cell>
          <cell r="AC252">
            <v>2</v>
          </cell>
          <cell r="AD252" t="str">
            <v>TIDAK</v>
          </cell>
          <cell r="AE252" t="str">
            <v>TIDAK</v>
          </cell>
          <cell r="AF252">
            <v>15</v>
          </cell>
          <cell r="AG252">
            <v>1</v>
          </cell>
          <cell r="AH252" t="str">
            <v>SAPHIRE</v>
          </cell>
          <cell r="AI252">
            <v>0</v>
          </cell>
          <cell r="AJ252" t="str">
            <v>FALSE</v>
          </cell>
          <cell r="AK252">
            <v>0</v>
          </cell>
          <cell r="AL252">
            <v>45261</v>
          </cell>
          <cell r="AM252">
            <v>45701</v>
          </cell>
          <cell r="AN252">
            <v>1</v>
          </cell>
          <cell r="AO252">
            <v>15</v>
          </cell>
          <cell r="AP252" t="str">
            <v>-</v>
          </cell>
          <cell r="AQ252" t="str">
            <v>-</v>
          </cell>
          <cell r="AR252" t="str">
            <v>-</v>
          </cell>
          <cell r="AS252" t="str">
            <v>-</v>
          </cell>
          <cell r="AT252" t="str">
            <v>-</v>
          </cell>
          <cell r="AU252" t="str">
            <v>-</v>
          </cell>
          <cell r="AV252" t="str">
            <v/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 t="str">
            <v/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 t="str">
            <v/>
          </cell>
          <cell r="BN252">
            <v>0</v>
          </cell>
          <cell r="BO252" t="str">
            <v/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 t="str">
            <v/>
          </cell>
          <cell r="BV252">
            <v>0</v>
          </cell>
          <cell r="BW252">
            <v>7</v>
          </cell>
          <cell r="BX252" t="str">
            <v>DOWNGRADE</v>
          </cell>
          <cell r="BY252" t="str">
            <v>RESET</v>
          </cell>
        </row>
        <row r="253">
          <cell r="A253" t="str">
            <v>A1838</v>
          </cell>
          <cell r="B253" t="str">
            <v>Mita Listyana</v>
          </cell>
          <cell r="C253" t="str">
            <v>DELTA</v>
          </cell>
          <cell r="D253">
            <v>45079</v>
          </cell>
          <cell r="E253" t="str">
            <v>Jun-23</v>
          </cell>
          <cell r="F253" t="str">
            <v>-</v>
          </cell>
          <cell r="G253" t="str">
            <v>REGULER</v>
          </cell>
          <cell r="H253" t="str">
            <v>-</v>
          </cell>
          <cell r="I253" t="str">
            <v>-</v>
          </cell>
          <cell r="J253" t="str">
            <v>-</v>
          </cell>
          <cell r="K253" t="str">
            <v>-</v>
          </cell>
          <cell r="L253" t="str">
            <v>-</v>
          </cell>
          <cell r="M253">
            <v>0</v>
          </cell>
          <cell r="N253">
            <v>30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 t="str">
            <v/>
          </cell>
          <cell r="T253">
            <v>30</v>
          </cell>
          <cell r="U253">
            <v>0</v>
          </cell>
          <cell r="V253">
            <v>30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/>
          </cell>
          <cell r="AB253">
            <v>30</v>
          </cell>
          <cell r="AC253">
            <v>6</v>
          </cell>
          <cell r="AD253" t="str">
            <v>DOWNGRADE</v>
          </cell>
          <cell r="AE253" t="str">
            <v>RESET</v>
          </cell>
          <cell r="AF253">
            <v>0</v>
          </cell>
          <cell r="AG253">
            <v>2</v>
          </cell>
          <cell r="AH253" t="str">
            <v>SAPHIRE</v>
          </cell>
          <cell r="AI253">
            <v>0</v>
          </cell>
          <cell r="AJ253" t="str">
            <v>FALSE</v>
          </cell>
          <cell r="AK253">
            <v>0</v>
          </cell>
          <cell r="AL253">
            <v>45261</v>
          </cell>
          <cell r="AM253">
            <v>45701</v>
          </cell>
          <cell r="AN253">
            <v>1</v>
          </cell>
          <cell r="AO253">
            <v>0</v>
          </cell>
          <cell r="AP253" t="str">
            <v>-</v>
          </cell>
          <cell r="AQ253" t="str">
            <v>-</v>
          </cell>
          <cell r="AR253" t="str">
            <v>-</v>
          </cell>
          <cell r="AS253" t="str">
            <v>-</v>
          </cell>
          <cell r="AT253" t="str">
            <v>-</v>
          </cell>
          <cell r="AU253" t="str">
            <v>-</v>
          </cell>
          <cell r="AV253" t="str">
            <v/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 t="str">
            <v/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 t="str">
            <v/>
          </cell>
          <cell r="BN253">
            <v>0</v>
          </cell>
          <cell r="BO253" t="str">
            <v/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 t="str">
            <v/>
          </cell>
          <cell r="BV253">
            <v>0</v>
          </cell>
          <cell r="BW253">
            <v>7</v>
          </cell>
          <cell r="BX253" t="str">
            <v>DOWNGRADE</v>
          </cell>
          <cell r="BY253" t="str">
            <v>RESET</v>
          </cell>
        </row>
        <row r="254">
          <cell r="A254" t="str">
            <v>A3603</v>
          </cell>
          <cell r="B254" t="str">
            <v>Mongmong Matanari</v>
          </cell>
          <cell r="C254" t="str">
            <v>DELTA</v>
          </cell>
          <cell r="D254">
            <v>45323</v>
          </cell>
          <cell r="E254" t="str">
            <v>Feb-24</v>
          </cell>
          <cell r="F254" t="str">
            <v>-</v>
          </cell>
          <cell r="G254" t="str">
            <v>-</v>
          </cell>
          <cell r="H254" t="str">
            <v>REGULER</v>
          </cell>
          <cell r="I254" t="str">
            <v>REGULER</v>
          </cell>
          <cell r="J254" t="str">
            <v>REGULER</v>
          </cell>
          <cell r="K254" t="str">
            <v>REGULER</v>
          </cell>
          <cell r="L254" t="str">
            <v>-</v>
          </cell>
          <cell r="M254">
            <v>0</v>
          </cell>
          <cell r="N254">
            <v>0</v>
          </cell>
          <cell r="O254">
            <v>25</v>
          </cell>
          <cell r="P254">
            <v>15</v>
          </cell>
          <cell r="Q254">
            <v>10</v>
          </cell>
          <cell r="R254">
            <v>9</v>
          </cell>
          <cell r="S254" t="str">
            <v/>
          </cell>
          <cell r="T254">
            <v>59</v>
          </cell>
          <cell r="U254">
            <v>0</v>
          </cell>
          <cell r="V254">
            <v>0</v>
          </cell>
          <cell r="W254">
            <v>25</v>
          </cell>
          <cell r="X254">
            <v>15</v>
          </cell>
          <cell r="Y254">
            <v>10</v>
          </cell>
          <cell r="Z254">
            <v>9</v>
          </cell>
          <cell r="AA254" t="str">
            <v/>
          </cell>
          <cell r="AB254">
            <v>59</v>
          </cell>
          <cell r="AC254">
            <v>1</v>
          </cell>
          <cell r="AD254" t="str">
            <v>TIDAK</v>
          </cell>
          <cell r="AE254" t="str">
            <v>TIDAK</v>
          </cell>
          <cell r="AF254">
            <v>59</v>
          </cell>
          <cell r="AG254">
            <v>2</v>
          </cell>
          <cell r="AH254" t="str">
            <v>SAPHIRE</v>
          </cell>
          <cell r="AI254">
            <v>0</v>
          </cell>
          <cell r="AJ254" t="str">
            <v>FALSE</v>
          </cell>
          <cell r="AK254">
            <v>0</v>
          </cell>
          <cell r="AL254">
            <v>45261</v>
          </cell>
          <cell r="AM254">
            <v>45701</v>
          </cell>
          <cell r="AN254">
            <v>1</v>
          </cell>
          <cell r="AO254">
            <v>59</v>
          </cell>
          <cell r="AP254" t="str">
            <v>-</v>
          </cell>
          <cell r="AQ254" t="str">
            <v>-</v>
          </cell>
          <cell r="AR254" t="str">
            <v>REGULER</v>
          </cell>
          <cell r="AS254" t="str">
            <v>-</v>
          </cell>
          <cell r="AT254" t="str">
            <v>-</v>
          </cell>
          <cell r="AU254" t="str">
            <v>-</v>
          </cell>
          <cell r="AV254" t="str">
            <v/>
          </cell>
          <cell r="AW254">
            <v>0</v>
          </cell>
          <cell r="AX254">
            <v>6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6</v>
          </cell>
          <cell r="BD254">
            <v>0</v>
          </cell>
          <cell r="BE254">
            <v>0</v>
          </cell>
          <cell r="BF254">
            <v>0</v>
          </cell>
          <cell r="BG254" t="str">
            <v/>
          </cell>
          <cell r="BH254">
            <v>0</v>
          </cell>
          <cell r="BI254">
            <v>6</v>
          </cell>
          <cell r="BJ254">
            <v>0</v>
          </cell>
          <cell r="BK254">
            <v>0</v>
          </cell>
          <cell r="BL254">
            <v>0</v>
          </cell>
          <cell r="BM254" t="str">
            <v/>
          </cell>
          <cell r="BN254">
            <v>6</v>
          </cell>
          <cell r="BO254" t="str">
            <v/>
          </cell>
          <cell r="BP254">
            <v>0</v>
          </cell>
          <cell r="BQ254">
            <v>6</v>
          </cell>
          <cell r="BR254">
            <v>0</v>
          </cell>
          <cell r="BS254">
            <v>0</v>
          </cell>
          <cell r="BT254">
            <v>0</v>
          </cell>
          <cell r="BU254" t="str">
            <v/>
          </cell>
          <cell r="BV254">
            <v>6</v>
          </cell>
          <cell r="BW254">
            <v>6</v>
          </cell>
          <cell r="BX254" t="str">
            <v>DOWNGRADE</v>
          </cell>
          <cell r="BY254" t="str">
            <v>RESET</v>
          </cell>
        </row>
        <row r="255">
          <cell r="A255" t="str">
            <v>A3169</v>
          </cell>
          <cell r="B255" t="str">
            <v>Monita Januar</v>
          </cell>
          <cell r="C255" t="str">
            <v>DELTA</v>
          </cell>
          <cell r="D255">
            <v>45241</v>
          </cell>
          <cell r="E255" t="str">
            <v>Nov-23</v>
          </cell>
          <cell r="F255" t="str">
            <v>REGULER</v>
          </cell>
          <cell r="G255" t="str">
            <v>REGULER</v>
          </cell>
          <cell r="H255" t="str">
            <v>-</v>
          </cell>
          <cell r="I255" t="str">
            <v>REGULER</v>
          </cell>
          <cell r="J255" t="str">
            <v>REGULER</v>
          </cell>
          <cell r="K255" t="str">
            <v>-</v>
          </cell>
          <cell r="L255" t="str">
            <v>-</v>
          </cell>
          <cell r="M255">
            <v>2</v>
          </cell>
          <cell r="N255">
            <v>1</v>
          </cell>
          <cell r="O255">
            <v>0</v>
          </cell>
          <cell r="P255">
            <v>2</v>
          </cell>
          <cell r="Q255">
            <v>3</v>
          </cell>
          <cell r="R255">
            <v>0</v>
          </cell>
          <cell r="S255" t="str">
            <v/>
          </cell>
          <cell r="T255">
            <v>8</v>
          </cell>
          <cell r="U255">
            <v>2</v>
          </cell>
          <cell r="V255">
            <v>1</v>
          </cell>
          <cell r="W255">
            <v>0</v>
          </cell>
          <cell r="X255">
            <v>2</v>
          </cell>
          <cell r="Y255">
            <v>3</v>
          </cell>
          <cell r="Z255">
            <v>0</v>
          </cell>
          <cell r="AA255" t="str">
            <v/>
          </cell>
          <cell r="AB255">
            <v>8</v>
          </cell>
          <cell r="AC255">
            <v>3</v>
          </cell>
          <cell r="AD255" t="str">
            <v>DOWNGRADE</v>
          </cell>
          <cell r="AE255" t="str">
            <v>TIDAK</v>
          </cell>
          <cell r="AF255">
            <v>4</v>
          </cell>
          <cell r="AG255">
            <v>2</v>
          </cell>
          <cell r="AH255" t="str">
            <v>SAPHIRE</v>
          </cell>
          <cell r="AI255">
            <v>0</v>
          </cell>
          <cell r="AJ255" t="str">
            <v>FALSE</v>
          </cell>
          <cell r="AK255">
            <v>0</v>
          </cell>
          <cell r="AL255">
            <v>45261</v>
          </cell>
          <cell r="AM255">
            <v>45701</v>
          </cell>
          <cell r="AN255">
            <v>1</v>
          </cell>
          <cell r="AO255">
            <v>4</v>
          </cell>
          <cell r="AP255" t="str">
            <v>-</v>
          </cell>
          <cell r="AQ255" t="str">
            <v>-</v>
          </cell>
          <cell r="AR255" t="str">
            <v>-</v>
          </cell>
          <cell r="AS255" t="str">
            <v>-</v>
          </cell>
          <cell r="AT255" t="str">
            <v>-</v>
          </cell>
          <cell r="AU255" t="str">
            <v>-</v>
          </cell>
          <cell r="AV255" t="str">
            <v/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 t="str">
            <v/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 t="str">
            <v/>
          </cell>
          <cell r="BN255">
            <v>0</v>
          </cell>
          <cell r="BO255" t="str">
            <v/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 t="str">
            <v/>
          </cell>
          <cell r="BV255">
            <v>0</v>
          </cell>
          <cell r="BW255">
            <v>7</v>
          </cell>
          <cell r="BX255" t="str">
            <v>DOWNGRADE</v>
          </cell>
          <cell r="BY255" t="str">
            <v>RESET</v>
          </cell>
        </row>
        <row r="256">
          <cell r="A256">
            <v>92438</v>
          </cell>
          <cell r="B256" t="str">
            <v>Muftia Ariani L.</v>
          </cell>
          <cell r="C256" t="str">
            <v>DELTA</v>
          </cell>
          <cell r="D256">
            <v>44719</v>
          </cell>
          <cell r="E256" t="str">
            <v>Jun-22</v>
          </cell>
          <cell r="F256" t="str">
            <v>REGULER</v>
          </cell>
          <cell r="G256" t="str">
            <v>REGULER</v>
          </cell>
          <cell r="H256" t="str">
            <v>REGULER</v>
          </cell>
          <cell r="I256" t="str">
            <v>REGULER</v>
          </cell>
          <cell r="J256" t="str">
            <v>REGULER</v>
          </cell>
          <cell r="K256" t="str">
            <v>REGULER</v>
          </cell>
          <cell r="L256" t="str">
            <v>-</v>
          </cell>
          <cell r="M256">
            <v>15</v>
          </cell>
          <cell r="N256">
            <v>41</v>
          </cell>
          <cell r="O256">
            <v>37</v>
          </cell>
          <cell r="P256">
            <v>30</v>
          </cell>
          <cell r="Q256">
            <v>22</v>
          </cell>
          <cell r="R256">
            <v>19</v>
          </cell>
          <cell r="S256" t="str">
            <v/>
          </cell>
          <cell r="T256">
            <v>164</v>
          </cell>
          <cell r="U256">
            <v>15</v>
          </cell>
          <cell r="V256">
            <v>41</v>
          </cell>
          <cell r="W256">
            <v>37</v>
          </cell>
          <cell r="X256">
            <v>30</v>
          </cell>
          <cell r="Y256">
            <v>22</v>
          </cell>
          <cell r="Z256">
            <v>19</v>
          </cell>
          <cell r="AA256" t="str">
            <v/>
          </cell>
          <cell r="AB256">
            <v>164</v>
          </cell>
          <cell r="AC256">
            <v>1</v>
          </cell>
          <cell r="AD256" t="str">
            <v>TIDAK</v>
          </cell>
          <cell r="AE256" t="str">
            <v>TIDAK</v>
          </cell>
          <cell r="AF256">
            <v>164</v>
          </cell>
          <cell r="AG256">
            <v>2</v>
          </cell>
          <cell r="AH256" t="str">
            <v>SAPHIRE</v>
          </cell>
          <cell r="AI256">
            <v>0</v>
          </cell>
          <cell r="AJ256" t="str">
            <v>Y</v>
          </cell>
          <cell r="AK256">
            <v>0</v>
          </cell>
          <cell r="AL256">
            <v>45261</v>
          </cell>
          <cell r="AM256">
            <v>45701</v>
          </cell>
          <cell r="AN256">
            <v>1</v>
          </cell>
          <cell r="AO256">
            <v>164</v>
          </cell>
          <cell r="AP256" t="str">
            <v>-</v>
          </cell>
          <cell r="AQ256" t="str">
            <v>-</v>
          </cell>
          <cell r="AR256" t="str">
            <v>-</v>
          </cell>
          <cell r="AS256" t="str">
            <v>REGULER</v>
          </cell>
          <cell r="AT256" t="str">
            <v>REGULER</v>
          </cell>
          <cell r="AU256" t="str">
            <v>REGULER</v>
          </cell>
          <cell r="AV256" t="str">
            <v/>
          </cell>
          <cell r="AW256">
            <v>0</v>
          </cell>
          <cell r="AX256">
            <v>0</v>
          </cell>
          <cell r="AY256">
            <v>16</v>
          </cell>
          <cell r="AZ256">
            <v>31</v>
          </cell>
          <cell r="BA256">
            <v>30</v>
          </cell>
          <cell r="BB256">
            <v>0</v>
          </cell>
          <cell r="BC256">
            <v>0</v>
          </cell>
          <cell r="BD256">
            <v>16</v>
          </cell>
          <cell r="BE256">
            <v>31</v>
          </cell>
          <cell r="BF256">
            <v>30</v>
          </cell>
          <cell r="BG256" t="str">
            <v/>
          </cell>
          <cell r="BH256">
            <v>0</v>
          </cell>
          <cell r="BI256">
            <v>0</v>
          </cell>
          <cell r="BJ256">
            <v>16</v>
          </cell>
          <cell r="BK256">
            <v>31</v>
          </cell>
          <cell r="BL256">
            <v>30</v>
          </cell>
          <cell r="BM256">
            <v>15</v>
          </cell>
          <cell r="BN256">
            <v>92</v>
          </cell>
          <cell r="BO256" t="str">
            <v/>
          </cell>
          <cell r="BP256">
            <v>0</v>
          </cell>
          <cell r="BQ256">
            <v>0</v>
          </cell>
          <cell r="BR256">
            <v>16</v>
          </cell>
          <cell r="BS256">
            <v>31</v>
          </cell>
          <cell r="BT256">
            <v>30</v>
          </cell>
          <cell r="BU256">
            <v>15</v>
          </cell>
          <cell r="BV256">
            <v>92</v>
          </cell>
          <cell r="BW256">
            <v>3</v>
          </cell>
          <cell r="BX256" t="str">
            <v>DOWNGRADE</v>
          </cell>
          <cell r="BY256" t="str">
            <v>RESET</v>
          </cell>
        </row>
        <row r="257">
          <cell r="A257" t="str">
            <v>A1641</v>
          </cell>
          <cell r="B257" t="str">
            <v>Mughayatsyah</v>
          </cell>
          <cell r="C257" t="str">
            <v>DELTA</v>
          </cell>
          <cell r="D257">
            <v>44986</v>
          </cell>
          <cell r="E257" t="str">
            <v>Mar-23</v>
          </cell>
          <cell r="F257" t="str">
            <v>REGULER</v>
          </cell>
          <cell r="G257" t="str">
            <v>REGULER</v>
          </cell>
          <cell r="H257" t="str">
            <v>REGULER</v>
          </cell>
          <cell r="I257" t="str">
            <v>REGULER</v>
          </cell>
          <cell r="J257" t="str">
            <v>REGULER</v>
          </cell>
          <cell r="K257" t="str">
            <v>REGULER</v>
          </cell>
          <cell r="L257" t="str">
            <v>REGULER</v>
          </cell>
          <cell r="M257">
            <v>5</v>
          </cell>
          <cell r="N257">
            <v>1</v>
          </cell>
          <cell r="O257">
            <v>5</v>
          </cell>
          <cell r="P257">
            <v>34</v>
          </cell>
          <cell r="Q257">
            <v>27</v>
          </cell>
          <cell r="R257">
            <v>16</v>
          </cell>
          <cell r="S257">
            <v>8</v>
          </cell>
          <cell r="T257">
            <v>96</v>
          </cell>
          <cell r="U257">
            <v>5</v>
          </cell>
          <cell r="V257">
            <v>1</v>
          </cell>
          <cell r="W257">
            <v>5</v>
          </cell>
          <cell r="X257">
            <v>34</v>
          </cell>
          <cell r="Y257">
            <v>27</v>
          </cell>
          <cell r="Z257">
            <v>16</v>
          </cell>
          <cell r="AA257">
            <v>8</v>
          </cell>
          <cell r="AB257">
            <v>96</v>
          </cell>
          <cell r="AC257">
            <v>0</v>
          </cell>
          <cell r="AD257" t="str">
            <v>TIDAK</v>
          </cell>
          <cell r="AE257" t="str">
            <v>TIDAK</v>
          </cell>
          <cell r="AF257">
            <v>96</v>
          </cell>
          <cell r="AG257">
            <v>2</v>
          </cell>
          <cell r="AH257" t="str">
            <v>SAPHIRE</v>
          </cell>
          <cell r="AI257">
            <v>0</v>
          </cell>
          <cell r="AJ257" t="str">
            <v>Y</v>
          </cell>
          <cell r="AK257">
            <v>0</v>
          </cell>
          <cell r="AL257">
            <v>45261</v>
          </cell>
          <cell r="AM257">
            <v>45701</v>
          </cell>
          <cell r="AN257">
            <v>1</v>
          </cell>
          <cell r="AO257">
            <v>96</v>
          </cell>
          <cell r="AP257" t="str">
            <v>-</v>
          </cell>
          <cell r="AQ257" t="str">
            <v>-</v>
          </cell>
          <cell r="AR257" t="str">
            <v>REGULER</v>
          </cell>
          <cell r="AS257" t="str">
            <v>REGULER</v>
          </cell>
          <cell r="AT257" t="str">
            <v>REGULER</v>
          </cell>
          <cell r="AU257" t="str">
            <v>-</v>
          </cell>
          <cell r="AV257" t="str">
            <v/>
          </cell>
          <cell r="AW257">
            <v>29</v>
          </cell>
          <cell r="AX257">
            <v>32</v>
          </cell>
          <cell r="AY257">
            <v>29</v>
          </cell>
          <cell r="AZ257">
            <v>24</v>
          </cell>
          <cell r="BA257">
            <v>0</v>
          </cell>
          <cell r="BB257">
            <v>29</v>
          </cell>
          <cell r="BC257">
            <v>32</v>
          </cell>
          <cell r="BD257">
            <v>29</v>
          </cell>
          <cell r="BE257">
            <v>24</v>
          </cell>
          <cell r="BF257">
            <v>0</v>
          </cell>
          <cell r="BG257">
            <v>16</v>
          </cell>
          <cell r="BH257">
            <v>29</v>
          </cell>
          <cell r="BI257">
            <v>32</v>
          </cell>
          <cell r="BJ257">
            <v>29</v>
          </cell>
          <cell r="BK257">
            <v>24</v>
          </cell>
          <cell r="BL257">
            <v>0</v>
          </cell>
          <cell r="BM257" t="str">
            <v/>
          </cell>
          <cell r="BN257">
            <v>130</v>
          </cell>
          <cell r="BO257">
            <v>16</v>
          </cell>
          <cell r="BP257">
            <v>29</v>
          </cell>
          <cell r="BQ257">
            <v>32</v>
          </cell>
          <cell r="BR257">
            <v>29</v>
          </cell>
          <cell r="BS257">
            <v>24</v>
          </cell>
          <cell r="BT257">
            <v>0</v>
          </cell>
          <cell r="BU257" t="str">
            <v/>
          </cell>
          <cell r="BV257">
            <v>130</v>
          </cell>
          <cell r="BW257">
            <v>2</v>
          </cell>
          <cell r="BX257" t="str">
            <v>TIDAK</v>
          </cell>
          <cell r="BY257" t="str">
            <v>TIDAK</v>
          </cell>
        </row>
        <row r="258">
          <cell r="A258" t="str">
            <v>A3728</v>
          </cell>
          <cell r="B258" t="str">
            <v>Muhammad Ardian Setyo Kusumo</v>
          </cell>
          <cell r="C258" t="str">
            <v>DELTA</v>
          </cell>
          <cell r="D258">
            <v>45327</v>
          </cell>
          <cell r="E258" t="str">
            <v>Feb-24</v>
          </cell>
          <cell r="F258" t="str">
            <v>-</v>
          </cell>
          <cell r="G258" t="str">
            <v>-</v>
          </cell>
          <cell r="H258" t="str">
            <v>REGULER</v>
          </cell>
          <cell r="I258" t="str">
            <v>REGULER</v>
          </cell>
          <cell r="J258" t="str">
            <v>REGULER</v>
          </cell>
          <cell r="K258" t="str">
            <v>REGULER</v>
          </cell>
          <cell r="L258" t="str">
            <v>-</v>
          </cell>
          <cell r="M258">
            <v>0</v>
          </cell>
          <cell r="N258">
            <v>0</v>
          </cell>
          <cell r="O258">
            <v>29</v>
          </cell>
          <cell r="P258">
            <v>24</v>
          </cell>
          <cell r="Q258">
            <v>33</v>
          </cell>
          <cell r="R258">
            <v>1</v>
          </cell>
          <cell r="S258" t="str">
            <v/>
          </cell>
          <cell r="T258">
            <v>87</v>
          </cell>
          <cell r="U258">
            <v>0</v>
          </cell>
          <cell r="V258">
            <v>0</v>
          </cell>
          <cell r="W258">
            <v>29</v>
          </cell>
          <cell r="X258">
            <v>24</v>
          </cell>
          <cell r="Y258">
            <v>33</v>
          </cell>
          <cell r="Z258">
            <v>1</v>
          </cell>
          <cell r="AA258" t="str">
            <v/>
          </cell>
          <cell r="AB258">
            <v>87</v>
          </cell>
          <cell r="AC258">
            <v>1</v>
          </cell>
          <cell r="AD258" t="str">
            <v>TIDAK</v>
          </cell>
          <cell r="AE258" t="str">
            <v>TIDAK</v>
          </cell>
          <cell r="AF258">
            <v>87</v>
          </cell>
          <cell r="AG258">
            <v>2</v>
          </cell>
          <cell r="AH258" t="str">
            <v>SAPHIRE</v>
          </cell>
          <cell r="AI258">
            <v>0</v>
          </cell>
          <cell r="AJ258" t="str">
            <v>Y</v>
          </cell>
          <cell r="AK258">
            <v>0</v>
          </cell>
          <cell r="AL258">
            <v>45261</v>
          </cell>
          <cell r="AM258">
            <v>45701</v>
          </cell>
          <cell r="AN258">
            <v>1</v>
          </cell>
          <cell r="AO258">
            <v>87</v>
          </cell>
          <cell r="AP258" t="str">
            <v>-</v>
          </cell>
          <cell r="AQ258" t="str">
            <v>-</v>
          </cell>
          <cell r="AR258" t="str">
            <v>REGULER</v>
          </cell>
          <cell r="AS258" t="str">
            <v>REGULER</v>
          </cell>
          <cell r="AT258" t="str">
            <v>-</v>
          </cell>
          <cell r="AU258" t="str">
            <v>-</v>
          </cell>
          <cell r="AV258" t="str">
            <v/>
          </cell>
          <cell r="AW258">
            <v>40</v>
          </cell>
          <cell r="AX258">
            <v>34</v>
          </cell>
          <cell r="AY258">
            <v>23</v>
          </cell>
          <cell r="AZ258">
            <v>0</v>
          </cell>
          <cell r="BA258">
            <v>0</v>
          </cell>
          <cell r="BB258">
            <v>40</v>
          </cell>
          <cell r="BC258">
            <v>34</v>
          </cell>
          <cell r="BD258">
            <v>23</v>
          </cell>
          <cell r="BE258">
            <v>0</v>
          </cell>
          <cell r="BF258">
            <v>0</v>
          </cell>
          <cell r="BG258">
            <v>10</v>
          </cell>
          <cell r="BH258">
            <v>40</v>
          </cell>
          <cell r="BI258">
            <v>34</v>
          </cell>
          <cell r="BJ258">
            <v>23</v>
          </cell>
          <cell r="BK258">
            <v>0</v>
          </cell>
          <cell r="BL258">
            <v>0</v>
          </cell>
          <cell r="BM258">
            <v>1</v>
          </cell>
          <cell r="BN258">
            <v>108</v>
          </cell>
          <cell r="BO258">
            <v>10</v>
          </cell>
          <cell r="BP258">
            <v>40</v>
          </cell>
          <cell r="BQ258">
            <v>34</v>
          </cell>
          <cell r="BR258">
            <v>23</v>
          </cell>
          <cell r="BS258">
            <v>0</v>
          </cell>
          <cell r="BT258">
            <v>0</v>
          </cell>
          <cell r="BU258">
            <v>1</v>
          </cell>
          <cell r="BV258">
            <v>108</v>
          </cell>
          <cell r="BW258">
            <v>2</v>
          </cell>
          <cell r="BX258" t="str">
            <v>TIDAK</v>
          </cell>
          <cell r="BY258" t="str">
            <v>TIDAK</v>
          </cell>
        </row>
        <row r="259">
          <cell r="A259" t="str">
            <v>A1324</v>
          </cell>
          <cell r="B259" t="str">
            <v>Muhammad Aulia Khatami</v>
          </cell>
          <cell r="C259" t="str">
            <v>DELTA</v>
          </cell>
          <cell r="D259">
            <v>44961</v>
          </cell>
          <cell r="E259" t="str">
            <v>Feb-23</v>
          </cell>
          <cell r="F259" t="str">
            <v>REGULER</v>
          </cell>
          <cell r="G259" t="str">
            <v>REGULER</v>
          </cell>
          <cell r="H259" t="str">
            <v>-</v>
          </cell>
          <cell r="I259" t="str">
            <v>-</v>
          </cell>
          <cell r="J259" t="str">
            <v>-</v>
          </cell>
          <cell r="K259" t="str">
            <v>-</v>
          </cell>
          <cell r="L259" t="str">
            <v>-</v>
          </cell>
          <cell r="M259">
            <v>6</v>
          </cell>
          <cell r="N259">
            <v>13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 t="str">
            <v/>
          </cell>
          <cell r="T259">
            <v>19</v>
          </cell>
          <cell r="U259">
            <v>6</v>
          </cell>
          <cell r="V259">
            <v>13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 t="str">
            <v/>
          </cell>
          <cell r="AB259">
            <v>19</v>
          </cell>
          <cell r="AC259">
            <v>5</v>
          </cell>
          <cell r="AD259" t="str">
            <v>DOWNGRADE</v>
          </cell>
          <cell r="AE259" t="str">
            <v>RESET</v>
          </cell>
          <cell r="AF259">
            <v>0</v>
          </cell>
          <cell r="AG259">
            <v>2</v>
          </cell>
          <cell r="AH259" t="str">
            <v>SAPHIRE</v>
          </cell>
          <cell r="AI259">
            <v>0</v>
          </cell>
          <cell r="AJ259" t="str">
            <v>FALSE</v>
          </cell>
          <cell r="AK259">
            <v>0</v>
          </cell>
          <cell r="AL259">
            <v>45261</v>
          </cell>
          <cell r="AM259">
            <v>45701</v>
          </cell>
          <cell r="AN259">
            <v>1</v>
          </cell>
          <cell r="AO259">
            <v>0</v>
          </cell>
          <cell r="AP259" t="str">
            <v>-</v>
          </cell>
          <cell r="AQ259" t="str">
            <v>-</v>
          </cell>
          <cell r="AR259" t="str">
            <v>-</v>
          </cell>
          <cell r="AS259" t="str">
            <v>-</v>
          </cell>
          <cell r="AT259" t="str">
            <v>-</v>
          </cell>
          <cell r="AU259" t="str">
            <v>-</v>
          </cell>
          <cell r="AV259" t="str">
            <v/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 t="str">
            <v/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 t="str">
            <v/>
          </cell>
          <cell r="BN259">
            <v>0</v>
          </cell>
          <cell r="BO259" t="str">
            <v/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 t="str">
            <v/>
          </cell>
          <cell r="BV259">
            <v>0</v>
          </cell>
          <cell r="BW259">
            <v>7</v>
          </cell>
          <cell r="BX259" t="str">
            <v>DOWNGRADE</v>
          </cell>
          <cell r="BY259" t="str">
            <v>RESET</v>
          </cell>
        </row>
        <row r="260">
          <cell r="A260" t="str">
            <v>A3453</v>
          </cell>
          <cell r="B260" t="str">
            <v>Muhammad Azwar</v>
          </cell>
          <cell r="C260" t="str">
            <v>DELTA</v>
          </cell>
          <cell r="D260">
            <v>45318</v>
          </cell>
          <cell r="E260" t="str">
            <v>Jan-24</v>
          </cell>
          <cell r="F260" t="str">
            <v>-</v>
          </cell>
          <cell r="G260" t="str">
            <v>REGULER</v>
          </cell>
          <cell r="H260" t="str">
            <v>REGULER</v>
          </cell>
          <cell r="I260" t="str">
            <v>REGULER</v>
          </cell>
          <cell r="J260" t="str">
            <v>REGULER</v>
          </cell>
          <cell r="K260" t="str">
            <v>-</v>
          </cell>
          <cell r="L260" t="str">
            <v>-</v>
          </cell>
          <cell r="M260">
            <v>0</v>
          </cell>
          <cell r="N260">
            <v>3</v>
          </cell>
          <cell r="O260">
            <v>6</v>
          </cell>
          <cell r="P260">
            <v>2</v>
          </cell>
          <cell r="Q260">
            <v>11</v>
          </cell>
          <cell r="R260">
            <v>0</v>
          </cell>
          <cell r="S260" t="str">
            <v/>
          </cell>
          <cell r="T260">
            <v>22</v>
          </cell>
          <cell r="U260">
            <v>0</v>
          </cell>
          <cell r="V260">
            <v>3</v>
          </cell>
          <cell r="W260">
            <v>6</v>
          </cell>
          <cell r="X260">
            <v>2</v>
          </cell>
          <cell r="Y260">
            <v>11</v>
          </cell>
          <cell r="Z260">
            <v>0</v>
          </cell>
          <cell r="AA260" t="str">
            <v/>
          </cell>
          <cell r="AB260">
            <v>22</v>
          </cell>
          <cell r="AC260">
            <v>2</v>
          </cell>
          <cell r="AD260" t="str">
            <v>TIDAK</v>
          </cell>
          <cell r="AE260" t="str">
            <v>TIDAK</v>
          </cell>
          <cell r="AF260">
            <v>22</v>
          </cell>
          <cell r="AG260">
            <v>2</v>
          </cell>
          <cell r="AH260" t="str">
            <v>SAPHIRE</v>
          </cell>
          <cell r="AI260">
            <v>0</v>
          </cell>
          <cell r="AJ260" t="str">
            <v>FALSE</v>
          </cell>
          <cell r="AK260">
            <v>0</v>
          </cell>
          <cell r="AL260">
            <v>45261</v>
          </cell>
          <cell r="AM260">
            <v>45701</v>
          </cell>
          <cell r="AN260">
            <v>1</v>
          </cell>
          <cell r="AO260">
            <v>22</v>
          </cell>
          <cell r="AP260" t="str">
            <v>-</v>
          </cell>
          <cell r="AQ260" t="str">
            <v>-</v>
          </cell>
          <cell r="AR260" t="str">
            <v>-</v>
          </cell>
          <cell r="AS260" t="str">
            <v>-</v>
          </cell>
          <cell r="AT260" t="str">
            <v>-</v>
          </cell>
          <cell r="AU260" t="str">
            <v>-</v>
          </cell>
          <cell r="AV260" t="str">
            <v/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 t="str">
            <v/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 t="str">
            <v/>
          </cell>
          <cell r="BN260">
            <v>0</v>
          </cell>
          <cell r="BO260" t="str">
            <v/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 t="str">
            <v/>
          </cell>
          <cell r="BV260">
            <v>0</v>
          </cell>
          <cell r="BW260">
            <v>7</v>
          </cell>
          <cell r="BX260" t="str">
            <v>DOWNGRADE</v>
          </cell>
          <cell r="BY260" t="str">
            <v>RESET</v>
          </cell>
        </row>
        <row r="261">
          <cell r="A261" t="str">
            <v>A3785</v>
          </cell>
          <cell r="B261" t="str">
            <v>MUHAMMAD DAFA FEBRIANSYAH</v>
          </cell>
          <cell r="C261" t="str">
            <v>DELTA</v>
          </cell>
          <cell r="D261">
            <v>45418</v>
          </cell>
          <cell r="E261" t="str">
            <v>May-24</v>
          </cell>
          <cell r="F261" t="str">
            <v>-</v>
          </cell>
          <cell r="G261" t="str">
            <v>-</v>
          </cell>
          <cell r="H261" t="str">
            <v>-</v>
          </cell>
          <cell r="I261" t="str">
            <v>-</v>
          </cell>
          <cell r="J261" t="str">
            <v>-</v>
          </cell>
          <cell r="K261" t="str">
            <v>REGULER</v>
          </cell>
          <cell r="L261" t="str">
            <v>REGULER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25</v>
          </cell>
          <cell r="S261">
            <v>16</v>
          </cell>
          <cell r="T261">
            <v>41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25</v>
          </cell>
          <cell r="AA261">
            <v>16</v>
          </cell>
          <cell r="AB261">
            <v>41</v>
          </cell>
          <cell r="AC261">
            <v>0</v>
          </cell>
          <cell r="AD261" t="str">
            <v>TIDAK</v>
          </cell>
          <cell r="AE261" t="str">
            <v>TIDAK</v>
          </cell>
          <cell r="AF261">
            <v>41</v>
          </cell>
          <cell r="AG261">
            <v>2</v>
          </cell>
          <cell r="AH261" t="str">
            <v>SAPHIRE</v>
          </cell>
          <cell r="AI261">
            <v>0</v>
          </cell>
          <cell r="AJ261" t="str">
            <v>FALSE</v>
          </cell>
          <cell r="AK261">
            <v>0</v>
          </cell>
          <cell r="AL261">
            <v>45261</v>
          </cell>
          <cell r="AM261">
            <v>45701</v>
          </cell>
          <cell r="AN261">
            <v>1</v>
          </cell>
          <cell r="AO261">
            <v>41</v>
          </cell>
          <cell r="AP261" t="str">
            <v>-</v>
          </cell>
          <cell r="AQ261" t="str">
            <v>-</v>
          </cell>
          <cell r="AR261" t="str">
            <v>REGULER</v>
          </cell>
          <cell r="AS261" t="str">
            <v>REGULER</v>
          </cell>
          <cell r="AT261" t="str">
            <v>REGULER</v>
          </cell>
          <cell r="AU261" t="str">
            <v>REGULER</v>
          </cell>
          <cell r="AV261" t="str">
            <v/>
          </cell>
          <cell r="AW261">
            <v>7</v>
          </cell>
          <cell r="AX261">
            <v>37</v>
          </cell>
          <cell r="AY261">
            <v>31</v>
          </cell>
          <cell r="AZ261">
            <v>41</v>
          </cell>
          <cell r="BA261">
            <v>39</v>
          </cell>
          <cell r="BB261">
            <v>7</v>
          </cell>
          <cell r="BC261">
            <v>37</v>
          </cell>
          <cell r="BD261">
            <v>31</v>
          </cell>
          <cell r="BE261">
            <v>41</v>
          </cell>
          <cell r="BF261">
            <v>39</v>
          </cell>
          <cell r="BG261">
            <v>6</v>
          </cell>
          <cell r="BH261">
            <v>7</v>
          </cell>
          <cell r="BI261">
            <v>37</v>
          </cell>
          <cell r="BJ261">
            <v>31</v>
          </cell>
          <cell r="BK261">
            <v>41</v>
          </cell>
          <cell r="BL261">
            <v>39</v>
          </cell>
          <cell r="BM261">
            <v>18</v>
          </cell>
          <cell r="BN261">
            <v>179</v>
          </cell>
          <cell r="BO261">
            <v>6</v>
          </cell>
          <cell r="BP261">
            <v>7</v>
          </cell>
          <cell r="BQ261">
            <v>37</v>
          </cell>
          <cell r="BR261">
            <v>31</v>
          </cell>
          <cell r="BS261">
            <v>41</v>
          </cell>
          <cell r="BT261">
            <v>39</v>
          </cell>
          <cell r="BU261">
            <v>18</v>
          </cell>
          <cell r="BV261">
            <v>179</v>
          </cell>
          <cell r="BW261">
            <v>0</v>
          </cell>
          <cell r="BX261" t="str">
            <v>TIDAK</v>
          </cell>
          <cell r="BY261" t="str">
            <v>TIDAK</v>
          </cell>
        </row>
        <row r="262">
          <cell r="A262" t="str">
            <v>A0440</v>
          </cell>
          <cell r="B262" t="str">
            <v>Muhammad Hamzah</v>
          </cell>
          <cell r="C262" t="str">
            <v>DELTA</v>
          </cell>
          <cell r="D262">
            <v>44861</v>
          </cell>
          <cell r="E262" t="str">
            <v>Oct-22</v>
          </cell>
          <cell r="F262" t="str">
            <v>EKSKLUSIF</v>
          </cell>
          <cell r="G262" t="str">
            <v>EKSKLUSIF</v>
          </cell>
          <cell r="H262" t="str">
            <v>EKSKLUSIF</v>
          </cell>
          <cell r="I262" t="str">
            <v>EKSKLUSIF</v>
          </cell>
          <cell r="J262" t="str">
            <v>EKSKLUSIF</v>
          </cell>
          <cell r="K262" t="str">
            <v>EKSKLUSIF</v>
          </cell>
          <cell r="L262" t="str">
            <v>-</v>
          </cell>
          <cell r="M262">
            <v>21</v>
          </cell>
          <cell r="N262">
            <v>45</v>
          </cell>
          <cell r="O262">
            <v>40</v>
          </cell>
          <cell r="P262">
            <v>43</v>
          </cell>
          <cell r="Q262">
            <v>39</v>
          </cell>
          <cell r="R262">
            <v>41</v>
          </cell>
          <cell r="S262" t="str">
            <v/>
          </cell>
          <cell r="T262">
            <v>229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 t="str">
            <v/>
          </cell>
          <cell r="AB262">
            <v>0</v>
          </cell>
          <cell r="AC262">
            <v>1</v>
          </cell>
          <cell r="AD262" t="str">
            <v>TIDAK</v>
          </cell>
          <cell r="AE262" t="str">
            <v>TIDAK</v>
          </cell>
          <cell r="AF262">
            <v>0</v>
          </cell>
          <cell r="AG262">
            <v>2</v>
          </cell>
          <cell r="AH262" t="str">
            <v>SAPHIRE</v>
          </cell>
          <cell r="AI262">
            <v>0</v>
          </cell>
          <cell r="AJ262" t="str">
            <v>FALSE</v>
          </cell>
          <cell r="AK262">
            <v>0</v>
          </cell>
          <cell r="AL262">
            <v>45261</v>
          </cell>
          <cell r="AM262">
            <v>45701</v>
          </cell>
          <cell r="AN262">
            <v>1</v>
          </cell>
          <cell r="AO262">
            <v>0</v>
          </cell>
          <cell r="AP262" t="str">
            <v>-</v>
          </cell>
          <cell r="AQ262" t="str">
            <v>-</v>
          </cell>
          <cell r="AR262" t="str">
            <v>REGULER</v>
          </cell>
          <cell r="AS262" t="str">
            <v>REGULER</v>
          </cell>
          <cell r="AT262" t="str">
            <v>REGULER</v>
          </cell>
          <cell r="AU262" t="str">
            <v>REGULER</v>
          </cell>
          <cell r="AV262" t="str">
            <v/>
          </cell>
          <cell r="AW262">
            <v>0</v>
          </cell>
          <cell r="AX262">
            <v>24</v>
          </cell>
          <cell r="AY262">
            <v>42</v>
          </cell>
          <cell r="AZ262">
            <v>42</v>
          </cell>
          <cell r="BA262">
            <v>34</v>
          </cell>
          <cell r="BB262">
            <v>0</v>
          </cell>
          <cell r="BC262">
            <v>24</v>
          </cell>
          <cell r="BD262">
            <v>42</v>
          </cell>
          <cell r="BE262">
            <v>42</v>
          </cell>
          <cell r="BF262">
            <v>34</v>
          </cell>
          <cell r="BG262" t="str">
            <v/>
          </cell>
          <cell r="BH262">
            <v>0</v>
          </cell>
          <cell r="BI262">
            <v>24</v>
          </cell>
          <cell r="BJ262">
            <v>42</v>
          </cell>
          <cell r="BK262">
            <v>42</v>
          </cell>
          <cell r="BL262">
            <v>34</v>
          </cell>
          <cell r="BM262">
            <v>18</v>
          </cell>
          <cell r="BN262">
            <v>160</v>
          </cell>
          <cell r="BO262" t="str">
            <v/>
          </cell>
          <cell r="BP262">
            <v>0</v>
          </cell>
          <cell r="BQ262">
            <v>24</v>
          </cell>
          <cell r="BR262">
            <v>42</v>
          </cell>
          <cell r="BS262">
            <v>42</v>
          </cell>
          <cell r="BT262">
            <v>34</v>
          </cell>
          <cell r="BU262">
            <v>18</v>
          </cell>
          <cell r="BV262">
            <v>160</v>
          </cell>
          <cell r="BW262">
            <v>2</v>
          </cell>
          <cell r="BX262" t="str">
            <v>TIDAK</v>
          </cell>
          <cell r="BY262" t="str">
            <v>TIDAK</v>
          </cell>
        </row>
        <row r="263">
          <cell r="A263" t="str">
            <v>A1944</v>
          </cell>
          <cell r="B263" t="str">
            <v>Muhammad Hilmi Azzahidi</v>
          </cell>
          <cell r="C263" t="str">
            <v>DELTA</v>
          </cell>
          <cell r="D263">
            <v>45065</v>
          </cell>
          <cell r="E263" t="str">
            <v>May-23</v>
          </cell>
          <cell r="F263" t="str">
            <v>REGULER</v>
          </cell>
          <cell r="G263" t="str">
            <v>EKSKLUSIF</v>
          </cell>
          <cell r="H263" t="str">
            <v>EKSKLUSIF</v>
          </cell>
          <cell r="I263" t="str">
            <v>EKSKLUSIF</v>
          </cell>
          <cell r="J263" t="str">
            <v>REGULER</v>
          </cell>
          <cell r="K263" t="str">
            <v>REGULER</v>
          </cell>
          <cell r="L263" t="str">
            <v>EKSKLUSIF</v>
          </cell>
          <cell r="M263">
            <v>12</v>
          </cell>
          <cell r="N263">
            <v>46</v>
          </cell>
          <cell r="O263">
            <v>39</v>
          </cell>
          <cell r="P263">
            <v>41</v>
          </cell>
          <cell r="Q263">
            <v>6</v>
          </cell>
          <cell r="R263">
            <v>28</v>
          </cell>
          <cell r="S263">
            <v>21</v>
          </cell>
          <cell r="T263">
            <v>193</v>
          </cell>
          <cell r="U263">
            <v>12</v>
          </cell>
          <cell r="V263">
            <v>0</v>
          </cell>
          <cell r="W263">
            <v>0</v>
          </cell>
          <cell r="X263">
            <v>0</v>
          </cell>
          <cell r="Y263">
            <v>6</v>
          </cell>
          <cell r="Z263">
            <v>28</v>
          </cell>
          <cell r="AA263">
            <v>0</v>
          </cell>
          <cell r="AB263">
            <v>46</v>
          </cell>
          <cell r="AC263">
            <v>0</v>
          </cell>
          <cell r="AD263" t="str">
            <v>TIDAK</v>
          </cell>
          <cell r="AE263" t="str">
            <v>TIDAK</v>
          </cell>
          <cell r="AF263">
            <v>46</v>
          </cell>
          <cell r="AG263">
            <v>2</v>
          </cell>
          <cell r="AH263" t="str">
            <v>SAPHIRE</v>
          </cell>
          <cell r="AI263">
            <v>0</v>
          </cell>
          <cell r="AJ263" t="str">
            <v>FALSE</v>
          </cell>
          <cell r="AK263">
            <v>0</v>
          </cell>
          <cell r="AL263">
            <v>45261</v>
          </cell>
          <cell r="AM263">
            <v>45701</v>
          </cell>
          <cell r="AN263">
            <v>1</v>
          </cell>
          <cell r="AO263">
            <v>46</v>
          </cell>
          <cell r="AP263" t="str">
            <v>EKSKLUSIF</v>
          </cell>
          <cell r="AQ263" t="str">
            <v>-</v>
          </cell>
          <cell r="AR263" t="str">
            <v>EKSKLUSIF</v>
          </cell>
          <cell r="AS263" t="str">
            <v>EKSKLUSIF</v>
          </cell>
          <cell r="AT263" t="str">
            <v>EKSKLUSIF</v>
          </cell>
          <cell r="AU263" t="str">
            <v>EKSKLUSIF</v>
          </cell>
          <cell r="AV263" t="str">
            <v/>
          </cell>
          <cell r="AW263">
            <v>47</v>
          </cell>
          <cell r="AX263">
            <v>47</v>
          </cell>
          <cell r="AY263">
            <v>42</v>
          </cell>
          <cell r="AZ263">
            <v>47</v>
          </cell>
          <cell r="BA263">
            <v>42</v>
          </cell>
          <cell r="BB263">
            <v>47</v>
          </cell>
          <cell r="BC263">
            <v>47</v>
          </cell>
          <cell r="BD263">
            <v>42</v>
          </cell>
          <cell r="BE263">
            <v>47</v>
          </cell>
          <cell r="BF263">
            <v>42</v>
          </cell>
          <cell r="BG263">
            <v>20</v>
          </cell>
          <cell r="BH263">
            <v>47</v>
          </cell>
          <cell r="BI263">
            <v>47</v>
          </cell>
          <cell r="BJ263">
            <v>42</v>
          </cell>
          <cell r="BK263">
            <v>47</v>
          </cell>
          <cell r="BL263">
            <v>42</v>
          </cell>
          <cell r="BM263">
            <v>21</v>
          </cell>
          <cell r="BN263">
            <v>266</v>
          </cell>
          <cell r="BO263">
            <v>0</v>
          </cell>
          <cell r="BP263">
            <v>47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21</v>
          </cell>
          <cell r="BV263">
            <v>68</v>
          </cell>
          <cell r="BW263">
            <v>0</v>
          </cell>
          <cell r="BX263" t="str">
            <v>TIDAK</v>
          </cell>
          <cell r="BY263" t="str">
            <v>TIDAK</v>
          </cell>
        </row>
        <row r="264">
          <cell r="A264" t="str">
            <v>A0999</v>
          </cell>
          <cell r="B264" t="str">
            <v>Muhammad Luthfi Azis</v>
          </cell>
          <cell r="C264" t="str">
            <v>DELTA</v>
          </cell>
          <cell r="D264">
            <v>44932</v>
          </cell>
          <cell r="E264" t="str">
            <v>Jan-23</v>
          </cell>
          <cell r="F264" t="str">
            <v>EKSKLUSIF</v>
          </cell>
          <cell r="G264" t="str">
            <v>EKSKLUSIF</v>
          </cell>
          <cell r="H264" t="str">
            <v>EKSKLUSIF</v>
          </cell>
          <cell r="I264" t="str">
            <v>EKSKLUSIF</v>
          </cell>
          <cell r="J264" t="str">
            <v>EKSKLUSIF</v>
          </cell>
          <cell r="K264" t="str">
            <v>EKSKLUSIF</v>
          </cell>
          <cell r="L264" t="str">
            <v>EKSKLUSIF</v>
          </cell>
          <cell r="M264">
            <v>21</v>
          </cell>
          <cell r="N264">
            <v>47</v>
          </cell>
          <cell r="O264">
            <v>40</v>
          </cell>
          <cell r="P264">
            <v>41</v>
          </cell>
          <cell r="Q264">
            <v>39</v>
          </cell>
          <cell r="R264">
            <v>44</v>
          </cell>
          <cell r="S264">
            <v>21</v>
          </cell>
          <cell r="T264">
            <v>253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 t="str">
            <v>TIDAK</v>
          </cell>
          <cell r="AE264" t="str">
            <v>TIDAK</v>
          </cell>
          <cell r="AF264">
            <v>0</v>
          </cell>
          <cell r="AG264">
            <v>2</v>
          </cell>
          <cell r="AH264" t="str">
            <v>SAPHIRE</v>
          </cell>
          <cell r="AI264">
            <v>0</v>
          </cell>
          <cell r="AJ264" t="str">
            <v>FALSE</v>
          </cell>
          <cell r="AK264">
            <v>0</v>
          </cell>
          <cell r="AL264">
            <v>45261</v>
          </cell>
          <cell r="AM264">
            <v>45701</v>
          </cell>
          <cell r="AN264">
            <v>1</v>
          </cell>
          <cell r="AO264">
            <v>0</v>
          </cell>
          <cell r="AP264" t="str">
            <v>EKSKLUSIF</v>
          </cell>
          <cell r="AQ264" t="str">
            <v>-</v>
          </cell>
          <cell r="AR264" t="str">
            <v>EKSKLUSIF</v>
          </cell>
          <cell r="AS264" t="str">
            <v>EKSKLUSIF</v>
          </cell>
          <cell r="AT264" t="str">
            <v>EKSKLUSIF</v>
          </cell>
          <cell r="AU264" t="str">
            <v>EKSKLUSIF</v>
          </cell>
          <cell r="AV264" t="str">
            <v/>
          </cell>
          <cell r="AW264">
            <v>49</v>
          </cell>
          <cell r="AX264">
            <v>48</v>
          </cell>
          <cell r="AY264">
            <v>45</v>
          </cell>
          <cell r="AZ264">
            <v>50</v>
          </cell>
          <cell r="BA264">
            <v>45</v>
          </cell>
          <cell r="BB264">
            <v>49</v>
          </cell>
          <cell r="BC264">
            <v>48</v>
          </cell>
          <cell r="BD264">
            <v>45</v>
          </cell>
          <cell r="BE264">
            <v>50</v>
          </cell>
          <cell r="BF264">
            <v>45</v>
          </cell>
          <cell r="BG264">
            <v>19</v>
          </cell>
          <cell r="BH264">
            <v>49</v>
          </cell>
          <cell r="BI264">
            <v>48</v>
          </cell>
          <cell r="BJ264">
            <v>45</v>
          </cell>
          <cell r="BK264">
            <v>50</v>
          </cell>
          <cell r="BL264">
            <v>45</v>
          </cell>
          <cell r="BM264">
            <v>22</v>
          </cell>
          <cell r="BN264">
            <v>278</v>
          </cell>
          <cell r="BO264">
            <v>0</v>
          </cell>
          <cell r="BP264">
            <v>49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22</v>
          </cell>
          <cell r="BV264">
            <v>71</v>
          </cell>
          <cell r="BW264">
            <v>0</v>
          </cell>
          <cell r="BX264" t="str">
            <v>TIDAK</v>
          </cell>
          <cell r="BY264" t="str">
            <v>TIDAK</v>
          </cell>
        </row>
        <row r="265">
          <cell r="A265" t="str">
            <v>A3833</v>
          </cell>
          <cell r="B265" t="str">
            <v>Muhammad Subhan</v>
          </cell>
          <cell r="C265" t="str">
            <v>DELTA</v>
          </cell>
          <cell r="D265">
            <v>45349</v>
          </cell>
          <cell r="E265" t="str">
            <v>Feb-24</v>
          </cell>
          <cell r="F265" t="str">
            <v>-</v>
          </cell>
          <cell r="G265" t="str">
            <v>-</v>
          </cell>
          <cell r="H265" t="str">
            <v>REGULER</v>
          </cell>
          <cell r="I265" t="str">
            <v>REGULER</v>
          </cell>
          <cell r="J265" t="str">
            <v>REGULER</v>
          </cell>
          <cell r="K265" t="str">
            <v>REGULER</v>
          </cell>
          <cell r="L265" t="str">
            <v>REGULER</v>
          </cell>
          <cell r="M265">
            <v>0</v>
          </cell>
          <cell r="N265">
            <v>0</v>
          </cell>
          <cell r="O265">
            <v>3</v>
          </cell>
          <cell r="P265">
            <v>23</v>
          </cell>
          <cell r="Q265">
            <v>31</v>
          </cell>
          <cell r="R265">
            <v>36</v>
          </cell>
          <cell r="S265">
            <v>19</v>
          </cell>
          <cell r="T265">
            <v>112</v>
          </cell>
          <cell r="U265">
            <v>0</v>
          </cell>
          <cell r="V265">
            <v>0</v>
          </cell>
          <cell r="W265">
            <v>3</v>
          </cell>
          <cell r="X265">
            <v>23</v>
          </cell>
          <cell r="Y265">
            <v>31</v>
          </cell>
          <cell r="Z265">
            <v>36</v>
          </cell>
          <cell r="AA265">
            <v>19</v>
          </cell>
          <cell r="AB265">
            <v>112</v>
          </cell>
          <cell r="AC265">
            <v>0</v>
          </cell>
          <cell r="AD265" t="str">
            <v>TIDAK</v>
          </cell>
          <cell r="AE265" t="str">
            <v>TIDAK</v>
          </cell>
          <cell r="AF265">
            <v>112</v>
          </cell>
          <cell r="AG265">
            <v>2</v>
          </cell>
          <cell r="AH265" t="str">
            <v>SAPHIRE</v>
          </cell>
          <cell r="AI265">
            <v>0</v>
          </cell>
          <cell r="AJ265" t="str">
            <v>Y</v>
          </cell>
          <cell r="AK265">
            <v>0</v>
          </cell>
          <cell r="AL265">
            <v>45261</v>
          </cell>
          <cell r="AM265">
            <v>45701</v>
          </cell>
          <cell r="AN265">
            <v>1</v>
          </cell>
          <cell r="AO265">
            <v>112</v>
          </cell>
          <cell r="AP265" t="str">
            <v>-</v>
          </cell>
          <cell r="AQ265" t="str">
            <v>-</v>
          </cell>
          <cell r="AR265" t="str">
            <v>REGULER</v>
          </cell>
          <cell r="AS265" t="str">
            <v>REGULER</v>
          </cell>
          <cell r="AT265" t="str">
            <v>REGULER</v>
          </cell>
          <cell r="AU265" t="str">
            <v>REGULER</v>
          </cell>
          <cell r="AV265" t="str">
            <v/>
          </cell>
          <cell r="AW265">
            <v>41</v>
          </cell>
          <cell r="AX265">
            <v>42</v>
          </cell>
          <cell r="AY265">
            <v>35</v>
          </cell>
          <cell r="AZ265">
            <v>46</v>
          </cell>
          <cell r="BA265">
            <v>36</v>
          </cell>
          <cell r="BB265">
            <v>41</v>
          </cell>
          <cell r="BC265">
            <v>42</v>
          </cell>
          <cell r="BD265">
            <v>35</v>
          </cell>
          <cell r="BE265">
            <v>46</v>
          </cell>
          <cell r="BF265">
            <v>36</v>
          </cell>
          <cell r="BG265">
            <v>16</v>
          </cell>
          <cell r="BH265">
            <v>41</v>
          </cell>
          <cell r="BI265">
            <v>42</v>
          </cell>
          <cell r="BJ265">
            <v>35</v>
          </cell>
          <cell r="BK265">
            <v>46</v>
          </cell>
          <cell r="BL265">
            <v>36</v>
          </cell>
          <cell r="BM265">
            <v>22</v>
          </cell>
          <cell r="BN265">
            <v>238</v>
          </cell>
          <cell r="BO265">
            <v>16</v>
          </cell>
          <cell r="BP265">
            <v>41</v>
          </cell>
          <cell r="BQ265">
            <v>42</v>
          </cell>
          <cell r="BR265">
            <v>35</v>
          </cell>
          <cell r="BS265">
            <v>46</v>
          </cell>
          <cell r="BT265">
            <v>36</v>
          </cell>
          <cell r="BU265">
            <v>22</v>
          </cell>
          <cell r="BV265">
            <v>238</v>
          </cell>
          <cell r="BW265">
            <v>0</v>
          </cell>
          <cell r="BX265" t="str">
            <v>TIDAK</v>
          </cell>
          <cell r="BY265" t="str">
            <v>TIDAK</v>
          </cell>
        </row>
        <row r="266">
          <cell r="A266" t="str">
            <v>A2558</v>
          </cell>
          <cell r="B266" t="str">
            <v>Muhammad Veron</v>
          </cell>
          <cell r="C266" t="str">
            <v>DELTA</v>
          </cell>
          <cell r="D266">
            <v>45120</v>
          </cell>
          <cell r="E266" t="str">
            <v>Jul-23</v>
          </cell>
          <cell r="F266" t="str">
            <v>REGULER</v>
          </cell>
          <cell r="G266" t="str">
            <v>REGULER</v>
          </cell>
          <cell r="H266" t="str">
            <v>REGULER</v>
          </cell>
          <cell r="I266" t="str">
            <v>REGULER</v>
          </cell>
          <cell r="J266" t="str">
            <v>REGULER</v>
          </cell>
          <cell r="K266" t="str">
            <v>REGULER</v>
          </cell>
          <cell r="L266" t="str">
            <v>REGULER</v>
          </cell>
          <cell r="M266">
            <v>8</v>
          </cell>
          <cell r="N266">
            <v>23</v>
          </cell>
          <cell r="O266">
            <v>19</v>
          </cell>
          <cell r="P266">
            <v>23</v>
          </cell>
          <cell r="Q266">
            <v>37</v>
          </cell>
          <cell r="R266">
            <v>20</v>
          </cell>
          <cell r="S266">
            <v>11</v>
          </cell>
          <cell r="T266">
            <v>141</v>
          </cell>
          <cell r="U266">
            <v>8</v>
          </cell>
          <cell r="V266">
            <v>23</v>
          </cell>
          <cell r="W266">
            <v>19</v>
          </cell>
          <cell r="X266">
            <v>23</v>
          </cell>
          <cell r="Y266">
            <v>37</v>
          </cell>
          <cell r="Z266">
            <v>20</v>
          </cell>
          <cell r="AA266">
            <v>11</v>
          </cell>
          <cell r="AB266">
            <v>141</v>
          </cell>
          <cell r="AC266">
            <v>0</v>
          </cell>
          <cell r="AD266" t="str">
            <v>TIDAK</v>
          </cell>
          <cell r="AE266" t="str">
            <v>TIDAK</v>
          </cell>
          <cell r="AF266">
            <v>141</v>
          </cell>
          <cell r="AG266">
            <v>2</v>
          </cell>
          <cell r="AH266" t="str">
            <v>SAPHIRE</v>
          </cell>
          <cell r="AI266">
            <v>0</v>
          </cell>
          <cell r="AJ266" t="str">
            <v>Y</v>
          </cell>
          <cell r="AK266">
            <v>0</v>
          </cell>
          <cell r="AL266">
            <v>45261</v>
          </cell>
          <cell r="AM266">
            <v>45701</v>
          </cell>
          <cell r="AN266">
            <v>1</v>
          </cell>
          <cell r="AO266">
            <v>141</v>
          </cell>
          <cell r="AP266" t="str">
            <v>-</v>
          </cell>
          <cell r="AQ266" t="str">
            <v>-</v>
          </cell>
          <cell r="AR266" t="str">
            <v>REGULER</v>
          </cell>
          <cell r="AS266" t="str">
            <v>-</v>
          </cell>
          <cell r="AT266" t="str">
            <v>-</v>
          </cell>
          <cell r="AU266" t="str">
            <v>-</v>
          </cell>
          <cell r="AV266" t="str">
            <v/>
          </cell>
          <cell r="AW266">
            <v>39</v>
          </cell>
          <cell r="AX266">
            <v>20</v>
          </cell>
          <cell r="AY266">
            <v>0</v>
          </cell>
          <cell r="AZ266">
            <v>0</v>
          </cell>
          <cell r="BA266">
            <v>0</v>
          </cell>
          <cell r="BB266">
            <v>39</v>
          </cell>
          <cell r="BC266">
            <v>20</v>
          </cell>
          <cell r="BD266">
            <v>0</v>
          </cell>
          <cell r="BE266">
            <v>0</v>
          </cell>
          <cell r="BF266">
            <v>0</v>
          </cell>
          <cell r="BG266">
            <v>4</v>
          </cell>
          <cell r="BH266">
            <v>39</v>
          </cell>
          <cell r="BI266">
            <v>20</v>
          </cell>
          <cell r="BJ266">
            <v>0</v>
          </cell>
          <cell r="BK266">
            <v>0</v>
          </cell>
          <cell r="BL266">
            <v>0</v>
          </cell>
          <cell r="BM266" t="str">
            <v/>
          </cell>
          <cell r="BN266">
            <v>63</v>
          </cell>
          <cell r="BO266">
            <v>4</v>
          </cell>
          <cell r="BP266">
            <v>39</v>
          </cell>
          <cell r="BQ266">
            <v>20</v>
          </cell>
          <cell r="BR266">
            <v>0</v>
          </cell>
          <cell r="BS266">
            <v>0</v>
          </cell>
          <cell r="BT266">
            <v>0</v>
          </cell>
          <cell r="BU266" t="str">
            <v/>
          </cell>
          <cell r="BV266">
            <v>63</v>
          </cell>
          <cell r="BW266">
            <v>4</v>
          </cell>
          <cell r="BX266" t="str">
            <v>DOWNGRADE</v>
          </cell>
          <cell r="BY266" t="str">
            <v>RESET</v>
          </cell>
        </row>
        <row r="267">
          <cell r="A267" t="str">
            <v>A1762</v>
          </cell>
          <cell r="B267" t="str">
            <v>Mutahir Ali</v>
          </cell>
          <cell r="C267" t="str">
            <v>DELTA</v>
          </cell>
          <cell r="D267">
            <v>45033</v>
          </cell>
          <cell r="E267" t="str">
            <v>Apr-23</v>
          </cell>
          <cell r="F267" t="str">
            <v>REGULER</v>
          </cell>
          <cell r="G267" t="str">
            <v>REGULER</v>
          </cell>
          <cell r="H267" t="str">
            <v>REGULER</v>
          </cell>
          <cell r="I267" t="str">
            <v>EKSKLUSIF</v>
          </cell>
          <cell r="J267" t="str">
            <v>EKSKLUSIF</v>
          </cell>
          <cell r="K267" t="str">
            <v>EKSKLUSIF</v>
          </cell>
          <cell r="L267" t="str">
            <v>REGULER</v>
          </cell>
          <cell r="M267">
            <v>19</v>
          </cell>
          <cell r="N267">
            <v>18</v>
          </cell>
          <cell r="O267">
            <v>23</v>
          </cell>
          <cell r="P267">
            <v>41</v>
          </cell>
          <cell r="Q267">
            <v>39</v>
          </cell>
          <cell r="R267">
            <v>41</v>
          </cell>
          <cell r="S267">
            <v>19</v>
          </cell>
          <cell r="T267">
            <v>200</v>
          </cell>
          <cell r="U267">
            <v>19</v>
          </cell>
          <cell r="V267">
            <v>18</v>
          </cell>
          <cell r="W267">
            <v>23</v>
          </cell>
          <cell r="X267">
            <v>0</v>
          </cell>
          <cell r="Y267">
            <v>0</v>
          </cell>
          <cell r="Z267">
            <v>0</v>
          </cell>
          <cell r="AA267">
            <v>19</v>
          </cell>
          <cell r="AB267">
            <v>79</v>
          </cell>
          <cell r="AC267">
            <v>0</v>
          </cell>
          <cell r="AD267" t="str">
            <v>TIDAK</v>
          </cell>
          <cell r="AE267" t="str">
            <v>TIDAK</v>
          </cell>
          <cell r="AF267">
            <v>79</v>
          </cell>
          <cell r="AG267">
            <v>2</v>
          </cell>
          <cell r="AH267" t="str">
            <v>SAPHIRE</v>
          </cell>
          <cell r="AI267">
            <v>0</v>
          </cell>
          <cell r="AJ267" t="str">
            <v>Y</v>
          </cell>
          <cell r="AK267">
            <v>0</v>
          </cell>
          <cell r="AL267">
            <v>45261</v>
          </cell>
          <cell r="AM267">
            <v>45701</v>
          </cell>
          <cell r="AN267">
            <v>1</v>
          </cell>
          <cell r="AO267">
            <v>79</v>
          </cell>
          <cell r="AP267" t="str">
            <v>-</v>
          </cell>
          <cell r="AQ267" t="str">
            <v>-</v>
          </cell>
          <cell r="AR267" t="str">
            <v>REGULER</v>
          </cell>
          <cell r="AS267" t="str">
            <v>REGULER</v>
          </cell>
          <cell r="AT267" t="str">
            <v>REGULER</v>
          </cell>
          <cell r="AU267" t="str">
            <v>REGULER</v>
          </cell>
          <cell r="AV267" t="str">
            <v/>
          </cell>
          <cell r="AW267">
            <v>48</v>
          </cell>
          <cell r="AX267">
            <v>47</v>
          </cell>
          <cell r="AY267">
            <v>39</v>
          </cell>
          <cell r="AZ267">
            <v>44</v>
          </cell>
          <cell r="BA267">
            <v>45</v>
          </cell>
          <cell r="BB267">
            <v>48</v>
          </cell>
          <cell r="BC267">
            <v>47</v>
          </cell>
          <cell r="BD267">
            <v>39</v>
          </cell>
          <cell r="BE267">
            <v>44</v>
          </cell>
          <cell r="BF267">
            <v>45</v>
          </cell>
          <cell r="BG267">
            <v>16</v>
          </cell>
          <cell r="BH267">
            <v>48</v>
          </cell>
          <cell r="BI267">
            <v>47</v>
          </cell>
          <cell r="BJ267">
            <v>39</v>
          </cell>
          <cell r="BK267">
            <v>44</v>
          </cell>
          <cell r="BL267">
            <v>45</v>
          </cell>
          <cell r="BM267">
            <v>22</v>
          </cell>
          <cell r="BN267">
            <v>261</v>
          </cell>
          <cell r="BO267">
            <v>16</v>
          </cell>
          <cell r="BP267">
            <v>48</v>
          </cell>
          <cell r="BQ267">
            <v>47</v>
          </cell>
          <cell r="BR267">
            <v>39</v>
          </cell>
          <cell r="BS267">
            <v>44</v>
          </cell>
          <cell r="BT267">
            <v>45</v>
          </cell>
          <cell r="BU267">
            <v>22</v>
          </cell>
          <cell r="BV267">
            <v>261</v>
          </cell>
          <cell r="BW267">
            <v>0</v>
          </cell>
          <cell r="BX267" t="str">
            <v>TIDAK</v>
          </cell>
          <cell r="BY267" t="str">
            <v>TIDAK</v>
          </cell>
        </row>
        <row r="268">
          <cell r="A268" t="str">
            <v>A1777</v>
          </cell>
          <cell r="B268" t="str">
            <v>Mutiani Wulandari</v>
          </cell>
          <cell r="C268" t="str">
            <v>DELTA</v>
          </cell>
          <cell r="D268">
            <v>45036</v>
          </cell>
          <cell r="E268" t="str">
            <v>Apr-23</v>
          </cell>
          <cell r="F268" t="str">
            <v>REGULER</v>
          </cell>
          <cell r="G268" t="str">
            <v>REGULER</v>
          </cell>
          <cell r="H268" t="str">
            <v>REGULER</v>
          </cell>
          <cell r="I268" t="str">
            <v>REGULER</v>
          </cell>
          <cell r="J268" t="str">
            <v>REGULER</v>
          </cell>
          <cell r="K268" t="str">
            <v>-</v>
          </cell>
          <cell r="L268" t="str">
            <v>REGULER</v>
          </cell>
          <cell r="M268">
            <v>16</v>
          </cell>
          <cell r="N268">
            <v>16</v>
          </cell>
          <cell r="O268">
            <v>18</v>
          </cell>
          <cell r="P268">
            <v>32</v>
          </cell>
          <cell r="Q268">
            <v>15</v>
          </cell>
          <cell r="R268">
            <v>0</v>
          </cell>
          <cell r="S268">
            <v>15</v>
          </cell>
          <cell r="T268">
            <v>112</v>
          </cell>
          <cell r="U268">
            <v>16</v>
          </cell>
          <cell r="V268">
            <v>16</v>
          </cell>
          <cell r="W268">
            <v>18</v>
          </cell>
          <cell r="X268">
            <v>32</v>
          </cell>
          <cell r="Y268">
            <v>15</v>
          </cell>
          <cell r="Z268">
            <v>0</v>
          </cell>
          <cell r="AA268">
            <v>15</v>
          </cell>
          <cell r="AB268">
            <v>112</v>
          </cell>
          <cell r="AC268">
            <v>1</v>
          </cell>
          <cell r="AD268" t="str">
            <v>TIDAK</v>
          </cell>
          <cell r="AE268" t="str">
            <v>TIDAK</v>
          </cell>
          <cell r="AF268">
            <v>112</v>
          </cell>
          <cell r="AG268">
            <v>2</v>
          </cell>
          <cell r="AH268" t="str">
            <v>SAPHIRE</v>
          </cell>
          <cell r="AI268">
            <v>0</v>
          </cell>
          <cell r="AJ268" t="str">
            <v>Y</v>
          </cell>
          <cell r="AK268">
            <v>0</v>
          </cell>
          <cell r="AL268">
            <v>45261</v>
          </cell>
          <cell r="AM268">
            <v>45701</v>
          </cell>
          <cell r="AN268">
            <v>1</v>
          </cell>
          <cell r="AO268">
            <v>112</v>
          </cell>
          <cell r="AP268" t="str">
            <v>-</v>
          </cell>
          <cell r="AQ268" t="str">
            <v>-</v>
          </cell>
          <cell r="AR268" t="str">
            <v>REGULER</v>
          </cell>
          <cell r="AS268" t="str">
            <v>REGULER</v>
          </cell>
          <cell r="AT268" t="str">
            <v>REGULER</v>
          </cell>
          <cell r="AU268" t="str">
            <v>REGULER</v>
          </cell>
          <cell r="AV268" t="str">
            <v/>
          </cell>
          <cell r="AW268">
            <v>18</v>
          </cell>
          <cell r="AX268">
            <v>16</v>
          </cell>
          <cell r="AY268">
            <v>30</v>
          </cell>
          <cell r="AZ268">
            <v>15</v>
          </cell>
          <cell r="BA268">
            <v>19</v>
          </cell>
          <cell r="BB268">
            <v>18</v>
          </cell>
          <cell r="BC268">
            <v>16</v>
          </cell>
          <cell r="BD268">
            <v>30</v>
          </cell>
          <cell r="BE268">
            <v>15</v>
          </cell>
          <cell r="BF268">
            <v>19</v>
          </cell>
          <cell r="BG268">
            <v>16</v>
          </cell>
          <cell r="BH268">
            <v>18</v>
          </cell>
          <cell r="BI268">
            <v>16</v>
          </cell>
          <cell r="BJ268">
            <v>30</v>
          </cell>
          <cell r="BK268">
            <v>15</v>
          </cell>
          <cell r="BL268">
            <v>19</v>
          </cell>
          <cell r="BM268">
            <v>15</v>
          </cell>
          <cell r="BN268">
            <v>129</v>
          </cell>
          <cell r="BO268">
            <v>16</v>
          </cell>
          <cell r="BP268">
            <v>18</v>
          </cell>
          <cell r="BQ268">
            <v>16</v>
          </cell>
          <cell r="BR268">
            <v>30</v>
          </cell>
          <cell r="BS268">
            <v>15</v>
          </cell>
          <cell r="BT268">
            <v>19</v>
          </cell>
          <cell r="BU268">
            <v>15</v>
          </cell>
          <cell r="BV268">
            <v>129</v>
          </cell>
          <cell r="BW268">
            <v>0</v>
          </cell>
          <cell r="BX268" t="str">
            <v>TIDAK</v>
          </cell>
          <cell r="BY268" t="str">
            <v>TIDAK</v>
          </cell>
        </row>
        <row r="269">
          <cell r="A269" t="str">
            <v>A1329</v>
          </cell>
          <cell r="B269" t="str">
            <v>Nabila Hasna</v>
          </cell>
          <cell r="C269" t="str">
            <v>DELTA</v>
          </cell>
          <cell r="D269">
            <v>44958</v>
          </cell>
          <cell r="E269" t="str">
            <v>Feb-23</v>
          </cell>
          <cell r="F269" t="str">
            <v>EKSKLUSIF</v>
          </cell>
          <cell r="G269" t="str">
            <v>EKSKLUSIF</v>
          </cell>
          <cell r="H269" t="str">
            <v>EKSKLUSIF</v>
          </cell>
          <cell r="I269" t="str">
            <v>EKSKLUSIF</v>
          </cell>
          <cell r="J269" t="str">
            <v>EKSKLUSIF</v>
          </cell>
          <cell r="K269" t="str">
            <v>EKSKLUSIF</v>
          </cell>
          <cell r="L269" t="str">
            <v>EKSKLUSIF</v>
          </cell>
          <cell r="M269">
            <v>21</v>
          </cell>
          <cell r="N269">
            <v>46</v>
          </cell>
          <cell r="O269">
            <v>39</v>
          </cell>
          <cell r="P269">
            <v>42</v>
          </cell>
          <cell r="Q269">
            <v>38</v>
          </cell>
          <cell r="R269">
            <v>40</v>
          </cell>
          <cell r="S269">
            <v>20</v>
          </cell>
          <cell r="T269">
            <v>246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 t="str">
            <v>TIDAK</v>
          </cell>
          <cell r="AE269" t="str">
            <v>TIDAK</v>
          </cell>
          <cell r="AF269">
            <v>0</v>
          </cell>
          <cell r="AG269">
            <v>3</v>
          </cell>
          <cell r="AH269" t="str">
            <v>SAPHIRE</v>
          </cell>
          <cell r="AI269">
            <v>0</v>
          </cell>
          <cell r="AJ269" t="str">
            <v>FALSE</v>
          </cell>
          <cell r="AK269">
            <v>0</v>
          </cell>
          <cell r="AL269">
            <v>45261</v>
          </cell>
          <cell r="AM269">
            <v>45701</v>
          </cell>
          <cell r="AN269">
            <v>1</v>
          </cell>
          <cell r="AO269">
            <v>0</v>
          </cell>
          <cell r="AP269" t="str">
            <v>EKSKLUSIF</v>
          </cell>
          <cell r="AQ269" t="str">
            <v>-</v>
          </cell>
          <cell r="AR269" t="str">
            <v>EKSKLUSIF</v>
          </cell>
          <cell r="AS269" t="str">
            <v>EKSKLUSIF</v>
          </cell>
          <cell r="AT269" t="str">
            <v>EKSKLUSIF</v>
          </cell>
          <cell r="AU269" t="str">
            <v>EKSKLUSIF</v>
          </cell>
          <cell r="AV269" t="str">
            <v/>
          </cell>
          <cell r="AW269">
            <v>47</v>
          </cell>
          <cell r="AX269">
            <v>47</v>
          </cell>
          <cell r="AY269">
            <v>41</v>
          </cell>
          <cell r="AZ269">
            <v>46</v>
          </cell>
          <cell r="BA269">
            <v>43</v>
          </cell>
          <cell r="BB269">
            <v>47</v>
          </cell>
          <cell r="BC269">
            <v>47</v>
          </cell>
          <cell r="BD269">
            <v>41</v>
          </cell>
          <cell r="BE269">
            <v>46</v>
          </cell>
          <cell r="BF269">
            <v>43</v>
          </cell>
          <cell r="BG269">
            <v>18</v>
          </cell>
          <cell r="BH269">
            <v>47</v>
          </cell>
          <cell r="BI269">
            <v>47</v>
          </cell>
          <cell r="BJ269">
            <v>41</v>
          </cell>
          <cell r="BK269">
            <v>46</v>
          </cell>
          <cell r="BL269">
            <v>43</v>
          </cell>
          <cell r="BM269">
            <v>20</v>
          </cell>
          <cell r="BN269">
            <v>262</v>
          </cell>
          <cell r="BO269">
            <v>0</v>
          </cell>
          <cell r="BP269">
            <v>47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20</v>
          </cell>
          <cell r="BV269">
            <v>67</v>
          </cell>
          <cell r="BW269">
            <v>0</v>
          </cell>
          <cell r="BX269" t="str">
            <v>TIDAK</v>
          </cell>
          <cell r="BY269" t="str">
            <v>TIDAK</v>
          </cell>
        </row>
        <row r="270">
          <cell r="A270" t="str">
            <v>A1160</v>
          </cell>
          <cell r="B270" t="str">
            <v>Nafis Muslikhah</v>
          </cell>
          <cell r="C270" t="str">
            <v>DELTA</v>
          </cell>
          <cell r="D270">
            <v>44937</v>
          </cell>
          <cell r="E270" t="str">
            <v>Jan-23</v>
          </cell>
          <cell r="F270" t="str">
            <v>REGULER</v>
          </cell>
          <cell r="G270" t="str">
            <v>REGULER</v>
          </cell>
          <cell r="H270" t="str">
            <v>EKSKLUSIF</v>
          </cell>
          <cell r="I270" t="str">
            <v>EKSKLUSIF</v>
          </cell>
          <cell r="J270" t="str">
            <v>EKSKLUSIF</v>
          </cell>
          <cell r="K270" t="str">
            <v>REGULER</v>
          </cell>
          <cell r="L270" t="str">
            <v>REGULER</v>
          </cell>
          <cell r="M270">
            <v>19</v>
          </cell>
          <cell r="N270">
            <v>45</v>
          </cell>
          <cell r="O270">
            <v>41</v>
          </cell>
          <cell r="P270">
            <v>41</v>
          </cell>
          <cell r="Q270">
            <v>37</v>
          </cell>
          <cell r="R270">
            <v>34</v>
          </cell>
          <cell r="S270">
            <v>20</v>
          </cell>
          <cell r="T270">
            <v>237</v>
          </cell>
          <cell r="U270">
            <v>19</v>
          </cell>
          <cell r="V270">
            <v>45</v>
          </cell>
          <cell r="W270">
            <v>0</v>
          </cell>
          <cell r="X270">
            <v>0</v>
          </cell>
          <cell r="Y270">
            <v>0</v>
          </cell>
          <cell r="Z270">
            <v>34</v>
          </cell>
          <cell r="AA270">
            <v>20</v>
          </cell>
          <cell r="AB270">
            <v>118</v>
          </cell>
          <cell r="AC270">
            <v>0</v>
          </cell>
          <cell r="AD270" t="str">
            <v>TIDAK</v>
          </cell>
          <cell r="AE270" t="str">
            <v>TIDAK</v>
          </cell>
          <cell r="AF270">
            <v>118</v>
          </cell>
          <cell r="AG270">
            <v>2</v>
          </cell>
          <cell r="AH270" t="str">
            <v>SAPHIRE</v>
          </cell>
          <cell r="AI270">
            <v>0</v>
          </cell>
          <cell r="AJ270" t="str">
            <v>Y</v>
          </cell>
          <cell r="AK270">
            <v>0</v>
          </cell>
          <cell r="AL270">
            <v>45261</v>
          </cell>
          <cell r="AM270">
            <v>45701</v>
          </cell>
          <cell r="AN270">
            <v>1</v>
          </cell>
          <cell r="AO270">
            <v>118</v>
          </cell>
          <cell r="AP270" t="str">
            <v>-</v>
          </cell>
          <cell r="AQ270" t="str">
            <v>-</v>
          </cell>
          <cell r="AR270" t="str">
            <v>EKSKLUSIF</v>
          </cell>
          <cell r="AS270" t="str">
            <v>EKSKLUSIF</v>
          </cell>
          <cell r="AT270" t="str">
            <v>EKSKLUSIF</v>
          </cell>
          <cell r="AU270" t="str">
            <v>REGULER</v>
          </cell>
          <cell r="AV270" t="str">
            <v/>
          </cell>
          <cell r="AW270">
            <v>49</v>
          </cell>
          <cell r="AX270">
            <v>49</v>
          </cell>
          <cell r="AY270">
            <v>44</v>
          </cell>
          <cell r="AZ270">
            <v>49</v>
          </cell>
          <cell r="BA270">
            <v>34</v>
          </cell>
          <cell r="BB270">
            <v>49</v>
          </cell>
          <cell r="BC270">
            <v>49</v>
          </cell>
          <cell r="BD270">
            <v>44</v>
          </cell>
          <cell r="BE270">
            <v>49</v>
          </cell>
          <cell r="BF270">
            <v>34</v>
          </cell>
          <cell r="BG270">
            <v>20</v>
          </cell>
          <cell r="BH270">
            <v>49</v>
          </cell>
          <cell r="BI270">
            <v>49</v>
          </cell>
          <cell r="BJ270">
            <v>44</v>
          </cell>
          <cell r="BK270">
            <v>49</v>
          </cell>
          <cell r="BL270">
            <v>34</v>
          </cell>
          <cell r="BM270">
            <v>17</v>
          </cell>
          <cell r="BN270">
            <v>262</v>
          </cell>
          <cell r="BO270">
            <v>20</v>
          </cell>
          <cell r="BP270">
            <v>49</v>
          </cell>
          <cell r="BQ270">
            <v>0</v>
          </cell>
          <cell r="BR270">
            <v>0</v>
          </cell>
          <cell r="BS270">
            <v>0</v>
          </cell>
          <cell r="BT270">
            <v>34</v>
          </cell>
          <cell r="BU270">
            <v>17</v>
          </cell>
          <cell r="BV270">
            <v>120</v>
          </cell>
          <cell r="BW270">
            <v>0</v>
          </cell>
          <cell r="BX270" t="str">
            <v>TIDAK</v>
          </cell>
          <cell r="BY270" t="str">
            <v>TIDAK</v>
          </cell>
        </row>
        <row r="271">
          <cell r="A271" t="str">
            <v>A3553</v>
          </cell>
          <cell r="B271" t="str">
            <v>Natashya Suleman</v>
          </cell>
          <cell r="C271" t="str">
            <v>DELTA</v>
          </cell>
          <cell r="D271">
            <v>45316</v>
          </cell>
          <cell r="E271" t="str">
            <v>Jan-24</v>
          </cell>
          <cell r="F271" t="str">
            <v>-</v>
          </cell>
          <cell r="G271" t="str">
            <v>REGULER</v>
          </cell>
          <cell r="H271" t="str">
            <v>REGULER</v>
          </cell>
          <cell r="I271" t="str">
            <v>-</v>
          </cell>
          <cell r="J271" t="str">
            <v>REGULER</v>
          </cell>
          <cell r="K271" t="str">
            <v>-</v>
          </cell>
          <cell r="L271" t="str">
            <v>-</v>
          </cell>
          <cell r="M271">
            <v>0</v>
          </cell>
          <cell r="N271">
            <v>4</v>
          </cell>
          <cell r="O271">
            <v>9</v>
          </cell>
          <cell r="P271">
            <v>0</v>
          </cell>
          <cell r="Q271">
            <v>2</v>
          </cell>
          <cell r="R271">
            <v>0</v>
          </cell>
          <cell r="S271" t="str">
            <v/>
          </cell>
          <cell r="T271">
            <v>15</v>
          </cell>
          <cell r="U271">
            <v>0</v>
          </cell>
          <cell r="V271">
            <v>4</v>
          </cell>
          <cell r="W271">
            <v>9</v>
          </cell>
          <cell r="X271">
            <v>0</v>
          </cell>
          <cell r="Y271">
            <v>2</v>
          </cell>
          <cell r="Z271">
            <v>0</v>
          </cell>
          <cell r="AA271" t="str">
            <v/>
          </cell>
          <cell r="AB271">
            <v>15</v>
          </cell>
          <cell r="AC271">
            <v>3</v>
          </cell>
          <cell r="AD271" t="str">
            <v>DOWNGRADE</v>
          </cell>
          <cell r="AE271" t="str">
            <v>TIDAK</v>
          </cell>
          <cell r="AF271">
            <v>7.5</v>
          </cell>
          <cell r="AG271">
            <v>2</v>
          </cell>
          <cell r="AH271" t="str">
            <v>SAPHIRE</v>
          </cell>
          <cell r="AI271">
            <v>0</v>
          </cell>
          <cell r="AJ271" t="str">
            <v>FALSE</v>
          </cell>
          <cell r="AK271">
            <v>0</v>
          </cell>
          <cell r="AL271">
            <v>45261</v>
          </cell>
          <cell r="AM271">
            <v>45701</v>
          </cell>
          <cell r="AN271">
            <v>1</v>
          </cell>
          <cell r="AO271">
            <v>7.5</v>
          </cell>
          <cell r="AP271" t="str">
            <v>-</v>
          </cell>
          <cell r="AQ271" t="str">
            <v>-</v>
          </cell>
          <cell r="AR271" t="str">
            <v>-</v>
          </cell>
          <cell r="AS271" t="str">
            <v>-</v>
          </cell>
          <cell r="AT271" t="str">
            <v>-</v>
          </cell>
          <cell r="AU271" t="str">
            <v>-</v>
          </cell>
          <cell r="AV271" t="str">
            <v/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 t="str">
            <v/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 t="str">
            <v/>
          </cell>
          <cell r="BN271">
            <v>0</v>
          </cell>
          <cell r="BO271" t="str">
            <v/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 t="str">
            <v/>
          </cell>
          <cell r="BV271">
            <v>0</v>
          </cell>
          <cell r="BW271">
            <v>7</v>
          </cell>
          <cell r="BX271" t="str">
            <v>DOWNGRADE</v>
          </cell>
          <cell r="BY271" t="str">
            <v>RESET</v>
          </cell>
        </row>
        <row r="272">
          <cell r="A272" t="str">
            <v>A3840</v>
          </cell>
          <cell r="B272" t="str">
            <v>Nathania Putri</v>
          </cell>
          <cell r="C272" t="str">
            <v>DELTA</v>
          </cell>
          <cell r="D272">
            <v>45402</v>
          </cell>
          <cell r="E272" t="str">
            <v>Apr-24</v>
          </cell>
          <cell r="F272" t="str">
            <v>-</v>
          </cell>
          <cell r="G272" t="str">
            <v>-</v>
          </cell>
          <cell r="H272" t="str">
            <v>-</v>
          </cell>
          <cell r="I272" t="str">
            <v>-</v>
          </cell>
          <cell r="J272" t="str">
            <v>REGULER</v>
          </cell>
          <cell r="K272" t="str">
            <v>REGULER</v>
          </cell>
          <cell r="L272" t="str">
            <v>REGULER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5</v>
          </cell>
          <cell r="R272">
            <v>20</v>
          </cell>
          <cell r="S272">
            <v>8</v>
          </cell>
          <cell r="T272">
            <v>33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5</v>
          </cell>
          <cell r="Z272">
            <v>20</v>
          </cell>
          <cell r="AA272">
            <v>8</v>
          </cell>
          <cell r="AB272">
            <v>33</v>
          </cell>
          <cell r="AC272">
            <v>0</v>
          </cell>
          <cell r="AD272" t="str">
            <v>TIDAK</v>
          </cell>
          <cell r="AE272" t="str">
            <v>TIDAK</v>
          </cell>
          <cell r="AF272">
            <v>33</v>
          </cell>
          <cell r="AG272">
            <v>1</v>
          </cell>
          <cell r="AH272" t="str">
            <v>SAPHIRE</v>
          </cell>
          <cell r="AI272">
            <v>0</v>
          </cell>
          <cell r="AJ272" t="str">
            <v>FALSE</v>
          </cell>
          <cell r="AK272">
            <v>0</v>
          </cell>
          <cell r="AL272">
            <v>45261</v>
          </cell>
          <cell r="AM272">
            <v>45701</v>
          </cell>
          <cell r="AN272">
            <v>1</v>
          </cell>
          <cell r="AO272">
            <v>33</v>
          </cell>
          <cell r="AP272" t="str">
            <v>-</v>
          </cell>
          <cell r="AQ272" t="str">
            <v>-</v>
          </cell>
          <cell r="AR272" t="str">
            <v>REGULER</v>
          </cell>
          <cell r="AS272" t="str">
            <v>REGULER</v>
          </cell>
          <cell r="AT272" t="str">
            <v>REGULER</v>
          </cell>
          <cell r="AU272" t="str">
            <v>REGULER</v>
          </cell>
          <cell r="AV272" t="str">
            <v/>
          </cell>
          <cell r="AW272">
            <v>11</v>
          </cell>
          <cell r="AX272">
            <v>9</v>
          </cell>
          <cell r="AY272">
            <v>5</v>
          </cell>
          <cell r="AZ272">
            <v>5</v>
          </cell>
          <cell r="BA272">
            <v>8</v>
          </cell>
          <cell r="BB272">
            <v>11</v>
          </cell>
          <cell r="BC272">
            <v>9</v>
          </cell>
          <cell r="BD272">
            <v>5</v>
          </cell>
          <cell r="BE272">
            <v>5</v>
          </cell>
          <cell r="BF272">
            <v>8</v>
          </cell>
          <cell r="BG272">
            <v>13</v>
          </cell>
          <cell r="BH272">
            <v>11</v>
          </cell>
          <cell r="BI272">
            <v>9</v>
          </cell>
          <cell r="BJ272">
            <v>5</v>
          </cell>
          <cell r="BK272">
            <v>5</v>
          </cell>
          <cell r="BL272">
            <v>8</v>
          </cell>
          <cell r="BM272">
            <v>3</v>
          </cell>
          <cell r="BN272">
            <v>54</v>
          </cell>
          <cell r="BO272">
            <v>13</v>
          </cell>
          <cell r="BP272">
            <v>11</v>
          </cell>
          <cell r="BQ272">
            <v>9</v>
          </cell>
          <cell r="BR272">
            <v>5</v>
          </cell>
          <cell r="BS272">
            <v>5</v>
          </cell>
          <cell r="BT272">
            <v>8</v>
          </cell>
          <cell r="BU272">
            <v>3</v>
          </cell>
          <cell r="BV272">
            <v>54</v>
          </cell>
          <cell r="BW272">
            <v>0</v>
          </cell>
          <cell r="BX272" t="str">
            <v>TIDAK</v>
          </cell>
          <cell r="BY272" t="str">
            <v>TIDAK</v>
          </cell>
        </row>
        <row r="273">
          <cell r="A273" t="str">
            <v>A3229</v>
          </cell>
          <cell r="B273" t="str">
            <v>Naufal Nur Fajari</v>
          </cell>
          <cell r="C273" t="str">
            <v>DELTA</v>
          </cell>
          <cell r="D273">
            <v>45245</v>
          </cell>
          <cell r="E273" t="str">
            <v>Nov-23</v>
          </cell>
          <cell r="F273" t="str">
            <v>REGULER</v>
          </cell>
          <cell r="G273" t="str">
            <v>REGULER</v>
          </cell>
          <cell r="H273" t="str">
            <v>REGULER</v>
          </cell>
          <cell r="I273" t="str">
            <v>REGULER</v>
          </cell>
          <cell r="J273" t="str">
            <v>REGULER</v>
          </cell>
          <cell r="K273" t="str">
            <v>REGULER</v>
          </cell>
          <cell r="L273" t="str">
            <v>REGULER</v>
          </cell>
          <cell r="M273">
            <v>21</v>
          </cell>
          <cell r="N273">
            <v>46</v>
          </cell>
          <cell r="O273">
            <v>38</v>
          </cell>
          <cell r="P273">
            <v>40</v>
          </cell>
          <cell r="Q273">
            <v>33</v>
          </cell>
          <cell r="R273">
            <v>37</v>
          </cell>
          <cell r="S273">
            <v>22</v>
          </cell>
          <cell r="T273">
            <v>237</v>
          </cell>
          <cell r="U273">
            <v>21</v>
          </cell>
          <cell r="V273">
            <v>46</v>
          </cell>
          <cell r="W273">
            <v>38</v>
          </cell>
          <cell r="X273">
            <v>40</v>
          </cell>
          <cell r="Y273">
            <v>33</v>
          </cell>
          <cell r="Z273">
            <v>37</v>
          </cell>
          <cell r="AA273">
            <v>22</v>
          </cell>
          <cell r="AB273">
            <v>237</v>
          </cell>
          <cell r="AC273">
            <v>0</v>
          </cell>
          <cell r="AD273" t="str">
            <v>TIDAK</v>
          </cell>
          <cell r="AE273" t="str">
            <v>TIDAK</v>
          </cell>
          <cell r="AF273">
            <v>237</v>
          </cell>
          <cell r="AG273">
            <v>2</v>
          </cell>
          <cell r="AH273" t="str">
            <v>SAPHIRE</v>
          </cell>
          <cell r="AI273">
            <v>0</v>
          </cell>
          <cell r="AJ273" t="str">
            <v>Y</v>
          </cell>
          <cell r="AK273">
            <v>0</v>
          </cell>
          <cell r="AL273">
            <v>45261</v>
          </cell>
          <cell r="AM273">
            <v>45701</v>
          </cell>
          <cell r="AN273">
            <v>1</v>
          </cell>
          <cell r="AO273">
            <v>237</v>
          </cell>
          <cell r="AP273" t="str">
            <v>-</v>
          </cell>
          <cell r="AQ273" t="str">
            <v>-</v>
          </cell>
          <cell r="AR273" t="str">
            <v>-</v>
          </cell>
          <cell r="AS273" t="str">
            <v>-</v>
          </cell>
          <cell r="AT273" t="str">
            <v>-</v>
          </cell>
          <cell r="AU273" t="str">
            <v>-</v>
          </cell>
          <cell r="AV273" t="str">
            <v/>
          </cell>
          <cell r="AW273">
            <v>40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40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16</v>
          </cell>
          <cell r="BH273">
            <v>40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 t="str">
            <v/>
          </cell>
          <cell r="BN273">
            <v>56</v>
          </cell>
          <cell r="BO273">
            <v>16</v>
          </cell>
          <cell r="BP273">
            <v>40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 t="str">
            <v/>
          </cell>
          <cell r="BV273">
            <v>56</v>
          </cell>
          <cell r="BW273">
            <v>5</v>
          </cell>
          <cell r="BX273" t="str">
            <v>DOWNGRADE</v>
          </cell>
          <cell r="BY273" t="str">
            <v>RESET</v>
          </cell>
        </row>
        <row r="274">
          <cell r="A274" t="str">
            <v>A2953</v>
          </cell>
          <cell r="B274" t="str">
            <v>Nawangwulan Desikumala</v>
          </cell>
          <cell r="C274" t="str">
            <v>DELTA</v>
          </cell>
          <cell r="D274">
            <v>45190</v>
          </cell>
          <cell r="E274" t="str">
            <v>Sep-23</v>
          </cell>
          <cell r="F274" t="str">
            <v>REGULER</v>
          </cell>
          <cell r="G274" t="str">
            <v>REGULER</v>
          </cell>
          <cell r="H274" t="str">
            <v>EKSKLUSIF</v>
          </cell>
          <cell r="I274" t="str">
            <v>EKSKLUSIF</v>
          </cell>
          <cell r="J274" t="str">
            <v>EKSKLUSIF</v>
          </cell>
          <cell r="K274" t="str">
            <v>EKSKLUSIF</v>
          </cell>
          <cell r="L274" t="str">
            <v>EKSKLUSIF</v>
          </cell>
          <cell r="M274">
            <v>20</v>
          </cell>
          <cell r="N274">
            <v>41</v>
          </cell>
          <cell r="O274">
            <v>42</v>
          </cell>
          <cell r="P274">
            <v>42</v>
          </cell>
          <cell r="Q274">
            <v>36</v>
          </cell>
          <cell r="R274">
            <v>40</v>
          </cell>
          <cell r="S274">
            <v>22</v>
          </cell>
          <cell r="T274">
            <v>243</v>
          </cell>
          <cell r="U274">
            <v>20</v>
          </cell>
          <cell r="V274">
            <v>41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61</v>
          </cell>
          <cell r="AC274">
            <v>0</v>
          </cell>
          <cell r="AD274" t="str">
            <v>TIDAK</v>
          </cell>
          <cell r="AE274" t="str">
            <v>TIDAK</v>
          </cell>
          <cell r="AF274">
            <v>61</v>
          </cell>
          <cell r="AG274">
            <v>2</v>
          </cell>
          <cell r="AH274" t="str">
            <v>SAPHIRE</v>
          </cell>
          <cell r="AI274">
            <v>0</v>
          </cell>
          <cell r="AJ274" t="str">
            <v>FALSE</v>
          </cell>
          <cell r="AK274">
            <v>0</v>
          </cell>
          <cell r="AL274">
            <v>45261</v>
          </cell>
          <cell r="AM274">
            <v>45701</v>
          </cell>
          <cell r="AN274">
            <v>1</v>
          </cell>
          <cell r="AO274">
            <v>61</v>
          </cell>
          <cell r="AP274" t="str">
            <v>EKSKLUSIF</v>
          </cell>
          <cell r="AQ274" t="str">
            <v>-</v>
          </cell>
          <cell r="AR274" t="str">
            <v>EKSKLUSIF</v>
          </cell>
          <cell r="AS274" t="str">
            <v>EKSKLUSIF</v>
          </cell>
          <cell r="AT274" t="str">
            <v>EKSKLUSIF</v>
          </cell>
          <cell r="AU274" t="str">
            <v>EKSKLUSIF</v>
          </cell>
          <cell r="AV274" t="str">
            <v/>
          </cell>
          <cell r="AW274">
            <v>49</v>
          </cell>
          <cell r="AX274">
            <v>49</v>
          </cell>
          <cell r="AY274">
            <v>44</v>
          </cell>
          <cell r="AZ274">
            <v>50</v>
          </cell>
          <cell r="BA274">
            <v>46</v>
          </cell>
          <cell r="BB274">
            <v>49</v>
          </cell>
          <cell r="BC274">
            <v>49</v>
          </cell>
          <cell r="BD274">
            <v>44</v>
          </cell>
          <cell r="BE274">
            <v>50</v>
          </cell>
          <cell r="BF274">
            <v>46</v>
          </cell>
          <cell r="BG274">
            <v>20</v>
          </cell>
          <cell r="BH274">
            <v>49</v>
          </cell>
          <cell r="BI274">
            <v>49</v>
          </cell>
          <cell r="BJ274">
            <v>44</v>
          </cell>
          <cell r="BK274">
            <v>50</v>
          </cell>
          <cell r="BL274">
            <v>46</v>
          </cell>
          <cell r="BM274">
            <v>22</v>
          </cell>
          <cell r="BN274">
            <v>280</v>
          </cell>
          <cell r="BO274">
            <v>0</v>
          </cell>
          <cell r="BP274">
            <v>49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22</v>
          </cell>
          <cell r="BV274">
            <v>71</v>
          </cell>
          <cell r="BW274">
            <v>0</v>
          </cell>
          <cell r="BX274" t="str">
            <v>TIDAK</v>
          </cell>
          <cell r="BY274" t="str">
            <v>TIDAK</v>
          </cell>
        </row>
        <row r="275">
          <cell r="A275">
            <v>92731</v>
          </cell>
          <cell r="B275" t="str">
            <v>Neti Setyowati</v>
          </cell>
          <cell r="C275" t="str">
            <v>DELTA</v>
          </cell>
          <cell r="D275">
            <v>44774</v>
          </cell>
          <cell r="E275" t="str">
            <v>Aug-22</v>
          </cell>
          <cell r="F275" t="str">
            <v>EKSKLUSIF</v>
          </cell>
          <cell r="G275" t="str">
            <v>EKSKLUSIF</v>
          </cell>
          <cell r="H275" t="str">
            <v>EKSKLUSIF</v>
          </cell>
          <cell r="I275" t="str">
            <v>EKSKLUSIF</v>
          </cell>
          <cell r="J275" t="str">
            <v>REGULER</v>
          </cell>
          <cell r="K275" t="str">
            <v>EKSKLUSIF</v>
          </cell>
          <cell r="L275" t="str">
            <v>EKSKLUSIF</v>
          </cell>
          <cell r="M275">
            <v>22</v>
          </cell>
          <cell r="N275">
            <v>45</v>
          </cell>
          <cell r="O275">
            <v>40</v>
          </cell>
          <cell r="P275">
            <v>41</v>
          </cell>
          <cell r="Q275">
            <v>30</v>
          </cell>
          <cell r="R275">
            <v>44</v>
          </cell>
          <cell r="S275">
            <v>23</v>
          </cell>
          <cell r="T275">
            <v>245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30</v>
          </cell>
          <cell r="Z275">
            <v>0</v>
          </cell>
          <cell r="AA275">
            <v>0</v>
          </cell>
          <cell r="AB275">
            <v>30</v>
          </cell>
          <cell r="AC275">
            <v>0</v>
          </cell>
          <cell r="AD275" t="str">
            <v>TIDAK</v>
          </cell>
          <cell r="AE275" t="str">
            <v>TIDAK</v>
          </cell>
          <cell r="AF275">
            <v>30</v>
          </cell>
          <cell r="AG275">
            <v>2</v>
          </cell>
          <cell r="AH275" t="str">
            <v>SAPHIRE</v>
          </cell>
          <cell r="AI275">
            <v>0</v>
          </cell>
          <cell r="AJ275" t="str">
            <v>FALSE</v>
          </cell>
          <cell r="AK275">
            <v>0</v>
          </cell>
          <cell r="AL275">
            <v>45261</v>
          </cell>
          <cell r="AM275">
            <v>45701</v>
          </cell>
          <cell r="AN275">
            <v>1</v>
          </cell>
          <cell r="AO275">
            <v>30</v>
          </cell>
          <cell r="AP275" t="str">
            <v>EKSKLUSIF</v>
          </cell>
          <cell r="AQ275" t="str">
            <v>-</v>
          </cell>
          <cell r="AR275" t="str">
            <v>-</v>
          </cell>
          <cell r="AS275" t="str">
            <v>-</v>
          </cell>
          <cell r="AT275" t="str">
            <v>-</v>
          </cell>
          <cell r="AU275" t="str">
            <v>-</v>
          </cell>
          <cell r="AV275" t="str">
            <v/>
          </cell>
          <cell r="AW275">
            <v>18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18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20</v>
          </cell>
          <cell r="BH275">
            <v>18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 t="str">
            <v/>
          </cell>
          <cell r="BN275">
            <v>38</v>
          </cell>
          <cell r="BO275">
            <v>0</v>
          </cell>
          <cell r="BP275">
            <v>18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 t="str">
            <v/>
          </cell>
          <cell r="BV275">
            <v>18</v>
          </cell>
          <cell r="BW275">
            <v>5</v>
          </cell>
          <cell r="BX275" t="str">
            <v>DOWNGRADE</v>
          </cell>
          <cell r="BY275" t="str">
            <v>RESET</v>
          </cell>
        </row>
        <row r="276">
          <cell r="A276" t="str">
            <v>A1758</v>
          </cell>
          <cell r="B276" t="str">
            <v>Ni Putu Ayu Regita Wirantini</v>
          </cell>
          <cell r="C276" t="str">
            <v>DELTA</v>
          </cell>
          <cell r="D276">
            <v>45124</v>
          </cell>
          <cell r="E276" t="str">
            <v>Jul-23</v>
          </cell>
          <cell r="F276" t="str">
            <v>REGULER</v>
          </cell>
          <cell r="G276" t="str">
            <v>REGULER</v>
          </cell>
          <cell r="H276" t="str">
            <v>REGULER</v>
          </cell>
          <cell r="I276" t="str">
            <v>-</v>
          </cell>
          <cell r="J276" t="str">
            <v>REGULER</v>
          </cell>
          <cell r="K276" t="str">
            <v>-</v>
          </cell>
          <cell r="L276" t="str">
            <v>-</v>
          </cell>
          <cell r="M276">
            <v>0</v>
          </cell>
          <cell r="N276">
            <v>16</v>
          </cell>
          <cell r="O276">
            <v>15</v>
          </cell>
          <cell r="P276">
            <v>0</v>
          </cell>
          <cell r="Q276">
            <v>16</v>
          </cell>
          <cell r="R276">
            <v>0</v>
          </cell>
          <cell r="S276" t="str">
            <v/>
          </cell>
          <cell r="T276">
            <v>47</v>
          </cell>
          <cell r="U276">
            <v>0</v>
          </cell>
          <cell r="V276">
            <v>16</v>
          </cell>
          <cell r="W276">
            <v>15</v>
          </cell>
          <cell r="X276">
            <v>0</v>
          </cell>
          <cell r="Y276">
            <v>16</v>
          </cell>
          <cell r="Z276">
            <v>0</v>
          </cell>
          <cell r="AA276" t="str">
            <v/>
          </cell>
          <cell r="AB276">
            <v>47</v>
          </cell>
          <cell r="AC276">
            <v>4</v>
          </cell>
          <cell r="AD276" t="str">
            <v>DOWNGRADE</v>
          </cell>
          <cell r="AE276" t="str">
            <v>TIDAK</v>
          </cell>
          <cell r="AF276">
            <v>23.5</v>
          </cell>
          <cell r="AG276">
            <v>2</v>
          </cell>
          <cell r="AH276" t="str">
            <v>SAPHIRE</v>
          </cell>
          <cell r="AI276">
            <v>0</v>
          </cell>
          <cell r="AJ276" t="str">
            <v>FALSE</v>
          </cell>
          <cell r="AK276">
            <v>0</v>
          </cell>
          <cell r="AL276">
            <v>45261</v>
          </cell>
          <cell r="AM276">
            <v>45701</v>
          </cell>
          <cell r="AN276">
            <v>1</v>
          </cell>
          <cell r="AO276">
            <v>23.5</v>
          </cell>
          <cell r="AP276" t="str">
            <v>-</v>
          </cell>
          <cell r="AQ276" t="str">
            <v>-</v>
          </cell>
          <cell r="AR276" t="str">
            <v>-</v>
          </cell>
          <cell r="AS276" t="str">
            <v>-</v>
          </cell>
          <cell r="AT276" t="str">
            <v>-</v>
          </cell>
          <cell r="AU276" t="str">
            <v>-</v>
          </cell>
          <cell r="AV276" t="str">
            <v/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 t="str">
            <v/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 t="str">
            <v/>
          </cell>
          <cell r="BN276">
            <v>0</v>
          </cell>
          <cell r="BO276" t="str">
            <v/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 t="str">
            <v/>
          </cell>
          <cell r="BV276">
            <v>0</v>
          </cell>
          <cell r="BW276">
            <v>7</v>
          </cell>
          <cell r="BX276" t="str">
            <v>DOWNGRADE</v>
          </cell>
          <cell r="BY276" t="str">
            <v>RESET</v>
          </cell>
        </row>
        <row r="277">
          <cell r="A277" t="str">
            <v>A1096</v>
          </cell>
          <cell r="B277" t="str">
            <v>Nila Haqiqi</v>
          </cell>
          <cell r="C277" t="str">
            <v>DELTA</v>
          </cell>
          <cell r="D277">
            <v>44973</v>
          </cell>
          <cell r="E277" t="str">
            <v>Feb-23</v>
          </cell>
          <cell r="F277" t="str">
            <v>EKSKLUSIF</v>
          </cell>
          <cell r="G277" t="str">
            <v>EKSKLUSIF</v>
          </cell>
          <cell r="H277" t="str">
            <v>EKSKLUSIF</v>
          </cell>
          <cell r="I277" t="str">
            <v>EKSKLUSIF</v>
          </cell>
          <cell r="J277" t="str">
            <v>EKSKLUSIF</v>
          </cell>
          <cell r="K277" t="str">
            <v>EKSKLUSIF</v>
          </cell>
          <cell r="L277" t="str">
            <v>EKSKLUSIF</v>
          </cell>
          <cell r="M277">
            <v>20</v>
          </cell>
          <cell r="N277">
            <v>46</v>
          </cell>
          <cell r="O277">
            <v>40</v>
          </cell>
          <cell r="P277">
            <v>41</v>
          </cell>
          <cell r="Q277">
            <v>37</v>
          </cell>
          <cell r="R277">
            <v>41</v>
          </cell>
          <cell r="S277">
            <v>22</v>
          </cell>
          <cell r="T277">
            <v>247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 t="str">
            <v>TIDAK</v>
          </cell>
          <cell r="AE277" t="str">
            <v>TIDAK</v>
          </cell>
          <cell r="AF277">
            <v>0</v>
          </cell>
          <cell r="AG277">
            <v>2</v>
          </cell>
          <cell r="AH277" t="str">
            <v>SAPHIRE</v>
          </cell>
          <cell r="AI277">
            <v>0</v>
          </cell>
          <cell r="AJ277" t="str">
            <v>FALSE</v>
          </cell>
          <cell r="AK277">
            <v>0</v>
          </cell>
          <cell r="AL277">
            <v>45261</v>
          </cell>
          <cell r="AM277">
            <v>45701</v>
          </cell>
          <cell r="AN277">
            <v>1</v>
          </cell>
          <cell r="AO277">
            <v>0</v>
          </cell>
          <cell r="AP277" t="str">
            <v>EKSKLUSIF</v>
          </cell>
          <cell r="AQ277" t="str">
            <v>-</v>
          </cell>
          <cell r="AR277" t="str">
            <v>EKSKLUSIF</v>
          </cell>
          <cell r="AS277" t="str">
            <v>EKSKLUSIF</v>
          </cell>
          <cell r="AT277" t="str">
            <v>EKSKLUSIF</v>
          </cell>
          <cell r="AU277" t="str">
            <v>EKSKLUSIF</v>
          </cell>
          <cell r="AV277" t="str">
            <v/>
          </cell>
          <cell r="AW277">
            <v>48</v>
          </cell>
          <cell r="AX277">
            <v>48</v>
          </cell>
          <cell r="AY277">
            <v>43</v>
          </cell>
          <cell r="AZ277">
            <v>46</v>
          </cell>
          <cell r="BA277">
            <v>44</v>
          </cell>
          <cell r="BB277">
            <v>48</v>
          </cell>
          <cell r="BC277">
            <v>48</v>
          </cell>
          <cell r="BD277">
            <v>43</v>
          </cell>
          <cell r="BE277">
            <v>46</v>
          </cell>
          <cell r="BF277">
            <v>44</v>
          </cell>
          <cell r="BG277">
            <v>19</v>
          </cell>
          <cell r="BH277">
            <v>48</v>
          </cell>
          <cell r="BI277">
            <v>48</v>
          </cell>
          <cell r="BJ277">
            <v>43</v>
          </cell>
          <cell r="BK277">
            <v>46</v>
          </cell>
          <cell r="BL277">
            <v>44</v>
          </cell>
          <cell r="BM277">
            <v>21</v>
          </cell>
          <cell r="BN277">
            <v>269</v>
          </cell>
          <cell r="BO277">
            <v>0</v>
          </cell>
          <cell r="BP277">
            <v>48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21</v>
          </cell>
          <cell r="BV277">
            <v>69</v>
          </cell>
          <cell r="BW277">
            <v>0</v>
          </cell>
          <cell r="BX277" t="str">
            <v>TIDAK</v>
          </cell>
          <cell r="BY277" t="str">
            <v>TIDAK</v>
          </cell>
        </row>
        <row r="278">
          <cell r="A278" t="str">
            <v>A1140</v>
          </cell>
          <cell r="B278" t="str">
            <v>Nilawati Laia</v>
          </cell>
          <cell r="C278" t="str">
            <v>DELTA</v>
          </cell>
          <cell r="D278">
            <v>44977</v>
          </cell>
          <cell r="E278" t="str">
            <v>Feb-23</v>
          </cell>
          <cell r="F278" t="str">
            <v>EKSKLUSIF</v>
          </cell>
          <cell r="G278" t="str">
            <v>EKSKLUSIF</v>
          </cell>
          <cell r="H278" t="str">
            <v>EKSKLUSIF</v>
          </cell>
          <cell r="I278" t="str">
            <v>EKSKLUSIF</v>
          </cell>
          <cell r="J278" t="str">
            <v>EKSKLUSIF</v>
          </cell>
          <cell r="K278" t="str">
            <v>EKSKLUSIF</v>
          </cell>
          <cell r="L278" t="str">
            <v>EKSKLUSIF</v>
          </cell>
          <cell r="M278">
            <v>21</v>
          </cell>
          <cell r="N278">
            <v>46</v>
          </cell>
          <cell r="O278">
            <v>41</v>
          </cell>
          <cell r="P278">
            <v>41</v>
          </cell>
          <cell r="Q278">
            <v>38</v>
          </cell>
          <cell r="R278">
            <v>42</v>
          </cell>
          <cell r="S278">
            <v>21</v>
          </cell>
          <cell r="T278">
            <v>250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 t="str">
            <v>TIDAK</v>
          </cell>
          <cell r="AE278" t="str">
            <v>TIDAK</v>
          </cell>
          <cell r="AF278">
            <v>0</v>
          </cell>
          <cell r="AG278">
            <v>2</v>
          </cell>
          <cell r="AH278" t="str">
            <v>SAPHIRE</v>
          </cell>
          <cell r="AI278">
            <v>0</v>
          </cell>
          <cell r="AJ278" t="str">
            <v>FALSE</v>
          </cell>
          <cell r="AK278">
            <v>0</v>
          </cell>
          <cell r="AL278">
            <v>45261</v>
          </cell>
          <cell r="AM278">
            <v>45701</v>
          </cell>
          <cell r="AN278">
            <v>1</v>
          </cell>
          <cell r="AO278">
            <v>0</v>
          </cell>
          <cell r="AP278" t="str">
            <v>EKSKLUSIF</v>
          </cell>
          <cell r="AQ278" t="str">
            <v>-</v>
          </cell>
          <cell r="AR278" t="str">
            <v>-</v>
          </cell>
          <cell r="AS278" t="str">
            <v>-</v>
          </cell>
          <cell r="AT278" t="str">
            <v>-</v>
          </cell>
          <cell r="AU278" t="str">
            <v>-</v>
          </cell>
          <cell r="AV278" t="str">
            <v/>
          </cell>
          <cell r="AW278">
            <v>50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50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19</v>
          </cell>
          <cell r="BH278">
            <v>50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 t="str">
            <v/>
          </cell>
          <cell r="BN278">
            <v>69</v>
          </cell>
          <cell r="BO278">
            <v>0</v>
          </cell>
          <cell r="BP278">
            <v>50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 t="str">
            <v/>
          </cell>
          <cell r="BV278">
            <v>50</v>
          </cell>
          <cell r="BW278">
            <v>5</v>
          </cell>
          <cell r="BX278" t="str">
            <v>DOWNGRADE</v>
          </cell>
          <cell r="BY278" t="str">
            <v>RESET</v>
          </cell>
        </row>
        <row r="279">
          <cell r="A279" t="str">
            <v>A3545</v>
          </cell>
          <cell r="B279" t="str">
            <v>Ninik Rizqi Zunarisma</v>
          </cell>
          <cell r="C279" t="str">
            <v>DELTA</v>
          </cell>
          <cell r="D279">
            <v>45322</v>
          </cell>
          <cell r="E279" t="str">
            <v>Jan-24</v>
          </cell>
          <cell r="F279" t="str">
            <v>-</v>
          </cell>
          <cell r="G279" t="str">
            <v>REGULER</v>
          </cell>
          <cell r="H279" t="str">
            <v>REGULER</v>
          </cell>
          <cell r="I279" t="str">
            <v>REGULER</v>
          </cell>
          <cell r="J279" t="str">
            <v>-</v>
          </cell>
          <cell r="K279" t="str">
            <v>-</v>
          </cell>
          <cell r="L279" t="str">
            <v>-</v>
          </cell>
          <cell r="M279">
            <v>0</v>
          </cell>
          <cell r="N279">
            <v>1</v>
          </cell>
          <cell r="O279">
            <v>5</v>
          </cell>
          <cell r="P279">
            <v>1</v>
          </cell>
          <cell r="Q279">
            <v>0</v>
          </cell>
          <cell r="R279">
            <v>0</v>
          </cell>
          <cell r="S279" t="str">
            <v/>
          </cell>
          <cell r="T279">
            <v>7</v>
          </cell>
          <cell r="U279">
            <v>0</v>
          </cell>
          <cell r="V279">
            <v>1</v>
          </cell>
          <cell r="W279">
            <v>5</v>
          </cell>
          <cell r="X279">
            <v>1</v>
          </cell>
          <cell r="Y279">
            <v>0</v>
          </cell>
          <cell r="Z279">
            <v>0</v>
          </cell>
          <cell r="AA279" t="str">
            <v/>
          </cell>
          <cell r="AB279">
            <v>7</v>
          </cell>
          <cell r="AC279">
            <v>3</v>
          </cell>
          <cell r="AD279" t="str">
            <v>DOWNGRADE</v>
          </cell>
          <cell r="AE279" t="str">
            <v>RESET</v>
          </cell>
          <cell r="AF279">
            <v>0</v>
          </cell>
          <cell r="AG279">
            <v>1</v>
          </cell>
          <cell r="AH279" t="str">
            <v>SAPHIRE</v>
          </cell>
          <cell r="AI279">
            <v>0</v>
          </cell>
          <cell r="AJ279" t="str">
            <v>FALSE</v>
          </cell>
          <cell r="AK279">
            <v>0</v>
          </cell>
          <cell r="AL279">
            <v>45261</v>
          </cell>
          <cell r="AM279">
            <v>45701</v>
          </cell>
          <cell r="AN279">
            <v>1</v>
          </cell>
          <cell r="AO279">
            <v>0</v>
          </cell>
          <cell r="AP279" t="str">
            <v>-</v>
          </cell>
          <cell r="AQ279" t="str">
            <v>-</v>
          </cell>
          <cell r="AR279" t="str">
            <v>-</v>
          </cell>
          <cell r="AS279" t="str">
            <v>-</v>
          </cell>
          <cell r="AT279" t="str">
            <v>-</v>
          </cell>
          <cell r="AU279" t="str">
            <v>-</v>
          </cell>
          <cell r="AV279" t="str">
            <v/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 t="str">
            <v/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 t="str">
            <v/>
          </cell>
          <cell r="BN279">
            <v>0</v>
          </cell>
          <cell r="BO279" t="str">
            <v/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 t="str">
            <v/>
          </cell>
          <cell r="BV279">
            <v>0</v>
          </cell>
          <cell r="BW279">
            <v>7</v>
          </cell>
          <cell r="BX279" t="str">
            <v>DOWNGRADE</v>
          </cell>
          <cell r="BY279" t="str">
            <v>RESET</v>
          </cell>
        </row>
        <row r="280">
          <cell r="A280" t="str">
            <v>A3358</v>
          </cell>
          <cell r="B280" t="str">
            <v>Novia Putriana Kusumawati</v>
          </cell>
          <cell r="C280" t="str">
            <v>DELTA</v>
          </cell>
          <cell r="D280">
            <v>45276</v>
          </cell>
          <cell r="E280" t="str">
            <v>Dec-23</v>
          </cell>
          <cell r="F280" t="str">
            <v>REGULER</v>
          </cell>
          <cell r="G280" t="str">
            <v>REGULER</v>
          </cell>
          <cell r="H280" t="str">
            <v>REGULER</v>
          </cell>
          <cell r="I280" t="str">
            <v>REGULER</v>
          </cell>
          <cell r="J280" t="str">
            <v>REGULER</v>
          </cell>
          <cell r="K280" t="str">
            <v>REGULER</v>
          </cell>
          <cell r="L280" t="str">
            <v>-</v>
          </cell>
          <cell r="M280">
            <v>3</v>
          </cell>
          <cell r="N280">
            <v>24</v>
          </cell>
          <cell r="O280">
            <v>25</v>
          </cell>
          <cell r="P280">
            <v>22</v>
          </cell>
          <cell r="Q280">
            <v>12</v>
          </cell>
          <cell r="R280">
            <v>23</v>
          </cell>
          <cell r="S280" t="str">
            <v/>
          </cell>
          <cell r="T280">
            <v>109</v>
          </cell>
          <cell r="U280">
            <v>3</v>
          </cell>
          <cell r="V280">
            <v>24</v>
          </cell>
          <cell r="W280">
            <v>25</v>
          </cell>
          <cell r="X280">
            <v>22</v>
          </cell>
          <cell r="Y280">
            <v>12</v>
          </cell>
          <cell r="Z280">
            <v>23</v>
          </cell>
          <cell r="AA280" t="str">
            <v/>
          </cell>
          <cell r="AB280">
            <v>109</v>
          </cell>
          <cell r="AC280">
            <v>1</v>
          </cell>
          <cell r="AD280" t="str">
            <v>TIDAK</v>
          </cell>
          <cell r="AE280" t="str">
            <v>TIDAK</v>
          </cell>
          <cell r="AF280">
            <v>109</v>
          </cell>
          <cell r="AG280">
            <v>2</v>
          </cell>
          <cell r="AH280" t="str">
            <v>SAPHIRE</v>
          </cell>
          <cell r="AI280">
            <v>0</v>
          </cell>
          <cell r="AJ280" t="str">
            <v>Y</v>
          </cell>
          <cell r="AK280">
            <v>0</v>
          </cell>
          <cell r="AL280">
            <v>45261</v>
          </cell>
          <cell r="AM280">
            <v>45701</v>
          </cell>
          <cell r="AN280">
            <v>1</v>
          </cell>
          <cell r="AO280">
            <v>109</v>
          </cell>
          <cell r="AP280" t="str">
            <v>-</v>
          </cell>
          <cell r="AQ280" t="str">
            <v>-</v>
          </cell>
          <cell r="AR280" t="str">
            <v>REGULER</v>
          </cell>
          <cell r="AS280" t="str">
            <v>REGULER</v>
          </cell>
          <cell r="AT280" t="str">
            <v>REGULER</v>
          </cell>
          <cell r="AU280" t="str">
            <v>REGULER</v>
          </cell>
          <cell r="AV280" t="str">
            <v/>
          </cell>
          <cell r="AW280">
            <v>22</v>
          </cell>
          <cell r="AX280">
            <v>22</v>
          </cell>
          <cell r="AY280">
            <v>15</v>
          </cell>
          <cell r="AZ280">
            <v>22</v>
          </cell>
          <cell r="BA280">
            <v>21</v>
          </cell>
          <cell r="BB280">
            <v>22</v>
          </cell>
          <cell r="BC280">
            <v>22</v>
          </cell>
          <cell r="BD280">
            <v>15</v>
          </cell>
          <cell r="BE280">
            <v>22</v>
          </cell>
          <cell r="BF280">
            <v>21</v>
          </cell>
          <cell r="BG280">
            <v>15</v>
          </cell>
          <cell r="BH280">
            <v>22</v>
          </cell>
          <cell r="BI280">
            <v>22</v>
          </cell>
          <cell r="BJ280">
            <v>15</v>
          </cell>
          <cell r="BK280">
            <v>22</v>
          </cell>
          <cell r="BL280">
            <v>21</v>
          </cell>
          <cell r="BM280">
            <v>6</v>
          </cell>
          <cell r="BN280">
            <v>123</v>
          </cell>
          <cell r="BO280">
            <v>15</v>
          </cell>
          <cell r="BP280">
            <v>22</v>
          </cell>
          <cell r="BQ280">
            <v>22</v>
          </cell>
          <cell r="BR280">
            <v>15</v>
          </cell>
          <cell r="BS280">
            <v>22</v>
          </cell>
          <cell r="BT280">
            <v>21</v>
          </cell>
          <cell r="BU280">
            <v>6</v>
          </cell>
          <cell r="BV280">
            <v>123</v>
          </cell>
          <cell r="BW280">
            <v>0</v>
          </cell>
          <cell r="BX280" t="str">
            <v>TIDAK</v>
          </cell>
          <cell r="BY280" t="str">
            <v>TIDAK</v>
          </cell>
        </row>
        <row r="281">
          <cell r="A281" t="str">
            <v>A1348</v>
          </cell>
          <cell r="B281" t="str">
            <v>Nur Hidayah</v>
          </cell>
          <cell r="C281" t="str">
            <v>DELTA</v>
          </cell>
          <cell r="D281">
            <v>44985</v>
          </cell>
          <cell r="E281" t="str">
            <v>Feb-23</v>
          </cell>
          <cell r="F281" t="str">
            <v>REGULER</v>
          </cell>
          <cell r="G281" t="str">
            <v>REGULER</v>
          </cell>
          <cell r="H281" t="str">
            <v>REGULER</v>
          </cell>
          <cell r="I281" t="str">
            <v>REGULER</v>
          </cell>
          <cell r="J281" t="str">
            <v>-</v>
          </cell>
          <cell r="K281" t="str">
            <v>-</v>
          </cell>
          <cell r="L281" t="str">
            <v>-</v>
          </cell>
          <cell r="M281">
            <v>20</v>
          </cell>
          <cell r="N281">
            <v>44</v>
          </cell>
          <cell r="O281">
            <v>22</v>
          </cell>
          <cell r="P281">
            <v>22</v>
          </cell>
          <cell r="Q281">
            <v>0</v>
          </cell>
          <cell r="R281">
            <v>0</v>
          </cell>
          <cell r="S281" t="str">
            <v/>
          </cell>
          <cell r="T281">
            <v>108</v>
          </cell>
          <cell r="U281">
            <v>20</v>
          </cell>
          <cell r="V281">
            <v>44</v>
          </cell>
          <cell r="W281">
            <v>22</v>
          </cell>
          <cell r="X281">
            <v>22</v>
          </cell>
          <cell r="Y281">
            <v>0</v>
          </cell>
          <cell r="Z281">
            <v>0</v>
          </cell>
          <cell r="AA281" t="str">
            <v/>
          </cell>
          <cell r="AB281">
            <v>108</v>
          </cell>
          <cell r="AC281">
            <v>3</v>
          </cell>
          <cell r="AD281" t="str">
            <v>DOWNGRADE</v>
          </cell>
          <cell r="AE281" t="str">
            <v>RESET</v>
          </cell>
          <cell r="AF281">
            <v>0</v>
          </cell>
          <cell r="AG281">
            <v>2</v>
          </cell>
          <cell r="AH281" t="str">
            <v>SAPHIRE</v>
          </cell>
          <cell r="AI281">
            <v>0</v>
          </cell>
          <cell r="AJ281" t="str">
            <v>FALSE</v>
          </cell>
          <cell r="AK281">
            <v>0</v>
          </cell>
          <cell r="AL281">
            <v>45261</v>
          </cell>
          <cell r="AM281">
            <v>45701</v>
          </cell>
          <cell r="AN281">
            <v>1</v>
          </cell>
          <cell r="AO281">
            <v>0</v>
          </cell>
          <cell r="AP281" t="str">
            <v>-</v>
          </cell>
          <cell r="AQ281" t="str">
            <v>-</v>
          </cell>
          <cell r="AR281" t="str">
            <v>-</v>
          </cell>
          <cell r="AS281" t="str">
            <v>-</v>
          </cell>
          <cell r="AT281" t="str">
            <v>-</v>
          </cell>
          <cell r="AU281" t="str">
            <v>-</v>
          </cell>
          <cell r="AV281" t="str">
            <v/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 t="str">
            <v/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 t="str">
            <v/>
          </cell>
          <cell r="BN281">
            <v>0</v>
          </cell>
          <cell r="BO281" t="str">
            <v/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 t="str">
            <v/>
          </cell>
          <cell r="BV281">
            <v>0</v>
          </cell>
          <cell r="BW281">
            <v>7</v>
          </cell>
          <cell r="BX281" t="str">
            <v>DOWNGRADE</v>
          </cell>
          <cell r="BY281" t="str">
            <v>RESET</v>
          </cell>
        </row>
        <row r="282">
          <cell r="A282" t="str">
            <v>A0725</v>
          </cell>
          <cell r="B282" t="str">
            <v>Nur Khasanah</v>
          </cell>
          <cell r="C282" t="str">
            <v>DELTA</v>
          </cell>
          <cell r="D282">
            <v>44898</v>
          </cell>
          <cell r="E282" t="str">
            <v>Dec-22</v>
          </cell>
          <cell r="F282" t="str">
            <v>REGULER</v>
          </cell>
          <cell r="G282" t="str">
            <v>REGULER</v>
          </cell>
          <cell r="H282" t="str">
            <v>-</v>
          </cell>
          <cell r="I282" t="str">
            <v>REGULER</v>
          </cell>
          <cell r="J282" t="str">
            <v>REGULER</v>
          </cell>
          <cell r="K282" t="str">
            <v>REGULER</v>
          </cell>
          <cell r="L282" t="str">
            <v>EKSKLUSIF</v>
          </cell>
          <cell r="M282">
            <v>15</v>
          </cell>
          <cell r="N282">
            <v>39</v>
          </cell>
          <cell r="O282">
            <v>0</v>
          </cell>
          <cell r="P282">
            <v>21</v>
          </cell>
          <cell r="Q282">
            <v>31</v>
          </cell>
          <cell r="R282">
            <v>3</v>
          </cell>
          <cell r="S282">
            <v>22</v>
          </cell>
          <cell r="T282">
            <v>131</v>
          </cell>
          <cell r="U282">
            <v>15</v>
          </cell>
          <cell r="V282">
            <v>39</v>
          </cell>
          <cell r="W282">
            <v>0</v>
          </cell>
          <cell r="X282">
            <v>21</v>
          </cell>
          <cell r="Y282">
            <v>31</v>
          </cell>
          <cell r="Z282">
            <v>3</v>
          </cell>
          <cell r="AA282">
            <v>0</v>
          </cell>
          <cell r="AB282">
            <v>109</v>
          </cell>
          <cell r="AC282">
            <v>1</v>
          </cell>
          <cell r="AD282" t="str">
            <v>TIDAK</v>
          </cell>
          <cell r="AE282" t="str">
            <v>TIDAK</v>
          </cell>
          <cell r="AF282">
            <v>109</v>
          </cell>
          <cell r="AG282">
            <v>2</v>
          </cell>
          <cell r="AH282" t="str">
            <v>SAPHIRE</v>
          </cell>
          <cell r="AI282">
            <v>0</v>
          </cell>
          <cell r="AJ282" t="str">
            <v>Y</v>
          </cell>
          <cell r="AK282">
            <v>0</v>
          </cell>
          <cell r="AL282">
            <v>45261</v>
          </cell>
          <cell r="AM282">
            <v>45701</v>
          </cell>
          <cell r="AN282">
            <v>1</v>
          </cell>
          <cell r="AO282">
            <v>109</v>
          </cell>
          <cell r="AP282" t="str">
            <v>EKSKLUSIF</v>
          </cell>
          <cell r="AQ282" t="str">
            <v>-</v>
          </cell>
          <cell r="AR282" t="str">
            <v>EKSKLUSIF</v>
          </cell>
          <cell r="AS282" t="str">
            <v>EKSKLUSIF</v>
          </cell>
          <cell r="AT282" t="str">
            <v>EKSKLUSIF</v>
          </cell>
          <cell r="AU282" t="str">
            <v>EKSKLUSIF</v>
          </cell>
          <cell r="AV282" t="str">
            <v/>
          </cell>
          <cell r="AW282">
            <v>47</v>
          </cell>
          <cell r="AX282">
            <v>47</v>
          </cell>
          <cell r="AY282">
            <v>43</v>
          </cell>
          <cell r="AZ282">
            <v>47</v>
          </cell>
          <cell r="BA282">
            <v>44</v>
          </cell>
          <cell r="BB282">
            <v>47</v>
          </cell>
          <cell r="BC282">
            <v>47</v>
          </cell>
          <cell r="BD282">
            <v>43</v>
          </cell>
          <cell r="BE282">
            <v>47</v>
          </cell>
          <cell r="BF282">
            <v>44</v>
          </cell>
          <cell r="BG282">
            <v>20</v>
          </cell>
          <cell r="BH282">
            <v>47</v>
          </cell>
          <cell r="BI282">
            <v>47</v>
          </cell>
          <cell r="BJ282">
            <v>43</v>
          </cell>
          <cell r="BK282">
            <v>47</v>
          </cell>
          <cell r="BL282">
            <v>44</v>
          </cell>
          <cell r="BM282">
            <v>21</v>
          </cell>
          <cell r="BN282">
            <v>269</v>
          </cell>
          <cell r="BO282">
            <v>0</v>
          </cell>
          <cell r="BP282">
            <v>47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21</v>
          </cell>
          <cell r="BV282">
            <v>68</v>
          </cell>
          <cell r="BW282">
            <v>0</v>
          </cell>
          <cell r="BX282" t="str">
            <v>TIDAK</v>
          </cell>
          <cell r="BY282" t="str">
            <v>TIDAK</v>
          </cell>
        </row>
        <row r="283">
          <cell r="A283" t="str">
            <v>A1651</v>
          </cell>
          <cell r="B283" t="str">
            <v>Nur Romadani Fitriana</v>
          </cell>
          <cell r="C283" t="str">
            <v>DELTA</v>
          </cell>
          <cell r="D283">
            <v>44992</v>
          </cell>
          <cell r="E283" t="str">
            <v>Mar-23</v>
          </cell>
          <cell r="F283" t="str">
            <v>REGULER</v>
          </cell>
          <cell r="G283" t="str">
            <v>EKSKLUSIF</v>
          </cell>
          <cell r="H283" t="str">
            <v>EKSKLUSIF</v>
          </cell>
          <cell r="I283" t="str">
            <v>EKSKLUSIF</v>
          </cell>
          <cell r="J283" t="str">
            <v>EKSKLUSIF</v>
          </cell>
          <cell r="K283" t="str">
            <v>EKSKLUSIF</v>
          </cell>
          <cell r="L283" t="str">
            <v>EKSKLUSIF</v>
          </cell>
          <cell r="M283">
            <v>22</v>
          </cell>
          <cell r="N283">
            <v>45</v>
          </cell>
          <cell r="O283">
            <v>40</v>
          </cell>
          <cell r="P283">
            <v>40</v>
          </cell>
          <cell r="Q283">
            <v>37</v>
          </cell>
          <cell r="R283">
            <v>41</v>
          </cell>
          <cell r="S283">
            <v>20</v>
          </cell>
          <cell r="T283">
            <v>245</v>
          </cell>
          <cell r="U283">
            <v>22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22</v>
          </cell>
          <cell r="AC283">
            <v>0</v>
          </cell>
          <cell r="AD283" t="str">
            <v>TIDAK</v>
          </cell>
          <cell r="AE283" t="str">
            <v>TIDAK</v>
          </cell>
          <cell r="AF283">
            <v>22</v>
          </cell>
          <cell r="AG283">
            <v>2</v>
          </cell>
          <cell r="AH283" t="str">
            <v>SAPHIRE</v>
          </cell>
          <cell r="AI283">
            <v>0</v>
          </cell>
          <cell r="AJ283" t="str">
            <v>FALSE</v>
          </cell>
          <cell r="AK283">
            <v>0</v>
          </cell>
          <cell r="AL283">
            <v>45261</v>
          </cell>
          <cell r="AM283">
            <v>45701</v>
          </cell>
          <cell r="AN283">
            <v>1</v>
          </cell>
          <cell r="AO283">
            <v>22</v>
          </cell>
          <cell r="AP283" t="str">
            <v>EKSKLUSIF</v>
          </cell>
          <cell r="AQ283" t="str">
            <v>-</v>
          </cell>
          <cell r="AR283" t="str">
            <v>EKSKLUSIF</v>
          </cell>
          <cell r="AS283" t="str">
            <v>REGULER</v>
          </cell>
          <cell r="AT283" t="str">
            <v>REGULER</v>
          </cell>
          <cell r="AU283" t="str">
            <v>EKSKLUSIF</v>
          </cell>
          <cell r="AV283" t="str">
            <v/>
          </cell>
          <cell r="AW283">
            <v>36</v>
          </cell>
          <cell r="AX283">
            <v>43</v>
          </cell>
          <cell r="AY283">
            <v>30</v>
          </cell>
          <cell r="AZ283">
            <v>34</v>
          </cell>
          <cell r="BA283">
            <v>43</v>
          </cell>
          <cell r="BB283">
            <v>36</v>
          </cell>
          <cell r="BC283">
            <v>43</v>
          </cell>
          <cell r="BD283">
            <v>30</v>
          </cell>
          <cell r="BE283">
            <v>34</v>
          </cell>
          <cell r="BF283">
            <v>43</v>
          </cell>
          <cell r="BG283">
            <v>20</v>
          </cell>
          <cell r="BH283">
            <v>36</v>
          </cell>
          <cell r="BI283">
            <v>43</v>
          </cell>
          <cell r="BJ283">
            <v>30</v>
          </cell>
          <cell r="BK283">
            <v>34</v>
          </cell>
          <cell r="BL283">
            <v>43</v>
          </cell>
          <cell r="BM283">
            <v>20</v>
          </cell>
          <cell r="BN283">
            <v>226</v>
          </cell>
          <cell r="BO283">
            <v>0</v>
          </cell>
          <cell r="BP283">
            <v>36</v>
          </cell>
          <cell r="BQ283">
            <v>0</v>
          </cell>
          <cell r="BR283">
            <v>30</v>
          </cell>
          <cell r="BS283">
            <v>34</v>
          </cell>
          <cell r="BT283">
            <v>0</v>
          </cell>
          <cell r="BU283">
            <v>20</v>
          </cell>
          <cell r="BV283">
            <v>120</v>
          </cell>
          <cell r="BW283">
            <v>0</v>
          </cell>
          <cell r="BX283" t="str">
            <v>TIDAK</v>
          </cell>
          <cell r="BY283" t="str">
            <v>TIDAK</v>
          </cell>
        </row>
        <row r="284">
          <cell r="A284" t="str">
            <v>A1360</v>
          </cell>
          <cell r="B284" t="str">
            <v>Nurputranto Laksono</v>
          </cell>
          <cell r="C284" t="str">
            <v>DELTA</v>
          </cell>
          <cell r="D284">
            <v>44961</v>
          </cell>
          <cell r="E284" t="str">
            <v>Feb-23</v>
          </cell>
          <cell r="F284" t="str">
            <v>REGULER</v>
          </cell>
          <cell r="G284" t="str">
            <v>REGULER</v>
          </cell>
          <cell r="H284" t="str">
            <v>REGULER</v>
          </cell>
          <cell r="I284" t="str">
            <v>REGULER</v>
          </cell>
          <cell r="J284" t="str">
            <v>REGULER</v>
          </cell>
          <cell r="K284" t="str">
            <v>REGULER</v>
          </cell>
          <cell r="L284" t="str">
            <v>REGULER</v>
          </cell>
          <cell r="M284">
            <v>16</v>
          </cell>
          <cell r="N284">
            <v>29</v>
          </cell>
          <cell r="O284">
            <v>35</v>
          </cell>
          <cell r="P284">
            <v>28</v>
          </cell>
          <cell r="Q284">
            <v>36</v>
          </cell>
          <cell r="R284">
            <v>36</v>
          </cell>
          <cell r="S284">
            <v>21</v>
          </cell>
          <cell r="T284">
            <v>201</v>
          </cell>
          <cell r="U284">
            <v>16</v>
          </cell>
          <cell r="V284">
            <v>29</v>
          </cell>
          <cell r="W284">
            <v>35</v>
          </cell>
          <cell r="X284">
            <v>28</v>
          </cell>
          <cell r="Y284">
            <v>36</v>
          </cell>
          <cell r="Z284">
            <v>36</v>
          </cell>
          <cell r="AA284">
            <v>21</v>
          </cell>
          <cell r="AB284">
            <v>201</v>
          </cell>
          <cell r="AC284">
            <v>0</v>
          </cell>
          <cell r="AD284" t="str">
            <v>TIDAK</v>
          </cell>
          <cell r="AE284" t="str">
            <v>TIDAK</v>
          </cell>
          <cell r="AF284">
            <v>201</v>
          </cell>
          <cell r="AG284">
            <v>2</v>
          </cell>
          <cell r="AH284" t="str">
            <v>SAPHIRE</v>
          </cell>
          <cell r="AI284">
            <v>0</v>
          </cell>
          <cell r="AJ284" t="str">
            <v>Y</v>
          </cell>
          <cell r="AK284">
            <v>0</v>
          </cell>
          <cell r="AL284">
            <v>45261</v>
          </cell>
          <cell r="AM284">
            <v>45701</v>
          </cell>
          <cell r="AN284">
            <v>1</v>
          </cell>
          <cell r="AO284">
            <v>201</v>
          </cell>
          <cell r="AP284" t="str">
            <v>-</v>
          </cell>
          <cell r="AQ284" t="str">
            <v>-</v>
          </cell>
          <cell r="AR284" t="str">
            <v>REGULER</v>
          </cell>
          <cell r="AS284" t="str">
            <v>-</v>
          </cell>
          <cell r="AT284" t="str">
            <v>REGULER</v>
          </cell>
          <cell r="AU284" t="str">
            <v>REGULER</v>
          </cell>
          <cell r="AV284" t="str">
            <v/>
          </cell>
          <cell r="AW284">
            <v>20</v>
          </cell>
          <cell r="AX284">
            <v>11</v>
          </cell>
          <cell r="AY284">
            <v>0</v>
          </cell>
          <cell r="AZ284">
            <v>17</v>
          </cell>
          <cell r="BA284">
            <v>34</v>
          </cell>
          <cell r="BB284">
            <v>20</v>
          </cell>
          <cell r="BC284">
            <v>11</v>
          </cell>
          <cell r="BD284">
            <v>0</v>
          </cell>
          <cell r="BE284">
            <v>17</v>
          </cell>
          <cell r="BF284">
            <v>34</v>
          </cell>
          <cell r="BG284">
            <v>17</v>
          </cell>
          <cell r="BH284">
            <v>20</v>
          </cell>
          <cell r="BI284">
            <v>11</v>
          </cell>
          <cell r="BJ284">
            <v>0</v>
          </cell>
          <cell r="BK284">
            <v>17</v>
          </cell>
          <cell r="BL284">
            <v>34</v>
          </cell>
          <cell r="BM284">
            <v>21</v>
          </cell>
          <cell r="BN284">
            <v>120</v>
          </cell>
          <cell r="BO284">
            <v>17</v>
          </cell>
          <cell r="BP284">
            <v>20</v>
          </cell>
          <cell r="BQ284">
            <v>11</v>
          </cell>
          <cell r="BR284">
            <v>0</v>
          </cell>
          <cell r="BS284">
            <v>17</v>
          </cell>
          <cell r="BT284">
            <v>34</v>
          </cell>
          <cell r="BU284">
            <v>21</v>
          </cell>
          <cell r="BV284">
            <v>120</v>
          </cell>
          <cell r="BW284">
            <v>1</v>
          </cell>
          <cell r="BX284" t="str">
            <v>TIDAK</v>
          </cell>
          <cell r="BY284" t="str">
            <v>TIDAK</v>
          </cell>
        </row>
        <row r="285">
          <cell r="A285" t="str">
            <v>A2885</v>
          </cell>
          <cell r="B285" t="str">
            <v>Nurul Wahyuning Tyas</v>
          </cell>
          <cell r="C285" t="str">
            <v>DELTA</v>
          </cell>
          <cell r="D285">
            <v>45201</v>
          </cell>
          <cell r="E285" t="str">
            <v>Oct-23</v>
          </cell>
          <cell r="F285" t="str">
            <v>REGULER</v>
          </cell>
          <cell r="G285" t="str">
            <v>REGULER</v>
          </cell>
          <cell r="H285" t="str">
            <v>REGULER</v>
          </cell>
          <cell r="I285" t="str">
            <v>REGULER</v>
          </cell>
          <cell r="J285" t="str">
            <v>-</v>
          </cell>
          <cell r="K285" t="str">
            <v>-</v>
          </cell>
          <cell r="L285" t="str">
            <v>-</v>
          </cell>
          <cell r="M285">
            <v>0</v>
          </cell>
          <cell r="N285">
            <v>3</v>
          </cell>
          <cell r="O285">
            <v>1</v>
          </cell>
          <cell r="P285">
            <v>1</v>
          </cell>
          <cell r="Q285">
            <v>0</v>
          </cell>
          <cell r="R285">
            <v>0</v>
          </cell>
          <cell r="S285" t="str">
            <v/>
          </cell>
          <cell r="T285">
            <v>5</v>
          </cell>
          <cell r="U285">
            <v>0</v>
          </cell>
          <cell r="V285">
            <v>3</v>
          </cell>
          <cell r="W285">
            <v>1</v>
          </cell>
          <cell r="X285">
            <v>1</v>
          </cell>
          <cell r="Y285">
            <v>0</v>
          </cell>
          <cell r="Z285">
            <v>0</v>
          </cell>
          <cell r="AA285" t="str">
            <v/>
          </cell>
          <cell r="AB285">
            <v>5</v>
          </cell>
          <cell r="AC285">
            <v>4</v>
          </cell>
          <cell r="AD285" t="str">
            <v>DOWNGRADE</v>
          </cell>
          <cell r="AE285" t="str">
            <v>RESET</v>
          </cell>
          <cell r="AF285">
            <v>0</v>
          </cell>
          <cell r="AG285">
            <v>0</v>
          </cell>
          <cell r="AH285" t="str">
            <v>SAPHIRE</v>
          </cell>
          <cell r="AI285">
            <v>0</v>
          </cell>
          <cell r="AJ285" t="str">
            <v>FALSE</v>
          </cell>
          <cell r="AK285">
            <v>0</v>
          </cell>
          <cell r="AL285">
            <v>45261</v>
          </cell>
          <cell r="AM285">
            <v>45701</v>
          </cell>
          <cell r="AN285">
            <v>1</v>
          </cell>
          <cell r="AO285">
            <v>0</v>
          </cell>
          <cell r="AP285" t="str">
            <v>-</v>
          </cell>
          <cell r="AQ285" t="str">
            <v>-</v>
          </cell>
          <cell r="AR285" t="str">
            <v>-</v>
          </cell>
          <cell r="AS285" t="str">
            <v>-</v>
          </cell>
          <cell r="AT285" t="str">
            <v>-</v>
          </cell>
          <cell r="AU285" t="str">
            <v>-</v>
          </cell>
          <cell r="AV285" t="str">
            <v/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 t="str">
            <v/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 t="str">
            <v/>
          </cell>
          <cell r="BN285">
            <v>0</v>
          </cell>
          <cell r="BO285" t="str">
            <v/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 t="str">
            <v/>
          </cell>
          <cell r="BV285">
            <v>0</v>
          </cell>
          <cell r="BW285">
            <v>7</v>
          </cell>
          <cell r="BX285" t="str">
            <v>DOWNGRADE</v>
          </cell>
          <cell r="BY285" t="str">
            <v>RESET</v>
          </cell>
        </row>
        <row r="286">
          <cell r="A286" t="str">
            <v>A3172</v>
          </cell>
          <cell r="B286" t="str">
            <v>Nuryani Nuryani</v>
          </cell>
          <cell r="C286" t="str">
            <v>DELTA</v>
          </cell>
          <cell r="D286">
            <v>45223</v>
          </cell>
          <cell r="E286" t="str">
            <v>Oct-23</v>
          </cell>
          <cell r="F286" t="str">
            <v>REGULER</v>
          </cell>
          <cell r="G286" t="str">
            <v>REGULER</v>
          </cell>
          <cell r="H286" t="str">
            <v>REGULER</v>
          </cell>
          <cell r="I286" t="str">
            <v>REGULER</v>
          </cell>
          <cell r="J286" t="str">
            <v>REGULER</v>
          </cell>
          <cell r="K286" t="str">
            <v>REGULER</v>
          </cell>
          <cell r="L286" t="str">
            <v>EKSKLUSIF</v>
          </cell>
          <cell r="M286">
            <v>19</v>
          </cell>
          <cell r="N286">
            <v>15</v>
          </cell>
          <cell r="O286">
            <v>30</v>
          </cell>
          <cell r="P286">
            <v>36</v>
          </cell>
          <cell r="Q286">
            <v>30</v>
          </cell>
          <cell r="R286">
            <v>1</v>
          </cell>
          <cell r="S286">
            <v>22</v>
          </cell>
          <cell r="T286">
            <v>153</v>
          </cell>
          <cell r="U286">
            <v>19</v>
          </cell>
          <cell r="V286">
            <v>15</v>
          </cell>
          <cell r="W286">
            <v>30</v>
          </cell>
          <cell r="X286">
            <v>36</v>
          </cell>
          <cell r="Y286">
            <v>30</v>
          </cell>
          <cell r="Z286">
            <v>1</v>
          </cell>
          <cell r="AA286">
            <v>0</v>
          </cell>
          <cell r="AB286">
            <v>131</v>
          </cell>
          <cell r="AC286">
            <v>0</v>
          </cell>
          <cell r="AD286" t="str">
            <v>TIDAK</v>
          </cell>
          <cell r="AE286" t="str">
            <v>TIDAK</v>
          </cell>
          <cell r="AF286">
            <v>131</v>
          </cell>
          <cell r="AG286">
            <v>2</v>
          </cell>
          <cell r="AH286" t="str">
            <v>SAPHIRE</v>
          </cell>
          <cell r="AI286">
            <v>0</v>
          </cell>
          <cell r="AJ286" t="str">
            <v>Y</v>
          </cell>
          <cell r="AK286">
            <v>0</v>
          </cell>
          <cell r="AL286">
            <v>45261</v>
          </cell>
          <cell r="AM286">
            <v>45701</v>
          </cell>
          <cell r="AN286">
            <v>1</v>
          </cell>
          <cell r="AO286">
            <v>131</v>
          </cell>
          <cell r="AP286" t="str">
            <v>EKSKLUSIF</v>
          </cell>
          <cell r="AQ286" t="str">
            <v>-</v>
          </cell>
          <cell r="AR286" t="str">
            <v>EKSKLUSIF</v>
          </cell>
          <cell r="AS286" t="str">
            <v>EKSKLUSIF</v>
          </cell>
          <cell r="AT286" t="str">
            <v>EKSKLUSIF</v>
          </cell>
          <cell r="AU286" t="str">
            <v>EKSKLUSIF</v>
          </cell>
          <cell r="AV286" t="str">
            <v/>
          </cell>
          <cell r="AW286">
            <v>46</v>
          </cell>
          <cell r="AX286">
            <v>48</v>
          </cell>
          <cell r="AY286">
            <v>42</v>
          </cell>
          <cell r="AZ286">
            <v>49</v>
          </cell>
          <cell r="BA286">
            <v>44</v>
          </cell>
          <cell r="BB286">
            <v>46</v>
          </cell>
          <cell r="BC286">
            <v>48</v>
          </cell>
          <cell r="BD286">
            <v>42</v>
          </cell>
          <cell r="BE286">
            <v>49</v>
          </cell>
          <cell r="BF286">
            <v>44</v>
          </cell>
          <cell r="BG286">
            <v>19</v>
          </cell>
          <cell r="BH286">
            <v>46</v>
          </cell>
          <cell r="BI286">
            <v>48</v>
          </cell>
          <cell r="BJ286">
            <v>42</v>
          </cell>
          <cell r="BK286">
            <v>49</v>
          </cell>
          <cell r="BL286">
            <v>44</v>
          </cell>
          <cell r="BM286">
            <v>22</v>
          </cell>
          <cell r="BN286">
            <v>270</v>
          </cell>
          <cell r="BO286">
            <v>0</v>
          </cell>
          <cell r="BP286">
            <v>46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22</v>
          </cell>
          <cell r="BV286">
            <v>68</v>
          </cell>
          <cell r="BW286">
            <v>0</v>
          </cell>
          <cell r="BX286" t="str">
            <v>TIDAK</v>
          </cell>
          <cell r="BY286" t="str">
            <v>TIDAK</v>
          </cell>
        </row>
        <row r="287">
          <cell r="A287" t="str">
            <v>A1118</v>
          </cell>
          <cell r="B287" t="str">
            <v>Oksa Andriardina</v>
          </cell>
          <cell r="C287" t="str">
            <v>DELTA</v>
          </cell>
          <cell r="D287">
            <v>44933</v>
          </cell>
          <cell r="E287" t="str">
            <v>Jan-23</v>
          </cell>
          <cell r="F287" t="str">
            <v>REGULER</v>
          </cell>
          <cell r="G287" t="str">
            <v>EKSKLUSIF</v>
          </cell>
          <cell r="H287" t="str">
            <v>EKSKLUSIF</v>
          </cell>
          <cell r="I287" t="str">
            <v>EKSKLUSIF</v>
          </cell>
          <cell r="J287" t="str">
            <v>EKSKLUSIF</v>
          </cell>
          <cell r="K287" t="str">
            <v>EKSKLUSIF</v>
          </cell>
          <cell r="L287" t="str">
            <v>EKSKLUSIF</v>
          </cell>
          <cell r="M287">
            <v>15</v>
          </cell>
          <cell r="N287">
            <v>45</v>
          </cell>
          <cell r="O287">
            <v>41</v>
          </cell>
          <cell r="P287">
            <v>42</v>
          </cell>
          <cell r="Q287">
            <v>37</v>
          </cell>
          <cell r="R287">
            <v>41</v>
          </cell>
          <cell r="S287">
            <v>21</v>
          </cell>
          <cell r="T287">
            <v>242</v>
          </cell>
          <cell r="U287">
            <v>15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15</v>
          </cell>
          <cell r="AC287">
            <v>0</v>
          </cell>
          <cell r="AD287" t="str">
            <v>TIDAK</v>
          </cell>
          <cell r="AE287" t="str">
            <v>TIDAK</v>
          </cell>
          <cell r="AF287">
            <v>15</v>
          </cell>
          <cell r="AG287">
            <v>2</v>
          </cell>
          <cell r="AH287" t="str">
            <v>SAPHIRE</v>
          </cell>
          <cell r="AI287">
            <v>0</v>
          </cell>
          <cell r="AJ287" t="str">
            <v>FALSE</v>
          </cell>
          <cell r="AK287">
            <v>0</v>
          </cell>
          <cell r="AL287">
            <v>45261</v>
          </cell>
          <cell r="AM287">
            <v>45701</v>
          </cell>
          <cell r="AN287">
            <v>1</v>
          </cell>
          <cell r="AO287">
            <v>15</v>
          </cell>
          <cell r="AP287" t="str">
            <v>-</v>
          </cell>
          <cell r="AQ287" t="str">
            <v>-</v>
          </cell>
          <cell r="AR287" t="str">
            <v>EKSKLUSIF</v>
          </cell>
          <cell r="AS287" t="str">
            <v>EKSKLUSIF</v>
          </cell>
          <cell r="AT287" t="str">
            <v>REGULER</v>
          </cell>
          <cell r="AU287" t="str">
            <v>REGULER</v>
          </cell>
          <cell r="AV287" t="str">
            <v/>
          </cell>
          <cell r="AW287">
            <v>47</v>
          </cell>
          <cell r="AX287">
            <v>45</v>
          </cell>
          <cell r="AY287">
            <v>41</v>
          </cell>
          <cell r="AZ287">
            <v>31</v>
          </cell>
          <cell r="BA287">
            <v>17</v>
          </cell>
          <cell r="BB287">
            <v>47</v>
          </cell>
          <cell r="BC287">
            <v>45</v>
          </cell>
          <cell r="BD287">
            <v>41</v>
          </cell>
          <cell r="BE287">
            <v>31</v>
          </cell>
          <cell r="BF287">
            <v>17</v>
          </cell>
          <cell r="BG287">
            <v>19</v>
          </cell>
          <cell r="BH287">
            <v>47</v>
          </cell>
          <cell r="BI287">
            <v>45</v>
          </cell>
          <cell r="BJ287">
            <v>41</v>
          </cell>
          <cell r="BK287">
            <v>31</v>
          </cell>
          <cell r="BL287">
            <v>17</v>
          </cell>
          <cell r="BM287">
            <v>20</v>
          </cell>
          <cell r="BN287">
            <v>220</v>
          </cell>
          <cell r="BO287">
            <v>19</v>
          </cell>
          <cell r="BP287">
            <v>47</v>
          </cell>
          <cell r="BQ287">
            <v>0</v>
          </cell>
          <cell r="BR287">
            <v>0</v>
          </cell>
          <cell r="BS287">
            <v>31</v>
          </cell>
          <cell r="BT287">
            <v>17</v>
          </cell>
          <cell r="BU287">
            <v>20</v>
          </cell>
          <cell r="BV287">
            <v>134</v>
          </cell>
          <cell r="BW287">
            <v>0</v>
          </cell>
          <cell r="BX287" t="str">
            <v>TIDAK</v>
          </cell>
          <cell r="BY287" t="str">
            <v>TIDAK</v>
          </cell>
        </row>
        <row r="288">
          <cell r="A288" t="str">
            <v>A3296</v>
          </cell>
          <cell r="B288" t="str">
            <v>Olivia Arum Wardani</v>
          </cell>
          <cell r="C288" t="str">
            <v>DELTA</v>
          </cell>
          <cell r="D288">
            <v>45258</v>
          </cell>
          <cell r="E288" t="str">
            <v>Nov-23</v>
          </cell>
          <cell r="F288" t="str">
            <v>REGULER</v>
          </cell>
          <cell r="G288" t="str">
            <v>REGULER</v>
          </cell>
          <cell r="H288" t="str">
            <v>-</v>
          </cell>
          <cell r="I288" t="str">
            <v>-</v>
          </cell>
          <cell r="J288" t="str">
            <v>-</v>
          </cell>
          <cell r="K288" t="str">
            <v>-</v>
          </cell>
          <cell r="L288" t="str">
            <v>-</v>
          </cell>
          <cell r="M288">
            <v>19</v>
          </cell>
          <cell r="N288">
            <v>5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 t="str">
            <v/>
          </cell>
          <cell r="T288">
            <v>24</v>
          </cell>
          <cell r="U288">
            <v>19</v>
          </cell>
          <cell r="V288">
            <v>5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 t="str">
            <v/>
          </cell>
          <cell r="AB288">
            <v>24</v>
          </cell>
          <cell r="AC288">
            <v>5</v>
          </cell>
          <cell r="AD288" t="str">
            <v>DOWNGRADE</v>
          </cell>
          <cell r="AE288" t="str">
            <v>RESET</v>
          </cell>
          <cell r="AF288">
            <v>0</v>
          </cell>
          <cell r="AG288">
            <v>2</v>
          </cell>
          <cell r="AH288" t="str">
            <v>SAPHIRE</v>
          </cell>
          <cell r="AI288">
            <v>0</v>
          </cell>
          <cell r="AJ288" t="str">
            <v>FALSE</v>
          </cell>
          <cell r="AK288">
            <v>0</v>
          </cell>
          <cell r="AL288">
            <v>45261</v>
          </cell>
          <cell r="AM288">
            <v>45701</v>
          </cell>
          <cell r="AN288">
            <v>1</v>
          </cell>
          <cell r="AO288">
            <v>0</v>
          </cell>
          <cell r="AP288" t="str">
            <v>-</v>
          </cell>
          <cell r="AQ288" t="str">
            <v>-</v>
          </cell>
          <cell r="AR288" t="str">
            <v>-</v>
          </cell>
          <cell r="AS288" t="str">
            <v>-</v>
          </cell>
          <cell r="AT288" t="str">
            <v>-</v>
          </cell>
          <cell r="AU288" t="str">
            <v>-</v>
          </cell>
          <cell r="AV288" t="str">
            <v/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 t="str">
            <v/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 t="str">
            <v/>
          </cell>
          <cell r="BN288">
            <v>0</v>
          </cell>
          <cell r="BO288" t="str">
            <v/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 t="str">
            <v/>
          </cell>
          <cell r="BV288">
            <v>0</v>
          </cell>
          <cell r="BW288">
            <v>7</v>
          </cell>
          <cell r="BX288" t="str">
            <v>DOWNGRADE</v>
          </cell>
          <cell r="BY288" t="str">
            <v>RESET</v>
          </cell>
        </row>
        <row r="289">
          <cell r="A289">
            <v>92585</v>
          </cell>
          <cell r="B289" t="str">
            <v>Olyviara Prasetyo Andini</v>
          </cell>
          <cell r="C289" t="str">
            <v>DELTA</v>
          </cell>
          <cell r="D289" t="str">
            <v>Juli 2022</v>
          </cell>
          <cell r="E289" t="str">
            <v>Juli 2022</v>
          </cell>
          <cell r="F289" t="str">
            <v>EKSKLUSIF</v>
          </cell>
          <cell r="G289" t="str">
            <v>REGULER</v>
          </cell>
          <cell r="H289" t="str">
            <v>-</v>
          </cell>
          <cell r="I289" t="str">
            <v>-</v>
          </cell>
          <cell r="J289" t="str">
            <v>-</v>
          </cell>
          <cell r="K289" t="str">
            <v>-</v>
          </cell>
          <cell r="L289" t="str">
            <v>-</v>
          </cell>
          <cell r="M289">
            <v>22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 t="str">
            <v/>
          </cell>
          <cell r="T289">
            <v>22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 t="str">
            <v/>
          </cell>
          <cell r="AB289">
            <v>0</v>
          </cell>
          <cell r="AC289">
            <v>6</v>
          </cell>
          <cell r="AD289" t="str">
            <v>DOWNGRADE</v>
          </cell>
          <cell r="AE289" t="str">
            <v>RESET</v>
          </cell>
          <cell r="AF289">
            <v>0</v>
          </cell>
          <cell r="AG289">
            <v>2</v>
          </cell>
          <cell r="AH289" t="str">
            <v>SAPHIRE</v>
          </cell>
          <cell r="AI289">
            <v>0</v>
          </cell>
          <cell r="AJ289" t="str">
            <v>FALSE</v>
          </cell>
          <cell r="AK289">
            <v>0</v>
          </cell>
          <cell r="AL289">
            <v>45261</v>
          </cell>
          <cell r="AM289">
            <v>45701</v>
          </cell>
          <cell r="AN289">
            <v>1</v>
          </cell>
          <cell r="AO289">
            <v>0</v>
          </cell>
          <cell r="AP289" t="str">
            <v>-</v>
          </cell>
          <cell r="AQ289" t="str">
            <v>-</v>
          </cell>
          <cell r="AR289" t="str">
            <v>-</v>
          </cell>
          <cell r="AS289" t="str">
            <v>-</v>
          </cell>
          <cell r="AT289" t="str">
            <v>-</v>
          </cell>
          <cell r="AU289" t="str">
            <v>-</v>
          </cell>
          <cell r="AV289" t="str">
            <v/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 t="str">
            <v/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 t="str">
            <v/>
          </cell>
          <cell r="BN289">
            <v>0</v>
          </cell>
          <cell r="BO289" t="str">
            <v/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 t="str">
            <v/>
          </cell>
          <cell r="BV289">
            <v>0</v>
          </cell>
          <cell r="BW289">
            <v>7</v>
          </cell>
          <cell r="BX289" t="str">
            <v>DOWNGRADE</v>
          </cell>
          <cell r="BY289" t="str">
            <v>RESET</v>
          </cell>
        </row>
        <row r="290">
          <cell r="A290" t="str">
            <v>A1280</v>
          </cell>
          <cell r="B290" t="str">
            <v>Paskha Aprilianingsih Aprilianingsih</v>
          </cell>
          <cell r="C290" t="str">
            <v>DELTA</v>
          </cell>
          <cell r="D290">
            <v>44967</v>
          </cell>
          <cell r="E290" t="str">
            <v>Feb-23</v>
          </cell>
          <cell r="F290" t="str">
            <v>EKSKLUSIF</v>
          </cell>
          <cell r="G290" t="str">
            <v>EKSKLUSIF</v>
          </cell>
          <cell r="H290" t="str">
            <v>EKSKLUSIF</v>
          </cell>
          <cell r="I290" t="str">
            <v>EKSKLUSIF</v>
          </cell>
          <cell r="J290" t="str">
            <v>EKSKLUSIF</v>
          </cell>
          <cell r="K290" t="str">
            <v>EKSKLUSIF</v>
          </cell>
          <cell r="L290" t="str">
            <v>EKSKLUSIF</v>
          </cell>
          <cell r="M290">
            <v>21</v>
          </cell>
          <cell r="N290">
            <v>47</v>
          </cell>
          <cell r="O290">
            <v>40</v>
          </cell>
          <cell r="P290">
            <v>42</v>
          </cell>
          <cell r="Q290">
            <v>38</v>
          </cell>
          <cell r="R290">
            <v>43</v>
          </cell>
          <cell r="S290">
            <v>21</v>
          </cell>
          <cell r="T290">
            <v>252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 t="str">
            <v>TIDAK</v>
          </cell>
          <cell r="AE290" t="str">
            <v>TIDAK</v>
          </cell>
          <cell r="AF290">
            <v>0</v>
          </cell>
          <cell r="AG290">
            <v>2</v>
          </cell>
          <cell r="AH290" t="str">
            <v>SAPHIRE</v>
          </cell>
          <cell r="AI290">
            <v>0</v>
          </cell>
          <cell r="AJ290" t="str">
            <v>FALSE</v>
          </cell>
          <cell r="AK290">
            <v>0</v>
          </cell>
          <cell r="AL290">
            <v>45261</v>
          </cell>
          <cell r="AM290">
            <v>45701</v>
          </cell>
          <cell r="AN290">
            <v>1</v>
          </cell>
          <cell r="AO290">
            <v>0</v>
          </cell>
          <cell r="AP290" t="str">
            <v>-</v>
          </cell>
          <cell r="AQ290" t="str">
            <v>-</v>
          </cell>
          <cell r="AR290" t="str">
            <v>EKSKLUSIF</v>
          </cell>
          <cell r="AS290" t="str">
            <v>EKSKLUSIF</v>
          </cell>
          <cell r="AT290" t="str">
            <v>EKSKLUSIF</v>
          </cell>
          <cell r="AU290" t="str">
            <v>EKSKLUSIF</v>
          </cell>
          <cell r="AV290" t="str">
            <v/>
          </cell>
          <cell r="AW290">
            <v>50</v>
          </cell>
          <cell r="AX290">
            <v>49</v>
          </cell>
          <cell r="AY290">
            <v>43</v>
          </cell>
          <cell r="AZ290">
            <v>49</v>
          </cell>
          <cell r="BA290">
            <v>46</v>
          </cell>
          <cell r="BB290">
            <v>50</v>
          </cell>
          <cell r="BC290">
            <v>49</v>
          </cell>
          <cell r="BD290">
            <v>43</v>
          </cell>
          <cell r="BE290">
            <v>49</v>
          </cell>
          <cell r="BF290">
            <v>46</v>
          </cell>
          <cell r="BG290">
            <v>20</v>
          </cell>
          <cell r="BH290">
            <v>50</v>
          </cell>
          <cell r="BI290">
            <v>49</v>
          </cell>
          <cell r="BJ290">
            <v>43</v>
          </cell>
          <cell r="BK290">
            <v>49</v>
          </cell>
          <cell r="BL290">
            <v>46</v>
          </cell>
          <cell r="BM290">
            <v>22</v>
          </cell>
          <cell r="BN290">
            <v>279</v>
          </cell>
          <cell r="BO290">
            <v>20</v>
          </cell>
          <cell r="BP290">
            <v>50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22</v>
          </cell>
          <cell r="BV290">
            <v>92</v>
          </cell>
          <cell r="BW290">
            <v>0</v>
          </cell>
          <cell r="BX290" t="str">
            <v>TIDAK</v>
          </cell>
          <cell r="BY290" t="str">
            <v>TIDAK</v>
          </cell>
        </row>
        <row r="291">
          <cell r="A291" t="str">
            <v>A3403</v>
          </cell>
          <cell r="B291" t="str">
            <v>Pinkan Ndaru Dewantari</v>
          </cell>
          <cell r="C291" t="str">
            <v>DELTA</v>
          </cell>
          <cell r="D291">
            <v>45281</v>
          </cell>
          <cell r="E291" t="str">
            <v>Dec-23</v>
          </cell>
          <cell r="F291" t="str">
            <v>REGULER</v>
          </cell>
          <cell r="G291" t="str">
            <v>REGULER</v>
          </cell>
          <cell r="H291" t="str">
            <v>REGULER</v>
          </cell>
          <cell r="I291" t="str">
            <v>REGULER</v>
          </cell>
          <cell r="J291" t="str">
            <v>REGULER</v>
          </cell>
          <cell r="K291" t="str">
            <v>REGULER</v>
          </cell>
          <cell r="L291" t="str">
            <v>REGULER</v>
          </cell>
          <cell r="M291">
            <v>13</v>
          </cell>
          <cell r="N291">
            <v>24</v>
          </cell>
          <cell r="O291">
            <v>32</v>
          </cell>
          <cell r="P291">
            <v>31</v>
          </cell>
          <cell r="Q291">
            <v>34</v>
          </cell>
          <cell r="R291">
            <v>35</v>
          </cell>
          <cell r="S291">
            <v>18</v>
          </cell>
          <cell r="T291">
            <v>187</v>
          </cell>
          <cell r="U291">
            <v>13</v>
          </cell>
          <cell r="V291">
            <v>24</v>
          </cell>
          <cell r="W291">
            <v>32</v>
          </cell>
          <cell r="X291">
            <v>31</v>
          </cell>
          <cell r="Y291">
            <v>34</v>
          </cell>
          <cell r="Z291">
            <v>35</v>
          </cell>
          <cell r="AA291">
            <v>18</v>
          </cell>
          <cell r="AB291">
            <v>187</v>
          </cell>
          <cell r="AC291">
            <v>0</v>
          </cell>
          <cell r="AD291" t="str">
            <v>TIDAK</v>
          </cell>
          <cell r="AE291" t="str">
            <v>TIDAK</v>
          </cell>
          <cell r="AF291">
            <v>187</v>
          </cell>
          <cell r="AG291">
            <v>2</v>
          </cell>
          <cell r="AH291" t="str">
            <v>SAPHIRE</v>
          </cell>
          <cell r="AI291">
            <v>0</v>
          </cell>
          <cell r="AJ291" t="str">
            <v>Y</v>
          </cell>
          <cell r="AK291">
            <v>0</v>
          </cell>
          <cell r="AL291">
            <v>45261</v>
          </cell>
          <cell r="AM291">
            <v>45701</v>
          </cell>
          <cell r="AN291">
            <v>1</v>
          </cell>
          <cell r="AO291">
            <v>187</v>
          </cell>
          <cell r="AP291" t="str">
            <v>-</v>
          </cell>
          <cell r="AQ291" t="str">
            <v>-</v>
          </cell>
          <cell r="AR291" t="str">
            <v>REGULER</v>
          </cell>
          <cell r="AS291" t="str">
            <v>REGULER</v>
          </cell>
          <cell r="AT291" t="str">
            <v>REGULER</v>
          </cell>
          <cell r="AU291" t="str">
            <v>REGULER</v>
          </cell>
          <cell r="AV291" t="str">
            <v/>
          </cell>
          <cell r="AW291">
            <v>38</v>
          </cell>
          <cell r="AX291">
            <v>37</v>
          </cell>
          <cell r="AY291">
            <v>35</v>
          </cell>
          <cell r="AZ291">
            <v>36</v>
          </cell>
          <cell r="BA291">
            <v>36</v>
          </cell>
          <cell r="BB291">
            <v>38</v>
          </cell>
          <cell r="BC291">
            <v>37</v>
          </cell>
          <cell r="BD291">
            <v>35</v>
          </cell>
          <cell r="BE291">
            <v>36</v>
          </cell>
          <cell r="BF291">
            <v>36</v>
          </cell>
          <cell r="BG291">
            <v>16</v>
          </cell>
          <cell r="BH291">
            <v>38</v>
          </cell>
          <cell r="BI291">
            <v>37</v>
          </cell>
          <cell r="BJ291">
            <v>35</v>
          </cell>
          <cell r="BK291">
            <v>36</v>
          </cell>
          <cell r="BL291">
            <v>36</v>
          </cell>
          <cell r="BM291">
            <v>16</v>
          </cell>
          <cell r="BN291">
            <v>214</v>
          </cell>
          <cell r="BO291">
            <v>16</v>
          </cell>
          <cell r="BP291">
            <v>38</v>
          </cell>
          <cell r="BQ291">
            <v>37</v>
          </cell>
          <cell r="BR291">
            <v>35</v>
          </cell>
          <cell r="BS291">
            <v>36</v>
          </cell>
          <cell r="BT291">
            <v>36</v>
          </cell>
          <cell r="BU291">
            <v>16</v>
          </cell>
          <cell r="BV291">
            <v>214</v>
          </cell>
          <cell r="BW291">
            <v>0</v>
          </cell>
          <cell r="BX291" t="str">
            <v>TIDAK</v>
          </cell>
          <cell r="BY291" t="str">
            <v>TIDAK</v>
          </cell>
        </row>
        <row r="292">
          <cell r="A292">
            <v>92642</v>
          </cell>
          <cell r="B292" t="str">
            <v>Prahesti Kusumaningrum</v>
          </cell>
          <cell r="C292" t="str">
            <v>DELTA</v>
          </cell>
          <cell r="D292">
            <v>44862</v>
          </cell>
          <cell r="E292" t="str">
            <v>Oct-22</v>
          </cell>
          <cell r="F292" t="str">
            <v>REGULER</v>
          </cell>
          <cell r="G292" t="str">
            <v>REGULER</v>
          </cell>
          <cell r="H292" t="str">
            <v>REGULER</v>
          </cell>
          <cell r="I292" t="str">
            <v>REGULER</v>
          </cell>
          <cell r="J292" t="str">
            <v>REGULER</v>
          </cell>
          <cell r="K292" t="str">
            <v>REGULER</v>
          </cell>
          <cell r="L292" t="str">
            <v>REGULER</v>
          </cell>
          <cell r="M292">
            <v>0</v>
          </cell>
          <cell r="N292">
            <v>23</v>
          </cell>
          <cell r="O292">
            <v>17</v>
          </cell>
          <cell r="P292">
            <v>15</v>
          </cell>
          <cell r="Q292">
            <v>4</v>
          </cell>
          <cell r="R292">
            <v>8</v>
          </cell>
          <cell r="S292">
            <v>4</v>
          </cell>
          <cell r="T292">
            <v>71</v>
          </cell>
          <cell r="U292">
            <v>0</v>
          </cell>
          <cell r="V292">
            <v>23</v>
          </cell>
          <cell r="W292">
            <v>17</v>
          </cell>
          <cell r="X292">
            <v>15</v>
          </cell>
          <cell r="Y292">
            <v>4</v>
          </cell>
          <cell r="Z292">
            <v>8</v>
          </cell>
          <cell r="AA292">
            <v>4</v>
          </cell>
          <cell r="AB292">
            <v>71</v>
          </cell>
          <cell r="AC292">
            <v>1</v>
          </cell>
          <cell r="AD292" t="str">
            <v>TIDAK</v>
          </cell>
          <cell r="AE292" t="str">
            <v>TIDAK</v>
          </cell>
          <cell r="AF292">
            <v>71</v>
          </cell>
          <cell r="AG292">
            <v>2</v>
          </cell>
          <cell r="AH292" t="str">
            <v>SAPHIRE</v>
          </cell>
          <cell r="AI292">
            <v>0</v>
          </cell>
          <cell r="AJ292" t="str">
            <v>Y</v>
          </cell>
          <cell r="AK292">
            <v>0</v>
          </cell>
          <cell r="AL292">
            <v>45261</v>
          </cell>
          <cell r="AM292">
            <v>45701</v>
          </cell>
          <cell r="AN292">
            <v>1</v>
          </cell>
          <cell r="AO292">
            <v>71</v>
          </cell>
          <cell r="AP292" t="str">
            <v>-</v>
          </cell>
          <cell r="AQ292" t="str">
            <v>-</v>
          </cell>
          <cell r="AR292" t="str">
            <v>REGULER</v>
          </cell>
          <cell r="AS292" t="str">
            <v>-</v>
          </cell>
          <cell r="AT292" t="str">
            <v>-</v>
          </cell>
          <cell r="AU292" t="str">
            <v>-</v>
          </cell>
          <cell r="AV292" t="str">
            <v/>
          </cell>
          <cell r="AW292">
            <v>10</v>
          </cell>
          <cell r="AX292">
            <v>8</v>
          </cell>
          <cell r="AY292">
            <v>0</v>
          </cell>
          <cell r="AZ292">
            <v>0</v>
          </cell>
          <cell r="BA292">
            <v>0</v>
          </cell>
          <cell r="BB292">
            <v>10</v>
          </cell>
          <cell r="BC292">
            <v>8</v>
          </cell>
          <cell r="BD292">
            <v>0</v>
          </cell>
          <cell r="BE292">
            <v>0</v>
          </cell>
          <cell r="BF292">
            <v>0</v>
          </cell>
          <cell r="BG292" t="str">
            <v/>
          </cell>
          <cell r="BH292">
            <v>10</v>
          </cell>
          <cell r="BI292">
            <v>8</v>
          </cell>
          <cell r="BJ292">
            <v>0</v>
          </cell>
          <cell r="BK292">
            <v>0</v>
          </cell>
          <cell r="BL292">
            <v>0</v>
          </cell>
          <cell r="BM292" t="str">
            <v/>
          </cell>
          <cell r="BN292">
            <v>18</v>
          </cell>
          <cell r="BO292" t="str">
            <v/>
          </cell>
          <cell r="BP292">
            <v>10</v>
          </cell>
          <cell r="BQ292">
            <v>8</v>
          </cell>
          <cell r="BR292">
            <v>0</v>
          </cell>
          <cell r="BS292">
            <v>0</v>
          </cell>
          <cell r="BT292">
            <v>0</v>
          </cell>
          <cell r="BU292" t="str">
            <v/>
          </cell>
          <cell r="BV292">
            <v>18</v>
          </cell>
          <cell r="BW292">
            <v>5</v>
          </cell>
          <cell r="BX292" t="str">
            <v>DOWNGRADE</v>
          </cell>
          <cell r="BY292" t="str">
            <v>RESET</v>
          </cell>
        </row>
        <row r="293">
          <cell r="A293" t="str">
            <v>A3540</v>
          </cell>
          <cell r="B293" t="str">
            <v>Prasojo Ngesti Wibowo</v>
          </cell>
          <cell r="C293" t="str">
            <v>DELTA</v>
          </cell>
          <cell r="D293">
            <v>45328</v>
          </cell>
          <cell r="E293" t="str">
            <v>Feb-24</v>
          </cell>
          <cell r="F293" t="str">
            <v>-</v>
          </cell>
          <cell r="G293" t="str">
            <v>-</v>
          </cell>
          <cell r="H293" t="str">
            <v>REGULER</v>
          </cell>
          <cell r="I293" t="str">
            <v>REGULER</v>
          </cell>
          <cell r="J293" t="str">
            <v>REGULER</v>
          </cell>
          <cell r="K293" t="str">
            <v>REGULER</v>
          </cell>
          <cell r="L293" t="str">
            <v>REGULER</v>
          </cell>
          <cell r="M293">
            <v>0</v>
          </cell>
          <cell r="N293">
            <v>0</v>
          </cell>
          <cell r="O293">
            <v>11</v>
          </cell>
          <cell r="P293">
            <v>25</v>
          </cell>
          <cell r="Q293">
            <v>22</v>
          </cell>
          <cell r="R293">
            <v>11</v>
          </cell>
          <cell r="S293">
            <v>17</v>
          </cell>
          <cell r="T293">
            <v>86</v>
          </cell>
          <cell r="U293">
            <v>0</v>
          </cell>
          <cell r="V293">
            <v>0</v>
          </cell>
          <cell r="W293">
            <v>11</v>
          </cell>
          <cell r="X293">
            <v>25</v>
          </cell>
          <cell r="Y293">
            <v>22</v>
          </cell>
          <cell r="Z293">
            <v>11</v>
          </cell>
          <cell r="AA293">
            <v>17</v>
          </cell>
          <cell r="AB293">
            <v>86</v>
          </cell>
          <cell r="AC293">
            <v>0</v>
          </cell>
          <cell r="AD293" t="str">
            <v>TIDAK</v>
          </cell>
          <cell r="AE293" t="str">
            <v>TIDAK</v>
          </cell>
          <cell r="AF293">
            <v>86</v>
          </cell>
          <cell r="AG293">
            <v>2</v>
          </cell>
          <cell r="AH293" t="str">
            <v>SAPHIRE</v>
          </cell>
          <cell r="AI293">
            <v>0</v>
          </cell>
          <cell r="AJ293" t="str">
            <v>Y</v>
          </cell>
          <cell r="AK293">
            <v>0</v>
          </cell>
          <cell r="AL293">
            <v>45261</v>
          </cell>
          <cell r="AM293">
            <v>45701</v>
          </cell>
          <cell r="AN293">
            <v>1</v>
          </cell>
          <cell r="AO293">
            <v>86</v>
          </cell>
          <cell r="AP293" t="str">
            <v>-</v>
          </cell>
          <cell r="AQ293" t="str">
            <v>-</v>
          </cell>
          <cell r="AR293" t="str">
            <v>REGULER</v>
          </cell>
          <cell r="AS293" t="str">
            <v>REGULER</v>
          </cell>
          <cell r="AT293" t="str">
            <v>REGULER</v>
          </cell>
          <cell r="AU293" t="str">
            <v>REGULER</v>
          </cell>
          <cell r="AV293" t="str">
            <v/>
          </cell>
          <cell r="AW293">
            <v>41</v>
          </cell>
          <cell r="AX293">
            <v>40</v>
          </cell>
          <cell r="AY293">
            <v>33</v>
          </cell>
          <cell r="AZ293">
            <v>38</v>
          </cell>
          <cell r="BA293">
            <v>25</v>
          </cell>
          <cell r="BB293">
            <v>41</v>
          </cell>
          <cell r="BC293">
            <v>40</v>
          </cell>
          <cell r="BD293">
            <v>33</v>
          </cell>
          <cell r="BE293">
            <v>38</v>
          </cell>
          <cell r="BF293">
            <v>25</v>
          </cell>
          <cell r="BG293">
            <v>19</v>
          </cell>
          <cell r="BH293">
            <v>41</v>
          </cell>
          <cell r="BI293">
            <v>40</v>
          </cell>
          <cell r="BJ293">
            <v>33</v>
          </cell>
          <cell r="BK293">
            <v>38</v>
          </cell>
          <cell r="BL293">
            <v>25</v>
          </cell>
          <cell r="BM293" t="str">
            <v/>
          </cell>
          <cell r="BN293">
            <v>196</v>
          </cell>
          <cell r="BO293">
            <v>19</v>
          </cell>
          <cell r="BP293">
            <v>41</v>
          </cell>
          <cell r="BQ293">
            <v>40</v>
          </cell>
          <cell r="BR293">
            <v>33</v>
          </cell>
          <cell r="BS293">
            <v>38</v>
          </cell>
          <cell r="BT293">
            <v>25</v>
          </cell>
          <cell r="BU293" t="str">
            <v/>
          </cell>
          <cell r="BV293">
            <v>196</v>
          </cell>
          <cell r="BW293">
            <v>1</v>
          </cell>
          <cell r="BX293" t="str">
            <v>TIDAK</v>
          </cell>
          <cell r="BY293" t="str">
            <v>TIDAK</v>
          </cell>
        </row>
        <row r="294">
          <cell r="A294" t="str">
            <v>A3476</v>
          </cell>
          <cell r="B294" t="str">
            <v>Prilla Imadiana Fajrin</v>
          </cell>
          <cell r="C294" t="str">
            <v>DELTA</v>
          </cell>
          <cell r="D294">
            <v>45296</v>
          </cell>
          <cell r="E294" t="str">
            <v>Jan-24</v>
          </cell>
          <cell r="F294" t="str">
            <v>-</v>
          </cell>
          <cell r="G294" t="str">
            <v>REGULER</v>
          </cell>
          <cell r="H294" t="str">
            <v>REGULER</v>
          </cell>
          <cell r="I294" t="str">
            <v>REGULER</v>
          </cell>
          <cell r="J294" t="str">
            <v>REGULER</v>
          </cell>
          <cell r="K294" t="str">
            <v>REGULER</v>
          </cell>
          <cell r="L294" t="str">
            <v>EKSKLUSIF</v>
          </cell>
          <cell r="M294">
            <v>0</v>
          </cell>
          <cell r="N294">
            <v>18</v>
          </cell>
          <cell r="O294">
            <v>26</v>
          </cell>
          <cell r="P294">
            <v>30</v>
          </cell>
          <cell r="Q294">
            <v>36</v>
          </cell>
          <cell r="R294">
            <v>19</v>
          </cell>
          <cell r="S294">
            <v>22</v>
          </cell>
          <cell r="T294">
            <v>151</v>
          </cell>
          <cell r="U294">
            <v>0</v>
          </cell>
          <cell r="V294">
            <v>18</v>
          </cell>
          <cell r="W294">
            <v>26</v>
          </cell>
          <cell r="X294">
            <v>30</v>
          </cell>
          <cell r="Y294">
            <v>36</v>
          </cell>
          <cell r="Z294">
            <v>19</v>
          </cell>
          <cell r="AA294">
            <v>0</v>
          </cell>
          <cell r="AB294">
            <v>129</v>
          </cell>
          <cell r="AC294">
            <v>0</v>
          </cell>
          <cell r="AD294" t="str">
            <v>TIDAK</v>
          </cell>
          <cell r="AE294" t="str">
            <v>TIDAK</v>
          </cell>
          <cell r="AF294">
            <v>129</v>
          </cell>
          <cell r="AG294">
            <v>2</v>
          </cell>
          <cell r="AH294" t="str">
            <v>SAPHIRE</v>
          </cell>
          <cell r="AI294">
            <v>0</v>
          </cell>
          <cell r="AJ294" t="str">
            <v>Y</v>
          </cell>
          <cell r="AK294">
            <v>0</v>
          </cell>
          <cell r="AL294">
            <v>45261</v>
          </cell>
          <cell r="AM294">
            <v>45701</v>
          </cell>
          <cell r="AN294">
            <v>1</v>
          </cell>
          <cell r="AO294">
            <v>129</v>
          </cell>
          <cell r="AP294" t="str">
            <v>EKSKLUSIF</v>
          </cell>
          <cell r="AQ294" t="str">
            <v>-</v>
          </cell>
          <cell r="AR294" t="str">
            <v>EKSKLUSIF</v>
          </cell>
          <cell r="AS294" t="str">
            <v>EKSKLUSIF</v>
          </cell>
          <cell r="AT294" t="str">
            <v>EKSKLUSIF</v>
          </cell>
          <cell r="AU294" t="str">
            <v>EKSKLUSIF</v>
          </cell>
          <cell r="AV294" t="str">
            <v/>
          </cell>
          <cell r="AW294">
            <v>50</v>
          </cell>
          <cell r="AX294">
            <v>48</v>
          </cell>
          <cell r="AY294">
            <v>42</v>
          </cell>
          <cell r="AZ294">
            <v>46</v>
          </cell>
          <cell r="BA294">
            <v>42</v>
          </cell>
          <cell r="BB294">
            <v>50</v>
          </cell>
          <cell r="BC294">
            <v>48</v>
          </cell>
          <cell r="BD294">
            <v>42</v>
          </cell>
          <cell r="BE294">
            <v>46</v>
          </cell>
          <cell r="BF294">
            <v>42</v>
          </cell>
          <cell r="BG294">
            <v>20</v>
          </cell>
          <cell r="BH294">
            <v>50</v>
          </cell>
          <cell r="BI294">
            <v>48</v>
          </cell>
          <cell r="BJ294">
            <v>42</v>
          </cell>
          <cell r="BK294">
            <v>46</v>
          </cell>
          <cell r="BL294">
            <v>42</v>
          </cell>
          <cell r="BM294">
            <v>20</v>
          </cell>
          <cell r="BN294">
            <v>268</v>
          </cell>
          <cell r="BO294">
            <v>0</v>
          </cell>
          <cell r="BP294">
            <v>50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20</v>
          </cell>
          <cell r="BV294">
            <v>70</v>
          </cell>
          <cell r="BW294">
            <v>0</v>
          </cell>
          <cell r="BX294" t="str">
            <v>TIDAK</v>
          </cell>
          <cell r="BY294" t="str">
            <v>TIDAK</v>
          </cell>
        </row>
        <row r="295">
          <cell r="A295" t="str">
            <v>A1653</v>
          </cell>
          <cell r="B295" t="str">
            <v>Purwa Birawa</v>
          </cell>
          <cell r="C295" t="str">
            <v>DELTA</v>
          </cell>
          <cell r="D295">
            <v>44986</v>
          </cell>
          <cell r="E295" t="str">
            <v>Mar-23</v>
          </cell>
          <cell r="F295" t="str">
            <v>REGULER</v>
          </cell>
          <cell r="G295" t="str">
            <v>REGULER</v>
          </cell>
          <cell r="H295" t="str">
            <v>REGULER</v>
          </cell>
          <cell r="I295" t="str">
            <v>REGULER</v>
          </cell>
          <cell r="J295" t="str">
            <v>REGULER</v>
          </cell>
          <cell r="K295" t="str">
            <v>-</v>
          </cell>
          <cell r="L295" t="str">
            <v>-</v>
          </cell>
          <cell r="M295">
            <v>14</v>
          </cell>
          <cell r="N295">
            <v>34</v>
          </cell>
          <cell r="O295">
            <v>18</v>
          </cell>
          <cell r="P295">
            <v>26</v>
          </cell>
          <cell r="Q295">
            <v>4</v>
          </cell>
          <cell r="R295">
            <v>0</v>
          </cell>
          <cell r="S295" t="str">
            <v/>
          </cell>
          <cell r="T295">
            <v>96</v>
          </cell>
          <cell r="U295">
            <v>14</v>
          </cell>
          <cell r="V295">
            <v>34</v>
          </cell>
          <cell r="W295">
            <v>18</v>
          </cell>
          <cell r="X295">
            <v>26</v>
          </cell>
          <cell r="Y295">
            <v>4</v>
          </cell>
          <cell r="Z295">
            <v>0</v>
          </cell>
          <cell r="AA295" t="str">
            <v/>
          </cell>
          <cell r="AB295">
            <v>96</v>
          </cell>
          <cell r="AC295">
            <v>2</v>
          </cell>
          <cell r="AD295" t="str">
            <v>TIDAK</v>
          </cell>
          <cell r="AE295" t="str">
            <v>TIDAK</v>
          </cell>
          <cell r="AF295">
            <v>96</v>
          </cell>
          <cell r="AG295">
            <v>2</v>
          </cell>
          <cell r="AH295" t="str">
            <v>SAPHIRE</v>
          </cell>
          <cell r="AI295">
            <v>0</v>
          </cell>
          <cell r="AJ295" t="str">
            <v>Y</v>
          </cell>
          <cell r="AK295">
            <v>0</v>
          </cell>
          <cell r="AL295">
            <v>45261</v>
          </cell>
          <cell r="AM295">
            <v>45701</v>
          </cell>
          <cell r="AN295">
            <v>1</v>
          </cell>
          <cell r="AO295">
            <v>96</v>
          </cell>
          <cell r="AP295" t="str">
            <v>-</v>
          </cell>
          <cell r="AQ295" t="str">
            <v>-</v>
          </cell>
          <cell r="AR295" t="str">
            <v>-</v>
          </cell>
          <cell r="AS295" t="str">
            <v>-</v>
          </cell>
          <cell r="AT295" t="str">
            <v>-</v>
          </cell>
          <cell r="AU295" t="str">
            <v>-</v>
          </cell>
          <cell r="AV295" t="str">
            <v/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 t="str">
            <v/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 t="str">
            <v/>
          </cell>
          <cell r="BN295">
            <v>0</v>
          </cell>
          <cell r="BO295" t="str">
            <v/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 t="str">
            <v/>
          </cell>
          <cell r="BV295">
            <v>0</v>
          </cell>
          <cell r="BW295">
            <v>7</v>
          </cell>
          <cell r="BX295" t="str">
            <v>DOWNGRADE</v>
          </cell>
          <cell r="BY295" t="str">
            <v>RESET</v>
          </cell>
        </row>
        <row r="296">
          <cell r="A296" t="str">
            <v>A3743</v>
          </cell>
          <cell r="B296" t="str">
            <v>Putri Ramadhani</v>
          </cell>
          <cell r="C296" t="str">
            <v>DELTA</v>
          </cell>
          <cell r="D296">
            <v>45352</v>
          </cell>
          <cell r="E296" t="str">
            <v>Mar-24</v>
          </cell>
          <cell r="F296" t="str">
            <v>-</v>
          </cell>
          <cell r="G296" t="str">
            <v>-</v>
          </cell>
          <cell r="H296" t="str">
            <v>-</v>
          </cell>
          <cell r="I296" t="str">
            <v>REGULER</v>
          </cell>
          <cell r="J296" t="str">
            <v>REGULER</v>
          </cell>
          <cell r="K296" t="str">
            <v>REGULER</v>
          </cell>
          <cell r="L296" t="str">
            <v>REGULER</v>
          </cell>
          <cell r="M296">
            <v>0</v>
          </cell>
          <cell r="N296">
            <v>0</v>
          </cell>
          <cell r="O296">
            <v>0</v>
          </cell>
          <cell r="P296">
            <v>33</v>
          </cell>
          <cell r="Q296">
            <v>38</v>
          </cell>
          <cell r="R296">
            <v>44</v>
          </cell>
          <cell r="S296">
            <v>22</v>
          </cell>
          <cell r="T296">
            <v>137</v>
          </cell>
          <cell r="U296">
            <v>0</v>
          </cell>
          <cell r="V296">
            <v>0</v>
          </cell>
          <cell r="W296">
            <v>0</v>
          </cell>
          <cell r="X296">
            <v>33</v>
          </cell>
          <cell r="Y296">
            <v>38</v>
          </cell>
          <cell r="Z296">
            <v>44</v>
          </cell>
          <cell r="AA296">
            <v>22</v>
          </cell>
          <cell r="AB296">
            <v>137</v>
          </cell>
          <cell r="AC296">
            <v>0</v>
          </cell>
          <cell r="AD296" t="str">
            <v>TIDAK</v>
          </cell>
          <cell r="AE296" t="str">
            <v>TIDAK</v>
          </cell>
          <cell r="AF296">
            <v>137</v>
          </cell>
          <cell r="AG296">
            <v>2</v>
          </cell>
          <cell r="AH296" t="str">
            <v>SAPHIRE</v>
          </cell>
          <cell r="AI296">
            <v>0</v>
          </cell>
          <cell r="AJ296" t="str">
            <v>Y</v>
          </cell>
          <cell r="AK296">
            <v>0</v>
          </cell>
          <cell r="AL296">
            <v>45261</v>
          </cell>
          <cell r="AM296">
            <v>45701</v>
          </cell>
          <cell r="AN296">
            <v>1</v>
          </cell>
          <cell r="AO296">
            <v>137</v>
          </cell>
          <cell r="AP296" t="str">
            <v>-</v>
          </cell>
          <cell r="AQ296" t="str">
            <v>-</v>
          </cell>
          <cell r="AR296" t="str">
            <v>REGULER</v>
          </cell>
          <cell r="AS296" t="str">
            <v>EKSKLUSIF</v>
          </cell>
          <cell r="AT296" t="str">
            <v>EKSKLUSIF</v>
          </cell>
          <cell r="AU296" t="str">
            <v>EKSKLUSIF</v>
          </cell>
          <cell r="AV296" t="str">
            <v/>
          </cell>
          <cell r="AW296">
            <v>41</v>
          </cell>
          <cell r="AX296">
            <v>42</v>
          </cell>
          <cell r="AY296">
            <v>43</v>
          </cell>
          <cell r="AZ296">
            <v>47</v>
          </cell>
          <cell r="BA296">
            <v>44</v>
          </cell>
          <cell r="BB296">
            <v>41</v>
          </cell>
          <cell r="BC296">
            <v>42</v>
          </cell>
          <cell r="BD296">
            <v>43</v>
          </cell>
          <cell r="BE296">
            <v>47</v>
          </cell>
          <cell r="BF296">
            <v>44</v>
          </cell>
          <cell r="BG296">
            <v>20</v>
          </cell>
          <cell r="BH296">
            <v>41</v>
          </cell>
          <cell r="BI296">
            <v>42</v>
          </cell>
          <cell r="BJ296">
            <v>43</v>
          </cell>
          <cell r="BK296">
            <v>47</v>
          </cell>
          <cell r="BL296">
            <v>44</v>
          </cell>
          <cell r="BM296">
            <v>20</v>
          </cell>
          <cell r="BN296">
            <v>257</v>
          </cell>
          <cell r="BO296">
            <v>20</v>
          </cell>
          <cell r="BP296">
            <v>41</v>
          </cell>
          <cell r="BQ296">
            <v>42</v>
          </cell>
          <cell r="BR296">
            <v>0</v>
          </cell>
          <cell r="BS296">
            <v>0</v>
          </cell>
          <cell r="BT296">
            <v>0</v>
          </cell>
          <cell r="BU296">
            <v>20</v>
          </cell>
          <cell r="BV296">
            <v>123</v>
          </cell>
          <cell r="BW296">
            <v>0</v>
          </cell>
          <cell r="BX296" t="str">
            <v>TIDAK</v>
          </cell>
          <cell r="BY296" t="str">
            <v>TIDAK</v>
          </cell>
        </row>
        <row r="297">
          <cell r="A297" t="str">
            <v>A2504</v>
          </cell>
          <cell r="B297" t="str">
            <v>Rachma Anindita Tasya Dewi</v>
          </cell>
          <cell r="C297" t="str">
            <v>DELTA</v>
          </cell>
          <cell r="D297">
            <v>45110</v>
          </cell>
          <cell r="E297" t="str">
            <v>Jul-23</v>
          </cell>
          <cell r="F297" t="str">
            <v>EKSKLUSIF</v>
          </cell>
          <cell r="G297" t="str">
            <v>EKSKLUSIF</v>
          </cell>
          <cell r="H297" t="str">
            <v>EKSKLUSIF</v>
          </cell>
          <cell r="I297" t="str">
            <v>EKSKLUSIF</v>
          </cell>
          <cell r="J297" t="str">
            <v>EKSKLUSIF</v>
          </cell>
          <cell r="K297" t="str">
            <v>EKSKLUSIF</v>
          </cell>
          <cell r="L297" t="str">
            <v>EKSKLUSIF</v>
          </cell>
          <cell r="M297">
            <v>20</v>
          </cell>
          <cell r="N297">
            <v>47</v>
          </cell>
          <cell r="O297">
            <v>40</v>
          </cell>
          <cell r="P297">
            <v>29</v>
          </cell>
          <cell r="Q297">
            <v>38</v>
          </cell>
          <cell r="R297">
            <v>42</v>
          </cell>
          <cell r="S297">
            <v>20</v>
          </cell>
          <cell r="T297">
            <v>236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 t="str">
            <v>TIDAK</v>
          </cell>
          <cell r="AE297" t="str">
            <v>TIDAK</v>
          </cell>
          <cell r="AF297">
            <v>0</v>
          </cell>
          <cell r="AG297">
            <v>2</v>
          </cell>
          <cell r="AH297" t="str">
            <v>SAPHIRE</v>
          </cell>
          <cell r="AI297">
            <v>0</v>
          </cell>
          <cell r="AJ297" t="str">
            <v>FALSE</v>
          </cell>
          <cell r="AK297">
            <v>0</v>
          </cell>
          <cell r="AL297">
            <v>45261</v>
          </cell>
          <cell r="AM297">
            <v>45701</v>
          </cell>
          <cell r="AN297">
            <v>1</v>
          </cell>
          <cell r="AO297">
            <v>0</v>
          </cell>
          <cell r="AP297" t="str">
            <v>EKSKLUSIF</v>
          </cell>
          <cell r="AQ297" t="str">
            <v>-</v>
          </cell>
          <cell r="AR297" t="str">
            <v>REGULER</v>
          </cell>
          <cell r="AS297" t="str">
            <v>EKSKLUSIF</v>
          </cell>
          <cell r="AT297" t="str">
            <v>EKSKLUSIF</v>
          </cell>
          <cell r="AU297" t="str">
            <v>REGULER</v>
          </cell>
          <cell r="AV297" t="str">
            <v/>
          </cell>
          <cell r="AW297">
            <v>49</v>
          </cell>
          <cell r="AX297">
            <v>32</v>
          </cell>
          <cell r="AY297">
            <v>41</v>
          </cell>
          <cell r="AZ297">
            <v>47</v>
          </cell>
          <cell r="BA297">
            <v>31</v>
          </cell>
          <cell r="BB297">
            <v>49</v>
          </cell>
          <cell r="BC297">
            <v>32</v>
          </cell>
          <cell r="BD297">
            <v>41</v>
          </cell>
          <cell r="BE297">
            <v>47</v>
          </cell>
          <cell r="BF297">
            <v>31</v>
          </cell>
          <cell r="BG297">
            <v>20</v>
          </cell>
          <cell r="BH297">
            <v>49</v>
          </cell>
          <cell r="BI297">
            <v>32</v>
          </cell>
          <cell r="BJ297">
            <v>41</v>
          </cell>
          <cell r="BK297">
            <v>47</v>
          </cell>
          <cell r="BL297">
            <v>31</v>
          </cell>
          <cell r="BM297" t="str">
            <v/>
          </cell>
          <cell r="BN297">
            <v>220</v>
          </cell>
          <cell r="BO297">
            <v>0</v>
          </cell>
          <cell r="BP297">
            <v>49</v>
          </cell>
          <cell r="BQ297">
            <v>32</v>
          </cell>
          <cell r="BR297">
            <v>0</v>
          </cell>
          <cell r="BS297">
            <v>0</v>
          </cell>
          <cell r="BT297">
            <v>31</v>
          </cell>
          <cell r="BU297" t="str">
            <v/>
          </cell>
          <cell r="BV297">
            <v>112</v>
          </cell>
          <cell r="BW297">
            <v>1</v>
          </cell>
          <cell r="BX297" t="str">
            <v>TIDAK</v>
          </cell>
          <cell r="BY297" t="str">
            <v>TIDAK</v>
          </cell>
        </row>
        <row r="298">
          <cell r="A298" t="str">
            <v>A0692</v>
          </cell>
          <cell r="B298" t="str">
            <v>Rahmat Albhikz</v>
          </cell>
          <cell r="C298" t="str">
            <v>DELTA</v>
          </cell>
          <cell r="D298">
            <v>44897</v>
          </cell>
          <cell r="E298" t="str">
            <v>Dec-22</v>
          </cell>
          <cell r="F298" t="str">
            <v>REGULER</v>
          </cell>
          <cell r="G298" t="str">
            <v>EKSKLUSIF</v>
          </cell>
          <cell r="H298" t="str">
            <v>EKSKLUSIF</v>
          </cell>
          <cell r="I298" t="str">
            <v>EKSKLUSIF</v>
          </cell>
          <cell r="J298" t="str">
            <v>-</v>
          </cell>
          <cell r="K298" t="str">
            <v>-</v>
          </cell>
          <cell r="L298" t="str">
            <v>-</v>
          </cell>
          <cell r="M298">
            <v>16</v>
          </cell>
          <cell r="N298">
            <v>46</v>
          </cell>
          <cell r="O298">
            <v>40</v>
          </cell>
          <cell r="P298">
            <v>43</v>
          </cell>
          <cell r="Q298">
            <v>0</v>
          </cell>
          <cell r="R298">
            <v>0</v>
          </cell>
          <cell r="S298" t="str">
            <v/>
          </cell>
          <cell r="T298">
            <v>145</v>
          </cell>
          <cell r="U298">
            <v>16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 t="str">
            <v/>
          </cell>
          <cell r="AB298">
            <v>16</v>
          </cell>
          <cell r="AC298">
            <v>3</v>
          </cell>
          <cell r="AD298" t="str">
            <v>DOWNGRADE</v>
          </cell>
          <cell r="AE298" t="str">
            <v>RESET</v>
          </cell>
          <cell r="AF298">
            <v>0</v>
          </cell>
          <cell r="AG298">
            <v>2</v>
          </cell>
          <cell r="AH298" t="str">
            <v>SAPHIRE</v>
          </cell>
          <cell r="AI298">
            <v>0</v>
          </cell>
          <cell r="AJ298" t="str">
            <v>FALSE</v>
          </cell>
          <cell r="AK298">
            <v>0</v>
          </cell>
          <cell r="AL298">
            <v>45261</v>
          </cell>
          <cell r="AM298">
            <v>45701</v>
          </cell>
          <cell r="AN298">
            <v>1</v>
          </cell>
          <cell r="AO298">
            <v>0</v>
          </cell>
          <cell r="AP298" t="str">
            <v>-</v>
          </cell>
          <cell r="AQ298" t="str">
            <v>-</v>
          </cell>
          <cell r="AR298" t="str">
            <v>-</v>
          </cell>
          <cell r="AS298" t="str">
            <v>-</v>
          </cell>
          <cell r="AT298" t="str">
            <v>-</v>
          </cell>
          <cell r="AU298" t="str">
            <v>-</v>
          </cell>
          <cell r="AV298" t="str">
            <v/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 t="str">
            <v/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 t="str">
            <v/>
          </cell>
          <cell r="BN298">
            <v>0</v>
          </cell>
          <cell r="BO298" t="str">
            <v/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 t="str">
            <v/>
          </cell>
          <cell r="BV298">
            <v>0</v>
          </cell>
          <cell r="BW298">
            <v>7</v>
          </cell>
          <cell r="BX298" t="str">
            <v>DOWNGRADE</v>
          </cell>
          <cell r="BY298" t="str">
            <v>RESET</v>
          </cell>
        </row>
        <row r="299">
          <cell r="A299" t="str">
            <v>A3622</v>
          </cell>
          <cell r="B299" t="str">
            <v>Ravellina Naia Safitri</v>
          </cell>
          <cell r="C299" t="str">
            <v>DELTA</v>
          </cell>
          <cell r="D299">
            <v>45322</v>
          </cell>
          <cell r="E299" t="str">
            <v>Jan-24</v>
          </cell>
          <cell r="F299" t="str">
            <v>-</v>
          </cell>
          <cell r="G299" t="str">
            <v>REGULER</v>
          </cell>
          <cell r="H299" t="str">
            <v>REGULER</v>
          </cell>
          <cell r="I299" t="str">
            <v>-</v>
          </cell>
          <cell r="J299" t="str">
            <v>REGULER</v>
          </cell>
          <cell r="K299" t="str">
            <v>-</v>
          </cell>
          <cell r="L299" t="str">
            <v>-</v>
          </cell>
          <cell r="M299">
            <v>0</v>
          </cell>
          <cell r="N299">
            <v>1</v>
          </cell>
          <cell r="O299">
            <v>14</v>
          </cell>
          <cell r="P299">
            <v>0</v>
          </cell>
          <cell r="Q299">
            <v>2</v>
          </cell>
          <cell r="R299">
            <v>0</v>
          </cell>
          <cell r="S299" t="str">
            <v/>
          </cell>
          <cell r="T299">
            <v>17</v>
          </cell>
          <cell r="U299">
            <v>0</v>
          </cell>
          <cell r="V299">
            <v>1</v>
          </cell>
          <cell r="W299">
            <v>14</v>
          </cell>
          <cell r="X299">
            <v>0</v>
          </cell>
          <cell r="Y299">
            <v>2</v>
          </cell>
          <cell r="Z299">
            <v>0</v>
          </cell>
          <cell r="AA299" t="str">
            <v/>
          </cell>
          <cell r="AB299">
            <v>17</v>
          </cell>
          <cell r="AC299">
            <v>3</v>
          </cell>
          <cell r="AD299" t="str">
            <v>DOWNGRADE</v>
          </cell>
          <cell r="AE299" t="str">
            <v>TIDAK</v>
          </cell>
          <cell r="AF299">
            <v>8.5</v>
          </cell>
          <cell r="AG299">
            <v>2</v>
          </cell>
          <cell r="AH299" t="str">
            <v>SAPHIRE</v>
          </cell>
          <cell r="AI299">
            <v>0</v>
          </cell>
          <cell r="AJ299" t="str">
            <v>FALSE</v>
          </cell>
          <cell r="AK299">
            <v>0</v>
          </cell>
          <cell r="AL299">
            <v>45261</v>
          </cell>
          <cell r="AM299">
            <v>45701</v>
          </cell>
          <cell r="AN299">
            <v>1</v>
          </cell>
          <cell r="AO299">
            <v>8.5</v>
          </cell>
          <cell r="AP299" t="str">
            <v>-</v>
          </cell>
          <cell r="AQ299" t="str">
            <v>-</v>
          </cell>
          <cell r="AR299" t="str">
            <v>REGULER</v>
          </cell>
          <cell r="AS299" t="str">
            <v>REGULER</v>
          </cell>
          <cell r="AT299" t="str">
            <v>-</v>
          </cell>
          <cell r="AU299" t="str">
            <v>REGULER</v>
          </cell>
          <cell r="AV299" t="str">
            <v/>
          </cell>
          <cell r="AW299">
            <v>42</v>
          </cell>
          <cell r="AX299">
            <v>15</v>
          </cell>
          <cell r="AY299">
            <v>4</v>
          </cell>
          <cell r="AZ299">
            <v>0</v>
          </cell>
          <cell r="BA299">
            <v>1</v>
          </cell>
          <cell r="BB299">
            <v>42</v>
          </cell>
          <cell r="BC299">
            <v>15</v>
          </cell>
          <cell r="BD299">
            <v>4</v>
          </cell>
          <cell r="BE299">
            <v>0</v>
          </cell>
          <cell r="BF299">
            <v>1</v>
          </cell>
          <cell r="BG299" t="str">
            <v/>
          </cell>
          <cell r="BH299">
            <v>42</v>
          </cell>
          <cell r="BI299">
            <v>15</v>
          </cell>
          <cell r="BJ299">
            <v>4</v>
          </cell>
          <cell r="BK299">
            <v>0</v>
          </cell>
          <cell r="BL299">
            <v>1</v>
          </cell>
          <cell r="BM299">
            <v>2</v>
          </cell>
          <cell r="BN299">
            <v>64</v>
          </cell>
          <cell r="BO299" t="str">
            <v/>
          </cell>
          <cell r="BP299">
            <v>42</v>
          </cell>
          <cell r="BQ299">
            <v>15</v>
          </cell>
          <cell r="BR299">
            <v>4</v>
          </cell>
          <cell r="BS299">
            <v>0</v>
          </cell>
          <cell r="BT299">
            <v>1</v>
          </cell>
          <cell r="BU299">
            <v>2</v>
          </cell>
          <cell r="BV299">
            <v>64</v>
          </cell>
          <cell r="BW299">
            <v>2</v>
          </cell>
          <cell r="BX299" t="str">
            <v>TIDAK</v>
          </cell>
          <cell r="BY299" t="str">
            <v>TIDAK</v>
          </cell>
        </row>
        <row r="300">
          <cell r="A300" t="str">
            <v>A0597</v>
          </cell>
          <cell r="B300" t="str">
            <v>Rehlitna Rejekinta</v>
          </cell>
          <cell r="C300" t="str">
            <v>DELTA</v>
          </cell>
          <cell r="D300">
            <v>44938</v>
          </cell>
          <cell r="E300" t="str">
            <v>Jan-23</v>
          </cell>
          <cell r="F300" t="str">
            <v>REGULER</v>
          </cell>
          <cell r="G300" t="str">
            <v>-</v>
          </cell>
          <cell r="H300" t="str">
            <v>-</v>
          </cell>
          <cell r="I300" t="str">
            <v>REGULER</v>
          </cell>
          <cell r="J300" t="str">
            <v>REGULER</v>
          </cell>
          <cell r="K300" t="str">
            <v>-</v>
          </cell>
          <cell r="L300" t="str">
            <v>REGULER</v>
          </cell>
          <cell r="M300">
            <v>1</v>
          </cell>
          <cell r="N300">
            <v>0</v>
          </cell>
          <cell r="O300">
            <v>0</v>
          </cell>
          <cell r="P300">
            <v>3</v>
          </cell>
          <cell r="Q300">
            <v>10</v>
          </cell>
          <cell r="R300">
            <v>0</v>
          </cell>
          <cell r="S300">
            <v>1</v>
          </cell>
          <cell r="T300">
            <v>15</v>
          </cell>
          <cell r="U300">
            <v>1</v>
          </cell>
          <cell r="V300">
            <v>0</v>
          </cell>
          <cell r="W300">
            <v>0</v>
          </cell>
          <cell r="X300">
            <v>3</v>
          </cell>
          <cell r="Y300">
            <v>10</v>
          </cell>
          <cell r="Z300">
            <v>0</v>
          </cell>
          <cell r="AA300">
            <v>1</v>
          </cell>
          <cell r="AB300">
            <v>15</v>
          </cell>
          <cell r="AC300">
            <v>3</v>
          </cell>
          <cell r="AD300" t="str">
            <v>DOWNGRADE</v>
          </cell>
          <cell r="AE300" t="str">
            <v>TIDAK</v>
          </cell>
          <cell r="AF300">
            <v>7.5</v>
          </cell>
          <cell r="AG300">
            <v>2</v>
          </cell>
          <cell r="AH300" t="str">
            <v>SAPHIRE</v>
          </cell>
          <cell r="AI300">
            <v>0</v>
          </cell>
          <cell r="AJ300" t="str">
            <v>FALSE</v>
          </cell>
          <cell r="AK300">
            <v>0</v>
          </cell>
          <cell r="AL300">
            <v>45261</v>
          </cell>
          <cell r="AM300">
            <v>45701</v>
          </cell>
          <cell r="AN300">
            <v>1</v>
          </cell>
          <cell r="AO300">
            <v>7.5</v>
          </cell>
          <cell r="AP300" t="str">
            <v>-</v>
          </cell>
          <cell r="AQ300" t="str">
            <v>-</v>
          </cell>
          <cell r="AR300" t="str">
            <v>REGULER</v>
          </cell>
          <cell r="AS300" t="str">
            <v>REGULER</v>
          </cell>
          <cell r="AT300" t="str">
            <v>REGULER</v>
          </cell>
          <cell r="AU300" t="str">
            <v>REGULER</v>
          </cell>
          <cell r="AV300" t="str">
            <v/>
          </cell>
          <cell r="AW300">
            <v>0</v>
          </cell>
          <cell r="AX300">
            <v>47</v>
          </cell>
          <cell r="AY300">
            <v>34</v>
          </cell>
          <cell r="AZ300">
            <v>40</v>
          </cell>
          <cell r="BA300">
            <v>33</v>
          </cell>
          <cell r="BB300">
            <v>0</v>
          </cell>
          <cell r="BC300">
            <v>47</v>
          </cell>
          <cell r="BD300">
            <v>34</v>
          </cell>
          <cell r="BE300">
            <v>40</v>
          </cell>
          <cell r="BF300">
            <v>33</v>
          </cell>
          <cell r="BG300" t="str">
            <v/>
          </cell>
          <cell r="BH300">
            <v>0</v>
          </cell>
          <cell r="BI300">
            <v>47</v>
          </cell>
          <cell r="BJ300">
            <v>34</v>
          </cell>
          <cell r="BK300">
            <v>40</v>
          </cell>
          <cell r="BL300">
            <v>33</v>
          </cell>
          <cell r="BM300">
            <v>6</v>
          </cell>
          <cell r="BN300">
            <v>160</v>
          </cell>
          <cell r="BO300" t="str">
            <v/>
          </cell>
          <cell r="BP300">
            <v>0</v>
          </cell>
          <cell r="BQ300">
            <v>47</v>
          </cell>
          <cell r="BR300">
            <v>34</v>
          </cell>
          <cell r="BS300">
            <v>40</v>
          </cell>
          <cell r="BT300">
            <v>33</v>
          </cell>
          <cell r="BU300">
            <v>6</v>
          </cell>
          <cell r="BV300">
            <v>160</v>
          </cell>
          <cell r="BW300">
            <v>2</v>
          </cell>
          <cell r="BX300" t="str">
            <v>TIDAK</v>
          </cell>
          <cell r="BY300" t="str">
            <v>TIDAK</v>
          </cell>
        </row>
        <row r="301">
          <cell r="A301" t="str">
            <v>A3988</v>
          </cell>
          <cell r="B301" t="str">
            <v>RHANI SILVIA SIMAMORA</v>
          </cell>
          <cell r="C301" t="str">
            <v>DELTA</v>
          </cell>
          <cell r="D301">
            <v>45414</v>
          </cell>
          <cell r="E301" t="str">
            <v>May-24</v>
          </cell>
          <cell r="F301" t="str">
            <v>-</v>
          </cell>
          <cell r="G301" t="str">
            <v>-</v>
          </cell>
          <cell r="H301" t="str">
            <v>-</v>
          </cell>
          <cell r="I301" t="str">
            <v>-</v>
          </cell>
          <cell r="J301" t="str">
            <v>-</v>
          </cell>
          <cell r="K301" t="str">
            <v>REGULER</v>
          </cell>
          <cell r="L301" t="str">
            <v>REGULER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18</v>
          </cell>
          <cell r="S301">
            <v>15</v>
          </cell>
          <cell r="T301">
            <v>33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18</v>
          </cell>
          <cell r="AA301">
            <v>15</v>
          </cell>
          <cell r="AB301">
            <v>33</v>
          </cell>
          <cell r="AC301">
            <v>0</v>
          </cell>
          <cell r="AD301" t="str">
            <v>TIDAK</v>
          </cell>
          <cell r="AE301" t="str">
            <v>TIDAK</v>
          </cell>
          <cell r="AF301">
            <v>33</v>
          </cell>
          <cell r="AG301">
            <v>2</v>
          </cell>
          <cell r="AH301" t="str">
            <v>SAPHIRE</v>
          </cell>
          <cell r="AI301">
            <v>0</v>
          </cell>
          <cell r="AJ301" t="str">
            <v>FALSE</v>
          </cell>
          <cell r="AK301">
            <v>0</v>
          </cell>
          <cell r="AL301">
            <v>45261</v>
          </cell>
          <cell r="AM301">
            <v>45701</v>
          </cell>
          <cell r="AN301">
            <v>1</v>
          </cell>
          <cell r="AO301">
            <v>33</v>
          </cell>
          <cell r="AP301" t="str">
            <v>-</v>
          </cell>
          <cell r="AQ301" t="str">
            <v>-</v>
          </cell>
          <cell r="AR301" t="str">
            <v>REGULER</v>
          </cell>
          <cell r="AS301" t="str">
            <v>REGULER</v>
          </cell>
          <cell r="AT301" t="str">
            <v>REGULER</v>
          </cell>
          <cell r="AU301" t="str">
            <v>REGULER</v>
          </cell>
          <cell r="AV301" t="str">
            <v/>
          </cell>
          <cell r="AW301">
            <v>31</v>
          </cell>
          <cell r="AX301">
            <v>44</v>
          </cell>
          <cell r="AY301">
            <v>39</v>
          </cell>
          <cell r="AZ301">
            <v>37</v>
          </cell>
          <cell r="BA301">
            <v>15</v>
          </cell>
          <cell r="BB301">
            <v>31</v>
          </cell>
          <cell r="BC301">
            <v>44</v>
          </cell>
          <cell r="BD301">
            <v>39</v>
          </cell>
          <cell r="BE301">
            <v>37</v>
          </cell>
          <cell r="BF301">
            <v>15</v>
          </cell>
          <cell r="BG301">
            <v>4</v>
          </cell>
          <cell r="BH301">
            <v>31</v>
          </cell>
          <cell r="BI301">
            <v>44</v>
          </cell>
          <cell r="BJ301">
            <v>39</v>
          </cell>
          <cell r="BK301">
            <v>37</v>
          </cell>
          <cell r="BL301">
            <v>15</v>
          </cell>
          <cell r="BM301" t="str">
            <v/>
          </cell>
          <cell r="BN301">
            <v>170</v>
          </cell>
          <cell r="BO301">
            <v>4</v>
          </cell>
          <cell r="BP301">
            <v>31</v>
          </cell>
          <cell r="BQ301">
            <v>44</v>
          </cell>
          <cell r="BR301">
            <v>39</v>
          </cell>
          <cell r="BS301">
            <v>37</v>
          </cell>
          <cell r="BT301">
            <v>15</v>
          </cell>
          <cell r="BU301" t="str">
            <v/>
          </cell>
          <cell r="BV301">
            <v>170</v>
          </cell>
          <cell r="BW301">
            <v>1</v>
          </cell>
          <cell r="BX301" t="str">
            <v>TIDAK</v>
          </cell>
          <cell r="BY301" t="str">
            <v>TIDAK</v>
          </cell>
        </row>
        <row r="302">
          <cell r="A302" t="str">
            <v>A0977</v>
          </cell>
          <cell r="B302" t="str">
            <v>Ria Arianti</v>
          </cell>
          <cell r="C302" t="str">
            <v>DELTA</v>
          </cell>
          <cell r="D302">
            <v>44931</v>
          </cell>
          <cell r="E302" t="str">
            <v>Jan-23</v>
          </cell>
          <cell r="F302" t="str">
            <v>EKSKLUSIF</v>
          </cell>
          <cell r="G302" t="str">
            <v>EKSKLUSIF</v>
          </cell>
          <cell r="H302" t="str">
            <v>EKSKLUSIF</v>
          </cell>
          <cell r="I302" t="str">
            <v>EKSKLUSIF</v>
          </cell>
          <cell r="J302" t="str">
            <v>EKSKLUSIF</v>
          </cell>
          <cell r="K302" t="str">
            <v>EKSKLUSIF</v>
          </cell>
          <cell r="L302" t="str">
            <v>EKSKLUSIF</v>
          </cell>
          <cell r="M302">
            <v>22</v>
          </cell>
          <cell r="N302">
            <v>47</v>
          </cell>
          <cell r="O302">
            <v>42</v>
          </cell>
          <cell r="P302">
            <v>43</v>
          </cell>
          <cell r="Q302">
            <v>38</v>
          </cell>
          <cell r="R302">
            <v>43</v>
          </cell>
          <cell r="S302">
            <v>22</v>
          </cell>
          <cell r="T302">
            <v>257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 t="str">
            <v>TIDAK</v>
          </cell>
          <cell r="AE302" t="str">
            <v>TIDAK</v>
          </cell>
          <cell r="AF302">
            <v>0</v>
          </cell>
          <cell r="AG302">
            <v>3</v>
          </cell>
          <cell r="AH302" t="str">
            <v>SAPHIRE</v>
          </cell>
          <cell r="AI302">
            <v>0</v>
          </cell>
          <cell r="AJ302" t="str">
            <v>FALSE</v>
          </cell>
          <cell r="AK302">
            <v>0</v>
          </cell>
          <cell r="AL302">
            <v>45261</v>
          </cell>
          <cell r="AM302">
            <v>45701</v>
          </cell>
          <cell r="AN302">
            <v>1</v>
          </cell>
          <cell r="AO302">
            <v>0</v>
          </cell>
          <cell r="AP302" t="str">
            <v>EKSKLUSIF</v>
          </cell>
          <cell r="AQ302" t="str">
            <v>-</v>
          </cell>
          <cell r="AR302" t="str">
            <v>REGULER</v>
          </cell>
          <cell r="AS302" t="str">
            <v>EKSKLUSIF</v>
          </cell>
          <cell r="AT302" t="str">
            <v>EKSKLUSIF</v>
          </cell>
          <cell r="AU302" t="str">
            <v>EKSKLUSIF</v>
          </cell>
          <cell r="AV302" t="str">
            <v/>
          </cell>
          <cell r="AW302">
            <v>50</v>
          </cell>
          <cell r="AX302">
            <v>19</v>
          </cell>
          <cell r="AY302">
            <v>44</v>
          </cell>
          <cell r="AZ302">
            <v>48</v>
          </cell>
          <cell r="BA302">
            <v>46</v>
          </cell>
          <cell r="BB302">
            <v>50</v>
          </cell>
          <cell r="BC302">
            <v>19</v>
          </cell>
          <cell r="BD302">
            <v>44</v>
          </cell>
          <cell r="BE302">
            <v>48</v>
          </cell>
          <cell r="BF302">
            <v>46</v>
          </cell>
          <cell r="BG302">
            <v>19</v>
          </cell>
          <cell r="BH302">
            <v>50</v>
          </cell>
          <cell r="BI302">
            <v>19</v>
          </cell>
          <cell r="BJ302">
            <v>44</v>
          </cell>
          <cell r="BK302">
            <v>48</v>
          </cell>
          <cell r="BL302">
            <v>46</v>
          </cell>
          <cell r="BM302">
            <v>22</v>
          </cell>
          <cell r="BN302">
            <v>248</v>
          </cell>
          <cell r="BO302">
            <v>0</v>
          </cell>
          <cell r="BP302">
            <v>50</v>
          </cell>
          <cell r="BQ302">
            <v>19</v>
          </cell>
          <cell r="BR302">
            <v>0</v>
          </cell>
          <cell r="BS302">
            <v>0</v>
          </cell>
          <cell r="BT302">
            <v>0</v>
          </cell>
          <cell r="BU302">
            <v>22</v>
          </cell>
          <cell r="BV302">
            <v>91</v>
          </cell>
          <cell r="BW302">
            <v>0</v>
          </cell>
          <cell r="BX302" t="str">
            <v>TIDAK</v>
          </cell>
          <cell r="BY302" t="str">
            <v>TIDAK</v>
          </cell>
        </row>
        <row r="303">
          <cell r="A303" t="str">
            <v>A1648</v>
          </cell>
          <cell r="B303" t="str">
            <v>Ria Nuri</v>
          </cell>
          <cell r="C303" t="str">
            <v>DELTA</v>
          </cell>
          <cell r="D303">
            <v>44992</v>
          </cell>
          <cell r="E303" t="str">
            <v>Mar-23</v>
          </cell>
          <cell r="F303" t="str">
            <v>REGULER</v>
          </cell>
          <cell r="G303" t="str">
            <v>REGULER</v>
          </cell>
          <cell r="H303" t="str">
            <v>-</v>
          </cell>
          <cell r="I303" t="str">
            <v>REGULER</v>
          </cell>
          <cell r="J303" t="str">
            <v>REGULER</v>
          </cell>
          <cell r="K303" t="str">
            <v>REGULER</v>
          </cell>
          <cell r="L303" t="str">
            <v>-</v>
          </cell>
          <cell r="M303">
            <v>17</v>
          </cell>
          <cell r="N303">
            <v>32</v>
          </cell>
          <cell r="O303">
            <v>0</v>
          </cell>
          <cell r="P303">
            <v>34</v>
          </cell>
          <cell r="Q303">
            <v>15</v>
          </cell>
          <cell r="R303">
            <v>6</v>
          </cell>
          <cell r="S303" t="str">
            <v/>
          </cell>
          <cell r="T303">
            <v>104</v>
          </cell>
          <cell r="U303">
            <v>17</v>
          </cell>
          <cell r="V303">
            <v>32</v>
          </cell>
          <cell r="W303">
            <v>0</v>
          </cell>
          <cell r="X303">
            <v>34</v>
          </cell>
          <cell r="Y303">
            <v>15</v>
          </cell>
          <cell r="Z303">
            <v>6</v>
          </cell>
          <cell r="AA303" t="str">
            <v/>
          </cell>
          <cell r="AB303">
            <v>104</v>
          </cell>
          <cell r="AC303">
            <v>2</v>
          </cell>
          <cell r="AD303" t="str">
            <v>TIDAK</v>
          </cell>
          <cell r="AE303" t="str">
            <v>TIDAK</v>
          </cell>
          <cell r="AF303">
            <v>104</v>
          </cell>
          <cell r="AG303">
            <v>2</v>
          </cell>
          <cell r="AH303" t="str">
            <v>SAPHIRE</v>
          </cell>
          <cell r="AI303">
            <v>0</v>
          </cell>
          <cell r="AJ303" t="str">
            <v>Y</v>
          </cell>
          <cell r="AK303">
            <v>0</v>
          </cell>
          <cell r="AL303">
            <v>45261</v>
          </cell>
          <cell r="AM303">
            <v>45701</v>
          </cell>
          <cell r="AN303">
            <v>1</v>
          </cell>
          <cell r="AO303">
            <v>104</v>
          </cell>
          <cell r="AP303" t="str">
            <v>-</v>
          </cell>
          <cell r="AQ303" t="str">
            <v>-</v>
          </cell>
          <cell r="AR303" t="str">
            <v>REGULER</v>
          </cell>
          <cell r="AS303" t="str">
            <v>-</v>
          </cell>
          <cell r="AT303" t="str">
            <v>-</v>
          </cell>
          <cell r="AU303" t="str">
            <v>-</v>
          </cell>
          <cell r="AV303" t="str">
            <v/>
          </cell>
          <cell r="AW303">
            <v>0</v>
          </cell>
          <cell r="AX303">
            <v>1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1</v>
          </cell>
          <cell r="BD303">
            <v>0</v>
          </cell>
          <cell r="BE303">
            <v>0</v>
          </cell>
          <cell r="BF303">
            <v>0</v>
          </cell>
          <cell r="BG303" t="str">
            <v/>
          </cell>
          <cell r="BH303">
            <v>0</v>
          </cell>
          <cell r="BI303">
            <v>1</v>
          </cell>
          <cell r="BJ303">
            <v>0</v>
          </cell>
          <cell r="BK303">
            <v>0</v>
          </cell>
          <cell r="BL303">
            <v>0</v>
          </cell>
          <cell r="BM303" t="str">
            <v/>
          </cell>
          <cell r="BN303">
            <v>1</v>
          </cell>
          <cell r="BO303" t="str">
            <v/>
          </cell>
          <cell r="BP303">
            <v>0</v>
          </cell>
          <cell r="BQ303">
            <v>1</v>
          </cell>
          <cell r="BR303">
            <v>0</v>
          </cell>
          <cell r="BS303">
            <v>0</v>
          </cell>
          <cell r="BT303">
            <v>0</v>
          </cell>
          <cell r="BU303" t="str">
            <v/>
          </cell>
          <cell r="BV303">
            <v>1</v>
          </cell>
          <cell r="BW303">
            <v>6</v>
          </cell>
          <cell r="BX303" t="str">
            <v>DOWNGRADE</v>
          </cell>
          <cell r="BY303" t="str">
            <v>RESET</v>
          </cell>
        </row>
        <row r="304">
          <cell r="A304" t="str">
            <v>A1340</v>
          </cell>
          <cell r="B304" t="str">
            <v>Rievaldo Yoga Pratama</v>
          </cell>
          <cell r="C304" t="str">
            <v>DELTA</v>
          </cell>
          <cell r="D304">
            <v>44979</v>
          </cell>
          <cell r="E304" t="str">
            <v>Feb-23</v>
          </cell>
          <cell r="F304" t="str">
            <v>EKSKLUSIF</v>
          </cell>
          <cell r="G304" t="str">
            <v>EKSKLUSIF</v>
          </cell>
          <cell r="H304" t="str">
            <v>REGULER</v>
          </cell>
          <cell r="I304" t="str">
            <v>REGULER</v>
          </cell>
          <cell r="J304" t="str">
            <v>-</v>
          </cell>
          <cell r="K304" t="str">
            <v>EKSKLUSIF</v>
          </cell>
          <cell r="L304" t="str">
            <v>EKSKLUSIF</v>
          </cell>
          <cell r="M304">
            <v>20</v>
          </cell>
          <cell r="N304">
            <v>44</v>
          </cell>
          <cell r="O304">
            <v>15</v>
          </cell>
          <cell r="P304">
            <v>15</v>
          </cell>
          <cell r="Q304">
            <v>0</v>
          </cell>
          <cell r="R304">
            <v>44</v>
          </cell>
          <cell r="S304">
            <v>22</v>
          </cell>
          <cell r="T304">
            <v>160</v>
          </cell>
          <cell r="U304">
            <v>0</v>
          </cell>
          <cell r="V304">
            <v>0</v>
          </cell>
          <cell r="W304">
            <v>15</v>
          </cell>
          <cell r="X304">
            <v>15</v>
          </cell>
          <cell r="Y304">
            <v>0</v>
          </cell>
          <cell r="Z304">
            <v>0</v>
          </cell>
          <cell r="AA304">
            <v>0</v>
          </cell>
          <cell r="AB304">
            <v>30</v>
          </cell>
          <cell r="AC304">
            <v>1</v>
          </cell>
          <cell r="AD304" t="str">
            <v>TIDAK</v>
          </cell>
          <cell r="AE304" t="str">
            <v>TIDAK</v>
          </cell>
          <cell r="AF304">
            <v>30</v>
          </cell>
          <cell r="AG304">
            <v>2</v>
          </cell>
          <cell r="AH304" t="str">
            <v>SAPHIRE</v>
          </cell>
          <cell r="AI304">
            <v>0</v>
          </cell>
          <cell r="AJ304" t="str">
            <v>FALSE</v>
          </cell>
          <cell r="AK304">
            <v>0</v>
          </cell>
          <cell r="AL304">
            <v>45261</v>
          </cell>
          <cell r="AM304">
            <v>45701</v>
          </cell>
          <cell r="AN304">
            <v>1</v>
          </cell>
          <cell r="AO304">
            <v>30</v>
          </cell>
          <cell r="AP304" t="str">
            <v>EKSKLUSIF</v>
          </cell>
          <cell r="AQ304" t="str">
            <v>-</v>
          </cell>
          <cell r="AR304" t="str">
            <v>REGULER</v>
          </cell>
          <cell r="AS304" t="str">
            <v>REGULER</v>
          </cell>
          <cell r="AT304" t="str">
            <v>-</v>
          </cell>
          <cell r="AU304" t="str">
            <v>-</v>
          </cell>
          <cell r="AV304" t="str">
            <v/>
          </cell>
          <cell r="AW304">
            <v>50</v>
          </cell>
          <cell r="AX304">
            <v>44</v>
          </cell>
          <cell r="AY304">
            <v>20</v>
          </cell>
          <cell r="AZ304">
            <v>0</v>
          </cell>
          <cell r="BA304">
            <v>0</v>
          </cell>
          <cell r="BB304">
            <v>50</v>
          </cell>
          <cell r="BC304">
            <v>44</v>
          </cell>
          <cell r="BD304">
            <v>20</v>
          </cell>
          <cell r="BE304">
            <v>0</v>
          </cell>
          <cell r="BF304">
            <v>0</v>
          </cell>
          <cell r="BG304">
            <v>19</v>
          </cell>
          <cell r="BH304">
            <v>50</v>
          </cell>
          <cell r="BI304">
            <v>44</v>
          </cell>
          <cell r="BJ304">
            <v>20</v>
          </cell>
          <cell r="BK304">
            <v>0</v>
          </cell>
          <cell r="BL304">
            <v>0</v>
          </cell>
          <cell r="BM304" t="str">
            <v/>
          </cell>
          <cell r="BN304">
            <v>133</v>
          </cell>
          <cell r="BO304">
            <v>0</v>
          </cell>
          <cell r="BP304">
            <v>50</v>
          </cell>
          <cell r="BQ304">
            <v>44</v>
          </cell>
          <cell r="BR304">
            <v>20</v>
          </cell>
          <cell r="BS304">
            <v>0</v>
          </cell>
          <cell r="BT304">
            <v>0</v>
          </cell>
          <cell r="BU304" t="str">
            <v/>
          </cell>
          <cell r="BV304">
            <v>114</v>
          </cell>
          <cell r="BW304">
            <v>3</v>
          </cell>
          <cell r="BX304" t="str">
            <v>DOWNGRADE</v>
          </cell>
          <cell r="BY304" t="str">
            <v>RESET</v>
          </cell>
        </row>
        <row r="305">
          <cell r="A305" t="str">
            <v>A3533</v>
          </cell>
          <cell r="B305" t="str">
            <v>Rifka Nur Annisa</v>
          </cell>
          <cell r="C305" t="str">
            <v>DELTA</v>
          </cell>
          <cell r="D305">
            <v>45323</v>
          </cell>
          <cell r="E305" t="str">
            <v>Feb-24</v>
          </cell>
          <cell r="F305" t="str">
            <v>-</v>
          </cell>
          <cell r="G305" t="str">
            <v>-</v>
          </cell>
          <cell r="H305" t="str">
            <v>REGULER</v>
          </cell>
          <cell r="I305" t="str">
            <v>REGULER</v>
          </cell>
          <cell r="J305" t="str">
            <v>REGULER</v>
          </cell>
          <cell r="K305" t="str">
            <v>REGULER</v>
          </cell>
          <cell r="L305" t="str">
            <v>REGULER</v>
          </cell>
          <cell r="M305">
            <v>0</v>
          </cell>
          <cell r="N305">
            <v>0</v>
          </cell>
          <cell r="O305">
            <v>21</v>
          </cell>
          <cell r="P305">
            <v>33</v>
          </cell>
          <cell r="Q305">
            <v>32</v>
          </cell>
          <cell r="R305">
            <v>35</v>
          </cell>
          <cell r="S305">
            <v>18</v>
          </cell>
          <cell r="T305">
            <v>139</v>
          </cell>
          <cell r="U305">
            <v>0</v>
          </cell>
          <cell r="V305">
            <v>0</v>
          </cell>
          <cell r="W305">
            <v>21</v>
          </cell>
          <cell r="X305">
            <v>33</v>
          </cell>
          <cell r="Y305">
            <v>32</v>
          </cell>
          <cell r="Z305">
            <v>35</v>
          </cell>
          <cell r="AA305">
            <v>18</v>
          </cell>
          <cell r="AB305">
            <v>139</v>
          </cell>
          <cell r="AC305">
            <v>0</v>
          </cell>
          <cell r="AD305" t="str">
            <v>TIDAK</v>
          </cell>
          <cell r="AE305" t="str">
            <v>TIDAK</v>
          </cell>
          <cell r="AF305">
            <v>139</v>
          </cell>
          <cell r="AG305">
            <v>2</v>
          </cell>
          <cell r="AH305" t="str">
            <v>SAPHIRE</v>
          </cell>
          <cell r="AI305">
            <v>0</v>
          </cell>
          <cell r="AJ305" t="str">
            <v>Y</v>
          </cell>
          <cell r="AK305">
            <v>0</v>
          </cell>
          <cell r="AL305">
            <v>45261</v>
          </cell>
          <cell r="AM305">
            <v>45701</v>
          </cell>
          <cell r="AN305">
            <v>1</v>
          </cell>
          <cell r="AO305">
            <v>139</v>
          </cell>
          <cell r="AP305" t="str">
            <v>-</v>
          </cell>
          <cell r="AQ305" t="str">
            <v>-</v>
          </cell>
          <cell r="AR305" t="str">
            <v>REGULER</v>
          </cell>
          <cell r="AS305" t="str">
            <v>REGULER</v>
          </cell>
          <cell r="AT305" t="str">
            <v>-</v>
          </cell>
          <cell r="AU305" t="str">
            <v>-</v>
          </cell>
          <cell r="AV305" t="str">
            <v/>
          </cell>
          <cell r="AW305">
            <v>26</v>
          </cell>
          <cell r="AX305">
            <v>25</v>
          </cell>
          <cell r="AY305">
            <v>16</v>
          </cell>
          <cell r="AZ305">
            <v>0</v>
          </cell>
          <cell r="BA305">
            <v>0</v>
          </cell>
          <cell r="BB305">
            <v>26</v>
          </cell>
          <cell r="BC305">
            <v>25</v>
          </cell>
          <cell r="BD305">
            <v>16</v>
          </cell>
          <cell r="BE305">
            <v>0</v>
          </cell>
          <cell r="BF305">
            <v>0</v>
          </cell>
          <cell r="BG305">
            <v>16</v>
          </cell>
          <cell r="BH305">
            <v>26</v>
          </cell>
          <cell r="BI305">
            <v>25</v>
          </cell>
          <cell r="BJ305">
            <v>16</v>
          </cell>
          <cell r="BK305">
            <v>0</v>
          </cell>
          <cell r="BL305">
            <v>0</v>
          </cell>
          <cell r="BM305" t="str">
            <v/>
          </cell>
          <cell r="BN305">
            <v>83</v>
          </cell>
          <cell r="BO305">
            <v>16</v>
          </cell>
          <cell r="BP305">
            <v>26</v>
          </cell>
          <cell r="BQ305">
            <v>25</v>
          </cell>
          <cell r="BR305">
            <v>16</v>
          </cell>
          <cell r="BS305">
            <v>0</v>
          </cell>
          <cell r="BT305">
            <v>0</v>
          </cell>
          <cell r="BU305" t="str">
            <v/>
          </cell>
          <cell r="BV305">
            <v>83</v>
          </cell>
          <cell r="BW305">
            <v>3</v>
          </cell>
          <cell r="BX305" t="str">
            <v>DOWNGRADE</v>
          </cell>
          <cell r="BY305" t="str">
            <v>RESET</v>
          </cell>
        </row>
        <row r="306">
          <cell r="A306" t="str">
            <v>A2511</v>
          </cell>
          <cell r="B306" t="str">
            <v>Risky Mutiara Dyah Ayu Wisnu W Wardhani</v>
          </cell>
          <cell r="C306" t="str">
            <v>DELTA</v>
          </cell>
          <cell r="D306">
            <v>45079</v>
          </cell>
          <cell r="E306" t="str">
            <v>Jun-23</v>
          </cell>
          <cell r="F306" t="str">
            <v>EKSKLUSIF</v>
          </cell>
          <cell r="G306" t="str">
            <v>REGULER</v>
          </cell>
          <cell r="H306" t="str">
            <v>REGULER</v>
          </cell>
          <cell r="I306" t="str">
            <v>REGULER</v>
          </cell>
          <cell r="J306" t="str">
            <v>REGULER</v>
          </cell>
          <cell r="K306" t="str">
            <v>-</v>
          </cell>
          <cell r="L306" t="str">
            <v>-</v>
          </cell>
          <cell r="M306">
            <v>18</v>
          </cell>
          <cell r="N306">
            <v>5</v>
          </cell>
          <cell r="O306">
            <v>15</v>
          </cell>
          <cell r="P306">
            <v>5</v>
          </cell>
          <cell r="Q306">
            <v>2</v>
          </cell>
          <cell r="R306">
            <v>0</v>
          </cell>
          <cell r="S306" t="str">
            <v/>
          </cell>
          <cell r="T306">
            <v>45</v>
          </cell>
          <cell r="U306">
            <v>0</v>
          </cell>
          <cell r="V306">
            <v>5</v>
          </cell>
          <cell r="W306">
            <v>15</v>
          </cell>
          <cell r="X306">
            <v>5</v>
          </cell>
          <cell r="Y306">
            <v>2</v>
          </cell>
          <cell r="Z306">
            <v>0</v>
          </cell>
          <cell r="AA306" t="str">
            <v/>
          </cell>
          <cell r="AB306">
            <v>27</v>
          </cell>
          <cell r="AC306">
            <v>2</v>
          </cell>
          <cell r="AD306" t="str">
            <v>TIDAK</v>
          </cell>
          <cell r="AE306" t="str">
            <v>TIDAK</v>
          </cell>
          <cell r="AF306">
            <v>27</v>
          </cell>
          <cell r="AG306">
            <v>2</v>
          </cell>
          <cell r="AH306" t="str">
            <v>SAPHIRE</v>
          </cell>
          <cell r="AI306">
            <v>0</v>
          </cell>
          <cell r="AJ306" t="str">
            <v>FALSE</v>
          </cell>
          <cell r="AK306">
            <v>0</v>
          </cell>
          <cell r="AL306">
            <v>45261</v>
          </cell>
          <cell r="AM306">
            <v>45701</v>
          </cell>
          <cell r="AN306">
            <v>1</v>
          </cell>
          <cell r="AO306">
            <v>27</v>
          </cell>
          <cell r="AP306" t="str">
            <v>-</v>
          </cell>
          <cell r="AQ306" t="str">
            <v>-</v>
          </cell>
          <cell r="AR306" t="str">
            <v>-</v>
          </cell>
          <cell r="AS306" t="str">
            <v>-</v>
          </cell>
          <cell r="AT306" t="str">
            <v>-</v>
          </cell>
          <cell r="AU306" t="str">
            <v>-</v>
          </cell>
          <cell r="AV306" t="str">
            <v/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 t="str">
            <v/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 t="str">
            <v/>
          </cell>
          <cell r="BN306">
            <v>0</v>
          </cell>
          <cell r="BO306" t="str">
            <v/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 t="str">
            <v/>
          </cell>
          <cell r="BV306">
            <v>0</v>
          </cell>
          <cell r="BW306">
            <v>7</v>
          </cell>
          <cell r="BX306" t="str">
            <v>DOWNGRADE</v>
          </cell>
          <cell r="BY306" t="str">
            <v>RESET</v>
          </cell>
        </row>
        <row r="307">
          <cell r="A307" t="str">
            <v>A3905</v>
          </cell>
          <cell r="B307" t="str">
            <v>Rismawaty</v>
          </cell>
          <cell r="C307" t="str">
            <v>DELTA</v>
          </cell>
          <cell r="D307">
            <v>45412</v>
          </cell>
          <cell r="E307" t="str">
            <v>Apr-24</v>
          </cell>
          <cell r="F307" t="str">
            <v>-</v>
          </cell>
          <cell r="G307" t="str">
            <v>-</v>
          </cell>
          <cell r="H307" t="str">
            <v>-</v>
          </cell>
          <cell r="I307" t="str">
            <v>-</v>
          </cell>
          <cell r="J307" t="str">
            <v>REGULER</v>
          </cell>
          <cell r="K307" t="str">
            <v>REGULER</v>
          </cell>
          <cell r="L307" t="str">
            <v>REGULER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1</v>
          </cell>
          <cell r="R307">
            <v>2</v>
          </cell>
          <cell r="S307">
            <v>17</v>
          </cell>
          <cell r="T307">
            <v>20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1</v>
          </cell>
          <cell r="Z307">
            <v>2</v>
          </cell>
          <cell r="AA307">
            <v>17</v>
          </cell>
          <cell r="AB307">
            <v>20</v>
          </cell>
          <cell r="AC307">
            <v>0</v>
          </cell>
          <cell r="AD307" t="str">
            <v>TIDAK</v>
          </cell>
          <cell r="AE307" t="str">
            <v>TIDAK</v>
          </cell>
          <cell r="AF307">
            <v>20</v>
          </cell>
          <cell r="AG307">
            <v>2</v>
          </cell>
          <cell r="AH307" t="str">
            <v>SAPHIRE</v>
          </cell>
          <cell r="AI307">
            <v>0</v>
          </cell>
          <cell r="AJ307" t="str">
            <v>FALSE</v>
          </cell>
          <cell r="AK307">
            <v>0</v>
          </cell>
          <cell r="AL307">
            <v>45261</v>
          </cell>
          <cell r="AM307">
            <v>45701</v>
          </cell>
          <cell r="AN307">
            <v>1</v>
          </cell>
          <cell r="AO307">
            <v>20</v>
          </cell>
          <cell r="AP307" t="str">
            <v>-</v>
          </cell>
          <cell r="AQ307" t="str">
            <v>-</v>
          </cell>
          <cell r="AR307" t="str">
            <v>REGULER</v>
          </cell>
          <cell r="AS307" t="str">
            <v>REGULER</v>
          </cell>
          <cell r="AT307" t="str">
            <v>REGULER</v>
          </cell>
          <cell r="AU307" t="str">
            <v>REGULER</v>
          </cell>
          <cell r="AV307" t="str">
            <v/>
          </cell>
          <cell r="AW307">
            <v>36</v>
          </cell>
          <cell r="AX307">
            <v>42</v>
          </cell>
          <cell r="AY307">
            <v>38</v>
          </cell>
          <cell r="AZ307">
            <v>42</v>
          </cell>
          <cell r="BA307">
            <v>39</v>
          </cell>
          <cell r="BB307">
            <v>36</v>
          </cell>
          <cell r="BC307">
            <v>42</v>
          </cell>
          <cell r="BD307">
            <v>38</v>
          </cell>
          <cell r="BE307">
            <v>42</v>
          </cell>
          <cell r="BF307">
            <v>39</v>
          </cell>
          <cell r="BG307">
            <v>12</v>
          </cell>
          <cell r="BH307">
            <v>36</v>
          </cell>
          <cell r="BI307">
            <v>42</v>
          </cell>
          <cell r="BJ307">
            <v>38</v>
          </cell>
          <cell r="BK307">
            <v>42</v>
          </cell>
          <cell r="BL307">
            <v>39</v>
          </cell>
          <cell r="BM307">
            <v>19</v>
          </cell>
          <cell r="BN307">
            <v>228</v>
          </cell>
          <cell r="BO307">
            <v>12</v>
          </cell>
          <cell r="BP307">
            <v>36</v>
          </cell>
          <cell r="BQ307">
            <v>42</v>
          </cell>
          <cell r="BR307">
            <v>38</v>
          </cell>
          <cell r="BS307">
            <v>42</v>
          </cell>
          <cell r="BT307">
            <v>39</v>
          </cell>
          <cell r="BU307">
            <v>19</v>
          </cell>
          <cell r="BV307">
            <v>228</v>
          </cell>
          <cell r="BW307">
            <v>0</v>
          </cell>
          <cell r="BX307" t="str">
            <v>TIDAK</v>
          </cell>
          <cell r="BY307" t="str">
            <v>TIDAK</v>
          </cell>
        </row>
        <row r="308">
          <cell r="A308" t="str">
            <v>A0879</v>
          </cell>
          <cell r="B308" t="str">
            <v>Risza Anggun Dwi Ariananda</v>
          </cell>
          <cell r="C308" t="str">
            <v>DELTA</v>
          </cell>
          <cell r="D308">
            <v>44931</v>
          </cell>
          <cell r="E308" t="str">
            <v>Jan-23</v>
          </cell>
          <cell r="F308" t="str">
            <v>EKSKLUSIF</v>
          </cell>
          <cell r="G308" t="str">
            <v>EKSKLUSIF</v>
          </cell>
          <cell r="H308" t="str">
            <v>EKSKLUSIF</v>
          </cell>
          <cell r="I308" t="str">
            <v>EKSKLUSIF</v>
          </cell>
          <cell r="J308" t="str">
            <v>EKSKLUSIF</v>
          </cell>
          <cell r="K308" t="str">
            <v>EKSKLUSIF</v>
          </cell>
          <cell r="L308" t="str">
            <v>EKSKLUSIF</v>
          </cell>
          <cell r="M308">
            <v>21</v>
          </cell>
          <cell r="N308">
            <v>46</v>
          </cell>
          <cell r="O308">
            <v>42</v>
          </cell>
          <cell r="P308">
            <v>44</v>
          </cell>
          <cell r="Q308">
            <v>38</v>
          </cell>
          <cell r="R308">
            <v>43</v>
          </cell>
          <cell r="S308">
            <v>22</v>
          </cell>
          <cell r="T308">
            <v>256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 t="str">
            <v>TIDAK</v>
          </cell>
          <cell r="AE308" t="str">
            <v>TIDAK</v>
          </cell>
          <cell r="AF308">
            <v>0</v>
          </cell>
          <cell r="AG308">
            <v>2</v>
          </cell>
          <cell r="AH308" t="str">
            <v>SAPHIRE</v>
          </cell>
          <cell r="AI308">
            <v>0</v>
          </cell>
          <cell r="AJ308" t="str">
            <v>FALSE</v>
          </cell>
          <cell r="AK308">
            <v>0</v>
          </cell>
          <cell r="AL308">
            <v>45261</v>
          </cell>
          <cell r="AM308">
            <v>45701</v>
          </cell>
          <cell r="AN308">
            <v>1</v>
          </cell>
          <cell r="AO308">
            <v>0</v>
          </cell>
          <cell r="AP308" t="str">
            <v>EKSKLUSIF</v>
          </cell>
          <cell r="AQ308" t="str">
            <v>-</v>
          </cell>
          <cell r="AR308" t="str">
            <v>EKSKLUSIF</v>
          </cell>
          <cell r="AS308" t="str">
            <v>EKSKLUSIF</v>
          </cell>
          <cell r="AT308" t="str">
            <v>EKSKLUSIF</v>
          </cell>
          <cell r="AU308" t="str">
            <v>EKSKLUSIF</v>
          </cell>
          <cell r="AV308" t="str">
            <v/>
          </cell>
          <cell r="AW308">
            <v>50</v>
          </cell>
          <cell r="AX308">
            <v>47</v>
          </cell>
          <cell r="AY308">
            <v>43</v>
          </cell>
          <cell r="AZ308">
            <v>47</v>
          </cell>
          <cell r="BA308">
            <v>44</v>
          </cell>
          <cell r="BB308">
            <v>50</v>
          </cell>
          <cell r="BC308">
            <v>47</v>
          </cell>
          <cell r="BD308">
            <v>43</v>
          </cell>
          <cell r="BE308">
            <v>47</v>
          </cell>
          <cell r="BF308">
            <v>44</v>
          </cell>
          <cell r="BG308">
            <v>19</v>
          </cell>
          <cell r="BH308">
            <v>50</v>
          </cell>
          <cell r="BI308">
            <v>47</v>
          </cell>
          <cell r="BJ308">
            <v>43</v>
          </cell>
          <cell r="BK308">
            <v>47</v>
          </cell>
          <cell r="BL308">
            <v>44</v>
          </cell>
          <cell r="BM308">
            <v>21</v>
          </cell>
          <cell r="BN308">
            <v>271</v>
          </cell>
          <cell r="BO308">
            <v>0</v>
          </cell>
          <cell r="BP308">
            <v>50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21</v>
          </cell>
          <cell r="BV308">
            <v>71</v>
          </cell>
          <cell r="BW308">
            <v>0</v>
          </cell>
          <cell r="BX308" t="str">
            <v>TIDAK</v>
          </cell>
          <cell r="BY308" t="str">
            <v>TIDAK</v>
          </cell>
        </row>
        <row r="309">
          <cell r="A309" t="str">
            <v>A0225</v>
          </cell>
          <cell r="B309" t="str">
            <v>Rizal Saputra</v>
          </cell>
          <cell r="C309" t="str">
            <v>DELTA</v>
          </cell>
          <cell r="D309">
            <v>44866</v>
          </cell>
          <cell r="E309" t="str">
            <v>Nov-22</v>
          </cell>
          <cell r="F309" t="str">
            <v>EKSKLUSIF</v>
          </cell>
          <cell r="G309" t="str">
            <v>EKSKLUSIF</v>
          </cell>
          <cell r="H309" t="str">
            <v>EKSKLUSIF</v>
          </cell>
          <cell r="I309" t="str">
            <v>EKSKLUSIF</v>
          </cell>
          <cell r="J309" t="str">
            <v>EKSKLUSIF</v>
          </cell>
          <cell r="K309" t="str">
            <v>EKSKLUSIF</v>
          </cell>
          <cell r="L309" t="str">
            <v>EKSKLUSIF</v>
          </cell>
          <cell r="M309">
            <v>22</v>
          </cell>
          <cell r="N309">
            <v>47</v>
          </cell>
          <cell r="O309">
            <v>42</v>
          </cell>
          <cell r="P309">
            <v>44</v>
          </cell>
          <cell r="Q309">
            <v>39</v>
          </cell>
          <cell r="R309">
            <v>42</v>
          </cell>
          <cell r="S309">
            <v>22</v>
          </cell>
          <cell r="T309">
            <v>258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 t="str">
            <v>TIDAK</v>
          </cell>
          <cell r="AE309" t="str">
            <v>TIDAK</v>
          </cell>
          <cell r="AF309">
            <v>0</v>
          </cell>
          <cell r="AG309">
            <v>2</v>
          </cell>
          <cell r="AH309" t="str">
            <v>SAPHIRE</v>
          </cell>
          <cell r="AI309">
            <v>0</v>
          </cell>
          <cell r="AJ309" t="str">
            <v>FALSE</v>
          </cell>
          <cell r="AK309">
            <v>0</v>
          </cell>
          <cell r="AL309">
            <v>45261</v>
          </cell>
          <cell r="AM309">
            <v>45701</v>
          </cell>
          <cell r="AN309">
            <v>1</v>
          </cell>
          <cell r="AO309">
            <v>0</v>
          </cell>
          <cell r="AP309" t="str">
            <v>EKSKLUSIF</v>
          </cell>
          <cell r="AQ309" t="str">
            <v>-</v>
          </cell>
          <cell r="AR309" t="str">
            <v>EKSKLUSIF</v>
          </cell>
          <cell r="AS309" t="str">
            <v>EKSKLUSIF</v>
          </cell>
          <cell r="AT309" t="str">
            <v>EKSKLUSIF</v>
          </cell>
          <cell r="AU309" t="str">
            <v>REGULER</v>
          </cell>
          <cell r="AV309" t="str">
            <v/>
          </cell>
          <cell r="AW309">
            <v>50</v>
          </cell>
          <cell r="AX309">
            <v>49</v>
          </cell>
          <cell r="AY309">
            <v>43</v>
          </cell>
          <cell r="AZ309">
            <v>47</v>
          </cell>
          <cell r="BA309">
            <v>40</v>
          </cell>
          <cell r="BB309">
            <v>50</v>
          </cell>
          <cell r="BC309">
            <v>49</v>
          </cell>
          <cell r="BD309">
            <v>43</v>
          </cell>
          <cell r="BE309">
            <v>47</v>
          </cell>
          <cell r="BF309">
            <v>40</v>
          </cell>
          <cell r="BG309">
            <v>20</v>
          </cell>
          <cell r="BH309">
            <v>50</v>
          </cell>
          <cell r="BI309">
            <v>49</v>
          </cell>
          <cell r="BJ309">
            <v>43</v>
          </cell>
          <cell r="BK309">
            <v>47</v>
          </cell>
          <cell r="BL309">
            <v>40</v>
          </cell>
          <cell r="BM309">
            <v>20</v>
          </cell>
          <cell r="BN309">
            <v>269</v>
          </cell>
          <cell r="BO309">
            <v>0</v>
          </cell>
          <cell r="BP309">
            <v>50</v>
          </cell>
          <cell r="BQ309">
            <v>0</v>
          </cell>
          <cell r="BR309">
            <v>0</v>
          </cell>
          <cell r="BS309">
            <v>0</v>
          </cell>
          <cell r="BT309">
            <v>40</v>
          </cell>
          <cell r="BU309">
            <v>20</v>
          </cell>
          <cell r="BV309">
            <v>110</v>
          </cell>
          <cell r="BW309">
            <v>0</v>
          </cell>
          <cell r="BX309" t="str">
            <v>TIDAK</v>
          </cell>
          <cell r="BY309" t="str">
            <v>TIDAK</v>
          </cell>
        </row>
        <row r="310">
          <cell r="A310" t="str">
            <v>A2418</v>
          </cell>
          <cell r="B310" t="str">
            <v>Rizka Maulia Rokhmah</v>
          </cell>
          <cell r="C310" t="str">
            <v>DELTA</v>
          </cell>
          <cell r="D310">
            <v>45156</v>
          </cell>
          <cell r="E310" t="str">
            <v>Aug-23</v>
          </cell>
          <cell r="F310" t="str">
            <v>REGULER</v>
          </cell>
          <cell r="G310" t="str">
            <v>REGULER</v>
          </cell>
          <cell r="H310" t="str">
            <v>REGULER</v>
          </cell>
          <cell r="I310" t="str">
            <v>REGULER</v>
          </cell>
          <cell r="J310" t="str">
            <v>REGULER</v>
          </cell>
          <cell r="K310" t="str">
            <v>REGULER</v>
          </cell>
          <cell r="L310" t="str">
            <v>REGULER</v>
          </cell>
          <cell r="M310">
            <v>4</v>
          </cell>
          <cell r="N310">
            <v>12</v>
          </cell>
          <cell r="O310">
            <v>1</v>
          </cell>
          <cell r="P310">
            <v>8</v>
          </cell>
          <cell r="Q310">
            <v>30</v>
          </cell>
          <cell r="R310">
            <v>38</v>
          </cell>
          <cell r="S310">
            <v>21</v>
          </cell>
          <cell r="T310">
            <v>114</v>
          </cell>
          <cell r="U310">
            <v>4</v>
          </cell>
          <cell r="V310">
            <v>12</v>
          </cell>
          <cell r="W310">
            <v>1</v>
          </cell>
          <cell r="X310">
            <v>8</v>
          </cell>
          <cell r="Y310">
            <v>30</v>
          </cell>
          <cell r="Z310">
            <v>38</v>
          </cell>
          <cell r="AA310">
            <v>21</v>
          </cell>
          <cell r="AB310">
            <v>114</v>
          </cell>
          <cell r="AC310">
            <v>0</v>
          </cell>
          <cell r="AD310" t="str">
            <v>TIDAK</v>
          </cell>
          <cell r="AE310" t="str">
            <v>TIDAK</v>
          </cell>
          <cell r="AF310">
            <v>114</v>
          </cell>
          <cell r="AG310">
            <v>2</v>
          </cell>
          <cell r="AH310" t="str">
            <v>SAPHIRE</v>
          </cell>
          <cell r="AI310">
            <v>0</v>
          </cell>
          <cell r="AJ310" t="str">
            <v>Y</v>
          </cell>
          <cell r="AK310">
            <v>0</v>
          </cell>
          <cell r="AL310">
            <v>45261</v>
          </cell>
          <cell r="AM310">
            <v>45701</v>
          </cell>
          <cell r="AN310">
            <v>1</v>
          </cell>
          <cell r="AO310">
            <v>114</v>
          </cell>
          <cell r="AP310" t="str">
            <v>-</v>
          </cell>
          <cell r="AQ310" t="str">
            <v>-</v>
          </cell>
          <cell r="AR310" t="str">
            <v>REGULER</v>
          </cell>
          <cell r="AS310" t="str">
            <v>REGULER</v>
          </cell>
          <cell r="AT310" t="str">
            <v>REGULER</v>
          </cell>
          <cell r="AU310" t="str">
            <v>REGULER</v>
          </cell>
          <cell r="AV310" t="str">
            <v/>
          </cell>
          <cell r="AW310">
            <v>33</v>
          </cell>
          <cell r="AX310">
            <v>42</v>
          </cell>
          <cell r="AY310">
            <v>24</v>
          </cell>
          <cell r="AZ310">
            <v>23</v>
          </cell>
          <cell r="BA310">
            <v>25</v>
          </cell>
          <cell r="BB310">
            <v>33</v>
          </cell>
          <cell r="BC310">
            <v>42</v>
          </cell>
          <cell r="BD310">
            <v>24</v>
          </cell>
          <cell r="BE310">
            <v>23</v>
          </cell>
          <cell r="BF310">
            <v>25</v>
          </cell>
          <cell r="BG310">
            <v>15</v>
          </cell>
          <cell r="BH310">
            <v>33</v>
          </cell>
          <cell r="BI310">
            <v>42</v>
          </cell>
          <cell r="BJ310">
            <v>24</v>
          </cell>
          <cell r="BK310">
            <v>23</v>
          </cell>
          <cell r="BL310">
            <v>25</v>
          </cell>
          <cell r="BM310">
            <v>16</v>
          </cell>
          <cell r="BN310">
            <v>178</v>
          </cell>
          <cell r="BO310">
            <v>15</v>
          </cell>
          <cell r="BP310">
            <v>33</v>
          </cell>
          <cell r="BQ310">
            <v>42</v>
          </cell>
          <cell r="BR310">
            <v>24</v>
          </cell>
          <cell r="BS310">
            <v>23</v>
          </cell>
          <cell r="BT310">
            <v>25</v>
          </cell>
          <cell r="BU310">
            <v>16</v>
          </cell>
          <cell r="BV310">
            <v>178</v>
          </cell>
          <cell r="BW310">
            <v>0</v>
          </cell>
          <cell r="BX310" t="str">
            <v>TIDAK</v>
          </cell>
          <cell r="BY310" t="str">
            <v>TIDAK</v>
          </cell>
        </row>
        <row r="311">
          <cell r="A311" t="str">
            <v>A3448</v>
          </cell>
          <cell r="B311" t="str">
            <v>Rizky Armi Agustin</v>
          </cell>
          <cell r="C311" t="str">
            <v>DELTA</v>
          </cell>
          <cell r="D311">
            <v>45328</v>
          </cell>
          <cell r="E311" t="str">
            <v>Feb-24</v>
          </cell>
          <cell r="F311" t="str">
            <v>-</v>
          </cell>
          <cell r="G311" t="str">
            <v>-</v>
          </cell>
          <cell r="H311" t="str">
            <v>REGULER</v>
          </cell>
          <cell r="I311" t="str">
            <v>-</v>
          </cell>
          <cell r="J311" t="str">
            <v>-</v>
          </cell>
          <cell r="K311" t="str">
            <v>-</v>
          </cell>
          <cell r="L311" t="str">
            <v>-</v>
          </cell>
          <cell r="M311">
            <v>0</v>
          </cell>
          <cell r="N311">
            <v>0</v>
          </cell>
          <cell r="O311">
            <v>6</v>
          </cell>
          <cell r="P311">
            <v>0</v>
          </cell>
          <cell r="Q311">
            <v>0</v>
          </cell>
          <cell r="R311">
            <v>0</v>
          </cell>
          <cell r="S311" t="str">
            <v/>
          </cell>
          <cell r="T311">
            <v>6</v>
          </cell>
          <cell r="U311">
            <v>0</v>
          </cell>
          <cell r="V311">
            <v>0</v>
          </cell>
          <cell r="W311">
            <v>6</v>
          </cell>
          <cell r="X311">
            <v>0</v>
          </cell>
          <cell r="Y311">
            <v>0</v>
          </cell>
          <cell r="Z311">
            <v>0</v>
          </cell>
          <cell r="AA311" t="str">
            <v/>
          </cell>
          <cell r="AB311">
            <v>6</v>
          </cell>
          <cell r="AC311">
            <v>4</v>
          </cell>
          <cell r="AD311" t="str">
            <v>DOWNGRADE</v>
          </cell>
          <cell r="AE311" t="str">
            <v>RESET</v>
          </cell>
          <cell r="AF311">
            <v>0</v>
          </cell>
          <cell r="AG311">
            <v>2</v>
          </cell>
          <cell r="AH311" t="str">
            <v>SAPHIRE</v>
          </cell>
          <cell r="AI311">
            <v>0</v>
          </cell>
          <cell r="AJ311" t="str">
            <v>FALSE</v>
          </cell>
          <cell r="AK311">
            <v>0</v>
          </cell>
          <cell r="AL311">
            <v>45261</v>
          </cell>
          <cell r="AM311">
            <v>45701</v>
          </cell>
          <cell r="AN311">
            <v>1</v>
          </cell>
          <cell r="AO311">
            <v>0</v>
          </cell>
          <cell r="AP311" t="str">
            <v>-</v>
          </cell>
          <cell r="AQ311" t="str">
            <v>-</v>
          </cell>
          <cell r="AR311" t="str">
            <v>-</v>
          </cell>
          <cell r="AS311" t="str">
            <v>-</v>
          </cell>
          <cell r="AT311" t="str">
            <v>-</v>
          </cell>
          <cell r="AU311" t="str">
            <v>-</v>
          </cell>
          <cell r="AV311" t="str">
            <v/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 t="str">
            <v/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 t="str">
            <v/>
          </cell>
          <cell r="BN311">
            <v>0</v>
          </cell>
          <cell r="BO311" t="str">
            <v/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 t="str">
            <v/>
          </cell>
          <cell r="BV311">
            <v>0</v>
          </cell>
          <cell r="BW311">
            <v>7</v>
          </cell>
          <cell r="BX311" t="str">
            <v>DOWNGRADE</v>
          </cell>
          <cell r="BY311" t="str">
            <v>RESET</v>
          </cell>
        </row>
        <row r="312">
          <cell r="A312" t="str">
            <v>A3534</v>
          </cell>
          <cell r="B312" t="str">
            <v>Rizna Novalinda Wardana</v>
          </cell>
          <cell r="C312" t="str">
            <v>DELTA</v>
          </cell>
          <cell r="D312">
            <v>45341</v>
          </cell>
          <cell r="E312" t="str">
            <v>Feb-24</v>
          </cell>
          <cell r="F312" t="str">
            <v>-</v>
          </cell>
          <cell r="G312" t="str">
            <v>-</v>
          </cell>
          <cell r="H312" t="str">
            <v>REGULER</v>
          </cell>
          <cell r="I312" t="str">
            <v>REGULER</v>
          </cell>
          <cell r="J312" t="str">
            <v>REGULER</v>
          </cell>
          <cell r="K312" t="str">
            <v>REGULER</v>
          </cell>
          <cell r="L312" t="str">
            <v>-</v>
          </cell>
          <cell r="M312">
            <v>0</v>
          </cell>
          <cell r="N312">
            <v>0</v>
          </cell>
          <cell r="O312">
            <v>10</v>
          </cell>
          <cell r="P312">
            <v>5</v>
          </cell>
          <cell r="Q312">
            <v>9</v>
          </cell>
          <cell r="R312">
            <v>21</v>
          </cell>
          <cell r="S312" t="str">
            <v/>
          </cell>
          <cell r="T312">
            <v>45</v>
          </cell>
          <cell r="U312">
            <v>0</v>
          </cell>
          <cell r="V312">
            <v>0</v>
          </cell>
          <cell r="W312">
            <v>10</v>
          </cell>
          <cell r="X312">
            <v>5</v>
          </cell>
          <cell r="Y312">
            <v>9</v>
          </cell>
          <cell r="Z312">
            <v>21</v>
          </cell>
          <cell r="AA312" t="str">
            <v/>
          </cell>
          <cell r="AB312">
            <v>45</v>
          </cell>
          <cell r="AC312">
            <v>1</v>
          </cell>
          <cell r="AD312" t="str">
            <v>TIDAK</v>
          </cell>
          <cell r="AE312" t="str">
            <v>TIDAK</v>
          </cell>
          <cell r="AF312">
            <v>45</v>
          </cell>
          <cell r="AG312">
            <v>2</v>
          </cell>
          <cell r="AH312" t="str">
            <v>SAPHIRE</v>
          </cell>
          <cell r="AI312">
            <v>0</v>
          </cell>
          <cell r="AJ312" t="str">
            <v>FALSE</v>
          </cell>
          <cell r="AK312">
            <v>0</v>
          </cell>
          <cell r="AL312">
            <v>45261</v>
          </cell>
          <cell r="AM312">
            <v>45701</v>
          </cell>
          <cell r="AN312">
            <v>1</v>
          </cell>
          <cell r="AO312">
            <v>45</v>
          </cell>
          <cell r="AP312" t="str">
            <v>-</v>
          </cell>
          <cell r="AQ312" t="str">
            <v>-</v>
          </cell>
          <cell r="AR312" t="str">
            <v>REGULER</v>
          </cell>
          <cell r="AS312" t="str">
            <v>REGULER</v>
          </cell>
          <cell r="AT312" t="str">
            <v>REGULER</v>
          </cell>
          <cell r="AU312" t="str">
            <v>REGULER</v>
          </cell>
          <cell r="AV312" t="str">
            <v/>
          </cell>
          <cell r="AW312">
            <v>23</v>
          </cell>
          <cell r="AX312">
            <v>15</v>
          </cell>
          <cell r="AY312">
            <v>21</v>
          </cell>
          <cell r="AZ312">
            <v>23</v>
          </cell>
          <cell r="BA312">
            <v>35</v>
          </cell>
          <cell r="BB312">
            <v>23</v>
          </cell>
          <cell r="BC312">
            <v>15</v>
          </cell>
          <cell r="BD312">
            <v>21</v>
          </cell>
          <cell r="BE312">
            <v>23</v>
          </cell>
          <cell r="BF312">
            <v>35</v>
          </cell>
          <cell r="BG312">
            <v>3</v>
          </cell>
          <cell r="BH312">
            <v>23</v>
          </cell>
          <cell r="BI312">
            <v>15</v>
          </cell>
          <cell r="BJ312">
            <v>21</v>
          </cell>
          <cell r="BK312">
            <v>23</v>
          </cell>
          <cell r="BL312">
            <v>35</v>
          </cell>
          <cell r="BM312">
            <v>5</v>
          </cell>
          <cell r="BN312">
            <v>125</v>
          </cell>
          <cell r="BO312">
            <v>3</v>
          </cell>
          <cell r="BP312">
            <v>23</v>
          </cell>
          <cell r="BQ312">
            <v>15</v>
          </cell>
          <cell r="BR312">
            <v>21</v>
          </cell>
          <cell r="BS312">
            <v>23</v>
          </cell>
          <cell r="BT312">
            <v>35</v>
          </cell>
          <cell r="BU312">
            <v>5</v>
          </cell>
          <cell r="BV312">
            <v>125</v>
          </cell>
          <cell r="BW312">
            <v>0</v>
          </cell>
          <cell r="BX312" t="str">
            <v>TIDAK</v>
          </cell>
          <cell r="BY312" t="str">
            <v>TIDAK</v>
          </cell>
        </row>
        <row r="313">
          <cell r="A313" t="str">
            <v>A3941</v>
          </cell>
          <cell r="B313" t="str">
            <v>RIZQI LANOVA</v>
          </cell>
          <cell r="C313" t="str">
            <v>DELTA</v>
          </cell>
          <cell r="D313">
            <v>45415</v>
          </cell>
          <cell r="E313" t="str">
            <v>May-24</v>
          </cell>
          <cell r="F313" t="str">
            <v>-</v>
          </cell>
          <cell r="G313" t="str">
            <v>-</v>
          </cell>
          <cell r="H313" t="str">
            <v>-</v>
          </cell>
          <cell r="I313" t="str">
            <v>-</v>
          </cell>
          <cell r="J313" t="str">
            <v>-</v>
          </cell>
          <cell r="K313" t="str">
            <v>REGULER</v>
          </cell>
          <cell r="L313" t="str">
            <v>REGULER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32</v>
          </cell>
          <cell r="S313">
            <v>8</v>
          </cell>
          <cell r="T313">
            <v>40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32</v>
          </cell>
          <cell r="AA313">
            <v>8</v>
          </cell>
          <cell r="AB313">
            <v>40</v>
          </cell>
          <cell r="AC313">
            <v>0</v>
          </cell>
          <cell r="AD313" t="str">
            <v>TIDAK</v>
          </cell>
          <cell r="AE313" t="str">
            <v>TIDAK</v>
          </cell>
          <cell r="AF313">
            <v>40</v>
          </cell>
          <cell r="AG313">
            <v>2</v>
          </cell>
          <cell r="AH313" t="str">
            <v>SAPHIRE</v>
          </cell>
          <cell r="AI313">
            <v>0</v>
          </cell>
          <cell r="AJ313" t="str">
            <v>FALSE</v>
          </cell>
          <cell r="AK313">
            <v>0</v>
          </cell>
          <cell r="AL313">
            <v>45261</v>
          </cell>
          <cell r="AM313">
            <v>45701</v>
          </cell>
          <cell r="AN313">
            <v>1</v>
          </cell>
          <cell r="AO313">
            <v>40</v>
          </cell>
          <cell r="AP313" t="str">
            <v>-</v>
          </cell>
          <cell r="AQ313" t="str">
            <v>-</v>
          </cell>
          <cell r="AR313" t="str">
            <v>REGULER</v>
          </cell>
          <cell r="AS313" t="str">
            <v>REGULER</v>
          </cell>
          <cell r="AT313" t="str">
            <v>REGULER</v>
          </cell>
          <cell r="AU313" t="str">
            <v>REGULER</v>
          </cell>
          <cell r="AV313" t="str">
            <v/>
          </cell>
          <cell r="AW313">
            <v>44</v>
          </cell>
          <cell r="AX313">
            <v>46</v>
          </cell>
          <cell r="AY313">
            <v>37</v>
          </cell>
          <cell r="AZ313">
            <v>37</v>
          </cell>
          <cell r="BA313">
            <v>40</v>
          </cell>
          <cell r="BB313">
            <v>44</v>
          </cell>
          <cell r="BC313">
            <v>46</v>
          </cell>
          <cell r="BD313">
            <v>37</v>
          </cell>
          <cell r="BE313">
            <v>37</v>
          </cell>
          <cell r="BF313">
            <v>40</v>
          </cell>
          <cell r="BG313">
            <v>15</v>
          </cell>
          <cell r="BH313">
            <v>44</v>
          </cell>
          <cell r="BI313">
            <v>46</v>
          </cell>
          <cell r="BJ313">
            <v>37</v>
          </cell>
          <cell r="BK313">
            <v>37</v>
          </cell>
          <cell r="BL313">
            <v>40</v>
          </cell>
          <cell r="BM313">
            <v>16</v>
          </cell>
          <cell r="BN313">
            <v>235</v>
          </cell>
          <cell r="BO313">
            <v>15</v>
          </cell>
          <cell r="BP313">
            <v>44</v>
          </cell>
          <cell r="BQ313">
            <v>46</v>
          </cell>
          <cell r="BR313">
            <v>37</v>
          </cell>
          <cell r="BS313">
            <v>37</v>
          </cell>
          <cell r="BT313">
            <v>40</v>
          </cell>
          <cell r="BU313">
            <v>16</v>
          </cell>
          <cell r="BV313">
            <v>235</v>
          </cell>
          <cell r="BW313">
            <v>0</v>
          </cell>
          <cell r="BX313" t="str">
            <v>TIDAK</v>
          </cell>
          <cell r="BY313" t="str">
            <v>TIDAK</v>
          </cell>
        </row>
        <row r="314">
          <cell r="A314" t="str">
            <v>A2894</v>
          </cell>
          <cell r="B314" t="str">
            <v>Rofi Muiz Rosyida</v>
          </cell>
          <cell r="C314" t="str">
            <v>DELTA</v>
          </cell>
          <cell r="D314">
            <v>45190</v>
          </cell>
          <cell r="E314" t="str">
            <v>Sep-23</v>
          </cell>
          <cell r="F314" t="str">
            <v>REGULER</v>
          </cell>
          <cell r="G314" t="str">
            <v>-</v>
          </cell>
          <cell r="H314" t="str">
            <v>-</v>
          </cell>
          <cell r="I314" t="str">
            <v>-</v>
          </cell>
          <cell r="J314" t="str">
            <v>-</v>
          </cell>
          <cell r="K314" t="str">
            <v>-</v>
          </cell>
          <cell r="L314" t="str">
            <v>-</v>
          </cell>
          <cell r="M314">
            <v>1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1</v>
          </cell>
          <cell r="U314">
            <v>1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1</v>
          </cell>
          <cell r="AC314">
            <v>6</v>
          </cell>
          <cell r="AD314" t="str">
            <v>DOWNGRADE</v>
          </cell>
          <cell r="AE314" t="str">
            <v>RESET</v>
          </cell>
          <cell r="AF314">
            <v>0</v>
          </cell>
          <cell r="AG314">
            <v>3</v>
          </cell>
          <cell r="AH314" t="str">
            <v>SAPHIRE</v>
          </cell>
          <cell r="AI314">
            <v>0</v>
          </cell>
          <cell r="AJ314" t="str">
            <v>FALSE</v>
          </cell>
          <cell r="AK314">
            <v>0</v>
          </cell>
          <cell r="AL314">
            <v>45261</v>
          </cell>
          <cell r="AM314">
            <v>45701</v>
          </cell>
          <cell r="AN314">
            <v>1</v>
          </cell>
          <cell r="AO314">
            <v>0</v>
          </cell>
          <cell r="AP314" t="str">
            <v>-</v>
          </cell>
          <cell r="AQ314" t="str">
            <v>-</v>
          </cell>
          <cell r="AR314" t="str">
            <v>-</v>
          </cell>
          <cell r="AS314" t="str">
            <v>-</v>
          </cell>
          <cell r="AT314" t="str">
            <v>-</v>
          </cell>
          <cell r="AU314" t="str">
            <v>-</v>
          </cell>
          <cell r="AV314" t="str">
            <v/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 t="str">
            <v/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 t="str">
            <v/>
          </cell>
          <cell r="BN314">
            <v>0</v>
          </cell>
          <cell r="BO314" t="str">
            <v/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 t="str">
            <v/>
          </cell>
          <cell r="BV314">
            <v>0</v>
          </cell>
          <cell r="BW314">
            <v>7</v>
          </cell>
          <cell r="BX314" t="str">
            <v>DOWNGRADE</v>
          </cell>
          <cell r="BY314" t="str">
            <v>RESET</v>
          </cell>
        </row>
        <row r="315">
          <cell r="A315" t="str">
            <v>A2322</v>
          </cell>
          <cell r="B315" t="str">
            <v>Rosi Novi Lutfitasari</v>
          </cell>
          <cell r="C315" t="str">
            <v>DELTA</v>
          </cell>
          <cell r="D315">
            <v>45079</v>
          </cell>
          <cell r="E315" t="str">
            <v>Jun-23</v>
          </cell>
          <cell r="F315" t="str">
            <v>EKSKLUSIF</v>
          </cell>
          <cell r="G315" t="str">
            <v>EKSKLUSIF</v>
          </cell>
          <cell r="H315" t="str">
            <v>EKSKLUSIF</v>
          </cell>
          <cell r="I315" t="str">
            <v>EKSKLUSIF</v>
          </cell>
          <cell r="J315" t="str">
            <v>EKSKLUSIF</v>
          </cell>
          <cell r="K315" t="str">
            <v>EKSKLUSIF</v>
          </cell>
          <cell r="L315" t="str">
            <v>EKSKLUSIF</v>
          </cell>
          <cell r="M315">
            <v>15</v>
          </cell>
          <cell r="N315">
            <v>45</v>
          </cell>
          <cell r="O315">
            <v>39</v>
          </cell>
          <cell r="P315">
            <v>42</v>
          </cell>
          <cell r="Q315">
            <v>38</v>
          </cell>
          <cell r="R315">
            <v>43</v>
          </cell>
          <cell r="S315">
            <v>20</v>
          </cell>
          <cell r="T315">
            <v>242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 t="str">
            <v>TIDAK</v>
          </cell>
          <cell r="AE315" t="str">
            <v>TIDAK</v>
          </cell>
          <cell r="AF315">
            <v>0</v>
          </cell>
          <cell r="AG315">
            <v>2</v>
          </cell>
          <cell r="AH315" t="str">
            <v>SAPHIRE</v>
          </cell>
          <cell r="AI315">
            <v>0</v>
          </cell>
          <cell r="AJ315" t="str">
            <v>FALSE</v>
          </cell>
          <cell r="AK315">
            <v>0</v>
          </cell>
          <cell r="AL315">
            <v>45261</v>
          </cell>
          <cell r="AM315">
            <v>45701</v>
          </cell>
          <cell r="AN315">
            <v>1</v>
          </cell>
          <cell r="AO315">
            <v>0</v>
          </cell>
          <cell r="AP315" t="str">
            <v>EKSKLUSIF</v>
          </cell>
          <cell r="AQ315" t="str">
            <v>-</v>
          </cell>
          <cell r="AR315" t="str">
            <v>EKSKLUSIF</v>
          </cell>
          <cell r="AS315" t="str">
            <v>EKSKLUSIF</v>
          </cell>
          <cell r="AT315" t="str">
            <v>EKSKLUSIF</v>
          </cell>
          <cell r="AU315" t="str">
            <v>EKSKLUSIF</v>
          </cell>
          <cell r="AV315" t="str">
            <v/>
          </cell>
          <cell r="AW315">
            <v>49</v>
          </cell>
          <cell r="AX315">
            <v>47</v>
          </cell>
          <cell r="AY315">
            <v>40</v>
          </cell>
          <cell r="AZ315">
            <v>46</v>
          </cell>
          <cell r="BA315">
            <v>42</v>
          </cell>
          <cell r="BB315">
            <v>49</v>
          </cell>
          <cell r="BC315">
            <v>47</v>
          </cell>
          <cell r="BD315">
            <v>40</v>
          </cell>
          <cell r="BE315">
            <v>46</v>
          </cell>
          <cell r="BF315">
            <v>42</v>
          </cell>
          <cell r="BG315">
            <v>20</v>
          </cell>
          <cell r="BH315">
            <v>49</v>
          </cell>
          <cell r="BI315">
            <v>47</v>
          </cell>
          <cell r="BJ315">
            <v>40</v>
          </cell>
          <cell r="BK315">
            <v>46</v>
          </cell>
          <cell r="BL315">
            <v>42</v>
          </cell>
          <cell r="BM315">
            <v>19</v>
          </cell>
          <cell r="BN315">
            <v>263</v>
          </cell>
          <cell r="BO315">
            <v>0</v>
          </cell>
          <cell r="BP315">
            <v>49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19</v>
          </cell>
          <cell r="BV315">
            <v>68</v>
          </cell>
          <cell r="BW315">
            <v>0</v>
          </cell>
          <cell r="BX315" t="str">
            <v>TIDAK</v>
          </cell>
          <cell r="BY315" t="str">
            <v>TIDAK</v>
          </cell>
        </row>
        <row r="316">
          <cell r="A316">
            <v>92539</v>
          </cell>
          <cell r="B316" t="str">
            <v>Rosiana</v>
          </cell>
          <cell r="C316" t="str">
            <v>DELTA</v>
          </cell>
          <cell r="D316">
            <v>44746</v>
          </cell>
          <cell r="E316" t="str">
            <v>Jul-22</v>
          </cell>
          <cell r="F316" t="str">
            <v>EKSKLUSIF</v>
          </cell>
          <cell r="G316" t="str">
            <v>EKSKLUSIF</v>
          </cell>
          <cell r="H316" t="str">
            <v>EKSKLUSIF</v>
          </cell>
          <cell r="I316" t="str">
            <v>EKSKLUSIF</v>
          </cell>
          <cell r="J316" t="str">
            <v>EKSKLUSIF</v>
          </cell>
          <cell r="K316" t="str">
            <v>EKSKLUSIF</v>
          </cell>
          <cell r="L316" t="str">
            <v>EKSKLUSIF</v>
          </cell>
          <cell r="M316">
            <v>20</v>
          </cell>
          <cell r="N316">
            <v>48</v>
          </cell>
          <cell r="O316">
            <v>42</v>
          </cell>
          <cell r="P316">
            <v>42</v>
          </cell>
          <cell r="Q316">
            <v>39</v>
          </cell>
          <cell r="R316">
            <v>43</v>
          </cell>
          <cell r="S316">
            <v>21</v>
          </cell>
          <cell r="T316">
            <v>255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 t="str">
            <v>TIDAK</v>
          </cell>
          <cell r="AE316" t="str">
            <v>TIDAK</v>
          </cell>
          <cell r="AF316">
            <v>0</v>
          </cell>
          <cell r="AG316">
            <v>2</v>
          </cell>
          <cell r="AH316" t="str">
            <v>SAPHIRE</v>
          </cell>
          <cell r="AI316">
            <v>0</v>
          </cell>
          <cell r="AJ316" t="str">
            <v>FALSE</v>
          </cell>
          <cell r="AK316">
            <v>0</v>
          </cell>
          <cell r="AL316">
            <v>45261</v>
          </cell>
          <cell r="AM316">
            <v>45701</v>
          </cell>
          <cell r="AN316">
            <v>1</v>
          </cell>
          <cell r="AO316">
            <v>0</v>
          </cell>
          <cell r="AP316" t="str">
            <v>EKSKLUSIF</v>
          </cell>
          <cell r="AQ316" t="str">
            <v>-</v>
          </cell>
          <cell r="AR316" t="str">
            <v>EKSKLUSIF</v>
          </cell>
          <cell r="AS316" t="str">
            <v>EKSKLUSIF</v>
          </cell>
          <cell r="AT316" t="str">
            <v>EKSKLUSIF</v>
          </cell>
          <cell r="AU316" t="str">
            <v>EKSKLUSIF</v>
          </cell>
          <cell r="AV316" t="str">
            <v/>
          </cell>
          <cell r="AW316">
            <v>50</v>
          </cell>
          <cell r="AX316">
            <v>49</v>
          </cell>
          <cell r="AY316">
            <v>44</v>
          </cell>
          <cell r="AZ316">
            <v>48</v>
          </cell>
          <cell r="BA316">
            <v>46</v>
          </cell>
          <cell r="BB316">
            <v>50</v>
          </cell>
          <cell r="BC316">
            <v>49</v>
          </cell>
          <cell r="BD316">
            <v>44</v>
          </cell>
          <cell r="BE316">
            <v>48</v>
          </cell>
          <cell r="BF316">
            <v>46</v>
          </cell>
          <cell r="BG316">
            <v>20</v>
          </cell>
          <cell r="BH316">
            <v>50</v>
          </cell>
          <cell r="BI316">
            <v>49</v>
          </cell>
          <cell r="BJ316">
            <v>44</v>
          </cell>
          <cell r="BK316">
            <v>48</v>
          </cell>
          <cell r="BL316">
            <v>46</v>
          </cell>
          <cell r="BM316">
            <v>23</v>
          </cell>
          <cell r="BN316">
            <v>280</v>
          </cell>
          <cell r="BO316">
            <v>0</v>
          </cell>
          <cell r="BP316">
            <v>50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23</v>
          </cell>
          <cell r="BV316">
            <v>73</v>
          </cell>
          <cell r="BW316">
            <v>0</v>
          </cell>
          <cell r="BX316" t="str">
            <v>TIDAK</v>
          </cell>
          <cell r="BY316" t="str">
            <v>TIDAK</v>
          </cell>
        </row>
        <row r="317">
          <cell r="A317" t="str">
            <v>A2523</v>
          </cell>
          <cell r="B317" t="str">
            <v>Rossa Azizah</v>
          </cell>
          <cell r="C317" t="str">
            <v>DELTA</v>
          </cell>
          <cell r="D317">
            <v>45195</v>
          </cell>
          <cell r="E317" t="str">
            <v>Sep-23</v>
          </cell>
          <cell r="F317" t="str">
            <v>REGULER</v>
          </cell>
          <cell r="G317" t="str">
            <v>REGULER</v>
          </cell>
          <cell r="H317" t="str">
            <v>-</v>
          </cell>
          <cell r="I317" t="str">
            <v>-</v>
          </cell>
          <cell r="J317" t="str">
            <v>-</v>
          </cell>
          <cell r="K317" t="str">
            <v>-</v>
          </cell>
          <cell r="L317" t="str">
            <v>-</v>
          </cell>
          <cell r="M317">
            <v>3</v>
          </cell>
          <cell r="N317">
            <v>12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 t="str">
            <v/>
          </cell>
          <cell r="T317">
            <v>15</v>
          </cell>
          <cell r="U317">
            <v>3</v>
          </cell>
          <cell r="V317">
            <v>12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/>
          </cell>
          <cell r="AB317">
            <v>15</v>
          </cell>
          <cell r="AC317">
            <v>5</v>
          </cell>
          <cell r="AD317" t="str">
            <v>DOWNGRADE</v>
          </cell>
          <cell r="AE317" t="str">
            <v>RESET</v>
          </cell>
          <cell r="AF317">
            <v>0</v>
          </cell>
          <cell r="AG317">
            <v>2</v>
          </cell>
          <cell r="AH317" t="str">
            <v>SAPHIRE</v>
          </cell>
          <cell r="AI317">
            <v>0</v>
          </cell>
          <cell r="AJ317" t="str">
            <v>FALSE</v>
          </cell>
          <cell r="AK317">
            <v>0</v>
          </cell>
          <cell r="AL317">
            <v>45261</v>
          </cell>
          <cell r="AM317">
            <v>45701</v>
          </cell>
          <cell r="AN317">
            <v>1</v>
          </cell>
          <cell r="AO317">
            <v>0</v>
          </cell>
          <cell r="AP317" t="str">
            <v>-</v>
          </cell>
          <cell r="AQ317" t="str">
            <v>-</v>
          </cell>
          <cell r="AR317" t="str">
            <v>-</v>
          </cell>
          <cell r="AS317" t="str">
            <v>-</v>
          </cell>
          <cell r="AT317" t="str">
            <v>-</v>
          </cell>
          <cell r="AU317" t="str">
            <v>-</v>
          </cell>
          <cell r="AV317" t="str">
            <v/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 t="str">
            <v/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 t="str">
            <v/>
          </cell>
          <cell r="BN317">
            <v>0</v>
          </cell>
          <cell r="BO317" t="str">
            <v/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 t="str">
            <v/>
          </cell>
          <cell r="BV317">
            <v>0</v>
          </cell>
          <cell r="BW317">
            <v>7</v>
          </cell>
          <cell r="BX317" t="str">
            <v>DOWNGRADE</v>
          </cell>
          <cell r="BY317" t="str">
            <v>RESET</v>
          </cell>
        </row>
        <row r="318">
          <cell r="A318" t="str">
            <v>A3614</v>
          </cell>
          <cell r="B318" t="str">
            <v>Salfa Hasna</v>
          </cell>
          <cell r="C318" t="str">
            <v>DELTA</v>
          </cell>
          <cell r="D318">
            <v>45329</v>
          </cell>
          <cell r="E318" t="str">
            <v>Feb-24</v>
          </cell>
          <cell r="F318" t="str">
            <v>-</v>
          </cell>
          <cell r="G318" t="str">
            <v>-</v>
          </cell>
          <cell r="H318" t="str">
            <v>REGULER</v>
          </cell>
          <cell r="I318" t="str">
            <v>-</v>
          </cell>
          <cell r="J318" t="str">
            <v>-</v>
          </cell>
          <cell r="K318" t="str">
            <v>-</v>
          </cell>
          <cell r="L318" t="str">
            <v>-</v>
          </cell>
          <cell r="M318">
            <v>0</v>
          </cell>
          <cell r="N318">
            <v>0</v>
          </cell>
          <cell r="O318">
            <v>20</v>
          </cell>
          <cell r="P318">
            <v>0</v>
          </cell>
          <cell r="Q318">
            <v>0</v>
          </cell>
          <cell r="R318">
            <v>0</v>
          </cell>
          <cell r="S318" t="str">
            <v/>
          </cell>
          <cell r="T318">
            <v>20</v>
          </cell>
          <cell r="U318">
            <v>0</v>
          </cell>
          <cell r="V318">
            <v>0</v>
          </cell>
          <cell r="W318">
            <v>20</v>
          </cell>
          <cell r="X318">
            <v>0</v>
          </cell>
          <cell r="Y318">
            <v>0</v>
          </cell>
          <cell r="Z318">
            <v>0</v>
          </cell>
          <cell r="AA318" t="str">
            <v/>
          </cell>
          <cell r="AB318">
            <v>20</v>
          </cell>
          <cell r="AC318">
            <v>4</v>
          </cell>
          <cell r="AD318" t="str">
            <v>DOWNGRADE</v>
          </cell>
          <cell r="AE318" t="str">
            <v>RESET</v>
          </cell>
          <cell r="AF318">
            <v>0</v>
          </cell>
          <cell r="AG318">
            <v>2</v>
          </cell>
          <cell r="AH318" t="str">
            <v>SAPHIRE</v>
          </cell>
          <cell r="AI318">
            <v>0</v>
          </cell>
          <cell r="AJ318" t="str">
            <v>FALSE</v>
          </cell>
          <cell r="AK318">
            <v>0</v>
          </cell>
          <cell r="AL318">
            <v>45261</v>
          </cell>
          <cell r="AM318">
            <v>45701</v>
          </cell>
          <cell r="AN318">
            <v>1</v>
          </cell>
          <cell r="AO318">
            <v>0</v>
          </cell>
          <cell r="AP318" t="str">
            <v>-</v>
          </cell>
          <cell r="AQ318" t="str">
            <v>-</v>
          </cell>
          <cell r="AR318" t="str">
            <v>-</v>
          </cell>
          <cell r="AS318" t="str">
            <v>-</v>
          </cell>
          <cell r="AT318" t="str">
            <v>-</v>
          </cell>
          <cell r="AU318" t="str">
            <v>-</v>
          </cell>
          <cell r="AV318" t="str">
            <v/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 t="str">
            <v/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 t="str">
            <v/>
          </cell>
          <cell r="BN318">
            <v>0</v>
          </cell>
          <cell r="BO318" t="str">
            <v/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 t="str">
            <v/>
          </cell>
          <cell r="BV318">
            <v>0</v>
          </cell>
          <cell r="BW318">
            <v>7</v>
          </cell>
          <cell r="BX318" t="str">
            <v>DOWNGRADE</v>
          </cell>
          <cell r="BY318" t="str">
            <v>RESET</v>
          </cell>
        </row>
        <row r="319">
          <cell r="A319" t="str">
            <v>A1854</v>
          </cell>
          <cell r="B319" t="str">
            <v>Salsabila Oktavimadiana</v>
          </cell>
          <cell r="C319" t="str">
            <v>DELTA</v>
          </cell>
          <cell r="D319">
            <v>45033</v>
          </cell>
          <cell r="E319" t="str">
            <v>Apr-23</v>
          </cell>
          <cell r="F319" t="str">
            <v>EKSKLUSIF</v>
          </cell>
          <cell r="G319" t="str">
            <v>EKSKLUSIF</v>
          </cell>
          <cell r="H319" t="str">
            <v>EKSKLUSIF</v>
          </cell>
          <cell r="I319" t="str">
            <v>EKSKLUSIF</v>
          </cell>
          <cell r="J319" t="str">
            <v>EKSKLUSIF</v>
          </cell>
          <cell r="K319" t="str">
            <v>EKSKLUSIF</v>
          </cell>
          <cell r="L319" t="str">
            <v>EKSKLUSIF</v>
          </cell>
          <cell r="M319">
            <v>20</v>
          </cell>
          <cell r="N319">
            <v>44</v>
          </cell>
          <cell r="O319">
            <v>41</v>
          </cell>
          <cell r="P319">
            <v>43</v>
          </cell>
          <cell r="Q319">
            <v>36</v>
          </cell>
          <cell r="R319">
            <v>40</v>
          </cell>
          <cell r="S319">
            <v>20</v>
          </cell>
          <cell r="T319">
            <v>244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 t="str">
            <v>TIDAK</v>
          </cell>
          <cell r="AE319" t="str">
            <v>TIDAK</v>
          </cell>
          <cell r="AF319">
            <v>0</v>
          </cell>
          <cell r="AG319">
            <v>2</v>
          </cell>
          <cell r="AH319" t="str">
            <v>SAPHIRE</v>
          </cell>
          <cell r="AI319">
            <v>0</v>
          </cell>
          <cell r="AJ319" t="str">
            <v>FALSE</v>
          </cell>
          <cell r="AK319">
            <v>0</v>
          </cell>
          <cell r="AL319">
            <v>45261</v>
          </cell>
          <cell r="AM319">
            <v>45701</v>
          </cell>
          <cell r="AN319">
            <v>1</v>
          </cell>
          <cell r="AO319">
            <v>0</v>
          </cell>
          <cell r="AP319" t="str">
            <v>EKSKLUSIF</v>
          </cell>
          <cell r="AQ319" t="str">
            <v>-</v>
          </cell>
          <cell r="AR319" t="str">
            <v>EKSKLUSIF</v>
          </cell>
          <cell r="AS319" t="str">
            <v>EKSKLUSIF</v>
          </cell>
          <cell r="AT319" t="str">
            <v>EKSKLUSIF</v>
          </cell>
          <cell r="AU319" t="str">
            <v>EKSKLUSIF</v>
          </cell>
          <cell r="AV319" t="str">
            <v/>
          </cell>
          <cell r="AW319">
            <v>48</v>
          </cell>
          <cell r="AX319">
            <v>47</v>
          </cell>
          <cell r="AY319">
            <v>40</v>
          </cell>
          <cell r="AZ319">
            <v>46</v>
          </cell>
          <cell r="BA319">
            <v>44</v>
          </cell>
          <cell r="BB319">
            <v>48</v>
          </cell>
          <cell r="BC319">
            <v>47</v>
          </cell>
          <cell r="BD319">
            <v>40</v>
          </cell>
          <cell r="BE319">
            <v>46</v>
          </cell>
          <cell r="BF319">
            <v>44</v>
          </cell>
          <cell r="BG319">
            <v>19</v>
          </cell>
          <cell r="BH319">
            <v>48</v>
          </cell>
          <cell r="BI319">
            <v>47</v>
          </cell>
          <cell r="BJ319">
            <v>40</v>
          </cell>
          <cell r="BK319">
            <v>46</v>
          </cell>
          <cell r="BL319">
            <v>44</v>
          </cell>
          <cell r="BM319">
            <v>20</v>
          </cell>
          <cell r="BN319">
            <v>264</v>
          </cell>
          <cell r="BO319">
            <v>0</v>
          </cell>
          <cell r="BP319">
            <v>48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20</v>
          </cell>
          <cell r="BV319">
            <v>68</v>
          </cell>
          <cell r="BW319">
            <v>0</v>
          </cell>
          <cell r="BX319" t="str">
            <v>TIDAK</v>
          </cell>
          <cell r="BY319" t="str">
            <v>TIDAK</v>
          </cell>
        </row>
        <row r="320">
          <cell r="A320" t="str">
            <v>A3992</v>
          </cell>
          <cell r="B320" t="str">
            <v>SARWATUL KARIMAH</v>
          </cell>
          <cell r="C320" t="str">
            <v>DELTA</v>
          </cell>
          <cell r="D320">
            <v>45415</v>
          </cell>
          <cell r="E320" t="str">
            <v>May-24</v>
          </cell>
          <cell r="F320" t="str">
            <v>-</v>
          </cell>
          <cell r="G320" t="str">
            <v>-</v>
          </cell>
          <cell r="H320" t="str">
            <v>-</v>
          </cell>
          <cell r="I320" t="str">
            <v>-</v>
          </cell>
          <cell r="J320" t="str">
            <v>-</v>
          </cell>
          <cell r="K320" t="str">
            <v>REGULER</v>
          </cell>
          <cell r="L320" t="str">
            <v>REGULER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12</v>
          </cell>
          <cell r="S320">
            <v>5</v>
          </cell>
          <cell r="T320">
            <v>17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12</v>
          </cell>
          <cell r="AA320">
            <v>5</v>
          </cell>
          <cell r="AB320">
            <v>17</v>
          </cell>
          <cell r="AC320">
            <v>0</v>
          </cell>
          <cell r="AD320" t="str">
            <v>TIDAK</v>
          </cell>
          <cell r="AE320" t="str">
            <v>TIDAK</v>
          </cell>
          <cell r="AF320">
            <v>17</v>
          </cell>
          <cell r="AG320">
            <v>0</v>
          </cell>
          <cell r="AH320" t="str">
            <v>SAPHIRE</v>
          </cell>
          <cell r="AI320">
            <v>0</v>
          </cell>
          <cell r="AJ320" t="str">
            <v>FALSE</v>
          </cell>
          <cell r="AK320">
            <v>0</v>
          </cell>
          <cell r="AL320">
            <v>45261</v>
          </cell>
          <cell r="AM320">
            <v>45701</v>
          </cell>
          <cell r="AN320">
            <v>1</v>
          </cell>
          <cell r="AO320">
            <v>17</v>
          </cell>
          <cell r="AP320" t="str">
            <v>-</v>
          </cell>
          <cell r="AQ320" t="str">
            <v>-</v>
          </cell>
          <cell r="AR320" t="str">
            <v>REGULER</v>
          </cell>
          <cell r="AS320" t="str">
            <v>REGULER</v>
          </cell>
          <cell r="AT320" t="str">
            <v>REGULER</v>
          </cell>
          <cell r="AU320" t="str">
            <v>REGULER</v>
          </cell>
          <cell r="AV320" t="str">
            <v/>
          </cell>
          <cell r="AW320">
            <v>38</v>
          </cell>
          <cell r="AX320">
            <v>34</v>
          </cell>
          <cell r="AY320">
            <v>34</v>
          </cell>
          <cell r="AZ320">
            <v>38</v>
          </cell>
          <cell r="BA320">
            <v>32</v>
          </cell>
          <cell r="BB320">
            <v>38</v>
          </cell>
          <cell r="BC320">
            <v>34</v>
          </cell>
          <cell r="BD320">
            <v>34</v>
          </cell>
          <cell r="BE320">
            <v>38</v>
          </cell>
          <cell r="BF320">
            <v>32</v>
          </cell>
          <cell r="BG320">
            <v>8</v>
          </cell>
          <cell r="BH320">
            <v>38</v>
          </cell>
          <cell r="BI320">
            <v>34</v>
          </cell>
          <cell r="BJ320">
            <v>34</v>
          </cell>
          <cell r="BK320">
            <v>38</v>
          </cell>
          <cell r="BL320">
            <v>32</v>
          </cell>
          <cell r="BM320">
            <v>6</v>
          </cell>
          <cell r="BN320">
            <v>190</v>
          </cell>
          <cell r="BO320">
            <v>8</v>
          </cell>
          <cell r="BP320">
            <v>38</v>
          </cell>
          <cell r="BQ320">
            <v>34</v>
          </cell>
          <cell r="BR320">
            <v>34</v>
          </cell>
          <cell r="BS320">
            <v>38</v>
          </cell>
          <cell r="BT320">
            <v>32</v>
          </cell>
          <cell r="BU320">
            <v>6</v>
          </cell>
          <cell r="BV320">
            <v>190</v>
          </cell>
          <cell r="BW320">
            <v>0</v>
          </cell>
          <cell r="BX320" t="str">
            <v>TIDAK</v>
          </cell>
          <cell r="BY320" t="str">
            <v>TIDAK</v>
          </cell>
        </row>
        <row r="321">
          <cell r="A321" t="str">
            <v>A3406</v>
          </cell>
          <cell r="B321" t="str">
            <v>Septi Munte</v>
          </cell>
          <cell r="C321" t="str">
            <v>DELTA</v>
          </cell>
          <cell r="D321">
            <v>45261</v>
          </cell>
          <cell r="E321" t="str">
            <v>Dec-23</v>
          </cell>
          <cell r="F321" t="str">
            <v>REGULER</v>
          </cell>
          <cell r="G321" t="str">
            <v>REGULER</v>
          </cell>
          <cell r="H321" t="str">
            <v>REGULER</v>
          </cell>
          <cell r="I321" t="str">
            <v>REGULER</v>
          </cell>
          <cell r="J321" t="str">
            <v>REGULER</v>
          </cell>
          <cell r="K321" t="str">
            <v>EKSKLUSIF</v>
          </cell>
          <cell r="L321" t="str">
            <v>EKSKLUSIF</v>
          </cell>
          <cell r="M321">
            <v>16</v>
          </cell>
          <cell r="N321">
            <v>30</v>
          </cell>
          <cell r="O321">
            <v>31</v>
          </cell>
          <cell r="P321">
            <v>34</v>
          </cell>
          <cell r="Q321">
            <v>37</v>
          </cell>
          <cell r="R321">
            <v>42</v>
          </cell>
          <cell r="S321">
            <v>21</v>
          </cell>
          <cell r="T321">
            <v>211</v>
          </cell>
          <cell r="U321">
            <v>16</v>
          </cell>
          <cell r="V321">
            <v>30</v>
          </cell>
          <cell r="W321">
            <v>31</v>
          </cell>
          <cell r="X321">
            <v>34</v>
          </cell>
          <cell r="Y321">
            <v>37</v>
          </cell>
          <cell r="Z321">
            <v>0</v>
          </cell>
          <cell r="AA321">
            <v>0</v>
          </cell>
          <cell r="AB321">
            <v>148</v>
          </cell>
          <cell r="AC321">
            <v>0</v>
          </cell>
          <cell r="AD321" t="str">
            <v>TIDAK</v>
          </cell>
          <cell r="AE321" t="str">
            <v>TIDAK</v>
          </cell>
          <cell r="AF321">
            <v>148</v>
          </cell>
          <cell r="AG321">
            <v>2</v>
          </cell>
          <cell r="AH321" t="str">
            <v>SAPHIRE</v>
          </cell>
          <cell r="AI321">
            <v>0</v>
          </cell>
          <cell r="AJ321" t="str">
            <v>Y</v>
          </cell>
          <cell r="AK321">
            <v>0</v>
          </cell>
          <cell r="AL321">
            <v>45261</v>
          </cell>
          <cell r="AM321">
            <v>45701</v>
          </cell>
          <cell r="AN321">
            <v>1</v>
          </cell>
          <cell r="AO321">
            <v>148</v>
          </cell>
          <cell r="AP321" t="str">
            <v>EKSKLUSIF</v>
          </cell>
          <cell r="AQ321" t="str">
            <v>-</v>
          </cell>
          <cell r="AR321" t="str">
            <v>EKSKLUSIF</v>
          </cell>
          <cell r="AS321" t="str">
            <v>EKSKLUSIF</v>
          </cell>
          <cell r="AT321" t="str">
            <v>EKSKLUSIF</v>
          </cell>
          <cell r="AU321" t="str">
            <v>EKSKLUSIF</v>
          </cell>
          <cell r="AV321" t="str">
            <v/>
          </cell>
          <cell r="AW321">
            <v>49</v>
          </cell>
          <cell r="AX321">
            <v>46</v>
          </cell>
          <cell r="AY321">
            <v>41</v>
          </cell>
          <cell r="AZ321">
            <v>48</v>
          </cell>
          <cell r="BA321">
            <v>45</v>
          </cell>
          <cell r="BB321">
            <v>49</v>
          </cell>
          <cell r="BC321">
            <v>46</v>
          </cell>
          <cell r="BD321">
            <v>41</v>
          </cell>
          <cell r="BE321">
            <v>48</v>
          </cell>
          <cell r="BF321">
            <v>45</v>
          </cell>
          <cell r="BG321">
            <v>18</v>
          </cell>
          <cell r="BH321">
            <v>49</v>
          </cell>
          <cell r="BI321">
            <v>46</v>
          </cell>
          <cell r="BJ321">
            <v>41</v>
          </cell>
          <cell r="BK321">
            <v>48</v>
          </cell>
          <cell r="BL321">
            <v>45</v>
          </cell>
          <cell r="BM321">
            <v>22</v>
          </cell>
          <cell r="BN321">
            <v>269</v>
          </cell>
          <cell r="BO321">
            <v>0</v>
          </cell>
          <cell r="BP321">
            <v>49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22</v>
          </cell>
          <cell r="BV321">
            <v>71</v>
          </cell>
          <cell r="BW321">
            <v>0</v>
          </cell>
          <cell r="BX321" t="str">
            <v>TIDAK</v>
          </cell>
          <cell r="BY321" t="str">
            <v>TIDAK</v>
          </cell>
        </row>
        <row r="322">
          <cell r="A322" t="str">
            <v>A3475</v>
          </cell>
          <cell r="B322" t="str">
            <v>Septiana Dwi Lestari Purbaningrum</v>
          </cell>
          <cell r="C322" t="str">
            <v>DELTA</v>
          </cell>
          <cell r="D322">
            <v>45308</v>
          </cell>
          <cell r="E322" t="str">
            <v>Jan-24</v>
          </cell>
          <cell r="F322" t="str">
            <v>-</v>
          </cell>
          <cell r="G322" t="str">
            <v>REGULER</v>
          </cell>
          <cell r="H322" t="str">
            <v>REGULER</v>
          </cell>
          <cell r="I322" t="str">
            <v>REGULER</v>
          </cell>
          <cell r="J322" t="str">
            <v>REGULER</v>
          </cell>
          <cell r="K322" t="str">
            <v>REGULER</v>
          </cell>
          <cell r="L322" t="str">
            <v>REGULER</v>
          </cell>
          <cell r="M322">
            <v>0</v>
          </cell>
          <cell r="N322">
            <v>5</v>
          </cell>
          <cell r="O322">
            <v>34</v>
          </cell>
          <cell r="P322">
            <v>32</v>
          </cell>
          <cell r="Q322">
            <v>11</v>
          </cell>
          <cell r="R322">
            <v>6</v>
          </cell>
          <cell r="S322">
            <v>13</v>
          </cell>
          <cell r="T322">
            <v>101</v>
          </cell>
          <cell r="U322">
            <v>0</v>
          </cell>
          <cell r="V322">
            <v>5</v>
          </cell>
          <cell r="W322">
            <v>34</v>
          </cell>
          <cell r="X322">
            <v>32</v>
          </cell>
          <cell r="Y322">
            <v>11</v>
          </cell>
          <cell r="Z322">
            <v>6</v>
          </cell>
          <cell r="AA322">
            <v>13</v>
          </cell>
          <cell r="AB322">
            <v>101</v>
          </cell>
          <cell r="AC322">
            <v>0</v>
          </cell>
          <cell r="AD322" t="str">
            <v>TIDAK</v>
          </cell>
          <cell r="AE322" t="str">
            <v>TIDAK</v>
          </cell>
          <cell r="AF322">
            <v>101</v>
          </cell>
          <cell r="AG322">
            <v>2</v>
          </cell>
          <cell r="AH322" t="str">
            <v>SAPHIRE</v>
          </cell>
          <cell r="AI322">
            <v>0</v>
          </cell>
          <cell r="AJ322" t="str">
            <v>Y</v>
          </cell>
          <cell r="AK322">
            <v>0</v>
          </cell>
          <cell r="AL322">
            <v>45261</v>
          </cell>
          <cell r="AM322">
            <v>45701</v>
          </cell>
          <cell r="AN322">
            <v>1</v>
          </cell>
          <cell r="AO322">
            <v>101</v>
          </cell>
          <cell r="AP322" t="str">
            <v>-</v>
          </cell>
          <cell r="AQ322" t="str">
            <v>-</v>
          </cell>
          <cell r="AR322" t="str">
            <v>REGULER</v>
          </cell>
          <cell r="AS322" t="str">
            <v>REGULER</v>
          </cell>
          <cell r="AT322" t="str">
            <v>REGULER</v>
          </cell>
          <cell r="AU322" t="str">
            <v>REGULER</v>
          </cell>
          <cell r="AV322" t="str">
            <v/>
          </cell>
          <cell r="AW322">
            <v>32</v>
          </cell>
          <cell r="AX322">
            <v>35</v>
          </cell>
          <cell r="AY322">
            <v>16</v>
          </cell>
          <cell r="AZ322">
            <v>15</v>
          </cell>
          <cell r="BA322">
            <v>31</v>
          </cell>
          <cell r="BB322">
            <v>32</v>
          </cell>
          <cell r="BC322">
            <v>35</v>
          </cell>
          <cell r="BD322">
            <v>16</v>
          </cell>
          <cell r="BE322">
            <v>15</v>
          </cell>
          <cell r="BF322">
            <v>31</v>
          </cell>
          <cell r="BG322">
            <v>15</v>
          </cell>
          <cell r="BH322">
            <v>32</v>
          </cell>
          <cell r="BI322">
            <v>35</v>
          </cell>
          <cell r="BJ322">
            <v>16</v>
          </cell>
          <cell r="BK322">
            <v>15</v>
          </cell>
          <cell r="BL322">
            <v>31</v>
          </cell>
          <cell r="BM322">
            <v>17</v>
          </cell>
          <cell r="BN322">
            <v>161</v>
          </cell>
          <cell r="BO322">
            <v>15</v>
          </cell>
          <cell r="BP322">
            <v>32</v>
          </cell>
          <cell r="BQ322">
            <v>35</v>
          </cell>
          <cell r="BR322">
            <v>16</v>
          </cell>
          <cell r="BS322">
            <v>15</v>
          </cell>
          <cell r="BT322">
            <v>31</v>
          </cell>
          <cell r="BU322">
            <v>17</v>
          </cell>
          <cell r="BV322">
            <v>161</v>
          </cell>
          <cell r="BW322">
            <v>0</v>
          </cell>
          <cell r="BX322" t="str">
            <v>TIDAK</v>
          </cell>
          <cell r="BY322" t="str">
            <v>TIDAK</v>
          </cell>
        </row>
        <row r="323">
          <cell r="A323" t="str">
            <v>A0867</v>
          </cell>
          <cell r="B323" t="str">
            <v>Shabrina Dian Farah Fauzia</v>
          </cell>
          <cell r="C323" t="str">
            <v>DELTA</v>
          </cell>
          <cell r="D323">
            <v>44923</v>
          </cell>
          <cell r="E323" t="str">
            <v>Dec-22</v>
          </cell>
          <cell r="F323" t="str">
            <v>REGULER</v>
          </cell>
          <cell r="G323" t="str">
            <v>REGULER</v>
          </cell>
          <cell r="H323" t="str">
            <v>REGULER</v>
          </cell>
          <cell r="I323" t="str">
            <v>REGULER</v>
          </cell>
          <cell r="J323" t="str">
            <v>-</v>
          </cell>
          <cell r="K323" t="str">
            <v>-</v>
          </cell>
          <cell r="L323" t="str">
            <v>-</v>
          </cell>
          <cell r="M323">
            <v>18</v>
          </cell>
          <cell r="N323">
            <v>19</v>
          </cell>
          <cell r="O323">
            <v>32</v>
          </cell>
          <cell r="P323">
            <v>19</v>
          </cell>
          <cell r="Q323">
            <v>0</v>
          </cell>
          <cell r="R323">
            <v>0</v>
          </cell>
          <cell r="S323" t="str">
            <v/>
          </cell>
          <cell r="T323">
            <v>88</v>
          </cell>
          <cell r="U323">
            <v>18</v>
          </cell>
          <cell r="V323">
            <v>19</v>
          </cell>
          <cell r="W323">
            <v>32</v>
          </cell>
          <cell r="X323">
            <v>19</v>
          </cell>
          <cell r="Y323">
            <v>0</v>
          </cell>
          <cell r="Z323">
            <v>0</v>
          </cell>
          <cell r="AA323" t="str">
            <v/>
          </cell>
          <cell r="AB323">
            <v>88</v>
          </cell>
          <cell r="AC323">
            <v>3</v>
          </cell>
          <cell r="AD323" t="str">
            <v>DOWNGRADE</v>
          </cell>
          <cell r="AE323" t="str">
            <v>RESET</v>
          </cell>
          <cell r="AF323">
            <v>0</v>
          </cell>
          <cell r="AG323">
            <v>2</v>
          </cell>
          <cell r="AH323" t="str">
            <v>SAPHIRE</v>
          </cell>
          <cell r="AI323">
            <v>0</v>
          </cell>
          <cell r="AJ323" t="str">
            <v>FALSE</v>
          </cell>
          <cell r="AK323">
            <v>0</v>
          </cell>
          <cell r="AL323">
            <v>45261</v>
          </cell>
          <cell r="AM323">
            <v>45701</v>
          </cell>
          <cell r="AN323">
            <v>1</v>
          </cell>
          <cell r="AO323">
            <v>0</v>
          </cell>
          <cell r="AP323" t="str">
            <v>-</v>
          </cell>
          <cell r="AQ323" t="str">
            <v>-</v>
          </cell>
          <cell r="AR323" t="str">
            <v>REGULER</v>
          </cell>
          <cell r="AS323" t="str">
            <v>REGULER</v>
          </cell>
          <cell r="AT323" t="str">
            <v>REGULER</v>
          </cell>
          <cell r="AU323" t="str">
            <v>REGULER</v>
          </cell>
          <cell r="AV323" t="str">
            <v/>
          </cell>
          <cell r="AW323">
            <v>0</v>
          </cell>
          <cell r="AX323">
            <v>21</v>
          </cell>
          <cell r="AY323">
            <v>30</v>
          </cell>
          <cell r="AZ323">
            <v>27</v>
          </cell>
          <cell r="BA323">
            <v>12</v>
          </cell>
          <cell r="BB323">
            <v>0</v>
          </cell>
          <cell r="BC323">
            <v>21</v>
          </cell>
          <cell r="BD323">
            <v>30</v>
          </cell>
          <cell r="BE323">
            <v>27</v>
          </cell>
          <cell r="BF323">
            <v>12</v>
          </cell>
          <cell r="BG323" t="str">
            <v/>
          </cell>
          <cell r="BH323">
            <v>0</v>
          </cell>
          <cell r="BI323">
            <v>21</v>
          </cell>
          <cell r="BJ323">
            <v>30</v>
          </cell>
          <cell r="BK323">
            <v>27</v>
          </cell>
          <cell r="BL323">
            <v>12</v>
          </cell>
          <cell r="BM323" t="str">
            <v/>
          </cell>
          <cell r="BN323">
            <v>90</v>
          </cell>
          <cell r="BO323" t="str">
            <v/>
          </cell>
          <cell r="BP323">
            <v>0</v>
          </cell>
          <cell r="BQ323">
            <v>21</v>
          </cell>
          <cell r="BR323">
            <v>30</v>
          </cell>
          <cell r="BS323">
            <v>27</v>
          </cell>
          <cell r="BT323">
            <v>12</v>
          </cell>
          <cell r="BU323" t="str">
            <v/>
          </cell>
          <cell r="BV323">
            <v>90</v>
          </cell>
          <cell r="BW323">
            <v>3</v>
          </cell>
          <cell r="BX323" t="str">
            <v>DOWNGRADE</v>
          </cell>
          <cell r="BY323" t="str">
            <v>TIDAK</v>
          </cell>
        </row>
        <row r="324">
          <cell r="A324" t="str">
            <v>A3940</v>
          </cell>
          <cell r="B324" t="str">
            <v>SHEFIRA SITOHANG</v>
          </cell>
          <cell r="C324" t="str">
            <v>DELTA</v>
          </cell>
          <cell r="D324">
            <v>45426</v>
          </cell>
          <cell r="E324" t="str">
            <v>May-24</v>
          </cell>
          <cell r="F324" t="str">
            <v>-</v>
          </cell>
          <cell r="G324" t="str">
            <v>-</v>
          </cell>
          <cell r="H324" t="str">
            <v>-</v>
          </cell>
          <cell r="I324" t="str">
            <v>-</v>
          </cell>
          <cell r="J324" t="str">
            <v>-</v>
          </cell>
          <cell r="K324" t="str">
            <v>REGULER</v>
          </cell>
          <cell r="L324" t="str">
            <v>-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1</v>
          </cell>
          <cell r="S324" t="str">
            <v/>
          </cell>
          <cell r="T324">
            <v>1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1</v>
          </cell>
          <cell r="AA324" t="str">
            <v/>
          </cell>
          <cell r="AB324">
            <v>1</v>
          </cell>
          <cell r="AC324">
            <v>1</v>
          </cell>
          <cell r="AD324" t="str">
            <v>TIDAK</v>
          </cell>
          <cell r="AE324" t="str">
            <v>TIDAK</v>
          </cell>
          <cell r="AF324">
            <v>1</v>
          </cell>
          <cell r="AG324">
            <v>2</v>
          </cell>
          <cell r="AH324" t="str">
            <v>SAPHIRE</v>
          </cell>
          <cell r="AI324">
            <v>0</v>
          </cell>
          <cell r="AJ324" t="str">
            <v>FALSE</v>
          </cell>
          <cell r="AK324">
            <v>0</v>
          </cell>
          <cell r="AL324">
            <v>45261</v>
          </cell>
          <cell r="AM324">
            <v>45701</v>
          </cell>
          <cell r="AN324">
            <v>1</v>
          </cell>
          <cell r="AO324">
            <v>1</v>
          </cell>
          <cell r="AP324" t="str">
            <v>-</v>
          </cell>
          <cell r="AQ324" t="str">
            <v>-</v>
          </cell>
          <cell r="AR324" t="str">
            <v>-</v>
          </cell>
          <cell r="AS324" t="str">
            <v>-</v>
          </cell>
          <cell r="AT324" t="str">
            <v>-</v>
          </cell>
          <cell r="AU324" t="str">
            <v>-</v>
          </cell>
          <cell r="AV324" t="str">
            <v/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 t="str">
            <v/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 t="str">
            <v/>
          </cell>
          <cell r="BN324">
            <v>0</v>
          </cell>
          <cell r="BO324" t="str">
            <v/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 t="str">
            <v/>
          </cell>
          <cell r="BV324">
            <v>0</v>
          </cell>
          <cell r="BW324">
            <v>7</v>
          </cell>
          <cell r="BX324" t="str">
            <v>DOWNGRADE</v>
          </cell>
          <cell r="BY324" t="str">
            <v>RESET</v>
          </cell>
        </row>
        <row r="325">
          <cell r="A325" t="str">
            <v>A3547</v>
          </cell>
          <cell r="B325" t="str">
            <v>Sheravina Nadanti</v>
          </cell>
          <cell r="C325" t="str">
            <v>DELTA</v>
          </cell>
          <cell r="D325">
            <v>45322</v>
          </cell>
          <cell r="E325" t="str">
            <v>Jan-24</v>
          </cell>
          <cell r="F325" t="str">
            <v>-</v>
          </cell>
          <cell r="G325" t="str">
            <v>REGULER</v>
          </cell>
          <cell r="H325" t="str">
            <v>REGULER</v>
          </cell>
          <cell r="I325" t="str">
            <v>REGULER</v>
          </cell>
          <cell r="J325" t="str">
            <v>REGULER</v>
          </cell>
          <cell r="K325" t="str">
            <v>REGULER</v>
          </cell>
          <cell r="L325" t="str">
            <v>REGULER</v>
          </cell>
          <cell r="M325">
            <v>0</v>
          </cell>
          <cell r="N325">
            <v>1</v>
          </cell>
          <cell r="O325">
            <v>26</v>
          </cell>
          <cell r="P325">
            <v>36</v>
          </cell>
          <cell r="Q325">
            <v>34</v>
          </cell>
          <cell r="R325">
            <v>36</v>
          </cell>
          <cell r="S325">
            <v>17</v>
          </cell>
          <cell r="T325">
            <v>150</v>
          </cell>
          <cell r="U325">
            <v>0</v>
          </cell>
          <cell r="V325">
            <v>1</v>
          </cell>
          <cell r="W325">
            <v>26</v>
          </cell>
          <cell r="X325">
            <v>36</v>
          </cell>
          <cell r="Y325">
            <v>34</v>
          </cell>
          <cell r="Z325">
            <v>36</v>
          </cell>
          <cell r="AA325">
            <v>17</v>
          </cell>
          <cell r="AB325">
            <v>150</v>
          </cell>
          <cell r="AC325">
            <v>0</v>
          </cell>
          <cell r="AD325" t="str">
            <v>TIDAK</v>
          </cell>
          <cell r="AE325" t="str">
            <v>TIDAK</v>
          </cell>
          <cell r="AF325">
            <v>150</v>
          </cell>
          <cell r="AG325">
            <v>2</v>
          </cell>
          <cell r="AH325" t="str">
            <v>SAPHIRE</v>
          </cell>
          <cell r="AI325">
            <v>0</v>
          </cell>
          <cell r="AJ325" t="str">
            <v>Y</v>
          </cell>
          <cell r="AK325">
            <v>0</v>
          </cell>
          <cell r="AL325">
            <v>45261</v>
          </cell>
          <cell r="AM325">
            <v>45701</v>
          </cell>
          <cell r="AN325">
            <v>1</v>
          </cell>
          <cell r="AO325">
            <v>150</v>
          </cell>
          <cell r="AP325" t="str">
            <v>-</v>
          </cell>
          <cell r="AQ325" t="str">
            <v>-</v>
          </cell>
          <cell r="AR325" t="str">
            <v>REGULER</v>
          </cell>
          <cell r="AS325" t="str">
            <v>REGULER</v>
          </cell>
          <cell r="AT325" t="str">
            <v>REGULER</v>
          </cell>
          <cell r="AU325" t="str">
            <v>REGULER</v>
          </cell>
          <cell r="AV325" t="str">
            <v/>
          </cell>
          <cell r="AW325">
            <v>36</v>
          </cell>
          <cell r="AX325">
            <v>29</v>
          </cell>
          <cell r="AY325">
            <v>19</v>
          </cell>
          <cell r="AZ325">
            <v>27</v>
          </cell>
          <cell r="BA325">
            <v>33</v>
          </cell>
          <cell r="BB325">
            <v>36</v>
          </cell>
          <cell r="BC325">
            <v>29</v>
          </cell>
          <cell r="BD325">
            <v>19</v>
          </cell>
          <cell r="BE325">
            <v>27</v>
          </cell>
          <cell r="BF325">
            <v>33</v>
          </cell>
          <cell r="BG325">
            <v>17</v>
          </cell>
          <cell r="BH325">
            <v>36</v>
          </cell>
          <cell r="BI325">
            <v>29</v>
          </cell>
          <cell r="BJ325">
            <v>19</v>
          </cell>
          <cell r="BK325">
            <v>27</v>
          </cell>
          <cell r="BL325">
            <v>33</v>
          </cell>
          <cell r="BM325">
            <v>15</v>
          </cell>
          <cell r="BN325">
            <v>176</v>
          </cell>
          <cell r="BO325">
            <v>17</v>
          </cell>
          <cell r="BP325">
            <v>36</v>
          </cell>
          <cell r="BQ325">
            <v>29</v>
          </cell>
          <cell r="BR325">
            <v>19</v>
          </cell>
          <cell r="BS325">
            <v>27</v>
          </cell>
          <cell r="BT325">
            <v>33</v>
          </cell>
          <cell r="BU325">
            <v>15</v>
          </cell>
          <cell r="BV325">
            <v>176</v>
          </cell>
          <cell r="BW325">
            <v>0</v>
          </cell>
          <cell r="BX325" t="str">
            <v>TIDAK</v>
          </cell>
          <cell r="BY325" t="str">
            <v>TIDAK</v>
          </cell>
        </row>
        <row r="326">
          <cell r="A326" t="str">
            <v>A2859</v>
          </cell>
          <cell r="B326" t="str">
            <v>Shofa Amalia</v>
          </cell>
          <cell r="C326" t="str">
            <v>DELTA</v>
          </cell>
          <cell r="D326">
            <v>45171</v>
          </cell>
          <cell r="E326" t="str">
            <v>Sep-23</v>
          </cell>
          <cell r="F326" t="str">
            <v>REGULER</v>
          </cell>
          <cell r="G326" t="str">
            <v>-</v>
          </cell>
          <cell r="H326" t="str">
            <v>REGULER</v>
          </cell>
          <cell r="I326" t="str">
            <v>-</v>
          </cell>
          <cell r="J326" t="str">
            <v>-</v>
          </cell>
          <cell r="K326" t="str">
            <v>-</v>
          </cell>
          <cell r="L326" t="str">
            <v>-</v>
          </cell>
          <cell r="M326">
            <v>15</v>
          </cell>
          <cell r="N326">
            <v>0</v>
          </cell>
          <cell r="O326">
            <v>1</v>
          </cell>
          <cell r="P326">
            <v>0</v>
          </cell>
          <cell r="Q326">
            <v>0</v>
          </cell>
          <cell r="R326">
            <v>0</v>
          </cell>
          <cell r="S326" t="str">
            <v/>
          </cell>
          <cell r="T326">
            <v>16</v>
          </cell>
          <cell r="U326">
            <v>15</v>
          </cell>
          <cell r="V326">
            <v>0</v>
          </cell>
          <cell r="W326">
            <v>1</v>
          </cell>
          <cell r="X326">
            <v>0</v>
          </cell>
          <cell r="Y326">
            <v>0</v>
          </cell>
          <cell r="Z326">
            <v>0</v>
          </cell>
          <cell r="AA326" t="str">
            <v/>
          </cell>
          <cell r="AB326">
            <v>16</v>
          </cell>
          <cell r="AC326">
            <v>5</v>
          </cell>
          <cell r="AD326" t="str">
            <v>DOWNGRADE</v>
          </cell>
          <cell r="AE326" t="str">
            <v>RESET</v>
          </cell>
          <cell r="AF326">
            <v>0</v>
          </cell>
          <cell r="AG326">
            <v>2</v>
          </cell>
          <cell r="AH326" t="str">
            <v>SAPHIRE</v>
          </cell>
          <cell r="AI326">
            <v>0</v>
          </cell>
          <cell r="AJ326" t="str">
            <v>FALSE</v>
          </cell>
          <cell r="AK326">
            <v>0</v>
          </cell>
          <cell r="AL326">
            <v>45261</v>
          </cell>
          <cell r="AM326">
            <v>45701</v>
          </cell>
          <cell r="AN326">
            <v>1</v>
          </cell>
          <cell r="AO326">
            <v>0</v>
          </cell>
          <cell r="AP326" t="str">
            <v>-</v>
          </cell>
          <cell r="AQ326" t="str">
            <v>-</v>
          </cell>
          <cell r="AR326" t="str">
            <v>-</v>
          </cell>
          <cell r="AS326" t="str">
            <v>-</v>
          </cell>
          <cell r="AT326" t="str">
            <v>-</v>
          </cell>
          <cell r="AU326" t="str">
            <v>-</v>
          </cell>
          <cell r="AV326" t="str">
            <v/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 t="str">
            <v/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 t="str">
            <v/>
          </cell>
          <cell r="BN326">
            <v>0</v>
          </cell>
          <cell r="BO326" t="str">
            <v/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 t="str">
            <v/>
          </cell>
          <cell r="BV326">
            <v>0</v>
          </cell>
          <cell r="BW326">
            <v>7</v>
          </cell>
          <cell r="BX326" t="str">
            <v>DOWNGRADE</v>
          </cell>
          <cell r="BY326" t="str">
            <v>RESET</v>
          </cell>
        </row>
        <row r="327">
          <cell r="A327" t="str">
            <v>A0271</v>
          </cell>
          <cell r="B327" t="str">
            <v>Silvi Dilla Wahyuna</v>
          </cell>
          <cell r="C327" t="str">
            <v>DELTA</v>
          </cell>
          <cell r="D327">
            <v>45328</v>
          </cell>
          <cell r="E327" t="str">
            <v>Feb-24</v>
          </cell>
          <cell r="F327" t="str">
            <v>-</v>
          </cell>
          <cell r="G327" t="str">
            <v>-</v>
          </cell>
          <cell r="H327" t="str">
            <v>REGULER</v>
          </cell>
          <cell r="I327" t="str">
            <v>-</v>
          </cell>
          <cell r="J327" t="str">
            <v>-</v>
          </cell>
          <cell r="K327" t="str">
            <v>-</v>
          </cell>
          <cell r="L327" t="str">
            <v>-</v>
          </cell>
          <cell r="M327">
            <v>0</v>
          </cell>
          <cell r="N327">
            <v>0</v>
          </cell>
          <cell r="O327">
            <v>6</v>
          </cell>
          <cell r="P327">
            <v>0</v>
          </cell>
          <cell r="Q327">
            <v>0</v>
          </cell>
          <cell r="R327">
            <v>0</v>
          </cell>
          <cell r="S327" t="str">
            <v/>
          </cell>
          <cell r="T327">
            <v>6</v>
          </cell>
          <cell r="U327">
            <v>0</v>
          </cell>
          <cell r="V327">
            <v>0</v>
          </cell>
          <cell r="W327">
            <v>6</v>
          </cell>
          <cell r="X327">
            <v>0</v>
          </cell>
          <cell r="Y327">
            <v>0</v>
          </cell>
          <cell r="Z327">
            <v>0</v>
          </cell>
          <cell r="AA327" t="str">
            <v/>
          </cell>
          <cell r="AB327">
            <v>6</v>
          </cell>
          <cell r="AC327">
            <v>4</v>
          </cell>
          <cell r="AD327" t="str">
            <v>DOWNGRADE</v>
          </cell>
          <cell r="AE327" t="str">
            <v>RESET</v>
          </cell>
          <cell r="AF327">
            <v>0</v>
          </cell>
          <cell r="AG327">
            <v>0</v>
          </cell>
          <cell r="AH327" t="str">
            <v>SAPHIRE</v>
          </cell>
          <cell r="AI327">
            <v>0</v>
          </cell>
          <cell r="AJ327" t="str">
            <v>FALSE</v>
          </cell>
          <cell r="AK327">
            <v>0</v>
          </cell>
          <cell r="AL327">
            <v>45261</v>
          </cell>
          <cell r="AM327">
            <v>45701</v>
          </cell>
          <cell r="AN327">
            <v>1</v>
          </cell>
          <cell r="AO327">
            <v>0</v>
          </cell>
          <cell r="AP327" t="str">
            <v>-</v>
          </cell>
          <cell r="AQ327" t="str">
            <v>-</v>
          </cell>
          <cell r="AR327" t="str">
            <v>-</v>
          </cell>
          <cell r="AS327" t="str">
            <v>-</v>
          </cell>
          <cell r="AT327" t="str">
            <v>-</v>
          </cell>
          <cell r="AU327" t="str">
            <v>-</v>
          </cell>
          <cell r="AV327" t="str">
            <v/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 t="str">
            <v/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 t="str">
            <v/>
          </cell>
          <cell r="BN327">
            <v>0</v>
          </cell>
          <cell r="BO327" t="str">
            <v/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 t="str">
            <v/>
          </cell>
          <cell r="BV327">
            <v>0</v>
          </cell>
          <cell r="BW327">
            <v>7</v>
          </cell>
          <cell r="BX327" t="str">
            <v>DOWNGRADE</v>
          </cell>
          <cell r="BY327" t="str">
            <v>RESET</v>
          </cell>
        </row>
        <row r="328">
          <cell r="A328" t="str">
            <v>A1276</v>
          </cell>
          <cell r="B328" t="str">
            <v>Sindi Arlinda Dewi</v>
          </cell>
          <cell r="C328" t="str">
            <v>DELTA</v>
          </cell>
          <cell r="D328">
            <v>44977</v>
          </cell>
          <cell r="E328" t="str">
            <v>Feb-23</v>
          </cell>
          <cell r="F328" t="str">
            <v>EKSKLUSIF</v>
          </cell>
          <cell r="G328" t="str">
            <v>EKSKLUSIF</v>
          </cell>
          <cell r="H328" t="str">
            <v>EKSKLUSIF</v>
          </cell>
          <cell r="I328" t="str">
            <v>EKSKLUSIF</v>
          </cell>
          <cell r="J328" t="str">
            <v>EKSKLUSIF</v>
          </cell>
          <cell r="K328" t="str">
            <v>EKSKLUSIF</v>
          </cell>
          <cell r="L328" t="str">
            <v>EKSKLUSIF</v>
          </cell>
          <cell r="M328">
            <v>20</v>
          </cell>
          <cell r="N328">
            <v>47</v>
          </cell>
          <cell r="O328">
            <v>39</v>
          </cell>
          <cell r="P328">
            <v>42</v>
          </cell>
          <cell r="Q328">
            <v>38</v>
          </cell>
          <cell r="R328">
            <v>44</v>
          </cell>
          <cell r="S328">
            <v>21</v>
          </cell>
          <cell r="T328">
            <v>251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 t="str">
            <v>TIDAK</v>
          </cell>
          <cell r="AE328" t="str">
            <v>TIDAK</v>
          </cell>
          <cell r="AF328">
            <v>0</v>
          </cell>
          <cell r="AG328">
            <v>2</v>
          </cell>
          <cell r="AH328" t="str">
            <v>SAPHIRE</v>
          </cell>
          <cell r="AI328">
            <v>0</v>
          </cell>
          <cell r="AJ328" t="str">
            <v>FALSE</v>
          </cell>
          <cell r="AK328">
            <v>0</v>
          </cell>
          <cell r="AL328">
            <v>45261</v>
          </cell>
          <cell r="AM328">
            <v>45701</v>
          </cell>
          <cell r="AN328">
            <v>1</v>
          </cell>
          <cell r="AO328">
            <v>0</v>
          </cell>
          <cell r="AP328" t="str">
            <v>EKSKLUSIF</v>
          </cell>
          <cell r="AQ328" t="str">
            <v>-</v>
          </cell>
          <cell r="AR328" t="str">
            <v>EKSKLUSIF</v>
          </cell>
          <cell r="AS328" t="str">
            <v>EKSKLUSIF</v>
          </cell>
          <cell r="AT328" t="str">
            <v>EKSKLUSIF</v>
          </cell>
          <cell r="AU328" t="str">
            <v>EKSKLUSIF</v>
          </cell>
          <cell r="AV328" t="str">
            <v/>
          </cell>
          <cell r="AW328">
            <v>50</v>
          </cell>
          <cell r="AX328">
            <v>45</v>
          </cell>
          <cell r="AY328">
            <v>45</v>
          </cell>
          <cell r="AZ328">
            <v>48</v>
          </cell>
          <cell r="BA328">
            <v>46</v>
          </cell>
          <cell r="BB328">
            <v>50</v>
          </cell>
          <cell r="BC328">
            <v>45</v>
          </cell>
          <cell r="BD328">
            <v>45</v>
          </cell>
          <cell r="BE328">
            <v>48</v>
          </cell>
          <cell r="BF328">
            <v>46</v>
          </cell>
          <cell r="BG328">
            <v>20</v>
          </cell>
          <cell r="BH328">
            <v>50</v>
          </cell>
          <cell r="BI328">
            <v>45</v>
          </cell>
          <cell r="BJ328">
            <v>45</v>
          </cell>
          <cell r="BK328">
            <v>48</v>
          </cell>
          <cell r="BL328">
            <v>46</v>
          </cell>
          <cell r="BM328">
            <v>18</v>
          </cell>
          <cell r="BN328">
            <v>272</v>
          </cell>
          <cell r="BO328">
            <v>0</v>
          </cell>
          <cell r="BP328">
            <v>50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18</v>
          </cell>
          <cell r="BV328">
            <v>68</v>
          </cell>
          <cell r="BW328">
            <v>0</v>
          </cell>
          <cell r="BX328" t="str">
            <v>TIDAK</v>
          </cell>
          <cell r="BY328" t="str">
            <v>TIDAK</v>
          </cell>
        </row>
        <row r="329">
          <cell r="A329" t="str">
            <v>A0934</v>
          </cell>
          <cell r="B329" t="str">
            <v>Sindu Prathiwi</v>
          </cell>
          <cell r="C329" t="str">
            <v>DELTA</v>
          </cell>
          <cell r="D329">
            <v>44947</v>
          </cell>
          <cell r="E329" t="str">
            <v>Jan-23</v>
          </cell>
          <cell r="F329" t="str">
            <v>EKSKLUSIF</v>
          </cell>
          <cell r="G329" t="str">
            <v>REGULER</v>
          </cell>
          <cell r="H329" t="str">
            <v>REGULER</v>
          </cell>
          <cell r="I329" t="str">
            <v>REGULER</v>
          </cell>
          <cell r="J329" t="str">
            <v>REGULER</v>
          </cell>
          <cell r="K329" t="str">
            <v>REGULER</v>
          </cell>
          <cell r="L329" t="str">
            <v>REGULER</v>
          </cell>
          <cell r="M329">
            <v>18</v>
          </cell>
          <cell r="N329">
            <v>38</v>
          </cell>
          <cell r="O329">
            <v>25</v>
          </cell>
          <cell r="P329">
            <v>31</v>
          </cell>
          <cell r="Q329">
            <v>22</v>
          </cell>
          <cell r="R329">
            <v>33</v>
          </cell>
          <cell r="S329">
            <v>8</v>
          </cell>
          <cell r="T329">
            <v>175</v>
          </cell>
          <cell r="U329">
            <v>0</v>
          </cell>
          <cell r="V329">
            <v>38</v>
          </cell>
          <cell r="W329">
            <v>25</v>
          </cell>
          <cell r="X329">
            <v>31</v>
          </cell>
          <cell r="Y329">
            <v>22</v>
          </cell>
          <cell r="Z329">
            <v>33</v>
          </cell>
          <cell r="AA329">
            <v>8</v>
          </cell>
          <cell r="AB329">
            <v>157</v>
          </cell>
          <cell r="AC329">
            <v>0</v>
          </cell>
          <cell r="AD329" t="str">
            <v>TIDAK</v>
          </cell>
          <cell r="AE329" t="str">
            <v>TIDAK</v>
          </cell>
          <cell r="AF329">
            <v>157</v>
          </cell>
          <cell r="AG329">
            <v>2</v>
          </cell>
          <cell r="AH329" t="str">
            <v>SAPHIRE</v>
          </cell>
          <cell r="AI329">
            <v>0</v>
          </cell>
          <cell r="AJ329" t="str">
            <v>Y</v>
          </cell>
          <cell r="AK329">
            <v>0</v>
          </cell>
          <cell r="AL329">
            <v>45261</v>
          </cell>
          <cell r="AM329">
            <v>45701</v>
          </cell>
          <cell r="AN329">
            <v>1</v>
          </cell>
          <cell r="AO329">
            <v>157</v>
          </cell>
          <cell r="AP329" t="str">
            <v>-</v>
          </cell>
          <cell r="AQ329" t="str">
            <v>-</v>
          </cell>
          <cell r="AR329" t="str">
            <v>REGULER</v>
          </cell>
          <cell r="AS329" t="str">
            <v>REGULER</v>
          </cell>
          <cell r="AT329" t="str">
            <v>REGULER</v>
          </cell>
          <cell r="AU329" t="str">
            <v>REGULER</v>
          </cell>
          <cell r="AV329" t="str">
            <v/>
          </cell>
          <cell r="AW329">
            <v>32</v>
          </cell>
          <cell r="AX329">
            <v>34</v>
          </cell>
          <cell r="AY329">
            <v>31</v>
          </cell>
          <cell r="AZ329">
            <v>34</v>
          </cell>
          <cell r="BA329">
            <v>33</v>
          </cell>
          <cell r="BB329">
            <v>32</v>
          </cell>
          <cell r="BC329">
            <v>34</v>
          </cell>
          <cell r="BD329">
            <v>31</v>
          </cell>
          <cell r="BE329">
            <v>34</v>
          </cell>
          <cell r="BF329">
            <v>33</v>
          </cell>
          <cell r="BG329">
            <v>15</v>
          </cell>
          <cell r="BH329">
            <v>32</v>
          </cell>
          <cell r="BI329">
            <v>34</v>
          </cell>
          <cell r="BJ329">
            <v>31</v>
          </cell>
          <cell r="BK329">
            <v>34</v>
          </cell>
          <cell r="BL329">
            <v>33</v>
          </cell>
          <cell r="BM329">
            <v>16</v>
          </cell>
          <cell r="BN329">
            <v>195</v>
          </cell>
          <cell r="BO329">
            <v>15</v>
          </cell>
          <cell r="BP329">
            <v>32</v>
          </cell>
          <cell r="BQ329">
            <v>34</v>
          </cell>
          <cell r="BR329">
            <v>31</v>
          </cell>
          <cell r="BS329">
            <v>34</v>
          </cell>
          <cell r="BT329">
            <v>33</v>
          </cell>
          <cell r="BU329">
            <v>16</v>
          </cell>
          <cell r="BV329">
            <v>195</v>
          </cell>
          <cell r="BW329">
            <v>0</v>
          </cell>
          <cell r="BX329" t="str">
            <v>TIDAK</v>
          </cell>
          <cell r="BY329" t="str">
            <v>TIDAK</v>
          </cell>
        </row>
        <row r="330">
          <cell r="A330" t="str">
            <v>A3276</v>
          </cell>
          <cell r="B330" t="str">
            <v>Siti Lathifah</v>
          </cell>
          <cell r="C330" t="str">
            <v>DELTA</v>
          </cell>
          <cell r="D330">
            <v>45246</v>
          </cell>
          <cell r="E330" t="str">
            <v>Nov-23</v>
          </cell>
          <cell r="F330" t="str">
            <v>REGULER</v>
          </cell>
          <cell r="G330" t="str">
            <v>REGULER</v>
          </cell>
          <cell r="H330" t="str">
            <v>REGULER</v>
          </cell>
          <cell r="I330" t="str">
            <v>-</v>
          </cell>
          <cell r="J330" t="str">
            <v>-</v>
          </cell>
          <cell r="K330" t="str">
            <v>-</v>
          </cell>
          <cell r="L330" t="str">
            <v>-</v>
          </cell>
          <cell r="M330">
            <v>5</v>
          </cell>
          <cell r="N330">
            <v>11</v>
          </cell>
          <cell r="O330">
            <v>3</v>
          </cell>
          <cell r="P330">
            <v>0</v>
          </cell>
          <cell r="Q330">
            <v>0</v>
          </cell>
          <cell r="R330">
            <v>0</v>
          </cell>
          <cell r="S330" t="str">
            <v/>
          </cell>
          <cell r="T330">
            <v>19</v>
          </cell>
          <cell r="U330">
            <v>5</v>
          </cell>
          <cell r="V330">
            <v>11</v>
          </cell>
          <cell r="W330">
            <v>3</v>
          </cell>
          <cell r="X330">
            <v>0</v>
          </cell>
          <cell r="Y330">
            <v>0</v>
          </cell>
          <cell r="Z330">
            <v>0</v>
          </cell>
          <cell r="AA330" t="str">
            <v/>
          </cell>
          <cell r="AB330">
            <v>19</v>
          </cell>
          <cell r="AC330">
            <v>4</v>
          </cell>
          <cell r="AD330" t="str">
            <v>DOWNGRADE</v>
          </cell>
          <cell r="AE330" t="str">
            <v>RESET</v>
          </cell>
          <cell r="AF330">
            <v>0</v>
          </cell>
          <cell r="AG330">
            <v>2</v>
          </cell>
          <cell r="AH330" t="str">
            <v>SAPHIRE</v>
          </cell>
          <cell r="AI330">
            <v>0</v>
          </cell>
          <cell r="AJ330" t="str">
            <v>FALSE</v>
          </cell>
          <cell r="AK330">
            <v>0</v>
          </cell>
          <cell r="AL330">
            <v>45261</v>
          </cell>
          <cell r="AM330">
            <v>45701</v>
          </cell>
          <cell r="AN330">
            <v>1</v>
          </cell>
          <cell r="AO330">
            <v>0</v>
          </cell>
          <cell r="AP330" t="str">
            <v>-</v>
          </cell>
          <cell r="AQ330" t="str">
            <v>-</v>
          </cell>
          <cell r="AR330" t="str">
            <v>-</v>
          </cell>
          <cell r="AS330" t="str">
            <v>-</v>
          </cell>
          <cell r="AT330" t="str">
            <v>-</v>
          </cell>
          <cell r="AU330" t="str">
            <v>-</v>
          </cell>
          <cell r="AV330" t="str">
            <v/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 t="str">
            <v/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 t="str">
            <v/>
          </cell>
          <cell r="BN330">
            <v>0</v>
          </cell>
          <cell r="BO330" t="str">
            <v/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 t="str">
            <v/>
          </cell>
          <cell r="BV330">
            <v>0</v>
          </cell>
          <cell r="BW330">
            <v>7</v>
          </cell>
          <cell r="BX330" t="str">
            <v>DOWNGRADE</v>
          </cell>
          <cell r="BY330" t="str">
            <v>RESET</v>
          </cell>
        </row>
        <row r="331">
          <cell r="A331" t="str">
            <v>A0615</v>
          </cell>
          <cell r="B331" t="str">
            <v>Stefania Mey Sandra</v>
          </cell>
          <cell r="C331" t="str">
            <v>DELTA</v>
          </cell>
          <cell r="D331">
            <v>44880</v>
          </cell>
          <cell r="E331" t="str">
            <v>Nov-22</v>
          </cell>
          <cell r="F331" t="str">
            <v>REGULER</v>
          </cell>
          <cell r="G331" t="str">
            <v>REGULER</v>
          </cell>
          <cell r="H331" t="str">
            <v>REGULER</v>
          </cell>
          <cell r="I331" t="str">
            <v>REGULER</v>
          </cell>
          <cell r="J331" t="str">
            <v>REGULER</v>
          </cell>
          <cell r="K331" t="str">
            <v>REGULER</v>
          </cell>
          <cell r="L331" t="str">
            <v>REGULER</v>
          </cell>
          <cell r="M331">
            <v>7</v>
          </cell>
          <cell r="N331">
            <v>17</v>
          </cell>
          <cell r="O331">
            <v>19</v>
          </cell>
          <cell r="P331">
            <v>35</v>
          </cell>
          <cell r="Q331">
            <v>31</v>
          </cell>
          <cell r="R331">
            <v>39</v>
          </cell>
          <cell r="S331">
            <v>18</v>
          </cell>
          <cell r="T331">
            <v>166</v>
          </cell>
          <cell r="U331">
            <v>7</v>
          </cell>
          <cell r="V331">
            <v>17</v>
          </cell>
          <cell r="W331">
            <v>19</v>
          </cell>
          <cell r="X331">
            <v>35</v>
          </cell>
          <cell r="Y331">
            <v>31</v>
          </cell>
          <cell r="Z331">
            <v>39</v>
          </cell>
          <cell r="AA331">
            <v>18</v>
          </cell>
          <cell r="AB331">
            <v>166</v>
          </cell>
          <cell r="AC331">
            <v>0</v>
          </cell>
          <cell r="AD331" t="str">
            <v>TIDAK</v>
          </cell>
          <cell r="AE331" t="str">
            <v>TIDAK</v>
          </cell>
          <cell r="AF331">
            <v>166</v>
          </cell>
          <cell r="AG331">
            <v>2</v>
          </cell>
          <cell r="AH331" t="str">
            <v>SAPHIRE</v>
          </cell>
          <cell r="AI331">
            <v>0</v>
          </cell>
          <cell r="AJ331" t="str">
            <v>Y</v>
          </cell>
          <cell r="AK331">
            <v>0</v>
          </cell>
          <cell r="AL331">
            <v>45261</v>
          </cell>
          <cell r="AM331">
            <v>45701</v>
          </cell>
          <cell r="AN331">
            <v>1</v>
          </cell>
          <cell r="AO331">
            <v>166</v>
          </cell>
          <cell r="AP331" t="str">
            <v>-</v>
          </cell>
          <cell r="AQ331" t="str">
            <v>-</v>
          </cell>
          <cell r="AR331" t="str">
            <v>-</v>
          </cell>
          <cell r="AS331" t="str">
            <v>-</v>
          </cell>
          <cell r="AT331" t="str">
            <v>-</v>
          </cell>
          <cell r="AU331" t="str">
            <v>-</v>
          </cell>
          <cell r="AV331" t="str">
            <v/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19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 t="str">
            <v/>
          </cell>
          <cell r="BN331">
            <v>19</v>
          </cell>
          <cell r="BO331">
            <v>19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 t="str">
            <v/>
          </cell>
          <cell r="BV331">
            <v>19</v>
          </cell>
          <cell r="BW331">
            <v>6</v>
          </cell>
          <cell r="BX331" t="str">
            <v>DOWNGRADE</v>
          </cell>
          <cell r="BY331" t="str">
            <v>RESET</v>
          </cell>
        </row>
        <row r="332">
          <cell r="A332" t="str">
            <v>A3711</v>
          </cell>
          <cell r="B332" t="str">
            <v>Stephanus Deksa Leksono</v>
          </cell>
          <cell r="C332" t="str">
            <v>DELTA</v>
          </cell>
          <cell r="D332">
            <v>45323</v>
          </cell>
          <cell r="E332" t="str">
            <v>Feb-24</v>
          </cell>
          <cell r="F332" t="str">
            <v>-</v>
          </cell>
          <cell r="G332" t="str">
            <v>-</v>
          </cell>
          <cell r="H332" t="str">
            <v>REGULER</v>
          </cell>
          <cell r="I332" t="str">
            <v>-</v>
          </cell>
          <cell r="J332" t="str">
            <v>-</v>
          </cell>
          <cell r="K332" t="str">
            <v>-</v>
          </cell>
          <cell r="L332" t="str">
            <v>-</v>
          </cell>
          <cell r="M332">
            <v>0</v>
          </cell>
          <cell r="N332">
            <v>0</v>
          </cell>
          <cell r="O332">
            <v>14</v>
          </cell>
          <cell r="P332">
            <v>0</v>
          </cell>
          <cell r="Q332">
            <v>0</v>
          </cell>
          <cell r="R332">
            <v>0</v>
          </cell>
          <cell r="S332" t="str">
            <v/>
          </cell>
          <cell r="T332">
            <v>14</v>
          </cell>
          <cell r="U332">
            <v>0</v>
          </cell>
          <cell r="V332">
            <v>0</v>
          </cell>
          <cell r="W332">
            <v>14</v>
          </cell>
          <cell r="X332">
            <v>0</v>
          </cell>
          <cell r="Y332">
            <v>0</v>
          </cell>
          <cell r="Z332">
            <v>0</v>
          </cell>
          <cell r="AA332" t="str">
            <v/>
          </cell>
          <cell r="AB332">
            <v>14</v>
          </cell>
          <cell r="AC332">
            <v>4</v>
          </cell>
          <cell r="AD332" t="str">
            <v>DOWNGRADE</v>
          </cell>
          <cell r="AE332" t="str">
            <v>RESET</v>
          </cell>
          <cell r="AF332">
            <v>0</v>
          </cell>
          <cell r="AG332">
            <v>2</v>
          </cell>
          <cell r="AH332" t="str">
            <v>SAPHIRE</v>
          </cell>
          <cell r="AI332">
            <v>0</v>
          </cell>
          <cell r="AJ332" t="str">
            <v>FALSE</v>
          </cell>
          <cell r="AK332">
            <v>0</v>
          </cell>
          <cell r="AL332">
            <v>45261</v>
          </cell>
          <cell r="AM332">
            <v>45701</v>
          </cell>
          <cell r="AN332">
            <v>1</v>
          </cell>
          <cell r="AO332">
            <v>0</v>
          </cell>
          <cell r="AP332" t="str">
            <v>-</v>
          </cell>
          <cell r="AQ332" t="str">
            <v>-</v>
          </cell>
          <cell r="AR332" t="str">
            <v>-</v>
          </cell>
          <cell r="AS332" t="str">
            <v>-</v>
          </cell>
          <cell r="AT332" t="str">
            <v>-</v>
          </cell>
          <cell r="AU332" t="str">
            <v>-</v>
          </cell>
          <cell r="AV332" t="str">
            <v/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 t="str">
            <v/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 t="str">
            <v/>
          </cell>
          <cell r="BN332">
            <v>0</v>
          </cell>
          <cell r="BO332" t="str">
            <v/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 t="str">
            <v/>
          </cell>
          <cell r="BV332">
            <v>0</v>
          </cell>
          <cell r="BW332">
            <v>7</v>
          </cell>
          <cell r="BX332" t="str">
            <v>DOWNGRADE</v>
          </cell>
          <cell r="BY332" t="str">
            <v>RESET</v>
          </cell>
        </row>
        <row r="333">
          <cell r="A333" t="str">
            <v>A1893</v>
          </cell>
          <cell r="B333" t="str">
            <v>Syanne Aurellia Kawihardja</v>
          </cell>
          <cell r="C333" t="str">
            <v>DELTA</v>
          </cell>
          <cell r="D333">
            <v>45033</v>
          </cell>
          <cell r="E333" t="str">
            <v>Apr-23</v>
          </cell>
          <cell r="F333" t="str">
            <v>REGULER</v>
          </cell>
          <cell r="G333" t="str">
            <v>-</v>
          </cell>
          <cell r="H333" t="str">
            <v>REGULER</v>
          </cell>
          <cell r="I333" t="str">
            <v>REGULER</v>
          </cell>
          <cell r="J333" t="str">
            <v>REGULER</v>
          </cell>
          <cell r="K333" t="str">
            <v>REGULER</v>
          </cell>
          <cell r="L333" t="str">
            <v>REGULER</v>
          </cell>
          <cell r="M333">
            <v>0</v>
          </cell>
          <cell r="N333">
            <v>0</v>
          </cell>
          <cell r="O333">
            <v>15</v>
          </cell>
          <cell r="P333">
            <v>24</v>
          </cell>
          <cell r="Q333">
            <v>24</v>
          </cell>
          <cell r="R333">
            <v>31</v>
          </cell>
          <cell r="S333">
            <v>15</v>
          </cell>
          <cell r="T333">
            <v>109</v>
          </cell>
          <cell r="U333">
            <v>0</v>
          </cell>
          <cell r="V333">
            <v>0</v>
          </cell>
          <cell r="W333">
            <v>15</v>
          </cell>
          <cell r="X333">
            <v>24</v>
          </cell>
          <cell r="Y333">
            <v>24</v>
          </cell>
          <cell r="Z333">
            <v>31</v>
          </cell>
          <cell r="AA333">
            <v>15</v>
          </cell>
          <cell r="AB333">
            <v>109</v>
          </cell>
          <cell r="AC333">
            <v>2</v>
          </cell>
          <cell r="AD333" t="str">
            <v>TIDAK</v>
          </cell>
          <cell r="AE333" t="str">
            <v>TIDAK</v>
          </cell>
          <cell r="AF333">
            <v>109</v>
          </cell>
          <cell r="AG333">
            <v>2</v>
          </cell>
          <cell r="AH333" t="str">
            <v>SAPHIRE</v>
          </cell>
          <cell r="AI333">
            <v>0</v>
          </cell>
          <cell r="AJ333" t="str">
            <v>Y</v>
          </cell>
          <cell r="AK333">
            <v>0</v>
          </cell>
          <cell r="AL333">
            <v>45261</v>
          </cell>
          <cell r="AM333">
            <v>45701</v>
          </cell>
          <cell r="AN333">
            <v>1</v>
          </cell>
          <cell r="AO333">
            <v>109</v>
          </cell>
          <cell r="AP333" t="str">
            <v>-</v>
          </cell>
          <cell r="AQ333" t="str">
            <v>-</v>
          </cell>
          <cell r="AR333" t="str">
            <v>REGULER</v>
          </cell>
          <cell r="AS333" t="str">
            <v>REGULER</v>
          </cell>
          <cell r="AT333" t="str">
            <v>REGULER</v>
          </cell>
          <cell r="AU333" t="str">
            <v>REGULER</v>
          </cell>
          <cell r="AV333" t="str">
            <v/>
          </cell>
          <cell r="AW333">
            <v>31</v>
          </cell>
          <cell r="AX333">
            <v>31</v>
          </cell>
          <cell r="AY333">
            <v>25</v>
          </cell>
          <cell r="AZ333">
            <v>38</v>
          </cell>
          <cell r="BA333">
            <v>32</v>
          </cell>
          <cell r="BB333">
            <v>31</v>
          </cell>
          <cell r="BC333">
            <v>31</v>
          </cell>
          <cell r="BD333">
            <v>25</v>
          </cell>
          <cell r="BE333">
            <v>38</v>
          </cell>
          <cell r="BF333">
            <v>32</v>
          </cell>
          <cell r="BG333">
            <v>2</v>
          </cell>
          <cell r="BH333">
            <v>31</v>
          </cell>
          <cell r="BI333">
            <v>31</v>
          </cell>
          <cell r="BJ333">
            <v>25</v>
          </cell>
          <cell r="BK333">
            <v>38</v>
          </cell>
          <cell r="BL333">
            <v>32</v>
          </cell>
          <cell r="BM333">
            <v>16</v>
          </cell>
          <cell r="BN333">
            <v>175</v>
          </cell>
          <cell r="BO333">
            <v>2</v>
          </cell>
          <cell r="BP333">
            <v>31</v>
          </cell>
          <cell r="BQ333">
            <v>31</v>
          </cell>
          <cell r="BR333">
            <v>25</v>
          </cell>
          <cell r="BS333">
            <v>38</v>
          </cell>
          <cell r="BT333">
            <v>32</v>
          </cell>
          <cell r="BU333">
            <v>16</v>
          </cell>
          <cell r="BV333">
            <v>175</v>
          </cell>
          <cell r="BW333">
            <v>0</v>
          </cell>
          <cell r="BX333" t="str">
            <v>TIDAK</v>
          </cell>
          <cell r="BY333" t="str">
            <v>TIDAK</v>
          </cell>
        </row>
        <row r="334">
          <cell r="A334" t="str">
            <v>A3726</v>
          </cell>
          <cell r="B334" t="str">
            <v>Syariah Wahyu Utami</v>
          </cell>
          <cell r="C334" t="str">
            <v>DELTA</v>
          </cell>
          <cell r="D334">
            <v>45323</v>
          </cell>
          <cell r="E334" t="str">
            <v>Feb-24</v>
          </cell>
          <cell r="F334" t="str">
            <v>-</v>
          </cell>
          <cell r="G334" t="str">
            <v>-</v>
          </cell>
          <cell r="H334" t="str">
            <v>REGULER</v>
          </cell>
          <cell r="I334" t="str">
            <v>REGULER</v>
          </cell>
          <cell r="J334" t="str">
            <v>REGULER</v>
          </cell>
          <cell r="K334" t="str">
            <v>-</v>
          </cell>
          <cell r="L334" t="str">
            <v>-</v>
          </cell>
          <cell r="M334">
            <v>0</v>
          </cell>
          <cell r="N334">
            <v>0</v>
          </cell>
          <cell r="O334">
            <v>19</v>
          </cell>
          <cell r="P334">
            <v>20</v>
          </cell>
          <cell r="Q334">
            <v>25</v>
          </cell>
          <cell r="R334">
            <v>0</v>
          </cell>
          <cell r="S334" t="str">
            <v/>
          </cell>
          <cell r="T334">
            <v>64</v>
          </cell>
          <cell r="U334">
            <v>0</v>
          </cell>
          <cell r="V334">
            <v>0</v>
          </cell>
          <cell r="W334">
            <v>19</v>
          </cell>
          <cell r="X334">
            <v>20</v>
          </cell>
          <cell r="Y334">
            <v>25</v>
          </cell>
          <cell r="Z334">
            <v>0</v>
          </cell>
          <cell r="AA334" t="str">
            <v/>
          </cell>
          <cell r="AB334">
            <v>64</v>
          </cell>
          <cell r="AC334">
            <v>2</v>
          </cell>
          <cell r="AD334" t="str">
            <v>TIDAK</v>
          </cell>
          <cell r="AE334" t="str">
            <v>TIDAK</v>
          </cell>
          <cell r="AF334">
            <v>64</v>
          </cell>
          <cell r="AG334">
            <v>2</v>
          </cell>
          <cell r="AH334" t="str">
            <v>SAPHIRE</v>
          </cell>
          <cell r="AI334">
            <v>0</v>
          </cell>
          <cell r="AJ334" t="str">
            <v>FALSE</v>
          </cell>
          <cell r="AK334">
            <v>0</v>
          </cell>
          <cell r="AL334">
            <v>45261</v>
          </cell>
          <cell r="AM334">
            <v>45701</v>
          </cell>
          <cell r="AN334">
            <v>1</v>
          </cell>
          <cell r="AO334">
            <v>64</v>
          </cell>
          <cell r="AP334" t="str">
            <v>-</v>
          </cell>
          <cell r="AQ334" t="str">
            <v>-</v>
          </cell>
          <cell r="AR334" t="str">
            <v>REGULER</v>
          </cell>
          <cell r="AS334" t="str">
            <v>REGULER</v>
          </cell>
          <cell r="AT334" t="str">
            <v>-</v>
          </cell>
          <cell r="AU334" t="str">
            <v>-</v>
          </cell>
          <cell r="AV334" t="str">
            <v/>
          </cell>
          <cell r="AW334">
            <v>28</v>
          </cell>
          <cell r="AX334">
            <v>38</v>
          </cell>
          <cell r="AY334">
            <v>31</v>
          </cell>
          <cell r="AZ334">
            <v>0</v>
          </cell>
          <cell r="BA334">
            <v>0</v>
          </cell>
          <cell r="BB334">
            <v>28</v>
          </cell>
          <cell r="BC334">
            <v>38</v>
          </cell>
          <cell r="BD334">
            <v>31</v>
          </cell>
          <cell r="BE334">
            <v>0</v>
          </cell>
          <cell r="BF334">
            <v>0</v>
          </cell>
          <cell r="BG334" t="str">
            <v/>
          </cell>
          <cell r="BH334">
            <v>28</v>
          </cell>
          <cell r="BI334">
            <v>38</v>
          </cell>
          <cell r="BJ334">
            <v>31</v>
          </cell>
          <cell r="BK334">
            <v>0</v>
          </cell>
          <cell r="BL334">
            <v>0</v>
          </cell>
          <cell r="BM334" t="str">
            <v/>
          </cell>
          <cell r="BN334">
            <v>97</v>
          </cell>
          <cell r="BO334" t="str">
            <v/>
          </cell>
          <cell r="BP334">
            <v>28</v>
          </cell>
          <cell r="BQ334">
            <v>38</v>
          </cell>
          <cell r="BR334">
            <v>31</v>
          </cell>
          <cell r="BS334">
            <v>0</v>
          </cell>
          <cell r="BT334">
            <v>0</v>
          </cell>
          <cell r="BU334" t="str">
            <v/>
          </cell>
          <cell r="BV334">
            <v>97</v>
          </cell>
          <cell r="BW334">
            <v>4</v>
          </cell>
          <cell r="BX334" t="str">
            <v>DOWNGRADE</v>
          </cell>
          <cell r="BY334" t="str">
            <v>RESET</v>
          </cell>
        </row>
        <row r="335">
          <cell r="A335" t="str">
            <v>A3906</v>
          </cell>
          <cell r="B335" t="str">
            <v>Tarisa Dea Puspita</v>
          </cell>
          <cell r="C335" t="str">
            <v>DELTA</v>
          </cell>
          <cell r="D335">
            <v>45387</v>
          </cell>
          <cell r="E335" t="str">
            <v>Apr-24</v>
          </cell>
          <cell r="F335" t="str">
            <v>-</v>
          </cell>
          <cell r="G335" t="str">
            <v>-</v>
          </cell>
          <cell r="H335" t="str">
            <v>-</v>
          </cell>
          <cell r="I335" t="str">
            <v>-</v>
          </cell>
          <cell r="J335" t="str">
            <v>REGULER</v>
          </cell>
          <cell r="K335" t="str">
            <v>REGULER</v>
          </cell>
          <cell r="L335" t="str">
            <v>REGULER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5</v>
          </cell>
          <cell r="R335">
            <v>5</v>
          </cell>
          <cell r="S335">
            <v>3</v>
          </cell>
          <cell r="T335">
            <v>13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5</v>
          </cell>
          <cell r="Z335">
            <v>5</v>
          </cell>
          <cell r="AA335">
            <v>3</v>
          </cell>
          <cell r="AB335">
            <v>13</v>
          </cell>
          <cell r="AC335">
            <v>0</v>
          </cell>
          <cell r="AD335" t="str">
            <v>TIDAK</v>
          </cell>
          <cell r="AE335" t="str">
            <v>TIDAK</v>
          </cell>
          <cell r="AF335">
            <v>13</v>
          </cell>
          <cell r="AG335">
            <v>2</v>
          </cell>
          <cell r="AH335" t="str">
            <v>SAPHIRE</v>
          </cell>
          <cell r="AI335">
            <v>0</v>
          </cell>
          <cell r="AJ335" t="str">
            <v>FALSE</v>
          </cell>
          <cell r="AK335">
            <v>0</v>
          </cell>
          <cell r="AL335">
            <v>45261</v>
          </cell>
          <cell r="AM335">
            <v>45701</v>
          </cell>
          <cell r="AN335">
            <v>1</v>
          </cell>
          <cell r="AO335">
            <v>13</v>
          </cell>
          <cell r="AP335" t="str">
            <v>-</v>
          </cell>
          <cell r="AQ335" t="str">
            <v>-</v>
          </cell>
          <cell r="AR335" t="str">
            <v>REGULER</v>
          </cell>
          <cell r="AS335" t="str">
            <v>-</v>
          </cell>
          <cell r="AT335" t="str">
            <v>-</v>
          </cell>
          <cell r="AU335" t="str">
            <v>-</v>
          </cell>
          <cell r="AV335" t="str">
            <v/>
          </cell>
          <cell r="AW335">
            <v>5</v>
          </cell>
          <cell r="AX335">
            <v>1</v>
          </cell>
          <cell r="AY335">
            <v>0</v>
          </cell>
          <cell r="AZ335">
            <v>0</v>
          </cell>
          <cell r="BA335">
            <v>0</v>
          </cell>
          <cell r="BB335">
            <v>5</v>
          </cell>
          <cell r="BC335">
            <v>1</v>
          </cell>
          <cell r="BD335">
            <v>0</v>
          </cell>
          <cell r="BE335">
            <v>0</v>
          </cell>
          <cell r="BF335">
            <v>0</v>
          </cell>
          <cell r="BG335">
            <v>12</v>
          </cell>
          <cell r="BH335">
            <v>5</v>
          </cell>
          <cell r="BI335">
            <v>1</v>
          </cell>
          <cell r="BJ335">
            <v>0</v>
          </cell>
          <cell r="BK335">
            <v>0</v>
          </cell>
          <cell r="BL335">
            <v>0</v>
          </cell>
          <cell r="BM335" t="str">
            <v/>
          </cell>
          <cell r="BN335">
            <v>18</v>
          </cell>
          <cell r="BO335">
            <v>12</v>
          </cell>
          <cell r="BP335">
            <v>5</v>
          </cell>
          <cell r="BQ335">
            <v>1</v>
          </cell>
          <cell r="BR335">
            <v>0</v>
          </cell>
          <cell r="BS335">
            <v>0</v>
          </cell>
          <cell r="BT335">
            <v>0</v>
          </cell>
          <cell r="BU335" t="str">
            <v/>
          </cell>
          <cell r="BV335">
            <v>18</v>
          </cell>
          <cell r="BW335">
            <v>4</v>
          </cell>
          <cell r="BX335" t="str">
            <v>DOWNGRADE</v>
          </cell>
          <cell r="BY335" t="str">
            <v>RESET</v>
          </cell>
        </row>
        <row r="336">
          <cell r="A336" t="str">
            <v>A2414</v>
          </cell>
          <cell r="B336" t="str">
            <v>Taufik Trisnadi</v>
          </cell>
          <cell r="C336" t="str">
            <v>DELTA</v>
          </cell>
          <cell r="D336">
            <v>45082</v>
          </cell>
          <cell r="E336" t="str">
            <v>Jun-23</v>
          </cell>
          <cell r="F336" t="str">
            <v>REGULER</v>
          </cell>
          <cell r="G336" t="str">
            <v>REGULER</v>
          </cell>
          <cell r="H336" t="str">
            <v>REGULER</v>
          </cell>
          <cell r="I336" t="str">
            <v>REGULER</v>
          </cell>
          <cell r="J336" t="str">
            <v>REGULER</v>
          </cell>
          <cell r="K336" t="str">
            <v>REGULER</v>
          </cell>
          <cell r="L336" t="str">
            <v>-</v>
          </cell>
          <cell r="M336">
            <v>19</v>
          </cell>
          <cell r="N336">
            <v>15</v>
          </cell>
          <cell r="O336">
            <v>2</v>
          </cell>
          <cell r="P336">
            <v>16</v>
          </cell>
          <cell r="Q336">
            <v>3</v>
          </cell>
          <cell r="R336">
            <v>5</v>
          </cell>
          <cell r="S336" t="str">
            <v/>
          </cell>
          <cell r="T336">
            <v>60</v>
          </cell>
          <cell r="U336">
            <v>19</v>
          </cell>
          <cell r="V336">
            <v>15</v>
          </cell>
          <cell r="W336">
            <v>2</v>
          </cell>
          <cell r="X336">
            <v>16</v>
          </cell>
          <cell r="Y336">
            <v>3</v>
          </cell>
          <cell r="Z336">
            <v>5</v>
          </cell>
          <cell r="AA336" t="str">
            <v/>
          </cell>
          <cell r="AB336">
            <v>60</v>
          </cell>
          <cell r="AC336">
            <v>1</v>
          </cell>
          <cell r="AD336" t="str">
            <v>TIDAK</v>
          </cell>
          <cell r="AE336" t="str">
            <v>TIDAK</v>
          </cell>
          <cell r="AF336">
            <v>60</v>
          </cell>
          <cell r="AG336">
            <v>2</v>
          </cell>
          <cell r="AH336" t="str">
            <v>SAPHIRE</v>
          </cell>
          <cell r="AI336">
            <v>0</v>
          </cell>
          <cell r="AJ336" t="str">
            <v>FALSE</v>
          </cell>
          <cell r="AK336">
            <v>0</v>
          </cell>
          <cell r="AL336">
            <v>45261</v>
          </cell>
          <cell r="AM336">
            <v>45701</v>
          </cell>
          <cell r="AN336">
            <v>1</v>
          </cell>
          <cell r="AO336">
            <v>60</v>
          </cell>
          <cell r="AP336" t="str">
            <v>-</v>
          </cell>
          <cell r="AQ336" t="str">
            <v>-</v>
          </cell>
          <cell r="AR336" t="str">
            <v>-</v>
          </cell>
          <cell r="AS336" t="str">
            <v>-</v>
          </cell>
          <cell r="AT336" t="str">
            <v>-</v>
          </cell>
          <cell r="AU336" t="str">
            <v>-</v>
          </cell>
          <cell r="AV336" t="str">
            <v/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 t="str">
            <v/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 t="str">
            <v/>
          </cell>
          <cell r="BN336">
            <v>0</v>
          </cell>
          <cell r="BO336" t="str">
            <v/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 t="str">
            <v/>
          </cell>
          <cell r="BV336">
            <v>0</v>
          </cell>
          <cell r="BW336">
            <v>7</v>
          </cell>
          <cell r="BX336" t="str">
            <v>DOWNGRADE</v>
          </cell>
          <cell r="BY336" t="str">
            <v>RESET</v>
          </cell>
        </row>
        <row r="337">
          <cell r="A337" t="str">
            <v>A0751</v>
          </cell>
          <cell r="B337" t="str">
            <v>Tesalonika Br Surbakti</v>
          </cell>
          <cell r="C337" t="str">
            <v>DELTA</v>
          </cell>
          <cell r="D337">
            <v>44902</v>
          </cell>
          <cell r="E337" t="str">
            <v>Dec-22</v>
          </cell>
          <cell r="F337" t="str">
            <v>REGULER</v>
          </cell>
          <cell r="G337" t="str">
            <v>EKSKLUSIF</v>
          </cell>
          <cell r="H337" t="str">
            <v>-</v>
          </cell>
          <cell r="I337" t="str">
            <v>-</v>
          </cell>
          <cell r="J337" t="str">
            <v>-</v>
          </cell>
          <cell r="K337" t="str">
            <v>-</v>
          </cell>
          <cell r="L337" t="str">
            <v>-</v>
          </cell>
          <cell r="M337">
            <v>0</v>
          </cell>
          <cell r="N337">
            <v>40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 t="str">
            <v/>
          </cell>
          <cell r="T337">
            <v>40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 t="str">
            <v/>
          </cell>
          <cell r="AB337">
            <v>0</v>
          </cell>
          <cell r="AC337">
            <v>6</v>
          </cell>
          <cell r="AD337" t="str">
            <v>DOWNGRADE</v>
          </cell>
          <cell r="AE337" t="str">
            <v>RESET</v>
          </cell>
          <cell r="AF337">
            <v>0</v>
          </cell>
          <cell r="AG337">
            <v>2</v>
          </cell>
          <cell r="AH337" t="str">
            <v>SAPHIRE</v>
          </cell>
          <cell r="AI337">
            <v>0</v>
          </cell>
          <cell r="AJ337" t="str">
            <v>FALSE</v>
          </cell>
          <cell r="AK337">
            <v>0</v>
          </cell>
          <cell r="AL337">
            <v>45261</v>
          </cell>
          <cell r="AM337">
            <v>45701</v>
          </cell>
          <cell r="AN337">
            <v>1</v>
          </cell>
          <cell r="AO337">
            <v>0</v>
          </cell>
          <cell r="AP337" t="str">
            <v>-</v>
          </cell>
          <cell r="AQ337" t="str">
            <v>-</v>
          </cell>
          <cell r="AR337" t="str">
            <v>-</v>
          </cell>
          <cell r="AS337" t="str">
            <v>-</v>
          </cell>
          <cell r="AT337" t="str">
            <v>-</v>
          </cell>
          <cell r="AU337" t="str">
            <v>-</v>
          </cell>
          <cell r="AV337" t="str">
            <v/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 t="str">
            <v/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 t="str">
            <v/>
          </cell>
          <cell r="BN337">
            <v>0</v>
          </cell>
          <cell r="BO337" t="str">
            <v/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 t="str">
            <v/>
          </cell>
          <cell r="BV337">
            <v>0</v>
          </cell>
          <cell r="BW337">
            <v>7</v>
          </cell>
          <cell r="BX337" t="str">
            <v>DOWNGRADE</v>
          </cell>
          <cell r="BY337" t="str">
            <v>RESET</v>
          </cell>
        </row>
        <row r="338">
          <cell r="A338" t="str">
            <v>A2510</v>
          </cell>
          <cell r="B338" t="str">
            <v>Thifal Khansa Nabila</v>
          </cell>
          <cell r="C338" t="str">
            <v>DELTA</v>
          </cell>
          <cell r="D338">
            <v>45113</v>
          </cell>
          <cell r="E338" t="str">
            <v>Jul-23</v>
          </cell>
          <cell r="F338" t="str">
            <v>REGULER</v>
          </cell>
          <cell r="G338" t="str">
            <v>REGULER</v>
          </cell>
          <cell r="H338" t="str">
            <v>REGULER</v>
          </cell>
          <cell r="I338" t="str">
            <v>REGULER</v>
          </cell>
          <cell r="J338" t="str">
            <v>-</v>
          </cell>
          <cell r="K338" t="str">
            <v>REGULER</v>
          </cell>
          <cell r="L338" t="str">
            <v>REGULER</v>
          </cell>
          <cell r="M338">
            <v>16</v>
          </cell>
          <cell r="N338">
            <v>21</v>
          </cell>
          <cell r="O338">
            <v>1</v>
          </cell>
          <cell r="P338">
            <v>11</v>
          </cell>
          <cell r="Q338">
            <v>0</v>
          </cell>
          <cell r="R338">
            <v>9</v>
          </cell>
          <cell r="S338">
            <v>5</v>
          </cell>
          <cell r="T338">
            <v>63</v>
          </cell>
          <cell r="U338">
            <v>16</v>
          </cell>
          <cell r="V338">
            <v>21</v>
          </cell>
          <cell r="W338">
            <v>1</v>
          </cell>
          <cell r="X338">
            <v>11</v>
          </cell>
          <cell r="Y338">
            <v>0</v>
          </cell>
          <cell r="Z338">
            <v>9</v>
          </cell>
          <cell r="AA338">
            <v>5</v>
          </cell>
          <cell r="AB338">
            <v>63</v>
          </cell>
          <cell r="AC338">
            <v>1</v>
          </cell>
          <cell r="AD338" t="str">
            <v>TIDAK</v>
          </cell>
          <cell r="AE338" t="str">
            <v>TIDAK</v>
          </cell>
          <cell r="AF338">
            <v>63</v>
          </cell>
          <cell r="AG338">
            <v>2</v>
          </cell>
          <cell r="AH338" t="str">
            <v>SAPHIRE</v>
          </cell>
          <cell r="AI338">
            <v>0</v>
          </cell>
          <cell r="AJ338" t="str">
            <v>FALSE</v>
          </cell>
          <cell r="AK338">
            <v>0</v>
          </cell>
          <cell r="AL338">
            <v>45261</v>
          </cell>
          <cell r="AM338">
            <v>45701</v>
          </cell>
          <cell r="AN338">
            <v>1</v>
          </cell>
          <cell r="AO338">
            <v>63</v>
          </cell>
          <cell r="AP338" t="str">
            <v>-</v>
          </cell>
          <cell r="AQ338" t="str">
            <v>-</v>
          </cell>
          <cell r="AR338" t="str">
            <v>REGULER</v>
          </cell>
          <cell r="AS338" t="str">
            <v>REGULER</v>
          </cell>
          <cell r="AT338" t="str">
            <v>REGULER</v>
          </cell>
          <cell r="AU338" t="str">
            <v>REGULER</v>
          </cell>
          <cell r="AV338" t="str">
            <v/>
          </cell>
          <cell r="AW338">
            <v>10</v>
          </cell>
          <cell r="AX338">
            <v>19</v>
          </cell>
          <cell r="AY338">
            <v>5</v>
          </cell>
          <cell r="AZ338">
            <v>3</v>
          </cell>
          <cell r="BA338">
            <v>1</v>
          </cell>
          <cell r="BB338">
            <v>10</v>
          </cell>
          <cell r="BC338">
            <v>19</v>
          </cell>
          <cell r="BD338">
            <v>5</v>
          </cell>
          <cell r="BE338">
            <v>3</v>
          </cell>
          <cell r="BF338">
            <v>1</v>
          </cell>
          <cell r="BG338">
            <v>6</v>
          </cell>
          <cell r="BH338">
            <v>10</v>
          </cell>
          <cell r="BI338">
            <v>19</v>
          </cell>
          <cell r="BJ338">
            <v>5</v>
          </cell>
          <cell r="BK338">
            <v>3</v>
          </cell>
          <cell r="BL338">
            <v>1</v>
          </cell>
          <cell r="BM338">
            <v>7</v>
          </cell>
          <cell r="BN338">
            <v>51</v>
          </cell>
          <cell r="BO338">
            <v>6</v>
          </cell>
          <cell r="BP338">
            <v>10</v>
          </cell>
          <cell r="BQ338">
            <v>19</v>
          </cell>
          <cell r="BR338">
            <v>5</v>
          </cell>
          <cell r="BS338">
            <v>3</v>
          </cell>
          <cell r="BT338">
            <v>1</v>
          </cell>
          <cell r="BU338">
            <v>7</v>
          </cell>
          <cell r="BV338">
            <v>51</v>
          </cell>
          <cell r="BW338">
            <v>0</v>
          </cell>
          <cell r="BX338" t="str">
            <v>TIDAK</v>
          </cell>
          <cell r="BY338" t="str">
            <v>TIDAK</v>
          </cell>
        </row>
        <row r="339">
          <cell r="A339" t="str">
            <v>A1755</v>
          </cell>
          <cell r="B339" t="str">
            <v>Tifani Adelia Syafitri</v>
          </cell>
          <cell r="C339" t="str">
            <v>DELTA</v>
          </cell>
          <cell r="D339">
            <v>45033</v>
          </cell>
          <cell r="E339" t="str">
            <v>Apr-23</v>
          </cell>
          <cell r="F339" t="str">
            <v>EKSKLUSIF</v>
          </cell>
          <cell r="G339" t="str">
            <v>EKSKLUSIF</v>
          </cell>
          <cell r="H339" t="str">
            <v>EKSKLUSIF</v>
          </cell>
          <cell r="I339" t="str">
            <v>EKSKLUSIF</v>
          </cell>
          <cell r="J339" t="str">
            <v>EKSKLUSIF</v>
          </cell>
          <cell r="K339" t="str">
            <v>EKSKLUSIF</v>
          </cell>
          <cell r="L339" t="str">
            <v>EKSKLUSIF</v>
          </cell>
          <cell r="M339">
            <v>22</v>
          </cell>
          <cell r="N339">
            <v>48</v>
          </cell>
          <cell r="O339">
            <v>41</v>
          </cell>
          <cell r="P339">
            <v>42</v>
          </cell>
          <cell r="Q339">
            <v>37</v>
          </cell>
          <cell r="R339">
            <v>41</v>
          </cell>
          <cell r="S339">
            <v>21</v>
          </cell>
          <cell r="T339">
            <v>252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 t="str">
            <v>TIDAK</v>
          </cell>
          <cell r="AE339" t="str">
            <v>TIDAK</v>
          </cell>
          <cell r="AF339">
            <v>0</v>
          </cell>
          <cell r="AG339">
            <v>2</v>
          </cell>
          <cell r="AH339" t="str">
            <v>SAPHIRE</v>
          </cell>
          <cell r="AI339">
            <v>0</v>
          </cell>
          <cell r="AJ339" t="str">
            <v>FALSE</v>
          </cell>
          <cell r="AK339">
            <v>0</v>
          </cell>
          <cell r="AL339">
            <v>45261</v>
          </cell>
          <cell r="AM339">
            <v>45701</v>
          </cell>
          <cell r="AN339">
            <v>1</v>
          </cell>
          <cell r="AO339">
            <v>0</v>
          </cell>
          <cell r="AP339" t="str">
            <v>-</v>
          </cell>
          <cell r="AQ339" t="str">
            <v>-</v>
          </cell>
          <cell r="AR339" t="str">
            <v>EKSKLUSIF</v>
          </cell>
          <cell r="AS339" t="str">
            <v>EKSKLUSIF</v>
          </cell>
          <cell r="AT339" t="str">
            <v>EKSKLUSIF</v>
          </cell>
          <cell r="AU339" t="str">
            <v>EKSKLUSIF</v>
          </cell>
          <cell r="AV339" t="str">
            <v/>
          </cell>
          <cell r="AW339">
            <v>50</v>
          </cell>
          <cell r="AX339">
            <v>48</v>
          </cell>
          <cell r="AY339">
            <v>43</v>
          </cell>
          <cell r="AZ339">
            <v>48</v>
          </cell>
          <cell r="BA339">
            <v>43</v>
          </cell>
          <cell r="BB339">
            <v>50</v>
          </cell>
          <cell r="BC339">
            <v>48</v>
          </cell>
          <cell r="BD339">
            <v>43</v>
          </cell>
          <cell r="BE339">
            <v>48</v>
          </cell>
          <cell r="BF339">
            <v>43</v>
          </cell>
          <cell r="BG339">
            <v>18</v>
          </cell>
          <cell r="BH339">
            <v>50</v>
          </cell>
          <cell r="BI339">
            <v>48</v>
          </cell>
          <cell r="BJ339">
            <v>43</v>
          </cell>
          <cell r="BK339">
            <v>48</v>
          </cell>
          <cell r="BL339">
            <v>43</v>
          </cell>
          <cell r="BM339">
            <v>20</v>
          </cell>
          <cell r="BN339">
            <v>270</v>
          </cell>
          <cell r="BO339">
            <v>18</v>
          </cell>
          <cell r="BP339">
            <v>50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20</v>
          </cell>
          <cell r="BV339">
            <v>88</v>
          </cell>
          <cell r="BW339">
            <v>0</v>
          </cell>
          <cell r="BX339" t="str">
            <v>TIDAK</v>
          </cell>
          <cell r="BY339" t="str">
            <v>TIDAK</v>
          </cell>
        </row>
        <row r="340">
          <cell r="A340" t="str">
            <v>A1349</v>
          </cell>
          <cell r="B340" t="str">
            <v>Tisa Norsari</v>
          </cell>
          <cell r="C340" t="str">
            <v>DELTA</v>
          </cell>
          <cell r="D340">
            <v>44979</v>
          </cell>
          <cell r="E340" t="str">
            <v>Feb-23</v>
          </cell>
          <cell r="F340" t="str">
            <v>EKSKLUSIF</v>
          </cell>
          <cell r="G340" t="str">
            <v>EKSKLUSIF</v>
          </cell>
          <cell r="H340" t="str">
            <v>EKSKLUSIF</v>
          </cell>
          <cell r="I340" t="str">
            <v>EKSKLUSIF</v>
          </cell>
          <cell r="J340" t="str">
            <v>EKSKLUSIF</v>
          </cell>
          <cell r="K340" t="str">
            <v>EKSKLUSIF</v>
          </cell>
          <cell r="L340" t="str">
            <v>EKSKLUSIF</v>
          </cell>
          <cell r="M340">
            <v>22</v>
          </cell>
          <cell r="N340">
            <v>47</v>
          </cell>
          <cell r="O340">
            <v>42</v>
          </cell>
          <cell r="P340">
            <v>37</v>
          </cell>
          <cell r="Q340">
            <v>39</v>
          </cell>
          <cell r="R340">
            <v>42</v>
          </cell>
          <cell r="S340">
            <v>22</v>
          </cell>
          <cell r="T340">
            <v>251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 t="str">
            <v>TIDAK</v>
          </cell>
          <cell r="AE340" t="str">
            <v>TIDAK</v>
          </cell>
          <cell r="AF340">
            <v>0</v>
          </cell>
          <cell r="AG340">
            <v>2</v>
          </cell>
          <cell r="AH340" t="str">
            <v>SAPHIRE</v>
          </cell>
          <cell r="AI340">
            <v>0</v>
          </cell>
          <cell r="AJ340" t="str">
            <v>FALSE</v>
          </cell>
          <cell r="AK340">
            <v>0</v>
          </cell>
          <cell r="AL340">
            <v>45261</v>
          </cell>
          <cell r="AM340">
            <v>45701</v>
          </cell>
          <cell r="AN340">
            <v>1</v>
          </cell>
          <cell r="AO340">
            <v>0</v>
          </cell>
          <cell r="AP340" t="str">
            <v>EKSKLUSIF</v>
          </cell>
          <cell r="AQ340" t="str">
            <v>-</v>
          </cell>
          <cell r="AR340" t="str">
            <v>EKSKLUSIF</v>
          </cell>
          <cell r="AS340" t="str">
            <v>EKSKLUSIF</v>
          </cell>
          <cell r="AT340" t="str">
            <v>EKSKLUSIF</v>
          </cell>
          <cell r="AU340" t="str">
            <v>EKSKLUSIF</v>
          </cell>
          <cell r="AV340" t="str">
            <v/>
          </cell>
          <cell r="AW340">
            <v>48</v>
          </cell>
          <cell r="AX340">
            <v>47</v>
          </cell>
          <cell r="AY340">
            <v>43</v>
          </cell>
          <cell r="AZ340">
            <v>49</v>
          </cell>
          <cell r="BA340">
            <v>45</v>
          </cell>
          <cell r="BB340">
            <v>48</v>
          </cell>
          <cell r="BC340">
            <v>47</v>
          </cell>
          <cell r="BD340">
            <v>43</v>
          </cell>
          <cell r="BE340">
            <v>49</v>
          </cell>
          <cell r="BF340">
            <v>45</v>
          </cell>
          <cell r="BG340">
            <v>20</v>
          </cell>
          <cell r="BH340">
            <v>48</v>
          </cell>
          <cell r="BI340">
            <v>47</v>
          </cell>
          <cell r="BJ340">
            <v>43</v>
          </cell>
          <cell r="BK340">
            <v>49</v>
          </cell>
          <cell r="BL340">
            <v>45</v>
          </cell>
          <cell r="BM340">
            <v>22</v>
          </cell>
          <cell r="BN340">
            <v>274</v>
          </cell>
          <cell r="BO340">
            <v>0</v>
          </cell>
          <cell r="BP340">
            <v>48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22</v>
          </cell>
          <cell r="BV340">
            <v>70</v>
          </cell>
          <cell r="BW340">
            <v>0</v>
          </cell>
          <cell r="BX340" t="str">
            <v>TIDAK</v>
          </cell>
          <cell r="BY340" t="str">
            <v>TIDAK</v>
          </cell>
        </row>
        <row r="341">
          <cell r="A341" t="str">
            <v>A1259</v>
          </cell>
          <cell r="B341" t="str">
            <v>Titik</v>
          </cell>
          <cell r="C341" t="str">
            <v>DELTA</v>
          </cell>
          <cell r="D341">
            <v>44940</v>
          </cell>
          <cell r="E341" t="str">
            <v>Jan-23</v>
          </cell>
          <cell r="F341" t="str">
            <v>-</v>
          </cell>
          <cell r="G341" t="str">
            <v>REGULER</v>
          </cell>
          <cell r="H341" t="str">
            <v>-</v>
          </cell>
          <cell r="I341" t="str">
            <v>-</v>
          </cell>
          <cell r="J341" t="str">
            <v>-</v>
          </cell>
          <cell r="K341" t="str">
            <v>-</v>
          </cell>
          <cell r="L341" t="str">
            <v>-</v>
          </cell>
          <cell r="M341">
            <v>0</v>
          </cell>
          <cell r="N341">
            <v>1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 t="str">
            <v/>
          </cell>
          <cell r="T341">
            <v>1</v>
          </cell>
          <cell r="U341">
            <v>0</v>
          </cell>
          <cell r="V341">
            <v>1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 t="str">
            <v/>
          </cell>
          <cell r="AB341">
            <v>1</v>
          </cell>
          <cell r="AC341">
            <v>6</v>
          </cell>
          <cell r="AD341" t="str">
            <v>DOWNGRADE</v>
          </cell>
          <cell r="AE341" t="str">
            <v>RESET</v>
          </cell>
          <cell r="AF341">
            <v>0</v>
          </cell>
          <cell r="AG341">
            <v>2</v>
          </cell>
          <cell r="AH341" t="str">
            <v>SAPHIRE</v>
          </cell>
          <cell r="AI341">
            <v>0</v>
          </cell>
          <cell r="AJ341" t="str">
            <v>FALSE</v>
          </cell>
          <cell r="AK341">
            <v>0</v>
          </cell>
          <cell r="AL341">
            <v>45261</v>
          </cell>
          <cell r="AM341">
            <v>45701</v>
          </cell>
          <cell r="AN341">
            <v>1</v>
          </cell>
          <cell r="AO341">
            <v>0</v>
          </cell>
          <cell r="AP341" t="str">
            <v>-</v>
          </cell>
          <cell r="AQ341" t="str">
            <v>-</v>
          </cell>
          <cell r="AR341" t="str">
            <v>-</v>
          </cell>
          <cell r="AS341" t="str">
            <v>-</v>
          </cell>
          <cell r="AT341" t="str">
            <v>-</v>
          </cell>
          <cell r="AU341" t="str">
            <v>-</v>
          </cell>
          <cell r="AV341" t="str">
            <v/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 t="str">
            <v/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 t="str">
            <v/>
          </cell>
          <cell r="BN341">
            <v>0</v>
          </cell>
          <cell r="BO341" t="str">
            <v/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 t="str">
            <v/>
          </cell>
          <cell r="BV341">
            <v>0</v>
          </cell>
          <cell r="BW341">
            <v>7</v>
          </cell>
          <cell r="BX341" t="str">
            <v>DOWNGRADE</v>
          </cell>
          <cell r="BY341" t="str">
            <v>RESET</v>
          </cell>
        </row>
        <row r="342">
          <cell r="A342" t="str">
            <v>A2939</v>
          </cell>
          <cell r="B342" t="str">
            <v>Tsaqifannisa Yasashii Sunaryo</v>
          </cell>
          <cell r="C342" t="str">
            <v>DELTA</v>
          </cell>
          <cell r="D342">
            <v>45191</v>
          </cell>
          <cell r="E342" t="str">
            <v>Sep-23</v>
          </cell>
          <cell r="F342" t="str">
            <v>REGULER</v>
          </cell>
          <cell r="G342" t="str">
            <v>REGULER</v>
          </cell>
          <cell r="H342" t="str">
            <v>REGULER</v>
          </cell>
          <cell r="I342" t="str">
            <v>REGULER</v>
          </cell>
          <cell r="J342" t="str">
            <v>REGULER</v>
          </cell>
          <cell r="K342" t="str">
            <v>REGULER</v>
          </cell>
          <cell r="L342" t="str">
            <v>EKSKLUSIF</v>
          </cell>
          <cell r="M342">
            <v>20</v>
          </cell>
          <cell r="N342">
            <v>42</v>
          </cell>
          <cell r="O342">
            <v>34</v>
          </cell>
          <cell r="P342">
            <v>40</v>
          </cell>
          <cell r="Q342">
            <v>32</v>
          </cell>
          <cell r="R342">
            <v>29</v>
          </cell>
          <cell r="S342">
            <v>20</v>
          </cell>
          <cell r="T342">
            <v>217</v>
          </cell>
          <cell r="U342">
            <v>20</v>
          </cell>
          <cell r="V342">
            <v>42</v>
          </cell>
          <cell r="W342">
            <v>34</v>
          </cell>
          <cell r="X342">
            <v>40</v>
          </cell>
          <cell r="Y342">
            <v>32</v>
          </cell>
          <cell r="Z342">
            <v>29</v>
          </cell>
          <cell r="AA342">
            <v>0</v>
          </cell>
          <cell r="AB342">
            <v>197</v>
          </cell>
          <cell r="AC342">
            <v>0</v>
          </cell>
          <cell r="AD342" t="str">
            <v>TIDAK</v>
          </cell>
          <cell r="AE342" t="str">
            <v>TIDAK</v>
          </cell>
          <cell r="AF342">
            <v>197</v>
          </cell>
          <cell r="AG342">
            <v>2</v>
          </cell>
          <cell r="AH342" t="str">
            <v>SAPHIRE</v>
          </cell>
          <cell r="AI342">
            <v>0</v>
          </cell>
          <cell r="AJ342" t="str">
            <v>Y</v>
          </cell>
          <cell r="AK342">
            <v>0</v>
          </cell>
          <cell r="AL342">
            <v>45261</v>
          </cell>
          <cell r="AM342">
            <v>45701</v>
          </cell>
          <cell r="AN342">
            <v>1</v>
          </cell>
          <cell r="AO342">
            <v>197</v>
          </cell>
          <cell r="AP342" t="str">
            <v>EKSKLUSIF</v>
          </cell>
          <cell r="AQ342" t="str">
            <v>-</v>
          </cell>
          <cell r="AR342" t="str">
            <v>EKSKLUSIF</v>
          </cell>
          <cell r="AS342" t="str">
            <v>REGULER</v>
          </cell>
          <cell r="AT342" t="str">
            <v>-</v>
          </cell>
          <cell r="AU342" t="str">
            <v>-</v>
          </cell>
          <cell r="AV342" t="str">
            <v/>
          </cell>
          <cell r="AW342">
            <v>46</v>
          </cell>
          <cell r="AX342">
            <v>45</v>
          </cell>
          <cell r="AY342">
            <v>34</v>
          </cell>
          <cell r="AZ342">
            <v>0</v>
          </cell>
          <cell r="BA342">
            <v>0</v>
          </cell>
          <cell r="BB342">
            <v>46</v>
          </cell>
          <cell r="BC342">
            <v>45</v>
          </cell>
          <cell r="BD342">
            <v>34</v>
          </cell>
          <cell r="BE342">
            <v>0</v>
          </cell>
          <cell r="BF342">
            <v>0</v>
          </cell>
          <cell r="BG342">
            <v>15</v>
          </cell>
          <cell r="BH342">
            <v>46</v>
          </cell>
          <cell r="BI342">
            <v>45</v>
          </cell>
          <cell r="BJ342">
            <v>34</v>
          </cell>
          <cell r="BK342">
            <v>0</v>
          </cell>
          <cell r="BL342">
            <v>0</v>
          </cell>
          <cell r="BM342" t="str">
            <v/>
          </cell>
          <cell r="BN342">
            <v>140</v>
          </cell>
          <cell r="BO342">
            <v>0</v>
          </cell>
          <cell r="BP342">
            <v>46</v>
          </cell>
          <cell r="BQ342">
            <v>0</v>
          </cell>
          <cell r="BR342">
            <v>34</v>
          </cell>
          <cell r="BS342">
            <v>0</v>
          </cell>
          <cell r="BT342">
            <v>0</v>
          </cell>
          <cell r="BU342" t="str">
            <v/>
          </cell>
          <cell r="BV342">
            <v>80</v>
          </cell>
          <cell r="BW342">
            <v>3</v>
          </cell>
          <cell r="BX342" t="str">
            <v>DOWNGRADE</v>
          </cell>
          <cell r="BY342" t="str">
            <v>RESET</v>
          </cell>
        </row>
        <row r="343">
          <cell r="A343" t="str">
            <v>A3260</v>
          </cell>
          <cell r="B343" t="str">
            <v>Ukhtia Mumtaza Ulya</v>
          </cell>
          <cell r="C343" t="str">
            <v>DELTA</v>
          </cell>
          <cell r="D343">
            <v>45246</v>
          </cell>
          <cell r="E343" t="str">
            <v>Nov-23</v>
          </cell>
          <cell r="F343" t="str">
            <v>REGULER</v>
          </cell>
          <cell r="G343" t="str">
            <v>-</v>
          </cell>
          <cell r="H343" t="str">
            <v>-</v>
          </cell>
          <cell r="I343" t="str">
            <v>-</v>
          </cell>
          <cell r="J343" t="str">
            <v>-</v>
          </cell>
          <cell r="K343" t="str">
            <v>-</v>
          </cell>
          <cell r="L343" t="str">
            <v>-</v>
          </cell>
          <cell r="M343">
            <v>2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2</v>
          </cell>
          <cell r="U343">
            <v>2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2</v>
          </cell>
          <cell r="AC343">
            <v>6</v>
          </cell>
          <cell r="AD343" t="str">
            <v>DOWNGRADE</v>
          </cell>
          <cell r="AE343" t="str">
            <v>RESET</v>
          </cell>
          <cell r="AF343">
            <v>0</v>
          </cell>
          <cell r="AG343">
            <v>0</v>
          </cell>
          <cell r="AH343" t="str">
            <v>SAPHIRE</v>
          </cell>
          <cell r="AI343">
            <v>0</v>
          </cell>
          <cell r="AJ343" t="str">
            <v>FALSE</v>
          </cell>
          <cell r="AK343">
            <v>0</v>
          </cell>
          <cell r="AL343">
            <v>45261</v>
          </cell>
          <cell r="AM343">
            <v>45701</v>
          </cell>
          <cell r="AN343">
            <v>1</v>
          </cell>
          <cell r="AO343">
            <v>0</v>
          </cell>
          <cell r="AP343" t="str">
            <v>-</v>
          </cell>
          <cell r="AQ343" t="str">
            <v>-</v>
          </cell>
          <cell r="AR343" t="str">
            <v>-</v>
          </cell>
          <cell r="AS343" t="str">
            <v>-</v>
          </cell>
          <cell r="AT343" t="str">
            <v>-</v>
          </cell>
          <cell r="AU343" t="str">
            <v>-</v>
          </cell>
          <cell r="AV343" t="str">
            <v/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 t="str">
            <v/>
          </cell>
          <cell r="BH343">
            <v>0</v>
          </cell>
          <cell r="BI343">
            <v>0</v>
          </cell>
          <cell r="BJ343">
            <v>0</v>
          </cell>
          <cell r="BK343">
            <v>0</v>
          </cell>
          <cell r="BL343">
            <v>0</v>
          </cell>
          <cell r="BM343" t="str">
            <v/>
          </cell>
          <cell r="BN343">
            <v>0</v>
          </cell>
          <cell r="BO343" t="str">
            <v/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 t="str">
            <v/>
          </cell>
          <cell r="BV343">
            <v>0</v>
          </cell>
          <cell r="BW343">
            <v>7</v>
          </cell>
          <cell r="BX343" t="str">
            <v>DOWNGRADE</v>
          </cell>
          <cell r="BY343" t="str">
            <v>RESET</v>
          </cell>
        </row>
        <row r="344">
          <cell r="A344" t="str">
            <v>A3572</v>
          </cell>
          <cell r="B344" t="str">
            <v>Valda Sari</v>
          </cell>
          <cell r="C344" t="str">
            <v>DELTA</v>
          </cell>
          <cell r="D344">
            <v>45352</v>
          </cell>
          <cell r="E344" t="str">
            <v>Mar-24</v>
          </cell>
          <cell r="F344" t="str">
            <v>-</v>
          </cell>
          <cell r="G344" t="str">
            <v>-</v>
          </cell>
          <cell r="H344" t="str">
            <v>-</v>
          </cell>
          <cell r="I344" t="str">
            <v>REGULER</v>
          </cell>
          <cell r="J344" t="str">
            <v>REGULER</v>
          </cell>
          <cell r="K344" t="str">
            <v>REGULER</v>
          </cell>
          <cell r="L344" t="str">
            <v>REGULER</v>
          </cell>
          <cell r="M344">
            <v>0</v>
          </cell>
          <cell r="N344">
            <v>0</v>
          </cell>
          <cell r="O344">
            <v>0</v>
          </cell>
          <cell r="P344">
            <v>13</v>
          </cell>
          <cell r="Q344">
            <v>22</v>
          </cell>
          <cell r="R344">
            <v>5</v>
          </cell>
          <cell r="S344">
            <v>7</v>
          </cell>
          <cell r="T344">
            <v>47</v>
          </cell>
          <cell r="U344">
            <v>0</v>
          </cell>
          <cell r="V344">
            <v>0</v>
          </cell>
          <cell r="W344">
            <v>0</v>
          </cell>
          <cell r="X344">
            <v>13</v>
          </cell>
          <cell r="Y344">
            <v>22</v>
          </cell>
          <cell r="Z344">
            <v>5</v>
          </cell>
          <cell r="AA344">
            <v>7</v>
          </cell>
          <cell r="AB344">
            <v>47</v>
          </cell>
          <cell r="AC344">
            <v>0</v>
          </cell>
          <cell r="AD344" t="str">
            <v>TIDAK</v>
          </cell>
          <cell r="AE344" t="str">
            <v>TIDAK</v>
          </cell>
          <cell r="AF344">
            <v>47</v>
          </cell>
          <cell r="AG344">
            <v>2</v>
          </cell>
          <cell r="AH344" t="str">
            <v>SAPHIRE</v>
          </cell>
          <cell r="AI344">
            <v>0</v>
          </cell>
          <cell r="AJ344" t="str">
            <v>FALSE</v>
          </cell>
          <cell r="AK344">
            <v>0</v>
          </cell>
          <cell r="AL344">
            <v>45261</v>
          </cell>
          <cell r="AM344">
            <v>45701</v>
          </cell>
          <cell r="AN344">
            <v>1</v>
          </cell>
          <cell r="AO344">
            <v>47</v>
          </cell>
          <cell r="AP344" t="str">
            <v>-</v>
          </cell>
          <cell r="AQ344" t="str">
            <v>-</v>
          </cell>
          <cell r="AR344" t="str">
            <v>-</v>
          </cell>
          <cell r="AS344" t="str">
            <v>REGULER</v>
          </cell>
          <cell r="AT344" t="str">
            <v>-</v>
          </cell>
          <cell r="AU344" t="str">
            <v>-</v>
          </cell>
          <cell r="AV344" t="str">
            <v/>
          </cell>
          <cell r="AW344">
            <v>5</v>
          </cell>
          <cell r="AX344">
            <v>0</v>
          </cell>
          <cell r="AY344">
            <v>2</v>
          </cell>
          <cell r="AZ344">
            <v>0</v>
          </cell>
          <cell r="BA344">
            <v>0</v>
          </cell>
          <cell r="BB344">
            <v>5</v>
          </cell>
          <cell r="BC344">
            <v>0</v>
          </cell>
          <cell r="BD344">
            <v>2</v>
          </cell>
          <cell r="BE344">
            <v>0</v>
          </cell>
          <cell r="BF344">
            <v>0</v>
          </cell>
          <cell r="BG344" t="str">
            <v/>
          </cell>
          <cell r="BH344">
            <v>5</v>
          </cell>
          <cell r="BI344">
            <v>0</v>
          </cell>
          <cell r="BJ344">
            <v>2</v>
          </cell>
          <cell r="BK344">
            <v>0</v>
          </cell>
          <cell r="BL344">
            <v>0</v>
          </cell>
          <cell r="BM344">
            <v>2</v>
          </cell>
          <cell r="BN344">
            <v>9</v>
          </cell>
          <cell r="BO344" t="str">
            <v/>
          </cell>
          <cell r="BP344">
            <v>5</v>
          </cell>
          <cell r="BQ344">
            <v>0</v>
          </cell>
          <cell r="BR344">
            <v>2</v>
          </cell>
          <cell r="BS344">
            <v>0</v>
          </cell>
          <cell r="BT344">
            <v>0</v>
          </cell>
          <cell r="BU344">
            <v>2</v>
          </cell>
          <cell r="BV344">
            <v>9</v>
          </cell>
          <cell r="BW344">
            <v>4</v>
          </cell>
          <cell r="BX344" t="str">
            <v>DOWNGRADE</v>
          </cell>
          <cell r="BY344" t="str">
            <v>TIDAK</v>
          </cell>
        </row>
        <row r="345">
          <cell r="A345" t="str">
            <v>A3479</v>
          </cell>
          <cell r="B345" t="str">
            <v>Vassya Dian</v>
          </cell>
          <cell r="C345" t="str">
            <v>DELTA</v>
          </cell>
          <cell r="D345">
            <v>45320</v>
          </cell>
          <cell r="E345" t="str">
            <v>Jan-24</v>
          </cell>
          <cell r="F345" t="str">
            <v>-</v>
          </cell>
          <cell r="G345" t="str">
            <v>REGULER</v>
          </cell>
          <cell r="H345" t="str">
            <v>REGULER</v>
          </cell>
          <cell r="I345" t="str">
            <v>REGULER</v>
          </cell>
          <cell r="J345" t="str">
            <v>REGULER</v>
          </cell>
          <cell r="K345" t="str">
            <v>REGULER</v>
          </cell>
          <cell r="L345" t="str">
            <v>REGULER</v>
          </cell>
          <cell r="M345">
            <v>0</v>
          </cell>
          <cell r="N345">
            <v>3</v>
          </cell>
          <cell r="O345">
            <v>20</v>
          </cell>
          <cell r="P345">
            <v>31</v>
          </cell>
          <cell r="Q345">
            <v>30</v>
          </cell>
          <cell r="R345">
            <v>31</v>
          </cell>
          <cell r="S345">
            <v>16</v>
          </cell>
          <cell r="T345">
            <v>131</v>
          </cell>
          <cell r="U345">
            <v>0</v>
          </cell>
          <cell r="V345">
            <v>3</v>
          </cell>
          <cell r="W345">
            <v>20</v>
          </cell>
          <cell r="X345">
            <v>31</v>
          </cell>
          <cell r="Y345">
            <v>30</v>
          </cell>
          <cell r="Z345">
            <v>31</v>
          </cell>
          <cell r="AA345">
            <v>16</v>
          </cell>
          <cell r="AB345">
            <v>131</v>
          </cell>
          <cell r="AC345">
            <v>0</v>
          </cell>
          <cell r="AD345" t="str">
            <v>TIDAK</v>
          </cell>
          <cell r="AE345" t="str">
            <v>TIDAK</v>
          </cell>
          <cell r="AF345">
            <v>131</v>
          </cell>
          <cell r="AG345">
            <v>2</v>
          </cell>
          <cell r="AH345" t="str">
            <v>SAPHIRE</v>
          </cell>
          <cell r="AI345">
            <v>0</v>
          </cell>
          <cell r="AJ345" t="str">
            <v>Y</v>
          </cell>
          <cell r="AK345">
            <v>0</v>
          </cell>
          <cell r="AL345">
            <v>45261</v>
          </cell>
          <cell r="AM345">
            <v>45701</v>
          </cell>
          <cell r="AN345">
            <v>1</v>
          </cell>
          <cell r="AO345">
            <v>131</v>
          </cell>
          <cell r="AP345" t="str">
            <v>-</v>
          </cell>
          <cell r="AQ345" t="str">
            <v>-</v>
          </cell>
          <cell r="AR345" t="str">
            <v>REGULER</v>
          </cell>
          <cell r="AS345" t="str">
            <v>REGULER</v>
          </cell>
          <cell r="AT345" t="str">
            <v>REGULER</v>
          </cell>
          <cell r="AU345" t="str">
            <v>REGULER</v>
          </cell>
          <cell r="AV345" t="str">
            <v/>
          </cell>
          <cell r="AW345">
            <v>31</v>
          </cell>
          <cell r="AX345">
            <v>24</v>
          </cell>
          <cell r="AY345">
            <v>36</v>
          </cell>
          <cell r="AZ345">
            <v>39</v>
          </cell>
          <cell r="BA345">
            <v>44</v>
          </cell>
          <cell r="BB345">
            <v>31</v>
          </cell>
          <cell r="BC345">
            <v>24</v>
          </cell>
          <cell r="BD345">
            <v>36</v>
          </cell>
          <cell r="BE345">
            <v>39</v>
          </cell>
          <cell r="BF345">
            <v>44</v>
          </cell>
          <cell r="BG345">
            <v>4</v>
          </cell>
          <cell r="BH345">
            <v>31</v>
          </cell>
          <cell r="BI345">
            <v>24</v>
          </cell>
          <cell r="BJ345">
            <v>36</v>
          </cell>
          <cell r="BK345">
            <v>39</v>
          </cell>
          <cell r="BL345">
            <v>44</v>
          </cell>
          <cell r="BM345">
            <v>20</v>
          </cell>
          <cell r="BN345">
            <v>198</v>
          </cell>
          <cell r="BO345">
            <v>4</v>
          </cell>
          <cell r="BP345">
            <v>31</v>
          </cell>
          <cell r="BQ345">
            <v>24</v>
          </cell>
          <cell r="BR345">
            <v>36</v>
          </cell>
          <cell r="BS345">
            <v>39</v>
          </cell>
          <cell r="BT345">
            <v>44</v>
          </cell>
          <cell r="BU345">
            <v>20</v>
          </cell>
          <cell r="BV345">
            <v>198</v>
          </cell>
          <cell r="BW345">
            <v>0</v>
          </cell>
          <cell r="BX345" t="str">
            <v>TIDAK</v>
          </cell>
          <cell r="BY345" t="str">
            <v>TIDAK</v>
          </cell>
        </row>
        <row r="346">
          <cell r="A346" t="str">
            <v>A0461</v>
          </cell>
          <cell r="B346" t="str">
            <v>Veronika Sintia</v>
          </cell>
          <cell r="C346" t="str">
            <v>DELTA</v>
          </cell>
          <cell r="D346">
            <v>44902</v>
          </cell>
          <cell r="E346" t="str">
            <v>Dec-22</v>
          </cell>
          <cell r="F346" t="str">
            <v>REGULER</v>
          </cell>
          <cell r="G346" t="str">
            <v>REGULER</v>
          </cell>
          <cell r="H346" t="str">
            <v>REGULER</v>
          </cell>
          <cell r="I346" t="str">
            <v>REGULER</v>
          </cell>
          <cell r="J346" t="str">
            <v>REGULER</v>
          </cell>
          <cell r="K346" t="str">
            <v>REGULER</v>
          </cell>
          <cell r="L346" t="str">
            <v>-</v>
          </cell>
          <cell r="M346">
            <v>20</v>
          </cell>
          <cell r="N346">
            <v>18</v>
          </cell>
          <cell r="O346">
            <v>16</v>
          </cell>
          <cell r="P346">
            <v>36</v>
          </cell>
          <cell r="Q346">
            <v>31</v>
          </cell>
          <cell r="R346">
            <v>8</v>
          </cell>
          <cell r="S346" t="str">
            <v/>
          </cell>
          <cell r="T346">
            <v>129</v>
          </cell>
          <cell r="U346">
            <v>20</v>
          </cell>
          <cell r="V346">
            <v>18</v>
          </cell>
          <cell r="W346">
            <v>16</v>
          </cell>
          <cell r="X346">
            <v>36</v>
          </cell>
          <cell r="Y346">
            <v>31</v>
          </cell>
          <cell r="Z346">
            <v>8</v>
          </cell>
          <cell r="AA346" t="str">
            <v/>
          </cell>
          <cell r="AB346">
            <v>129</v>
          </cell>
          <cell r="AC346">
            <v>1</v>
          </cell>
          <cell r="AD346" t="str">
            <v>TIDAK</v>
          </cell>
          <cell r="AE346" t="str">
            <v>TIDAK</v>
          </cell>
          <cell r="AF346">
            <v>129</v>
          </cell>
          <cell r="AG346">
            <v>2</v>
          </cell>
          <cell r="AH346" t="str">
            <v>SAPHIRE</v>
          </cell>
          <cell r="AI346">
            <v>65</v>
          </cell>
          <cell r="AJ346" t="str">
            <v>Y</v>
          </cell>
          <cell r="AK346">
            <v>0</v>
          </cell>
          <cell r="AL346">
            <v>45261</v>
          </cell>
          <cell r="AM346">
            <v>45701</v>
          </cell>
          <cell r="AN346">
            <v>1</v>
          </cell>
          <cell r="AO346">
            <v>64</v>
          </cell>
          <cell r="AP346" t="str">
            <v>-</v>
          </cell>
          <cell r="AQ346" t="str">
            <v>-</v>
          </cell>
          <cell r="AR346" t="str">
            <v>-</v>
          </cell>
          <cell r="AS346" t="str">
            <v>-</v>
          </cell>
          <cell r="AT346" t="str">
            <v>-</v>
          </cell>
          <cell r="AU346" t="str">
            <v>-</v>
          </cell>
          <cell r="AV346" t="str">
            <v/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 t="str">
            <v/>
          </cell>
          <cell r="BH346">
            <v>0</v>
          </cell>
          <cell r="BI346">
            <v>0</v>
          </cell>
          <cell r="BJ346">
            <v>0</v>
          </cell>
          <cell r="BK346">
            <v>0</v>
          </cell>
          <cell r="BL346">
            <v>0</v>
          </cell>
          <cell r="BM346" t="str">
            <v/>
          </cell>
          <cell r="BN346">
            <v>0</v>
          </cell>
          <cell r="BO346" t="str">
            <v/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 t="str">
            <v/>
          </cell>
          <cell r="BV346">
            <v>0</v>
          </cell>
          <cell r="BW346">
            <v>7</v>
          </cell>
          <cell r="BX346" t="str">
            <v>DOWNGRADE</v>
          </cell>
          <cell r="BY346" t="str">
            <v>RESET</v>
          </cell>
        </row>
        <row r="347">
          <cell r="A347" t="str">
            <v>A0985</v>
          </cell>
          <cell r="B347" t="str">
            <v>Via Dolla Maretha</v>
          </cell>
          <cell r="C347" t="str">
            <v>DELTA</v>
          </cell>
          <cell r="D347">
            <v>44924</v>
          </cell>
          <cell r="E347" t="str">
            <v>Dec-22</v>
          </cell>
          <cell r="F347" t="str">
            <v>REGULER</v>
          </cell>
          <cell r="G347" t="str">
            <v>-</v>
          </cell>
          <cell r="H347" t="str">
            <v>-</v>
          </cell>
          <cell r="I347" t="str">
            <v>-</v>
          </cell>
          <cell r="J347" t="str">
            <v>-</v>
          </cell>
          <cell r="K347" t="str">
            <v>-</v>
          </cell>
          <cell r="L347" t="str">
            <v>-</v>
          </cell>
          <cell r="M347">
            <v>7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7</v>
          </cell>
          <cell r="U347">
            <v>7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7</v>
          </cell>
          <cell r="AC347">
            <v>6</v>
          </cell>
          <cell r="AD347" t="str">
            <v>DOWNGRADE</v>
          </cell>
          <cell r="AE347" t="str">
            <v>RESET</v>
          </cell>
          <cell r="AF347">
            <v>0</v>
          </cell>
          <cell r="AG347">
            <v>2</v>
          </cell>
          <cell r="AH347" t="str">
            <v>SAPHIRE</v>
          </cell>
          <cell r="AI347">
            <v>0</v>
          </cell>
          <cell r="AJ347" t="str">
            <v>FALSE</v>
          </cell>
          <cell r="AK347">
            <v>0</v>
          </cell>
          <cell r="AL347">
            <v>45261</v>
          </cell>
          <cell r="AM347">
            <v>45701</v>
          </cell>
          <cell r="AN347">
            <v>1</v>
          </cell>
          <cell r="AO347">
            <v>0</v>
          </cell>
          <cell r="AP347" t="str">
            <v>-</v>
          </cell>
          <cell r="AQ347" t="str">
            <v>-</v>
          </cell>
          <cell r="AR347" t="str">
            <v>-</v>
          </cell>
          <cell r="AS347" t="str">
            <v>-</v>
          </cell>
          <cell r="AT347" t="str">
            <v>-</v>
          </cell>
          <cell r="AU347" t="str">
            <v>-</v>
          </cell>
          <cell r="AV347" t="str">
            <v/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 t="str">
            <v/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 t="str">
            <v/>
          </cell>
          <cell r="BN347">
            <v>0</v>
          </cell>
          <cell r="BO347" t="str">
            <v/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 t="str">
            <v/>
          </cell>
          <cell r="BV347">
            <v>0</v>
          </cell>
          <cell r="BW347">
            <v>7</v>
          </cell>
          <cell r="BX347" t="str">
            <v>DOWNGRADE</v>
          </cell>
          <cell r="BY347" t="str">
            <v>RESET</v>
          </cell>
        </row>
        <row r="348">
          <cell r="A348" t="str">
            <v>A3664</v>
          </cell>
          <cell r="B348" t="str">
            <v>Viona Ambarita</v>
          </cell>
          <cell r="C348" t="str">
            <v>DELTA</v>
          </cell>
          <cell r="D348">
            <v>45341</v>
          </cell>
          <cell r="E348" t="str">
            <v>Feb-24</v>
          </cell>
          <cell r="F348" t="str">
            <v>-</v>
          </cell>
          <cell r="G348" t="str">
            <v>-</v>
          </cell>
          <cell r="H348" t="str">
            <v>REGULER</v>
          </cell>
          <cell r="I348" t="str">
            <v>REGULER</v>
          </cell>
          <cell r="J348" t="str">
            <v>REGULER</v>
          </cell>
          <cell r="K348" t="str">
            <v>REGULER</v>
          </cell>
          <cell r="L348" t="str">
            <v>REGULER</v>
          </cell>
          <cell r="M348">
            <v>0</v>
          </cell>
          <cell r="N348">
            <v>0</v>
          </cell>
          <cell r="O348">
            <v>3</v>
          </cell>
          <cell r="P348">
            <v>20</v>
          </cell>
          <cell r="Q348">
            <v>27</v>
          </cell>
          <cell r="R348">
            <v>20</v>
          </cell>
          <cell r="S348">
            <v>15</v>
          </cell>
          <cell r="T348">
            <v>85</v>
          </cell>
          <cell r="U348">
            <v>0</v>
          </cell>
          <cell r="V348">
            <v>0</v>
          </cell>
          <cell r="W348">
            <v>3</v>
          </cell>
          <cell r="X348">
            <v>20</v>
          </cell>
          <cell r="Y348">
            <v>27</v>
          </cell>
          <cell r="Z348">
            <v>20</v>
          </cell>
          <cell r="AA348">
            <v>15</v>
          </cell>
          <cell r="AB348">
            <v>85</v>
          </cell>
          <cell r="AC348">
            <v>0</v>
          </cell>
          <cell r="AD348" t="str">
            <v>TIDAK</v>
          </cell>
          <cell r="AE348" t="str">
            <v>TIDAK</v>
          </cell>
          <cell r="AF348">
            <v>85</v>
          </cell>
          <cell r="AG348">
            <v>2</v>
          </cell>
          <cell r="AH348" t="str">
            <v>SAPHIRE</v>
          </cell>
          <cell r="AI348">
            <v>0</v>
          </cell>
          <cell r="AJ348" t="str">
            <v>Y</v>
          </cell>
          <cell r="AK348">
            <v>0</v>
          </cell>
          <cell r="AL348">
            <v>45261</v>
          </cell>
          <cell r="AM348">
            <v>45701</v>
          </cell>
          <cell r="AN348">
            <v>1</v>
          </cell>
          <cell r="AO348">
            <v>85</v>
          </cell>
          <cell r="AP348" t="str">
            <v>-</v>
          </cell>
          <cell r="AQ348" t="str">
            <v>-</v>
          </cell>
          <cell r="AR348" t="str">
            <v>REGULER</v>
          </cell>
          <cell r="AS348" t="str">
            <v>REGULER</v>
          </cell>
          <cell r="AT348" t="str">
            <v>REGULER</v>
          </cell>
          <cell r="AU348" t="str">
            <v>REGULER</v>
          </cell>
          <cell r="AV348" t="str">
            <v/>
          </cell>
          <cell r="AW348">
            <v>31</v>
          </cell>
          <cell r="AX348">
            <v>1</v>
          </cell>
          <cell r="AY348">
            <v>17</v>
          </cell>
          <cell r="AZ348">
            <v>17</v>
          </cell>
          <cell r="BA348">
            <v>9</v>
          </cell>
          <cell r="BB348">
            <v>31</v>
          </cell>
          <cell r="BC348">
            <v>1</v>
          </cell>
          <cell r="BD348">
            <v>17</v>
          </cell>
          <cell r="BE348">
            <v>17</v>
          </cell>
          <cell r="BF348">
            <v>9</v>
          </cell>
          <cell r="BG348">
            <v>2</v>
          </cell>
          <cell r="BH348">
            <v>31</v>
          </cell>
          <cell r="BI348">
            <v>1</v>
          </cell>
          <cell r="BJ348">
            <v>17</v>
          </cell>
          <cell r="BK348">
            <v>17</v>
          </cell>
          <cell r="BL348">
            <v>9</v>
          </cell>
          <cell r="BM348">
            <v>0</v>
          </cell>
          <cell r="BN348">
            <v>77</v>
          </cell>
          <cell r="BO348">
            <v>2</v>
          </cell>
          <cell r="BP348">
            <v>31</v>
          </cell>
          <cell r="BQ348">
            <v>1</v>
          </cell>
          <cell r="BR348">
            <v>17</v>
          </cell>
          <cell r="BS348">
            <v>17</v>
          </cell>
          <cell r="BT348">
            <v>9</v>
          </cell>
          <cell r="BU348">
            <v>0</v>
          </cell>
          <cell r="BV348">
            <v>77</v>
          </cell>
          <cell r="BW348">
            <v>1</v>
          </cell>
          <cell r="BX348" t="str">
            <v>TIDAK</v>
          </cell>
          <cell r="BY348" t="str">
            <v>TIDAK</v>
          </cell>
        </row>
        <row r="349">
          <cell r="A349" t="str">
            <v>A3601</v>
          </cell>
          <cell r="B349" t="str">
            <v>Virginia Lorensa Nugraha</v>
          </cell>
          <cell r="C349" t="str">
            <v>DELTA</v>
          </cell>
          <cell r="D349">
            <v>45307</v>
          </cell>
          <cell r="E349" t="str">
            <v>Jan-24</v>
          </cell>
          <cell r="F349" t="str">
            <v>-</v>
          </cell>
          <cell r="G349" t="str">
            <v>REGULER</v>
          </cell>
          <cell r="H349" t="str">
            <v>REGULER</v>
          </cell>
          <cell r="I349" t="str">
            <v>REGULER</v>
          </cell>
          <cell r="J349" t="str">
            <v>REGULER</v>
          </cell>
          <cell r="K349" t="str">
            <v>REGULER</v>
          </cell>
          <cell r="L349" t="str">
            <v>REGULER</v>
          </cell>
          <cell r="M349">
            <v>0</v>
          </cell>
          <cell r="N349">
            <v>10</v>
          </cell>
          <cell r="O349">
            <v>18</v>
          </cell>
          <cell r="P349">
            <v>33</v>
          </cell>
          <cell r="Q349">
            <v>35</v>
          </cell>
          <cell r="R349">
            <v>37</v>
          </cell>
          <cell r="S349">
            <v>21</v>
          </cell>
          <cell r="T349">
            <v>154</v>
          </cell>
          <cell r="U349">
            <v>0</v>
          </cell>
          <cell r="V349">
            <v>10</v>
          </cell>
          <cell r="W349">
            <v>18</v>
          </cell>
          <cell r="X349">
            <v>33</v>
          </cell>
          <cell r="Y349">
            <v>35</v>
          </cell>
          <cell r="Z349">
            <v>37</v>
          </cell>
          <cell r="AA349">
            <v>21</v>
          </cell>
          <cell r="AB349">
            <v>154</v>
          </cell>
          <cell r="AC349">
            <v>0</v>
          </cell>
          <cell r="AD349" t="str">
            <v>TIDAK</v>
          </cell>
          <cell r="AE349" t="str">
            <v>TIDAK</v>
          </cell>
          <cell r="AF349">
            <v>154</v>
          </cell>
          <cell r="AG349">
            <v>2</v>
          </cell>
          <cell r="AH349" t="str">
            <v>SAPHIRE</v>
          </cell>
          <cell r="AI349">
            <v>0</v>
          </cell>
          <cell r="AJ349" t="str">
            <v>Y</v>
          </cell>
          <cell r="AK349">
            <v>0</v>
          </cell>
          <cell r="AL349">
            <v>45261</v>
          </cell>
          <cell r="AM349">
            <v>45701</v>
          </cell>
          <cell r="AN349">
            <v>1</v>
          </cell>
          <cell r="AO349">
            <v>154</v>
          </cell>
          <cell r="AP349" t="str">
            <v>-</v>
          </cell>
          <cell r="AQ349" t="str">
            <v>-</v>
          </cell>
          <cell r="AR349" t="str">
            <v>REGULER</v>
          </cell>
          <cell r="AS349" t="str">
            <v>REGULER</v>
          </cell>
          <cell r="AT349" t="str">
            <v>REGULER</v>
          </cell>
          <cell r="AU349" t="str">
            <v>REGULER</v>
          </cell>
          <cell r="AV349" t="str">
            <v/>
          </cell>
          <cell r="AW349">
            <v>44</v>
          </cell>
          <cell r="AX349">
            <v>42</v>
          </cell>
          <cell r="AY349">
            <v>37</v>
          </cell>
          <cell r="AZ349">
            <v>42</v>
          </cell>
          <cell r="BA349">
            <v>35</v>
          </cell>
          <cell r="BB349">
            <v>44</v>
          </cell>
          <cell r="BC349">
            <v>42</v>
          </cell>
          <cell r="BD349">
            <v>37</v>
          </cell>
          <cell r="BE349">
            <v>42</v>
          </cell>
          <cell r="BF349">
            <v>35</v>
          </cell>
          <cell r="BG349">
            <v>18</v>
          </cell>
          <cell r="BH349">
            <v>44</v>
          </cell>
          <cell r="BI349">
            <v>42</v>
          </cell>
          <cell r="BJ349">
            <v>37</v>
          </cell>
          <cell r="BK349">
            <v>42</v>
          </cell>
          <cell r="BL349">
            <v>35</v>
          </cell>
          <cell r="BM349">
            <v>15</v>
          </cell>
          <cell r="BN349">
            <v>233</v>
          </cell>
          <cell r="BO349">
            <v>18</v>
          </cell>
          <cell r="BP349">
            <v>44</v>
          </cell>
          <cell r="BQ349">
            <v>42</v>
          </cell>
          <cell r="BR349">
            <v>37</v>
          </cell>
          <cell r="BS349">
            <v>42</v>
          </cell>
          <cell r="BT349">
            <v>35</v>
          </cell>
          <cell r="BU349">
            <v>15</v>
          </cell>
          <cell r="BV349">
            <v>233</v>
          </cell>
          <cell r="BW349">
            <v>0</v>
          </cell>
          <cell r="BX349" t="str">
            <v>TIDAK</v>
          </cell>
          <cell r="BY349" t="str">
            <v>TIDAK</v>
          </cell>
        </row>
        <row r="350">
          <cell r="A350" t="str">
            <v>A3293</v>
          </cell>
          <cell r="B350" t="str">
            <v>Wachid Aji Pangestu</v>
          </cell>
          <cell r="C350" t="str">
            <v>DELTA</v>
          </cell>
          <cell r="D350">
            <v>45261</v>
          </cell>
          <cell r="E350" t="str">
            <v>Dec-23</v>
          </cell>
          <cell r="F350" t="str">
            <v>-</v>
          </cell>
          <cell r="G350" t="str">
            <v>REGULER</v>
          </cell>
          <cell r="H350" t="str">
            <v>-</v>
          </cell>
          <cell r="I350" t="str">
            <v>-</v>
          </cell>
          <cell r="J350" t="str">
            <v>-</v>
          </cell>
          <cell r="K350" t="str">
            <v>-</v>
          </cell>
          <cell r="L350" t="str">
            <v>-</v>
          </cell>
          <cell r="M350">
            <v>0</v>
          </cell>
          <cell r="N350">
            <v>1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 t="str">
            <v/>
          </cell>
          <cell r="T350">
            <v>1</v>
          </cell>
          <cell r="U350">
            <v>0</v>
          </cell>
          <cell r="V350">
            <v>1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 t="str">
            <v/>
          </cell>
          <cell r="AB350">
            <v>1</v>
          </cell>
          <cell r="AC350">
            <v>6</v>
          </cell>
          <cell r="AD350" t="str">
            <v>DOWNGRADE</v>
          </cell>
          <cell r="AE350" t="str">
            <v>RESET</v>
          </cell>
          <cell r="AF350">
            <v>0</v>
          </cell>
          <cell r="AG350">
            <v>2</v>
          </cell>
          <cell r="AH350" t="str">
            <v>SAPHIRE</v>
          </cell>
          <cell r="AI350">
            <v>0</v>
          </cell>
          <cell r="AJ350" t="str">
            <v>FALSE</v>
          </cell>
          <cell r="AK350">
            <v>0</v>
          </cell>
          <cell r="AL350">
            <v>45261</v>
          </cell>
          <cell r="AM350">
            <v>45701</v>
          </cell>
          <cell r="AN350">
            <v>1</v>
          </cell>
          <cell r="AO350">
            <v>0</v>
          </cell>
          <cell r="AP350" t="str">
            <v>-</v>
          </cell>
          <cell r="AQ350" t="str">
            <v>-</v>
          </cell>
          <cell r="AR350" t="str">
            <v>-</v>
          </cell>
          <cell r="AS350" t="str">
            <v>-</v>
          </cell>
          <cell r="AT350" t="str">
            <v>-</v>
          </cell>
          <cell r="AU350" t="str">
            <v>-</v>
          </cell>
          <cell r="AV350" t="str">
            <v/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 t="str">
            <v/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 t="str">
            <v/>
          </cell>
          <cell r="BN350">
            <v>0</v>
          </cell>
          <cell r="BO350" t="str">
            <v/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 t="str">
            <v/>
          </cell>
          <cell r="BV350">
            <v>0</v>
          </cell>
          <cell r="BW350">
            <v>7</v>
          </cell>
          <cell r="BX350" t="str">
            <v>DOWNGRADE</v>
          </cell>
          <cell r="BY350" t="str">
            <v>RESET</v>
          </cell>
        </row>
        <row r="351">
          <cell r="A351" t="str">
            <v>A1025</v>
          </cell>
          <cell r="B351" t="str">
            <v>Wafa Sinta</v>
          </cell>
          <cell r="C351" t="str">
            <v>DELTA</v>
          </cell>
          <cell r="D351">
            <v>45036</v>
          </cell>
          <cell r="E351" t="str">
            <v>Apr-23</v>
          </cell>
          <cell r="F351" t="str">
            <v>REGULER</v>
          </cell>
          <cell r="G351" t="str">
            <v>REGULER</v>
          </cell>
          <cell r="H351" t="str">
            <v>REGULER</v>
          </cell>
          <cell r="I351" t="str">
            <v>REGULER</v>
          </cell>
          <cell r="J351" t="str">
            <v>REGULER</v>
          </cell>
          <cell r="K351" t="str">
            <v>REGULER</v>
          </cell>
          <cell r="L351" t="str">
            <v>REGULER</v>
          </cell>
          <cell r="M351">
            <v>0</v>
          </cell>
          <cell r="N351">
            <v>12</v>
          </cell>
          <cell r="O351">
            <v>30</v>
          </cell>
          <cell r="P351">
            <v>33</v>
          </cell>
          <cell r="Q351">
            <v>33</v>
          </cell>
          <cell r="R351">
            <v>30</v>
          </cell>
          <cell r="S351">
            <v>16</v>
          </cell>
          <cell r="T351">
            <v>154</v>
          </cell>
          <cell r="U351">
            <v>0</v>
          </cell>
          <cell r="V351">
            <v>12</v>
          </cell>
          <cell r="W351">
            <v>30</v>
          </cell>
          <cell r="X351">
            <v>33</v>
          </cell>
          <cell r="Y351">
            <v>33</v>
          </cell>
          <cell r="Z351">
            <v>30</v>
          </cell>
          <cell r="AA351">
            <v>16</v>
          </cell>
          <cell r="AB351">
            <v>154</v>
          </cell>
          <cell r="AC351">
            <v>1</v>
          </cell>
          <cell r="AD351" t="str">
            <v>TIDAK</v>
          </cell>
          <cell r="AE351" t="str">
            <v>TIDAK</v>
          </cell>
          <cell r="AF351">
            <v>154</v>
          </cell>
          <cell r="AG351">
            <v>2</v>
          </cell>
          <cell r="AH351" t="str">
            <v>SAPHIRE</v>
          </cell>
          <cell r="AI351">
            <v>0</v>
          </cell>
          <cell r="AJ351" t="str">
            <v>Y</v>
          </cell>
          <cell r="AK351">
            <v>0</v>
          </cell>
          <cell r="AL351">
            <v>45261</v>
          </cell>
          <cell r="AM351">
            <v>45701</v>
          </cell>
          <cell r="AN351">
            <v>1</v>
          </cell>
          <cell r="AO351">
            <v>154</v>
          </cell>
          <cell r="AP351" t="str">
            <v>-</v>
          </cell>
          <cell r="AQ351" t="str">
            <v>-</v>
          </cell>
          <cell r="AR351" t="str">
            <v>REGULER</v>
          </cell>
          <cell r="AS351" t="str">
            <v>EKSKLUSIF</v>
          </cell>
          <cell r="AT351" t="str">
            <v>EKSKLUSIF</v>
          </cell>
          <cell r="AU351" t="str">
            <v>EKSKLUSIF</v>
          </cell>
          <cell r="AV351" t="str">
            <v/>
          </cell>
          <cell r="AW351">
            <v>32</v>
          </cell>
          <cell r="AX351">
            <v>26</v>
          </cell>
          <cell r="AY351">
            <v>41</v>
          </cell>
          <cell r="AZ351">
            <v>46</v>
          </cell>
          <cell r="BA351">
            <v>43</v>
          </cell>
          <cell r="BB351">
            <v>32</v>
          </cell>
          <cell r="BC351">
            <v>26</v>
          </cell>
          <cell r="BD351">
            <v>41</v>
          </cell>
          <cell r="BE351">
            <v>46</v>
          </cell>
          <cell r="BF351">
            <v>43</v>
          </cell>
          <cell r="BG351">
            <v>16</v>
          </cell>
          <cell r="BH351">
            <v>32</v>
          </cell>
          <cell r="BI351">
            <v>26</v>
          </cell>
          <cell r="BJ351">
            <v>41</v>
          </cell>
          <cell r="BK351">
            <v>46</v>
          </cell>
          <cell r="BL351">
            <v>43</v>
          </cell>
          <cell r="BM351">
            <v>20</v>
          </cell>
          <cell r="BN351">
            <v>224</v>
          </cell>
          <cell r="BO351">
            <v>16</v>
          </cell>
          <cell r="BP351">
            <v>32</v>
          </cell>
          <cell r="BQ351">
            <v>26</v>
          </cell>
          <cell r="BR351">
            <v>0</v>
          </cell>
          <cell r="BS351">
            <v>0</v>
          </cell>
          <cell r="BT351">
            <v>0</v>
          </cell>
          <cell r="BU351">
            <v>20</v>
          </cell>
          <cell r="BV351">
            <v>94</v>
          </cell>
          <cell r="BW351">
            <v>0</v>
          </cell>
          <cell r="BX351" t="str">
            <v>TIDAK</v>
          </cell>
          <cell r="BY351" t="str">
            <v>TIDAK</v>
          </cell>
        </row>
        <row r="352">
          <cell r="A352">
            <v>90648</v>
          </cell>
          <cell r="B352" t="str">
            <v>Wahyu Idhayati</v>
          </cell>
          <cell r="C352" t="str">
            <v>DELTA</v>
          </cell>
          <cell r="D352">
            <v>44399</v>
          </cell>
          <cell r="E352" t="str">
            <v>Jul-21</v>
          </cell>
          <cell r="F352" t="str">
            <v>EKSKLUSIF</v>
          </cell>
          <cell r="G352" t="str">
            <v>EKSKLUSIF</v>
          </cell>
          <cell r="H352" t="str">
            <v>EKSKLUSIF</v>
          </cell>
          <cell r="I352" t="str">
            <v>REGULER</v>
          </cell>
          <cell r="J352" t="str">
            <v>REGULER</v>
          </cell>
          <cell r="K352" t="str">
            <v>REGULER</v>
          </cell>
          <cell r="L352" t="str">
            <v>REGULER</v>
          </cell>
          <cell r="M352">
            <v>20</v>
          </cell>
          <cell r="N352">
            <v>42</v>
          </cell>
          <cell r="O352">
            <v>40</v>
          </cell>
          <cell r="P352">
            <v>34</v>
          </cell>
          <cell r="Q352">
            <v>29</v>
          </cell>
          <cell r="R352">
            <v>36</v>
          </cell>
          <cell r="S352">
            <v>22</v>
          </cell>
          <cell r="T352">
            <v>223</v>
          </cell>
          <cell r="U352">
            <v>0</v>
          </cell>
          <cell r="V352">
            <v>0</v>
          </cell>
          <cell r="W352">
            <v>0</v>
          </cell>
          <cell r="X352">
            <v>34</v>
          </cell>
          <cell r="Y352">
            <v>29</v>
          </cell>
          <cell r="Z352">
            <v>36</v>
          </cell>
          <cell r="AA352">
            <v>22</v>
          </cell>
          <cell r="AB352">
            <v>121</v>
          </cell>
          <cell r="AC352">
            <v>0</v>
          </cell>
          <cell r="AD352" t="str">
            <v>TIDAK</v>
          </cell>
          <cell r="AE352" t="str">
            <v>TIDAK</v>
          </cell>
          <cell r="AF352">
            <v>121</v>
          </cell>
          <cell r="AG352">
            <v>2</v>
          </cell>
          <cell r="AH352" t="str">
            <v>SAPHIRE</v>
          </cell>
          <cell r="AI352">
            <v>0</v>
          </cell>
          <cell r="AJ352" t="str">
            <v>Y</v>
          </cell>
          <cell r="AK352">
            <v>0</v>
          </cell>
          <cell r="AL352">
            <v>45261</v>
          </cell>
          <cell r="AM352">
            <v>45701</v>
          </cell>
          <cell r="AN352">
            <v>1</v>
          </cell>
          <cell r="AO352">
            <v>121</v>
          </cell>
          <cell r="AP352" t="str">
            <v>-</v>
          </cell>
          <cell r="AQ352" t="str">
            <v>-</v>
          </cell>
          <cell r="AR352" t="str">
            <v>REGULER</v>
          </cell>
          <cell r="AS352" t="str">
            <v>REGULER</v>
          </cell>
          <cell r="AT352" t="str">
            <v>REGULER</v>
          </cell>
          <cell r="AU352" t="str">
            <v>REGULER</v>
          </cell>
          <cell r="AV352" t="str">
            <v/>
          </cell>
          <cell r="AW352">
            <v>47</v>
          </cell>
          <cell r="AX352">
            <v>40</v>
          </cell>
          <cell r="AY352">
            <v>32</v>
          </cell>
          <cell r="AZ352">
            <v>48</v>
          </cell>
          <cell r="BA352">
            <v>39</v>
          </cell>
          <cell r="BB352">
            <v>47</v>
          </cell>
          <cell r="BC352">
            <v>40</v>
          </cell>
          <cell r="BD352">
            <v>32</v>
          </cell>
          <cell r="BE352">
            <v>48</v>
          </cell>
          <cell r="BF352">
            <v>39</v>
          </cell>
          <cell r="BG352">
            <v>20</v>
          </cell>
          <cell r="BH352">
            <v>47</v>
          </cell>
          <cell r="BI352">
            <v>40</v>
          </cell>
          <cell r="BJ352">
            <v>32</v>
          </cell>
          <cell r="BK352">
            <v>48</v>
          </cell>
          <cell r="BL352">
            <v>39</v>
          </cell>
          <cell r="BM352">
            <v>22</v>
          </cell>
          <cell r="BN352">
            <v>248</v>
          </cell>
          <cell r="BO352">
            <v>20</v>
          </cell>
          <cell r="BP352">
            <v>47</v>
          </cell>
          <cell r="BQ352">
            <v>40</v>
          </cell>
          <cell r="BR352">
            <v>32</v>
          </cell>
          <cell r="BS352">
            <v>48</v>
          </cell>
          <cell r="BT352">
            <v>39</v>
          </cell>
          <cell r="BU352">
            <v>22</v>
          </cell>
          <cell r="BV352">
            <v>248</v>
          </cell>
          <cell r="BW352">
            <v>0</v>
          </cell>
          <cell r="BX352" t="str">
            <v>TIDAK</v>
          </cell>
          <cell r="BY352" t="str">
            <v>TIDAK</v>
          </cell>
        </row>
        <row r="353">
          <cell r="A353" t="str">
            <v>A0864</v>
          </cell>
          <cell r="B353" t="str">
            <v>Wahyu Nuraeni</v>
          </cell>
          <cell r="C353" t="str">
            <v>DELTA</v>
          </cell>
          <cell r="D353">
            <v>44923</v>
          </cell>
          <cell r="E353" t="str">
            <v>Dec-22</v>
          </cell>
          <cell r="F353" t="str">
            <v>REGULER</v>
          </cell>
          <cell r="G353" t="str">
            <v>EKSKLUSIF</v>
          </cell>
          <cell r="H353" t="str">
            <v>EKSKLUSIF</v>
          </cell>
          <cell r="I353" t="str">
            <v>EKSKLUSIF</v>
          </cell>
          <cell r="J353" t="str">
            <v>REGULER</v>
          </cell>
          <cell r="K353" t="str">
            <v>REGULER</v>
          </cell>
          <cell r="L353" t="str">
            <v>REGULER</v>
          </cell>
          <cell r="M353">
            <v>0</v>
          </cell>
          <cell r="N353">
            <v>45</v>
          </cell>
          <cell r="O353">
            <v>40</v>
          </cell>
          <cell r="P353">
            <v>41</v>
          </cell>
          <cell r="Q353">
            <v>25</v>
          </cell>
          <cell r="R353">
            <v>36</v>
          </cell>
          <cell r="S353">
            <v>18</v>
          </cell>
          <cell r="T353">
            <v>205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25</v>
          </cell>
          <cell r="Z353">
            <v>36</v>
          </cell>
          <cell r="AA353">
            <v>18</v>
          </cell>
          <cell r="AB353">
            <v>79</v>
          </cell>
          <cell r="AC353">
            <v>1</v>
          </cell>
          <cell r="AD353" t="str">
            <v>TIDAK</v>
          </cell>
          <cell r="AE353" t="str">
            <v>TIDAK</v>
          </cell>
          <cell r="AF353">
            <v>79</v>
          </cell>
          <cell r="AG353">
            <v>2</v>
          </cell>
          <cell r="AH353" t="str">
            <v>SAPHIRE</v>
          </cell>
          <cell r="AI353">
            <v>0</v>
          </cell>
          <cell r="AJ353" t="str">
            <v>Y</v>
          </cell>
          <cell r="AK353">
            <v>0</v>
          </cell>
          <cell r="AL353">
            <v>45261</v>
          </cell>
          <cell r="AM353">
            <v>45701</v>
          </cell>
          <cell r="AN353">
            <v>1</v>
          </cell>
          <cell r="AO353">
            <v>79</v>
          </cell>
          <cell r="AP353" t="str">
            <v>-</v>
          </cell>
          <cell r="AQ353" t="str">
            <v>-</v>
          </cell>
          <cell r="AR353" t="str">
            <v>REGULER</v>
          </cell>
          <cell r="AS353" t="str">
            <v>EKSKLUSIF</v>
          </cell>
          <cell r="AT353" t="str">
            <v>EKSKLUSIF</v>
          </cell>
          <cell r="AU353" t="str">
            <v>EKSKLUSIF</v>
          </cell>
          <cell r="AV353" t="str">
            <v/>
          </cell>
          <cell r="AW353">
            <v>42</v>
          </cell>
          <cell r="AX353">
            <v>35</v>
          </cell>
          <cell r="AY353">
            <v>44</v>
          </cell>
          <cell r="AZ353">
            <v>48</v>
          </cell>
          <cell r="BA353">
            <v>43</v>
          </cell>
          <cell r="BB353">
            <v>42</v>
          </cell>
          <cell r="BC353">
            <v>35</v>
          </cell>
          <cell r="BD353">
            <v>44</v>
          </cell>
          <cell r="BE353">
            <v>48</v>
          </cell>
          <cell r="BF353">
            <v>43</v>
          </cell>
          <cell r="BG353">
            <v>15</v>
          </cell>
          <cell r="BH353">
            <v>42</v>
          </cell>
          <cell r="BI353">
            <v>35</v>
          </cell>
          <cell r="BJ353">
            <v>44</v>
          </cell>
          <cell r="BK353">
            <v>48</v>
          </cell>
          <cell r="BL353">
            <v>43</v>
          </cell>
          <cell r="BM353">
            <v>20</v>
          </cell>
          <cell r="BN353">
            <v>247</v>
          </cell>
          <cell r="BO353">
            <v>15</v>
          </cell>
          <cell r="BP353">
            <v>42</v>
          </cell>
          <cell r="BQ353">
            <v>35</v>
          </cell>
          <cell r="BR353">
            <v>0</v>
          </cell>
          <cell r="BS353">
            <v>0</v>
          </cell>
          <cell r="BT353">
            <v>0</v>
          </cell>
          <cell r="BU353">
            <v>20</v>
          </cell>
          <cell r="BV353">
            <v>112</v>
          </cell>
          <cell r="BW353">
            <v>0</v>
          </cell>
          <cell r="BX353" t="str">
            <v>TIDAK</v>
          </cell>
          <cell r="BY353" t="str">
            <v>TIDAK</v>
          </cell>
        </row>
        <row r="354">
          <cell r="A354" t="str">
            <v>A3277</v>
          </cell>
          <cell r="B354" t="str">
            <v>Wahyuni Zefannya B Sitanggang</v>
          </cell>
          <cell r="C354" t="str">
            <v>DELTA</v>
          </cell>
          <cell r="D354">
            <v>45261</v>
          </cell>
          <cell r="E354" t="str">
            <v>Dec-23</v>
          </cell>
          <cell r="F354" t="str">
            <v>REGULER</v>
          </cell>
          <cell r="G354" t="str">
            <v>REGULER</v>
          </cell>
          <cell r="H354" t="str">
            <v>REGULER</v>
          </cell>
          <cell r="I354" t="str">
            <v>-</v>
          </cell>
          <cell r="J354" t="str">
            <v>-</v>
          </cell>
          <cell r="K354" t="str">
            <v>-</v>
          </cell>
          <cell r="L354" t="str">
            <v>-</v>
          </cell>
          <cell r="M354">
            <v>21</v>
          </cell>
          <cell r="N354">
            <v>24</v>
          </cell>
          <cell r="O354">
            <v>7</v>
          </cell>
          <cell r="P354">
            <v>0</v>
          </cell>
          <cell r="Q354">
            <v>0</v>
          </cell>
          <cell r="R354">
            <v>0</v>
          </cell>
          <cell r="S354" t="str">
            <v/>
          </cell>
          <cell r="T354">
            <v>52</v>
          </cell>
          <cell r="U354">
            <v>21</v>
          </cell>
          <cell r="V354">
            <v>24</v>
          </cell>
          <cell r="W354">
            <v>7</v>
          </cell>
          <cell r="X354">
            <v>0</v>
          </cell>
          <cell r="Y354">
            <v>0</v>
          </cell>
          <cell r="Z354">
            <v>0</v>
          </cell>
          <cell r="AA354" t="str">
            <v/>
          </cell>
          <cell r="AB354">
            <v>52</v>
          </cell>
          <cell r="AC354">
            <v>4</v>
          </cell>
          <cell r="AD354" t="str">
            <v>DOWNGRADE</v>
          </cell>
          <cell r="AE354" t="str">
            <v>RESET</v>
          </cell>
          <cell r="AF354">
            <v>0</v>
          </cell>
          <cell r="AG354">
            <v>2</v>
          </cell>
          <cell r="AH354" t="str">
            <v>SAPHIRE</v>
          </cell>
          <cell r="AI354">
            <v>0</v>
          </cell>
          <cell r="AJ354" t="str">
            <v>FALSE</v>
          </cell>
          <cell r="AK354">
            <v>0</v>
          </cell>
          <cell r="AL354">
            <v>45261</v>
          </cell>
          <cell r="AM354">
            <v>45701</v>
          </cell>
          <cell r="AN354">
            <v>1</v>
          </cell>
          <cell r="AO354">
            <v>0</v>
          </cell>
          <cell r="AP354" t="str">
            <v>-</v>
          </cell>
          <cell r="AQ354" t="str">
            <v>-</v>
          </cell>
          <cell r="AR354" t="str">
            <v>-</v>
          </cell>
          <cell r="AS354" t="str">
            <v>-</v>
          </cell>
          <cell r="AT354" t="str">
            <v>-</v>
          </cell>
          <cell r="AU354" t="str">
            <v>-</v>
          </cell>
          <cell r="AV354" t="str">
            <v/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 t="str">
            <v/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 t="str">
            <v/>
          </cell>
          <cell r="BN354">
            <v>0</v>
          </cell>
          <cell r="BO354" t="str">
            <v/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 t="str">
            <v/>
          </cell>
          <cell r="BV354">
            <v>0</v>
          </cell>
          <cell r="BW354">
            <v>7</v>
          </cell>
          <cell r="BX354" t="str">
            <v>DOWNGRADE</v>
          </cell>
          <cell r="BY354" t="str">
            <v>RESET</v>
          </cell>
        </row>
        <row r="355">
          <cell r="A355" t="str">
            <v>A1855</v>
          </cell>
          <cell r="B355" t="str">
            <v>Waningsih Yona Larasati</v>
          </cell>
          <cell r="C355" t="str">
            <v>DELTA</v>
          </cell>
          <cell r="D355">
            <v>45033</v>
          </cell>
          <cell r="E355" t="str">
            <v>Apr-23</v>
          </cell>
          <cell r="F355" t="str">
            <v>EKSKLUSIF</v>
          </cell>
          <cell r="G355" t="str">
            <v>EKSKLUSIF</v>
          </cell>
          <cell r="H355" t="str">
            <v>EKSKLUSIF</v>
          </cell>
          <cell r="I355" t="str">
            <v>REGULER</v>
          </cell>
          <cell r="J355" t="str">
            <v>REGULER</v>
          </cell>
          <cell r="K355" t="str">
            <v>REGULER</v>
          </cell>
          <cell r="L355" t="str">
            <v>REGULER</v>
          </cell>
          <cell r="M355">
            <v>21</v>
          </cell>
          <cell r="N355">
            <v>45</v>
          </cell>
          <cell r="O355">
            <v>40</v>
          </cell>
          <cell r="P355">
            <v>30</v>
          </cell>
          <cell r="Q355">
            <v>30</v>
          </cell>
          <cell r="R355">
            <v>31</v>
          </cell>
          <cell r="S355">
            <v>15</v>
          </cell>
          <cell r="T355">
            <v>212</v>
          </cell>
          <cell r="U355">
            <v>0</v>
          </cell>
          <cell r="V355">
            <v>0</v>
          </cell>
          <cell r="W355">
            <v>0</v>
          </cell>
          <cell r="X355">
            <v>30</v>
          </cell>
          <cell r="Y355">
            <v>30</v>
          </cell>
          <cell r="Z355">
            <v>31</v>
          </cell>
          <cell r="AA355">
            <v>15</v>
          </cell>
          <cell r="AB355">
            <v>106</v>
          </cell>
          <cell r="AC355">
            <v>0</v>
          </cell>
          <cell r="AD355" t="str">
            <v>TIDAK</v>
          </cell>
          <cell r="AE355" t="str">
            <v>TIDAK</v>
          </cell>
          <cell r="AF355">
            <v>106</v>
          </cell>
          <cell r="AG355">
            <v>2</v>
          </cell>
          <cell r="AH355" t="str">
            <v>SAPHIRE</v>
          </cell>
          <cell r="AI355">
            <v>0</v>
          </cell>
          <cell r="AJ355" t="str">
            <v>Y</v>
          </cell>
          <cell r="AK355">
            <v>0</v>
          </cell>
          <cell r="AL355">
            <v>45261</v>
          </cell>
          <cell r="AM355">
            <v>45701</v>
          </cell>
          <cell r="AN355">
            <v>1</v>
          </cell>
          <cell r="AO355">
            <v>106</v>
          </cell>
          <cell r="AP355" t="str">
            <v>-</v>
          </cell>
          <cell r="AQ355" t="str">
            <v>-</v>
          </cell>
          <cell r="AR355" t="str">
            <v>REGULER</v>
          </cell>
          <cell r="AS355" t="str">
            <v>REGULER</v>
          </cell>
          <cell r="AT355" t="str">
            <v>-</v>
          </cell>
          <cell r="AU355" t="str">
            <v>-</v>
          </cell>
          <cell r="AV355" t="str">
            <v/>
          </cell>
          <cell r="AW355">
            <v>0</v>
          </cell>
          <cell r="AX355">
            <v>31</v>
          </cell>
          <cell r="AY355">
            <v>7</v>
          </cell>
          <cell r="AZ355">
            <v>0</v>
          </cell>
          <cell r="BA355">
            <v>0</v>
          </cell>
          <cell r="BB355">
            <v>0</v>
          </cell>
          <cell r="BC355">
            <v>31</v>
          </cell>
          <cell r="BD355">
            <v>7</v>
          </cell>
          <cell r="BE355">
            <v>0</v>
          </cell>
          <cell r="BF355">
            <v>0</v>
          </cell>
          <cell r="BG355" t="str">
            <v/>
          </cell>
          <cell r="BH355">
            <v>0</v>
          </cell>
          <cell r="BI355">
            <v>31</v>
          </cell>
          <cell r="BJ355">
            <v>7</v>
          </cell>
          <cell r="BK355">
            <v>0</v>
          </cell>
          <cell r="BL355">
            <v>0</v>
          </cell>
          <cell r="BM355">
            <v>2</v>
          </cell>
          <cell r="BN355">
            <v>40</v>
          </cell>
          <cell r="BO355" t="str">
            <v/>
          </cell>
          <cell r="BP355">
            <v>0</v>
          </cell>
          <cell r="BQ355">
            <v>31</v>
          </cell>
          <cell r="BR355">
            <v>7</v>
          </cell>
          <cell r="BS355">
            <v>0</v>
          </cell>
          <cell r="BT355">
            <v>0</v>
          </cell>
          <cell r="BU355">
            <v>2</v>
          </cell>
          <cell r="BV355">
            <v>40</v>
          </cell>
          <cell r="BW355">
            <v>4</v>
          </cell>
          <cell r="BX355" t="str">
            <v>DOWNGRADE</v>
          </cell>
          <cell r="BY355" t="str">
            <v>TIDAK</v>
          </cell>
        </row>
        <row r="356">
          <cell r="A356">
            <v>90653</v>
          </cell>
          <cell r="B356" t="str">
            <v>Weni Saputri</v>
          </cell>
          <cell r="C356" t="str">
            <v>DELTA</v>
          </cell>
          <cell r="D356">
            <v>44455</v>
          </cell>
          <cell r="E356" t="str">
            <v>Sep-21</v>
          </cell>
          <cell r="F356" t="str">
            <v>EKSKLUSIF</v>
          </cell>
          <cell r="G356" t="str">
            <v>EKSKLUSIF</v>
          </cell>
          <cell r="H356" t="str">
            <v>EKSKLUSIF</v>
          </cell>
          <cell r="I356" t="str">
            <v>EKSKLUSIF</v>
          </cell>
          <cell r="J356" t="str">
            <v>EKSKLUSIF</v>
          </cell>
          <cell r="K356" t="str">
            <v>EKSKLUSIF</v>
          </cell>
          <cell r="L356" t="str">
            <v>EKSKLUSIF</v>
          </cell>
          <cell r="M356">
            <v>21</v>
          </cell>
          <cell r="N356">
            <v>48</v>
          </cell>
          <cell r="O356">
            <v>42</v>
          </cell>
          <cell r="P356">
            <v>44</v>
          </cell>
          <cell r="Q356">
            <v>39</v>
          </cell>
          <cell r="R356">
            <v>43</v>
          </cell>
          <cell r="S356">
            <v>22</v>
          </cell>
          <cell r="T356">
            <v>259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 t="str">
            <v>TIDAK</v>
          </cell>
          <cell r="AE356" t="str">
            <v>TIDAK</v>
          </cell>
          <cell r="AF356">
            <v>0</v>
          </cell>
          <cell r="AG356">
            <v>2</v>
          </cell>
          <cell r="AH356" t="str">
            <v>SAPHIRE</v>
          </cell>
          <cell r="AI356">
            <v>0</v>
          </cell>
          <cell r="AJ356" t="str">
            <v>FALSE</v>
          </cell>
          <cell r="AK356">
            <v>0</v>
          </cell>
          <cell r="AL356">
            <v>45261</v>
          </cell>
          <cell r="AM356">
            <v>45701</v>
          </cell>
          <cell r="AN356">
            <v>1</v>
          </cell>
          <cell r="AO356">
            <v>0</v>
          </cell>
          <cell r="AP356" t="str">
            <v>EKSKLUSIF</v>
          </cell>
          <cell r="AQ356" t="str">
            <v>-</v>
          </cell>
          <cell r="AR356" t="str">
            <v>EKSKLUSIF</v>
          </cell>
          <cell r="AS356" t="str">
            <v>EKSKLUSIF</v>
          </cell>
          <cell r="AT356" t="str">
            <v>EKSKLUSIF</v>
          </cell>
          <cell r="AU356" t="str">
            <v>EKSKLUSIF</v>
          </cell>
          <cell r="AV356" t="str">
            <v/>
          </cell>
          <cell r="AW356">
            <v>50</v>
          </cell>
          <cell r="AX356">
            <v>48</v>
          </cell>
          <cell r="AY356">
            <v>45</v>
          </cell>
          <cell r="AZ356">
            <v>49</v>
          </cell>
          <cell r="BA356">
            <v>46</v>
          </cell>
          <cell r="BB356">
            <v>50</v>
          </cell>
          <cell r="BC356">
            <v>48</v>
          </cell>
          <cell r="BD356">
            <v>45</v>
          </cell>
          <cell r="BE356">
            <v>49</v>
          </cell>
          <cell r="BF356">
            <v>46</v>
          </cell>
          <cell r="BG356">
            <v>20</v>
          </cell>
          <cell r="BH356">
            <v>50</v>
          </cell>
          <cell r="BI356">
            <v>48</v>
          </cell>
          <cell r="BJ356">
            <v>45</v>
          </cell>
          <cell r="BK356">
            <v>49</v>
          </cell>
          <cell r="BL356">
            <v>46</v>
          </cell>
          <cell r="BM356">
            <v>22</v>
          </cell>
          <cell r="BN356">
            <v>280</v>
          </cell>
          <cell r="BO356">
            <v>0</v>
          </cell>
          <cell r="BP356">
            <v>50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22</v>
          </cell>
          <cell r="BV356">
            <v>72</v>
          </cell>
          <cell r="BW356">
            <v>0</v>
          </cell>
          <cell r="BX356" t="str">
            <v>TIDAK</v>
          </cell>
          <cell r="BY356" t="str">
            <v>TIDAK</v>
          </cell>
        </row>
        <row r="357">
          <cell r="A357" t="str">
            <v>A0036</v>
          </cell>
          <cell r="B357" t="str">
            <v>Wening Indah Lestari</v>
          </cell>
          <cell r="C357" t="str">
            <v>DELTA</v>
          </cell>
          <cell r="D357">
            <v>45231</v>
          </cell>
          <cell r="E357" t="str">
            <v>Nov-23</v>
          </cell>
          <cell r="F357" t="str">
            <v>REGULER</v>
          </cell>
          <cell r="G357" t="str">
            <v>REGULER</v>
          </cell>
          <cell r="H357" t="str">
            <v>REGULER</v>
          </cell>
          <cell r="I357" t="str">
            <v>REGULER</v>
          </cell>
          <cell r="J357" t="str">
            <v>REGULER</v>
          </cell>
          <cell r="K357" t="str">
            <v>REGULER</v>
          </cell>
          <cell r="L357" t="str">
            <v>REGULER</v>
          </cell>
          <cell r="M357">
            <v>16</v>
          </cell>
          <cell r="N357">
            <v>39</v>
          </cell>
          <cell r="O357">
            <v>38</v>
          </cell>
          <cell r="P357">
            <v>1</v>
          </cell>
          <cell r="Q357">
            <v>1</v>
          </cell>
          <cell r="R357">
            <v>31</v>
          </cell>
          <cell r="S357">
            <v>15</v>
          </cell>
          <cell r="T357">
            <v>141</v>
          </cell>
          <cell r="U357">
            <v>16</v>
          </cell>
          <cell r="V357">
            <v>39</v>
          </cell>
          <cell r="W357">
            <v>38</v>
          </cell>
          <cell r="X357">
            <v>1</v>
          </cell>
          <cell r="Y357">
            <v>1</v>
          </cell>
          <cell r="Z357">
            <v>31</v>
          </cell>
          <cell r="AA357">
            <v>15</v>
          </cell>
          <cell r="AB357">
            <v>141</v>
          </cell>
          <cell r="AC357">
            <v>0</v>
          </cell>
          <cell r="AD357" t="str">
            <v>TIDAK</v>
          </cell>
          <cell r="AE357" t="str">
            <v>TIDAK</v>
          </cell>
          <cell r="AF357">
            <v>141</v>
          </cell>
          <cell r="AG357">
            <v>3</v>
          </cell>
          <cell r="AH357" t="str">
            <v>SAPHIRE</v>
          </cell>
          <cell r="AI357">
            <v>0</v>
          </cell>
          <cell r="AJ357" t="str">
            <v>Y</v>
          </cell>
          <cell r="AK357">
            <v>0</v>
          </cell>
          <cell r="AL357">
            <v>45261</v>
          </cell>
          <cell r="AM357">
            <v>45701</v>
          </cell>
          <cell r="AN357">
            <v>1</v>
          </cell>
          <cell r="AO357">
            <v>141</v>
          </cell>
          <cell r="AP357" t="str">
            <v>-</v>
          </cell>
          <cell r="AQ357" t="str">
            <v>-</v>
          </cell>
          <cell r="AR357" t="str">
            <v>REGULER</v>
          </cell>
          <cell r="AS357" t="str">
            <v>REGULER</v>
          </cell>
          <cell r="AT357" t="str">
            <v>REGULER</v>
          </cell>
          <cell r="AU357" t="str">
            <v>REGULER</v>
          </cell>
          <cell r="AV357" t="str">
            <v/>
          </cell>
          <cell r="AW357">
            <v>18</v>
          </cell>
          <cell r="AX357">
            <v>19</v>
          </cell>
          <cell r="AY357">
            <v>18</v>
          </cell>
          <cell r="AZ357">
            <v>30</v>
          </cell>
          <cell r="BA357">
            <v>15</v>
          </cell>
          <cell r="BB357">
            <v>18</v>
          </cell>
          <cell r="BC357">
            <v>19</v>
          </cell>
          <cell r="BD357">
            <v>18</v>
          </cell>
          <cell r="BE357">
            <v>30</v>
          </cell>
          <cell r="BF357">
            <v>15</v>
          </cell>
          <cell r="BG357">
            <v>15</v>
          </cell>
          <cell r="BH357">
            <v>18</v>
          </cell>
          <cell r="BI357">
            <v>19</v>
          </cell>
          <cell r="BJ357">
            <v>18</v>
          </cell>
          <cell r="BK357">
            <v>30</v>
          </cell>
          <cell r="BL357">
            <v>15</v>
          </cell>
          <cell r="BM357" t="str">
            <v/>
          </cell>
          <cell r="BN357">
            <v>115</v>
          </cell>
          <cell r="BO357">
            <v>15</v>
          </cell>
          <cell r="BP357">
            <v>18</v>
          </cell>
          <cell r="BQ357">
            <v>19</v>
          </cell>
          <cell r="BR357">
            <v>18</v>
          </cell>
          <cell r="BS357">
            <v>30</v>
          </cell>
          <cell r="BT357">
            <v>15</v>
          </cell>
          <cell r="BU357" t="str">
            <v/>
          </cell>
          <cell r="BV357">
            <v>115</v>
          </cell>
          <cell r="BW357">
            <v>1</v>
          </cell>
          <cell r="BX357" t="str">
            <v>TIDAK</v>
          </cell>
          <cell r="BY357" t="str">
            <v>TIDAK</v>
          </cell>
        </row>
        <row r="358">
          <cell r="A358" t="str">
            <v>A1719</v>
          </cell>
          <cell r="B358" t="str">
            <v>Wiliam David Hanjaya</v>
          </cell>
          <cell r="C358" t="str">
            <v>DELTA</v>
          </cell>
          <cell r="D358">
            <v>45001</v>
          </cell>
          <cell r="E358" t="str">
            <v>Mar-23</v>
          </cell>
          <cell r="F358" t="str">
            <v>EKSKLUSIF</v>
          </cell>
          <cell r="G358" t="str">
            <v>REGULER</v>
          </cell>
          <cell r="H358" t="str">
            <v>REGULER</v>
          </cell>
          <cell r="I358" t="str">
            <v>REGULER</v>
          </cell>
          <cell r="J358" t="str">
            <v>-</v>
          </cell>
          <cell r="K358" t="str">
            <v>-</v>
          </cell>
          <cell r="L358" t="str">
            <v>-</v>
          </cell>
          <cell r="M358">
            <v>22</v>
          </cell>
          <cell r="N358">
            <v>34</v>
          </cell>
          <cell r="O358">
            <v>40</v>
          </cell>
          <cell r="P358">
            <v>9</v>
          </cell>
          <cell r="Q358">
            <v>0</v>
          </cell>
          <cell r="R358">
            <v>0</v>
          </cell>
          <cell r="S358" t="str">
            <v/>
          </cell>
          <cell r="T358">
            <v>105</v>
          </cell>
          <cell r="U358">
            <v>0</v>
          </cell>
          <cell r="V358">
            <v>34</v>
          </cell>
          <cell r="W358">
            <v>40</v>
          </cell>
          <cell r="X358">
            <v>9</v>
          </cell>
          <cell r="Y358">
            <v>0</v>
          </cell>
          <cell r="Z358">
            <v>0</v>
          </cell>
          <cell r="AA358" t="str">
            <v/>
          </cell>
          <cell r="AB358">
            <v>83</v>
          </cell>
          <cell r="AC358">
            <v>3</v>
          </cell>
          <cell r="AD358" t="str">
            <v>DOWNGRADE</v>
          </cell>
          <cell r="AE358" t="str">
            <v>RESET</v>
          </cell>
          <cell r="AF358">
            <v>0</v>
          </cell>
          <cell r="AG358">
            <v>2</v>
          </cell>
          <cell r="AH358" t="str">
            <v>SAPHIRE</v>
          </cell>
          <cell r="AI358">
            <v>0</v>
          </cell>
          <cell r="AJ358" t="str">
            <v>FALSE</v>
          </cell>
          <cell r="AK358">
            <v>0</v>
          </cell>
          <cell r="AL358">
            <v>45261</v>
          </cell>
          <cell r="AM358">
            <v>45701</v>
          </cell>
          <cell r="AN358">
            <v>1</v>
          </cell>
          <cell r="AO358">
            <v>0</v>
          </cell>
          <cell r="AP358" t="str">
            <v>-</v>
          </cell>
          <cell r="AQ358" t="str">
            <v>-</v>
          </cell>
          <cell r="AR358" t="str">
            <v>-</v>
          </cell>
          <cell r="AS358" t="str">
            <v>-</v>
          </cell>
          <cell r="AT358" t="str">
            <v>-</v>
          </cell>
          <cell r="AU358" t="str">
            <v>-</v>
          </cell>
          <cell r="AV358" t="str">
            <v/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 t="str">
            <v/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 t="str">
            <v/>
          </cell>
          <cell r="BN358">
            <v>0</v>
          </cell>
          <cell r="BO358" t="str">
            <v/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 t="str">
            <v/>
          </cell>
          <cell r="BV358">
            <v>0</v>
          </cell>
          <cell r="BW358">
            <v>7</v>
          </cell>
          <cell r="BX358" t="str">
            <v>DOWNGRADE</v>
          </cell>
          <cell r="BY358" t="str">
            <v>RESET</v>
          </cell>
        </row>
        <row r="359">
          <cell r="A359" t="str">
            <v>A3597</v>
          </cell>
          <cell r="B359" t="str">
            <v>Windi Ayuni Sijabat</v>
          </cell>
          <cell r="C359" t="str">
            <v>DELTA</v>
          </cell>
          <cell r="D359">
            <v>45307</v>
          </cell>
          <cell r="E359" t="str">
            <v>Jan-24</v>
          </cell>
          <cell r="F359" t="str">
            <v>-</v>
          </cell>
          <cell r="G359" t="str">
            <v>REGULER</v>
          </cell>
          <cell r="H359" t="str">
            <v>REGULER</v>
          </cell>
          <cell r="I359" t="str">
            <v>REGULER</v>
          </cell>
          <cell r="J359" t="str">
            <v>REGULER</v>
          </cell>
          <cell r="K359" t="str">
            <v>REGULER</v>
          </cell>
          <cell r="L359" t="str">
            <v>REGULER</v>
          </cell>
          <cell r="M359">
            <v>0</v>
          </cell>
          <cell r="N359">
            <v>17</v>
          </cell>
          <cell r="O359">
            <v>38</v>
          </cell>
          <cell r="P359">
            <v>33</v>
          </cell>
          <cell r="Q359">
            <v>38</v>
          </cell>
          <cell r="R359">
            <v>43</v>
          </cell>
          <cell r="S359">
            <v>17</v>
          </cell>
          <cell r="T359">
            <v>186</v>
          </cell>
          <cell r="U359">
            <v>0</v>
          </cell>
          <cell r="V359">
            <v>17</v>
          </cell>
          <cell r="W359">
            <v>38</v>
          </cell>
          <cell r="X359">
            <v>33</v>
          </cell>
          <cell r="Y359">
            <v>38</v>
          </cell>
          <cell r="Z359">
            <v>43</v>
          </cell>
          <cell r="AA359">
            <v>17</v>
          </cell>
          <cell r="AB359">
            <v>186</v>
          </cell>
          <cell r="AC359">
            <v>0</v>
          </cell>
          <cell r="AD359" t="str">
            <v>TIDAK</v>
          </cell>
          <cell r="AE359" t="str">
            <v>TIDAK</v>
          </cell>
          <cell r="AF359">
            <v>186</v>
          </cell>
          <cell r="AG359">
            <v>2</v>
          </cell>
          <cell r="AH359" t="str">
            <v>SAPHIRE</v>
          </cell>
          <cell r="AI359">
            <v>0</v>
          </cell>
          <cell r="AJ359" t="str">
            <v>Y</v>
          </cell>
          <cell r="AK359">
            <v>0</v>
          </cell>
          <cell r="AL359">
            <v>45261</v>
          </cell>
          <cell r="AM359">
            <v>45701</v>
          </cell>
          <cell r="AN359">
            <v>1</v>
          </cell>
          <cell r="AO359">
            <v>186</v>
          </cell>
          <cell r="AP359" t="str">
            <v>-</v>
          </cell>
          <cell r="AQ359" t="str">
            <v>-</v>
          </cell>
          <cell r="AR359" t="str">
            <v>REGULER</v>
          </cell>
          <cell r="AS359" t="str">
            <v>REGULER</v>
          </cell>
          <cell r="AT359" t="str">
            <v>EKSKLUSIF</v>
          </cell>
          <cell r="AU359" t="str">
            <v>EKSKLUSIF</v>
          </cell>
          <cell r="AV359" t="str">
            <v/>
          </cell>
          <cell r="AW359">
            <v>37</v>
          </cell>
          <cell r="AX359">
            <v>36</v>
          </cell>
          <cell r="AY359">
            <v>34</v>
          </cell>
          <cell r="AZ359">
            <v>48</v>
          </cell>
          <cell r="BA359">
            <v>44</v>
          </cell>
          <cell r="BB359">
            <v>37</v>
          </cell>
          <cell r="BC359">
            <v>36</v>
          </cell>
          <cell r="BD359">
            <v>34</v>
          </cell>
          <cell r="BE359">
            <v>48</v>
          </cell>
          <cell r="BF359">
            <v>44</v>
          </cell>
          <cell r="BG359">
            <v>15</v>
          </cell>
          <cell r="BH359">
            <v>37</v>
          </cell>
          <cell r="BI359">
            <v>36</v>
          </cell>
          <cell r="BJ359">
            <v>34</v>
          </cell>
          <cell r="BK359">
            <v>48</v>
          </cell>
          <cell r="BL359">
            <v>44</v>
          </cell>
          <cell r="BM359">
            <v>21</v>
          </cell>
          <cell r="BN359">
            <v>235</v>
          </cell>
          <cell r="BO359">
            <v>15</v>
          </cell>
          <cell r="BP359">
            <v>37</v>
          </cell>
          <cell r="BQ359">
            <v>36</v>
          </cell>
          <cell r="BR359">
            <v>34</v>
          </cell>
          <cell r="BS359">
            <v>0</v>
          </cell>
          <cell r="BT359">
            <v>0</v>
          </cell>
          <cell r="BU359">
            <v>21</v>
          </cell>
          <cell r="BV359">
            <v>143</v>
          </cell>
          <cell r="BW359">
            <v>0</v>
          </cell>
          <cell r="BX359" t="str">
            <v>TIDAK</v>
          </cell>
          <cell r="BY359" t="str">
            <v>TIDAK</v>
          </cell>
        </row>
        <row r="360">
          <cell r="A360" t="str">
            <v>A0378</v>
          </cell>
          <cell r="B360" t="str">
            <v>Wiranti Putri</v>
          </cell>
          <cell r="C360" t="str">
            <v>DELTA</v>
          </cell>
          <cell r="D360">
            <v>44853</v>
          </cell>
          <cell r="E360" t="str">
            <v>Oct-22</v>
          </cell>
          <cell r="F360" t="str">
            <v>EKSKLUSIF</v>
          </cell>
          <cell r="G360" t="str">
            <v>EKSKLUSIF</v>
          </cell>
          <cell r="H360" t="str">
            <v>EKSKLUSIF</v>
          </cell>
          <cell r="I360" t="str">
            <v>EKSKLUSIF</v>
          </cell>
          <cell r="J360" t="str">
            <v>EKSKLUSIF</v>
          </cell>
          <cell r="K360" t="str">
            <v>EKSKLUSIF</v>
          </cell>
          <cell r="L360" t="str">
            <v>EKSKLUSIF</v>
          </cell>
          <cell r="M360">
            <v>20</v>
          </cell>
          <cell r="N360">
            <v>46</v>
          </cell>
          <cell r="O360">
            <v>39</v>
          </cell>
          <cell r="P360">
            <v>39</v>
          </cell>
          <cell r="Q360">
            <v>37</v>
          </cell>
          <cell r="R360">
            <v>43</v>
          </cell>
          <cell r="S360">
            <v>22</v>
          </cell>
          <cell r="T360">
            <v>246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 t="str">
            <v>TIDAK</v>
          </cell>
          <cell r="AE360" t="str">
            <v>TIDAK</v>
          </cell>
          <cell r="AF360">
            <v>0</v>
          </cell>
          <cell r="AG360">
            <v>2</v>
          </cell>
          <cell r="AH360" t="str">
            <v>SAPHIRE</v>
          </cell>
          <cell r="AI360">
            <v>0</v>
          </cell>
          <cell r="AJ360" t="str">
            <v>FALSE</v>
          </cell>
          <cell r="AK360">
            <v>0</v>
          </cell>
          <cell r="AL360">
            <v>45261</v>
          </cell>
          <cell r="AM360">
            <v>45701</v>
          </cell>
          <cell r="AN360">
            <v>1</v>
          </cell>
          <cell r="AO360">
            <v>0</v>
          </cell>
          <cell r="AP360" t="str">
            <v>EKSKLUSIF</v>
          </cell>
          <cell r="AQ360" t="str">
            <v>-</v>
          </cell>
          <cell r="AR360" t="str">
            <v>EKSKLUSIF</v>
          </cell>
          <cell r="AS360" t="str">
            <v>EKSKLUSIF</v>
          </cell>
          <cell r="AT360" t="str">
            <v>EKSKLUSIF</v>
          </cell>
          <cell r="AU360" t="str">
            <v>EKSKLUSIF</v>
          </cell>
          <cell r="AV360" t="str">
            <v/>
          </cell>
          <cell r="AW360">
            <v>50</v>
          </cell>
          <cell r="AX360">
            <v>47</v>
          </cell>
          <cell r="AY360">
            <v>44</v>
          </cell>
          <cell r="AZ360">
            <v>50</v>
          </cell>
          <cell r="BA360">
            <v>44</v>
          </cell>
          <cell r="BB360">
            <v>50</v>
          </cell>
          <cell r="BC360">
            <v>47</v>
          </cell>
          <cell r="BD360">
            <v>44</v>
          </cell>
          <cell r="BE360">
            <v>50</v>
          </cell>
          <cell r="BF360">
            <v>44</v>
          </cell>
          <cell r="BG360">
            <v>18</v>
          </cell>
          <cell r="BH360">
            <v>50</v>
          </cell>
          <cell r="BI360">
            <v>47</v>
          </cell>
          <cell r="BJ360">
            <v>44</v>
          </cell>
          <cell r="BK360">
            <v>50</v>
          </cell>
          <cell r="BL360">
            <v>44</v>
          </cell>
          <cell r="BM360">
            <v>22</v>
          </cell>
          <cell r="BN360">
            <v>275</v>
          </cell>
          <cell r="BO360">
            <v>0</v>
          </cell>
          <cell r="BP360">
            <v>50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22</v>
          </cell>
          <cell r="BV360">
            <v>72</v>
          </cell>
          <cell r="BW360">
            <v>0</v>
          </cell>
          <cell r="BX360" t="str">
            <v>TIDAK</v>
          </cell>
          <cell r="BY360" t="str">
            <v>TIDAK</v>
          </cell>
        </row>
        <row r="361">
          <cell r="A361" t="str">
            <v>A3938</v>
          </cell>
          <cell r="B361" t="str">
            <v>Wiwik Cahyani</v>
          </cell>
          <cell r="C361" t="str">
            <v>DELTA</v>
          </cell>
          <cell r="D361">
            <v>45407</v>
          </cell>
          <cell r="E361" t="str">
            <v>Apr-24</v>
          </cell>
          <cell r="F361" t="str">
            <v>-</v>
          </cell>
          <cell r="G361" t="str">
            <v>-</v>
          </cell>
          <cell r="H361" t="str">
            <v>-</v>
          </cell>
          <cell r="I361" t="str">
            <v>-</v>
          </cell>
          <cell r="J361" t="str">
            <v>REGULER</v>
          </cell>
          <cell r="K361" t="str">
            <v>REGULER</v>
          </cell>
          <cell r="L361" t="str">
            <v>REGULER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2</v>
          </cell>
          <cell r="R361">
            <v>8</v>
          </cell>
          <cell r="S361">
            <v>2</v>
          </cell>
          <cell r="T361">
            <v>12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2</v>
          </cell>
          <cell r="Z361">
            <v>8</v>
          </cell>
          <cell r="AA361">
            <v>2</v>
          </cell>
          <cell r="AB361">
            <v>12</v>
          </cell>
          <cell r="AC361">
            <v>0</v>
          </cell>
          <cell r="AD361" t="str">
            <v>TIDAK</v>
          </cell>
          <cell r="AE361" t="str">
            <v>TIDAK</v>
          </cell>
          <cell r="AF361">
            <v>12</v>
          </cell>
          <cell r="AG361">
            <v>0</v>
          </cell>
          <cell r="AH361" t="str">
            <v>SAPHIRE</v>
          </cell>
          <cell r="AI361">
            <v>0</v>
          </cell>
          <cell r="AJ361" t="str">
            <v>FALSE</v>
          </cell>
          <cell r="AK361">
            <v>0</v>
          </cell>
          <cell r="AL361">
            <v>45261</v>
          </cell>
          <cell r="AM361">
            <v>45701</v>
          </cell>
          <cell r="AN361">
            <v>1</v>
          </cell>
          <cell r="AO361">
            <v>12</v>
          </cell>
          <cell r="AP361" t="str">
            <v>-</v>
          </cell>
          <cell r="AQ361" t="str">
            <v>-</v>
          </cell>
          <cell r="AR361" t="str">
            <v>REGULER</v>
          </cell>
          <cell r="AS361" t="str">
            <v>REGULER</v>
          </cell>
          <cell r="AT361" t="str">
            <v>REGULER</v>
          </cell>
          <cell r="AU361" t="str">
            <v>REGULER</v>
          </cell>
          <cell r="AV361" t="str">
            <v/>
          </cell>
          <cell r="AW361">
            <v>47</v>
          </cell>
          <cell r="AX361">
            <v>38</v>
          </cell>
          <cell r="AY361">
            <v>8</v>
          </cell>
          <cell r="AZ361">
            <v>4</v>
          </cell>
          <cell r="BA361">
            <v>10</v>
          </cell>
          <cell r="BB361">
            <v>47</v>
          </cell>
          <cell r="BC361">
            <v>38</v>
          </cell>
          <cell r="BD361">
            <v>8</v>
          </cell>
          <cell r="BE361">
            <v>4</v>
          </cell>
          <cell r="BF361">
            <v>10</v>
          </cell>
          <cell r="BG361">
            <v>8</v>
          </cell>
          <cell r="BH361">
            <v>47</v>
          </cell>
          <cell r="BI361">
            <v>38</v>
          </cell>
          <cell r="BJ361">
            <v>8</v>
          </cell>
          <cell r="BK361">
            <v>4</v>
          </cell>
          <cell r="BL361">
            <v>10</v>
          </cell>
          <cell r="BM361" t="str">
            <v/>
          </cell>
          <cell r="BN361">
            <v>115</v>
          </cell>
          <cell r="BO361">
            <v>8</v>
          </cell>
          <cell r="BP361">
            <v>47</v>
          </cell>
          <cell r="BQ361">
            <v>38</v>
          </cell>
          <cell r="BR361">
            <v>8</v>
          </cell>
          <cell r="BS361">
            <v>4</v>
          </cell>
          <cell r="BT361">
            <v>10</v>
          </cell>
          <cell r="BU361" t="str">
            <v/>
          </cell>
          <cell r="BV361">
            <v>115</v>
          </cell>
          <cell r="BW361">
            <v>1</v>
          </cell>
          <cell r="BX361" t="str">
            <v>TIDAK</v>
          </cell>
          <cell r="BY361" t="str">
            <v>TIDAK</v>
          </cell>
        </row>
        <row r="362">
          <cell r="A362" t="str">
            <v>A0327</v>
          </cell>
          <cell r="B362" t="str">
            <v>Wiwik Noryanti</v>
          </cell>
          <cell r="C362" t="str">
            <v>DELTA</v>
          </cell>
          <cell r="D362">
            <v>44859</v>
          </cell>
          <cell r="E362" t="str">
            <v>Oct-22</v>
          </cell>
          <cell r="F362" t="str">
            <v>REGULER</v>
          </cell>
          <cell r="G362" t="str">
            <v>REGULER</v>
          </cell>
          <cell r="H362" t="str">
            <v>REGULER</v>
          </cell>
          <cell r="I362" t="str">
            <v>REGULER</v>
          </cell>
          <cell r="J362" t="str">
            <v>REGULER</v>
          </cell>
          <cell r="K362" t="str">
            <v>-</v>
          </cell>
          <cell r="L362" t="str">
            <v>REGULER</v>
          </cell>
          <cell r="M362">
            <v>23</v>
          </cell>
          <cell r="N362">
            <v>26</v>
          </cell>
          <cell r="O362">
            <v>38</v>
          </cell>
          <cell r="P362">
            <v>34</v>
          </cell>
          <cell r="Q362">
            <v>7</v>
          </cell>
          <cell r="R362">
            <v>0</v>
          </cell>
          <cell r="S362">
            <v>2</v>
          </cell>
          <cell r="T362">
            <v>130</v>
          </cell>
          <cell r="U362">
            <v>23</v>
          </cell>
          <cell r="V362">
            <v>26</v>
          </cell>
          <cell r="W362">
            <v>38</v>
          </cell>
          <cell r="X362">
            <v>34</v>
          </cell>
          <cell r="Y362">
            <v>7</v>
          </cell>
          <cell r="Z362">
            <v>0</v>
          </cell>
          <cell r="AA362">
            <v>2</v>
          </cell>
          <cell r="AB362">
            <v>130</v>
          </cell>
          <cell r="AC362">
            <v>1</v>
          </cell>
          <cell r="AD362" t="str">
            <v>TIDAK</v>
          </cell>
          <cell r="AE362" t="str">
            <v>TIDAK</v>
          </cell>
          <cell r="AF362">
            <v>130</v>
          </cell>
          <cell r="AG362">
            <v>2</v>
          </cell>
          <cell r="AH362" t="str">
            <v>SAPHIRE</v>
          </cell>
          <cell r="AI362">
            <v>0</v>
          </cell>
          <cell r="AJ362" t="str">
            <v>Y</v>
          </cell>
          <cell r="AK362">
            <v>0</v>
          </cell>
          <cell r="AL362">
            <v>45261</v>
          </cell>
          <cell r="AM362">
            <v>45701</v>
          </cell>
          <cell r="AN362">
            <v>1</v>
          </cell>
          <cell r="AO362">
            <v>130</v>
          </cell>
          <cell r="AP362" t="str">
            <v>-</v>
          </cell>
          <cell r="AQ362" t="str">
            <v>-</v>
          </cell>
          <cell r="AR362" t="str">
            <v>REGULER</v>
          </cell>
          <cell r="AS362" t="str">
            <v>REGULER</v>
          </cell>
          <cell r="AT362" t="str">
            <v>REGULER</v>
          </cell>
          <cell r="AU362" t="str">
            <v>REGULER</v>
          </cell>
          <cell r="AV362" t="str">
            <v/>
          </cell>
          <cell r="AW362">
            <v>39</v>
          </cell>
          <cell r="AX362">
            <v>38</v>
          </cell>
          <cell r="AY362">
            <v>38</v>
          </cell>
          <cell r="AZ362">
            <v>50</v>
          </cell>
          <cell r="BA362">
            <v>41</v>
          </cell>
          <cell r="BB362">
            <v>39</v>
          </cell>
          <cell r="BC362">
            <v>38</v>
          </cell>
          <cell r="BD362">
            <v>38</v>
          </cell>
          <cell r="BE362">
            <v>50</v>
          </cell>
          <cell r="BF362">
            <v>41</v>
          </cell>
          <cell r="BG362">
            <v>15</v>
          </cell>
          <cell r="BH362">
            <v>39</v>
          </cell>
          <cell r="BI362">
            <v>38</v>
          </cell>
          <cell r="BJ362">
            <v>38</v>
          </cell>
          <cell r="BK362">
            <v>50</v>
          </cell>
          <cell r="BL362">
            <v>41</v>
          </cell>
          <cell r="BM362">
            <v>19</v>
          </cell>
          <cell r="BN362">
            <v>240</v>
          </cell>
          <cell r="BO362">
            <v>15</v>
          </cell>
          <cell r="BP362">
            <v>39</v>
          </cell>
          <cell r="BQ362">
            <v>38</v>
          </cell>
          <cell r="BR362">
            <v>38</v>
          </cell>
          <cell r="BS362">
            <v>50</v>
          </cell>
          <cell r="BT362">
            <v>41</v>
          </cell>
          <cell r="BU362">
            <v>19</v>
          </cell>
          <cell r="BV362">
            <v>240</v>
          </cell>
          <cell r="BW362">
            <v>0</v>
          </cell>
          <cell r="BX362" t="str">
            <v>TIDAK</v>
          </cell>
          <cell r="BY362" t="str">
            <v>TIDAK</v>
          </cell>
        </row>
        <row r="363">
          <cell r="A363" t="str">
            <v>A0412</v>
          </cell>
          <cell r="B363" t="str">
            <v>Yoga Meiza</v>
          </cell>
          <cell r="C363" t="str">
            <v>DELTA</v>
          </cell>
          <cell r="D363">
            <v>44861</v>
          </cell>
          <cell r="E363" t="str">
            <v>Oct-22</v>
          </cell>
          <cell r="F363" t="str">
            <v>EKSKLUSIF</v>
          </cell>
          <cell r="G363" t="str">
            <v>EKSKLUSIF</v>
          </cell>
          <cell r="H363" t="str">
            <v>REGULER</v>
          </cell>
          <cell r="I363" t="str">
            <v>REGULER</v>
          </cell>
          <cell r="J363" t="str">
            <v>REGULER</v>
          </cell>
          <cell r="K363" t="str">
            <v>REGULER</v>
          </cell>
          <cell r="L363" t="str">
            <v>REGULER</v>
          </cell>
          <cell r="M363">
            <v>22</v>
          </cell>
          <cell r="N363">
            <v>48</v>
          </cell>
          <cell r="O363">
            <v>22</v>
          </cell>
          <cell r="P363">
            <v>37</v>
          </cell>
          <cell r="Q363">
            <v>7</v>
          </cell>
          <cell r="R363">
            <v>7</v>
          </cell>
          <cell r="S363">
            <v>2</v>
          </cell>
          <cell r="T363">
            <v>145</v>
          </cell>
          <cell r="U363">
            <v>0</v>
          </cell>
          <cell r="V363">
            <v>0</v>
          </cell>
          <cell r="W363">
            <v>22</v>
          </cell>
          <cell r="X363">
            <v>37</v>
          </cell>
          <cell r="Y363">
            <v>7</v>
          </cell>
          <cell r="Z363">
            <v>7</v>
          </cell>
          <cell r="AA363">
            <v>2</v>
          </cell>
          <cell r="AB363">
            <v>75</v>
          </cell>
          <cell r="AC363">
            <v>0</v>
          </cell>
          <cell r="AD363" t="str">
            <v>TIDAK</v>
          </cell>
          <cell r="AE363" t="str">
            <v>TIDAK</v>
          </cell>
          <cell r="AF363">
            <v>75</v>
          </cell>
          <cell r="AG363">
            <v>3</v>
          </cell>
          <cell r="AH363" t="str">
            <v>SAPHIRE</v>
          </cell>
          <cell r="AI363">
            <v>0</v>
          </cell>
          <cell r="AJ363" t="str">
            <v>Y</v>
          </cell>
          <cell r="AK363">
            <v>0</v>
          </cell>
          <cell r="AL363">
            <v>45261</v>
          </cell>
          <cell r="AM363">
            <v>45701</v>
          </cell>
          <cell r="AN363">
            <v>1</v>
          </cell>
          <cell r="AO363">
            <v>75</v>
          </cell>
          <cell r="AP363" t="str">
            <v>-</v>
          </cell>
          <cell r="AQ363" t="str">
            <v>-</v>
          </cell>
          <cell r="AR363" t="str">
            <v>REGULER</v>
          </cell>
          <cell r="AS363" t="str">
            <v>REGULER</v>
          </cell>
          <cell r="AT363" t="str">
            <v>-</v>
          </cell>
          <cell r="AU363" t="str">
            <v>-</v>
          </cell>
          <cell r="AV363" t="str">
            <v/>
          </cell>
          <cell r="AW363">
            <v>13</v>
          </cell>
          <cell r="AX363">
            <v>5</v>
          </cell>
          <cell r="AY363">
            <v>4</v>
          </cell>
          <cell r="AZ363">
            <v>0</v>
          </cell>
          <cell r="BA363">
            <v>0</v>
          </cell>
          <cell r="BB363">
            <v>13</v>
          </cell>
          <cell r="BC363">
            <v>5</v>
          </cell>
          <cell r="BD363">
            <v>4</v>
          </cell>
          <cell r="BE363">
            <v>0</v>
          </cell>
          <cell r="BF363">
            <v>0</v>
          </cell>
          <cell r="BG363">
            <v>10</v>
          </cell>
          <cell r="BH363">
            <v>13</v>
          </cell>
          <cell r="BI363">
            <v>5</v>
          </cell>
          <cell r="BJ363">
            <v>4</v>
          </cell>
          <cell r="BK363">
            <v>0</v>
          </cell>
          <cell r="BL363">
            <v>0</v>
          </cell>
          <cell r="BM363" t="str">
            <v/>
          </cell>
          <cell r="BN363">
            <v>32</v>
          </cell>
          <cell r="BO363">
            <v>10</v>
          </cell>
          <cell r="BP363">
            <v>13</v>
          </cell>
          <cell r="BQ363">
            <v>5</v>
          </cell>
          <cell r="BR363">
            <v>4</v>
          </cell>
          <cell r="BS363">
            <v>0</v>
          </cell>
          <cell r="BT363">
            <v>0</v>
          </cell>
          <cell r="BU363" t="str">
            <v/>
          </cell>
          <cell r="BV363">
            <v>32</v>
          </cell>
          <cell r="BW363">
            <v>3</v>
          </cell>
          <cell r="BX363" t="str">
            <v>DOWNGRADE</v>
          </cell>
          <cell r="BY363" t="str">
            <v>RESET</v>
          </cell>
        </row>
        <row r="364">
          <cell r="A364" t="str">
            <v>A3872</v>
          </cell>
          <cell r="B364" t="str">
            <v>Yohanes Mario Irvan</v>
          </cell>
          <cell r="C364" t="str">
            <v>DELTA</v>
          </cell>
          <cell r="D364">
            <v>45384</v>
          </cell>
          <cell r="E364" t="str">
            <v>Apr-24</v>
          </cell>
          <cell r="F364" t="str">
            <v>-</v>
          </cell>
          <cell r="G364" t="str">
            <v>-</v>
          </cell>
          <cell r="H364" t="str">
            <v>-</v>
          </cell>
          <cell r="I364" t="str">
            <v>REGULER</v>
          </cell>
          <cell r="J364" t="str">
            <v>REGULER</v>
          </cell>
          <cell r="K364" t="str">
            <v>REGULER</v>
          </cell>
          <cell r="L364" t="str">
            <v>REGULER</v>
          </cell>
          <cell r="M364">
            <v>0</v>
          </cell>
          <cell r="N364">
            <v>0</v>
          </cell>
          <cell r="O364">
            <v>0</v>
          </cell>
          <cell r="P364">
            <v>4</v>
          </cell>
          <cell r="Q364">
            <v>10</v>
          </cell>
          <cell r="R364">
            <v>3</v>
          </cell>
          <cell r="S364">
            <v>1</v>
          </cell>
          <cell r="T364">
            <v>18</v>
          </cell>
          <cell r="U364">
            <v>0</v>
          </cell>
          <cell r="V364">
            <v>0</v>
          </cell>
          <cell r="W364">
            <v>0</v>
          </cell>
          <cell r="X364">
            <v>4</v>
          </cell>
          <cell r="Y364">
            <v>10</v>
          </cell>
          <cell r="Z364">
            <v>3</v>
          </cell>
          <cell r="AA364">
            <v>1</v>
          </cell>
          <cell r="AB364">
            <v>18</v>
          </cell>
          <cell r="AC364">
            <v>0</v>
          </cell>
          <cell r="AD364" t="str">
            <v>TIDAK</v>
          </cell>
          <cell r="AE364" t="str">
            <v>TIDAK</v>
          </cell>
          <cell r="AF364">
            <v>18</v>
          </cell>
          <cell r="AG364">
            <v>2</v>
          </cell>
          <cell r="AH364" t="str">
            <v>SAPHIRE</v>
          </cell>
          <cell r="AI364">
            <v>0</v>
          </cell>
          <cell r="AJ364" t="str">
            <v>FALSE</v>
          </cell>
          <cell r="AK364">
            <v>0</v>
          </cell>
          <cell r="AL364">
            <v>45261</v>
          </cell>
          <cell r="AM364">
            <v>45701</v>
          </cell>
          <cell r="AN364">
            <v>1</v>
          </cell>
          <cell r="AO364">
            <v>18</v>
          </cell>
          <cell r="AP364" t="str">
            <v>-</v>
          </cell>
          <cell r="AQ364" t="str">
            <v>-</v>
          </cell>
          <cell r="AR364" t="str">
            <v>-</v>
          </cell>
          <cell r="AS364" t="str">
            <v>-</v>
          </cell>
          <cell r="AT364" t="str">
            <v>-</v>
          </cell>
          <cell r="AU364" t="str">
            <v>-</v>
          </cell>
          <cell r="AV364" t="str">
            <v/>
          </cell>
          <cell r="AW364">
            <v>3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3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 t="str">
            <v/>
          </cell>
          <cell r="BH364">
            <v>3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 t="str">
            <v/>
          </cell>
          <cell r="BN364">
            <v>3</v>
          </cell>
          <cell r="BO364" t="str">
            <v/>
          </cell>
          <cell r="BP364">
            <v>3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 t="str">
            <v/>
          </cell>
          <cell r="BV364">
            <v>3</v>
          </cell>
          <cell r="BW364">
            <v>6</v>
          </cell>
          <cell r="BX364" t="str">
            <v>DOWNGRADE</v>
          </cell>
          <cell r="BY364" t="str">
            <v>RESET</v>
          </cell>
        </row>
        <row r="365">
          <cell r="A365" t="str">
            <v>A0817</v>
          </cell>
          <cell r="B365" t="str">
            <v>Yola Valenia</v>
          </cell>
          <cell r="C365" t="str">
            <v>DELTA</v>
          </cell>
          <cell r="D365">
            <v>44919</v>
          </cell>
          <cell r="E365" t="str">
            <v>Dec-22</v>
          </cell>
          <cell r="F365" t="str">
            <v>EKSKLUSIF</v>
          </cell>
          <cell r="G365" t="str">
            <v>EKSKLUSIF</v>
          </cell>
          <cell r="H365" t="str">
            <v>EKSKLUSIF</v>
          </cell>
          <cell r="I365" t="str">
            <v>EKSKLUSIF</v>
          </cell>
          <cell r="J365" t="str">
            <v>EKSKLUSIF</v>
          </cell>
          <cell r="K365" t="str">
            <v>EKSKLUSIF</v>
          </cell>
          <cell r="L365" t="str">
            <v>REGULER</v>
          </cell>
          <cell r="M365">
            <v>23</v>
          </cell>
          <cell r="N365">
            <v>44</v>
          </cell>
          <cell r="O365">
            <v>41</v>
          </cell>
          <cell r="P365">
            <v>39</v>
          </cell>
          <cell r="Q365">
            <v>37</v>
          </cell>
          <cell r="R365">
            <v>43</v>
          </cell>
          <cell r="S365">
            <v>3</v>
          </cell>
          <cell r="T365">
            <v>230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3</v>
          </cell>
          <cell r="AB365">
            <v>3</v>
          </cell>
          <cell r="AC365">
            <v>0</v>
          </cell>
          <cell r="AD365" t="str">
            <v>TIDAK</v>
          </cell>
          <cell r="AE365" t="str">
            <v>TIDAK</v>
          </cell>
          <cell r="AF365">
            <v>3</v>
          </cell>
          <cell r="AG365">
            <v>2</v>
          </cell>
          <cell r="AH365" t="str">
            <v>SAPHIRE</v>
          </cell>
          <cell r="AI365">
            <v>0</v>
          </cell>
          <cell r="AJ365" t="str">
            <v>FALSE</v>
          </cell>
          <cell r="AK365">
            <v>0</v>
          </cell>
          <cell r="AL365">
            <v>45261</v>
          </cell>
          <cell r="AM365">
            <v>45701</v>
          </cell>
          <cell r="AN365">
            <v>1</v>
          </cell>
          <cell r="AO365">
            <v>3</v>
          </cell>
          <cell r="AP365" t="str">
            <v>-</v>
          </cell>
          <cell r="AQ365" t="str">
            <v>-</v>
          </cell>
          <cell r="AR365" t="str">
            <v>EKSKLUSIF</v>
          </cell>
          <cell r="AS365" t="str">
            <v>EKSKLUSIF</v>
          </cell>
          <cell r="AT365" t="str">
            <v>EKSKLUSIF</v>
          </cell>
          <cell r="AU365" t="str">
            <v>EKSKLUSIF</v>
          </cell>
          <cell r="AV365" t="str">
            <v/>
          </cell>
          <cell r="AW365">
            <v>48</v>
          </cell>
          <cell r="AX365">
            <v>47</v>
          </cell>
          <cell r="AY365">
            <v>43</v>
          </cell>
          <cell r="AZ365">
            <v>46</v>
          </cell>
          <cell r="BA365">
            <v>43</v>
          </cell>
          <cell r="BB365">
            <v>48</v>
          </cell>
          <cell r="BC365">
            <v>47</v>
          </cell>
          <cell r="BD365">
            <v>43</v>
          </cell>
          <cell r="BE365">
            <v>46</v>
          </cell>
          <cell r="BF365">
            <v>43</v>
          </cell>
          <cell r="BG365">
            <v>8</v>
          </cell>
          <cell r="BH365">
            <v>48</v>
          </cell>
          <cell r="BI365">
            <v>47</v>
          </cell>
          <cell r="BJ365">
            <v>43</v>
          </cell>
          <cell r="BK365">
            <v>46</v>
          </cell>
          <cell r="BL365">
            <v>43</v>
          </cell>
          <cell r="BM365">
            <v>21</v>
          </cell>
          <cell r="BN365">
            <v>256</v>
          </cell>
          <cell r="BO365">
            <v>8</v>
          </cell>
          <cell r="BP365">
            <v>48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21</v>
          </cell>
          <cell r="BV365">
            <v>77</v>
          </cell>
          <cell r="BW365">
            <v>0</v>
          </cell>
          <cell r="BX365" t="str">
            <v>TIDAK</v>
          </cell>
          <cell r="BY365" t="str">
            <v>TIDAK</v>
          </cell>
        </row>
        <row r="366">
          <cell r="A366" t="str">
            <v>A1287</v>
          </cell>
          <cell r="B366" t="str">
            <v>Yolenta Wening</v>
          </cell>
          <cell r="C366" t="str">
            <v>DELTA</v>
          </cell>
          <cell r="D366">
            <v>44958</v>
          </cell>
          <cell r="E366" t="str">
            <v>Feb-23</v>
          </cell>
          <cell r="F366" t="str">
            <v>EKSKLUSIF</v>
          </cell>
          <cell r="G366" t="str">
            <v>EKSKLUSIF</v>
          </cell>
          <cell r="H366" t="str">
            <v>EKSKLUSIF</v>
          </cell>
          <cell r="I366" t="str">
            <v>-</v>
          </cell>
          <cell r="J366" t="str">
            <v>-</v>
          </cell>
          <cell r="K366" t="str">
            <v>-</v>
          </cell>
          <cell r="L366" t="str">
            <v>-</v>
          </cell>
          <cell r="M366">
            <v>22</v>
          </cell>
          <cell r="N366">
            <v>45</v>
          </cell>
          <cell r="O366">
            <v>40</v>
          </cell>
          <cell r="P366">
            <v>0</v>
          </cell>
          <cell r="Q366">
            <v>0</v>
          </cell>
          <cell r="R366">
            <v>0</v>
          </cell>
          <cell r="S366" t="str">
            <v/>
          </cell>
          <cell r="T366">
            <v>107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/>
          </cell>
          <cell r="AB366">
            <v>0</v>
          </cell>
          <cell r="AC366">
            <v>4</v>
          </cell>
          <cell r="AD366" t="str">
            <v>DOWNGRADE</v>
          </cell>
          <cell r="AE366" t="str">
            <v>RESET</v>
          </cell>
          <cell r="AF366">
            <v>0</v>
          </cell>
          <cell r="AG366">
            <v>2</v>
          </cell>
          <cell r="AH366" t="str">
            <v>SAPHIRE</v>
          </cell>
          <cell r="AI366">
            <v>0</v>
          </cell>
          <cell r="AJ366" t="str">
            <v>FALSE</v>
          </cell>
          <cell r="AK366">
            <v>0</v>
          </cell>
          <cell r="AL366">
            <v>45261</v>
          </cell>
          <cell r="AM366">
            <v>45701</v>
          </cell>
          <cell r="AN366">
            <v>1</v>
          </cell>
          <cell r="AO366">
            <v>0</v>
          </cell>
          <cell r="AP366" t="str">
            <v>-</v>
          </cell>
          <cell r="AQ366" t="str">
            <v>-</v>
          </cell>
          <cell r="AR366" t="str">
            <v>-</v>
          </cell>
          <cell r="AS366" t="str">
            <v>-</v>
          </cell>
          <cell r="AT366" t="str">
            <v>-</v>
          </cell>
          <cell r="AU366" t="str">
            <v>-</v>
          </cell>
          <cell r="AV366" t="str">
            <v/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 t="str">
            <v/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 t="str">
            <v/>
          </cell>
          <cell r="BN366">
            <v>0</v>
          </cell>
          <cell r="BO366" t="str">
            <v/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 t="str">
            <v/>
          </cell>
          <cell r="BV366">
            <v>0</v>
          </cell>
          <cell r="BW366">
            <v>7</v>
          </cell>
          <cell r="BX366" t="str">
            <v>DOWNGRADE</v>
          </cell>
          <cell r="BY366" t="str">
            <v>RESET</v>
          </cell>
        </row>
        <row r="367">
          <cell r="A367" t="str">
            <v>A0674</v>
          </cell>
          <cell r="B367" t="str">
            <v>Yuli Ambarwati</v>
          </cell>
          <cell r="C367" t="str">
            <v>DELTA</v>
          </cell>
          <cell r="D367">
            <v>44876</v>
          </cell>
          <cell r="E367" t="str">
            <v>Nov-22</v>
          </cell>
          <cell r="F367" t="str">
            <v>EKSKLUSIF</v>
          </cell>
          <cell r="G367" t="str">
            <v>EKSKLUSIF</v>
          </cell>
          <cell r="H367" t="str">
            <v>EKSKLUSIF</v>
          </cell>
          <cell r="I367" t="str">
            <v>REGULER</v>
          </cell>
          <cell r="J367" t="str">
            <v>-</v>
          </cell>
          <cell r="K367" t="str">
            <v>-</v>
          </cell>
          <cell r="L367" t="str">
            <v>-</v>
          </cell>
          <cell r="M367">
            <v>20</v>
          </cell>
          <cell r="N367">
            <v>44</v>
          </cell>
          <cell r="O367">
            <v>42</v>
          </cell>
          <cell r="P367">
            <v>27</v>
          </cell>
          <cell r="Q367">
            <v>0</v>
          </cell>
          <cell r="R367">
            <v>0</v>
          </cell>
          <cell r="S367" t="str">
            <v/>
          </cell>
          <cell r="T367">
            <v>133</v>
          </cell>
          <cell r="U367">
            <v>0</v>
          </cell>
          <cell r="V367">
            <v>0</v>
          </cell>
          <cell r="W367">
            <v>0</v>
          </cell>
          <cell r="X367">
            <v>27</v>
          </cell>
          <cell r="Y367">
            <v>0</v>
          </cell>
          <cell r="Z367">
            <v>0</v>
          </cell>
          <cell r="AA367" t="str">
            <v/>
          </cell>
          <cell r="AB367">
            <v>27</v>
          </cell>
          <cell r="AC367">
            <v>3</v>
          </cell>
          <cell r="AD367" t="str">
            <v>DOWNGRADE</v>
          </cell>
          <cell r="AE367" t="str">
            <v>RESET</v>
          </cell>
          <cell r="AF367">
            <v>0</v>
          </cell>
          <cell r="AG367">
            <v>2</v>
          </cell>
          <cell r="AH367" t="str">
            <v>SAPHIRE</v>
          </cell>
          <cell r="AI367">
            <v>0</v>
          </cell>
          <cell r="AJ367" t="str">
            <v>FALSE</v>
          </cell>
          <cell r="AK367">
            <v>0</v>
          </cell>
          <cell r="AL367">
            <v>45261</v>
          </cell>
          <cell r="AM367">
            <v>45701</v>
          </cell>
          <cell r="AN367">
            <v>1</v>
          </cell>
          <cell r="AO367">
            <v>0</v>
          </cell>
          <cell r="AP367" t="str">
            <v>-</v>
          </cell>
          <cell r="AQ367" t="str">
            <v>-</v>
          </cell>
          <cell r="AR367" t="str">
            <v>-</v>
          </cell>
          <cell r="AS367" t="str">
            <v>-</v>
          </cell>
          <cell r="AT367" t="str">
            <v>-</v>
          </cell>
          <cell r="AU367" t="str">
            <v>-</v>
          </cell>
          <cell r="AV367" t="str">
            <v/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 t="str">
            <v/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 t="str">
            <v/>
          </cell>
          <cell r="BN367">
            <v>0</v>
          </cell>
          <cell r="BO367" t="str">
            <v/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 t="str">
            <v/>
          </cell>
          <cell r="BV367">
            <v>0</v>
          </cell>
          <cell r="BW367">
            <v>7</v>
          </cell>
          <cell r="BX367" t="str">
            <v>DOWNGRADE</v>
          </cell>
          <cell r="BY367" t="str">
            <v>RESET</v>
          </cell>
        </row>
        <row r="368">
          <cell r="A368" t="str">
            <v>A0310</v>
          </cell>
          <cell r="B368" t="str">
            <v>Yuliana Aisiyah</v>
          </cell>
          <cell r="C368" t="str">
            <v>DELTA</v>
          </cell>
          <cell r="D368">
            <v>44841</v>
          </cell>
          <cell r="E368" t="str">
            <v>Oct-22</v>
          </cell>
          <cell r="F368" t="str">
            <v>REGULER</v>
          </cell>
          <cell r="G368" t="str">
            <v>REGULER</v>
          </cell>
          <cell r="H368" t="str">
            <v>REGULER</v>
          </cell>
          <cell r="I368" t="str">
            <v>REGULER</v>
          </cell>
          <cell r="J368" t="str">
            <v>REGULER</v>
          </cell>
          <cell r="K368" t="str">
            <v>REGULER</v>
          </cell>
          <cell r="L368" t="str">
            <v>-</v>
          </cell>
          <cell r="M368">
            <v>21</v>
          </cell>
          <cell r="N368">
            <v>13</v>
          </cell>
          <cell r="O368">
            <v>6</v>
          </cell>
          <cell r="P368">
            <v>30</v>
          </cell>
          <cell r="Q368">
            <v>5</v>
          </cell>
          <cell r="R368">
            <v>24</v>
          </cell>
          <cell r="S368" t="str">
            <v/>
          </cell>
          <cell r="T368">
            <v>99</v>
          </cell>
          <cell r="U368">
            <v>21</v>
          </cell>
          <cell r="V368">
            <v>13</v>
          </cell>
          <cell r="W368">
            <v>6</v>
          </cell>
          <cell r="X368">
            <v>30</v>
          </cell>
          <cell r="Y368">
            <v>5</v>
          </cell>
          <cell r="Z368">
            <v>24</v>
          </cell>
          <cell r="AA368" t="str">
            <v/>
          </cell>
          <cell r="AB368">
            <v>99</v>
          </cell>
          <cell r="AC368">
            <v>1</v>
          </cell>
          <cell r="AD368" t="str">
            <v>TIDAK</v>
          </cell>
          <cell r="AE368" t="str">
            <v>TIDAK</v>
          </cell>
          <cell r="AF368">
            <v>99</v>
          </cell>
          <cell r="AG368">
            <v>2</v>
          </cell>
          <cell r="AH368" t="str">
            <v>SAPHIRE</v>
          </cell>
          <cell r="AI368">
            <v>65</v>
          </cell>
          <cell r="AJ368" t="str">
            <v>Y</v>
          </cell>
          <cell r="AK368">
            <v>0</v>
          </cell>
          <cell r="AL368">
            <v>45261</v>
          </cell>
          <cell r="AM368">
            <v>45701</v>
          </cell>
          <cell r="AN368">
            <v>1</v>
          </cell>
          <cell r="AO368">
            <v>34</v>
          </cell>
          <cell r="AP368" t="str">
            <v>-</v>
          </cell>
          <cell r="AQ368" t="str">
            <v>-</v>
          </cell>
          <cell r="AR368" t="str">
            <v>-</v>
          </cell>
          <cell r="AS368" t="str">
            <v>-</v>
          </cell>
          <cell r="AT368" t="str">
            <v>-</v>
          </cell>
          <cell r="AU368" t="str">
            <v>-</v>
          </cell>
          <cell r="AV368" t="str">
            <v/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 t="str">
            <v/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 t="str">
            <v/>
          </cell>
          <cell r="BN368">
            <v>0</v>
          </cell>
          <cell r="BO368" t="str">
            <v/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 t="str">
            <v/>
          </cell>
          <cell r="BV368">
            <v>0</v>
          </cell>
          <cell r="BW368">
            <v>7</v>
          </cell>
          <cell r="BX368" t="str">
            <v>DOWNGRADE</v>
          </cell>
          <cell r="BY368" t="str">
            <v>RESET</v>
          </cell>
        </row>
        <row r="369">
          <cell r="A369">
            <v>92485</v>
          </cell>
          <cell r="B369" t="str">
            <v>Yulisa Eri Arvidayani</v>
          </cell>
          <cell r="C369" t="str">
            <v>DELTA</v>
          </cell>
          <cell r="D369">
            <v>44736</v>
          </cell>
          <cell r="E369" t="str">
            <v>Jun-22</v>
          </cell>
          <cell r="F369" t="str">
            <v>EKSKLUSIF</v>
          </cell>
          <cell r="G369" t="str">
            <v>REGULER</v>
          </cell>
          <cell r="H369" t="str">
            <v>REGULER</v>
          </cell>
          <cell r="I369" t="str">
            <v>REGULER</v>
          </cell>
          <cell r="J369" t="str">
            <v>REGULER</v>
          </cell>
          <cell r="K369" t="str">
            <v>REGULER</v>
          </cell>
          <cell r="L369" t="str">
            <v>REGULER</v>
          </cell>
          <cell r="M369">
            <v>16</v>
          </cell>
          <cell r="N369">
            <v>41</v>
          </cell>
          <cell r="O369">
            <v>36</v>
          </cell>
          <cell r="P369">
            <v>36</v>
          </cell>
          <cell r="Q369">
            <v>35</v>
          </cell>
          <cell r="R369">
            <v>34</v>
          </cell>
          <cell r="S369">
            <v>15</v>
          </cell>
          <cell r="T369">
            <v>213</v>
          </cell>
          <cell r="U369">
            <v>0</v>
          </cell>
          <cell r="V369">
            <v>41</v>
          </cell>
          <cell r="W369">
            <v>36</v>
          </cell>
          <cell r="X369">
            <v>36</v>
          </cell>
          <cell r="Y369">
            <v>35</v>
          </cell>
          <cell r="Z369">
            <v>34</v>
          </cell>
          <cell r="AA369">
            <v>15</v>
          </cell>
          <cell r="AB369">
            <v>197</v>
          </cell>
          <cell r="AC369">
            <v>0</v>
          </cell>
          <cell r="AD369" t="str">
            <v>TIDAK</v>
          </cell>
          <cell r="AE369" t="str">
            <v>TIDAK</v>
          </cell>
          <cell r="AF369">
            <v>197</v>
          </cell>
          <cell r="AG369">
            <v>2</v>
          </cell>
          <cell r="AH369" t="str">
            <v>SAPHIRE</v>
          </cell>
          <cell r="AI369">
            <v>0</v>
          </cell>
          <cell r="AJ369" t="str">
            <v>Y</v>
          </cell>
          <cell r="AK369">
            <v>0</v>
          </cell>
          <cell r="AL369">
            <v>45261</v>
          </cell>
          <cell r="AM369">
            <v>45701</v>
          </cell>
          <cell r="AN369">
            <v>1</v>
          </cell>
          <cell r="AO369">
            <v>197</v>
          </cell>
          <cell r="AP369" t="str">
            <v>-</v>
          </cell>
          <cell r="AQ369" t="str">
            <v>-</v>
          </cell>
          <cell r="AR369" t="str">
            <v>REGULER</v>
          </cell>
          <cell r="AS369" t="str">
            <v>REGULER</v>
          </cell>
          <cell r="AT369" t="str">
            <v>REGULER</v>
          </cell>
          <cell r="AU369" t="str">
            <v>REGULER</v>
          </cell>
          <cell r="AV369" t="str">
            <v/>
          </cell>
          <cell r="AW369">
            <v>32</v>
          </cell>
          <cell r="AX369">
            <v>31</v>
          </cell>
          <cell r="AY369">
            <v>30</v>
          </cell>
          <cell r="AZ369">
            <v>35</v>
          </cell>
          <cell r="BA369">
            <v>32</v>
          </cell>
          <cell r="BB369">
            <v>32</v>
          </cell>
          <cell r="BC369">
            <v>31</v>
          </cell>
          <cell r="BD369">
            <v>30</v>
          </cell>
          <cell r="BE369">
            <v>35</v>
          </cell>
          <cell r="BF369">
            <v>32</v>
          </cell>
          <cell r="BG369">
            <v>17</v>
          </cell>
          <cell r="BH369">
            <v>32</v>
          </cell>
          <cell r="BI369">
            <v>31</v>
          </cell>
          <cell r="BJ369">
            <v>30</v>
          </cell>
          <cell r="BK369">
            <v>35</v>
          </cell>
          <cell r="BL369">
            <v>32</v>
          </cell>
          <cell r="BM369">
            <v>15</v>
          </cell>
          <cell r="BN369">
            <v>192</v>
          </cell>
          <cell r="BO369">
            <v>17</v>
          </cell>
          <cell r="BP369">
            <v>32</v>
          </cell>
          <cell r="BQ369">
            <v>31</v>
          </cell>
          <cell r="BR369">
            <v>30</v>
          </cell>
          <cell r="BS369">
            <v>35</v>
          </cell>
          <cell r="BT369">
            <v>32</v>
          </cell>
          <cell r="BU369">
            <v>15</v>
          </cell>
          <cell r="BV369">
            <v>192</v>
          </cell>
          <cell r="BW369">
            <v>0</v>
          </cell>
          <cell r="BX369" t="str">
            <v>TIDAK</v>
          </cell>
          <cell r="BY369" t="str">
            <v>TIDAK</v>
          </cell>
        </row>
        <row r="370">
          <cell r="A370" t="str">
            <v>A3936</v>
          </cell>
          <cell r="B370" t="str">
            <v>YUSNIA AYUNI</v>
          </cell>
          <cell r="C370" t="str">
            <v>DELTA</v>
          </cell>
          <cell r="D370">
            <v>45414</v>
          </cell>
          <cell r="E370" t="str">
            <v>May-24</v>
          </cell>
          <cell r="F370" t="str">
            <v>-</v>
          </cell>
          <cell r="G370" t="str">
            <v>-</v>
          </cell>
          <cell r="H370" t="str">
            <v>-</v>
          </cell>
          <cell r="I370" t="str">
            <v>-</v>
          </cell>
          <cell r="J370" t="str">
            <v>-</v>
          </cell>
          <cell r="K370" t="str">
            <v>REGULER</v>
          </cell>
          <cell r="L370" t="str">
            <v>-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21</v>
          </cell>
          <cell r="S370" t="str">
            <v/>
          </cell>
          <cell r="T370">
            <v>21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21</v>
          </cell>
          <cell r="AA370" t="str">
            <v/>
          </cell>
          <cell r="AB370">
            <v>21</v>
          </cell>
          <cell r="AC370">
            <v>1</v>
          </cell>
          <cell r="AD370" t="str">
            <v>TIDAK</v>
          </cell>
          <cell r="AE370" t="str">
            <v>TIDAK</v>
          </cell>
          <cell r="AF370">
            <v>21</v>
          </cell>
          <cell r="AG370">
            <v>2</v>
          </cell>
          <cell r="AH370" t="str">
            <v>SAPHIRE</v>
          </cell>
          <cell r="AI370">
            <v>0</v>
          </cell>
          <cell r="AJ370" t="str">
            <v>FALSE</v>
          </cell>
          <cell r="AK370">
            <v>0</v>
          </cell>
          <cell r="AL370">
            <v>45261</v>
          </cell>
          <cell r="AM370">
            <v>45701</v>
          </cell>
          <cell r="AN370">
            <v>1</v>
          </cell>
          <cell r="AO370">
            <v>21</v>
          </cell>
          <cell r="AP370" t="str">
            <v>-</v>
          </cell>
          <cell r="AQ370" t="str">
            <v>-</v>
          </cell>
          <cell r="AR370" t="str">
            <v>-</v>
          </cell>
          <cell r="AS370" t="str">
            <v>-</v>
          </cell>
          <cell r="AT370" t="str">
            <v>-</v>
          </cell>
          <cell r="AU370" t="str">
            <v>-</v>
          </cell>
          <cell r="AV370" t="str">
            <v/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 t="str">
            <v/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 t="str">
            <v/>
          </cell>
          <cell r="BN370">
            <v>0</v>
          </cell>
          <cell r="BO370" t="str">
            <v/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 t="str">
            <v/>
          </cell>
          <cell r="BV370">
            <v>0</v>
          </cell>
          <cell r="BW370">
            <v>7</v>
          </cell>
          <cell r="BX370" t="str">
            <v>DOWNGRADE</v>
          </cell>
          <cell r="BY370" t="str">
            <v>RESET</v>
          </cell>
        </row>
        <row r="371">
          <cell r="A371" t="str">
            <v>A3899</v>
          </cell>
          <cell r="B371" t="str">
            <v>ZAHRA FATIHAH MIFTAHURRAHMAH</v>
          </cell>
          <cell r="C371" t="str">
            <v>DELTA</v>
          </cell>
          <cell r="D371">
            <v>45428</v>
          </cell>
          <cell r="E371" t="str">
            <v>May-24</v>
          </cell>
          <cell r="F371" t="str">
            <v>-</v>
          </cell>
          <cell r="G371" t="str">
            <v>-</v>
          </cell>
          <cell r="H371" t="str">
            <v>-</v>
          </cell>
          <cell r="I371" t="str">
            <v>-</v>
          </cell>
          <cell r="J371" t="str">
            <v>-</v>
          </cell>
          <cell r="K371" t="str">
            <v>REGULER</v>
          </cell>
          <cell r="L371" t="str">
            <v>REGULER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6</v>
          </cell>
          <cell r="S371">
            <v>6</v>
          </cell>
          <cell r="T371">
            <v>12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6</v>
          </cell>
          <cell r="AA371">
            <v>6</v>
          </cell>
          <cell r="AB371">
            <v>12</v>
          </cell>
          <cell r="AC371">
            <v>0</v>
          </cell>
          <cell r="AD371" t="str">
            <v>TIDAK</v>
          </cell>
          <cell r="AE371" t="str">
            <v>TIDAK</v>
          </cell>
          <cell r="AF371">
            <v>12</v>
          </cell>
          <cell r="AG371">
            <v>1</v>
          </cell>
          <cell r="AH371" t="str">
            <v>SAPHIRE</v>
          </cell>
          <cell r="AI371">
            <v>0</v>
          </cell>
          <cell r="AJ371" t="str">
            <v>FALSE</v>
          </cell>
          <cell r="AK371">
            <v>0</v>
          </cell>
          <cell r="AL371">
            <v>45261</v>
          </cell>
          <cell r="AM371">
            <v>45701</v>
          </cell>
          <cell r="AN371">
            <v>1</v>
          </cell>
          <cell r="AO371">
            <v>12</v>
          </cell>
          <cell r="AP371" t="str">
            <v>-</v>
          </cell>
          <cell r="AQ371" t="str">
            <v>-</v>
          </cell>
          <cell r="AR371" t="str">
            <v>REGULER</v>
          </cell>
          <cell r="AS371" t="str">
            <v>REGULER</v>
          </cell>
          <cell r="AT371" t="str">
            <v>REGULER</v>
          </cell>
          <cell r="AU371" t="str">
            <v>REGULER</v>
          </cell>
          <cell r="AV371" t="str">
            <v/>
          </cell>
          <cell r="AW371">
            <v>26</v>
          </cell>
          <cell r="AX371">
            <v>34</v>
          </cell>
          <cell r="AY371">
            <v>3</v>
          </cell>
          <cell r="AZ371">
            <v>27</v>
          </cell>
          <cell r="BA371">
            <v>35</v>
          </cell>
          <cell r="BB371">
            <v>26</v>
          </cell>
          <cell r="BC371">
            <v>34</v>
          </cell>
          <cell r="BD371">
            <v>3</v>
          </cell>
          <cell r="BE371">
            <v>27</v>
          </cell>
          <cell r="BF371">
            <v>35</v>
          </cell>
          <cell r="BG371">
            <v>9</v>
          </cell>
          <cell r="BH371">
            <v>26</v>
          </cell>
          <cell r="BI371">
            <v>34</v>
          </cell>
          <cell r="BJ371">
            <v>3</v>
          </cell>
          <cell r="BK371">
            <v>27</v>
          </cell>
          <cell r="BL371">
            <v>35</v>
          </cell>
          <cell r="BM371">
            <v>15</v>
          </cell>
          <cell r="BN371">
            <v>149</v>
          </cell>
          <cell r="BO371">
            <v>9</v>
          </cell>
          <cell r="BP371">
            <v>26</v>
          </cell>
          <cell r="BQ371">
            <v>34</v>
          </cell>
          <cell r="BR371">
            <v>3</v>
          </cell>
          <cell r="BS371">
            <v>27</v>
          </cell>
          <cell r="BT371">
            <v>35</v>
          </cell>
          <cell r="BU371">
            <v>15</v>
          </cell>
          <cell r="BV371">
            <v>149</v>
          </cell>
          <cell r="BW371">
            <v>0</v>
          </cell>
          <cell r="BX371" t="str">
            <v>TIDAK</v>
          </cell>
          <cell r="BY371" t="str">
            <v>TIDAK</v>
          </cell>
        </row>
        <row r="372">
          <cell r="A372" t="str">
            <v>A2940</v>
          </cell>
          <cell r="B372" t="str">
            <v>Zefania Andina</v>
          </cell>
          <cell r="C372" t="str">
            <v>DELTA</v>
          </cell>
          <cell r="D372">
            <v>45182</v>
          </cell>
          <cell r="E372" t="str">
            <v>Sep-23</v>
          </cell>
          <cell r="F372" t="str">
            <v>REGULER</v>
          </cell>
          <cell r="G372" t="str">
            <v>REGULER</v>
          </cell>
          <cell r="H372" t="str">
            <v>REGULER</v>
          </cell>
          <cell r="I372" t="str">
            <v>REGULER</v>
          </cell>
          <cell r="J372" t="str">
            <v>-</v>
          </cell>
          <cell r="K372" t="str">
            <v>REGULER</v>
          </cell>
          <cell r="L372" t="str">
            <v>-</v>
          </cell>
          <cell r="M372">
            <v>21</v>
          </cell>
          <cell r="N372">
            <v>42</v>
          </cell>
          <cell r="O372">
            <v>38</v>
          </cell>
          <cell r="P372">
            <v>41</v>
          </cell>
          <cell r="Q372">
            <v>0</v>
          </cell>
          <cell r="R372">
            <v>36</v>
          </cell>
          <cell r="S372" t="str">
            <v/>
          </cell>
          <cell r="T372">
            <v>178</v>
          </cell>
          <cell r="U372">
            <v>21</v>
          </cell>
          <cell r="V372">
            <v>42</v>
          </cell>
          <cell r="W372">
            <v>38</v>
          </cell>
          <cell r="X372">
            <v>41</v>
          </cell>
          <cell r="Y372">
            <v>0</v>
          </cell>
          <cell r="Z372">
            <v>36</v>
          </cell>
          <cell r="AA372" t="str">
            <v/>
          </cell>
          <cell r="AB372">
            <v>178</v>
          </cell>
          <cell r="AC372">
            <v>2</v>
          </cell>
          <cell r="AD372" t="str">
            <v>TIDAK</v>
          </cell>
          <cell r="AE372" t="str">
            <v>TIDAK</v>
          </cell>
          <cell r="AF372">
            <v>178</v>
          </cell>
          <cell r="AG372">
            <v>2</v>
          </cell>
          <cell r="AH372" t="str">
            <v>SAPHIRE</v>
          </cell>
          <cell r="AI372">
            <v>0</v>
          </cell>
          <cell r="AJ372" t="str">
            <v>Y</v>
          </cell>
          <cell r="AK372">
            <v>0</v>
          </cell>
          <cell r="AL372">
            <v>45261</v>
          </cell>
          <cell r="AM372">
            <v>45701</v>
          </cell>
          <cell r="AN372">
            <v>1</v>
          </cell>
          <cell r="AO372">
            <v>178</v>
          </cell>
          <cell r="AP372" t="str">
            <v>-</v>
          </cell>
          <cell r="AQ372" t="str">
            <v>-</v>
          </cell>
          <cell r="AR372" t="str">
            <v>-</v>
          </cell>
          <cell r="AS372" t="str">
            <v>-</v>
          </cell>
          <cell r="AT372" t="str">
            <v>-</v>
          </cell>
          <cell r="AU372" t="str">
            <v>-</v>
          </cell>
          <cell r="AV372" t="str">
            <v/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 t="str">
            <v/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 t="str">
            <v/>
          </cell>
          <cell r="BN372">
            <v>0</v>
          </cell>
          <cell r="BO372" t="str">
            <v/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 t="str">
            <v/>
          </cell>
          <cell r="BV372">
            <v>0</v>
          </cell>
          <cell r="BW372">
            <v>7</v>
          </cell>
          <cell r="BX372" t="str">
            <v>DOWNGRADE</v>
          </cell>
          <cell r="BY372" t="str">
            <v>RESET</v>
          </cell>
        </row>
        <row r="373">
          <cell r="A373">
            <v>90638</v>
          </cell>
          <cell r="B373" t="str">
            <v>Zefanya Novita Wibisono</v>
          </cell>
          <cell r="C373" t="str">
            <v>DELTA</v>
          </cell>
          <cell r="D373">
            <v>44399</v>
          </cell>
          <cell r="E373" t="str">
            <v>Jul-21</v>
          </cell>
          <cell r="F373" t="str">
            <v>REGULER</v>
          </cell>
          <cell r="G373" t="str">
            <v>REGULER</v>
          </cell>
          <cell r="H373" t="str">
            <v>REGULER</v>
          </cell>
          <cell r="I373" t="str">
            <v>REGULER</v>
          </cell>
          <cell r="J373" t="str">
            <v>REGULER</v>
          </cell>
          <cell r="K373" t="str">
            <v>EKSKLUSIF</v>
          </cell>
          <cell r="L373" t="str">
            <v>EKSKLUSIF</v>
          </cell>
          <cell r="M373">
            <v>0</v>
          </cell>
          <cell r="N373">
            <v>13</v>
          </cell>
          <cell r="O373">
            <v>17</v>
          </cell>
          <cell r="P373">
            <v>35</v>
          </cell>
          <cell r="Q373">
            <v>34</v>
          </cell>
          <cell r="R373">
            <v>44</v>
          </cell>
          <cell r="S373">
            <v>21</v>
          </cell>
          <cell r="T373">
            <v>164</v>
          </cell>
          <cell r="U373">
            <v>0</v>
          </cell>
          <cell r="V373">
            <v>13</v>
          </cell>
          <cell r="W373">
            <v>17</v>
          </cell>
          <cell r="X373">
            <v>35</v>
          </cell>
          <cell r="Y373">
            <v>34</v>
          </cell>
          <cell r="Z373">
            <v>0</v>
          </cell>
          <cell r="AA373">
            <v>0</v>
          </cell>
          <cell r="AB373">
            <v>99</v>
          </cell>
          <cell r="AC373">
            <v>1</v>
          </cell>
          <cell r="AD373" t="str">
            <v>TIDAK</v>
          </cell>
          <cell r="AE373" t="str">
            <v>TIDAK</v>
          </cell>
          <cell r="AF373">
            <v>99</v>
          </cell>
          <cell r="AG373">
            <v>2</v>
          </cell>
          <cell r="AH373" t="str">
            <v>SAPHIRE</v>
          </cell>
          <cell r="AI373">
            <v>0</v>
          </cell>
          <cell r="AJ373" t="str">
            <v>Y</v>
          </cell>
          <cell r="AK373">
            <v>0</v>
          </cell>
          <cell r="AL373">
            <v>45261</v>
          </cell>
          <cell r="AM373">
            <v>45701</v>
          </cell>
          <cell r="AN373">
            <v>1</v>
          </cell>
          <cell r="AO373">
            <v>99</v>
          </cell>
          <cell r="AP373" t="str">
            <v>EKSKLUSIF</v>
          </cell>
          <cell r="AQ373" t="str">
            <v>-</v>
          </cell>
          <cell r="AR373" t="str">
            <v>-</v>
          </cell>
          <cell r="AS373" t="str">
            <v>-</v>
          </cell>
          <cell r="AT373" t="str">
            <v>-</v>
          </cell>
          <cell r="AU373" t="str">
            <v>-</v>
          </cell>
          <cell r="AV373" t="str">
            <v/>
          </cell>
          <cell r="AW373">
            <v>20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20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19</v>
          </cell>
          <cell r="BH373">
            <v>20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 t="str">
            <v/>
          </cell>
          <cell r="BN373">
            <v>39</v>
          </cell>
          <cell r="BO373">
            <v>0</v>
          </cell>
          <cell r="BP373">
            <v>20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 t="str">
            <v/>
          </cell>
          <cell r="BV373">
            <v>20</v>
          </cell>
          <cell r="BW373">
            <v>5</v>
          </cell>
          <cell r="BX373" t="str">
            <v>DOWNGRADE</v>
          </cell>
          <cell r="BY373" t="str">
            <v>RESET</v>
          </cell>
        </row>
        <row r="374">
          <cell r="A374" t="str">
            <v>A2473</v>
          </cell>
          <cell r="B374" t="str">
            <v>Ziana Walidah Tri Utami</v>
          </cell>
          <cell r="C374" t="str">
            <v>DELTA</v>
          </cell>
          <cell r="D374">
            <v>45110</v>
          </cell>
          <cell r="E374" t="str">
            <v>Jul-23</v>
          </cell>
          <cell r="F374" t="str">
            <v>REGULER</v>
          </cell>
          <cell r="G374" t="str">
            <v>REGULER</v>
          </cell>
          <cell r="H374" t="str">
            <v>REGULER</v>
          </cell>
          <cell r="I374" t="str">
            <v>REGULER</v>
          </cell>
          <cell r="J374" t="str">
            <v>REGULER</v>
          </cell>
          <cell r="K374" t="str">
            <v>-</v>
          </cell>
          <cell r="L374" t="str">
            <v>REGULER</v>
          </cell>
          <cell r="M374">
            <v>18</v>
          </cell>
          <cell r="N374">
            <v>36</v>
          </cell>
          <cell r="O374">
            <v>7</v>
          </cell>
          <cell r="P374">
            <v>25</v>
          </cell>
          <cell r="Q374">
            <v>3</v>
          </cell>
          <cell r="R374">
            <v>0</v>
          </cell>
          <cell r="S374">
            <v>4</v>
          </cell>
          <cell r="T374">
            <v>93</v>
          </cell>
          <cell r="U374">
            <v>18</v>
          </cell>
          <cell r="V374">
            <v>36</v>
          </cell>
          <cell r="W374">
            <v>7</v>
          </cell>
          <cell r="X374">
            <v>25</v>
          </cell>
          <cell r="Y374">
            <v>3</v>
          </cell>
          <cell r="Z374">
            <v>0</v>
          </cell>
          <cell r="AA374">
            <v>4</v>
          </cell>
          <cell r="AB374">
            <v>93</v>
          </cell>
          <cell r="AC374">
            <v>1</v>
          </cell>
          <cell r="AD374" t="str">
            <v>TIDAK</v>
          </cell>
          <cell r="AE374" t="str">
            <v>TIDAK</v>
          </cell>
          <cell r="AF374">
            <v>93</v>
          </cell>
          <cell r="AG374">
            <v>2</v>
          </cell>
          <cell r="AH374" t="str">
            <v>SAPHIRE</v>
          </cell>
          <cell r="AI374">
            <v>0</v>
          </cell>
          <cell r="AJ374" t="str">
            <v>Y</v>
          </cell>
          <cell r="AK374">
            <v>0</v>
          </cell>
          <cell r="AL374">
            <v>45261</v>
          </cell>
          <cell r="AM374">
            <v>45701</v>
          </cell>
          <cell r="AN374">
            <v>1</v>
          </cell>
          <cell r="AO374">
            <v>93</v>
          </cell>
          <cell r="AP374" t="str">
            <v>-</v>
          </cell>
          <cell r="AQ374" t="str">
            <v>-</v>
          </cell>
          <cell r="AR374" t="str">
            <v>REGULER</v>
          </cell>
          <cell r="AS374" t="str">
            <v>-</v>
          </cell>
          <cell r="AT374" t="str">
            <v>-</v>
          </cell>
          <cell r="AU374" t="str">
            <v>-</v>
          </cell>
          <cell r="AV374" t="str">
            <v/>
          </cell>
          <cell r="AW374">
            <v>3</v>
          </cell>
          <cell r="AX374">
            <v>15</v>
          </cell>
          <cell r="AY374">
            <v>0</v>
          </cell>
          <cell r="AZ374">
            <v>0</v>
          </cell>
          <cell r="BA374">
            <v>0</v>
          </cell>
          <cell r="BB374">
            <v>3</v>
          </cell>
          <cell r="BC374">
            <v>15</v>
          </cell>
          <cell r="BD374">
            <v>0</v>
          </cell>
          <cell r="BE374">
            <v>0</v>
          </cell>
          <cell r="BF374">
            <v>0</v>
          </cell>
          <cell r="BG374">
            <v>16</v>
          </cell>
          <cell r="BH374">
            <v>3</v>
          </cell>
          <cell r="BI374">
            <v>15</v>
          </cell>
          <cell r="BJ374">
            <v>0</v>
          </cell>
          <cell r="BK374">
            <v>0</v>
          </cell>
          <cell r="BL374">
            <v>0</v>
          </cell>
          <cell r="BM374" t="str">
            <v/>
          </cell>
          <cell r="BN374">
            <v>34</v>
          </cell>
          <cell r="BO374">
            <v>16</v>
          </cell>
          <cell r="BP374">
            <v>3</v>
          </cell>
          <cell r="BQ374">
            <v>15</v>
          </cell>
          <cell r="BR374">
            <v>0</v>
          </cell>
          <cell r="BS374">
            <v>0</v>
          </cell>
          <cell r="BT374">
            <v>0</v>
          </cell>
          <cell r="BU374" t="str">
            <v/>
          </cell>
          <cell r="BV374">
            <v>34</v>
          </cell>
          <cell r="BW374">
            <v>4</v>
          </cell>
          <cell r="BX374" t="str">
            <v>DOWNGRADE</v>
          </cell>
          <cell r="BY374" t="str">
            <v>RESET</v>
          </cell>
        </row>
        <row r="375">
          <cell r="A375" t="str">
            <v>A1781</v>
          </cell>
          <cell r="B375" t="str">
            <v>Zulfa Azizah</v>
          </cell>
          <cell r="C375" t="str">
            <v>DELTA</v>
          </cell>
          <cell r="D375">
            <v>45033</v>
          </cell>
          <cell r="E375" t="str">
            <v>Apr-23</v>
          </cell>
          <cell r="F375" t="str">
            <v>REGULER</v>
          </cell>
          <cell r="G375" t="str">
            <v>EKSKLUSIF</v>
          </cell>
          <cell r="H375" t="str">
            <v>EKSKLUSIF</v>
          </cell>
          <cell r="I375" t="str">
            <v>EKSKLUSIF</v>
          </cell>
          <cell r="J375" t="str">
            <v>REGULER</v>
          </cell>
          <cell r="K375" t="str">
            <v>REGULER</v>
          </cell>
          <cell r="L375" t="str">
            <v>REGULER</v>
          </cell>
          <cell r="M375">
            <v>2</v>
          </cell>
          <cell r="N375">
            <v>44</v>
          </cell>
          <cell r="O375">
            <v>38</v>
          </cell>
          <cell r="P375">
            <v>42</v>
          </cell>
          <cell r="Q375">
            <v>18</v>
          </cell>
          <cell r="R375">
            <v>14</v>
          </cell>
          <cell r="S375">
            <v>15</v>
          </cell>
          <cell r="T375">
            <v>173</v>
          </cell>
          <cell r="U375">
            <v>2</v>
          </cell>
          <cell r="V375">
            <v>0</v>
          </cell>
          <cell r="W375">
            <v>0</v>
          </cell>
          <cell r="X375">
            <v>0</v>
          </cell>
          <cell r="Y375">
            <v>18</v>
          </cell>
          <cell r="Z375">
            <v>14</v>
          </cell>
          <cell r="AA375">
            <v>15</v>
          </cell>
          <cell r="AB375">
            <v>49</v>
          </cell>
          <cell r="AC375">
            <v>0</v>
          </cell>
          <cell r="AD375" t="str">
            <v>TIDAK</v>
          </cell>
          <cell r="AE375" t="str">
            <v>TIDAK</v>
          </cell>
          <cell r="AF375">
            <v>49</v>
          </cell>
          <cell r="AG375">
            <v>2</v>
          </cell>
          <cell r="AH375" t="str">
            <v>SAPHIRE</v>
          </cell>
          <cell r="AI375">
            <v>0</v>
          </cell>
          <cell r="AJ375" t="str">
            <v>FALSE</v>
          </cell>
          <cell r="AK375">
            <v>0</v>
          </cell>
          <cell r="AL375">
            <v>45261</v>
          </cell>
          <cell r="AM375">
            <v>45701</v>
          </cell>
          <cell r="AN375">
            <v>1</v>
          </cell>
          <cell r="AO375">
            <v>49</v>
          </cell>
          <cell r="AP375" t="str">
            <v>-</v>
          </cell>
          <cell r="AQ375" t="str">
            <v>-</v>
          </cell>
          <cell r="AR375" t="str">
            <v>EKSKLUSIF</v>
          </cell>
          <cell r="AS375" t="str">
            <v>EKSKLUSIF</v>
          </cell>
          <cell r="AT375" t="str">
            <v>REGULER</v>
          </cell>
          <cell r="AU375" t="str">
            <v>REGULER</v>
          </cell>
          <cell r="AV375" t="str">
            <v/>
          </cell>
          <cell r="AW375">
            <v>46</v>
          </cell>
          <cell r="AX375">
            <v>49</v>
          </cell>
          <cell r="AY375">
            <v>42</v>
          </cell>
          <cell r="AZ375">
            <v>32</v>
          </cell>
          <cell r="BA375">
            <v>38</v>
          </cell>
          <cell r="BB375">
            <v>46</v>
          </cell>
          <cell r="BC375">
            <v>49</v>
          </cell>
          <cell r="BD375">
            <v>42</v>
          </cell>
          <cell r="BE375">
            <v>32</v>
          </cell>
          <cell r="BF375">
            <v>38</v>
          </cell>
          <cell r="BG375">
            <v>20</v>
          </cell>
          <cell r="BH375">
            <v>46</v>
          </cell>
          <cell r="BI375">
            <v>49</v>
          </cell>
          <cell r="BJ375">
            <v>42</v>
          </cell>
          <cell r="BK375">
            <v>32</v>
          </cell>
          <cell r="BL375">
            <v>38</v>
          </cell>
          <cell r="BM375">
            <v>15</v>
          </cell>
          <cell r="BN375">
            <v>242</v>
          </cell>
          <cell r="BO375">
            <v>20</v>
          </cell>
          <cell r="BP375">
            <v>46</v>
          </cell>
          <cell r="BQ375">
            <v>0</v>
          </cell>
          <cell r="BR375">
            <v>0</v>
          </cell>
          <cell r="BS375">
            <v>32</v>
          </cell>
          <cell r="BT375">
            <v>38</v>
          </cell>
          <cell r="BU375">
            <v>15</v>
          </cell>
          <cell r="BV375">
            <v>151</v>
          </cell>
          <cell r="BW375">
            <v>0</v>
          </cell>
          <cell r="BX375" t="str">
            <v>TIDAK</v>
          </cell>
          <cell r="BY375" t="str">
            <v>TIDAK</v>
          </cell>
        </row>
        <row r="376">
          <cell r="A376" t="str">
            <v>A1209</v>
          </cell>
          <cell r="B376" t="str">
            <v>Zulfi Faqih Nurul Jannah</v>
          </cell>
          <cell r="C376" t="str">
            <v>DELTA</v>
          </cell>
          <cell r="D376">
            <v>44981</v>
          </cell>
          <cell r="E376" t="str">
            <v>Feb-23</v>
          </cell>
          <cell r="F376" t="str">
            <v>REGULER</v>
          </cell>
          <cell r="G376" t="str">
            <v>REGULER</v>
          </cell>
          <cell r="H376" t="str">
            <v>EKSKLUSIF</v>
          </cell>
          <cell r="I376" t="str">
            <v>EKSKLUSIF</v>
          </cell>
          <cell r="J376" t="str">
            <v>EKSKLUSIF</v>
          </cell>
          <cell r="K376" t="str">
            <v>EKSKLUSIF</v>
          </cell>
          <cell r="L376" t="str">
            <v>EKSKLUSIF</v>
          </cell>
          <cell r="M376">
            <v>15</v>
          </cell>
          <cell r="N376">
            <v>38</v>
          </cell>
          <cell r="O376">
            <v>41</v>
          </cell>
          <cell r="P376">
            <v>42</v>
          </cell>
          <cell r="Q376">
            <v>39</v>
          </cell>
          <cell r="R376">
            <v>43</v>
          </cell>
          <cell r="S376">
            <v>21</v>
          </cell>
          <cell r="T376">
            <v>239</v>
          </cell>
          <cell r="U376">
            <v>15</v>
          </cell>
          <cell r="V376">
            <v>38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53</v>
          </cell>
          <cell r="AC376">
            <v>0</v>
          </cell>
          <cell r="AD376" t="str">
            <v>TIDAK</v>
          </cell>
          <cell r="AE376" t="str">
            <v>TIDAK</v>
          </cell>
          <cell r="AF376">
            <v>53</v>
          </cell>
          <cell r="AG376">
            <v>2</v>
          </cell>
          <cell r="AH376" t="str">
            <v>SAPHIRE</v>
          </cell>
          <cell r="AI376">
            <v>0</v>
          </cell>
          <cell r="AJ376" t="str">
            <v>FALSE</v>
          </cell>
          <cell r="AK376">
            <v>0</v>
          </cell>
          <cell r="AL376">
            <v>45261</v>
          </cell>
          <cell r="AM376">
            <v>45701</v>
          </cell>
          <cell r="AN376">
            <v>1</v>
          </cell>
          <cell r="AO376">
            <v>53</v>
          </cell>
          <cell r="AP376" t="str">
            <v>EKSKLUSIF</v>
          </cell>
          <cell r="AQ376" t="str">
            <v>-</v>
          </cell>
          <cell r="AR376" t="str">
            <v>EKSKLUSIF</v>
          </cell>
          <cell r="AS376" t="str">
            <v>EKSKLUSIF</v>
          </cell>
          <cell r="AT376" t="str">
            <v>EKSKLUSIF</v>
          </cell>
          <cell r="AU376" t="str">
            <v>EKSKLUSIF</v>
          </cell>
          <cell r="AV376" t="str">
            <v/>
          </cell>
          <cell r="AW376">
            <v>48</v>
          </cell>
          <cell r="AX376">
            <v>48</v>
          </cell>
          <cell r="AY376">
            <v>42</v>
          </cell>
          <cell r="AZ376">
            <v>49</v>
          </cell>
          <cell r="BA376">
            <v>43</v>
          </cell>
          <cell r="BB376">
            <v>48</v>
          </cell>
          <cell r="BC376">
            <v>48</v>
          </cell>
          <cell r="BD376">
            <v>42</v>
          </cell>
          <cell r="BE376">
            <v>49</v>
          </cell>
          <cell r="BF376">
            <v>43</v>
          </cell>
          <cell r="BG376">
            <v>20</v>
          </cell>
          <cell r="BH376">
            <v>48</v>
          </cell>
          <cell r="BI376">
            <v>48</v>
          </cell>
          <cell r="BJ376">
            <v>42</v>
          </cell>
          <cell r="BK376">
            <v>49</v>
          </cell>
          <cell r="BL376">
            <v>43</v>
          </cell>
          <cell r="BM376">
            <v>22</v>
          </cell>
          <cell r="BN376">
            <v>272</v>
          </cell>
          <cell r="BO376">
            <v>0</v>
          </cell>
          <cell r="BP376">
            <v>48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22</v>
          </cell>
          <cell r="BV376">
            <v>70</v>
          </cell>
          <cell r="BW376">
            <v>0</v>
          </cell>
          <cell r="BX376" t="str">
            <v>TIDAK</v>
          </cell>
          <cell r="BY376" t="str">
            <v>TIDAK</v>
          </cell>
        </row>
        <row r="377">
          <cell r="A377" t="str">
            <v>A4036</v>
          </cell>
          <cell r="B377" t="str">
            <v>DWIKA ELTANJUNG</v>
          </cell>
          <cell r="C377" t="str">
            <v>DELTA</v>
          </cell>
          <cell r="D377">
            <v>45461</v>
          </cell>
          <cell r="E377" t="str">
            <v>Jun-24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 t="str">
            <v>-</v>
          </cell>
          <cell r="AQ377" t="str">
            <v>-</v>
          </cell>
          <cell r="AR377" t="str">
            <v>REGULER</v>
          </cell>
          <cell r="AS377" t="str">
            <v>REGULER</v>
          </cell>
          <cell r="AT377" t="str">
            <v>REGULER</v>
          </cell>
          <cell r="AU377" t="str">
            <v>REGULER</v>
          </cell>
          <cell r="AV377" t="str">
            <v/>
          </cell>
          <cell r="AW377">
            <v>13</v>
          </cell>
          <cell r="AX377">
            <v>20</v>
          </cell>
          <cell r="AY377">
            <v>35</v>
          </cell>
          <cell r="AZ377">
            <v>17</v>
          </cell>
          <cell r="BA377">
            <v>15</v>
          </cell>
          <cell r="BB377">
            <v>13</v>
          </cell>
          <cell r="BC377">
            <v>20</v>
          </cell>
          <cell r="BD377">
            <v>35</v>
          </cell>
          <cell r="BE377">
            <v>17</v>
          </cell>
          <cell r="BF377">
            <v>15</v>
          </cell>
          <cell r="BG377" t="str">
            <v/>
          </cell>
          <cell r="BH377">
            <v>13</v>
          </cell>
          <cell r="BI377">
            <v>20</v>
          </cell>
          <cell r="BJ377">
            <v>35</v>
          </cell>
          <cell r="BK377">
            <v>17</v>
          </cell>
          <cell r="BL377">
            <v>15</v>
          </cell>
          <cell r="BM377">
            <v>4</v>
          </cell>
          <cell r="BN377">
            <v>104</v>
          </cell>
          <cell r="BO377" t="str">
            <v/>
          </cell>
          <cell r="BP377">
            <v>13</v>
          </cell>
          <cell r="BQ377">
            <v>20</v>
          </cell>
          <cell r="BR377">
            <v>35</v>
          </cell>
          <cell r="BS377">
            <v>17</v>
          </cell>
          <cell r="BT377">
            <v>15</v>
          </cell>
          <cell r="BU377">
            <v>4</v>
          </cell>
          <cell r="BV377">
            <v>104</v>
          </cell>
          <cell r="BW377">
            <v>1</v>
          </cell>
          <cell r="BX377" t="str">
            <v>TIDAK</v>
          </cell>
          <cell r="BY377" t="str">
            <v>TIDAK</v>
          </cell>
        </row>
        <row r="378">
          <cell r="A378" t="str">
            <v>A4037</v>
          </cell>
          <cell r="B378" t="str">
            <v>TOMING SINURAT</v>
          </cell>
          <cell r="C378" t="str">
            <v>DELTA</v>
          </cell>
          <cell r="D378">
            <v>45461</v>
          </cell>
          <cell r="E378" t="str">
            <v>Jun-24</v>
          </cell>
          <cell r="F378">
            <v>0</v>
          </cell>
          <cell r="G378">
            <v>0</v>
          </cell>
          <cell r="H378" t="str">
            <v xml:space="preserve"> 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 t="str">
            <v xml:space="preserve"> 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 t="str">
            <v>-</v>
          </cell>
          <cell r="AQ378" t="str">
            <v>-</v>
          </cell>
          <cell r="AR378" t="str">
            <v>-</v>
          </cell>
          <cell r="AS378" t="str">
            <v>-</v>
          </cell>
          <cell r="AT378" t="str">
            <v>-</v>
          </cell>
          <cell r="AU378" t="str">
            <v>-</v>
          </cell>
          <cell r="AV378" t="str">
            <v/>
          </cell>
          <cell r="AW378">
            <v>5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5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 t="str">
            <v/>
          </cell>
          <cell r="BH378">
            <v>5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 t="str">
            <v/>
          </cell>
          <cell r="BN378">
            <v>5</v>
          </cell>
          <cell r="BO378" t="str">
            <v/>
          </cell>
          <cell r="BP378">
            <v>5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 t="str">
            <v/>
          </cell>
          <cell r="BV378">
            <v>5</v>
          </cell>
          <cell r="BW378">
            <v>6</v>
          </cell>
          <cell r="BX378" t="str">
            <v>DOWNGRADE</v>
          </cell>
          <cell r="BY378" t="str">
            <v>RESET</v>
          </cell>
        </row>
        <row r="379">
          <cell r="A379" t="str">
            <v>A4038</v>
          </cell>
          <cell r="B379" t="str">
            <v>YOLANDA SITORUS</v>
          </cell>
          <cell r="C379" t="str">
            <v>DELTA</v>
          </cell>
          <cell r="D379">
            <v>45461</v>
          </cell>
          <cell r="E379" t="str">
            <v>Jun-24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 t="str">
            <v>-</v>
          </cell>
          <cell r="AQ379" t="str">
            <v>-</v>
          </cell>
          <cell r="AR379" t="str">
            <v>REGULER</v>
          </cell>
          <cell r="AS379" t="str">
            <v>-</v>
          </cell>
          <cell r="AT379" t="str">
            <v>-</v>
          </cell>
          <cell r="AU379" t="str">
            <v>-</v>
          </cell>
          <cell r="AV379" t="str">
            <v/>
          </cell>
          <cell r="AW379">
            <v>10</v>
          </cell>
          <cell r="AX379">
            <v>1</v>
          </cell>
          <cell r="AY379">
            <v>0</v>
          </cell>
          <cell r="AZ379">
            <v>0</v>
          </cell>
          <cell r="BA379">
            <v>0</v>
          </cell>
          <cell r="BB379">
            <v>10</v>
          </cell>
          <cell r="BC379">
            <v>1</v>
          </cell>
          <cell r="BD379">
            <v>0</v>
          </cell>
          <cell r="BE379">
            <v>0</v>
          </cell>
          <cell r="BF379">
            <v>0</v>
          </cell>
          <cell r="BG379" t="str">
            <v/>
          </cell>
          <cell r="BH379">
            <v>10</v>
          </cell>
          <cell r="BI379">
            <v>1</v>
          </cell>
          <cell r="BJ379">
            <v>0</v>
          </cell>
          <cell r="BK379">
            <v>0</v>
          </cell>
          <cell r="BL379">
            <v>0</v>
          </cell>
          <cell r="BM379" t="str">
            <v/>
          </cell>
          <cell r="BN379">
            <v>11</v>
          </cell>
          <cell r="BO379" t="str">
            <v/>
          </cell>
          <cell r="BP379">
            <v>10</v>
          </cell>
          <cell r="BQ379">
            <v>1</v>
          </cell>
          <cell r="BR379">
            <v>0</v>
          </cell>
          <cell r="BS379">
            <v>0</v>
          </cell>
          <cell r="BT379">
            <v>0</v>
          </cell>
          <cell r="BU379" t="str">
            <v/>
          </cell>
          <cell r="BV379">
            <v>11</v>
          </cell>
          <cell r="BW379">
            <v>5</v>
          </cell>
          <cell r="BX379" t="str">
            <v>DOWNGRADE</v>
          </cell>
          <cell r="BY379" t="str">
            <v>RESET</v>
          </cell>
        </row>
        <row r="380">
          <cell r="A380" t="str">
            <v>A4039</v>
          </cell>
          <cell r="B380" t="str">
            <v>IBRAHIM FEBA NAUFALINDO</v>
          </cell>
          <cell r="C380" t="str">
            <v>DELTA</v>
          </cell>
          <cell r="D380">
            <v>45461</v>
          </cell>
          <cell r="E380" t="str">
            <v>Jun-24</v>
          </cell>
          <cell r="F380">
            <v>0</v>
          </cell>
          <cell r="G380" t="str">
            <v xml:space="preserve"> 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 t="str">
            <v xml:space="preserve"> 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 t="str">
            <v>-</v>
          </cell>
          <cell r="AQ380" t="str">
            <v>-</v>
          </cell>
          <cell r="AR380" t="str">
            <v>REGULER</v>
          </cell>
          <cell r="AS380" t="str">
            <v>REGULER</v>
          </cell>
          <cell r="AT380" t="str">
            <v>REGULER</v>
          </cell>
          <cell r="AU380" t="str">
            <v>EKSKLUSIF</v>
          </cell>
          <cell r="AV380" t="str">
            <v/>
          </cell>
          <cell r="AW380">
            <v>30</v>
          </cell>
          <cell r="AX380">
            <v>40</v>
          </cell>
          <cell r="AY380">
            <v>36</v>
          </cell>
          <cell r="AZ380">
            <v>46</v>
          </cell>
          <cell r="BA380">
            <v>44</v>
          </cell>
          <cell r="BB380">
            <v>30</v>
          </cell>
          <cell r="BC380">
            <v>40</v>
          </cell>
          <cell r="BD380">
            <v>36</v>
          </cell>
          <cell r="BE380">
            <v>46</v>
          </cell>
          <cell r="BF380">
            <v>44</v>
          </cell>
          <cell r="BG380" t="str">
            <v/>
          </cell>
          <cell r="BH380">
            <v>30</v>
          </cell>
          <cell r="BI380">
            <v>40</v>
          </cell>
          <cell r="BJ380">
            <v>36</v>
          </cell>
          <cell r="BK380">
            <v>46</v>
          </cell>
          <cell r="BL380">
            <v>44</v>
          </cell>
          <cell r="BM380">
            <v>21</v>
          </cell>
          <cell r="BN380">
            <v>217</v>
          </cell>
          <cell r="BO380" t="str">
            <v/>
          </cell>
          <cell r="BP380">
            <v>30</v>
          </cell>
          <cell r="BQ380">
            <v>40</v>
          </cell>
          <cell r="BR380">
            <v>36</v>
          </cell>
          <cell r="BS380">
            <v>46</v>
          </cell>
          <cell r="BT380">
            <v>0</v>
          </cell>
          <cell r="BU380">
            <v>21</v>
          </cell>
          <cell r="BV380">
            <v>173</v>
          </cell>
          <cell r="BW380">
            <v>1</v>
          </cell>
          <cell r="BX380" t="str">
            <v>TIDAK</v>
          </cell>
          <cell r="BY380" t="str">
            <v>TIDAK</v>
          </cell>
        </row>
        <row r="381">
          <cell r="A381" t="str">
            <v>A4055</v>
          </cell>
          <cell r="B381" t="str">
            <v>WIDI YANTI</v>
          </cell>
          <cell r="C381" t="str">
            <v>DELTA</v>
          </cell>
          <cell r="D381">
            <v>45461</v>
          </cell>
          <cell r="E381" t="str">
            <v>Jun-24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 t="str">
            <v>-</v>
          </cell>
          <cell r="AQ381" t="str">
            <v>-</v>
          </cell>
          <cell r="AR381" t="str">
            <v>-</v>
          </cell>
          <cell r="AS381" t="str">
            <v>-</v>
          </cell>
          <cell r="AT381" t="str">
            <v>-</v>
          </cell>
          <cell r="AU381" t="str">
            <v>-</v>
          </cell>
          <cell r="AV381" t="str">
            <v/>
          </cell>
          <cell r="AW381">
            <v>6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6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 t="str">
            <v/>
          </cell>
          <cell r="BH381">
            <v>6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 t="str">
            <v/>
          </cell>
          <cell r="BN381">
            <v>6</v>
          </cell>
          <cell r="BO381" t="str">
            <v/>
          </cell>
          <cell r="BP381">
            <v>6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 t="str">
            <v/>
          </cell>
          <cell r="BV381">
            <v>6</v>
          </cell>
          <cell r="BW381">
            <v>6</v>
          </cell>
          <cell r="BX381" t="str">
            <v>DOWNGRADE</v>
          </cell>
          <cell r="BY381" t="str">
            <v>RESET</v>
          </cell>
        </row>
        <row r="382">
          <cell r="A382" t="str">
            <v>A4092</v>
          </cell>
          <cell r="B382" t="str">
            <v>ELISA CHRISTIANA</v>
          </cell>
          <cell r="C382" t="str">
            <v>DELTA</v>
          </cell>
          <cell r="D382">
            <v>45475</v>
          </cell>
          <cell r="E382" t="str">
            <v>Jul-24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 t="str">
            <v>-</v>
          </cell>
          <cell r="AQ382" t="str">
            <v>-</v>
          </cell>
          <cell r="AR382" t="str">
            <v>REGULER</v>
          </cell>
          <cell r="AS382" t="str">
            <v>REGULER</v>
          </cell>
          <cell r="AT382" t="str">
            <v>REGULER</v>
          </cell>
          <cell r="AU382" t="str">
            <v>-</v>
          </cell>
          <cell r="AV382" t="str">
            <v/>
          </cell>
          <cell r="AW382">
            <v>38</v>
          </cell>
          <cell r="AX382">
            <v>33</v>
          </cell>
          <cell r="AY382">
            <v>29</v>
          </cell>
          <cell r="AZ382">
            <v>11</v>
          </cell>
          <cell r="BA382">
            <v>0</v>
          </cell>
          <cell r="BB382">
            <v>38</v>
          </cell>
          <cell r="BC382">
            <v>33</v>
          </cell>
          <cell r="BD382">
            <v>29</v>
          </cell>
          <cell r="BE382">
            <v>11</v>
          </cell>
          <cell r="BF382">
            <v>0</v>
          </cell>
          <cell r="BG382" t="str">
            <v/>
          </cell>
          <cell r="BH382">
            <v>38</v>
          </cell>
          <cell r="BI382">
            <v>33</v>
          </cell>
          <cell r="BJ382">
            <v>29</v>
          </cell>
          <cell r="BK382">
            <v>11</v>
          </cell>
          <cell r="BL382">
            <v>0</v>
          </cell>
          <cell r="BM382" t="str">
            <v/>
          </cell>
          <cell r="BN382">
            <v>111</v>
          </cell>
          <cell r="BO382" t="str">
            <v/>
          </cell>
          <cell r="BP382">
            <v>38</v>
          </cell>
          <cell r="BQ382">
            <v>33</v>
          </cell>
          <cell r="BR382">
            <v>29</v>
          </cell>
          <cell r="BS382">
            <v>11</v>
          </cell>
          <cell r="BT382">
            <v>0</v>
          </cell>
          <cell r="BU382" t="str">
            <v/>
          </cell>
          <cell r="BV382">
            <v>111</v>
          </cell>
          <cell r="BW382">
            <v>2</v>
          </cell>
          <cell r="BX382" t="str">
            <v>TIDAK</v>
          </cell>
          <cell r="BY382" t="str">
            <v>TIDAK</v>
          </cell>
        </row>
        <row r="383">
          <cell r="A383" t="str">
            <v>A4093</v>
          </cell>
          <cell r="B383" t="str">
            <v>EMA CAHAYA WISMA</v>
          </cell>
          <cell r="C383" t="str">
            <v>DELTA</v>
          </cell>
          <cell r="D383">
            <v>45477</v>
          </cell>
          <cell r="E383" t="str">
            <v>Jul-24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 t="str">
            <v>-</v>
          </cell>
          <cell r="AQ383" t="str">
            <v>-</v>
          </cell>
          <cell r="AR383" t="str">
            <v>-</v>
          </cell>
          <cell r="AS383" t="str">
            <v>-</v>
          </cell>
          <cell r="AT383" t="str">
            <v>-</v>
          </cell>
          <cell r="AU383" t="str">
            <v>-</v>
          </cell>
          <cell r="AV383" t="str">
            <v/>
          </cell>
          <cell r="AW383">
            <v>5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5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 t="str">
            <v/>
          </cell>
          <cell r="BH383">
            <v>5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 t="str">
            <v/>
          </cell>
          <cell r="BN383">
            <v>5</v>
          </cell>
          <cell r="BO383" t="str">
            <v/>
          </cell>
          <cell r="BP383">
            <v>5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 t="str">
            <v/>
          </cell>
          <cell r="BV383">
            <v>5</v>
          </cell>
          <cell r="BW383">
            <v>5</v>
          </cell>
          <cell r="BX383" t="str">
            <v>DOWNGRADE</v>
          </cell>
          <cell r="BY383" t="str">
            <v>RESET</v>
          </cell>
        </row>
        <row r="384">
          <cell r="A384" t="str">
            <v>A4094</v>
          </cell>
          <cell r="B384" t="str">
            <v>LUXITA CANDRA KUSUMA</v>
          </cell>
          <cell r="C384" t="str">
            <v>DELTA</v>
          </cell>
          <cell r="D384">
            <v>45481</v>
          </cell>
          <cell r="E384" t="str">
            <v>Jul-24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 t="str">
            <v>-</v>
          </cell>
          <cell r="AQ384" t="str">
            <v>-</v>
          </cell>
          <cell r="AR384" t="str">
            <v>REGULER</v>
          </cell>
          <cell r="AS384" t="str">
            <v>REGULER</v>
          </cell>
          <cell r="AT384" t="str">
            <v>-</v>
          </cell>
          <cell r="AU384" t="str">
            <v>-</v>
          </cell>
          <cell r="AV384" t="str">
            <v/>
          </cell>
          <cell r="AW384">
            <v>6</v>
          </cell>
          <cell r="AX384">
            <v>6</v>
          </cell>
          <cell r="AY384">
            <v>3</v>
          </cell>
          <cell r="AZ384">
            <v>0</v>
          </cell>
          <cell r="BA384">
            <v>0</v>
          </cell>
          <cell r="BB384">
            <v>6</v>
          </cell>
          <cell r="BC384">
            <v>6</v>
          </cell>
          <cell r="BD384">
            <v>3</v>
          </cell>
          <cell r="BE384">
            <v>0</v>
          </cell>
          <cell r="BF384">
            <v>0</v>
          </cell>
          <cell r="BG384" t="str">
            <v/>
          </cell>
          <cell r="BH384">
            <v>6</v>
          </cell>
          <cell r="BI384">
            <v>6</v>
          </cell>
          <cell r="BJ384">
            <v>3</v>
          </cell>
          <cell r="BK384">
            <v>0</v>
          </cell>
          <cell r="BL384">
            <v>0</v>
          </cell>
          <cell r="BM384" t="str">
            <v/>
          </cell>
          <cell r="BN384">
            <v>15</v>
          </cell>
          <cell r="BO384" t="str">
            <v/>
          </cell>
          <cell r="BP384">
            <v>6</v>
          </cell>
          <cell r="BQ384">
            <v>6</v>
          </cell>
          <cell r="BR384">
            <v>3</v>
          </cell>
          <cell r="BS384">
            <v>0</v>
          </cell>
          <cell r="BT384">
            <v>0</v>
          </cell>
          <cell r="BU384" t="str">
            <v/>
          </cell>
          <cell r="BV384">
            <v>15</v>
          </cell>
          <cell r="BW384">
            <v>3</v>
          </cell>
          <cell r="BX384" t="str">
            <v>DOWNGRADE</v>
          </cell>
          <cell r="BY384" t="str">
            <v>RESET</v>
          </cell>
        </row>
        <row r="385">
          <cell r="A385" t="str">
            <v>A4095</v>
          </cell>
          <cell r="B385" t="str">
            <v>MARSHA SYAFA</v>
          </cell>
          <cell r="C385" t="str">
            <v>DELTA</v>
          </cell>
          <cell r="D385">
            <v>45479</v>
          </cell>
          <cell r="E385" t="str">
            <v>Jul-24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 t="str">
            <v>-</v>
          </cell>
          <cell r="AQ385" t="str">
            <v>-</v>
          </cell>
          <cell r="AR385" t="str">
            <v>-</v>
          </cell>
          <cell r="AS385" t="str">
            <v>-</v>
          </cell>
          <cell r="AT385" t="str">
            <v>-</v>
          </cell>
          <cell r="AU385" t="str">
            <v>-</v>
          </cell>
          <cell r="AV385" t="str">
            <v/>
          </cell>
          <cell r="AW385">
            <v>1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1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 t="str">
            <v/>
          </cell>
          <cell r="BH385">
            <v>1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 t="str">
            <v/>
          </cell>
          <cell r="BN385">
            <v>1</v>
          </cell>
          <cell r="BO385" t="str">
            <v/>
          </cell>
          <cell r="BP385">
            <v>1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 t="str">
            <v/>
          </cell>
          <cell r="BV385">
            <v>1</v>
          </cell>
          <cell r="BW385">
            <v>5</v>
          </cell>
          <cell r="BX385" t="str">
            <v>DOWNGRADE</v>
          </cell>
          <cell r="BY385" t="str">
            <v>RESET</v>
          </cell>
        </row>
        <row r="386">
          <cell r="A386" t="str">
            <v>A4096</v>
          </cell>
          <cell r="B386" t="str">
            <v>RIO SATRIA PAMUNGKAS</v>
          </cell>
          <cell r="C386" t="str">
            <v>DELTA</v>
          </cell>
          <cell r="D386">
            <v>45474</v>
          </cell>
          <cell r="E386" t="str">
            <v>Jul-24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 t="str">
            <v>-</v>
          </cell>
          <cell r="AQ386" t="str">
            <v>-</v>
          </cell>
          <cell r="AR386" t="str">
            <v>REGULER</v>
          </cell>
          <cell r="AS386" t="str">
            <v>-</v>
          </cell>
          <cell r="AT386" t="str">
            <v>-</v>
          </cell>
          <cell r="AU386" t="str">
            <v>-</v>
          </cell>
          <cell r="AV386" t="str">
            <v/>
          </cell>
          <cell r="AW386">
            <v>28</v>
          </cell>
          <cell r="AX386">
            <v>15</v>
          </cell>
          <cell r="AY386">
            <v>0</v>
          </cell>
          <cell r="AZ386">
            <v>0</v>
          </cell>
          <cell r="BA386">
            <v>0</v>
          </cell>
          <cell r="BB386">
            <v>28</v>
          </cell>
          <cell r="BC386">
            <v>15</v>
          </cell>
          <cell r="BD386">
            <v>0</v>
          </cell>
          <cell r="BE386">
            <v>0</v>
          </cell>
          <cell r="BF386">
            <v>0</v>
          </cell>
          <cell r="BG386" t="str">
            <v/>
          </cell>
          <cell r="BH386">
            <v>28</v>
          </cell>
          <cell r="BI386">
            <v>15</v>
          </cell>
          <cell r="BJ386">
            <v>0</v>
          </cell>
          <cell r="BK386">
            <v>0</v>
          </cell>
          <cell r="BL386">
            <v>0</v>
          </cell>
          <cell r="BM386" t="str">
            <v/>
          </cell>
          <cell r="BN386">
            <v>43</v>
          </cell>
          <cell r="BO386" t="str">
            <v/>
          </cell>
          <cell r="BP386">
            <v>28</v>
          </cell>
          <cell r="BQ386">
            <v>15</v>
          </cell>
          <cell r="BR386">
            <v>0</v>
          </cell>
          <cell r="BS386">
            <v>0</v>
          </cell>
          <cell r="BT386">
            <v>0</v>
          </cell>
          <cell r="BU386" t="str">
            <v/>
          </cell>
          <cell r="BV386">
            <v>43</v>
          </cell>
          <cell r="BW386">
            <v>4</v>
          </cell>
          <cell r="BX386" t="str">
            <v>DOWNGRADE</v>
          </cell>
          <cell r="BY386" t="str">
            <v>RESET</v>
          </cell>
        </row>
        <row r="387">
          <cell r="A387" t="str">
            <v>A4097</v>
          </cell>
          <cell r="B387" t="str">
            <v>SIGIT DWI SAPUTRA</v>
          </cell>
          <cell r="C387" t="str">
            <v>DELTA</v>
          </cell>
          <cell r="D387">
            <v>45474</v>
          </cell>
          <cell r="E387" t="str">
            <v>Jul-24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 t="str">
            <v>-</v>
          </cell>
          <cell r="AQ387" t="str">
            <v>-</v>
          </cell>
          <cell r="AR387" t="str">
            <v>-</v>
          </cell>
          <cell r="AS387" t="str">
            <v>-</v>
          </cell>
          <cell r="AT387" t="str">
            <v>-</v>
          </cell>
          <cell r="AU387" t="str">
            <v>-</v>
          </cell>
          <cell r="AV387" t="str">
            <v/>
          </cell>
          <cell r="AW387">
            <v>3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3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 t="str">
            <v/>
          </cell>
          <cell r="BH387">
            <v>3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 t="str">
            <v/>
          </cell>
          <cell r="BN387">
            <v>3</v>
          </cell>
          <cell r="BO387" t="str">
            <v/>
          </cell>
          <cell r="BP387">
            <v>3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 t="str">
            <v/>
          </cell>
          <cell r="BV387">
            <v>3</v>
          </cell>
          <cell r="BW387">
            <v>5</v>
          </cell>
          <cell r="BX387" t="str">
            <v>DOWNGRADE</v>
          </cell>
          <cell r="BY387" t="str">
            <v>RESET</v>
          </cell>
        </row>
        <row r="388">
          <cell r="A388" t="str">
            <v>A1459</v>
          </cell>
          <cell r="B388" t="str">
            <v>AGUNG NURSUFA IMADUDIN</v>
          </cell>
          <cell r="C388" t="str">
            <v>DELTA</v>
          </cell>
          <cell r="D388">
            <v>45489</v>
          </cell>
          <cell r="E388" t="str">
            <v>Jul-24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 t="str">
            <v>-</v>
          </cell>
          <cell r="AQ388" t="str">
            <v>-</v>
          </cell>
          <cell r="AR388" t="str">
            <v>-</v>
          </cell>
          <cell r="AS388" t="str">
            <v>-</v>
          </cell>
          <cell r="AT388" t="str">
            <v>-</v>
          </cell>
          <cell r="AU388" t="str">
            <v>-</v>
          </cell>
          <cell r="AV388" t="str">
            <v/>
          </cell>
          <cell r="AW388">
            <v>13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13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 t="str">
            <v/>
          </cell>
          <cell r="BH388">
            <v>13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 t="str">
            <v/>
          </cell>
          <cell r="BN388">
            <v>13</v>
          </cell>
          <cell r="BO388" t="str">
            <v/>
          </cell>
          <cell r="BP388">
            <v>13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 t="str">
            <v/>
          </cell>
          <cell r="BV388">
            <v>13</v>
          </cell>
          <cell r="BW388">
            <v>5</v>
          </cell>
          <cell r="BX388" t="str">
            <v>DOWNGRADE</v>
          </cell>
          <cell r="BY388" t="str">
            <v>RESET</v>
          </cell>
        </row>
        <row r="389">
          <cell r="A389" t="str">
            <v>A4148</v>
          </cell>
          <cell r="B389" t="str">
            <v>STANISLAV BRIAN</v>
          </cell>
          <cell r="C389" t="str">
            <v>DELTA</v>
          </cell>
          <cell r="D389">
            <v>45489</v>
          </cell>
          <cell r="E389" t="str">
            <v>Jul-24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 t="str">
            <v>-</v>
          </cell>
          <cell r="AQ389" t="str">
            <v>-</v>
          </cell>
          <cell r="AR389" t="str">
            <v>-</v>
          </cell>
          <cell r="AS389" t="str">
            <v>-</v>
          </cell>
          <cell r="AT389" t="str">
            <v>-</v>
          </cell>
          <cell r="AU389" t="str">
            <v>-</v>
          </cell>
          <cell r="AV389" t="str">
            <v/>
          </cell>
          <cell r="AW389">
            <v>9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9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 t="str">
            <v/>
          </cell>
          <cell r="BH389">
            <v>9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 t="str">
            <v/>
          </cell>
          <cell r="BN389">
            <v>9</v>
          </cell>
          <cell r="BO389" t="str">
            <v/>
          </cell>
          <cell r="BP389">
            <v>9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 t="str">
            <v/>
          </cell>
          <cell r="BV389">
            <v>9</v>
          </cell>
          <cell r="BW389">
            <v>5</v>
          </cell>
          <cell r="BX389" t="str">
            <v>DOWNGRADE</v>
          </cell>
          <cell r="BY389" t="str">
            <v>RESET</v>
          </cell>
        </row>
        <row r="390">
          <cell r="A390" t="str">
            <v>A4149</v>
          </cell>
          <cell r="B390" t="str">
            <v>ILYAS ROSYID</v>
          </cell>
          <cell r="C390" t="str">
            <v>DELTA</v>
          </cell>
          <cell r="D390">
            <v>45489</v>
          </cell>
          <cell r="E390" t="str">
            <v>Jul-24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 t="str">
            <v>-</v>
          </cell>
          <cell r="AQ390" t="str">
            <v>-</v>
          </cell>
          <cell r="AR390" t="str">
            <v>REGULER</v>
          </cell>
          <cell r="AS390" t="str">
            <v>-</v>
          </cell>
          <cell r="AT390" t="str">
            <v>-</v>
          </cell>
          <cell r="AU390" t="str">
            <v>REGULER</v>
          </cell>
          <cell r="AV390" t="str">
            <v/>
          </cell>
          <cell r="AW390">
            <v>19</v>
          </cell>
          <cell r="AX390">
            <v>39</v>
          </cell>
          <cell r="AY390">
            <v>0</v>
          </cell>
          <cell r="AZ390">
            <v>0</v>
          </cell>
          <cell r="BA390">
            <v>2</v>
          </cell>
          <cell r="BB390">
            <v>19</v>
          </cell>
          <cell r="BC390">
            <v>39</v>
          </cell>
          <cell r="BD390">
            <v>0</v>
          </cell>
          <cell r="BE390">
            <v>0</v>
          </cell>
          <cell r="BF390">
            <v>2</v>
          </cell>
          <cell r="BG390" t="str">
            <v/>
          </cell>
          <cell r="BH390">
            <v>19</v>
          </cell>
          <cell r="BI390">
            <v>39</v>
          </cell>
          <cell r="BJ390">
            <v>0</v>
          </cell>
          <cell r="BK390">
            <v>0</v>
          </cell>
          <cell r="BL390">
            <v>2</v>
          </cell>
          <cell r="BM390" t="str">
            <v/>
          </cell>
          <cell r="BN390">
            <v>60</v>
          </cell>
          <cell r="BO390" t="str">
            <v/>
          </cell>
          <cell r="BP390">
            <v>19</v>
          </cell>
          <cell r="BQ390">
            <v>39</v>
          </cell>
          <cell r="BR390">
            <v>0</v>
          </cell>
          <cell r="BS390">
            <v>0</v>
          </cell>
          <cell r="BT390">
            <v>2</v>
          </cell>
          <cell r="BU390" t="str">
            <v/>
          </cell>
          <cell r="BV390">
            <v>60</v>
          </cell>
          <cell r="BW390">
            <v>3</v>
          </cell>
          <cell r="BX390" t="str">
            <v>DOWNGRADE</v>
          </cell>
          <cell r="BY390" t="str">
            <v>TIDAK</v>
          </cell>
        </row>
        <row r="391">
          <cell r="A391" t="str">
            <v>A4150</v>
          </cell>
          <cell r="B391" t="str">
            <v>FERDINANDUS KOTEN</v>
          </cell>
          <cell r="C391" t="str">
            <v>DELTA</v>
          </cell>
          <cell r="D391">
            <v>45489</v>
          </cell>
          <cell r="E391" t="str">
            <v>Jul-24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 t="str">
            <v>-</v>
          </cell>
          <cell r="AQ391" t="str">
            <v>-</v>
          </cell>
          <cell r="AR391" t="str">
            <v>REGULER</v>
          </cell>
          <cell r="AS391" t="str">
            <v>REGULER</v>
          </cell>
          <cell r="AT391" t="str">
            <v>-</v>
          </cell>
          <cell r="AU391" t="str">
            <v>-</v>
          </cell>
          <cell r="AV391" t="str">
            <v/>
          </cell>
          <cell r="AW391">
            <v>18</v>
          </cell>
          <cell r="AX391">
            <v>9</v>
          </cell>
          <cell r="AY391">
            <v>1</v>
          </cell>
          <cell r="AZ391">
            <v>0</v>
          </cell>
          <cell r="BA391">
            <v>0</v>
          </cell>
          <cell r="BB391">
            <v>18</v>
          </cell>
          <cell r="BC391">
            <v>9</v>
          </cell>
          <cell r="BD391">
            <v>1</v>
          </cell>
          <cell r="BE391">
            <v>0</v>
          </cell>
          <cell r="BF391">
            <v>0</v>
          </cell>
          <cell r="BG391" t="str">
            <v/>
          </cell>
          <cell r="BH391">
            <v>18</v>
          </cell>
          <cell r="BI391">
            <v>9</v>
          </cell>
          <cell r="BJ391">
            <v>1</v>
          </cell>
          <cell r="BK391">
            <v>0</v>
          </cell>
          <cell r="BL391">
            <v>0</v>
          </cell>
          <cell r="BM391" t="str">
            <v/>
          </cell>
          <cell r="BN391">
            <v>28</v>
          </cell>
          <cell r="BO391" t="str">
            <v/>
          </cell>
          <cell r="BP391">
            <v>18</v>
          </cell>
          <cell r="BQ391">
            <v>9</v>
          </cell>
          <cell r="BR391">
            <v>1</v>
          </cell>
          <cell r="BS391">
            <v>0</v>
          </cell>
          <cell r="BT391">
            <v>0</v>
          </cell>
          <cell r="BU391" t="str">
            <v/>
          </cell>
          <cell r="BV391">
            <v>28</v>
          </cell>
          <cell r="BW391">
            <v>3</v>
          </cell>
          <cell r="BX391" t="str">
            <v>DOWNGRADE</v>
          </cell>
          <cell r="BY391" t="str">
            <v>RESET</v>
          </cell>
        </row>
        <row r="392">
          <cell r="A392" t="str">
            <v>A4151</v>
          </cell>
          <cell r="B392" t="str">
            <v>TRI UTARI</v>
          </cell>
          <cell r="C392" t="str">
            <v>DELTA</v>
          </cell>
          <cell r="D392">
            <v>45492</v>
          </cell>
          <cell r="E392" t="str">
            <v>Jul-24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 t="str">
            <v>-</v>
          </cell>
          <cell r="AQ392" t="str">
            <v>-</v>
          </cell>
          <cell r="AR392" t="str">
            <v>REGULER</v>
          </cell>
          <cell r="AS392" t="str">
            <v>REGULER</v>
          </cell>
          <cell r="AT392" t="str">
            <v>-</v>
          </cell>
          <cell r="AU392" t="str">
            <v>-</v>
          </cell>
          <cell r="AV392" t="str">
            <v/>
          </cell>
          <cell r="AW392">
            <v>6</v>
          </cell>
          <cell r="AX392">
            <v>19</v>
          </cell>
          <cell r="AY392">
            <v>21</v>
          </cell>
          <cell r="AZ392">
            <v>0</v>
          </cell>
          <cell r="BA392">
            <v>0</v>
          </cell>
          <cell r="BB392">
            <v>6</v>
          </cell>
          <cell r="BC392">
            <v>19</v>
          </cell>
          <cell r="BD392">
            <v>21</v>
          </cell>
          <cell r="BE392">
            <v>0</v>
          </cell>
          <cell r="BF392">
            <v>0</v>
          </cell>
          <cell r="BG392" t="str">
            <v/>
          </cell>
          <cell r="BH392">
            <v>6</v>
          </cell>
          <cell r="BI392">
            <v>19</v>
          </cell>
          <cell r="BJ392">
            <v>21</v>
          </cell>
          <cell r="BK392">
            <v>0</v>
          </cell>
          <cell r="BL392">
            <v>0</v>
          </cell>
          <cell r="BM392" t="str">
            <v/>
          </cell>
          <cell r="BN392">
            <v>46</v>
          </cell>
          <cell r="BO392" t="str">
            <v/>
          </cell>
          <cell r="BP392">
            <v>6</v>
          </cell>
          <cell r="BQ392">
            <v>19</v>
          </cell>
          <cell r="BR392">
            <v>21</v>
          </cell>
          <cell r="BS392">
            <v>0</v>
          </cell>
          <cell r="BT392">
            <v>0</v>
          </cell>
          <cell r="BU392" t="str">
            <v/>
          </cell>
          <cell r="BV392">
            <v>46</v>
          </cell>
          <cell r="BW392">
            <v>3</v>
          </cell>
          <cell r="BX392" t="str">
            <v>DOWNGRADE</v>
          </cell>
          <cell r="BY392" t="str">
            <v>RESET</v>
          </cell>
        </row>
        <row r="393">
          <cell r="A393" t="str">
            <v>A4152</v>
          </cell>
          <cell r="B393" t="str">
            <v>KAMAL MAULANA RAMADHAN</v>
          </cell>
          <cell r="C393" t="str">
            <v>DELTA</v>
          </cell>
          <cell r="D393">
            <v>45489</v>
          </cell>
          <cell r="E393" t="str">
            <v>Jul-24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 t="str">
            <v>-</v>
          </cell>
          <cell r="AQ393" t="str">
            <v>-</v>
          </cell>
          <cell r="AR393" t="str">
            <v>REGULER</v>
          </cell>
          <cell r="AS393" t="str">
            <v>REGULER</v>
          </cell>
          <cell r="AT393" t="str">
            <v>REGULER</v>
          </cell>
          <cell r="AU393" t="str">
            <v>REGULER</v>
          </cell>
          <cell r="AV393" t="str">
            <v/>
          </cell>
          <cell r="AW393">
            <v>24</v>
          </cell>
          <cell r="AX393">
            <v>44</v>
          </cell>
          <cell r="AY393">
            <v>41</v>
          </cell>
          <cell r="AZ393">
            <v>40</v>
          </cell>
          <cell r="BA393">
            <v>32</v>
          </cell>
          <cell r="BB393">
            <v>24</v>
          </cell>
          <cell r="BC393">
            <v>44</v>
          </cell>
          <cell r="BD393">
            <v>41</v>
          </cell>
          <cell r="BE393">
            <v>40</v>
          </cell>
          <cell r="BF393">
            <v>32</v>
          </cell>
          <cell r="BG393" t="str">
            <v/>
          </cell>
          <cell r="BH393">
            <v>24</v>
          </cell>
          <cell r="BI393">
            <v>44</v>
          </cell>
          <cell r="BJ393">
            <v>41</v>
          </cell>
          <cell r="BK393">
            <v>40</v>
          </cell>
          <cell r="BL393">
            <v>32</v>
          </cell>
          <cell r="BM393">
            <v>21</v>
          </cell>
          <cell r="BN393">
            <v>202</v>
          </cell>
          <cell r="BO393" t="str">
            <v/>
          </cell>
          <cell r="BP393">
            <v>24</v>
          </cell>
          <cell r="BQ393">
            <v>44</v>
          </cell>
          <cell r="BR393">
            <v>41</v>
          </cell>
          <cell r="BS393">
            <v>40</v>
          </cell>
          <cell r="BT393">
            <v>32</v>
          </cell>
          <cell r="BU393">
            <v>21</v>
          </cell>
          <cell r="BV393">
            <v>202</v>
          </cell>
          <cell r="BW393">
            <v>0</v>
          </cell>
          <cell r="BX393" t="str">
            <v>TIDAK</v>
          </cell>
          <cell r="BY393" t="str">
            <v>TIDAK</v>
          </cell>
        </row>
        <row r="394">
          <cell r="A394" t="str">
            <v>A4153</v>
          </cell>
          <cell r="B394" t="str">
            <v>ZAKKIYAH WULANDARI NUGRAHA</v>
          </cell>
          <cell r="C394" t="str">
            <v>DELTA</v>
          </cell>
          <cell r="D394">
            <v>45489</v>
          </cell>
          <cell r="E394" t="str">
            <v>Jul-24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 t="str">
            <v>-</v>
          </cell>
          <cell r="AQ394" t="str">
            <v>-</v>
          </cell>
          <cell r="AR394" t="str">
            <v>REGULER</v>
          </cell>
          <cell r="AS394" t="str">
            <v>REGULER</v>
          </cell>
          <cell r="AT394" t="str">
            <v>-</v>
          </cell>
          <cell r="AU394" t="str">
            <v>REGULER</v>
          </cell>
          <cell r="AV394" t="str">
            <v/>
          </cell>
          <cell r="AW394">
            <v>20</v>
          </cell>
          <cell r="AX394">
            <v>35</v>
          </cell>
          <cell r="AY394">
            <v>32</v>
          </cell>
          <cell r="AZ394">
            <v>0</v>
          </cell>
          <cell r="BA394">
            <v>1</v>
          </cell>
          <cell r="BB394">
            <v>20</v>
          </cell>
          <cell r="BC394">
            <v>35</v>
          </cell>
          <cell r="BD394">
            <v>32</v>
          </cell>
          <cell r="BE394">
            <v>0</v>
          </cell>
          <cell r="BF394">
            <v>1</v>
          </cell>
          <cell r="BG394" t="str">
            <v/>
          </cell>
          <cell r="BH394">
            <v>20</v>
          </cell>
          <cell r="BI394">
            <v>35</v>
          </cell>
          <cell r="BJ394">
            <v>32</v>
          </cell>
          <cell r="BK394">
            <v>0</v>
          </cell>
          <cell r="BL394">
            <v>1</v>
          </cell>
          <cell r="BM394">
            <v>1</v>
          </cell>
          <cell r="BN394">
            <v>89</v>
          </cell>
          <cell r="BO394" t="str">
            <v/>
          </cell>
          <cell r="BP394">
            <v>20</v>
          </cell>
          <cell r="BQ394">
            <v>35</v>
          </cell>
          <cell r="BR394">
            <v>32</v>
          </cell>
          <cell r="BS394">
            <v>0</v>
          </cell>
          <cell r="BT394">
            <v>1</v>
          </cell>
          <cell r="BU394">
            <v>1</v>
          </cell>
          <cell r="BV394">
            <v>89</v>
          </cell>
          <cell r="BW394">
            <v>1</v>
          </cell>
          <cell r="BX394" t="str">
            <v>TIDAK</v>
          </cell>
          <cell r="BY394" t="str">
            <v>TIDAK</v>
          </cell>
        </row>
        <row r="395">
          <cell r="A395" t="str">
            <v>A4181</v>
          </cell>
          <cell r="B395" t="str">
            <v>RISA OKTAVIANI</v>
          </cell>
          <cell r="C395" t="str">
            <v>DELTA</v>
          </cell>
          <cell r="D395">
            <v>45520</v>
          </cell>
          <cell r="E395" t="str">
            <v>Aug-24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 t="str">
            <v>-</v>
          </cell>
          <cell r="AQ395" t="str">
            <v>-</v>
          </cell>
          <cell r="AR395" t="str">
            <v>REGULER</v>
          </cell>
          <cell r="AS395" t="str">
            <v>REGULER</v>
          </cell>
          <cell r="AT395" t="str">
            <v>REGULER</v>
          </cell>
          <cell r="AU395" t="str">
            <v>-</v>
          </cell>
          <cell r="AV395" t="str">
            <v/>
          </cell>
          <cell r="AW395">
            <v>0</v>
          </cell>
          <cell r="AX395">
            <v>12</v>
          </cell>
          <cell r="AY395">
            <v>7</v>
          </cell>
          <cell r="AZ395">
            <v>6</v>
          </cell>
          <cell r="BA395">
            <v>0</v>
          </cell>
          <cell r="BB395">
            <v>0</v>
          </cell>
          <cell r="BC395">
            <v>12</v>
          </cell>
          <cell r="BD395">
            <v>7</v>
          </cell>
          <cell r="BE395">
            <v>6</v>
          </cell>
          <cell r="BF395">
            <v>0</v>
          </cell>
          <cell r="BG395" t="str">
            <v/>
          </cell>
          <cell r="BH395">
            <v>0</v>
          </cell>
          <cell r="BI395">
            <v>12</v>
          </cell>
          <cell r="BJ395">
            <v>7</v>
          </cell>
          <cell r="BK395">
            <v>6</v>
          </cell>
          <cell r="BL395">
            <v>0</v>
          </cell>
          <cell r="BM395" t="str">
            <v/>
          </cell>
          <cell r="BN395">
            <v>25</v>
          </cell>
          <cell r="BO395" t="str">
            <v/>
          </cell>
          <cell r="BP395">
            <v>0</v>
          </cell>
          <cell r="BQ395">
            <v>12</v>
          </cell>
          <cell r="BR395">
            <v>7</v>
          </cell>
          <cell r="BS395">
            <v>6</v>
          </cell>
          <cell r="BT395">
            <v>0</v>
          </cell>
          <cell r="BU395" t="str">
            <v/>
          </cell>
          <cell r="BV395">
            <v>25</v>
          </cell>
          <cell r="BW395">
            <v>2</v>
          </cell>
          <cell r="BX395" t="str">
            <v>TIDAK</v>
          </cell>
          <cell r="BY395" t="str">
            <v>TIDAK</v>
          </cell>
        </row>
        <row r="396">
          <cell r="A396" t="str">
            <v>A4182</v>
          </cell>
          <cell r="B396" t="str">
            <v>SAULINA PURBA</v>
          </cell>
          <cell r="C396" t="str">
            <v>DELTA</v>
          </cell>
          <cell r="D396">
            <v>45520</v>
          </cell>
          <cell r="E396" t="str">
            <v>Aug-24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 t="str">
            <v>-</v>
          </cell>
          <cell r="AQ396" t="str">
            <v>-</v>
          </cell>
          <cell r="AR396" t="str">
            <v>REGULER</v>
          </cell>
          <cell r="AS396" t="str">
            <v>REGULER</v>
          </cell>
          <cell r="AT396" t="str">
            <v>-</v>
          </cell>
          <cell r="AU396" t="str">
            <v>-</v>
          </cell>
          <cell r="AV396" t="str">
            <v/>
          </cell>
          <cell r="AW396">
            <v>0</v>
          </cell>
          <cell r="AX396">
            <v>21</v>
          </cell>
          <cell r="AY396">
            <v>8</v>
          </cell>
          <cell r="AZ396">
            <v>0</v>
          </cell>
          <cell r="BA396">
            <v>0</v>
          </cell>
          <cell r="BB396">
            <v>0</v>
          </cell>
          <cell r="BC396">
            <v>21</v>
          </cell>
          <cell r="BD396">
            <v>8</v>
          </cell>
          <cell r="BE396">
            <v>0</v>
          </cell>
          <cell r="BF396">
            <v>0</v>
          </cell>
          <cell r="BG396" t="str">
            <v/>
          </cell>
          <cell r="BH396">
            <v>0</v>
          </cell>
          <cell r="BI396">
            <v>21</v>
          </cell>
          <cell r="BJ396">
            <v>8</v>
          </cell>
          <cell r="BK396">
            <v>0</v>
          </cell>
          <cell r="BL396">
            <v>0</v>
          </cell>
          <cell r="BM396" t="str">
            <v/>
          </cell>
          <cell r="BN396">
            <v>29</v>
          </cell>
          <cell r="BO396" t="str">
            <v/>
          </cell>
          <cell r="BP396">
            <v>0</v>
          </cell>
          <cell r="BQ396">
            <v>21</v>
          </cell>
          <cell r="BR396">
            <v>8</v>
          </cell>
          <cell r="BS396">
            <v>0</v>
          </cell>
          <cell r="BT396">
            <v>0</v>
          </cell>
          <cell r="BU396" t="str">
            <v/>
          </cell>
          <cell r="BV396">
            <v>29</v>
          </cell>
          <cell r="BW396">
            <v>3</v>
          </cell>
          <cell r="BX396" t="str">
            <v>DOWNGRADE</v>
          </cell>
          <cell r="BY396" t="str">
            <v>RESET</v>
          </cell>
        </row>
        <row r="397">
          <cell r="A397" t="str">
            <v>A4188</v>
          </cell>
          <cell r="B397" t="str">
            <v>NOVA SANDA</v>
          </cell>
          <cell r="C397" t="str">
            <v>DELTA</v>
          </cell>
          <cell r="D397">
            <v>45523</v>
          </cell>
          <cell r="E397" t="str">
            <v>Aug-24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 t="str">
            <v>-</v>
          </cell>
          <cell r="AQ397" t="str">
            <v>-</v>
          </cell>
          <cell r="AR397" t="str">
            <v>REGULER</v>
          </cell>
          <cell r="AS397" t="str">
            <v>REGULER</v>
          </cell>
          <cell r="AT397" t="str">
            <v>-</v>
          </cell>
          <cell r="AU397" t="str">
            <v>REGULER</v>
          </cell>
          <cell r="AV397" t="str">
            <v/>
          </cell>
          <cell r="AW397">
            <v>0</v>
          </cell>
          <cell r="AX397">
            <v>5</v>
          </cell>
          <cell r="AY397">
            <v>2</v>
          </cell>
          <cell r="AZ397">
            <v>0</v>
          </cell>
          <cell r="BA397">
            <v>3</v>
          </cell>
          <cell r="BB397">
            <v>0</v>
          </cell>
          <cell r="BC397">
            <v>5</v>
          </cell>
          <cell r="BD397">
            <v>2</v>
          </cell>
          <cell r="BE397">
            <v>0</v>
          </cell>
          <cell r="BF397">
            <v>3</v>
          </cell>
          <cell r="BG397" t="str">
            <v/>
          </cell>
          <cell r="BH397">
            <v>0</v>
          </cell>
          <cell r="BI397">
            <v>5</v>
          </cell>
          <cell r="BJ397">
            <v>2</v>
          </cell>
          <cell r="BK397">
            <v>0</v>
          </cell>
          <cell r="BL397">
            <v>3</v>
          </cell>
          <cell r="BM397">
            <v>1</v>
          </cell>
          <cell r="BN397">
            <v>11</v>
          </cell>
          <cell r="BO397" t="str">
            <v/>
          </cell>
          <cell r="BP397">
            <v>0</v>
          </cell>
          <cell r="BQ397">
            <v>5</v>
          </cell>
          <cell r="BR397">
            <v>2</v>
          </cell>
          <cell r="BS397">
            <v>0</v>
          </cell>
          <cell r="BT397">
            <v>3</v>
          </cell>
          <cell r="BU397">
            <v>1</v>
          </cell>
          <cell r="BV397">
            <v>11</v>
          </cell>
          <cell r="BW397">
            <v>1</v>
          </cell>
          <cell r="BX397" t="str">
            <v>TIDAK</v>
          </cell>
          <cell r="BY397" t="str">
            <v>TIDAK</v>
          </cell>
        </row>
        <row r="398">
          <cell r="A398" t="str">
            <v>A4193</v>
          </cell>
          <cell r="B398" t="str">
            <v>MONJE ZERIKO SURBAKTI</v>
          </cell>
          <cell r="C398" t="str">
            <v>DELTA</v>
          </cell>
          <cell r="D398">
            <v>45520</v>
          </cell>
          <cell r="E398" t="str">
            <v>Aug-24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 t="str">
            <v>-</v>
          </cell>
          <cell r="AQ398" t="str">
            <v>-</v>
          </cell>
          <cell r="AR398" t="str">
            <v>REGULER</v>
          </cell>
          <cell r="AS398" t="str">
            <v>REGULER</v>
          </cell>
          <cell r="AT398" t="str">
            <v>REGULER</v>
          </cell>
          <cell r="AU398" t="str">
            <v>REGULER</v>
          </cell>
          <cell r="AV398" t="str">
            <v/>
          </cell>
          <cell r="AW398">
            <v>0</v>
          </cell>
          <cell r="AX398">
            <v>16</v>
          </cell>
          <cell r="AY398">
            <v>23</v>
          </cell>
          <cell r="AZ398">
            <v>31</v>
          </cell>
          <cell r="BA398">
            <v>28</v>
          </cell>
          <cell r="BB398">
            <v>0</v>
          </cell>
          <cell r="BC398">
            <v>16</v>
          </cell>
          <cell r="BD398">
            <v>23</v>
          </cell>
          <cell r="BE398">
            <v>31</v>
          </cell>
          <cell r="BF398">
            <v>28</v>
          </cell>
          <cell r="BG398" t="str">
            <v/>
          </cell>
          <cell r="BH398">
            <v>0</v>
          </cell>
          <cell r="BI398">
            <v>16</v>
          </cell>
          <cell r="BJ398">
            <v>23</v>
          </cell>
          <cell r="BK398">
            <v>31</v>
          </cell>
          <cell r="BL398">
            <v>28</v>
          </cell>
          <cell r="BM398">
            <v>7</v>
          </cell>
          <cell r="BN398">
            <v>105</v>
          </cell>
          <cell r="BO398" t="str">
            <v/>
          </cell>
          <cell r="BP398">
            <v>0</v>
          </cell>
          <cell r="BQ398">
            <v>16</v>
          </cell>
          <cell r="BR398">
            <v>23</v>
          </cell>
          <cell r="BS398">
            <v>31</v>
          </cell>
          <cell r="BT398">
            <v>28</v>
          </cell>
          <cell r="BU398">
            <v>7</v>
          </cell>
          <cell r="BV398">
            <v>105</v>
          </cell>
          <cell r="BW398">
            <v>0</v>
          </cell>
          <cell r="BX398" t="str">
            <v>TIDAK</v>
          </cell>
          <cell r="BY398" t="str">
            <v>TIDAK</v>
          </cell>
        </row>
        <row r="399">
          <cell r="A399" t="str">
            <v>A4194</v>
          </cell>
          <cell r="B399" t="str">
            <v>WISLY WISESA</v>
          </cell>
          <cell r="C399" t="str">
            <v>DELTA</v>
          </cell>
          <cell r="D399">
            <v>45525</v>
          </cell>
          <cell r="E399" t="str">
            <v>Aug-24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 t="str">
            <v>-</v>
          </cell>
          <cell r="AQ399" t="str">
            <v>-</v>
          </cell>
          <cell r="AR399" t="str">
            <v>REGULER</v>
          </cell>
          <cell r="AS399" t="str">
            <v>REGULER</v>
          </cell>
          <cell r="AT399" t="str">
            <v>REGULER</v>
          </cell>
          <cell r="AU399" t="str">
            <v>REGULER</v>
          </cell>
          <cell r="AV399" t="str">
            <v/>
          </cell>
          <cell r="AW399">
            <v>0</v>
          </cell>
          <cell r="AX399">
            <v>6</v>
          </cell>
          <cell r="AY399">
            <v>4</v>
          </cell>
          <cell r="AZ399">
            <v>1</v>
          </cell>
          <cell r="BA399">
            <v>7</v>
          </cell>
          <cell r="BB399">
            <v>0</v>
          </cell>
          <cell r="BC399">
            <v>6</v>
          </cell>
          <cell r="BD399">
            <v>4</v>
          </cell>
          <cell r="BE399">
            <v>1</v>
          </cell>
          <cell r="BF399">
            <v>7</v>
          </cell>
          <cell r="BG399" t="str">
            <v/>
          </cell>
          <cell r="BH399">
            <v>0</v>
          </cell>
          <cell r="BI399">
            <v>6</v>
          </cell>
          <cell r="BJ399">
            <v>4</v>
          </cell>
          <cell r="BK399">
            <v>1</v>
          </cell>
          <cell r="BL399">
            <v>7</v>
          </cell>
          <cell r="BM399">
            <v>8</v>
          </cell>
          <cell r="BN399">
            <v>26</v>
          </cell>
          <cell r="BO399" t="str">
            <v/>
          </cell>
          <cell r="BP399">
            <v>0</v>
          </cell>
          <cell r="BQ399">
            <v>6</v>
          </cell>
          <cell r="BR399">
            <v>4</v>
          </cell>
          <cell r="BS399">
            <v>1</v>
          </cell>
          <cell r="BT399">
            <v>7</v>
          </cell>
          <cell r="BU399">
            <v>8</v>
          </cell>
          <cell r="BV399">
            <v>26</v>
          </cell>
          <cell r="BW399">
            <v>0</v>
          </cell>
          <cell r="BX399" t="str">
            <v>TIDAK</v>
          </cell>
          <cell r="BY399" t="str">
            <v>TIDAK</v>
          </cell>
        </row>
        <row r="400">
          <cell r="A400" t="str">
            <v>A4215</v>
          </cell>
          <cell r="B400" t="str">
            <v>NADA HAMIDA</v>
          </cell>
          <cell r="C400" t="str">
            <v>DELTA</v>
          </cell>
          <cell r="D400">
            <v>45533</v>
          </cell>
          <cell r="E400" t="str">
            <v>Aug-24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 t="str">
            <v>-</v>
          </cell>
          <cell r="AQ400" t="str">
            <v>-</v>
          </cell>
          <cell r="AR400" t="str">
            <v>REGULER</v>
          </cell>
          <cell r="AS400" t="str">
            <v>REGULER</v>
          </cell>
          <cell r="AT400" t="str">
            <v>REGULER</v>
          </cell>
          <cell r="AU400" t="str">
            <v>REGULER</v>
          </cell>
          <cell r="AV400" t="str">
            <v/>
          </cell>
          <cell r="AW400">
            <v>0</v>
          </cell>
          <cell r="AX400">
            <v>5</v>
          </cell>
          <cell r="AY400">
            <v>16</v>
          </cell>
          <cell r="AZ400">
            <v>29</v>
          </cell>
          <cell r="BA400">
            <v>13</v>
          </cell>
          <cell r="BB400">
            <v>0</v>
          </cell>
          <cell r="BC400">
            <v>5</v>
          </cell>
          <cell r="BD400">
            <v>16</v>
          </cell>
          <cell r="BE400">
            <v>29</v>
          </cell>
          <cell r="BF400">
            <v>13</v>
          </cell>
          <cell r="BG400" t="str">
            <v/>
          </cell>
          <cell r="BH400">
            <v>0</v>
          </cell>
          <cell r="BI400">
            <v>5</v>
          </cell>
          <cell r="BJ400">
            <v>16</v>
          </cell>
          <cell r="BK400">
            <v>29</v>
          </cell>
          <cell r="BL400">
            <v>13</v>
          </cell>
          <cell r="BM400" t="str">
            <v/>
          </cell>
          <cell r="BN400">
            <v>63</v>
          </cell>
          <cell r="BO400" t="str">
            <v/>
          </cell>
          <cell r="BP400">
            <v>0</v>
          </cell>
          <cell r="BQ400">
            <v>5</v>
          </cell>
          <cell r="BR400">
            <v>16</v>
          </cell>
          <cell r="BS400">
            <v>29</v>
          </cell>
          <cell r="BT400">
            <v>13</v>
          </cell>
          <cell r="BU400" t="str">
            <v/>
          </cell>
          <cell r="BV400">
            <v>63</v>
          </cell>
          <cell r="BW400">
            <v>1</v>
          </cell>
          <cell r="BX400" t="str">
            <v>TIDAK</v>
          </cell>
          <cell r="BY400" t="str">
            <v>TIDAK</v>
          </cell>
        </row>
        <row r="401">
          <cell r="A401" t="str">
            <v>A4198</v>
          </cell>
          <cell r="B401" t="str">
            <v>INDAH SUBRINA BR SURBAKTI</v>
          </cell>
          <cell r="C401" t="str">
            <v>DELTA</v>
          </cell>
          <cell r="D401">
            <v>45523</v>
          </cell>
          <cell r="E401" t="str">
            <v>Aug-24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 t="str">
            <v>-</v>
          </cell>
          <cell r="AQ401" t="str">
            <v>-</v>
          </cell>
          <cell r="AR401" t="str">
            <v>REGULER</v>
          </cell>
          <cell r="AS401" t="str">
            <v>-</v>
          </cell>
          <cell r="AT401" t="str">
            <v>-</v>
          </cell>
          <cell r="AU401" t="str">
            <v>-</v>
          </cell>
          <cell r="AV401" t="str">
            <v/>
          </cell>
          <cell r="AW401">
            <v>0</v>
          </cell>
          <cell r="AX401">
            <v>1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1</v>
          </cell>
          <cell r="BD401">
            <v>0</v>
          </cell>
          <cell r="BE401">
            <v>0</v>
          </cell>
          <cell r="BF401">
            <v>0</v>
          </cell>
          <cell r="BG401" t="str">
            <v/>
          </cell>
          <cell r="BH401">
            <v>0</v>
          </cell>
          <cell r="BI401">
            <v>1</v>
          </cell>
          <cell r="BJ401">
            <v>0</v>
          </cell>
          <cell r="BK401">
            <v>0</v>
          </cell>
          <cell r="BL401">
            <v>0</v>
          </cell>
          <cell r="BM401" t="str">
            <v/>
          </cell>
          <cell r="BN401">
            <v>1</v>
          </cell>
          <cell r="BO401" t="str">
            <v/>
          </cell>
          <cell r="BP401">
            <v>0</v>
          </cell>
          <cell r="BQ401">
            <v>1</v>
          </cell>
          <cell r="BR401">
            <v>0</v>
          </cell>
          <cell r="BS401">
            <v>0</v>
          </cell>
          <cell r="BT401">
            <v>0</v>
          </cell>
          <cell r="BU401" t="str">
            <v/>
          </cell>
          <cell r="BV401">
            <v>1</v>
          </cell>
          <cell r="BW401">
            <v>4</v>
          </cell>
          <cell r="BX401" t="str">
            <v>DOWNGRADE</v>
          </cell>
          <cell r="BY401" t="str">
            <v>RESET</v>
          </cell>
        </row>
        <row r="402">
          <cell r="A402" t="str">
            <v>A4178</v>
          </cell>
          <cell r="B402" t="str">
            <v>AMALIA YUANITA AINI</v>
          </cell>
          <cell r="C402" t="str">
            <v>DELTA</v>
          </cell>
          <cell r="D402">
            <v>45512</v>
          </cell>
          <cell r="E402" t="str">
            <v>Aug-24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 t="str">
            <v>-</v>
          </cell>
          <cell r="AQ402" t="str">
            <v>-</v>
          </cell>
          <cell r="AR402" t="str">
            <v>REGULER</v>
          </cell>
          <cell r="AS402" t="str">
            <v>-</v>
          </cell>
          <cell r="AT402" t="str">
            <v>-</v>
          </cell>
          <cell r="AU402" t="str">
            <v>-</v>
          </cell>
          <cell r="AV402" t="str">
            <v/>
          </cell>
          <cell r="AW402">
            <v>0</v>
          </cell>
          <cell r="AX402">
            <v>19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19</v>
          </cell>
          <cell r="BD402">
            <v>0</v>
          </cell>
          <cell r="BE402">
            <v>0</v>
          </cell>
          <cell r="BF402">
            <v>0</v>
          </cell>
          <cell r="BG402" t="str">
            <v/>
          </cell>
          <cell r="BH402">
            <v>0</v>
          </cell>
          <cell r="BI402">
            <v>19</v>
          </cell>
          <cell r="BJ402">
            <v>0</v>
          </cell>
          <cell r="BK402">
            <v>0</v>
          </cell>
          <cell r="BL402">
            <v>0</v>
          </cell>
          <cell r="BM402" t="str">
            <v/>
          </cell>
          <cell r="BN402">
            <v>19</v>
          </cell>
          <cell r="BO402" t="str">
            <v/>
          </cell>
          <cell r="BP402">
            <v>0</v>
          </cell>
          <cell r="BQ402">
            <v>19</v>
          </cell>
          <cell r="BR402">
            <v>0</v>
          </cell>
          <cell r="BS402">
            <v>0</v>
          </cell>
          <cell r="BT402">
            <v>0</v>
          </cell>
          <cell r="BU402" t="str">
            <v/>
          </cell>
          <cell r="BV402">
            <v>19</v>
          </cell>
          <cell r="BW402">
            <v>4</v>
          </cell>
          <cell r="BX402" t="str">
            <v>DOWNGRADE</v>
          </cell>
          <cell r="BY402" t="str">
            <v>RESET</v>
          </cell>
        </row>
        <row r="403">
          <cell r="A403" t="str">
            <v>A0303</v>
          </cell>
          <cell r="B403" t="str">
            <v>Novita Sari</v>
          </cell>
          <cell r="C403" t="str">
            <v>DELTA</v>
          </cell>
          <cell r="D403">
            <v>44839</v>
          </cell>
          <cell r="E403" t="str">
            <v>Oct-22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 t="str">
            <v>-</v>
          </cell>
          <cell r="AQ403" t="str">
            <v>-</v>
          </cell>
          <cell r="AR403" t="str">
            <v>-</v>
          </cell>
          <cell r="AS403" t="str">
            <v>REGULER</v>
          </cell>
          <cell r="AT403" t="str">
            <v>REGULER</v>
          </cell>
          <cell r="AU403" t="str">
            <v>REGULER</v>
          </cell>
          <cell r="AV403" t="str">
            <v/>
          </cell>
          <cell r="AW403">
            <v>0</v>
          </cell>
          <cell r="AX403">
            <v>0</v>
          </cell>
          <cell r="AY403">
            <v>24</v>
          </cell>
          <cell r="AZ403">
            <v>1</v>
          </cell>
          <cell r="BA403">
            <v>5</v>
          </cell>
          <cell r="BB403">
            <v>0</v>
          </cell>
          <cell r="BC403">
            <v>0</v>
          </cell>
          <cell r="BD403">
            <v>24</v>
          </cell>
          <cell r="BE403">
            <v>1</v>
          </cell>
          <cell r="BF403">
            <v>5</v>
          </cell>
          <cell r="BG403" t="str">
            <v/>
          </cell>
          <cell r="BH403">
            <v>0</v>
          </cell>
          <cell r="BI403">
            <v>0</v>
          </cell>
          <cell r="BJ403">
            <v>24</v>
          </cell>
          <cell r="BK403">
            <v>1</v>
          </cell>
          <cell r="BL403">
            <v>5</v>
          </cell>
          <cell r="BM403" t="str">
            <v/>
          </cell>
          <cell r="BN403">
            <v>30</v>
          </cell>
          <cell r="BO403" t="str">
            <v/>
          </cell>
          <cell r="BP403">
            <v>0</v>
          </cell>
          <cell r="BQ403">
            <v>0</v>
          </cell>
          <cell r="BR403">
            <v>24</v>
          </cell>
          <cell r="BS403">
            <v>1</v>
          </cell>
          <cell r="BT403">
            <v>5</v>
          </cell>
          <cell r="BU403" t="str">
            <v/>
          </cell>
          <cell r="BV403">
            <v>30</v>
          </cell>
          <cell r="BW403">
            <v>4</v>
          </cell>
          <cell r="BX403" t="str">
            <v>DOWNGRADE</v>
          </cell>
          <cell r="BY403" t="str">
            <v>RESET</v>
          </cell>
        </row>
        <row r="404">
          <cell r="A404" t="str">
            <v>A3380</v>
          </cell>
          <cell r="B404" t="str">
            <v>KRISNITA YULI YANI</v>
          </cell>
          <cell r="C404" t="str">
            <v>DELTA</v>
          </cell>
          <cell r="D404">
            <v>45538</v>
          </cell>
          <cell r="E404" t="str">
            <v>Sep-24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 t="str">
            <v>-</v>
          </cell>
          <cell r="AQ404" t="str">
            <v>-</v>
          </cell>
          <cell r="AR404" t="str">
            <v>-</v>
          </cell>
          <cell r="AS404" t="str">
            <v>REGULER</v>
          </cell>
          <cell r="AT404" t="str">
            <v>REGULER</v>
          </cell>
          <cell r="AU404" t="str">
            <v>REGULER</v>
          </cell>
          <cell r="AV404" t="str">
            <v/>
          </cell>
          <cell r="AW404">
            <v>0</v>
          </cell>
          <cell r="AX404">
            <v>0</v>
          </cell>
          <cell r="AY404">
            <v>26</v>
          </cell>
          <cell r="AZ404">
            <v>13</v>
          </cell>
          <cell r="BA404">
            <v>5</v>
          </cell>
          <cell r="BB404">
            <v>0</v>
          </cell>
          <cell r="BC404">
            <v>0</v>
          </cell>
          <cell r="BD404">
            <v>26</v>
          </cell>
          <cell r="BE404">
            <v>13</v>
          </cell>
          <cell r="BF404">
            <v>5</v>
          </cell>
          <cell r="BG404" t="str">
            <v/>
          </cell>
          <cell r="BH404">
            <v>0</v>
          </cell>
          <cell r="BI404">
            <v>0</v>
          </cell>
          <cell r="BJ404">
            <v>26</v>
          </cell>
          <cell r="BK404">
            <v>13</v>
          </cell>
          <cell r="BL404">
            <v>5</v>
          </cell>
          <cell r="BM404" t="str">
            <v/>
          </cell>
          <cell r="BN404">
            <v>44</v>
          </cell>
          <cell r="BO404" t="str">
            <v/>
          </cell>
          <cell r="BP404">
            <v>0</v>
          </cell>
          <cell r="BQ404">
            <v>0</v>
          </cell>
          <cell r="BR404">
            <v>26</v>
          </cell>
          <cell r="BS404">
            <v>13</v>
          </cell>
          <cell r="BT404">
            <v>5</v>
          </cell>
          <cell r="BU404" t="str">
            <v/>
          </cell>
          <cell r="BV404">
            <v>44</v>
          </cell>
          <cell r="BW404">
            <v>1</v>
          </cell>
          <cell r="BX404" t="str">
            <v>TIDAK</v>
          </cell>
          <cell r="BY404" t="str">
            <v>TIDAK</v>
          </cell>
        </row>
        <row r="405">
          <cell r="A405" t="str">
            <v>A4209</v>
          </cell>
          <cell r="B405" t="str">
            <v>ANTILTHA BAYU NUGRAHA</v>
          </cell>
          <cell r="C405" t="str">
            <v>DELTA</v>
          </cell>
          <cell r="D405">
            <v>45537</v>
          </cell>
          <cell r="E405" t="str">
            <v>Sep-24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 t="str">
            <v>-</v>
          </cell>
          <cell r="AQ405" t="str">
            <v>-</v>
          </cell>
          <cell r="AR405" t="str">
            <v>-</v>
          </cell>
          <cell r="AS405" t="str">
            <v>REGULER</v>
          </cell>
          <cell r="AT405" t="str">
            <v>REGULER</v>
          </cell>
          <cell r="AU405" t="str">
            <v>REGULER</v>
          </cell>
          <cell r="AV405" t="str">
            <v/>
          </cell>
          <cell r="AW405">
            <v>0</v>
          </cell>
          <cell r="AX405">
            <v>0</v>
          </cell>
          <cell r="AY405">
            <v>25</v>
          </cell>
          <cell r="AZ405">
            <v>26</v>
          </cell>
          <cell r="BA405">
            <v>23</v>
          </cell>
          <cell r="BB405">
            <v>0</v>
          </cell>
          <cell r="BC405">
            <v>0</v>
          </cell>
          <cell r="BD405">
            <v>25</v>
          </cell>
          <cell r="BE405">
            <v>26</v>
          </cell>
          <cell r="BF405">
            <v>23</v>
          </cell>
          <cell r="BG405" t="str">
            <v/>
          </cell>
          <cell r="BH405">
            <v>0</v>
          </cell>
          <cell r="BI405">
            <v>0</v>
          </cell>
          <cell r="BJ405">
            <v>25</v>
          </cell>
          <cell r="BK405">
            <v>26</v>
          </cell>
          <cell r="BL405">
            <v>23</v>
          </cell>
          <cell r="BM405">
            <v>9</v>
          </cell>
          <cell r="BN405">
            <v>83</v>
          </cell>
          <cell r="BO405" t="str">
            <v/>
          </cell>
          <cell r="BP405">
            <v>0</v>
          </cell>
          <cell r="BQ405">
            <v>0</v>
          </cell>
          <cell r="BR405">
            <v>25</v>
          </cell>
          <cell r="BS405">
            <v>26</v>
          </cell>
          <cell r="BT405">
            <v>23</v>
          </cell>
          <cell r="BU405">
            <v>9</v>
          </cell>
          <cell r="BV405">
            <v>83</v>
          </cell>
          <cell r="BW405">
            <v>0</v>
          </cell>
          <cell r="BX405" t="str">
            <v>TIDAK</v>
          </cell>
          <cell r="BY405" t="str">
            <v>TIDAK</v>
          </cell>
        </row>
        <row r="406">
          <cell r="A406" t="str">
            <v>A4211</v>
          </cell>
          <cell r="B406" t="str">
            <v>EASTIN SIMBOLON</v>
          </cell>
          <cell r="C406" t="str">
            <v>DELTA</v>
          </cell>
          <cell r="D406">
            <v>45538</v>
          </cell>
          <cell r="E406" t="str">
            <v>Sep-24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 t="str">
            <v>-</v>
          </cell>
          <cell r="AQ406" t="str">
            <v>-</v>
          </cell>
          <cell r="AR406" t="str">
            <v>-</v>
          </cell>
          <cell r="AS406" t="str">
            <v>REGULER</v>
          </cell>
          <cell r="AT406" t="str">
            <v>REGULER</v>
          </cell>
          <cell r="AU406" t="str">
            <v>REGULER</v>
          </cell>
          <cell r="AV406" t="str">
            <v/>
          </cell>
          <cell r="AW406">
            <v>0</v>
          </cell>
          <cell r="AX406">
            <v>0</v>
          </cell>
          <cell r="AY406">
            <v>12</v>
          </cell>
          <cell r="AZ406">
            <v>6</v>
          </cell>
          <cell r="BA406">
            <v>11</v>
          </cell>
          <cell r="BB406">
            <v>0</v>
          </cell>
          <cell r="BC406">
            <v>0</v>
          </cell>
          <cell r="BD406">
            <v>12</v>
          </cell>
          <cell r="BE406">
            <v>6</v>
          </cell>
          <cell r="BF406">
            <v>11</v>
          </cell>
          <cell r="BG406" t="str">
            <v/>
          </cell>
          <cell r="BH406">
            <v>0</v>
          </cell>
          <cell r="BI406">
            <v>0</v>
          </cell>
          <cell r="BJ406">
            <v>12</v>
          </cell>
          <cell r="BK406">
            <v>6</v>
          </cell>
          <cell r="BL406">
            <v>11</v>
          </cell>
          <cell r="BM406">
            <v>7</v>
          </cell>
          <cell r="BN406">
            <v>36</v>
          </cell>
          <cell r="BO406" t="str">
            <v/>
          </cell>
          <cell r="BP406">
            <v>0</v>
          </cell>
          <cell r="BQ406">
            <v>0</v>
          </cell>
          <cell r="BR406">
            <v>12</v>
          </cell>
          <cell r="BS406">
            <v>6</v>
          </cell>
          <cell r="BT406">
            <v>11</v>
          </cell>
          <cell r="BU406">
            <v>7</v>
          </cell>
          <cell r="BV406">
            <v>36</v>
          </cell>
          <cell r="BW406">
            <v>0</v>
          </cell>
          <cell r="BX406" t="str">
            <v>TIDAK</v>
          </cell>
          <cell r="BY406" t="str">
            <v>TIDAK</v>
          </cell>
        </row>
        <row r="407">
          <cell r="A407" t="str">
            <v>A4212</v>
          </cell>
          <cell r="B407" t="str">
            <v>ERMA WATI</v>
          </cell>
          <cell r="C407" t="str">
            <v>DELTA</v>
          </cell>
          <cell r="D407">
            <v>45537</v>
          </cell>
          <cell r="E407" t="str">
            <v>Sep-24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 t="str">
            <v>-</v>
          </cell>
          <cell r="AQ407" t="str">
            <v>-</v>
          </cell>
          <cell r="AR407" t="str">
            <v>-</v>
          </cell>
          <cell r="AS407" t="str">
            <v>REGULER</v>
          </cell>
          <cell r="AT407" t="str">
            <v>REGULER</v>
          </cell>
          <cell r="AU407" t="str">
            <v>-</v>
          </cell>
          <cell r="AV407" t="str">
            <v/>
          </cell>
          <cell r="AW407">
            <v>0</v>
          </cell>
          <cell r="AX407">
            <v>0</v>
          </cell>
          <cell r="AY407">
            <v>31</v>
          </cell>
          <cell r="AZ407">
            <v>26</v>
          </cell>
          <cell r="BA407">
            <v>0</v>
          </cell>
          <cell r="BB407">
            <v>0</v>
          </cell>
          <cell r="BC407">
            <v>0</v>
          </cell>
          <cell r="BD407">
            <v>31</v>
          </cell>
          <cell r="BE407">
            <v>26</v>
          </cell>
          <cell r="BF407">
            <v>0</v>
          </cell>
          <cell r="BG407" t="str">
            <v/>
          </cell>
          <cell r="BH407">
            <v>0</v>
          </cell>
          <cell r="BI407">
            <v>0</v>
          </cell>
          <cell r="BJ407">
            <v>31</v>
          </cell>
          <cell r="BK407">
            <v>26</v>
          </cell>
          <cell r="BL407">
            <v>0</v>
          </cell>
          <cell r="BM407" t="str">
            <v/>
          </cell>
          <cell r="BN407">
            <v>57</v>
          </cell>
          <cell r="BO407" t="str">
            <v/>
          </cell>
          <cell r="BP407">
            <v>0</v>
          </cell>
          <cell r="BQ407">
            <v>0</v>
          </cell>
          <cell r="BR407">
            <v>31</v>
          </cell>
          <cell r="BS407">
            <v>26</v>
          </cell>
          <cell r="BT407">
            <v>0</v>
          </cell>
          <cell r="BU407" t="str">
            <v/>
          </cell>
          <cell r="BV407">
            <v>57</v>
          </cell>
          <cell r="BW407">
            <v>2</v>
          </cell>
          <cell r="BX407" t="str">
            <v>TIDAK</v>
          </cell>
          <cell r="BY407" t="str">
            <v>TIDAK</v>
          </cell>
        </row>
        <row r="408">
          <cell r="A408" t="str">
            <v>A4214</v>
          </cell>
          <cell r="B408" t="str">
            <v>MUTIA ULFA</v>
          </cell>
          <cell r="C408" t="str">
            <v>DELTA</v>
          </cell>
          <cell r="D408">
            <v>45537</v>
          </cell>
          <cell r="E408" t="str">
            <v>Sep-24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 t="str">
            <v>-</v>
          </cell>
          <cell r="AQ408" t="str">
            <v>-</v>
          </cell>
          <cell r="AR408" t="str">
            <v>-</v>
          </cell>
          <cell r="AS408" t="str">
            <v>REGULER</v>
          </cell>
          <cell r="AT408" t="str">
            <v>REGULER</v>
          </cell>
          <cell r="AU408" t="str">
            <v>-</v>
          </cell>
          <cell r="AV408" t="str">
            <v/>
          </cell>
          <cell r="AW408">
            <v>0</v>
          </cell>
          <cell r="AX408">
            <v>0</v>
          </cell>
          <cell r="AY408">
            <v>20</v>
          </cell>
          <cell r="AZ408">
            <v>23</v>
          </cell>
          <cell r="BA408">
            <v>0</v>
          </cell>
          <cell r="BB408">
            <v>0</v>
          </cell>
          <cell r="BC408">
            <v>0</v>
          </cell>
          <cell r="BD408">
            <v>20</v>
          </cell>
          <cell r="BE408">
            <v>23</v>
          </cell>
          <cell r="BF408">
            <v>0</v>
          </cell>
          <cell r="BG408" t="str">
            <v/>
          </cell>
          <cell r="BH408">
            <v>0</v>
          </cell>
          <cell r="BI408">
            <v>0</v>
          </cell>
          <cell r="BJ408">
            <v>20</v>
          </cell>
          <cell r="BK408">
            <v>23</v>
          </cell>
          <cell r="BL408">
            <v>0</v>
          </cell>
          <cell r="BM408" t="str">
            <v/>
          </cell>
          <cell r="BN408">
            <v>43</v>
          </cell>
          <cell r="BO408" t="str">
            <v/>
          </cell>
          <cell r="BP408">
            <v>0</v>
          </cell>
          <cell r="BQ408">
            <v>0</v>
          </cell>
          <cell r="BR408">
            <v>20</v>
          </cell>
          <cell r="BS408">
            <v>23</v>
          </cell>
          <cell r="BT408">
            <v>0</v>
          </cell>
          <cell r="BU408" t="str">
            <v/>
          </cell>
          <cell r="BV408">
            <v>43</v>
          </cell>
          <cell r="BW408">
            <v>2</v>
          </cell>
          <cell r="BX408" t="str">
            <v>TIDAK</v>
          </cell>
          <cell r="BY408" t="str">
            <v>TIDAK</v>
          </cell>
        </row>
        <row r="409">
          <cell r="A409" t="str">
            <v>A4217</v>
          </cell>
          <cell r="B409" t="str">
            <v>ROFIYU ANGGRAINI</v>
          </cell>
          <cell r="C409" t="str">
            <v>DELTA</v>
          </cell>
          <cell r="D409">
            <v>45541</v>
          </cell>
          <cell r="E409" t="str">
            <v>Sep-24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 t="str">
            <v>-</v>
          </cell>
          <cell r="AQ409" t="str">
            <v>-</v>
          </cell>
          <cell r="AR409" t="str">
            <v>-</v>
          </cell>
          <cell r="AS409" t="str">
            <v>REGULER</v>
          </cell>
          <cell r="AT409" t="str">
            <v>REGULER</v>
          </cell>
          <cell r="AU409" t="str">
            <v>REGULER</v>
          </cell>
          <cell r="AV409" t="str">
            <v/>
          </cell>
          <cell r="AW409">
            <v>0</v>
          </cell>
          <cell r="AX409">
            <v>0</v>
          </cell>
          <cell r="AY409">
            <v>9</v>
          </cell>
          <cell r="AZ409">
            <v>10</v>
          </cell>
          <cell r="BA409">
            <v>36</v>
          </cell>
          <cell r="BB409">
            <v>0</v>
          </cell>
          <cell r="BC409">
            <v>0</v>
          </cell>
          <cell r="BD409">
            <v>9</v>
          </cell>
          <cell r="BE409">
            <v>10</v>
          </cell>
          <cell r="BF409">
            <v>36</v>
          </cell>
          <cell r="BG409" t="str">
            <v/>
          </cell>
          <cell r="BH409">
            <v>0</v>
          </cell>
          <cell r="BI409">
            <v>0</v>
          </cell>
          <cell r="BJ409">
            <v>9</v>
          </cell>
          <cell r="BK409">
            <v>10</v>
          </cell>
          <cell r="BL409">
            <v>36</v>
          </cell>
          <cell r="BM409">
            <v>21</v>
          </cell>
          <cell r="BN409">
            <v>76</v>
          </cell>
          <cell r="BO409" t="str">
            <v/>
          </cell>
          <cell r="BP409">
            <v>0</v>
          </cell>
          <cell r="BQ409">
            <v>0</v>
          </cell>
          <cell r="BR409">
            <v>9</v>
          </cell>
          <cell r="BS409">
            <v>10</v>
          </cell>
          <cell r="BT409">
            <v>36</v>
          </cell>
          <cell r="BU409">
            <v>21</v>
          </cell>
          <cell r="BV409">
            <v>76</v>
          </cell>
          <cell r="BW409">
            <v>0</v>
          </cell>
          <cell r="BX409" t="str">
            <v>TIDAK</v>
          </cell>
          <cell r="BY409" t="str">
            <v>TIDAK</v>
          </cell>
        </row>
        <row r="410">
          <cell r="A410" t="str">
            <v>A4231</v>
          </cell>
          <cell r="B410" t="str">
            <v>WAHYU RHAMADONI</v>
          </cell>
          <cell r="C410" t="str">
            <v>DELTA</v>
          </cell>
          <cell r="D410">
            <v>45539</v>
          </cell>
          <cell r="E410" t="str">
            <v>Sep-24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 t="str">
            <v>-</v>
          </cell>
          <cell r="AQ410" t="str">
            <v>-</v>
          </cell>
          <cell r="AR410" t="str">
            <v>-</v>
          </cell>
          <cell r="AS410" t="str">
            <v>REGULER</v>
          </cell>
          <cell r="AT410" t="str">
            <v>REGULER</v>
          </cell>
          <cell r="AU410" t="str">
            <v>-</v>
          </cell>
          <cell r="AV410" t="str">
            <v/>
          </cell>
          <cell r="AW410">
            <v>0</v>
          </cell>
          <cell r="AX410">
            <v>0</v>
          </cell>
          <cell r="AY410">
            <v>1</v>
          </cell>
          <cell r="AZ410">
            <v>2</v>
          </cell>
          <cell r="BA410">
            <v>0</v>
          </cell>
          <cell r="BB410">
            <v>0</v>
          </cell>
          <cell r="BC410">
            <v>0</v>
          </cell>
          <cell r="BD410">
            <v>1</v>
          </cell>
          <cell r="BE410">
            <v>2</v>
          </cell>
          <cell r="BF410">
            <v>0</v>
          </cell>
          <cell r="BG410" t="str">
            <v/>
          </cell>
          <cell r="BH410">
            <v>0</v>
          </cell>
          <cell r="BI410">
            <v>0</v>
          </cell>
          <cell r="BJ410">
            <v>1</v>
          </cell>
          <cell r="BK410">
            <v>2</v>
          </cell>
          <cell r="BL410">
            <v>0</v>
          </cell>
          <cell r="BM410" t="str">
            <v/>
          </cell>
          <cell r="BN410">
            <v>3</v>
          </cell>
          <cell r="BO410" t="str">
            <v/>
          </cell>
          <cell r="BP410">
            <v>0</v>
          </cell>
          <cell r="BQ410">
            <v>0</v>
          </cell>
          <cell r="BR410">
            <v>1</v>
          </cell>
          <cell r="BS410">
            <v>2</v>
          </cell>
          <cell r="BT410">
            <v>0</v>
          </cell>
          <cell r="BU410" t="str">
            <v/>
          </cell>
          <cell r="BV410">
            <v>3</v>
          </cell>
          <cell r="BW410">
            <v>2</v>
          </cell>
          <cell r="BX410" t="str">
            <v>TIDAK</v>
          </cell>
          <cell r="BY410" t="str">
            <v>TIDAK</v>
          </cell>
        </row>
        <row r="411">
          <cell r="A411" t="str">
            <v>A4232</v>
          </cell>
          <cell r="B411" t="str">
            <v>FARICA KARIN BUTSAINA</v>
          </cell>
          <cell r="C411" t="str">
            <v>DELTA</v>
          </cell>
          <cell r="D411">
            <v>45558</v>
          </cell>
          <cell r="E411" t="str">
            <v>Sep-24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 t="str">
            <v>-</v>
          </cell>
          <cell r="AQ411" t="str">
            <v>-</v>
          </cell>
          <cell r="AR411" t="str">
            <v>-</v>
          </cell>
          <cell r="AS411" t="str">
            <v>REGULER</v>
          </cell>
          <cell r="AT411" t="str">
            <v>REGULER</v>
          </cell>
          <cell r="AU411" t="str">
            <v>REGULER</v>
          </cell>
          <cell r="AV411" t="str">
            <v/>
          </cell>
          <cell r="AW411">
            <v>0</v>
          </cell>
          <cell r="AX411">
            <v>0</v>
          </cell>
          <cell r="AY411">
            <v>1</v>
          </cell>
          <cell r="AZ411">
            <v>15</v>
          </cell>
          <cell r="BA411">
            <v>13</v>
          </cell>
          <cell r="BB411">
            <v>0</v>
          </cell>
          <cell r="BC411">
            <v>0</v>
          </cell>
          <cell r="BD411">
            <v>1</v>
          </cell>
          <cell r="BE411">
            <v>15</v>
          </cell>
          <cell r="BF411">
            <v>13</v>
          </cell>
          <cell r="BG411" t="str">
            <v/>
          </cell>
          <cell r="BH411">
            <v>0</v>
          </cell>
          <cell r="BI411">
            <v>0</v>
          </cell>
          <cell r="BJ411">
            <v>1</v>
          </cell>
          <cell r="BK411">
            <v>15</v>
          </cell>
          <cell r="BL411">
            <v>13</v>
          </cell>
          <cell r="BM411">
            <v>10</v>
          </cell>
          <cell r="BN411">
            <v>39</v>
          </cell>
          <cell r="BO411" t="str">
            <v/>
          </cell>
          <cell r="BP411">
            <v>0</v>
          </cell>
          <cell r="BQ411">
            <v>0</v>
          </cell>
          <cell r="BR411">
            <v>1</v>
          </cell>
          <cell r="BS411">
            <v>15</v>
          </cell>
          <cell r="BT411">
            <v>13</v>
          </cell>
          <cell r="BU411">
            <v>10</v>
          </cell>
          <cell r="BV411">
            <v>39</v>
          </cell>
          <cell r="BW411">
            <v>0</v>
          </cell>
          <cell r="BX411" t="str">
            <v>TIDAK</v>
          </cell>
          <cell r="BY411" t="str">
            <v>TIDAK</v>
          </cell>
        </row>
        <row r="412">
          <cell r="A412" t="str">
            <v>A4264</v>
          </cell>
          <cell r="B412" t="str">
            <v>MIA ANTIKA</v>
          </cell>
          <cell r="C412" t="str">
            <v>DELTA</v>
          </cell>
          <cell r="D412">
            <v>45553</v>
          </cell>
          <cell r="E412" t="str">
            <v>Sep-24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 t="str">
            <v>-</v>
          </cell>
          <cell r="AQ412" t="str">
            <v>-</v>
          </cell>
          <cell r="AR412" t="str">
            <v>-</v>
          </cell>
          <cell r="AS412" t="str">
            <v>REGULER</v>
          </cell>
          <cell r="AT412" t="str">
            <v>REGULER</v>
          </cell>
          <cell r="AU412" t="str">
            <v>-</v>
          </cell>
          <cell r="AV412" t="str">
            <v/>
          </cell>
          <cell r="AW412">
            <v>0</v>
          </cell>
          <cell r="AX412">
            <v>0</v>
          </cell>
          <cell r="AY412">
            <v>17</v>
          </cell>
          <cell r="AZ412">
            <v>38</v>
          </cell>
          <cell r="BA412">
            <v>0</v>
          </cell>
          <cell r="BB412">
            <v>0</v>
          </cell>
          <cell r="BC412">
            <v>0</v>
          </cell>
          <cell r="BD412">
            <v>17</v>
          </cell>
          <cell r="BE412">
            <v>38</v>
          </cell>
          <cell r="BF412">
            <v>0</v>
          </cell>
          <cell r="BG412" t="str">
            <v/>
          </cell>
          <cell r="BH412">
            <v>0</v>
          </cell>
          <cell r="BI412">
            <v>0</v>
          </cell>
          <cell r="BJ412">
            <v>17</v>
          </cell>
          <cell r="BK412">
            <v>38</v>
          </cell>
          <cell r="BL412">
            <v>0</v>
          </cell>
          <cell r="BM412" t="str">
            <v/>
          </cell>
          <cell r="BN412">
            <v>55</v>
          </cell>
          <cell r="BO412" t="str">
            <v/>
          </cell>
          <cell r="BP412">
            <v>0</v>
          </cell>
          <cell r="BQ412">
            <v>0</v>
          </cell>
          <cell r="BR412">
            <v>17</v>
          </cell>
          <cell r="BS412">
            <v>38</v>
          </cell>
          <cell r="BT412">
            <v>0</v>
          </cell>
          <cell r="BU412" t="str">
            <v/>
          </cell>
          <cell r="BV412">
            <v>55</v>
          </cell>
          <cell r="BW412">
            <v>2</v>
          </cell>
          <cell r="BX412" t="str">
            <v>TIDAK</v>
          </cell>
          <cell r="BY412" t="str">
            <v>TIDAK</v>
          </cell>
        </row>
        <row r="413">
          <cell r="A413" t="str">
            <v>A4265</v>
          </cell>
          <cell r="B413" t="str">
            <v>NILAM SARI</v>
          </cell>
          <cell r="C413" t="str">
            <v>DELTA</v>
          </cell>
          <cell r="D413">
            <v>45554</v>
          </cell>
          <cell r="E413" t="str">
            <v>Sep-24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 t="str">
            <v>-</v>
          </cell>
          <cell r="AQ413" t="str">
            <v>-</v>
          </cell>
          <cell r="AR413" t="str">
            <v>-</v>
          </cell>
          <cell r="AS413" t="str">
            <v>REGULER</v>
          </cell>
          <cell r="AT413" t="str">
            <v>REGULER</v>
          </cell>
          <cell r="AU413" t="str">
            <v>-</v>
          </cell>
          <cell r="AV413" t="str">
            <v/>
          </cell>
          <cell r="AW413">
            <v>0</v>
          </cell>
          <cell r="AX413">
            <v>0</v>
          </cell>
          <cell r="AY413">
            <v>15</v>
          </cell>
          <cell r="AZ413">
            <v>40</v>
          </cell>
          <cell r="BA413">
            <v>0</v>
          </cell>
          <cell r="BB413">
            <v>0</v>
          </cell>
          <cell r="BC413">
            <v>0</v>
          </cell>
          <cell r="BD413">
            <v>15</v>
          </cell>
          <cell r="BE413">
            <v>40</v>
          </cell>
          <cell r="BF413">
            <v>0</v>
          </cell>
          <cell r="BG413" t="str">
            <v/>
          </cell>
          <cell r="BH413">
            <v>0</v>
          </cell>
          <cell r="BI413">
            <v>0</v>
          </cell>
          <cell r="BJ413">
            <v>15</v>
          </cell>
          <cell r="BK413">
            <v>40</v>
          </cell>
          <cell r="BL413">
            <v>0</v>
          </cell>
          <cell r="BM413" t="str">
            <v/>
          </cell>
          <cell r="BN413">
            <v>55</v>
          </cell>
          <cell r="BO413" t="str">
            <v/>
          </cell>
          <cell r="BP413">
            <v>0</v>
          </cell>
          <cell r="BQ413">
            <v>0</v>
          </cell>
          <cell r="BR413">
            <v>15</v>
          </cell>
          <cell r="BS413">
            <v>40</v>
          </cell>
          <cell r="BT413">
            <v>0</v>
          </cell>
          <cell r="BU413" t="str">
            <v/>
          </cell>
          <cell r="BV413">
            <v>55</v>
          </cell>
          <cell r="BW413">
            <v>2</v>
          </cell>
          <cell r="BX413" t="str">
            <v>TIDAK</v>
          </cell>
          <cell r="BY413" t="str">
            <v>TIDAK</v>
          </cell>
        </row>
        <row r="414">
          <cell r="A414" t="str">
            <v>A4330</v>
          </cell>
          <cell r="B414" t="str">
            <v>MUHAMMAD ALDI RIZAL</v>
          </cell>
          <cell r="C414" t="str">
            <v>DELTA</v>
          </cell>
          <cell r="D414">
            <v>45568</v>
          </cell>
          <cell r="E414" t="str">
            <v>Oct-24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 t="str">
            <v>-</v>
          </cell>
          <cell r="AQ414" t="str">
            <v>-</v>
          </cell>
          <cell r="AR414" t="str">
            <v>-</v>
          </cell>
          <cell r="AS414" t="str">
            <v>-</v>
          </cell>
          <cell r="AT414" t="str">
            <v>REGULER</v>
          </cell>
          <cell r="AU414" t="str">
            <v>-</v>
          </cell>
          <cell r="AV414" t="str">
            <v/>
          </cell>
          <cell r="AW414">
            <v>0</v>
          </cell>
          <cell r="AX414">
            <v>0</v>
          </cell>
          <cell r="AY414">
            <v>0</v>
          </cell>
          <cell r="AZ414">
            <v>2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2</v>
          </cell>
          <cell r="BF414">
            <v>0</v>
          </cell>
          <cell r="BG414" t="str">
            <v/>
          </cell>
          <cell r="BH414">
            <v>0</v>
          </cell>
          <cell r="BI414">
            <v>0</v>
          </cell>
          <cell r="BJ414">
            <v>0</v>
          </cell>
          <cell r="BK414">
            <v>2</v>
          </cell>
          <cell r="BL414">
            <v>0</v>
          </cell>
          <cell r="BM414" t="str">
            <v/>
          </cell>
          <cell r="BN414">
            <v>2</v>
          </cell>
          <cell r="BO414" t="str">
            <v/>
          </cell>
          <cell r="BP414">
            <v>0</v>
          </cell>
          <cell r="BQ414">
            <v>0</v>
          </cell>
          <cell r="BR414">
            <v>0</v>
          </cell>
          <cell r="BS414">
            <v>2</v>
          </cell>
          <cell r="BT414">
            <v>0</v>
          </cell>
          <cell r="BU414" t="str">
            <v/>
          </cell>
          <cell r="BV414">
            <v>2</v>
          </cell>
          <cell r="BW414">
            <v>2</v>
          </cell>
          <cell r="BX414" t="str">
            <v>TIDAK</v>
          </cell>
          <cell r="BY414" t="str">
            <v>TIDAK</v>
          </cell>
        </row>
        <row r="415">
          <cell r="A415" t="str">
            <v>A4329</v>
          </cell>
          <cell r="B415" t="str">
            <v>MARIA BASILIA WUNGA</v>
          </cell>
          <cell r="C415" t="str">
            <v>DELTA</v>
          </cell>
          <cell r="D415">
            <v>45581</v>
          </cell>
          <cell r="E415" t="str">
            <v>Oct-24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 t="str">
            <v>-</v>
          </cell>
          <cell r="AQ415" t="str">
            <v>-</v>
          </cell>
          <cell r="AR415" t="str">
            <v>-</v>
          </cell>
          <cell r="AS415" t="str">
            <v>-</v>
          </cell>
          <cell r="AT415" t="str">
            <v>REGULER</v>
          </cell>
          <cell r="AU415" t="str">
            <v>-</v>
          </cell>
          <cell r="AV415" t="str">
            <v/>
          </cell>
          <cell r="AW415">
            <v>0</v>
          </cell>
          <cell r="AX415">
            <v>0</v>
          </cell>
          <cell r="AY415">
            <v>0</v>
          </cell>
          <cell r="AZ415">
            <v>5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5</v>
          </cell>
          <cell r="BF415">
            <v>0</v>
          </cell>
          <cell r="BG415" t="str">
            <v/>
          </cell>
          <cell r="BH415">
            <v>0</v>
          </cell>
          <cell r="BI415">
            <v>0</v>
          </cell>
          <cell r="BJ415">
            <v>0</v>
          </cell>
          <cell r="BK415">
            <v>5</v>
          </cell>
          <cell r="BL415">
            <v>0</v>
          </cell>
          <cell r="BM415" t="str">
            <v/>
          </cell>
          <cell r="BN415">
            <v>5</v>
          </cell>
          <cell r="BO415" t="str">
            <v/>
          </cell>
          <cell r="BP415">
            <v>0</v>
          </cell>
          <cell r="BQ415">
            <v>0</v>
          </cell>
          <cell r="BR415">
            <v>0</v>
          </cell>
          <cell r="BS415">
            <v>5</v>
          </cell>
          <cell r="BT415">
            <v>0</v>
          </cell>
          <cell r="BU415" t="str">
            <v/>
          </cell>
          <cell r="BV415">
            <v>5</v>
          </cell>
          <cell r="BW415">
            <v>2</v>
          </cell>
          <cell r="BX415" t="str">
            <v>TIDAK</v>
          </cell>
          <cell r="BY415" t="str">
            <v>TIDAK</v>
          </cell>
        </row>
        <row r="416">
          <cell r="A416" t="str">
            <v>A4331</v>
          </cell>
          <cell r="B416" t="str">
            <v>SATRIA SANDY QODLYZZAKA</v>
          </cell>
          <cell r="C416" t="str">
            <v>DELTA</v>
          </cell>
          <cell r="D416">
            <v>45583</v>
          </cell>
          <cell r="E416" t="str">
            <v>Oct-24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 t="str">
            <v>-</v>
          </cell>
          <cell r="AQ416" t="str">
            <v>-</v>
          </cell>
          <cell r="AR416" t="str">
            <v>-</v>
          </cell>
          <cell r="AS416" t="str">
            <v>-</v>
          </cell>
          <cell r="AT416" t="str">
            <v>REGULER</v>
          </cell>
          <cell r="AU416" t="str">
            <v>REGULER</v>
          </cell>
          <cell r="AV416" t="str">
            <v/>
          </cell>
          <cell r="AW416">
            <v>0</v>
          </cell>
          <cell r="AX416">
            <v>0</v>
          </cell>
          <cell r="AY416">
            <v>0</v>
          </cell>
          <cell r="AZ416">
            <v>8</v>
          </cell>
          <cell r="BA416">
            <v>13</v>
          </cell>
          <cell r="BB416">
            <v>0</v>
          </cell>
          <cell r="BC416">
            <v>0</v>
          </cell>
          <cell r="BD416">
            <v>0</v>
          </cell>
          <cell r="BE416">
            <v>8</v>
          </cell>
          <cell r="BF416">
            <v>13</v>
          </cell>
          <cell r="BG416" t="str">
            <v/>
          </cell>
          <cell r="BH416">
            <v>0</v>
          </cell>
          <cell r="BI416">
            <v>0</v>
          </cell>
          <cell r="BJ416">
            <v>0</v>
          </cell>
          <cell r="BK416">
            <v>8</v>
          </cell>
          <cell r="BL416">
            <v>13</v>
          </cell>
          <cell r="BM416">
            <v>5</v>
          </cell>
          <cell r="BN416">
            <v>26</v>
          </cell>
          <cell r="BO416" t="str">
            <v/>
          </cell>
          <cell r="BP416">
            <v>0</v>
          </cell>
          <cell r="BQ416">
            <v>0</v>
          </cell>
          <cell r="BR416">
            <v>0</v>
          </cell>
          <cell r="BS416">
            <v>8</v>
          </cell>
          <cell r="BT416">
            <v>13</v>
          </cell>
          <cell r="BU416">
            <v>5</v>
          </cell>
          <cell r="BV416">
            <v>26</v>
          </cell>
          <cell r="BW416">
            <v>0</v>
          </cell>
          <cell r="BX416" t="str">
            <v>TIDAK</v>
          </cell>
          <cell r="BY416" t="str">
            <v>TIDAK</v>
          </cell>
        </row>
        <row r="417">
          <cell r="A417" t="str">
            <v>A0610</v>
          </cell>
          <cell r="B417" t="str">
            <v>Margareta Indah P</v>
          </cell>
          <cell r="C417" t="str">
            <v>DELTA</v>
          </cell>
          <cell r="D417">
            <v>44933</v>
          </cell>
          <cell r="E417" t="str">
            <v>Jan-23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 t="str">
            <v>REGULER</v>
          </cell>
          <cell r="AV417" t="str">
            <v/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33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33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33</v>
          </cell>
          <cell r="BM417">
            <v>18</v>
          </cell>
          <cell r="BN417">
            <v>51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33</v>
          </cell>
          <cell r="BU417">
            <v>18</v>
          </cell>
          <cell r="BV417">
            <v>51</v>
          </cell>
          <cell r="BW417">
            <v>5</v>
          </cell>
          <cell r="BX417" t="str">
            <v>DOWNGRADE</v>
          </cell>
          <cell r="BY417" t="str">
            <v>RESET</v>
          </cell>
        </row>
        <row r="418">
          <cell r="A418" t="str">
            <v>A1650</v>
          </cell>
          <cell r="B418" t="str">
            <v>RISKA PUTRI ADELIA</v>
          </cell>
          <cell r="C418" t="str">
            <v>DELTA</v>
          </cell>
          <cell r="D418">
            <v>45604</v>
          </cell>
          <cell r="E418" t="str">
            <v>Nov-24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 t="str">
            <v>REGULER</v>
          </cell>
          <cell r="AV418" t="str">
            <v/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4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4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4</v>
          </cell>
          <cell r="BM418">
            <v>4</v>
          </cell>
          <cell r="BN418">
            <v>8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4</v>
          </cell>
          <cell r="BU418">
            <v>4</v>
          </cell>
          <cell r="BV418">
            <v>8</v>
          </cell>
          <cell r="BW418">
            <v>0</v>
          </cell>
          <cell r="BX418" t="str">
            <v>TIDAK</v>
          </cell>
          <cell r="BY418" t="str">
            <v>TIDAK</v>
          </cell>
        </row>
        <row r="419">
          <cell r="A419" t="str">
            <v>A4413</v>
          </cell>
          <cell r="B419" t="str">
            <v>KUSTI ANA</v>
          </cell>
          <cell r="C419" t="str">
            <v>DELTA</v>
          </cell>
          <cell r="D419">
            <v>45614</v>
          </cell>
          <cell r="E419" t="str">
            <v>Nov-24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 t="str">
            <v>REGULER</v>
          </cell>
          <cell r="AV419" t="str">
            <v/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11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11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11</v>
          </cell>
          <cell r="BM419">
            <v>18</v>
          </cell>
          <cell r="BN419">
            <v>29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11</v>
          </cell>
          <cell r="BU419">
            <v>18</v>
          </cell>
          <cell r="BV419">
            <v>29</v>
          </cell>
          <cell r="BW419">
            <v>0</v>
          </cell>
          <cell r="BX419" t="str">
            <v>TIDAK</v>
          </cell>
          <cell r="BY419" t="str">
            <v>TIDAK</v>
          </cell>
        </row>
        <row r="420">
          <cell r="A420" t="str">
            <v>A4414</v>
          </cell>
          <cell r="B420" t="str">
            <v>DHIEMAS PRIYAGUNG MANALU</v>
          </cell>
          <cell r="C420" t="str">
            <v>DELTA</v>
          </cell>
          <cell r="D420">
            <v>45625</v>
          </cell>
          <cell r="E420" t="str">
            <v>Nov-24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 t="str">
            <v>REGULER</v>
          </cell>
          <cell r="AV420" t="str">
            <v/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3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3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3</v>
          </cell>
          <cell r="BM420">
            <v>9</v>
          </cell>
          <cell r="BN420">
            <v>12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3</v>
          </cell>
          <cell r="BU420">
            <v>9</v>
          </cell>
          <cell r="BV420">
            <v>12</v>
          </cell>
          <cell r="BW420">
            <v>0</v>
          </cell>
          <cell r="BX420" t="str">
            <v>TIDAK</v>
          </cell>
          <cell r="BY420" t="str">
            <v>TIDAK</v>
          </cell>
        </row>
        <row r="421">
          <cell r="A421" t="str">
            <v>A4415</v>
          </cell>
          <cell r="B421" t="str">
            <v>VENI RAHMAN</v>
          </cell>
          <cell r="C421" t="str">
            <v>DELTA</v>
          </cell>
          <cell r="D421">
            <v>45629</v>
          </cell>
          <cell r="E421" t="str">
            <v>Dec-24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 t="str">
            <v/>
          </cell>
          <cell r="AW421" t="str">
            <v/>
          </cell>
          <cell r="AX421" t="str">
            <v/>
          </cell>
          <cell r="AY421" t="str">
            <v/>
          </cell>
          <cell r="AZ421" t="str">
            <v/>
          </cell>
          <cell r="BA421" t="str">
            <v/>
          </cell>
          <cell r="BB421" t="str">
            <v/>
          </cell>
          <cell r="BC421" t="str">
            <v/>
          </cell>
          <cell r="BD421" t="str">
            <v/>
          </cell>
          <cell r="BE421" t="str">
            <v/>
          </cell>
          <cell r="BF421" t="str">
            <v/>
          </cell>
          <cell r="BG421">
            <v>0</v>
          </cell>
          <cell r="BH421" t="str">
            <v/>
          </cell>
          <cell r="BI421" t="str">
            <v/>
          </cell>
          <cell r="BJ421" t="str">
            <v/>
          </cell>
          <cell r="BK421" t="str">
            <v/>
          </cell>
          <cell r="BL421" t="str">
            <v/>
          </cell>
          <cell r="BM421">
            <v>10</v>
          </cell>
          <cell r="BN421">
            <v>10</v>
          </cell>
          <cell r="BO421">
            <v>0</v>
          </cell>
          <cell r="BP421" t="str">
            <v/>
          </cell>
          <cell r="BQ421" t="str">
            <v/>
          </cell>
          <cell r="BR421" t="str">
            <v/>
          </cell>
          <cell r="BS421" t="str">
            <v/>
          </cell>
          <cell r="BT421" t="str">
            <v/>
          </cell>
          <cell r="BU421">
            <v>10</v>
          </cell>
          <cell r="BV421">
            <v>10</v>
          </cell>
          <cell r="BW421">
            <v>0</v>
          </cell>
          <cell r="BX421" t="str">
            <v>TIDAK</v>
          </cell>
          <cell r="BY421" t="str">
            <v>TIDAK</v>
          </cell>
        </row>
        <row r="422">
          <cell r="A422" t="str">
            <v>A4480</v>
          </cell>
          <cell r="B422" t="str">
            <v>MALINDA APRILIANI P</v>
          </cell>
          <cell r="C422" t="str">
            <v>DELTA</v>
          </cell>
          <cell r="D422">
            <v>45637</v>
          </cell>
          <cell r="E422" t="str">
            <v>Dec-24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 t="str">
            <v/>
          </cell>
          <cell r="AW422" t="str">
            <v/>
          </cell>
          <cell r="AX422" t="str">
            <v/>
          </cell>
          <cell r="AY422" t="str">
            <v/>
          </cell>
          <cell r="AZ422" t="str">
            <v/>
          </cell>
          <cell r="BA422" t="str">
            <v/>
          </cell>
          <cell r="BB422" t="str">
            <v/>
          </cell>
          <cell r="BC422" t="str">
            <v/>
          </cell>
          <cell r="BD422" t="str">
            <v/>
          </cell>
          <cell r="BE422" t="str">
            <v/>
          </cell>
          <cell r="BF422" t="str">
            <v/>
          </cell>
          <cell r="BG422">
            <v>0</v>
          </cell>
          <cell r="BH422" t="str">
            <v/>
          </cell>
          <cell r="BI422" t="str">
            <v/>
          </cell>
          <cell r="BJ422" t="str">
            <v/>
          </cell>
          <cell r="BK422" t="str">
            <v/>
          </cell>
          <cell r="BL422" t="str">
            <v/>
          </cell>
          <cell r="BM422">
            <v>7</v>
          </cell>
          <cell r="BN422">
            <v>7</v>
          </cell>
          <cell r="BO422">
            <v>0</v>
          </cell>
          <cell r="BP422" t="str">
            <v/>
          </cell>
          <cell r="BQ422" t="str">
            <v/>
          </cell>
          <cell r="BR422" t="str">
            <v/>
          </cell>
          <cell r="BS422" t="str">
            <v/>
          </cell>
          <cell r="BT422" t="str">
            <v/>
          </cell>
          <cell r="BU422">
            <v>7</v>
          </cell>
          <cell r="BV422">
            <v>7</v>
          </cell>
          <cell r="BW422">
            <v>0</v>
          </cell>
          <cell r="BX422" t="str">
            <v>TIDAK</v>
          </cell>
          <cell r="BY422" t="str">
            <v>TIDAK</v>
          </cell>
        </row>
        <row r="423">
          <cell r="A423" t="str">
            <v>A4478</v>
          </cell>
          <cell r="B423" t="str">
            <v>DWI MUSTIKA WATI</v>
          </cell>
          <cell r="C423" t="str">
            <v>DELTA</v>
          </cell>
          <cell r="D423">
            <v>45638</v>
          </cell>
          <cell r="E423" t="str">
            <v>Dec-24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 t="str">
            <v/>
          </cell>
          <cell r="AW423" t="str">
            <v/>
          </cell>
          <cell r="AX423" t="str">
            <v/>
          </cell>
          <cell r="AY423" t="str">
            <v/>
          </cell>
          <cell r="AZ423" t="str">
            <v/>
          </cell>
          <cell r="BA423" t="str">
            <v/>
          </cell>
          <cell r="BB423" t="str">
            <v/>
          </cell>
          <cell r="BC423" t="str">
            <v/>
          </cell>
          <cell r="BD423" t="str">
            <v/>
          </cell>
          <cell r="BE423" t="str">
            <v/>
          </cell>
          <cell r="BF423" t="str">
            <v/>
          </cell>
          <cell r="BG423">
            <v>0</v>
          </cell>
          <cell r="BH423" t="str">
            <v/>
          </cell>
          <cell r="BI423" t="str">
            <v/>
          </cell>
          <cell r="BJ423" t="str">
            <v/>
          </cell>
          <cell r="BK423" t="str">
            <v/>
          </cell>
          <cell r="BL423" t="str">
            <v/>
          </cell>
          <cell r="BM423">
            <v>4</v>
          </cell>
          <cell r="BN423">
            <v>4</v>
          </cell>
          <cell r="BO423">
            <v>0</v>
          </cell>
          <cell r="BP423" t="str">
            <v/>
          </cell>
          <cell r="BQ423" t="str">
            <v/>
          </cell>
          <cell r="BR423" t="str">
            <v/>
          </cell>
          <cell r="BS423" t="str">
            <v/>
          </cell>
          <cell r="BT423" t="str">
            <v/>
          </cell>
          <cell r="BU423">
            <v>4</v>
          </cell>
          <cell r="BV423">
            <v>4</v>
          </cell>
          <cell r="BW423">
            <v>0</v>
          </cell>
          <cell r="BX423" t="str">
            <v>TIDAK</v>
          </cell>
          <cell r="BY423" t="str">
            <v>TIDAK</v>
          </cell>
        </row>
        <row r="424">
          <cell r="A424" t="str">
            <v>A1185</v>
          </cell>
          <cell r="B424" t="str">
            <v>Safa Prayuda</v>
          </cell>
          <cell r="C424" t="str">
            <v>DELTA</v>
          </cell>
          <cell r="D424">
            <v>44928</v>
          </cell>
          <cell r="E424" t="str">
            <v>Jan-23</v>
          </cell>
          <cell r="F424" t="str">
            <v>REGULER</v>
          </cell>
          <cell r="G424" t="str">
            <v>REGULER</v>
          </cell>
          <cell r="H424" t="str">
            <v>REGULER</v>
          </cell>
          <cell r="I424" t="str">
            <v>REGULER</v>
          </cell>
          <cell r="J424" t="str">
            <v>REGULER</v>
          </cell>
          <cell r="K424" t="str">
            <v>REGULER</v>
          </cell>
          <cell r="L424" t="str">
            <v>-</v>
          </cell>
          <cell r="M424">
            <v>20</v>
          </cell>
          <cell r="N424">
            <v>36</v>
          </cell>
          <cell r="O424">
            <v>33</v>
          </cell>
          <cell r="P424">
            <v>26</v>
          </cell>
          <cell r="Q424">
            <v>8</v>
          </cell>
          <cell r="R424">
            <v>36</v>
          </cell>
          <cell r="S424" t="str">
            <v/>
          </cell>
          <cell r="T424">
            <v>159</v>
          </cell>
          <cell r="U424">
            <v>20</v>
          </cell>
          <cell r="V424">
            <v>36</v>
          </cell>
          <cell r="W424">
            <v>33</v>
          </cell>
          <cell r="X424">
            <v>26</v>
          </cell>
          <cell r="Y424">
            <v>8</v>
          </cell>
          <cell r="Z424">
            <v>36</v>
          </cell>
          <cell r="AA424" t="str">
            <v/>
          </cell>
          <cell r="AB424">
            <v>159</v>
          </cell>
          <cell r="AC424">
            <v>1</v>
          </cell>
          <cell r="AD424" t="str">
            <v>TIDAK</v>
          </cell>
          <cell r="AE424" t="str">
            <v>TIDAK</v>
          </cell>
          <cell r="AF424">
            <v>159</v>
          </cell>
          <cell r="AG424">
            <v>2</v>
          </cell>
          <cell r="AH424" t="str">
            <v>SAPHIRE</v>
          </cell>
          <cell r="AI424">
            <v>0</v>
          </cell>
          <cell r="AJ424" t="str">
            <v>Y</v>
          </cell>
          <cell r="AK424">
            <v>0</v>
          </cell>
          <cell r="AL424">
            <v>45261</v>
          </cell>
          <cell r="AM424">
            <v>45701</v>
          </cell>
          <cell r="AN424">
            <v>1</v>
          </cell>
          <cell r="AO424">
            <v>159</v>
          </cell>
          <cell r="AP424" t="str">
            <v>-</v>
          </cell>
          <cell r="AQ424" t="str">
            <v>-</v>
          </cell>
          <cell r="AR424" t="str">
            <v>-</v>
          </cell>
          <cell r="AS424" t="str">
            <v>-</v>
          </cell>
          <cell r="AT424" t="str">
            <v>-</v>
          </cell>
          <cell r="AU424" t="str">
            <v>-</v>
          </cell>
          <cell r="AV424" t="str">
            <v/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40</v>
          </cell>
          <cell r="BE424">
            <v>50</v>
          </cell>
          <cell r="BF424">
            <v>29</v>
          </cell>
          <cell r="BG424" t="str">
            <v/>
          </cell>
          <cell r="BH424">
            <v>0</v>
          </cell>
          <cell r="BI424">
            <v>0</v>
          </cell>
          <cell r="BJ424">
            <v>40</v>
          </cell>
          <cell r="BK424">
            <v>50</v>
          </cell>
          <cell r="BL424">
            <v>29</v>
          </cell>
          <cell r="BM424">
            <v>20</v>
          </cell>
          <cell r="BN424">
            <v>139</v>
          </cell>
          <cell r="BO424" t="str">
            <v/>
          </cell>
          <cell r="BP424">
            <v>0</v>
          </cell>
          <cell r="BQ424">
            <v>0</v>
          </cell>
          <cell r="BR424">
            <v>40</v>
          </cell>
          <cell r="BS424">
            <v>50</v>
          </cell>
          <cell r="BT424">
            <v>29</v>
          </cell>
          <cell r="BU424">
            <v>20</v>
          </cell>
          <cell r="BV424">
            <v>139</v>
          </cell>
          <cell r="BW424">
            <v>3</v>
          </cell>
          <cell r="BX424" t="str">
            <v>DOWNGRADE</v>
          </cell>
          <cell r="BY424" t="str">
            <v>RESET</v>
          </cell>
        </row>
        <row r="425">
          <cell r="A425" t="str">
            <v>A2782</v>
          </cell>
          <cell r="B425" t="str">
            <v>Adrial Ramdhani</v>
          </cell>
          <cell r="C425" t="str">
            <v>DELTA</v>
          </cell>
          <cell r="D425">
            <v>45139</v>
          </cell>
          <cell r="E425" t="str">
            <v>Aug-23</v>
          </cell>
          <cell r="F425" t="str">
            <v>REGULER</v>
          </cell>
          <cell r="G425" t="str">
            <v>EKSKLUSIF</v>
          </cell>
          <cell r="H425" t="str">
            <v>EKSKLUSIF</v>
          </cell>
          <cell r="I425" t="str">
            <v>EKSKLUSIF</v>
          </cell>
          <cell r="J425" t="str">
            <v>REGULER</v>
          </cell>
          <cell r="K425" t="str">
            <v>REGULER</v>
          </cell>
          <cell r="L425" t="str">
            <v>EKSKLUSIF</v>
          </cell>
          <cell r="M425">
            <v>8</v>
          </cell>
          <cell r="N425">
            <v>41</v>
          </cell>
          <cell r="O425">
            <v>38</v>
          </cell>
          <cell r="P425">
            <v>35</v>
          </cell>
          <cell r="Q425">
            <v>1</v>
          </cell>
          <cell r="R425">
            <v>23</v>
          </cell>
          <cell r="S425">
            <v>1247</v>
          </cell>
          <cell r="T425">
            <v>1393</v>
          </cell>
          <cell r="U425">
            <v>8</v>
          </cell>
          <cell r="V425">
            <v>0</v>
          </cell>
          <cell r="W425">
            <v>0</v>
          </cell>
          <cell r="X425">
            <v>0</v>
          </cell>
          <cell r="Y425">
            <v>1</v>
          </cell>
          <cell r="Z425">
            <v>23</v>
          </cell>
          <cell r="AA425">
            <v>0</v>
          </cell>
          <cell r="AB425">
            <v>32</v>
          </cell>
          <cell r="AC425">
            <v>0</v>
          </cell>
          <cell r="AD425" t="str">
            <v>TIDAK</v>
          </cell>
          <cell r="AE425" t="str">
            <v>TIDAK</v>
          </cell>
          <cell r="AF425">
            <v>32</v>
          </cell>
          <cell r="AG425">
            <v>1</v>
          </cell>
          <cell r="AH425" t="str">
            <v>SAPHIRE</v>
          </cell>
          <cell r="AI425">
            <v>0</v>
          </cell>
          <cell r="AJ425" t="str">
            <v>FALSE</v>
          </cell>
          <cell r="AK425">
            <v>0</v>
          </cell>
          <cell r="AL425">
            <v>45261</v>
          </cell>
          <cell r="AM425">
            <v>45701</v>
          </cell>
          <cell r="AN425">
            <v>1</v>
          </cell>
          <cell r="AO425">
            <v>32</v>
          </cell>
          <cell r="AP425" t="str">
            <v>EKSKLUSIF</v>
          </cell>
          <cell r="AQ425" t="str">
            <v>-</v>
          </cell>
          <cell r="AR425" t="str">
            <v>EKSKLUSIF</v>
          </cell>
          <cell r="AS425" t="str">
            <v>REGULER</v>
          </cell>
          <cell r="AT425" t="str">
            <v>-</v>
          </cell>
          <cell r="AU425" t="str">
            <v>-</v>
          </cell>
          <cell r="AV425" t="str">
            <v/>
          </cell>
          <cell r="AW425">
            <v>40</v>
          </cell>
          <cell r="AX425">
            <v>39</v>
          </cell>
          <cell r="AY425">
            <v>9</v>
          </cell>
          <cell r="AZ425">
            <v>0</v>
          </cell>
          <cell r="BA425">
            <v>0</v>
          </cell>
          <cell r="BB425">
            <v>40</v>
          </cell>
          <cell r="BC425">
            <v>39</v>
          </cell>
          <cell r="BD425">
            <v>9</v>
          </cell>
          <cell r="BE425">
            <v>33</v>
          </cell>
          <cell r="BF425">
            <v>31</v>
          </cell>
          <cell r="BG425">
            <v>18</v>
          </cell>
          <cell r="BH425">
            <v>40</v>
          </cell>
          <cell r="BI425">
            <v>39</v>
          </cell>
          <cell r="BJ425">
            <v>9</v>
          </cell>
          <cell r="BK425">
            <v>33</v>
          </cell>
          <cell r="BL425">
            <v>31</v>
          </cell>
          <cell r="BM425">
            <v>15</v>
          </cell>
          <cell r="BN425">
            <v>185</v>
          </cell>
          <cell r="BO425">
            <v>0</v>
          </cell>
          <cell r="BP425">
            <v>40</v>
          </cell>
          <cell r="BQ425">
            <v>0</v>
          </cell>
          <cell r="BR425">
            <v>9</v>
          </cell>
          <cell r="BS425">
            <v>33</v>
          </cell>
          <cell r="BT425">
            <v>31</v>
          </cell>
          <cell r="BU425">
            <v>15</v>
          </cell>
          <cell r="BV425">
            <v>128</v>
          </cell>
          <cell r="BW425">
            <v>0</v>
          </cell>
          <cell r="BX425" t="str">
            <v>TIDAK</v>
          </cell>
          <cell r="BY425" t="str">
            <v>TIDAK</v>
          </cell>
        </row>
        <row r="426">
          <cell r="A426" t="str">
            <v>A3558</v>
          </cell>
          <cell r="B426" t="str">
            <v>Andi Sofie Febrina Salshabila</v>
          </cell>
          <cell r="C426" t="str">
            <v>DELTA</v>
          </cell>
          <cell r="D426">
            <v>45323</v>
          </cell>
          <cell r="E426" t="str">
            <v>Feb-24</v>
          </cell>
          <cell r="F426" t="str">
            <v>-</v>
          </cell>
          <cell r="G426" t="str">
            <v>-</v>
          </cell>
          <cell r="H426" t="str">
            <v>REGULER</v>
          </cell>
          <cell r="I426" t="str">
            <v>REGULER</v>
          </cell>
          <cell r="J426" t="str">
            <v>REGULER</v>
          </cell>
          <cell r="K426" t="str">
            <v>REGULER</v>
          </cell>
          <cell r="L426" t="str">
            <v>-</v>
          </cell>
          <cell r="M426">
            <v>0</v>
          </cell>
          <cell r="N426">
            <v>0</v>
          </cell>
          <cell r="O426">
            <v>28</v>
          </cell>
          <cell r="P426">
            <v>19</v>
          </cell>
          <cell r="Q426">
            <v>1</v>
          </cell>
          <cell r="R426">
            <v>5</v>
          </cell>
          <cell r="S426" t="str">
            <v/>
          </cell>
          <cell r="T426">
            <v>53</v>
          </cell>
          <cell r="U426">
            <v>0</v>
          </cell>
          <cell r="V426">
            <v>0</v>
          </cell>
          <cell r="W426">
            <v>28</v>
          </cell>
          <cell r="X426">
            <v>19</v>
          </cell>
          <cell r="Y426">
            <v>1</v>
          </cell>
          <cell r="Z426">
            <v>5</v>
          </cell>
          <cell r="AA426" t="str">
            <v/>
          </cell>
          <cell r="AB426">
            <v>53</v>
          </cell>
          <cell r="AC426">
            <v>1</v>
          </cell>
          <cell r="AD426" t="str">
            <v>TIDAK</v>
          </cell>
          <cell r="AE426" t="str">
            <v>TIDAK</v>
          </cell>
          <cell r="AF426">
            <v>53</v>
          </cell>
          <cell r="AG426">
            <v>1</v>
          </cell>
          <cell r="AH426" t="str">
            <v>SAPHIRE</v>
          </cell>
          <cell r="AI426">
            <v>0</v>
          </cell>
          <cell r="AJ426" t="str">
            <v>FALSE</v>
          </cell>
          <cell r="AK426">
            <v>0</v>
          </cell>
          <cell r="AL426">
            <v>45261</v>
          </cell>
          <cell r="AM426">
            <v>45701</v>
          </cell>
          <cell r="AN426">
            <v>1</v>
          </cell>
          <cell r="AO426">
            <v>53</v>
          </cell>
          <cell r="AP426" t="str">
            <v>-</v>
          </cell>
          <cell r="AQ426" t="str">
            <v>-</v>
          </cell>
          <cell r="AR426" t="str">
            <v>REGULER</v>
          </cell>
          <cell r="AS426" t="str">
            <v>-</v>
          </cell>
          <cell r="AT426" t="str">
            <v>-</v>
          </cell>
          <cell r="AU426" t="str">
            <v>-</v>
          </cell>
          <cell r="AV426" t="str">
            <v/>
          </cell>
          <cell r="AW426">
            <v>33</v>
          </cell>
          <cell r="AX426">
            <v>21</v>
          </cell>
          <cell r="AY426">
            <v>0</v>
          </cell>
          <cell r="AZ426">
            <v>0</v>
          </cell>
          <cell r="BA426">
            <v>0</v>
          </cell>
          <cell r="BB426">
            <v>33</v>
          </cell>
          <cell r="BC426">
            <v>21</v>
          </cell>
          <cell r="BD426">
            <v>30</v>
          </cell>
          <cell r="BE426">
            <v>42</v>
          </cell>
          <cell r="BF426">
            <v>38</v>
          </cell>
          <cell r="BG426" t="str">
            <v/>
          </cell>
          <cell r="BH426">
            <v>33</v>
          </cell>
          <cell r="BI426">
            <v>21</v>
          </cell>
          <cell r="BJ426">
            <v>30</v>
          </cell>
          <cell r="BK426">
            <v>42</v>
          </cell>
          <cell r="BL426">
            <v>38</v>
          </cell>
          <cell r="BM426">
            <v>22</v>
          </cell>
          <cell r="BN426">
            <v>186</v>
          </cell>
          <cell r="BO426" t="str">
            <v/>
          </cell>
          <cell r="BP426">
            <v>33</v>
          </cell>
          <cell r="BQ426">
            <v>21</v>
          </cell>
          <cell r="BR426">
            <v>30</v>
          </cell>
          <cell r="BS426">
            <v>42</v>
          </cell>
          <cell r="BT426">
            <v>38</v>
          </cell>
          <cell r="BU426">
            <v>22</v>
          </cell>
          <cell r="BV426">
            <v>186</v>
          </cell>
          <cell r="BW426">
            <v>1</v>
          </cell>
          <cell r="BX426" t="str">
            <v>TIDAK</v>
          </cell>
          <cell r="BY426" t="str">
            <v>TIDAK</v>
          </cell>
        </row>
        <row r="427">
          <cell r="A427" t="str">
            <v>A2719</v>
          </cell>
          <cell r="B427" t="str">
            <v>Dyah Ayu Mira Bella</v>
          </cell>
          <cell r="C427" t="str">
            <v>DELTA</v>
          </cell>
          <cell r="D427">
            <v>45222</v>
          </cell>
          <cell r="E427" t="str">
            <v>Oct-23</v>
          </cell>
          <cell r="F427" t="str">
            <v>EKSKLUSIF</v>
          </cell>
          <cell r="G427" t="str">
            <v>EKSKLUSIF</v>
          </cell>
          <cell r="H427" t="str">
            <v>EKSKLUSIF</v>
          </cell>
          <cell r="I427" t="str">
            <v>EKSKLUSIF</v>
          </cell>
          <cell r="J427" t="str">
            <v>EKSKLUSIF</v>
          </cell>
          <cell r="K427" t="str">
            <v>EKSKLUSIF</v>
          </cell>
          <cell r="L427" t="str">
            <v>EKSKLUSIF</v>
          </cell>
          <cell r="M427">
            <v>18</v>
          </cell>
          <cell r="N427">
            <v>44</v>
          </cell>
          <cell r="O427">
            <v>36</v>
          </cell>
          <cell r="P427">
            <v>34</v>
          </cell>
          <cell r="Q427">
            <v>32</v>
          </cell>
          <cell r="R427">
            <v>38</v>
          </cell>
          <cell r="S427">
            <v>15</v>
          </cell>
          <cell r="T427">
            <v>217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 t="str">
            <v>TIDAK</v>
          </cell>
          <cell r="AE427" t="str">
            <v>TIDAK</v>
          </cell>
          <cell r="AF427">
            <v>0</v>
          </cell>
          <cell r="AG427">
            <v>2</v>
          </cell>
          <cell r="AH427" t="str">
            <v>SAPHIRE</v>
          </cell>
          <cell r="AI427">
            <v>0</v>
          </cell>
          <cell r="AJ427" t="str">
            <v>FALSE</v>
          </cell>
          <cell r="AK427">
            <v>0</v>
          </cell>
          <cell r="AL427">
            <v>45261</v>
          </cell>
          <cell r="AM427">
            <v>45701</v>
          </cell>
          <cell r="AN427">
            <v>1</v>
          </cell>
          <cell r="AO427">
            <v>0</v>
          </cell>
          <cell r="AP427" t="str">
            <v>EKSKLUSIF</v>
          </cell>
          <cell r="AQ427" t="str">
            <v>-</v>
          </cell>
          <cell r="AR427" t="str">
            <v>REGULER</v>
          </cell>
          <cell r="AS427" t="str">
            <v>-</v>
          </cell>
          <cell r="AT427" t="str">
            <v>-</v>
          </cell>
          <cell r="AU427" t="str">
            <v>-</v>
          </cell>
          <cell r="AV427" t="str">
            <v/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41</v>
          </cell>
          <cell r="BC427">
            <v>21</v>
          </cell>
          <cell r="BD427">
            <v>32</v>
          </cell>
          <cell r="BE427">
            <v>39</v>
          </cell>
          <cell r="BF427">
            <v>30</v>
          </cell>
          <cell r="BG427">
            <v>9</v>
          </cell>
          <cell r="BH427">
            <v>0</v>
          </cell>
          <cell r="BI427">
            <v>0</v>
          </cell>
          <cell r="BJ427">
            <v>32</v>
          </cell>
          <cell r="BK427">
            <v>39</v>
          </cell>
          <cell r="BL427">
            <v>30</v>
          </cell>
          <cell r="BM427">
            <v>20</v>
          </cell>
          <cell r="BN427">
            <v>130</v>
          </cell>
          <cell r="BO427">
            <v>0</v>
          </cell>
          <cell r="BP427">
            <v>0</v>
          </cell>
          <cell r="BQ427">
            <v>0</v>
          </cell>
          <cell r="BR427">
            <v>32</v>
          </cell>
          <cell r="BS427">
            <v>39</v>
          </cell>
          <cell r="BT427">
            <v>30</v>
          </cell>
          <cell r="BU427">
            <v>20</v>
          </cell>
          <cell r="BV427">
            <v>121</v>
          </cell>
          <cell r="BW427">
            <v>2</v>
          </cell>
          <cell r="BX427" t="str">
            <v>TIDAK</v>
          </cell>
          <cell r="BY427" t="str">
            <v>TIDAK</v>
          </cell>
        </row>
        <row r="428">
          <cell r="A428" t="str">
            <v>A3007</v>
          </cell>
          <cell r="B428" t="str">
            <v>Mellinda Verawati</v>
          </cell>
          <cell r="C428" t="str">
            <v>DELTA</v>
          </cell>
          <cell r="D428">
            <v>45203</v>
          </cell>
          <cell r="E428" t="str">
            <v>Oct-23</v>
          </cell>
          <cell r="F428" t="str">
            <v>REGULER</v>
          </cell>
          <cell r="G428" t="str">
            <v>REGULER</v>
          </cell>
          <cell r="H428" t="str">
            <v>REGULER</v>
          </cell>
          <cell r="I428" t="str">
            <v>REGULER</v>
          </cell>
          <cell r="J428" t="str">
            <v>-</v>
          </cell>
          <cell r="K428" t="str">
            <v>REGULER</v>
          </cell>
          <cell r="L428" t="str">
            <v>REGULER</v>
          </cell>
          <cell r="M428">
            <v>1</v>
          </cell>
          <cell r="N428">
            <v>14</v>
          </cell>
          <cell r="O428">
            <v>13</v>
          </cell>
          <cell r="P428">
            <v>21</v>
          </cell>
          <cell r="Q428">
            <v>0</v>
          </cell>
          <cell r="R428">
            <v>27</v>
          </cell>
          <cell r="S428">
            <v>14</v>
          </cell>
          <cell r="T428">
            <v>90</v>
          </cell>
          <cell r="U428">
            <v>1</v>
          </cell>
          <cell r="V428">
            <v>14</v>
          </cell>
          <cell r="W428">
            <v>13</v>
          </cell>
          <cell r="X428">
            <v>21</v>
          </cell>
          <cell r="Y428">
            <v>0</v>
          </cell>
          <cell r="Z428">
            <v>27</v>
          </cell>
          <cell r="AA428">
            <v>14</v>
          </cell>
          <cell r="AB428">
            <v>90</v>
          </cell>
          <cell r="AC428">
            <v>1</v>
          </cell>
          <cell r="AD428" t="str">
            <v>TIDAK</v>
          </cell>
          <cell r="AE428" t="str">
            <v>TIDAK</v>
          </cell>
          <cell r="AF428">
            <v>90</v>
          </cell>
          <cell r="AG428">
            <v>1</v>
          </cell>
          <cell r="AH428" t="str">
            <v>SAPHIRE</v>
          </cell>
          <cell r="AI428">
            <v>0</v>
          </cell>
          <cell r="AJ428" t="str">
            <v>Y</v>
          </cell>
          <cell r="AK428">
            <v>0</v>
          </cell>
          <cell r="AL428">
            <v>45261</v>
          </cell>
          <cell r="AM428">
            <v>45701</v>
          </cell>
          <cell r="AN428">
            <v>1</v>
          </cell>
          <cell r="AO428">
            <v>90</v>
          </cell>
          <cell r="AP428" t="str">
            <v>-</v>
          </cell>
          <cell r="AQ428" t="str">
            <v>-</v>
          </cell>
          <cell r="AR428" t="str">
            <v>REGULER</v>
          </cell>
          <cell r="AS428" t="str">
            <v>-</v>
          </cell>
          <cell r="AT428" t="str">
            <v>-</v>
          </cell>
          <cell r="AU428" t="str">
            <v>-</v>
          </cell>
          <cell r="AV428" t="str">
            <v/>
          </cell>
          <cell r="AW428">
            <v>38</v>
          </cell>
          <cell r="AX428">
            <v>15</v>
          </cell>
          <cell r="AY428">
            <v>0</v>
          </cell>
          <cell r="AZ428">
            <v>0</v>
          </cell>
          <cell r="BA428">
            <v>0</v>
          </cell>
          <cell r="BB428">
            <v>38</v>
          </cell>
          <cell r="BC428">
            <v>15</v>
          </cell>
          <cell r="BD428">
            <v>15</v>
          </cell>
          <cell r="BE428">
            <v>7</v>
          </cell>
          <cell r="BF428">
            <v>39</v>
          </cell>
          <cell r="BG428">
            <v>14</v>
          </cell>
          <cell r="BH428">
            <v>38</v>
          </cell>
          <cell r="BI428">
            <v>15</v>
          </cell>
          <cell r="BJ428">
            <v>15</v>
          </cell>
          <cell r="BK428">
            <v>7</v>
          </cell>
          <cell r="BL428">
            <v>39</v>
          </cell>
          <cell r="BM428">
            <v>10</v>
          </cell>
          <cell r="BN428">
            <v>138</v>
          </cell>
          <cell r="BO428">
            <v>14</v>
          </cell>
          <cell r="BP428">
            <v>38</v>
          </cell>
          <cell r="BQ428">
            <v>15</v>
          </cell>
          <cell r="BR428">
            <v>15</v>
          </cell>
          <cell r="BS428">
            <v>7</v>
          </cell>
          <cell r="BT428">
            <v>39</v>
          </cell>
          <cell r="BU428">
            <v>10</v>
          </cell>
          <cell r="BV428">
            <v>138</v>
          </cell>
          <cell r="BW428">
            <v>0</v>
          </cell>
          <cell r="BX428" t="str">
            <v>TIDAK</v>
          </cell>
          <cell r="BY428" t="str">
            <v>TIDAK</v>
          </cell>
        </row>
        <row r="429">
          <cell r="A429" t="str">
            <v>A3999</v>
          </cell>
          <cell r="B429" t="str">
            <v>Mikha Mamoru</v>
          </cell>
          <cell r="C429" t="str">
            <v>DELTA</v>
          </cell>
          <cell r="D429">
            <v>45398</v>
          </cell>
          <cell r="E429" t="str">
            <v>Apr-24</v>
          </cell>
          <cell r="F429" t="str">
            <v>-</v>
          </cell>
          <cell r="G429" t="str">
            <v>-</v>
          </cell>
          <cell r="H429" t="str">
            <v>-</v>
          </cell>
          <cell r="I429" t="str">
            <v>-</v>
          </cell>
          <cell r="J429" t="str">
            <v>REGULER</v>
          </cell>
          <cell r="K429" t="str">
            <v>REGULER</v>
          </cell>
          <cell r="L429" t="str">
            <v>REGULER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13</v>
          </cell>
          <cell r="R429">
            <v>35</v>
          </cell>
          <cell r="S429">
            <v>14</v>
          </cell>
          <cell r="T429">
            <v>62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13</v>
          </cell>
          <cell r="Z429">
            <v>35</v>
          </cell>
          <cell r="AA429">
            <v>14</v>
          </cell>
          <cell r="AB429">
            <v>62</v>
          </cell>
          <cell r="AC429">
            <v>0</v>
          </cell>
          <cell r="AD429" t="str">
            <v>TIDAK</v>
          </cell>
          <cell r="AE429" t="str">
            <v>TIDAK</v>
          </cell>
          <cell r="AF429">
            <v>62</v>
          </cell>
          <cell r="AG429">
            <v>1</v>
          </cell>
          <cell r="AH429" t="str">
            <v>SAPHIRE</v>
          </cell>
          <cell r="AI429">
            <v>0</v>
          </cell>
          <cell r="AJ429" t="str">
            <v>FALSE</v>
          </cell>
          <cell r="AK429">
            <v>0</v>
          </cell>
          <cell r="AL429">
            <v>45261</v>
          </cell>
          <cell r="AM429">
            <v>45701</v>
          </cell>
          <cell r="AN429">
            <v>1</v>
          </cell>
          <cell r="AO429">
            <v>62</v>
          </cell>
          <cell r="AP429" t="str">
            <v>-</v>
          </cell>
          <cell r="AQ429" t="str">
            <v>-</v>
          </cell>
          <cell r="AR429" t="str">
            <v>REGULER</v>
          </cell>
          <cell r="AS429" t="str">
            <v>REGULER</v>
          </cell>
          <cell r="AT429" t="str">
            <v>-</v>
          </cell>
          <cell r="AU429" t="str">
            <v>-</v>
          </cell>
          <cell r="AV429" t="str">
            <v/>
          </cell>
          <cell r="AW429">
            <v>31</v>
          </cell>
          <cell r="AX429">
            <v>18</v>
          </cell>
          <cell r="AY429">
            <v>32</v>
          </cell>
          <cell r="AZ429">
            <v>25</v>
          </cell>
          <cell r="BA429">
            <v>35</v>
          </cell>
          <cell r="BB429">
            <v>31</v>
          </cell>
          <cell r="BC429">
            <v>18</v>
          </cell>
          <cell r="BD429">
            <v>13</v>
          </cell>
          <cell r="BE429">
            <v>25</v>
          </cell>
          <cell r="BF429">
            <v>35</v>
          </cell>
          <cell r="BG429">
            <v>4</v>
          </cell>
          <cell r="BH429">
            <v>31</v>
          </cell>
          <cell r="BI429">
            <v>18</v>
          </cell>
          <cell r="BJ429">
            <v>32</v>
          </cell>
          <cell r="BK429">
            <v>25</v>
          </cell>
          <cell r="BL429">
            <v>35</v>
          </cell>
          <cell r="BM429">
            <v>18</v>
          </cell>
          <cell r="BN429">
            <v>163</v>
          </cell>
          <cell r="BO429">
            <v>4</v>
          </cell>
          <cell r="BP429">
            <v>31</v>
          </cell>
          <cell r="BQ429">
            <v>18</v>
          </cell>
          <cell r="BR429">
            <v>32</v>
          </cell>
          <cell r="BS429">
            <v>25</v>
          </cell>
          <cell r="BT429">
            <v>35</v>
          </cell>
          <cell r="BU429">
            <v>18</v>
          </cell>
          <cell r="BV429">
            <v>163</v>
          </cell>
          <cell r="BW429">
            <v>0</v>
          </cell>
          <cell r="BX429" t="str">
            <v>TIDAK</v>
          </cell>
          <cell r="BY429" t="str">
            <v>TIDAK</v>
          </cell>
        </row>
        <row r="430">
          <cell r="A430" t="str">
            <v>A0611</v>
          </cell>
          <cell r="B430" t="str">
            <v>PATWA JIWANI BOYE</v>
          </cell>
          <cell r="C430" t="str">
            <v>DELTA</v>
          </cell>
          <cell r="D430" t="str">
            <v/>
          </cell>
          <cell r="E430" t="str">
            <v/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3794</v>
          </cell>
          <cell r="N430">
            <v>8484</v>
          </cell>
          <cell r="O430">
            <v>7413</v>
          </cell>
          <cell r="P430">
            <v>7761</v>
          </cell>
          <cell r="Q430">
            <v>6745</v>
          </cell>
          <cell r="R430">
            <v>7368</v>
          </cell>
          <cell r="S430">
            <v>4868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8318</v>
          </cell>
          <cell r="AX430">
            <v>7907</v>
          </cell>
          <cell r="AY430">
            <v>7074</v>
          </cell>
          <cell r="AZ430">
            <v>7764</v>
          </cell>
          <cell r="BA430">
            <v>6958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3297</v>
          </cell>
          <cell r="BH430">
            <v>8331</v>
          </cell>
          <cell r="BI430">
            <v>7909</v>
          </cell>
          <cell r="BJ430">
            <v>7194</v>
          </cell>
          <cell r="BK430">
            <v>7939</v>
          </cell>
          <cell r="BL430">
            <v>7125</v>
          </cell>
          <cell r="BM430">
            <v>3592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</row>
        <row r="431">
          <cell r="A431" t="str">
            <v>A0612</v>
          </cell>
          <cell r="B431" t="str">
            <v>BRITTA SEVIRA</v>
          </cell>
          <cell r="C431" t="str">
            <v>DELTA</v>
          </cell>
          <cell r="D431" t="str">
            <v/>
          </cell>
          <cell r="E431" t="str">
            <v/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</row>
        <row r="432">
          <cell r="A432" t="str">
            <v>A4481</v>
          </cell>
          <cell r="B432" t="str">
            <v>SYAHRUL NIZAM SUPARNO</v>
          </cell>
          <cell r="C432" t="str">
            <v>DELTA</v>
          </cell>
          <cell r="D432" t="str">
            <v/>
          </cell>
          <cell r="E432" t="str">
            <v/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3027</v>
          </cell>
          <cell r="BH432">
            <v>7709</v>
          </cell>
          <cell r="BI432">
            <v>7307</v>
          </cell>
          <cell r="BJ432">
            <v>6666</v>
          </cell>
          <cell r="BK432">
            <v>7244</v>
          </cell>
          <cell r="BL432">
            <v>6522</v>
          </cell>
          <cell r="BM432">
            <v>3146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</row>
        <row r="433">
          <cell r="A433" t="str">
            <v>A4479</v>
          </cell>
          <cell r="B433" t="str">
            <v>KRISTINA BATU ALLO</v>
          </cell>
          <cell r="C433" t="str">
            <v>DELTA</v>
          </cell>
          <cell r="D433" t="str">
            <v/>
          </cell>
          <cell r="E433" t="str">
            <v/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3027</v>
          </cell>
          <cell r="BH433">
            <v>7709</v>
          </cell>
          <cell r="BI433">
            <v>7307</v>
          </cell>
          <cell r="BJ433">
            <v>6666</v>
          </cell>
          <cell r="BK433">
            <v>7244</v>
          </cell>
          <cell r="BL433">
            <v>6522</v>
          </cell>
          <cell r="BM433">
            <v>3146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</row>
        <row r="434">
          <cell r="A434" t="str">
            <v>A4541</v>
          </cell>
          <cell r="B434" t="str">
            <v>RIKI RUNANDA</v>
          </cell>
          <cell r="C434" t="str">
            <v>DELTA</v>
          </cell>
          <cell r="D434" t="str">
            <v/>
          </cell>
          <cell r="E434" t="str">
            <v/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3027</v>
          </cell>
          <cell r="BH434">
            <v>7709</v>
          </cell>
          <cell r="BI434">
            <v>7307</v>
          </cell>
          <cell r="BJ434">
            <v>6666</v>
          </cell>
          <cell r="BK434">
            <v>7244</v>
          </cell>
          <cell r="BL434">
            <v>6522</v>
          </cell>
          <cell r="BM434">
            <v>3146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</row>
        <row r="435">
          <cell r="A435" t="str">
            <v>A4539</v>
          </cell>
          <cell r="B435" t="str">
            <v>ELVYNA DAMAYANTI SIHOMBING</v>
          </cell>
          <cell r="C435" t="str">
            <v>DELTA</v>
          </cell>
          <cell r="D435" t="str">
            <v/>
          </cell>
          <cell r="E435" t="str">
            <v/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3027</v>
          </cell>
          <cell r="BH435">
            <v>7709</v>
          </cell>
          <cell r="BI435">
            <v>7307</v>
          </cell>
          <cell r="BJ435">
            <v>6666</v>
          </cell>
          <cell r="BK435">
            <v>7244</v>
          </cell>
          <cell r="BL435">
            <v>6522</v>
          </cell>
          <cell r="BM435">
            <v>3146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</row>
        <row r="436">
          <cell r="A436" t="str">
            <v>A4442</v>
          </cell>
          <cell r="B436" t="str">
            <v>RANI PUSPA ANJANI</v>
          </cell>
          <cell r="C436" t="str">
            <v>DELTA</v>
          </cell>
          <cell r="D436" t="str">
            <v/>
          </cell>
          <cell r="E436" t="str">
            <v/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3027</v>
          </cell>
          <cell r="BH436">
            <v>7709</v>
          </cell>
          <cell r="BI436">
            <v>7307</v>
          </cell>
          <cell r="BJ436">
            <v>6666</v>
          </cell>
          <cell r="BK436">
            <v>7244</v>
          </cell>
          <cell r="BL436">
            <v>6522</v>
          </cell>
          <cell r="BM436">
            <v>3146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</row>
        <row r="437">
          <cell r="A437" t="str">
            <v>A4508</v>
          </cell>
          <cell r="B437" t="str">
            <v>ARYN SILVIANA</v>
          </cell>
          <cell r="C437" t="str">
            <v>DELTA</v>
          </cell>
          <cell r="D437" t="str">
            <v/>
          </cell>
          <cell r="E437" t="str">
            <v/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</row>
        <row r="438">
          <cell r="A438" t="str">
            <v>A4509</v>
          </cell>
          <cell r="B438" t="str">
            <v>DINA LAYLLA FADDLY</v>
          </cell>
          <cell r="C438" t="str">
            <v>DELTA</v>
          </cell>
          <cell r="D438" t="str">
            <v/>
          </cell>
          <cell r="E438" t="str">
            <v/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  <cell r="BK438">
            <v>0</v>
          </cell>
          <cell r="BL438">
            <v>0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</row>
        <row r="439">
          <cell r="A439" t="str">
            <v>A4511</v>
          </cell>
          <cell r="B439" t="str">
            <v>M IQBAL FATHAKHAIRO</v>
          </cell>
          <cell r="C439" t="str">
            <v>DELTA</v>
          </cell>
          <cell r="D439" t="str">
            <v/>
          </cell>
          <cell r="E439" t="str">
            <v/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</row>
        <row r="440">
          <cell r="A440" t="str">
            <v>A4538</v>
          </cell>
          <cell r="B440" t="str">
            <v>SILVIA SINURAT</v>
          </cell>
          <cell r="C440" t="str">
            <v>DELTA</v>
          </cell>
          <cell r="D440" t="str">
            <v/>
          </cell>
          <cell r="E440" t="str">
            <v/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</row>
        <row r="441">
          <cell r="A441" t="str">
            <v>A4545</v>
          </cell>
          <cell r="B441" t="str">
            <v>ITA YULIANA</v>
          </cell>
          <cell r="C441" t="str">
            <v>DELTA</v>
          </cell>
          <cell r="D441" t="str">
            <v/>
          </cell>
          <cell r="E441" t="str">
            <v/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</row>
        <row r="442">
          <cell r="A442" t="str">
            <v>A4546</v>
          </cell>
          <cell r="B442" t="str">
            <v>MUHAMMAD IHSAN SHA BANA</v>
          </cell>
          <cell r="C442" t="str">
            <v>DELTA</v>
          </cell>
          <cell r="D442" t="str">
            <v/>
          </cell>
          <cell r="E442" t="str">
            <v/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</row>
        <row r="443">
          <cell r="A443" t="str">
            <v>A4609</v>
          </cell>
          <cell r="B443" t="str">
            <v>DIEGA RAHASINATRA</v>
          </cell>
          <cell r="C443" t="str">
            <v>DELTA</v>
          </cell>
          <cell r="D443" t="str">
            <v/>
          </cell>
          <cell r="E443" t="str">
            <v/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</row>
        <row r="444">
          <cell r="A444" t="str">
            <v>A4482</v>
          </cell>
          <cell r="B444" t="str">
            <v>ANISYA HUSNA</v>
          </cell>
          <cell r="C444" t="str">
            <v>DESIRE</v>
          </cell>
          <cell r="D444">
            <v>45628</v>
          </cell>
          <cell r="E444" t="str">
            <v>Dec-24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 t="str">
            <v/>
          </cell>
          <cell r="BC444" t="str">
            <v/>
          </cell>
          <cell r="BD444" t="str">
            <v/>
          </cell>
          <cell r="BE444" t="str">
            <v/>
          </cell>
          <cell r="BF444" t="str">
            <v/>
          </cell>
          <cell r="BG444">
            <v>0</v>
          </cell>
          <cell r="BH444" t="str">
            <v/>
          </cell>
          <cell r="BI444" t="str">
            <v/>
          </cell>
          <cell r="BJ444" t="str">
            <v/>
          </cell>
          <cell r="BK444" t="str">
            <v/>
          </cell>
          <cell r="BL444" t="str">
            <v/>
          </cell>
          <cell r="BM444">
            <v>12</v>
          </cell>
          <cell r="BN444">
            <v>12</v>
          </cell>
          <cell r="BO444">
            <v>0</v>
          </cell>
          <cell r="BP444" t="str">
            <v/>
          </cell>
          <cell r="BQ444" t="str">
            <v/>
          </cell>
          <cell r="BR444" t="str">
            <v/>
          </cell>
          <cell r="BS444" t="str">
            <v/>
          </cell>
          <cell r="BT444" t="str">
            <v/>
          </cell>
          <cell r="BU444">
            <v>12</v>
          </cell>
          <cell r="BV444">
            <v>12</v>
          </cell>
          <cell r="BW444">
            <v>0</v>
          </cell>
          <cell r="BX444" t="str">
            <v>TIDAK</v>
          </cell>
          <cell r="BY444" t="str">
            <v>TIDAK</v>
          </cell>
        </row>
        <row r="445">
          <cell r="A445" t="str">
            <v>A4483</v>
          </cell>
          <cell r="B445" t="str">
            <v>CINDY MEILINDA GIRSANG</v>
          </cell>
          <cell r="C445" t="str">
            <v>DESIRE</v>
          </cell>
          <cell r="D445">
            <v>45628</v>
          </cell>
          <cell r="E445" t="str">
            <v>Dec-24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 t="str">
            <v/>
          </cell>
          <cell r="BC445" t="str">
            <v/>
          </cell>
          <cell r="BD445" t="str">
            <v/>
          </cell>
          <cell r="BE445" t="str">
            <v/>
          </cell>
          <cell r="BF445" t="str">
            <v/>
          </cell>
          <cell r="BG445">
            <v>0</v>
          </cell>
          <cell r="BH445" t="str">
            <v/>
          </cell>
          <cell r="BI445" t="str">
            <v/>
          </cell>
          <cell r="BJ445" t="str">
            <v/>
          </cell>
          <cell r="BK445" t="str">
            <v/>
          </cell>
          <cell r="BL445" t="str">
            <v/>
          </cell>
          <cell r="BM445">
            <v>10</v>
          </cell>
          <cell r="BN445">
            <v>10</v>
          </cell>
          <cell r="BO445">
            <v>0</v>
          </cell>
          <cell r="BP445" t="str">
            <v/>
          </cell>
          <cell r="BQ445" t="str">
            <v/>
          </cell>
          <cell r="BR445" t="str">
            <v/>
          </cell>
          <cell r="BS445" t="str">
            <v/>
          </cell>
          <cell r="BT445" t="str">
            <v/>
          </cell>
          <cell r="BU445">
            <v>10</v>
          </cell>
          <cell r="BV445">
            <v>10</v>
          </cell>
          <cell r="BW445">
            <v>0</v>
          </cell>
          <cell r="BX445" t="str">
            <v>TIDAK</v>
          </cell>
          <cell r="BY445" t="str">
            <v>TIDAK</v>
          </cell>
        </row>
        <row r="446">
          <cell r="A446" t="str">
            <v>A4486</v>
          </cell>
          <cell r="B446" t="str">
            <v>NOVENTI SWASTIKA PUTRI</v>
          </cell>
          <cell r="C446" t="str">
            <v>DESIRE</v>
          </cell>
          <cell r="D446">
            <v>45628</v>
          </cell>
          <cell r="E446" t="str">
            <v>Dec-24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 t="str">
            <v/>
          </cell>
          <cell r="BC446" t="str">
            <v/>
          </cell>
          <cell r="BD446" t="str">
            <v/>
          </cell>
          <cell r="BE446" t="str">
            <v/>
          </cell>
          <cell r="BF446" t="str">
            <v/>
          </cell>
          <cell r="BG446">
            <v>0</v>
          </cell>
          <cell r="BH446" t="str">
            <v/>
          </cell>
          <cell r="BI446" t="str">
            <v/>
          </cell>
          <cell r="BJ446" t="str">
            <v/>
          </cell>
          <cell r="BK446" t="str">
            <v/>
          </cell>
          <cell r="BL446" t="str">
            <v/>
          </cell>
          <cell r="BM446">
            <v>5</v>
          </cell>
          <cell r="BN446">
            <v>5</v>
          </cell>
          <cell r="BO446">
            <v>0</v>
          </cell>
          <cell r="BP446" t="str">
            <v/>
          </cell>
          <cell r="BQ446" t="str">
            <v/>
          </cell>
          <cell r="BR446" t="str">
            <v/>
          </cell>
          <cell r="BS446" t="str">
            <v/>
          </cell>
          <cell r="BT446" t="str">
            <v/>
          </cell>
          <cell r="BU446">
            <v>5</v>
          </cell>
          <cell r="BV446">
            <v>5</v>
          </cell>
          <cell r="BW446">
            <v>0</v>
          </cell>
          <cell r="BX446" t="str">
            <v>TIDAK</v>
          </cell>
          <cell r="BY446" t="str">
            <v>TIDAK</v>
          </cell>
        </row>
        <row r="447">
          <cell r="A447" t="str">
            <v>A4485</v>
          </cell>
          <cell r="B447" t="str">
            <v>NITA SHOFWATIN</v>
          </cell>
          <cell r="C447" t="str">
            <v>DESIRE</v>
          </cell>
          <cell r="D447">
            <v>45628</v>
          </cell>
          <cell r="E447" t="str">
            <v>Dec-24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 t="str">
            <v/>
          </cell>
          <cell r="BC447" t="str">
            <v/>
          </cell>
          <cell r="BD447" t="str">
            <v/>
          </cell>
          <cell r="BE447" t="str">
            <v/>
          </cell>
          <cell r="BF447" t="str">
            <v/>
          </cell>
          <cell r="BG447">
            <v>0</v>
          </cell>
          <cell r="BH447" t="str">
            <v/>
          </cell>
          <cell r="BI447" t="str">
            <v/>
          </cell>
          <cell r="BJ447" t="str">
            <v/>
          </cell>
          <cell r="BK447" t="str">
            <v/>
          </cell>
          <cell r="BL447" t="str">
            <v/>
          </cell>
          <cell r="BM447">
            <v>18</v>
          </cell>
          <cell r="BN447">
            <v>18</v>
          </cell>
          <cell r="BO447">
            <v>0</v>
          </cell>
          <cell r="BP447" t="str">
            <v/>
          </cell>
          <cell r="BQ447" t="str">
            <v/>
          </cell>
          <cell r="BR447" t="str">
            <v/>
          </cell>
          <cell r="BS447" t="str">
            <v/>
          </cell>
          <cell r="BT447" t="str">
            <v/>
          </cell>
          <cell r="BU447">
            <v>18</v>
          </cell>
          <cell r="BV447">
            <v>18</v>
          </cell>
          <cell r="BW447">
            <v>0</v>
          </cell>
          <cell r="BX447" t="str">
            <v>TIDAK</v>
          </cell>
          <cell r="BY447" t="str">
            <v>TIDAK</v>
          </cell>
        </row>
        <row r="448">
          <cell r="A448" t="str">
            <v>A4484</v>
          </cell>
          <cell r="B448" t="str">
            <v>DESTTY YOHANA SARI</v>
          </cell>
          <cell r="C448" t="str">
            <v>DESIRE</v>
          </cell>
          <cell r="D448">
            <v>45628</v>
          </cell>
          <cell r="E448" t="str">
            <v>Dec-24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 t="str">
            <v/>
          </cell>
          <cell r="BC448" t="str">
            <v/>
          </cell>
          <cell r="BD448" t="str">
            <v/>
          </cell>
          <cell r="BE448" t="str">
            <v/>
          </cell>
          <cell r="BF448" t="str">
            <v/>
          </cell>
          <cell r="BG448">
            <v>0</v>
          </cell>
          <cell r="BH448" t="str">
            <v/>
          </cell>
          <cell r="BI448" t="str">
            <v/>
          </cell>
          <cell r="BJ448" t="str">
            <v/>
          </cell>
          <cell r="BK448" t="str">
            <v/>
          </cell>
          <cell r="BL448" t="str">
            <v/>
          </cell>
          <cell r="BM448">
            <v>14</v>
          </cell>
          <cell r="BN448">
            <v>14</v>
          </cell>
          <cell r="BO448">
            <v>0</v>
          </cell>
          <cell r="BP448" t="str">
            <v/>
          </cell>
          <cell r="BQ448" t="str">
            <v/>
          </cell>
          <cell r="BR448" t="str">
            <v/>
          </cell>
          <cell r="BS448" t="str">
            <v/>
          </cell>
          <cell r="BT448" t="str">
            <v/>
          </cell>
          <cell r="BU448">
            <v>14</v>
          </cell>
          <cell r="BV448">
            <v>14</v>
          </cell>
          <cell r="BW448">
            <v>0</v>
          </cell>
          <cell r="BX448" t="str">
            <v>TIDAK</v>
          </cell>
          <cell r="BY448" t="str">
            <v>TIDAK</v>
          </cell>
        </row>
        <row r="449">
          <cell r="A449" t="str">
            <v>A2084</v>
          </cell>
          <cell r="B449" t="str">
            <v>DEWI AMIMI</v>
          </cell>
          <cell r="C449" t="str">
            <v>DESIRE</v>
          </cell>
          <cell r="D449">
            <v>45626</v>
          </cell>
          <cell r="E449" t="str">
            <v>Nov-24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1</v>
          </cell>
          <cell r="BB449" t="str">
            <v/>
          </cell>
          <cell r="BC449" t="str">
            <v/>
          </cell>
          <cell r="BD449" t="str">
            <v/>
          </cell>
          <cell r="BE449" t="str">
            <v/>
          </cell>
          <cell r="BF449" t="str">
            <v/>
          </cell>
          <cell r="BG449">
            <v>0</v>
          </cell>
          <cell r="BH449" t="str">
            <v/>
          </cell>
          <cell r="BI449" t="str">
            <v/>
          </cell>
          <cell r="BJ449" t="str">
            <v/>
          </cell>
          <cell r="BK449" t="str">
            <v/>
          </cell>
          <cell r="BL449" t="str">
            <v/>
          </cell>
          <cell r="BM449">
            <v>15</v>
          </cell>
          <cell r="BN449">
            <v>15</v>
          </cell>
          <cell r="BO449">
            <v>0</v>
          </cell>
          <cell r="BP449" t="str">
            <v/>
          </cell>
          <cell r="BQ449" t="str">
            <v/>
          </cell>
          <cell r="BR449" t="str">
            <v/>
          </cell>
          <cell r="BS449" t="str">
            <v/>
          </cell>
          <cell r="BT449" t="str">
            <v/>
          </cell>
          <cell r="BU449">
            <v>15</v>
          </cell>
          <cell r="BV449">
            <v>15</v>
          </cell>
          <cell r="BW449">
            <v>1</v>
          </cell>
          <cell r="BX449" t="str">
            <v>TIDAK</v>
          </cell>
          <cell r="BY449" t="str">
            <v>TIDAK</v>
          </cell>
        </row>
        <row r="450">
          <cell r="A450" t="str">
            <v>A4520</v>
          </cell>
          <cell r="B450" t="str">
            <v>APRILIA KHARUNIA ADETYA</v>
          </cell>
          <cell r="C450" t="str">
            <v>DESIRE</v>
          </cell>
          <cell r="D450">
            <v>45628</v>
          </cell>
          <cell r="E450" t="str">
            <v>Dec-24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 t="str">
            <v/>
          </cell>
          <cell r="BC450" t="str">
            <v/>
          </cell>
          <cell r="BD450" t="str">
            <v/>
          </cell>
          <cell r="BE450" t="str">
            <v/>
          </cell>
          <cell r="BF450" t="str">
            <v/>
          </cell>
          <cell r="BG450">
            <v>0</v>
          </cell>
          <cell r="BH450" t="str">
            <v/>
          </cell>
          <cell r="BI450" t="str">
            <v/>
          </cell>
          <cell r="BJ450" t="str">
            <v/>
          </cell>
          <cell r="BK450" t="str">
            <v/>
          </cell>
          <cell r="BL450" t="str">
            <v/>
          </cell>
          <cell r="BM450">
            <v>4</v>
          </cell>
          <cell r="BN450">
            <v>4</v>
          </cell>
          <cell r="BO450">
            <v>0</v>
          </cell>
          <cell r="BP450" t="str">
            <v/>
          </cell>
          <cell r="BQ450" t="str">
            <v/>
          </cell>
          <cell r="BR450" t="str">
            <v/>
          </cell>
          <cell r="BS450" t="str">
            <v/>
          </cell>
          <cell r="BT450" t="str">
            <v/>
          </cell>
          <cell r="BU450">
            <v>4</v>
          </cell>
          <cell r="BV450">
            <v>4</v>
          </cell>
          <cell r="BW450">
            <v>0</v>
          </cell>
          <cell r="BX450" t="str">
            <v>TIDAK</v>
          </cell>
          <cell r="BY450" t="str">
            <v>TIDAK</v>
          </cell>
        </row>
        <row r="451">
          <cell r="A451" t="str">
            <v>A4521</v>
          </cell>
          <cell r="B451" t="str">
            <v>CLARA DYAH CHANIFAH</v>
          </cell>
          <cell r="C451" t="str">
            <v>DESIRE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78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</row>
        <row r="452">
          <cell r="A452" t="str">
            <v>A4522</v>
          </cell>
          <cell r="B452" t="str">
            <v>NILAM ADHININGSIH</v>
          </cell>
          <cell r="C452" t="str">
            <v>DESIRE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78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</row>
        <row r="453">
          <cell r="A453" t="str">
            <v>A3555</v>
          </cell>
          <cell r="B453" t="str">
            <v>AGIS RIZKI MAULANA</v>
          </cell>
          <cell r="C453" t="str">
            <v>GC</v>
          </cell>
          <cell r="D453">
            <v>45446</v>
          </cell>
          <cell r="E453" t="str">
            <v>Jun-24</v>
          </cell>
          <cell r="F453" t="str">
            <v>-</v>
          </cell>
          <cell r="G453" t="str">
            <v>-</v>
          </cell>
          <cell r="H453" t="str">
            <v>-</v>
          </cell>
          <cell r="I453" t="str">
            <v>-</v>
          </cell>
          <cell r="J453" t="str">
            <v>-</v>
          </cell>
          <cell r="K453" t="str">
            <v>-</v>
          </cell>
          <cell r="L453" t="str">
            <v>REGULER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5</v>
          </cell>
          <cell r="T453">
            <v>5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5</v>
          </cell>
          <cell r="AB453">
            <v>5</v>
          </cell>
          <cell r="AC453">
            <v>0</v>
          </cell>
          <cell r="AD453" t="str">
            <v>TIDAK</v>
          </cell>
          <cell r="AE453" t="str">
            <v>TIDAK</v>
          </cell>
          <cell r="AF453">
            <v>5</v>
          </cell>
          <cell r="AG453">
            <v>2</v>
          </cell>
          <cell r="AH453" t="str">
            <v>SAPHIRE</v>
          </cell>
          <cell r="AI453">
            <v>0</v>
          </cell>
          <cell r="AJ453" t="str">
            <v>FALSE</v>
          </cell>
          <cell r="AK453">
            <v>0</v>
          </cell>
          <cell r="AL453">
            <v>45261</v>
          </cell>
          <cell r="AM453">
            <v>45701</v>
          </cell>
          <cell r="AN453">
            <v>1</v>
          </cell>
          <cell r="AO453">
            <v>5</v>
          </cell>
          <cell r="AP453" t="str">
            <v>-</v>
          </cell>
          <cell r="AQ453" t="str">
            <v>-</v>
          </cell>
          <cell r="AR453" t="str">
            <v>REGULER</v>
          </cell>
          <cell r="AS453" t="str">
            <v>-</v>
          </cell>
          <cell r="AT453" t="str">
            <v>REGULER</v>
          </cell>
          <cell r="AU453" t="str">
            <v>-</v>
          </cell>
          <cell r="AV453" t="str">
            <v/>
          </cell>
          <cell r="AW453">
            <v>16</v>
          </cell>
          <cell r="AX453">
            <v>18</v>
          </cell>
          <cell r="AY453">
            <v>0</v>
          </cell>
          <cell r="AZ453">
            <v>9</v>
          </cell>
          <cell r="BA453">
            <v>0</v>
          </cell>
          <cell r="BB453">
            <v>16</v>
          </cell>
          <cell r="BC453">
            <v>18</v>
          </cell>
          <cell r="BD453">
            <v>0</v>
          </cell>
          <cell r="BE453">
            <v>9</v>
          </cell>
          <cell r="BF453">
            <v>0</v>
          </cell>
          <cell r="BG453">
            <v>10</v>
          </cell>
          <cell r="BH453">
            <v>16</v>
          </cell>
          <cell r="BI453">
            <v>18</v>
          </cell>
          <cell r="BJ453">
            <v>0</v>
          </cell>
          <cell r="BK453">
            <v>9</v>
          </cell>
          <cell r="BL453">
            <v>0</v>
          </cell>
          <cell r="BM453" t="str">
            <v/>
          </cell>
          <cell r="BN453">
            <v>53</v>
          </cell>
          <cell r="BO453">
            <v>10</v>
          </cell>
          <cell r="BP453">
            <v>16</v>
          </cell>
          <cell r="BQ453">
            <v>18</v>
          </cell>
          <cell r="BR453">
            <v>0</v>
          </cell>
          <cell r="BS453">
            <v>9</v>
          </cell>
          <cell r="BT453">
            <v>0</v>
          </cell>
          <cell r="BU453" t="str">
            <v/>
          </cell>
          <cell r="BV453">
            <v>53</v>
          </cell>
          <cell r="BW453">
            <v>3</v>
          </cell>
          <cell r="BX453" t="str">
            <v>DOWNGRADE</v>
          </cell>
          <cell r="BY453" t="str">
            <v>TIDAK</v>
          </cell>
        </row>
        <row r="454">
          <cell r="A454" t="str">
            <v>A2116</v>
          </cell>
          <cell r="B454" t="str">
            <v xml:space="preserve">Agnes Silitonga </v>
          </cell>
          <cell r="C454" t="str">
            <v>GC</v>
          </cell>
          <cell r="D454">
            <v>45036</v>
          </cell>
          <cell r="E454" t="str">
            <v>Apr-23</v>
          </cell>
          <cell r="F454" t="str">
            <v>REGULER</v>
          </cell>
          <cell r="G454" t="str">
            <v>REGULER</v>
          </cell>
          <cell r="H454" t="str">
            <v>REGULER</v>
          </cell>
          <cell r="I454" t="str">
            <v>REGULER</v>
          </cell>
          <cell r="J454" t="str">
            <v>REGULER</v>
          </cell>
          <cell r="K454" t="str">
            <v>REGULER</v>
          </cell>
          <cell r="L454" t="str">
            <v>REGULER</v>
          </cell>
          <cell r="M454">
            <v>11</v>
          </cell>
          <cell r="N454">
            <v>16</v>
          </cell>
          <cell r="O454">
            <v>21</v>
          </cell>
          <cell r="P454">
            <v>15</v>
          </cell>
          <cell r="Q454">
            <v>14</v>
          </cell>
          <cell r="R454">
            <v>30</v>
          </cell>
          <cell r="S454">
            <v>15</v>
          </cell>
          <cell r="T454">
            <v>122</v>
          </cell>
          <cell r="U454">
            <v>11</v>
          </cell>
          <cell r="V454">
            <v>16</v>
          </cell>
          <cell r="W454">
            <v>21</v>
          </cell>
          <cell r="X454">
            <v>15</v>
          </cell>
          <cell r="Y454">
            <v>14</v>
          </cell>
          <cell r="Z454">
            <v>30</v>
          </cell>
          <cell r="AA454">
            <v>15</v>
          </cell>
          <cell r="AB454">
            <v>122</v>
          </cell>
          <cell r="AC454">
            <v>0</v>
          </cell>
          <cell r="AD454" t="str">
            <v>TIDAK</v>
          </cell>
          <cell r="AE454" t="str">
            <v>TIDAK</v>
          </cell>
          <cell r="AF454">
            <v>122</v>
          </cell>
          <cell r="AG454">
            <v>3</v>
          </cell>
          <cell r="AH454" t="str">
            <v>SAPHIRE</v>
          </cell>
          <cell r="AI454">
            <v>0</v>
          </cell>
          <cell r="AJ454" t="str">
            <v>Y</v>
          </cell>
          <cell r="AK454">
            <v>0</v>
          </cell>
          <cell r="AL454">
            <v>45261</v>
          </cell>
          <cell r="AM454">
            <v>45701</v>
          </cell>
          <cell r="AN454">
            <v>1</v>
          </cell>
          <cell r="AO454">
            <v>122</v>
          </cell>
          <cell r="AP454" t="str">
            <v>-</v>
          </cell>
          <cell r="AQ454" t="str">
            <v>-</v>
          </cell>
          <cell r="AR454" t="str">
            <v>REGULER</v>
          </cell>
          <cell r="AS454" t="str">
            <v>REGULER</v>
          </cell>
          <cell r="AT454" t="str">
            <v>REGULER</v>
          </cell>
          <cell r="AU454" t="str">
            <v>REGULER</v>
          </cell>
          <cell r="AV454" t="str">
            <v/>
          </cell>
          <cell r="AW454">
            <v>18</v>
          </cell>
          <cell r="AX454">
            <v>33</v>
          </cell>
          <cell r="AY454">
            <v>23</v>
          </cell>
          <cell r="AZ454">
            <v>32</v>
          </cell>
          <cell r="BA454">
            <v>21</v>
          </cell>
          <cell r="BB454">
            <v>18</v>
          </cell>
          <cell r="BC454">
            <v>33</v>
          </cell>
          <cell r="BD454">
            <v>23</v>
          </cell>
          <cell r="BE454">
            <v>32</v>
          </cell>
          <cell r="BF454">
            <v>21</v>
          </cell>
          <cell r="BG454">
            <v>2</v>
          </cell>
          <cell r="BH454">
            <v>18</v>
          </cell>
          <cell r="BI454">
            <v>33</v>
          </cell>
          <cell r="BJ454">
            <v>23</v>
          </cell>
          <cell r="BK454">
            <v>32</v>
          </cell>
          <cell r="BL454">
            <v>21</v>
          </cell>
          <cell r="BM454">
            <v>15</v>
          </cell>
          <cell r="BN454">
            <v>144</v>
          </cell>
          <cell r="BO454">
            <v>2</v>
          </cell>
          <cell r="BP454">
            <v>18</v>
          </cell>
          <cell r="BQ454">
            <v>33</v>
          </cell>
          <cell r="BR454">
            <v>23</v>
          </cell>
          <cell r="BS454">
            <v>32</v>
          </cell>
          <cell r="BT454">
            <v>21</v>
          </cell>
          <cell r="BU454">
            <v>15</v>
          </cell>
          <cell r="BV454">
            <v>144</v>
          </cell>
          <cell r="BW454">
            <v>0</v>
          </cell>
          <cell r="BX454" t="str">
            <v>TIDAK</v>
          </cell>
          <cell r="BY454" t="str">
            <v>TIDAK</v>
          </cell>
        </row>
        <row r="455">
          <cell r="A455" t="str">
            <v>A2646</v>
          </cell>
          <cell r="B455" t="str">
            <v>Anisa Putri Erawati</v>
          </cell>
          <cell r="C455" t="str">
            <v>GC</v>
          </cell>
          <cell r="D455">
            <v>45048</v>
          </cell>
          <cell r="E455" t="str">
            <v>May-23</v>
          </cell>
          <cell r="F455" t="str">
            <v>EKSKLUSIF</v>
          </cell>
          <cell r="G455" t="str">
            <v>EKSKLUSIF</v>
          </cell>
          <cell r="H455" t="str">
            <v>EKSKLUSIF</v>
          </cell>
          <cell r="I455" t="str">
            <v>REGULER</v>
          </cell>
          <cell r="J455" t="str">
            <v>REGULER</v>
          </cell>
          <cell r="K455" t="str">
            <v>REGULER</v>
          </cell>
          <cell r="L455" t="str">
            <v>REGULER</v>
          </cell>
          <cell r="M455">
            <v>14</v>
          </cell>
          <cell r="N455">
            <v>42</v>
          </cell>
          <cell r="O455">
            <v>34</v>
          </cell>
          <cell r="P455">
            <v>22</v>
          </cell>
          <cell r="Q455">
            <v>26</v>
          </cell>
          <cell r="R455">
            <v>33</v>
          </cell>
          <cell r="S455">
            <v>18</v>
          </cell>
          <cell r="T455">
            <v>189</v>
          </cell>
          <cell r="U455">
            <v>0</v>
          </cell>
          <cell r="V455">
            <v>0</v>
          </cell>
          <cell r="W455">
            <v>0</v>
          </cell>
          <cell r="X455">
            <v>22</v>
          </cell>
          <cell r="Y455">
            <v>26</v>
          </cell>
          <cell r="Z455">
            <v>33</v>
          </cell>
          <cell r="AA455">
            <v>18</v>
          </cell>
          <cell r="AB455">
            <v>99</v>
          </cell>
          <cell r="AC455">
            <v>0</v>
          </cell>
          <cell r="AD455" t="str">
            <v>TIDAK</v>
          </cell>
          <cell r="AE455" t="str">
            <v>TIDAK</v>
          </cell>
          <cell r="AF455">
            <v>99</v>
          </cell>
          <cell r="AG455">
            <v>3</v>
          </cell>
          <cell r="AH455" t="str">
            <v>SAPHIRE</v>
          </cell>
          <cell r="AI455">
            <v>0</v>
          </cell>
          <cell r="AJ455" t="str">
            <v>Y</v>
          </cell>
          <cell r="AK455">
            <v>0</v>
          </cell>
          <cell r="AL455">
            <v>45261</v>
          </cell>
          <cell r="AM455">
            <v>45701</v>
          </cell>
          <cell r="AN455">
            <v>1</v>
          </cell>
          <cell r="AO455">
            <v>99</v>
          </cell>
          <cell r="AP455" t="str">
            <v>-</v>
          </cell>
          <cell r="AQ455" t="str">
            <v>-</v>
          </cell>
          <cell r="AR455" t="str">
            <v>REGULER</v>
          </cell>
          <cell r="AS455" t="str">
            <v>REGULER</v>
          </cell>
          <cell r="AT455" t="str">
            <v>REGULER</v>
          </cell>
          <cell r="AU455" t="str">
            <v>REGULER</v>
          </cell>
          <cell r="AV455" t="str">
            <v/>
          </cell>
          <cell r="AW455">
            <v>42</v>
          </cell>
          <cell r="AX455">
            <v>43</v>
          </cell>
          <cell r="AY455">
            <v>44</v>
          </cell>
          <cell r="AZ455">
            <v>53</v>
          </cell>
          <cell r="BA455">
            <v>40</v>
          </cell>
          <cell r="BB455">
            <v>42</v>
          </cell>
          <cell r="BC455">
            <v>43</v>
          </cell>
          <cell r="BD455">
            <v>44</v>
          </cell>
          <cell r="BE455">
            <v>53</v>
          </cell>
          <cell r="BF455">
            <v>40</v>
          </cell>
          <cell r="BG455">
            <v>16</v>
          </cell>
          <cell r="BH455">
            <v>42</v>
          </cell>
          <cell r="BI455">
            <v>43</v>
          </cell>
          <cell r="BJ455">
            <v>44</v>
          </cell>
          <cell r="BK455">
            <v>53</v>
          </cell>
          <cell r="BL455">
            <v>40</v>
          </cell>
          <cell r="BM455">
            <v>22</v>
          </cell>
          <cell r="BN455">
            <v>260</v>
          </cell>
          <cell r="BO455">
            <v>16</v>
          </cell>
          <cell r="BP455">
            <v>42</v>
          </cell>
          <cell r="BQ455">
            <v>43</v>
          </cell>
          <cell r="BR455">
            <v>44</v>
          </cell>
          <cell r="BS455">
            <v>53</v>
          </cell>
          <cell r="BT455">
            <v>40</v>
          </cell>
          <cell r="BU455">
            <v>22</v>
          </cell>
          <cell r="BV455">
            <v>260</v>
          </cell>
          <cell r="BW455">
            <v>0</v>
          </cell>
          <cell r="BX455" t="str">
            <v>TIDAK</v>
          </cell>
          <cell r="BY455" t="str">
            <v>TIDAK</v>
          </cell>
        </row>
        <row r="456">
          <cell r="A456" t="str">
            <v>A2567</v>
          </cell>
          <cell r="B456" t="str">
            <v>Aprillia Genada</v>
          </cell>
          <cell r="C456" t="str">
            <v>GC</v>
          </cell>
          <cell r="D456">
            <v>45048</v>
          </cell>
          <cell r="E456" t="str">
            <v>May-23</v>
          </cell>
          <cell r="F456" t="str">
            <v>EKSKLUSIF</v>
          </cell>
          <cell r="G456" t="str">
            <v>-</v>
          </cell>
          <cell r="H456" t="str">
            <v>-</v>
          </cell>
          <cell r="I456" t="str">
            <v>-</v>
          </cell>
          <cell r="J456" t="str">
            <v>-</v>
          </cell>
          <cell r="K456" t="str">
            <v>-</v>
          </cell>
          <cell r="L456" t="str">
            <v>-</v>
          </cell>
          <cell r="M456">
            <v>16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 t="str">
            <v/>
          </cell>
          <cell r="T456">
            <v>16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 t="str">
            <v/>
          </cell>
          <cell r="AB456">
            <v>0</v>
          </cell>
          <cell r="AC456">
            <v>6</v>
          </cell>
          <cell r="AD456" t="str">
            <v>DOWNGRADE</v>
          </cell>
          <cell r="AE456" t="str">
            <v>RESET</v>
          </cell>
          <cell r="AF456">
            <v>0</v>
          </cell>
          <cell r="AG456">
            <v>2</v>
          </cell>
          <cell r="AH456" t="str">
            <v>SAPHIRE</v>
          </cell>
          <cell r="AI456">
            <v>0</v>
          </cell>
          <cell r="AJ456" t="str">
            <v>FALSE</v>
          </cell>
          <cell r="AK456">
            <v>0</v>
          </cell>
          <cell r="AL456">
            <v>45261</v>
          </cell>
          <cell r="AM456">
            <v>45701</v>
          </cell>
          <cell r="AN456">
            <v>1</v>
          </cell>
          <cell r="AO456">
            <v>0</v>
          </cell>
          <cell r="AP456" t="str">
            <v>-</v>
          </cell>
          <cell r="AQ456" t="str">
            <v>-</v>
          </cell>
          <cell r="AR456" t="str">
            <v>-</v>
          </cell>
          <cell r="AS456" t="str">
            <v>-</v>
          </cell>
          <cell r="AT456" t="str">
            <v>-</v>
          </cell>
          <cell r="AU456" t="str">
            <v>-</v>
          </cell>
          <cell r="AV456" t="str">
            <v/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 t="str">
            <v/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 t="str">
            <v/>
          </cell>
          <cell r="BN456">
            <v>0</v>
          </cell>
          <cell r="BO456" t="str">
            <v/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 t="str">
            <v/>
          </cell>
          <cell r="BV456">
            <v>0</v>
          </cell>
          <cell r="BW456">
            <v>7</v>
          </cell>
          <cell r="BX456" t="str">
            <v>DOWNGRADE</v>
          </cell>
          <cell r="BY456" t="str">
            <v>RESET</v>
          </cell>
        </row>
        <row r="457">
          <cell r="A457" t="str">
            <v>A2804</v>
          </cell>
          <cell r="B457" t="str">
            <v>Ariska Yusup</v>
          </cell>
          <cell r="C457" t="str">
            <v>GC</v>
          </cell>
          <cell r="D457">
            <v>45048</v>
          </cell>
          <cell r="E457" t="str">
            <v>May-23</v>
          </cell>
          <cell r="F457" t="str">
            <v>REGULER</v>
          </cell>
          <cell r="G457" t="str">
            <v>REGULER</v>
          </cell>
          <cell r="H457" t="str">
            <v>REGULER</v>
          </cell>
          <cell r="I457" t="str">
            <v>-</v>
          </cell>
          <cell r="J457" t="str">
            <v>-</v>
          </cell>
          <cell r="K457" t="str">
            <v>-</v>
          </cell>
          <cell r="L457" t="str">
            <v>-</v>
          </cell>
          <cell r="M457">
            <v>6</v>
          </cell>
          <cell r="N457">
            <v>40</v>
          </cell>
          <cell r="O457">
            <v>17</v>
          </cell>
          <cell r="P457">
            <v>0</v>
          </cell>
          <cell r="Q457">
            <v>0</v>
          </cell>
          <cell r="R457">
            <v>0</v>
          </cell>
          <cell r="S457" t="str">
            <v/>
          </cell>
          <cell r="T457">
            <v>63</v>
          </cell>
          <cell r="U457">
            <v>6</v>
          </cell>
          <cell r="V457">
            <v>40</v>
          </cell>
          <cell r="W457">
            <v>17</v>
          </cell>
          <cell r="X457">
            <v>0</v>
          </cell>
          <cell r="Y457">
            <v>0</v>
          </cell>
          <cell r="Z457">
            <v>0</v>
          </cell>
          <cell r="AA457" t="str">
            <v/>
          </cell>
          <cell r="AB457">
            <v>63</v>
          </cell>
          <cell r="AC457">
            <v>4</v>
          </cell>
          <cell r="AD457" t="str">
            <v>DOWNGRADE</v>
          </cell>
          <cell r="AE457" t="str">
            <v>RESET</v>
          </cell>
          <cell r="AF457">
            <v>0</v>
          </cell>
          <cell r="AG457">
            <v>3</v>
          </cell>
          <cell r="AH457" t="str">
            <v>SAPHIRE</v>
          </cell>
          <cell r="AI457">
            <v>0</v>
          </cell>
          <cell r="AJ457" t="str">
            <v>FALSE</v>
          </cell>
          <cell r="AK457">
            <v>0</v>
          </cell>
          <cell r="AL457">
            <v>45261</v>
          </cell>
          <cell r="AM457">
            <v>45701</v>
          </cell>
          <cell r="AN457">
            <v>1</v>
          </cell>
          <cell r="AO457">
            <v>0</v>
          </cell>
          <cell r="AP457" t="str">
            <v>-</v>
          </cell>
          <cell r="AQ457" t="str">
            <v>-</v>
          </cell>
          <cell r="AR457" t="str">
            <v>-</v>
          </cell>
          <cell r="AS457" t="str">
            <v>-</v>
          </cell>
          <cell r="AT457" t="str">
            <v>-</v>
          </cell>
          <cell r="AU457" t="str">
            <v>-</v>
          </cell>
          <cell r="AV457" t="str">
            <v/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 t="str">
            <v/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 t="str">
            <v/>
          </cell>
          <cell r="BN457">
            <v>0</v>
          </cell>
          <cell r="BO457" t="str">
            <v/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 t="str">
            <v/>
          </cell>
          <cell r="BV457">
            <v>0</v>
          </cell>
          <cell r="BW457">
            <v>7</v>
          </cell>
          <cell r="BX457" t="str">
            <v>DOWNGRADE</v>
          </cell>
          <cell r="BY457" t="str">
            <v>RESET</v>
          </cell>
        </row>
        <row r="458">
          <cell r="A458" t="str">
            <v>A3126</v>
          </cell>
          <cell r="B458" t="str">
            <v>Cindy Felicia</v>
          </cell>
          <cell r="C458" t="str">
            <v>GC</v>
          </cell>
          <cell r="D458">
            <v>45223</v>
          </cell>
          <cell r="E458" t="str">
            <v>Oct-23</v>
          </cell>
          <cell r="F458" t="str">
            <v>REGULER</v>
          </cell>
          <cell r="G458" t="str">
            <v>REGULER</v>
          </cell>
          <cell r="H458" t="str">
            <v>REGULER</v>
          </cell>
          <cell r="I458" t="str">
            <v>REGULER</v>
          </cell>
          <cell r="J458" t="str">
            <v>REGULER</v>
          </cell>
          <cell r="K458" t="str">
            <v>REGULER</v>
          </cell>
          <cell r="L458" t="str">
            <v>-</v>
          </cell>
          <cell r="M458">
            <v>16</v>
          </cell>
          <cell r="N458">
            <v>32</v>
          </cell>
          <cell r="O458">
            <v>32</v>
          </cell>
          <cell r="P458">
            <v>33</v>
          </cell>
          <cell r="Q458">
            <v>30</v>
          </cell>
          <cell r="R458">
            <v>12</v>
          </cell>
          <cell r="S458" t="str">
            <v/>
          </cell>
          <cell r="T458">
            <v>155</v>
          </cell>
          <cell r="U458">
            <v>16</v>
          </cell>
          <cell r="V458">
            <v>32</v>
          </cell>
          <cell r="W458">
            <v>32</v>
          </cell>
          <cell r="X458">
            <v>33</v>
          </cell>
          <cell r="Y458">
            <v>30</v>
          </cell>
          <cell r="Z458">
            <v>12</v>
          </cell>
          <cell r="AA458" t="str">
            <v/>
          </cell>
          <cell r="AB458">
            <v>155</v>
          </cell>
          <cell r="AC458">
            <v>1</v>
          </cell>
          <cell r="AD458" t="str">
            <v>TIDAK</v>
          </cell>
          <cell r="AE458" t="str">
            <v>TIDAK</v>
          </cell>
          <cell r="AF458">
            <v>155</v>
          </cell>
          <cell r="AG458">
            <v>2</v>
          </cell>
          <cell r="AH458" t="str">
            <v>SAPHIRE</v>
          </cell>
          <cell r="AI458">
            <v>0</v>
          </cell>
          <cell r="AJ458" t="str">
            <v>Y</v>
          </cell>
          <cell r="AK458">
            <v>0</v>
          </cell>
          <cell r="AL458">
            <v>45261</v>
          </cell>
          <cell r="AM458">
            <v>45701</v>
          </cell>
          <cell r="AN458">
            <v>1</v>
          </cell>
          <cell r="AO458">
            <v>155</v>
          </cell>
          <cell r="AP458" t="str">
            <v>-</v>
          </cell>
          <cell r="AQ458" t="str">
            <v>-</v>
          </cell>
          <cell r="AR458" t="str">
            <v>REGULER</v>
          </cell>
          <cell r="AS458" t="str">
            <v>REGULER</v>
          </cell>
          <cell r="AT458" t="str">
            <v>REGULER</v>
          </cell>
          <cell r="AU458" t="str">
            <v>REGULER</v>
          </cell>
          <cell r="AV458" t="str">
            <v/>
          </cell>
          <cell r="AW458">
            <v>45</v>
          </cell>
          <cell r="AX458">
            <v>47</v>
          </cell>
          <cell r="AY458">
            <v>43</v>
          </cell>
          <cell r="AZ458">
            <v>38</v>
          </cell>
          <cell r="BA458">
            <v>35</v>
          </cell>
          <cell r="BB458">
            <v>45</v>
          </cell>
          <cell r="BC458">
            <v>47</v>
          </cell>
          <cell r="BD458">
            <v>43</v>
          </cell>
          <cell r="BE458">
            <v>38</v>
          </cell>
          <cell r="BF458">
            <v>35</v>
          </cell>
          <cell r="BG458">
            <v>20</v>
          </cell>
          <cell r="BH458">
            <v>45</v>
          </cell>
          <cell r="BI458">
            <v>47</v>
          </cell>
          <cell r="BJ458">
            <v>43</v>
          </cell>
          <cell r="BK458">
            <v>38</v>
          </cell>
          <cell r="BL458">
            <v>35</v>
          </cell>
          <cell r="BM458">
            <v>16</v>
          </cell>
          <cell r="BN458">
            <v>244</v>
          </cell>
          <cell r="BO458">
            <v>20</v>
          </cell>
          <cell r="BP458">
            <v>45</v>
          </cell>
          <cell r="BQ458">
            <v>47</v>
          </cell>
          <cell r="BR458">
            <v>43</v>
          </cell>
          <cell r="BS458">
            <v>38</v>
          </cell>
          <cell r="BT458">
            <v>35</v>
          </cell>
          <cell r="BU458">
            <v>16</v>
          </cell>
          <cell r="BV458">
            <v>244</v>
          </cell>
          <cell r="BW458">
            <v>0</v>
          </cell>
          <cell r="BX458" t="str">
            <v>TIDAK</v>
          </cell>
          <cell r="BY458" t="str">
            <v>TIDAK</v>
          </cell>
        </row>
        <row r="459">
          <cell r="A459" t="str">
            <v>A2064</v>
          </cell>
          <cell r="B459" t="str">
            <v>Danang Wijayanto</v>
          </cell>
          <cell r="C459" t="str">
            <v>GC</v>
          </cell>
          <cell r="D459">
            <v>45017</v>
          </cell>
          <cell r="E459" t="str">
            <v>Apr-23</v>
          </cell>
          <cell r="F459" t="str">
            <v>-</v>
          </cell>
          <cell r="G459" t="str">
            <v>-</v>
          </cell>
          <cell r="H459" t="str">
            <v>REGULER</v>
          </cell>
          <cell r="I459" t="str">
            <v>-</v>
          </cell>
          <cell r="J459" t="str">
            <v>-</v>
          </cell>
          <cell r="K459" t="str">
            <v>-</v>
          </cell>
          <cell r="L459" t="str">
            <v>-</v>
          </cell>
          <cell r="M459">
            <v>0</v>
          </cell>
          <cell r="N459">
            <v>0</v>
          </cell>
          <cell r="O459">
            <v>1</v>
          </cell>
          <cell r="P459">
            <v>0</v>
          </cell>
          <cell r="Q459">
            <v>0</v>
          </cell>
          <cell r="R459">
            <v>0</v>
          </cell>
          <cell r="S459" t="str">
            <v/>
          </cell>
          <cell r="T459">
            <v>1</v>
          </cell>
          <cell r="U459">
            <v>0</v>
          </cell>
          <cell r="V459">
            <v>0</v>
          </cell>
          <cell r="W459">
            <v>1</v>
          </cell>
          <cell r="X459">
            <v>0</v>
          </cell>
          <cell r="Y459">
            <v>0</v>
          </cell>
          <cell r="Z459">
            <v>0</v>
          </cell>
          <cell r="AA459" t="str">
            <v/>
          </cell>
          <cell r="AB459">
            <v>1</v>
          </cell>
          <cell r="AC459">
            <v>6</v>
          </cell>
          <cell r="AD459" t="str">
            <v>DOWNGRADE</v>
          </cell>
          <cell r="AE459" t="str">
            <v>RESET</v>
          </cell>
          <cell r="AF459">
            <v>0</v>
          </cell>
          <cell r="AG459">
            <v>3</v>
          </cell>
          <cell r="AH459" t="str">
            <v>SAPHIRE</v>
          </cell>
          <cell r="AI459">
            <v>0</v>
          </cell>
          <cell r="AJ459" t="str">
            <v>FALSE</v>
          </cell>
          <cell r="AK459">
            <v>0</v>
          </cell>
          <cell r="AL459">
            <v>45261</v>
          </cell>
          <cell r="AM459">
            <v>45701</v>
          </cell>
          <cell r="AN459">
            <v>1</v>
          </cell>
          <cell r="AO459">
            <v>0</v>
          </cell>
          <cell r="AP459" t="str">
            <v>-</v>
          </cell>
          <cell r="AQ459" t="str">
            <v>-</v>
          </cell>
          <cell r="AR459" t="str">
            <v>-</v>
          </cell>
          <cell r="AS459" t="str">
            <v>-</v>
          </cell>
          <cell r="AT459" t="str">
            <v>-</v>
          </cell>
          <cell r="AU459" t="str">
            <v>-</v>
          </cell>
          <cell r="AV459" t="str">
            <v/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 t="str">
            <v/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 t="str">
            <v/>
          </cell>
          <cell r="BN459">
            <v>0</v>
          </cell>
          <cell r="BO459" t="str">
            <v/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 t="str">
            <v/>
          </cell>
          <cell r="BV459">
            <v>0</v>
          </cell>
          <cell r="BW459">
            <v>7</v>
          </cell>
          <cell r="BX459" t="str">
            <v>DOWNGRADE</v>
          </cell>
          <cell r="BY459" t="str">
            <v>RESET</v>
          </cell>
        </row>
        <row r="460">
          <cell r="A460" t="str">
            <v>A2065</v>
          </cell>
          <cell r="B460" t="str">
            <v>Evan Ahid Oetoyo</v>
          </cell>
          <cell r="C460" t="str">
            <v>GC</v>
          </cell>
          <cell r="D460">
            <v>45017</v>
          </cell>
          <cell r="E460" t="str">
            <v>Apr-23</v>
          </cell>
          <cell r="F460" t="str">
            <v>REGULER</v>
          </cell>
          <cell r="G460" t="str">
            <v>REGULER</v>
          </cell>
          <cell r="H460" t="str">
            <v>REGULER</v>
          </cell>
          <cell r="I460" t="str">
            <v>REGULER</v>
          </cell>
          <cell r="J460" t="str">
            <v>REGULER</v>
          </cell>
          <cell r="K460" t="str">
            <v>REGULER</v>
          </cell>
          <cell r="L460" t="str">
            <v>-</v>
          </cell>
          <cell r="M460">
            <v>12</v>
          </cell>
          <cell r="N460">
            <v>24</v>
          </cell>
          <cell r="O460">
            <v>25</v>
          </cell>
          <cell r="P460">
            <v>23</v>
          </cell>
          <cell r="Q460">
            <v>6</v>
          </cell>
          <cell r="R460">
            <v>4</v>
          </cell>
          <cell r="S460" t="str">
            <v/>
          </cell>
          <cell r="T460">
            <v>94</v>
          </cell>
          <cell r="U460">
            <v>12</v>
          </cell>
          <cell r="V460">
            <v>24</v>
          </cell>
          <cell r="W460">
            <v>25</v>
          </cell>
          <cell r="X460">
            <v>23</v>
          </cell>
          <cell r="Y460">
            <v>6</v>
          </cell>
          <cell r="Z460">
            <v>4</v>
          </cell>
          <cell r="AA460" t="str">
            <v/>
          </cell>
          <cell r="AB460">
            <v>94</v>
          </cell>
          <cell r="AC460">
            <v>1</v>
          </cell>
          <cell r="AD460" t="str">
            <v>TIDAK</v>
          </cell>
          <cell r="AE460" t="str">
            <v>TIDAK</v>
          </cell>
          <cell r="AF460">
            <v>94</v>
          </cell>
          <cell r="AG460">
            <v>3</v>
          </cell>
          <cell r="AH460" t="str">
            <v>SAPHIRE</v>
          </cell>
          <cell r="AI460">
            <v>0</v>
          </cell>
          <cell r="AJ460" t="str">
            <v>Y</v>
          </cell>
          <cell r="AK460">
            <v>0</v>
          </cell>
          <cell r="AL460">
            <v>45261</v>
          </cell>
          <cell r="AM460">
            <v>45701</v>
          </cell>
          <cell r="AN460">
            <v>1</v>
          </cell>
          <cell r="AO460">
            <v>94</v>
          </cell>
          <cell r="AP460" t="str">
            <v>-</v>
          </cell>
          <cell r="AQ460" t="str">
            <v>-</v>
          </cell>
          <cell r="AR460" t="str">
            <v>-</v>
          </cell>
          <cell r="AS460" t="str">
            <v>-</v>
          </cell>
          <cell r="AT460" t="str">
            <v>REGULER</v>
          </cell>
          <cell r="AU460" t="str">
            <v>REGULER</v>
          </cell>
          <cell r="AV460" t="str">
            <v/>
          </cell>
          <cell r="AW460">
            <v>0</v>
          </cell>
          <cell r="AX460">
            <v>0</v>
          </cell>
          <cell r="AY460">
            <v>0</v>
          </cell>
          <cell r="AZ460">
            <v>13</v>
          </cell>
          <cell r="BA460">
            <v>33</v>
          </cell>
          <cell r="BB460">
            <v>0</v>
          </cell>
          <cell r="BC460">
            <v>0</v>
          </cell>
          <cell r="BD460">
            <v>0</v>
          </cell>
          <cell r="BE460">
            <v>13</v>
          </cell>
          <cell r="BF460">
            <v>33</v>
          </cell>
          <cell r="BG460" t="str">
            <v/>
          </cell>
          <cell r="BH460">
            <v>0</v>
          </cell>
          <cell r="BI460">
            <v>0</v>
          </cell>
          <cell r="BJ460">
            <v>0</v>
          </cell>
          <cell r="BK460">
            <v>13</v>
          </cell>
          <cell r="BL460">
            <v>33</v>
          </cell>
          <cell r="BM460">
            <v>18</v>
          </cell>
          <cell r="BN460">
            <v>64</v>
          </cell>
          <cell r="BO460" t="str">
            <v/>
          </cell>
          <cell r="BP460">
            <v>0</v>
          </cell>
          <cell r="BQ460">
            <v>0</v>
          </cell>
          <cell r="BR460">
            <v>0</v>
          </cell>
          <cell r="BS460">
            <v>13</v>
          </cell>
          <cell r="BT460">
            <v>33</v>
          </cell>
          <cell r="BU460">
            <v>18</v>
          </cell>
          <cell r="BV460">
            <v>64</v>
          </cell>
          <cell r="BW460">
            <v>4</v>
          </cell>
          <cell r="BX460" t="str">
            <v>DOWNGRADE</v>
          </cell>
          <cell r="BY460" t="str">
            <v>RESET</v>
          </cell>
        </row>
        <row r="461">
          <cell r="A461" t="str">
            <v>A4012</v>
          </cell>
          <cell r="B461" t="str">
            <v>FLORA ANISA</v>
          </cell>
          <cell r="C461" t="str">
            <v>GC</v>
          </cell>
          <cell r="D461">
            <v>45457</v>
          </cell>
          <cell r="E461" t="str">
            <v>Jun-24</v>
          </cell>
          <cell r="F461" t="str">
            <v>-</v>
          </cell>
          <cell r="G461" t="str">
            <v>-</v>
          </cell>
          <cell r="H461" t="str">
            <v>-</v>
          </cell>
          <cell r="I461" t="str">
            <v>-</v>
          </cell>
          <cell r="J461" t="str">
            <v>-</v>
          </cell>
          <cell r="K461" t="str">
            <v>-</v>
          </cell>
          <cell r="L461" t="str">
            <v>REGULER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2</v>
          </cell>
          <cell r="T461">
            <v>2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2</v>
          </cell>
          <cell r="AB461">
            <v>2</v>
          </cell>
          <cell r="AC461">
            <v>0</v>
          </cell>
          <cell r="AD461" t="str">
            <v>TIDAK</v>
          </cell>
          <cell r="AE461" t="str">
            <v>TIDAK</v>
          </cell>
          <cell r="AF461">
            <v>2</v>
          </cell>
          <cell r="AG461">
            <v>2</v>
          </cell>
          <cell r="AH461" t="str">
            <v>SAPHIRE</v>
          </cell>
          <cell r="AI461">
            <v>0</v>
          </cell>
          <cell r="AJ461" t="str">
            <v>FALSE</v>
          </cell>
          <cell r="AK461">
            <v>0</v>
          </cell>
          <cell r="AL461">
            <v>45261</v>
          </cell>
          <cell r="AM461">
            <v>45701</v>
          </cell>
          <cell r="AN461">
            <v>1</v>
          </cell>
          <cell r="AO461">
            <v>2</v>
          </cell>
          <cell r="AP461" t="str">
            <v>-</v>
          </cell>
          <cell r="AQ461" t="str">
            <v>-</v>
          </cell>
          <cell r="AR461" t="str">
            <v>REGULER</v>
          </cell>
          <cell r="AS461" t="str">
            <v>-</v>
          </cell>
          <cell r="AT461" t="str">
            <v>REGULER</v>
          </cell>
          <cell r="AU461" t="str">
            <v>REGULER</v>
          </cell>
          <cell r="AV461" t="str">
            <v/>
          </cell>
          <cell r="AW461">
            <v>14</v>
          </cell>
          <cell r="AX461">
            <v>8</v>
          </cell>
          <cell r="AY461">
            <v>0</v>
          </cell>
          <cell r="AZ461">
            <v>13</v>
          </cell>
          <cell r="BA461">
            <v>3</v>
          </cell>
          <cell r="BB461">
            <v>14</v>
          </cell>
          <cell r="BC461">
            <v>8</v>
          </cell>
          <cell r="BD461">
            <v>0</v>
          </cell>
          <cell r="BE461">
            <v>13</v>
          </cell>
          <cell r="BF461">
            <v>3</v>
          </cell>
          <cell r="BG461" t="str">
            <v/>
          </cell>
          <cell r="BH461">
            <v>14</v>
          </cell>
          <cell r="BI461">
            <v>8</v>
          </cell>
          <cell r="BJ461">
            <v>0</v>
          </cell>
          <cell r="BK461">
            <v>13</v>
          </cell>
          <cell r="BL461">
            <v>3</v>
          </cell>
          <cell r="BM461">
            <v>2</v>
          </cell>
          <cell r="BN461">
            <v>40</v>
          </cell>
          <cell r="BO461" t="str">
            <v/>
          </cell>
          <cell r="BP461">
            <v>14</v>
          </cell>
          <cell r="BQ461">
            <v>8</v>
          </cell>
          <cell r="BR461">
            <v>0</v>
          </cell>
          <cell r="BS461">
            <v>13</v>
          </cell>
          <cell r="BT461">
            <v>3</v>
          </cell>
          <cell r="BU461">
            <v>2</v>
          </cell>
          <cell r="BV461">
            <v>40</v>
          </cell>
          <cell r="BW461">
            <v>2</v>
          </cell>
          <cell r="BX461" t="str">
            <v>TIDAK</v>
          </cell>
          <cell r="BY461" t="str">
            <v>TIDAK</v>
          </cell>
        </row>
        <row r="462">
          <cell r="A462" t="str">
            <v>A3501</v>
          </cell>
          <cell r="B462" t="str">
            <v>Gregorius Dico</v>
          </cell>
          <cell r="C462" t="str">
            <v>GC</v>
          </cell>
          <cell r="D462">
            <v>45262</v>
          </cell>
          <cell r="E462" t="str">
            <v>Dec-23</v>
          </cell>
          <cell r="F462" t="str">
            <v>REGULER</v>
          </cell>
          <cell r="G462" t="str">
            <v>REGULER</v>
          </cell>
          <cell r="H462" t="str">
            <v>REGULER</v>
          </cell>
          <cell r="I462" t="str">
            <v>REGULER</v>
          </cell>
          <cell r="J462" t="str">
            <v>REGULER</v>
          </cell>
          <cell r="K462" t="str">
            <v>REGULER</v>
          </cell>
          <cell r="L462" t="str">
            <v>REGULER</v>
          </cell>
          <cell r="M462">
            <v>1</v>
          </cell>
          <cell r="N462">
            <v>18</v>
          </cell>
          <cell r="O462">
            <v>15</v>
          </cell>
          <cell r="P462">
            <v>4</v>
          </cell>
          <cell r="Q462">
            <v>10</v>
          </cell>
          <cell r="R462">
            <v>10</v>
          </cell>
          <cell r="S462">
            <v>2</v>
          </cell>
          <cell r="T462">
            <v>60</v>
          </cell>
          <cell r="U462">
            <v>1</v>
          </cell>
          <cell r="V462">
            <v>18</v>
          </cell>
          <cell r="W462">
            <v>15</v>
          </cell>
          <cell r="X462">
            <v>4</v>
          </cell>
          <cell r="Y462">
            <v>10</v>
          </cell>
          <cell r="Z462">
            <v>10</v>
          </cell>
          <cell r="AA462">
            <v>2</v>
          </cell>
          <cell r="AB462">
            <v>60</v>
          </cell>
          <cell r="AC462">
            <v>0</v>
          </cell>
          <cell r="AD462" t="str">
            <v>TIDAK</v>
          </cell>
          <cell r="AE462" t="str">
            <v>TIDAK</v>
          </cell>
          <cell r="AF462">
            <v>60</v>
          </cell>
          <cell r="AG462">
            <v>2</v>
          </cell>
          <cell r="AH462" t="str">
            <v>SAPHIRE</v>
          </cell>
          <cell r="AI462">
            <v>0</v>
          </cell>
          <cell r="AJ462" t="str">
            <v>FALSE</v>
          </cell>
          <cell r="AK462">
            <v>0</v>
          </cell>
          <cell r="AL462">
            <v>45261</v>
          </cell>
          <cell r="AM462">
            <v>45701</v>
          </cell>
          <cell r="AN462">
            <v>1</v>
          </cell>
          <cell r="AO462">
            <v>60</v>
          </cell>
          <cell r="AP462" t="str">
            <v>-</v>
          </cell>
          <cell r="AQ462" t="str">
            <v>-</v>
          </cell>
          <cell r="AR462" t="str">
            <v>-</v>
          </cell>
          <cell r="AS462" t="str">
            <v>-</v>
          </cell>
          <cell r="AT462" t="str">
            <v>-</v>
          </cell>
          <cell r="AU462" t="str">
            <v>-</v>
          </cell>
          <cell r="AV462" t="str">
            <v/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 t="str">
            <v/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 t="str">
            <v/>
          </cell>
          <cell r="BN462">
            <v>0</v>
          </cell>
          <cell r="BO462" t="str">
            <v/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 t="str">
            <v/>
          </cell>
          <cell r="BV462">
            <v>0</v>
          </cell>
          <cell r="BW462">
            <v>7</v>
          </cell>
          <cell r="BX462" t="str">
            <v>DOWNGRADE</v>
          </cell>
          <cell r="BY462" t="str">
            <v>RESET</v>
          </cell>
        </row>
        <row r="463">
          <cell r="A463" t="str">
            <v>A3544</v>
          </cell>
          <cell r="B463" t="str">
            <v>Inaya Desi Riawantari</v>
          </cell>
          <cell r="C463" t="str">
            <v>GC</v>
          </cell>
          <cell r="D463">
            <v>45323</v>
          </cell>
          <cell r="E463" t="str">
            <v>Feb-24</v>
          </cell>
          <cell r="F463" t="str">
            <v>-</v>
          </cell>
          <cell r="G463" t="str">
            <v>-</v>
          </cell>
          <cell r="H463" t="str">
            <v>REGULER</v>
          </cell>
          <cell r="I463" t="str">
            <v>REGULER</v>
          </cell>
          <cell r="J463" t="str">
            <v>REGULER</v>
          </cell>
          <cell r="K463" t="str">
            <v>REGULER</v>
          </cell>
          <cell r="L463" t="str">
            <v>REGULER</v>
          </cell>
          <cell r="M463">
            <v>0</v>
          </cell>
          <cell r="N463">
            <v>0</v>
          </cell>
          <cell r="O463">
            <v>13</v>
          </cell>
          <cell r="P463">
            <v>24</v>
          </cell>
          <cell r="Q463">
            <v>19</v>
          </cell>
          <cell r="R463">
            <v>6</v>
          </cell>
          <cell r="S463">
            <v>2</v>
          </cell>
          <cell r="T463">
            <v>64</v>
          </cell>
          <cell r="U463">
            <v>0</v>
          </cell>
          <cell r="V463">
            <v>0</v>
          </cell>
          <cell r="W463">
            <v>13</v>
          </cell>
          <cell r="X463">
            <v>24</v>
          </cell>
          <cell r="Y463">
            <v>19</v>
          </cell>
          <cell r="Z463">
            <v>6</v>
          </cell>
          <cell r="AA463">
            <v>2</v>
          </cell>
          <cell r="AB463">
            <v>64</v>
          </cell>
          <cell r="AC463">
            <v>0</v>
          </cell>
          <cell r="AD463" t="str">
            <v>TIDAK</v>
          </cell>
          <cell r="AE463" t="str">
            <v>TIDAK</v>
          </cell>
          <cell r="AF463">
            <v>64</v>
          </cell>
          <cell r="AG463">
            <v>3</v>
          </cell>
          <cell r="AH463" t="str">
            <v>SAPHIRE</v>
          </cell>
          <cell r="AI463">
            <v>0</v>
          </cell>
          <cell r="AJ463" t="str">
            <v>FALSE</v>
          </cell>
          <cell r="AK463">
            <v>0</v>
          </cell>
          <cell r="AL463">
            <v>45261</v>
          </cell>
          <cell r="AM463">
            <v>45701</v>
          </cell>
          <cell r="AN463">
            <v>1</v>
          </cell>
          <cell r="AO463">
            <v>64</v>
          </cell>
          <cell r="AP463" t="str">
            <v>-</v>
          </cell>
          <cell r="AQ463" t="str">
            <v>-</v>
          </cell>
          <cell r="AR463" t="str">
            <v>REGULER</v>
          </cell>
          <cell r="AS463" t="str">
            <v>-</v>
          </cell>
          <cell r="AT463" t="str">
            <v>REGULER</v>
          </cell>
          <cell r="AU463" t="str">
            <v>-</v>
          </cell>
          <cell r="AV463" t="str">
            <v/>
          </cell>
          <cell r="AW463">
            <v>3</v>
          </cell>
          <cell r="AX463">
            <v>1</v>
          </cell>
          <cell r="AY463">
            <v>0</v>
          </cell>
          <cell r="AZ463">
            <v>1</v>
          </cell>
          <cell r="BA463">
            <v>0</v>
          </cell>
          <cell r="BB463">
            <v>3</v>
          </cell>
          <cell r="BC463">
            <v>1</v>
          </cell>
          <cell r="BD463">
            <v>0</v>
          </cell>
          <cell r="BE463">
            <v>1</v>
          </cell>
          <cell r="BF463">
            <v>0</v>
          </cell>
          <cell r="BG463">
            <v>1</v>
          </cell>
          <cell r="BH463">
            <v>3</v>
          </cell>
          <cell r="BI463">
            <v>1</v>
          </cell>
          <cell r="BJ463">
            <v>0</v>
          </cell>
          <cell r="BK463">
            <v>1</v>
          </cell>
          <cell r="BL463">
            <v>0</v>
          </cell>
          <cell r="BM463" t="str">
            <v/>
          </cell>
          <cell r="BN463">
            <v>6</v>
          </cell>
          <cell r="BO463">
            <v>1</v>
          </cell>
          <cell r="BP463">
            <v>3</v>
          </cell>
          <cell r="BQ463">
            <v>1</v>
          </cell>
          <cell r="BR463">
            <v>0</v>
          </cell>
          <cell r="BS463">
            <v>1</v>
          </cell>
          <cell r="BT463">
            <v>0</v>
          </cell>
          <cell r="BU463" t="str">
            <v/>
          </cell>
          <cell r="BV463">
            <v>6</v>
          </cell>
          <cell r="BW463">
            <v>3</v>
          </cell>
          <cell r="BX463" t="str">
            <v>DOWNGRADE</v>
          </cell>
          <cell r="BY463" t="str">
            <v>TIDAK</v>
          </cell>
        </row>
        <row r="464">
          <cell r="A464">
            <v>92471</v>
          </cell>
          <cell r="B464" t="str">
            <v>Marcelinus Dhimas</v>
          </cell>
          <cell r="C464" t="str">
            <v>GC</v>
          </cell>
          <cell r="D464">
            <v>45295</v>
          </cell>
          <cell r="E464" t="str">
            <v>Jan-24</v>
          </cell>
          <cell r="F464" t="str">
            <v>-</v>
          </cell>
          <cell r="G464" t="str">
            <v>REGULER</v>
          </cell>
          <cell r="H464" t="str">
            <v>REGULER</v>
          </cell>
          <cell r="I464" t="str">
            <v>-</v>
          </cell>
          <cell r="J464" t="str">
            <v>-</v>
          </cell>
          <cell r="K464" t="str">
            <v>-</v>
          </cell>
          <cell r="L464" t="str">
            <v>-</v>
          </cell>
          <cell r="M464">
            <v>0</v>
          </cell>
          <cell r="N464">
            <v>1</v>
          </cell>
          <cell r="O464">
            <v>1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2</v>
          </cell>
          <cell r="U464">
            <v>0</v>
          </cell>
          <cell r="V464">
            <v>1</v>
          </cell>
          <cell r="W464">
            <v>1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2</v>
          </cell>
          <cell r="AC464">
            <v>5</v>
          </cell>
          <cell r="AD464" t="str">
            <v>DOWNGRADE</v>
          </cell>
          <cell r="AE464" t="str">
            <v>RESET</v>
          </cell>
          <cell r="AF464">
            <v>0</v>
          </cell>
          <cell r="AG464">
            <v>1</v>
          </cell>
          <cell r="AH464" t="str">
            <v>SAPHIRE</v>
          </cell>
          <cell r="AI464">
            <v>0</v>
          </cell>
          <cell r="AJ464" t="str">
            <v>FALSE</v>
          </cell>
          <cell r="AK464">
            <v>0</v>
          </cell>
          <cell r="AL464">
            <v>45261</v>
          </cell>
          <cell r="AM464">
            <v>45701</v>
          </cell>
          <cell r="AN464">
            <v>1</v>
          </cell>
          <cell r="AO464">
            <v>0</v>
          </cell>
          <cell r="AP464" t="str">
            <v>-</v>
          </cell>
          <cell r="AQ464" t="str">
            <v>-</v>
          </cell>
          <cell r="AR464" t="str">
            <v>-</v>
          </cell>
          <cell r="AS464" t="str">
            <v>-</v>
          </cell>
          <cell r="AT464" t="str">
            <v>-</v>
          </cell>
          <cell r="AU464" t="str">
            <v>-</v>
          </cell>
          <cell r="AV464" t="str">
            <v/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 t="str">
            <v/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 t="str">
            <v/>
          </cell>
          <cell r="BN464">
            <v>0</v>
          </cell>
          <cell r="BO464" t="str">
            <v/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 t="str">
            <v/>
          </cell>
          <cell r="BV464">
            <v>0</v>
          </cell>
          <cell r="BW464">
            <v>7</v>
          </cell>
          <cell r="BX464" t="str">
            <v>DOWNGRADE</v>
          </cell>
          <cell r="BY464" t="str">
            <v>RESET</v>
          </cell>
        </row>
        <row r="465">
          <cell r="A465" t="str">
            <v>A3584</v>
          </cell>
          <cell r="B465" t="str">
            <v>Rindie Putri</v>
          </cell>
          <cell r="C465" t="str">
            <v>GC</v>
          </cell>
          <cell r="D465">
            <v>45323</v>
          </cell>
          <cell r="E465" t="str">
            <v>Feb-24</v>
          </cell>
          <cell r="F465" t="str">
            <v>-</v>
          </cell>
          <cell r="G465" t="str">
            <v>-</v>
          </cell>
          <cell r="H465" t="str">
            <v>REGULER</v>
          </cell>
          <cell r="I465" t="str">
            <v>EKSKLUSIF</v>
          </cell>
          <cell r="J465" t="str">
            <v>EKSKLUSIF</v>
          </cell>
          <cell r="K465" t="str">
            <v>EKSKLUSIF</v>
          </cell>
          <cell r="L465" t="str">
            <v>EKSKLUSIF</v>
          </cell>
          <cell r="M465">
            <v>0</v>
          </cell>
          <cell r="N465">
            <v>0</v>
          </cell>
          <cell r="O465">
            <v>8</v>
          </cell>
          <cell r="P465">
            <v>45</v>
          </cell>
          <cell r="Q465">
            <v>33</v>
          </cell>
          <cell r="R465">
            <v>45</v>
          </cell>
          <cell r="S465">
            <v>18</v>
          </cell>
          <cell r="T465">
            <v>149</v>
          </cell>
          <cell r="U465">
            <v>0</v>
          </cell>
          <cell r="V465">
            <v>0</v>
          </cell>
          <cell r="W465">
            <v>8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8</v>
          </cell>
          <cell r="AC465">
            <v>0</v>
          </cell>
          <cell r="AD465" t="str">
            <v>TIDAK</v>
          </cell>
          <cell r="AE465" t="str">
            <v>TIDAK</v>
          </cell>
          <cell r="AF465">
            <v>8</v>
          </cell>
          <cell r="AG465">
            <v>3</v>
          </cell>
          <cell r="AH465" t="str">
            <v>SAPHIRE</v>
          </cell>
          <cell r="AI465">
            <v>0</v>
          </cell>
          <cell r="AJ465" t="str">
            <v>FALSE</v>
          </cell>
          <cell r="AK465">
            <v>0</v>
          </cell>
          <cell r="AL465">
            <v>45261</v>
          </cell>
          <cell r="AM465">
            <v>45701</v>
          </cell>
          <cell r="AN465">
            <v>1</v>
          </cell>
          <cell r="AO465">
            <v>8</v>
          </cell>
          <cell r="AP465" t="str">
            <v>EKSKLUSIF</v>
          </cell>
          <cell r="AQ465" t="str">
            <v>-</v>
          </cell>
          <cell r="AR465" t="str">
            <v>EKSKLUSIF</v>
          </cell>
          <cell r="AS465" t="str">
            <v>REGULER</v>
          </cell>
          <cell r="AT465" t="str">
            <v>REGULER</v>
          </cell>
          <cell r="AU465" t="str">
            <v>REGULER</v>
          </cell>
          <cell r="AV465" t="str">
            <v/>
          </cell>
          <cell r="AW465">
            <v>52</v>
          </cell>
          <cell r="AX465">
            <v>50</v>
          </cell>
          <cell r="AY465">
            <v>43</v>
          </cell>
          <cell r="AZ465">
            <v>52</v>
          </cell>
          <cell r="BA465">
            <v>50</v>
          </cell>
          <cell r="BB465">
            <v>52</v>
          </cell>
          <cell r="BC465">
            <v>50</v>
          </cell>
          <cell r="BD465">
            <v>43</v>
          </cell>
          <cell r="BE465">
            <v>52</v>
          </cell>
          <cell r="BF465">
            <v>50</v>
          </cell>
          <cell r="BG465">
            <v>22</v>
          </cell>
          <cell r="BH465">
            <v>52</v>
          </cell>
          <cell r="BI465">
            <v>50</v>
          </cell>
          <cell r="BJ465">
            <v>43</v>
          </cell>
          <cell r="BK465">
            <v>52</v>
          </cell>
          <cell r="BL465">
            <v>50</v>
          </cell>
          <cell r="BM465">
            <v>22</v>
          </cell>
          <cell r="BN465">
            <v>291</v>
          </cell>
          <cell r="BO465">
            <v>0</v>
          </cell>
          <cell r="BP465">
            <v>52</v>
          </cell>
          <cell r="BQ465">
            <v>0</v>
          </cell>
          <cell r="BR465">
            <v>43</v>
          </cell>
          <cell r="BS465">
            <v>52</v>
          </cell>
          <cell r="BT465">
            <v>50</v>
          </cell>
          <cell r="BU465">
            <v>22</v>
          </cell>
          <cell r="BV465">
            <v>219</v>
          </cell>
          <cell r="BW465">
            <v>0</v>
          </cell>
          <cell r="BX465" t="str">
            <v>TIDAK</v>
          </cell>
          <cell r="BY465" t="str">
            <v>TIDAK</v>
          </cell>
        </row>
        <row r="466">
          <cell r="A466" t="str">
            <v>A3145</v>
          </cell>
          <cell r="B466" t="str">
            <v>Sri Gusmiarti</v>
          </cell>
          <cell r="C466" t="str">
            <v>GC</v>
          </cell>
          <cell r="D466">
            <v>45262</v>
          </cell>
          <cell r="E466" t="str">
            <v>Dec-23</v>
          </cell>
          <cell r="F466" t="str">
            <v>REGULER</v>
          </cell>
          <cell r="G466" t="str">
            <v>REGULER</v>
          </cell>
          <cell r="H466" t="str">
            <v>REGULER</v>
          </cell>
          <cell r="I466" t="str">
            <v>EKSKLUSIF</v>
          </cell>
          <cell r="J466" t="str">
            <v>EKSKLUSIF</v>
          </cell>
          <cell r="K466" t="str">
            <v>EKSKLUSIF</v>
          </cell>
          <cell r="L466" t="str">
            <v>EKSKLUSIF</v>
          </cell>
          <cell r="M466">
            <v>16</v>
          </cell>
          <cell r="N466">
            <v>45</v>
          </cell>
          <cell r="O466">
            <v>18</v>
          </cell>
          <cell r="P466">
            <v>44</v>
          </cell>
          <cell r="Q466">
            <v>33</v>
          </cell>
          <cell r="R466">
            <v>44</v>
          </cell>
          <cell r="S466">
            <v>18</v>
          </cell>
          <cell r="T466">
            <v>218</v>
          </cell>
          <cell r="U466">
            <v>16</v>
          </cell>
          <cell r="V466">
            <v>45</v>
          </cell>
          <cell r="W466">
            <v>18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79</v>
          </cell>
          <cell r="AC466">
            <v>0</v>
          </cell>
          <cell r="AD466" t="str">
            <v>TIDAK</v>
          </cell>
          <cell r="AE466" t="str">
            <v>TIDAK</v>
          </cell>
          <cell r="AF466">
            <v>79</v>
          </cell>
          <cell r="AG466">
            <v>3</v>
          </cell>
          <cell r="AH466" t="str">
            <v>SAPHIRE</v>
          </cell>
          <cell r="AI466">
            <v>65</v>
          </cell>
          <cell r="AJ466" t="str">
            <v>Y</v>
          </cell>
          <cell r="AK466">
            <v>0</v>
          </cell>
          <cell r="AL466">
            <v>45261</v>
          </cell>
          <cell r="AM466">
            <v>45701</v>
          </cell>
          <cell r="AN466">
            <v>1</v>
          </cell>
          <cell r="AO466">
            <v>14</v>
          </cell>
          <cell r="AP466" t="str">
            <v>EKSKLUSIF</v>
          </cell>
          <cell r="AQ466" t="str">
            <v>-</v>
          </cell>
          <cell r="AR466" t="str">
            <v>EKSKLUSIF</v>
          </cell>
          <cell r="AS466" t="str">
            <v>REGULER</v>
          </cell>
          <cell r="AT466" t="str">
            <v>-</v>
          </cell>
          <cell r="AU466" t="str">
            <v>REGULER</v>
          </cell>
          <cell r="AV466" t="str">
            <v/>
          </cell>
          <cell r="AW466">
            <v>46</v>
          </cell>
          <cell r="AX466">
            <v>45</v>
          </cell>
          <cell r="AY466">
            <v>36</v>
          </cell>
          <cell r="AZ466">
            <v>0</v>
          </cell>
          <cell r="BA466">
            <v>23</v>
          </cell>
          <cell r="BB466">
            <v>46</v>
          </cell>
          <cell r="BC466">
            <v>45</v>
          </cell>
          <cell r="BD466">
            <v>36</v>
          </cell>
          <cell r="BE466">
            <v>0</v>
          </cell>
          <cell r="BF466">
            <v>23</v>
          </cell>
          <cell r="BG466">
            <v>22</v>
          </cell>
          <cell r="BH466">
            <v>46</v>
          </cell>
          <cell r="BI466">
            <v>45</v>
          </cell>
          <cell r="BJ466">
            <v>36</v>
          </cell>
          <cell r="BK466">
            <v>0</v>
          </cell>
          <cell r="BL466">
            <v>23</v>
          </cell>
          <cell r="BM466">
            <v>2</v>
          </cell>
          <cell r="BN466">
            <v>174</v>
          </cell>
          <cell r="BO466">
            <v>0</v>
          </cell>
          <cell r="BP466">
            <v>46</v>
          </cell>
          <cell r="BQ466">
            <v>0</v>
          </cell>
          <cell r="BR466">
            <v>36</v>
          </cell>
          <cell r="BS466">
            <v>0</v>
          </cell>
          <cell r="BT466">
            <v>23</v>
          </cell>
          <cell r="BU466">
            <v>2</v>
          </cell>
          <cell r="BV466">
            <v>107</v>
          </cell>
          <cell r="BW466">
            <v>1</v>
          </cell>
          <cell r="BX466" t="str">
            <v>TIDAK</v>
          </cell>
          <cell r="BY466" t="str">
            <v>TIDAK</v>
          </cell>
        </row>
        <row r="467">
          <cell r="A467" t="str">
            <v>A2139</v>
          </cell>
          <cell r="B467" t="str">
            <v>Stevan Eksa Kustopo</v>
          </cell>
          <cell r="C467" t="str">
            <v>GC</v>
          </cell>
          <cell r="D467">
            <v>45033</v>
          </cell>
          <cell r="E467" t="str">
            <v>Apr-23</v>
          </cell>
          <cell r="F467" t="str">
            <v>REGULER</v>
          </cell>
          <cell r="G467" t="str">
            <v>REGULER</v>
          </cell>
          <cell r="H467" t="str">
            <v>REGULER</v>
          </cell>
          <cell r="I467" t="str">
            <v>REGULER</v>
          </cell>
          <cell r="J467" t="str">
            <v>-</v>
          </cell>
          <cell r="K467" t="str">
            <v>-</v>
          </cell>
          <cell r="L467" t="str">
            <v>-</v>
          </cell>
          <cell r="M467">
            <v>10</v>
          </cell>
          <cell r="N467">
            <v>22</v>
          </cell>
          <cell r="O467">
            <v>17</v>
          </cell>
          <cell r="P467">
            <v>5</v>
          </cell>
          <cell r="Q467">
            <v>0</v>
          </cell>
          <cell r="R467">
            <v>0</v>
          </cell>
          <cell r="S467">
            <v>0</v>
          </cell>
          <cell r="T467">
            <v>54</v>
          </cell>
          <cell r="U467">
            <v>10</v>
          </cell>
          <cell r="V467">
            <v>22</v>
          </cell>
          <cell r="W467">
            <v>17</v>
          </cell>
          <cell r="X467">
            <v>5</v>
          </cell>
          <cell r="Y467">
            <v>0</v>
          </cell>
          <cell r="Z467">
            <v>0</v>
          </cell>
          <cell r="AA467">
            <v>0</v>
          </cell>
          <cell r="AB467">
            <v>54</v>
          </cell>
          <cell r="AC467">
            <v>3</v>
          </cell>
          <cell r="AD467" t="str">
            <v>DOWNGRADE</v>
          </cell>
          <cell r="AE467" t="str">
            <v>RESET</v>
          </cell>
          <cell r="AF467">
            <v>0</v>
          </cell>
          <cell r="AG467">
            <v>2</v>
          </cell>
          <cell r="AH467" t="str">
            <v>SAPHIRE</v>
          </cell>
          <cell r="AI467">
            <v>0</v>
          </cell>
          <cell r="AJ467" t="str">
            <v>FALSE</v>
          </cell>
          <cell r="AK467">
            <v>0</v>
          </cell>
          <cell r="AL467">
            <v>45261</v>
          </cell>
          <cell r="AM467">
            <v>45701</v>
          </cell>
          <cell r="AN467">
            <v>1</v>
          </cell>
          <cell r="AO467">
            <v>0</v>
          </cell>
          <cell r="AP467" t="str">
            <v>-</v>
          </cell>
          <cell r="AQ467" t="str">
            <v>-</v>
          </cell>
          <cell r="AR467" t="str">
            <v>-</v>
          </cell>
          <cell r="AS467" t="str">
            <v>-</v>
          </cell>
          <cell r="AT467" t="str">
            <v>-</v>
          </cell>
          <cell r="AU467" t="str">
            <v>-</v>
          </cell>
          <cell r="AV467" t="str">
            <v/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 t="str">
            <v/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 t="str">
            <v/>
          </cell>
          <cell r="BN467">
            <v>0</v>
          </cell>
          <cell r="BO467" t="str">
            <v/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 t="str">
            <v/>
          </cell>
          <cell r="BV467">
            <v>0</v>
          </cell>
          <cell r="BW467">
            <v>7</v>
          </cell>
          <cell r="BX467" t="str">
            <v>DOWNGRADE</v>
          </cell>
          <cell r="BY467" t="str">
            <v>RESET</v>
          </cell>
        </row>
        <row r="468">
          <cell r="A468" t="str">
            <v>A4248</v>
          </cell>
          <cell r="B468" t="str">
            <v>FEBBY TRI SULISTYANI</v>
          </cell>
          <cell r="C468" t="str">
            <v>GC</v>
          </cell>
          <cell r="D468">
            <v>45523</v>
          </cell>
          <cell r="E468" t="str">
            <v>Aug-24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 t="str">
            <v>-</v>
          </cell>
          <cell r="AQ468" t="str">
            <v>-</v>
          </cell>
          <cell r="AR468" t="str">
            <v>REGULER</v>
          </cell>
          <cell r="AS468" t="str">
            <v>REGULER</v>
          </cell>
          <cell r="AT468" t="str">
            <v>-</v>
          </cell>
          <cell r="AU468" t="str">
            <v>-</v>
          </cell>
          <cell r="AV468" t="str">
            <v/>
          </cell>
          <cell r="AW468">
            <v>0</v>
          </cell>
          <cell r="AX468">
            <v>6</v>
          </cell>
          <cell r="AY468">
            <v>5</v>
          </cell>
          <cell r="AZ468">
            <v>0</v>
          </cell>
          <cell r="BA468">
            <v>0</v>
          </cell>
          <cell r="BB468">
            <v>0</v>
          </cell>
          <cell r="BC468">
            <v>6</v>
          </cell>
          <cell r="BD468">
            <v>5</v>
          </cell>
          <cell r="BE468">
            <v>0</v>
          </cell>
          <cell r="BF468">
            <v>0</v>
          </cell>
          <cell r="BG468" t="str">
            <v/>
          </cell>
          <cell r="BH468">
            <v>0</v>
          </cell>
          <cell r="BI468">
            <v>6</v>
          </cell>
          <cell r="BJ468">
            <v>5</v>
          </cell>
          <cell r="BK468">
            <v>0</v>
          </cell>
          <cell r="BL468">
            <v>0</v>
          </cell>
          <cell r="BM468" t="str">
            <v/>
          </cell>
          <cell r="BN468">
            <v>11</v>
          </cell>
          <cell r="BO468" t="str">
            <v/>
          </cell>
          <cell r="BP468">
            <v>0</v>
          </cell>
          <cell r="BQ468">
            <v>6</v>
          </cell>
          <cell r="BR468">
            <v>5</v>
          </cell>
          <cell r="BS468">
            <v>0</v>
          </cell>
          <cell r="BT468">
            <v>0</v>
          </cell>
          <cell r="BU468" t="str">
            <v/>
          </cell>
          <cell r="BV468">
            <v>11</v>
          </cell>
          <cell r="BW468">
            <v>3</v>
          </cell>
          <cell r="BX468" t="str">
            <v>DOWNGRADE</v>
          </cell>
          <cell r="BY468" t="str">
            <v>RESET</v>
          </cell>
        </row>
        <row r="469">
          <cell r="A469" t="str">
            <v>A4246</v>
          </cell>
          <cell r="B469" t="str">
            <v>NOR FAJRIYAH</v>
          </cell>
          <cell r="C469" t="str">
            <v>GC</v>
          </cell>
          <cell r="D469">
            <v>45537</v>
          </cell>
          <cell r="E469" t="str">
            <v>Sep-24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 t="str">
            <v>-</v>
          </cell>
          <cell r="AQ469" t="str">
            <v>-</v>
          </cell>
          <cell r="AR469" t="str">
            <v>REGULER</v>
          </cell>
          <cell r="AS469" t="str">
            <v>REGULER</v>
          </cell>
          <cell r="AT469" t="str">
            <v>REGULER</v>
          </cell>
          <cell r="AU469" t="str">
            <v>REGULER</v>
          </cell>
          <cell r="AV469" t="str">
            <v/>
          </cell>
          <cell r="AW469">
            <v>0</v>
          </cell>
          <cell r="AX469">
            <v>4</v>
          </cell>
          <cell r="AY469">
            <v>14</v>
          </cell>
          <cell r="AZ469">
            <v>11</v>
          </cell>
          <cell r="BA469">
            <v>12</v>
          </cell>
          <cell r="BB469">
            <v>0</v>
          </cell>
          <cell r="BC469">
            <v>4</v>
          </cell>
          <cell r="BD469">
            <v>14</v>
          </cell>
          <cell r="BE469">
            <v>11</v>
          </cell>
          <cell r="BF469">
            <v>12</v>
          </cell>
          <cell r="BG469" t="str">
            <v/>
          </cell>
          <cell r="BH469">
            <v>0</v>
          </cell>
          <cell r="BI469">
            <v>4</v>
          </cell>
          <cell r="BJ469">
            <v>14</v>
          </cell>
          <cell r="BK469">
            <v>11</v>
          </cell>
          <cell r="BL469">
            <v>12</v>
          </cell>
          <cell r="BM469">
            <v>2</v>
          </cell>
          <cell r="BN469">
            <v>43</v>
          </cell>
          <cell r="BO469" t="str">
            <v/>
          </cell>
          <cell r="BP469">
            <v>0</v>
          </cell>
          <cell r="BQ469">
            <v>4</v>
          </cell>
          <cell r="BR469">
            <v>14</v>
          </cell>
          <cell r="BS469">
            <v>11</v>
          </cell>
          <cell r="BT469">
            <v>12</v>
          </cell>
          <cell r="BU469">
            <v>2</v>
          </cell>
          <cell r="BV469">
            <v>43</v>
          </cell>
          <cell r="BW469">
            <v>0</v>
          </cell>
          <cell r="BX469" t="str">
            <v>TIDAK</v>
          </cell>
          <cell r="BY469" t="str">
            <v>TIDAK</v>
          </cell>
        </row>
        <row r="470">
          <cell r="A470" t="str">
            <v>A4249</v>
          </cell>
          <cell r="B470" t="str">
            <v>SELA INDRI SAPUTRI</v>
          </cell>
          <cell r="C470" t="str">
            <v>GC</v>
          </cell>
          <cell r="D470">
            <v>45520</v>
          </cell>
          <cell r="E470" t="str">
            <v>Aug-24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 t="str">
            <v>-</v>
          </cell>
          <cell r="AQ470" t="str">
            <v>-</v>
          </cell>
          <cell r="AR470" t="str">
            <v>REGULER</v>
          </cell>
          <cell r="AS470" t="str">
            <v>REGULER</v>
          </cell>
          <cell r="AT470" t="str">
            <v>-</v>
          </cell>
          <cell r="AU470" t="str">
            <v>-</v>
          </cell>
          <cell r="AV470" t="str">
            <v/>
          </cell>
          <cell r="AW470">
            <v>0</v>
          </cell>
          <cell r="AX470">
            <v>4</v>
          </cell>
          <cell r="AY470">
            <v>11</v>
          </cell>
          <cell r="AZ470">
            <v>0</v>
          </cell>
          <cell r="BA470">
            <v>0</v>
          </cell>
          <cell r="BB470">
            <v>0</v>
          </cell>
          <cell r="BC470">
            <v>4</v>
          </cell>
          <cell r="BD470">
            <v>11</v>
          </cell>
          <cell r="BE470">
            <v>0</v>
          </cell>
          <cell r="BF470">
            <v>0</v>
          </cell>
          <cell r="BG470" t="str">
            <v/>
          </cell>
          <cell r="BH470">
            <v>0</v>
          </cell>
          <cell r="BI470">
            <v>4</v>
          </cell>
          <cell r="BJ470">
            <v>11</v>
          </cell>
          <cell r="BK470">
            <v>0</v>
          </cell>
          <cell r="BL470">
            <v>0</v>
          </cell>
          <cell r="BM470" t="str">
            <v/>
          </cell>
          <cell r="BN470">
            <v>15</v>
          </cell>
          <cell r="BO470" t="str">
            <v/>
          </cell>
          <cell r="BP470">
            <v>0</v>
          </cell>
          <cell r="BQ470">
            <v>4</v>
          </cell>
          <cell r="BR470">
            <v>11</v>
          </cell>
          <cell r="BS470">
            <v>0</v>
          </cell>
          <cell r="BT470">
            <v>0</v>
          </cell>
          <cell r="BU470" t="str">
            <v/>
          </cell>
          <cell r="BV470">
            <v>15</v>
          </cell>
          <cell r="BW470">
            <v>3</v>
          </cell>
          <cell r="BX470" t="str">
            <v>DOWNGRADE</v>
          </cell>
          <cell r="BY470" t="str">
            <v>RESET</v>
          </cell>
        </row>
        <row r="471">
          <cell r="A471" t="str">
            <v>A4362</v>
          </cell>
          <cell r="B471" t="str">
            <v>AGUNG BRAMASTA</v>
          </cell>
          <cell r="C471" t="str">
            <v>GC</v>
          </cell>
          <cell r="D471">
            <v>45572</v>
          </cell>
          <cell r="E471" t="str">
            <v>Oct-24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 t="str">
            <v>-</v>
          </cell>
          <cell r="AQ471" t="str">
            <v>-</v>
          </cell>
          <cell r="AR471" t="str">
            <v>-</v>
          </cell>
          <cell r="AS471" t="str">
            <v>-</v>
          </cell>
          <cell r="AT471" t="str">
            <v>REGULER</v>
          </cell>
          <cell r="AU471" t="str">
            <v>REGULER</v>
          </cell>
          <cell r="AV471" t="str">
            <v/>
          </cell>
          <cell r="AW471">
            <v>0</v>
          </cell>
          <cell r="AX471">
            <v>0</v>
          </cell>
          <cell r="AY471">
            <v>0</v>
          </cell>
          <cell r="AZ471">
            <v>27</v>
          </cell>
          <cell r="BA471">
            <v>29</v>
          </cell>
          <cell r="BB471">
            <v>0</v>
          </cell>
          <cell r="BC471">
            <v>0</v>
          </cell>
          <cell r="BD471">
            <v>0</v>
          </cell>
          <cell r="BE471">
            <v>27</v>
          </cell>
          <cell r="BF471">
            <v>29</v>
          </cell>
          <cell r="BG471" t="str">
            <v/>
          </cell>
          <cell r="BH471">
            <v>0</v>
          </cell>
          <cell r="BI471">
            <v>0</v>
          </cell>
          <cell r="BJ471">
            <v>0</v>
          </cell>
          <cell r="BK471">
            <v>27</v>
          </cell>
          <cell r="BL471">
            <v>29</v>
          </cell>
          <cell r="BM471" t="str">
            <v/>
          </cell>
          <cell r="BN471">
            <v>56</v>
          </cell>
          <cell r="BO471" t="str">
            <v/>
          </cell>
          <cell r="BP471">
            <v>0</v>
          </cell>
          <cell r="BQ471">
            <v>0</v>
          </cell>
          <cell r="BR471">
            <v>0</v>
          </cell>
          <cell r="BS471">
            <v>27</v>
          </cell>
          <cell r="BT471">
            <v>29</v>
          </cell>
          <cell r="BU471" t="str">
            <v/>
          </cell>
          <cell r="BV471">
            <v>56</v>
          </cell>
          <cell r="BW471">
            <v>1</v>
          </cell>
          <cell r="BX471" t="str">
            <v>TIDAK</v>
          </cell>
          <cell r="BY471" t="str">
            <v>TIDAK</v>
          </cell>
        </row>
        <row r="472">
          <cell r="A472" t="str">
            <v>A4361</v>
          </cell>
          <cell r="B472" t="str">
            <v>YOFITA ANGGRAENI UTORO</v>
          </cell>
          <cell r="C472" t="str">
            <v>GC</v>
          </cell>
          <cell r="D472">
            <v>45573</v>
          </cell>
          <cell r="E472" t="str">
            <v>Oct-24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 t="str">
            <v>-</v>
          </cell>
          <cell r="AQ472" t="str">
            <v>-</v>
          </cell>
          <cell r="AR472" t="str">
            <v>-</v>
          </cell>
          <cell r="AS472" t="str">
            <v>-</v>
          </cell>
          <cell r="AT472" t="str">
            <v>REGULER</v>
          </cell>
          <cell r="AU472" t="str">
            <v>REGULER</v>
          </cell>
          <cell r="AV472" t="str">
            <v/>
          </cell>
          <cell r="AW472">
            <v>0</v>
          </cell>
          <cell r="AX472">
            <v>0</v>
          </cell>
          <cell r="AY472">
            <v>0</v>
          </cell>
          <cell r="AZ472">
            <v>4</v>
          </cell>
          <cell r="BA472">
            <v>5</v>
          </cell>
          <cell r="BB472">
            <v>0</v>
          </cell>
          <cell r="BC472">
            <v>0</v>
          </cell>
          <cell r="BD472">
            <v>0</v>
          </cell>
          <cell r="BE472">
            <v>4</v>
          </cell>
          <cell r="BF472">
            <v>5</v>
          </cell>
          <cell r="BG472" t="str">
            <v/>
          </cell>
          <cell r="BH472">
            <v>0</v>
          </cell>
          <cell r="BI472">
            <v>0</v>
          </cell>
          <cell r="BJ472">
            <v>0</v>
          </cell>
          <cell r="BK472">
            <v>4</v>
          </cell>
          <cell r="BL472">
            <v>5</v>
          </cell>
          <cell r="BM472">
            <v>5</v>
          </cell>
          <cell r="BN472">
            <v>14</v>
          </cell>
          <cell r="BO472" t="str">
            <v/>
          </cell>
          <cell r="BP472">
            <v>0</v>
          </cell>
          <cell r="BQ472">
            <v>0</v>
          </cell>
          <cell r="BR472">
            <v>0</v>
          </cell>
          <cell r="BS472">
            <v>4</v>
          </cell>
          <cell r="BT472">
            <v>5</v>
          </cell>
          <cell r="BU472">
            <v>5</v>
          </cell>
          <cell r="BV472">
            <v>14</v>
          </cell>
          <cell r="BW472">
            <v>0</v>
          </cell>
          <cell r="BX472" t="str">
            <v>TIDAK</v>
          </cell>
          <cell r="BY472" t="str">
            <v>TIDAK</v>
          </cell>
        </row>
        <row r="473">
          <cell r="A473" t="str">
            <v>A4359</v>
          </cell>
          <cell r="B473" t="str">
            <v>TIA VERONICA</v>
          </cell>
          <cell r="C473" t="str">
            <v>GC</v>
          </cell>
          <cell r="D473">
            <v>45572</v>
          </cell>
          <cell r="E473" t="str">
            <v>Oct-24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 t="str">
            <v>-</v>
          </cell>
          <cell r="AQ473" t="str">
            <v>-</v>
          </cell>
          <cell r="AR473" t="str">
            <v>-</v>
          </cell>
          <cell r="AS473" t="str">
            <v>-</v>
          </cell>
          <cell r="AT473" t="str">
            <v>REGULER</v>
          </cell>
          <cell r="AU473" t="str">
            <v>-</v>
          </cell>
          <cell r="AV473" t="str">
            <v/>
          </cell>
          <cell r="AW473">
            <v>0</v>
          </cell>
          <cell r="AX473">
            <v>0</v>
          </cell>
          <cell r="AY473">
            <v>0</v>
          </cell>
          <cell r="AZ473">
            <v>7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7</v>
          </cell>
          <cell r="BF473">
            <v>0</v>
          </cell>
          <cell r="BG473" t="str">
            <v/>
          </cell>
          <cell r="BH473">
            <v>0</v>
          </cell>
          <cell r="BI473">
            <v>0</v>
          </cell>
          <cell r="BJ473">
            <v>0</v>
          </cell>
          <cell r="BK473">
            <v>7</v>
          </cell>
          <cell r="BL473">
            <v>0</v>
          </cell>
          <cell r="BM473" t="str">
            <v/>
          </cell>
          <cell r="BN473">
            <v>7</v>
          </cell>
          <cell r="BO473" t="str">
            <v/>
          </cell>
          <cell r="BP473">
            <v>0</v>
          </cell>
          <cell r="BQ473">
            <v>0</v>
          </cell>
          <cell r="BR473">
            <v>0</v>
          </cell>
          <cell r="BS473">
            <v>7</v>
          </cell>
          <cell r="BT473">
            <v>0</v>
          </cell>
          <cell r="BU473" t="str">
            <v/>
          </cell>
          <cell r="BV473">
            <v>7</v>
          </cell>
          <cell r="BW473">
            <v>2</v>
          </cell>
          <cell r="BX473" t="str">
            <v>TIDAK</v>
          </cell>
          <cell r="BY473" t="str">
            <v>TIDAK</v>
          </cell>
        </row>
        <row r="474">
          <cell r="A474" t="str">
            <v>A2058</v>
          </cell>
          <cell r="B474" t="str">
            <v>Albert Kevin Golanda</v>
          </cell>
          <cell r="C474" t="str">
            <v>GC</v>
          </cell>
          <cell r="D474">
            <v>45020</v>
          </cell>
          <cell r="E474" t="str">
            <v>Apr-23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</row>
        <row r="475">
          <cell r="A475" t="str">
            <v>A4655</v>
          </cell>
          <cell r="B475" t="str">
            <v>INDYRA YASMIN</v>
          </cell>
          <cell r="C475" t="str">
            <v>GC</v>
          </cell>
          <cell r="D475" t="str">
            <v/>
          </cell>
          <cell r="E475" t="str">
            <v/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</row>
        <row r="476">
          <cell r="A476" t="str">
            <v>A4653</v>
          </cell>
          <cell r="B476" t="str">
            <v>IRENE MARKUS</v>
          </cell>
          <cell r="C476" t="str">
            <v>GC</v>
          </cell>
          <cell r="D476" t="str">
            <v/>
          </cell>
          <cell r="E476" t="str">
            <v/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</row>
        <row r="477">
          <cell r="A477" t="str">
            <v>A4652</v>
          </cell>
          <cell r="B477" t="str">
            <v>SUSATYA PRANAWA</v>
          </cell>
          <cell r="C477" t="str">
            <v>GC</v>
          </cell>
          <cell r="D477" t="str">
            <v/>
          </cell>
          <cell r="E477" t="str">
            <v/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</row>
        <row r="478">
          <cell r="A478" t="str">
            <v>A4654</v>
          </cell>
          <cell r="B478" t="str">
            <v>VERENA CANDRA</v>
          </cell>
          <cell r="C478" t="str">
            <v>GC</v>
          </cell>
          <cell r="D478" t="str">
            <v/>
          </cell>
          <cell r="E478" t="str">
            <v/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</row>
        <row r="479">
          <cell r="A479">
            <v>92000</v>
          </cell>
          <cell r="B479" t="str">
            <v>Achmad Kurniawan</v>
          </cell>
          <cell r="C479" t="str">
            <v>RVO</v>
          </cell>
          <cell r="D479">
            <v>44546</v>
          </cell>
          <cell r="E479" t="str">
            <v>Dec-21</v>
          </cell>
          <cell r="F479" t="str">
            <v>REGULER</v>
          </cell>
          <cell r="G479" t="str">
            <v>EKSKLUSIF</v>
          </cell>
          <cell r="H479" t="str">
            <v>EKSKLUSIF</v>
          </cell>
          <cell r="I479" t="str">
            <v>EKSKLUSIF</v>
          </cell>
          <cell r="J479" t="str">
            <v>REGULER</v>
          </cell>
          <cell r="K479" t="str">
            <v>REGULER</v>
          </cell>
          <cell r="L479" t="str">
            <v>EKSKLUSIF</v>
          </cell>
          <cell r="M479">
            <v>24</v>
          </cell>
          <cell r="N479">
            <v>49</v>
          </cell>
          <cell r="O479">
            <v>41</v>
          </cell>
          <cell r="P479">
            <v>48</v>
          </cell>
          <cell r="Q479">
            <v>27</v>
          </cell>
          <cell r="R479">
            <v>41</v>
          </cell>
          <cell r="S479">
            <v>0</v>
          </cell>
          <cell r="T479">
            <v>230</v>
          </cell>
          <cell r="U479">
            <v>24</v>
          </cell>
          <cell r="V479">
            <v>0</v>
          </cell>
          <cell r="W479">
            <v>0</v>
          </cell>
          <cell r="X479">
            <v>0</v>
          </cell>
          <cell r="Y479">
            <v>27</v>
          </cell>
          <cell r="Z479">
            <v>41</v>
          </cell>
          <cell r="AA479">
            <v>0</v>
          </cell>
          <cell r="AB479">
            <v>92</v>
          </cell>
          <cell r="AC479">
            <v>1</v>
          </cell>
          <cell r="AD479" t="str">
            <v>TIDAK</v>
          </cell>
          <cell r="AE479" t="str">
            <v>TIDAK</v>
          </cell>
          <cell r="AF479">
            <v>92</v>
          </cell>
          <cell r="AG479">
            <v>4</v>
          </cell>
          <cell r="AH479" t="str">
            <v>SAPHIRE</v>
          </cell>
          <cell r="AI479">
            <v>0</v>
          </cell>
          <cell r="AJ479" t="str">
            <v>Y</v>
          </cell>
          <cell r="AK479">
            <v>0</v>
          </cell>
          <cell r="AL479">
            <v>45261</v>
          </cell>
          <cell r="AM479">
            <v>45701</v>
          </cell>
          <cell r="AN479">
            <v>1</v>
          </cell>
          <cell r="AO479">
            <v>92</v>
          </cell>
          <cell r="AP479" t="str">
            <v>EKSKLUSIF</v>
          </cell>
          <cell r="AQ479" t="str">
            <v>-</v>
          </cell>
          <cell r="AR479" t="str">
            <v>EKSKLUSIF</v>
          </cell>
          <cell r="AS479" t="str">
            <v>REGULER</v>
          </cell>
          <cell r="AT479" t="str">
            <v>REGULER</v>
          </cell>
          <cell r="AU479" t="str">
            <v>REGULER</v>
          </cell>
          <cell r="AV479" t="str">
            <v/>
          </cell>
          <cell r="AW479">
            <v>51</v>
          </cell>
          <cell r="AX479">
            <v>50</v>
          </cell>
          <cell r="AY479">
            <v>4</v>
          </cell>
          <cell r="AZ479">
            <v>44</v>
          </cell>
          <cell r="BA479">
            <v>36</v>
          </cell>
          <cell r="BB479">
            <v>51</v>
          </cell>
          <cell r="BC479">
            <v>50</v>
          </cell>
          <cell r="BD479">
            <v>4</v>
          </cell>
          <cell r="BE479">
            <v>44</v>
          </cell>
          <cell r="BF479">
            <v>36</v>
          </cell>
          <cell r="BG479">
            <v>25</v>
          </cell>
          <cell r="BH479">
            <v>51</v>
          </cell>
          <cell r="BI479">
            <v>50</v>
          </cell>
          <cell r="BJ479">
            <v>4</v>
          </cell>
          <cell r="BK479">
            <v>44</v>
          </cell>
          <cell r="BL479">
            <v>36</v>
          </cell>
          <cell r="BM479">
            <v>19</v>
          </cell>
          <cell r="BN479">
            <v>229</v>
          </cell>
          <cell r="BO479">
            <v>0</v>
          </cell>
          <cell r="BP479">
            <v>51</v>
          </cell>
          <cell r="BQ479">
            <v>0</v>
          </cell>
          <cell r="BR479">
            <v>4</v>
          </cell>
          <cell r="BS479">
            <v>44</v>
          </cell>
          <cell r="BT479">
            <v>36</v>
          </cell>
          <cell r="BU479">
            <v>19</v>
          </cell>
          <cell r="BV479">
            <v>154</v>
          </cell>
          <cell r="BW479">
            <v>0</v>
          </cell>
          <cell r="BX479" t="str">
            <v>TIDAK</v>
          </cell>
          <cell r="BY479" t="str">
            <v>TIDAK</v>
          </cell>
        </row>
        <row r="480">
          <cell r="A480" t="str">
            <v>A2164</v>
          </cell>
          <cell r="B480" t="str">
            <v>Adellia Rizky Handayanik</v>
          </cell>
          <cell r="C480" t="str">
            <v>RVO</v>
          </cell>
          <cell r="D480">
            <v>45057</v>
          </cell>
          <cell r="E480" t="str">
            <v>May-23</v>
          </cell>
          <cell r="F480" t="str">
            <v>REGULER</v>
          </cell>
          <cell r="G480" t="str">
            <v>REGULER</v>
          </cell>
          <cell r="H480" t="str">
            <v>-</v>
          </cell>
          <cell r="I480" t="str">
            <v>-</v>
          </cell>
          <cell r="J480" t="str">
            <v>-</v>
          </cell>
          <cell r="K480" t="str">
            <v>-</v>
          </cell>
          <cell r="L480" t="str">
            <v>-</v>
          </cell>
          <cell r="M480">
            <v>9</v>
          </cell>
          <cell r="N480">
            <v>6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15</v>
          </cell>
          <cell r="U480">
            <v>9</v>
          </cell>
          <cell r="V480">
            <v>6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15</v>
          </cell>
          <cell r="AC480">
            <v>5</v>
          </cell>
          <cell r="AD480" t="str">
            <v>DOWNGRADE</v>
          </cell>
          <cell r="AE480" t="str">
            <v>RESET</v>
          </cell>
          <cell r="AF480">
            <v>0</v>
          </cell>
          <cell r="AG480">
            <v>2</v>
          </cell>
          <cell r="AH480" t="str">
            <v>SAPHIRE</v>
          </cell>
          <cell r="AI480">
            <v>0</v>
          </cell>
          <cell r="AJ480" t="str">
            <v>FALSE</v>
          </cell>
          <cell r="AK480">
            <v>0</v>
          </cell>
          <cell r="AL480">
            <v>45261</v>
          </cell>
          <cell r="AM480">
            <v>45701</v>
          </cell>
          <cell r="AN480">
            <v>1</v>
          </cell>
          <cell r="AO480">
            <v>0</v>
          </cell>
          <cell r="AP480" t="str">
            <v>-</v>
          </cell>
          <cell r="AQ480" t="str">
            <v>-</v>
          </cell>
          <cell r="AR480" t="str">
            <v>-</v>
          </cell>
          <cell r="AS480" t="str">
            <v>-</v>
          </cell>
          <cell r="AT480" t="str">
            <v>-</v>
          </cell>
          <cell r="AU480" t="str">
            <v>-</v>
          </cell>
          <cell r="AV480" t="str">
            <v/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 t="str">
            <v/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 t="str">
            <v/>
          </cell>
          <cell r="BN480">
            <v>0</v>
          </cell>
          <cell r="BO480" t="str">
            <v/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 t="str">
            <v/>
          </cell>
          <cell r="BV480">
            <v>0</v>
          </cell>
          <cell r="BW480">
            <v>7</v>
          </cell>
          <cell r="BX480" t="str">
            <v>DOWNGRADE</v>
          </cell>
          <cell r="BY480" t="str">
            <v>RESET</v>
          </cell>
        </row>
        <row r="481">
          <cell r="A481">
            <v>92067</v>
          </cell>
          <cell r="B481" t="str">
            <v>Adjie Ilham</v>
          </cell>
          <cell r="C481" t="str">
            <v>RVO</v>
          </cell>
          <cell r="D481">
            <v>44578</v>
          </cell>
          <cell r="E481" t="str">
            <v>Jan-22</v>
          </cell>
          <cell r="F481" t="str">
            <v>REGULER</v>
          </cell>
          <cell r="G481" t="str">
            <v>EKSKLUSIF</v>
          </cell>
          <cell r="H481" t="str">
            <v>EKSKLUSIF</v>
          </cell>
          <cell r="I481" t="str">
            <v>EKSKLUSIF</v>
          </cell>
          <cell r="J481" t="str">
            <v>REGULER</v>
          </cell>
          <cell r="K481" t="str">
            <v>REGULER</v>
          </cell>
          <cell r="L481" t="str">
            <v>REGULER</v>
          </cell>
          <cell r="M481">
            <v>14</v>
          </cell>
          <cell r="N481">
            <v>45</v>
          </cell>
          <cell r="O481">
            <v>39</v>
          </cell>
          <cell r="P481">
            <v>43</v>
          </cell>
          <cell r="Q481">
            <v>33</v>
          </cell>
          <cell r="R481">
            <v>31</v>
          </cell>
          <cell r="S481">
            <v>14</v>
          </cell>
          <cell r="T481">
            <v>219</v>
          </cell>
          <cell r="U481">
            <v>14</v>
          </cell>
          <cell r="V481">
            <v>0</v>
          </cell>
          <cell r="W481">
            <v>0</v>
          </cell>
          <cell r="X481">
            <v>0</v>
          </cell>
          <cell r="Y481">
            <v>33</v>
          </cell>
          <cell r="Z481">
            <v>31</v>
          </cell>
          <cell r="AA481">
            <v>14</v>
          </cell>
          <cell r="AB481">
            <v>92</v>
          </cell>
          <cell r="AC481">
            <v>0</v>
          </cell>
          <cell r="AD481" t="str">
            <v>TIDAK</v>
          </cell>
          <cell r="AE481" t="str">
            <v>TIDAK</v>
          </cell>
          <cell r="AF481">
            <v>92</v>
          </cell>
          <cell r="AG481">
            <v>3</v>
          </cell>
          <cell r="AH481" t="str">
            <v>SAPHIRE</v>
          </cell>
          <cell r="AI481">
            <v>0</v>
          </cell>
          <cell r="AJ481" t="str">
            <v>Y</v>
          </cell>
          <cell r="AK481">
            <v>0</v>
          </cell>
          <cell r="AL481">
            <v>45261</v>
          </cell>
          <cell r="AM481">
            <v>45701</v>
          </cell>
          <cell r="AN481">
            <v>1</v>
          </cell>
          <cell r="AO481">
            <v>92</v>
          </cell>
          <cell r="AP481" t="str">
            <v>-</v>
          </cell>
          <cell r="AQ481" t="str">
            <v>-</v>
          </cell>
          <cell r="AR481" t="str">
            <v>REGULER</v>
          </cell>
          <cell r="AS481" t="str">
            <v>REGULER</v>
          </cell>
          <cell r="AT481" t="str">
            <v>REGULER</v>
          </cell>
          <cell r="AU481" t="str">
            <v>-</v>
          </cell>
          <cell r="AV481" t="str">
            <v/>
          </cell>
          <cell r="AW481">
            <v>32</v>
          </cell>
          <cell r="AX481">
            <v>30</v>
          </cell>
          <cell r="AY481">
            <v>33</v>
          </cell>
          <cell r="AZ481">
            <v>38</v>
          </cell>
          <cell r="BA481">
            <v>0</v>
          </cell>
          <cell r="BB481">
            <v>32</v>
          </cell>
          <cell r="BC481">
            <v>30</v>
          </cell>
          <cell r="BD481">
            <v>33</v>
          </cell>
          <cell r="BE481">
            <v>38</v>
          </cell>
          <cell r="BF481">
            <v>0</v>
          </cell>
          <cell r="BG481">
            <v>16</v>
          </cell>
          <cell r="BH481">
            <v>32</v>
          </cell>
          <cell r="BI481">
            <v>30</v>
          </cell>
          <cell r="BJ481">
            <v>33</v>
          </cell>
          <cell r="BK481">
            <v>38</v>
          </cell>
          <cell r="BL481">
            <v>0</v>
          </cell>
          <cell r="BM481">
            <v>1</v>
          </cell>
          <cell r="BN481">
            <v>150</v>
          </cell>
          <cell r="BO481">
            <v>16</v>
          </cell>
          <cell r="BP481">
            <v>32</v>
          </cell>
          <cell r="BQ481">
            <v>30</v>
          </cell>
          <cell r="BR481">
            <v>33</v>
          </cell>
          <cell r="BS481">
            <v>38</v>
          </cell>
          <cell r="BT481">
            <v>0</v>
          </cell>
          <cell r="BU481">
            <v>1</v>
          </cell>
          <cell r="BV481">
            <v>150</v>
          </cell>
          <cell r="BW481">
            <v>1</v>
          </cell>
          <cell r="BX481" t="str">
            <v>TIDAK</v>
          </cell>
          <cell r="BY481" t="str">
            <v>TIDAK</v>
          </cell>
        </row>
        <row r="482">
          <cell r="A482" t="str">
            <v>A2219</v>
          </cell>
          <cell r="B482" t="str">
            <v>Afrinda Thesalonika</v>
          </cell>
          <cell r="C482" t="str">
            <v>RVO</v>
          </cell>
          <cell r="D482">
            <v>45082</v>
          </cell>
          <cell r="E482" t="str">
            <v>Jun-23</v>
          </cell>
          <cell r="F482" t="str">
            <v>EKSKLUSIF</v>
          </cell>
          <cell r="G482" t="str">
            <v>EKSKLUSIF</v>
          </cell>
          <cell r="H482" t="str">
            <v>EKSKLUSIF</v>
          </cell>
          <cell r="I482" t="str">
            <v>EKSKLUSIF</v>
          </cell>
          <cell r="J482" t="str">
            <v>EKSKLUSIF</v>
          </cell>
          <cell r="K482" t="str">
            <v>EKSKLUSIF</v>
          </cell>
          <cell r="L482" t="str">
            <v>EKSKLUSIF</v>
          </cell>
          <cell r="M482">
            <v>22</v>
          </cell>
          <cell r="N482">
            <v>49</v>
          </cell>
          <cell r="O482">
            <v>42</v>
          </cell>
          <cell r="P482">
            <v>47</v>
          </cell>
          <cell r="Q482">
            <v>40</v>
          </cell>
          <cell r="R482">
            <v>42</v>
          </cell>
          <cell r="S482">
            <v>0</v>
          </cell>
          <cell r="T482">
            <v>242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1</v>
          </cell>
          <cell r="AD482" t="str">
            <v>TIDAK</v>
          </cell>
          <cell r="AE482" t="str">
            <v>TIDAK</v>
          </cell>
          <cell r="AF482">
            <v>0</v>
          </cell>
          <cell r="AG482">
            <v>2</v>
          </cell>
          <cell r="AH482" t="str">
            <v>SAPHIRE</v>
          </cell>
          <cell r="AI482">
            <v>0</v>
          </cell>
          <cell r="AJ482" t="str">
            <v>FALSE</v>
          </cell>
          <cell r="AK482">
            <v>0</v>
          </cell>
          <cell r="AL482">
            <v>45261</v>
          </cell>
          <cell r="AM482">
            <v>45701</v>
          </cell>
          <cell r="AN482">
            <v>1</v>
          </cell>
          <cell r="AO482">
            <v>0</v>
          </cell>
          <cell r="AP482" t="str">
            <v>-</v>
          </cell>
          <cell r="AQ482" t="str">
            <v>-</v>
          </cell>
          <cell r="AR482" t="str">
            <v>EKSKLUSIF</v>
          </cell>
          <cell r="AS482" t="str">
            <v>EKSKLUSIF</v>
          </cell>
          <cell r="AT482" t="str">
            <v>EKSKLUSIF</v>
          </cell>
          <cell r="AU482" t="str">
            <v>EKSKLUSIF</v>
          </cell>
          <cell r="AV482" t="str">
            <v/>
          </cell>
          <cell r="AW482">
            <v>50</v>
          </cell>
          <cell r="AX482">
            <v>50</v>
          </cell>
          <cell r="AY482">
            <v>46</v>
          </cell>
          <cell r="AZ482">
            <v>52</v>
          </cell>
          <cell r="BA482">
            <v>48</v>
          </cell>
          <cell r="BB482">
            <v>50</v>
          </cell>
          <cell r="BC482">
            <v>50</v>
          </cell>
          <cell r="BD482">
            <v>46</v>
          </cell>
          <cell r="BE482">
            <v>52</v>
          </cell>
          <cell r="BF482">
            <v>48</v>
          </cell>
          <cell r="BG482">
            <v>20</v>
          </cell>
          <cell r="BH482">
            <v>50</v>
          </cell>
          <cell r="BI482">
            <v>50</v>
          </cell>
          <cell r="BJ482">
            <v>46</v>
          </cell>
          <cell r="BK482">
            <v>52</v>
          </cell>
          <cell r="BL482">
            <v>48</v>
          </cell>
          <cell r="BM482">
            <v>22</v>
          </cell>
          <cell r="BN482">
            <v>288</v>
          </cell>
          <cell r="BO482">
            <v>20</v>
          </cell>
          <cell r="BP482">
            <v>50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22</v>
          </cell>
          <cell r="BV482">
            <v>92</v>
          </cell>
          <cell r="BW482">
            <v>0</v>
          </cell>
          <cell r="BX482" t="str">
            <v>TIDAK</v>
          </cell>
          <cell r="BY482" t="str">
            <v>TIDAK</v>
          </cell>
        </row>
        <row r="483">
          <cell r="A483">
            <v>92582</v>
          </cell>
          <cell r="B483" t="str">
            <v>Agnes Ruwintyas Putri</v>
          </cell>
          <cell r="C483" t="str">
            <v>RVO</v>
          </cell>
          <cell r="D483">
            <v>44805</v>
          </cell>
          <cell r="E483" t="str">
            <v>Sep-22</v>
          </cell>
          <cell r="F483" t="str">
            <v>REGULER</v>
          </cell>
          <cell r="G483" t="str">
            <v>REGULER</v>
          </cell>
          <cell r="H483" t="str">
            <v>EKSKLUSIF</v>
          </cell>
          <cell r="I483" t="str">
            <v>EKSKLUSIF</v>
          </cell>
          <cell r="J483" t="str">
            <v>EKSKLUSIF</v>
          </cell>
          <cell r="K483" t="str">
            <v>REGULER</v>
          </cell>
          <cell r="L483" t="str">
            <v>REGULER</v>
          </cell>
          <cell r="M483">
            <v>23</v>
          </cell>
          <cell r="N483">
            <v>24</v>
          </cell>
          <cell r="O483">
            <v>37</v>
          </cell>
          <cell r="P483">
            <v>47</v>
          </cell>
          <cell r="Q483">
            <v>40</v>
          </cell>
          <cell r="R483">
            <v>24</v>
          </cell>
          <cell r="S483">
            <v>4</v>
          </cell>
          <cell r="T483">
            <v>199</v>
          </cell>
          <cell r="U483">
            <v>23</v>
          </cell>
          <cell r="V483">
            <v>24</v>
          </cell>
          <cell r="W483">
            <v>0</v>
          </cell>
          <cell r="X483">
            <v>0</v>
          </cell>
          <cell r="Y483">
            <v>0</v>
          </cell>
          <cell r="Z483">
            <v>24</v>
          </cell>
          <cell r="AA483">
            <v>4</v>
          </cell>
          <cell r="AB483">
            <v>75</v>
          </cell>
          <cell r="AC483">
            <v>0</v>
          </cell>
          <cell r="AD483" t="str">
            <v>TIDAK</v>
          </cell>
          <cell r="AE483" t="str">
            <v>TIDAK</v>
          </cell>
          <cell r="AF483">
            <v>75</v>
          </cell>
          <cell r="AG483">
            <v>2</v>
          </cell>
          <cell r="AH483" t="str">
            <v>SAPHIRE</v>
          </cell>
          <cell r="AI483">
            <v>0</v>
          </cell>
          <cell r="AJ483" t="str">
            <v>Y</v>
          </cell>
          <cell r="AK483">
            <v>0</v>
          </cell>
          <cell r="AL483">
            <v>45261</v>
          </cell>
          <cell r="AM483">
            <v>45701</v>
          </cell>
          <cell r="AN483">
            <v>1</v>
          </cell>
          <cell r="AO483">
            <v>75</v>
          </cell>
          <cell r="AP483" t="str">
            <v>-</v>
          </cell>
          <cell r="AQ483" t="str">
            <v>-</v>
          </cell>
          <cell r="AR483" t="str">
            <v>REGULER</v>
          </cell>
          <cell r="AS483" t="str">
            <v>EKSKLUSIF</v>
          </cell>
          <cell r="AT483" t="str">
            <v>EKSKLUSIF</v>
          </cell>
          <cell r="AU483" t="str">
            <v>EKSKLUSIF</v>
          </cell>
          <cell r="AV483" t="str">
            <v/>
          </cell>
          <cell r="AW483">
            <v>31</v>
          </cell>
          <cell r="AX483">
            <v>40</v>
          </cell>
          <cell r="AY483">
            <v>46</v>
          </cell>
          <cell r="AZ483">
            <v>54</v>
          </cell>
          <cell r="BA483">
            <v>51</v>
          </cell>
          <cell r="BB483">
            <v>31</v>
          </cell>
          <cell r="BC483">
            <v>40</v>
          </cell>
          <cell r="BD483">
            <v>46</v>
          </cell>
          <cell r="BE483">
            <v>54</v>
          </cell>
          <cell r="BF483">
            <v>24</v>
          </cell>
          <cell r="BG483">
            <v>18</v>
          </cell>
          <cell r="BH483">
            <v>31</v>
          </cell>
          <cell r="BI483">
            <v>40</v>
          </cell>
          <cell r="BJ483">
            <v>46</v>
          </cell>
          <cell r="BK483">
            <v>54</v>
          </cell>
          <cell r="BL483">
            <v>51</v>
          </cell>
          <cell r="BM483" t="str">
            <v/>
          </cell>
          <cell r="BN483">
            <v>240</v>
          </cell>
          <cell r="BO483">
            <v>18</v>
          </cell>
          <cell r="BP483">
            <v>31</v>
          </cell>
          <cell r="BQ483">
            <v>40</v>
          </cell>
          <cell r="BR483">
            <v>0</v>
          </cell>
          <cell r="BS483">
            <v>0</v>
          </cell>
          <cell r="BT483">
            <v>0</v>
          </cell>
          <cell r="BU483" t="str">
            <v/>
          </cell>
          <cell r="BV483">
            <v>89</v>
          </cell>
          <cell r="BW483">
            <v>1</v>
          </cell>
          <cell r="BX483" t="str">
            <v>TIDAK</v>
          </cell>
          <cell r="BY483" t="str">
            <v>TIDAK</v>
          </cell>
        </row>
        <row r="484">
          <cell r="A484">
            <v>92213</v>
          </cell>
          <cell r="B484" t="str">
            <v>Agung Pambudi</v>
          </cell>
          <cell r="C484" t="str">
            <v>RVO</v>
          </cell>
          <cell r="D484">
            <v>44644</v>
          </cell>
          <cell r="E484" t="str">
            <v>Mar-22</v>
          </cell>
          <cell r="F484" t="str">
            <v>REGULER</v>
          </cell>
          <cell r="G484" t="str">
            <v>REGULER</v>
          </cell>
          <cell r="H484" t="str">
            <v>REGULER</v>
          </cell>
          <cell r="I484" t="str">
            <v>REGULER</v>
          </cell>
          <cell r="J484" t="str">
            <v>REGULER</v>
          </cell>
          <cell r="K484" t="str">
            <v>REGULER</v>
          </cell>
          <cell r="L484" t="str">
            <v>REGULER</v>
          </cell>
          <cell r="M484">
            <v>17</v>
          </cell>
          <cell r="N484">
            <v>25</v>
          </cell>
          <cell r="O484">
            <v>9</v>
          </cell>
          <cell r="P484">
            <v>8</v>
          </cell>
          <cell r="Q484">
            <v>7</v>
          </cell>
          <cell r="R484">
            <v>12</v>
          </cell>
          <cell r="S484">
            <v>1</v>
          </cell>
          <cell r="T484">
            <v>79</v>
          </cell>
          <cell r="U484">
            <v>17</v>
          </cell>
          <cell r="V484">
            <v>25</v>
          </cell>
          <cell r="W484">
            <v>9</v>
          </cell>
          <cell r="X484">
            <v>8</v>
          </cell>
          <cell r="Y484">
            <v>7</v>
          </cell>
          <cell r="Z484">
            <v>12</v>
          </cell>
          <cell r="AA484">
            <v>1</v>
          </cell>
          <cell r="AB484">
            <v>79</v>
          </cell>
          <cell r="AC484">
            <v>0</v>
          </cell>
          <cell r="AD484" t="str">
            <v>TIDAK</v>
          </cell>
          <cell r="AE484" t="str">
            <v>TIDAK</v>
          </cell>
          <cell r="AF484">
            <v>79</v>
          </cell>
          <cell r="AG484">
            <v>3</v>
          </cell>
          <cell r="AH484" t="str">
            <v>SAPHIRE</v>
          </cell>
          <cell r="AI484">
            <v>0</v>
          </cell>
          <cell r="AJ484" t="str">
            <v>Y</v>
          </cell>
          <cell r="AK484">
            <v>0</v>
          </cell>
          <cell r="AL484">
            <v>45261</v>
          </cell>
          <cell r="AM484">
            <v>45701</v>
          </cell>
          <cell r="AN484">
            <v>1</v>
          </cell>
          <cell r="AO484">
            <v>79</v>
          </cell>
          <cell r="AP484" t="str">
            <v>-</v>
          </cell>
          <cell r="AQ484" t="str">
            <v>-</v>
          </cell>
          <cell r="AR484" t="str">
            <v>REGULER</v>
          </cell>
          <cell r="AS484" t="str">
            <v>REGULER</v>
          </cell>
          <cell r="AT484" t="str">
            <v>REGULER</v>
          </cell>
          <cell r="AU484" t="str">
            <v>-</v>
          </cell>
          <cell r="AV484" t="str">
            <v/>
          </cell>
          <cell r="AW484">
            <v>27</v>
          </cell>
          <cell r="AX484">
            <v>3</v>
          </cell>
          <cell r="AY484">
            <v>2</v>
          </cell>
          <cell r="AZ484">
            <v>3</v>
          </cell>
          <cell r="BA484">
            <v>0</v>
          </cell>
          <cell r="BB484">
            <v>27</v>
          </cell>
          <cell r="BC484">
            <v>3</v>
          </cell>
          <cell r="BD484">
            <v>2</v>
          </cell>
          <cell r="BE484">
            <v>3</v>
          </cell>
          <cell r="BF484">
            <v>0</v>
          </cell>
          <cell r="BG484" t="str">
            <v/>
          </cell>
          <cell r="BH484">
            <v>27</v>
          </cell>
          <cell r="BI484">
            <v>3</v>
          </cell>
          <cell r="BJ484">
            <v>2</v>
          </cell>
          <cell r="BK484">
            <v>3</v>
          </cell>
          <cell r="BL484">
            <v>0</v>
          </cell>
          <cell r="BM484">
            <v>1</v>
          </cell>
          <cell r="BN484">
            <v>36</v>
          </cell>
          <cell r="BO484" t="str">
            <v/>
          </cell>
          <cell r="BP484">
            <v>27</v>
          </cell>
          <cell r="BQ484">
            <v>3</v>
          </cell>
          <cell r="BR484">
            <v>2</v>
          </cell>
          <cell r="BS484">
            <v>3</v>
          </cell>
          <cell r="BT484">
            <v>0</v>
          </cell>
          <cell r="BU484">
            <v>1</v>
          </cell>
          <cell r="BV484">
            <v>36</v>
          </cell>
          <cell r="BW484">
            <v>2</v>
          </cell>
          <cell r="BX484" t="str">
            <v>TIDAK</v>
          </cell>
          <cell r="BY484" t="str">
            <v>TIDAK</v>
          </cell>
        </row>
        <row r="485">
          <cell r="A485">
            <v>92699</v>
          </cell>
          <cell r="B485" t="str">
            <v>Ahmad Irfai</v>
          </cell>
          <cell r="C485" t="str">
            <v>RVO</v>
          </cell>
          <cell r="D485">
            <v>44825</v>
          </cell>
          <cell r="E485" t="str">
            <v>Sep-22</v>
          </cell>
          <cell r="F485" t="str">
            <v>EKSKLUSIF</v>
          </cell>
          <cell r="G485" t="str">
            <v>EKSKLUSIF</v>
          </cell>
          <cell r="H485" t="str">
            <v>REGULER</v>
          </cell>
          <cell r="I485" t="str">
            <v>REGULER</v>
          </cell>
          <cell r="J485" t="str">
            <v>REGULER</v>
          </cell>
          <cell r="K485" t="str">
            <v>REGULER</v>
          </cell>
          <cell r="L485" t="str">
            <v>REGULER</v>
          </cell>
          <cell r="M485">
            <v>24</v>
          </cell>
          <cell r="N485">
            <v>48</v>
          </cell>
          <cell r="O485">
            <v>15</v>
          </cell>
          <cell r="P485">
            <v>34</v>
          </cell>
          <cell r="Q485">
            <v>22</v>
          </cell>
          <cell r="R485">
            <v>24</v>
          </cell>
          <cell r="S485">
            <v>16</v>
          </cell>
          <cell r="T485">
            <v>183</v>
          </cell>
          <cell r="U485">
            <v>0</v>
          </cell>
          <cell r="V485">
            <v>0</v>
          </cell>
          <cell r="W485">
            <v>15</v>
          </cell>
          <cell r="X485">
            <v>34</v>
          </cell>
          <cell r="Y485">
            <v>22</v>
          </cell>
          <cell r="Z485">
            <v>24</v>
          </cell>
          <cell r="AA485">
            <v>16</v>
          </cell>
          <cell r="AB485">
            <v>111</v>
          </cell>
          <cell r="AC485">
            <v>0</v>
          </cell>
          <cell r="AD485" t="str">
            <v>TIDAK</v>
          </cell>
          <cell r="AE485" t="str">
            <v>TIDAK</v>
          </cell>
          <cell r="AF485">
            <v>111</v>
          </cell>
          <cell r="AG485">
            <v>4</v>
          </cell>
          <cell r="AH485" t="str">
            <v>SAPHIRE</v>
          </cell>
          <cell r="AI485">
            <v>0</v>
          </cell>
          <cell r="AJ485" t="str">
            <v>Y</v>
          </cell>
          <cell r="AK485">
            <v>0</v>
          </cell>
          <cell r="AL485">
            <v>45261</v>
          </cell>
          <cell r="AM485">
            <v>45701</v>
          </cell>
          <cell r="AN485">
            <v>1</v>
          </cell>
          <cell r="AO485">
            <v>111</v>
          </cell>
          <cell r="AP485" t="str">
            <v>-</v>
          </cell>
          <cell r="AQ485" t="str">
            <v>-</v>
          </cell>
          <cell r="AR485" t="str">
            <v>EKSKLUSIF</v>
          </cell>
          <cell r="AS485" t="str">
            <v>EKSKLUSIF</v>
          </cell>
          <cell r="AT485" t="str">
            <v>EKSKLUSIF</v>
          </cell>
          <cell r="AU485" t="str">
            <v>REGULER</v>
          </cell>
          <cell r="AV485" t="str">
            <v/>
          </cell>
          <cell r="AW485">
            <v>36</v>
          </cell>
          <cell r="AX485">
            <v>49</v>
          </cell>
          <cell r="AY485">
            <v>44</v>
          </cell>
          <cell r="AZ485">
            <v>49</v>
          </cell>
          <cell r="BA485">
            <v>16</v>
          </cell>
          <cell r="BB485">
            <v>36</v>
          </cell>
          <cell r="BC485">
            <v>49</v>
          </cell>
          <cell r="BD485">
            <v>44</v>
          </cell>
          <cell r="BE485">
            <v>49</v>
          </cell>
          <cell r="BF485">
            <v>16</v>
          </cell>
          <cell r="BG485">
            <v>6</v>
          </cell>
          <cell r="BH485">
            <v>36</v>
          </cell>
          <cell r="BI485">
            <v>49</v>
          </cell>
          <cell r="BJ485">
            <v>44</v>
          </cell>
          <cell r="BK485">
            <v>49</v>
          </cell>
          <cell r="BL485">
            <v>16</v>
          </cell>
          <cell r="BM485">
            <v>12</v>
          </cell>
          <cell r="BN485">
            <v>212</v>
          </cell>
          <cell r="BO485">
            <v>6</v>
          </cell>
          <cell r="BP485">
            <v>36</v>
          </cell>
          <cell r="BQ485">
            <v>0</v>
          </cell>
          <cell r="BR485">
            <v>0</v>
          </cell>
          <cell r="BS485">
            <v>0</v>
          </cell>
          <cell r="BT485">
            <v>16</v>
          </cell>
          <cell r="BU485">
            <v>12</v>
          </cell>
          <cell r="BV485">
            <v>70</v>
          </cell>
          <cell r="BW485">
            <v>0</v>
          </cell>
          <cell r="BX485" t="str">
            <v>TIDAK</v>
          </cell>
          <cell r="BY485" t="str">
            <v>TIDAK</v>
          </cell>
        </row>
        <row r="486">
          <cell r="A486">
            <v>90374</v>
          </cell>
          <cell r="B486" t="str">
            <v>Aisyah Dinda Wahyuningsih</v>
          </cell>
          <cell r="C486" t="str">
            <v>RVO</v>
          </cell>
          <cell r="D486">
            <v>44322</v>
          </cell>
          <cell r="E486" t="str">
            <v>May-21</v>
          </cell>
          <cell r="F486" t="str">
            <v>REGULER</v>
          </cell>
          <cell r="G486" t="str">
            <v>REGULER</v>
          </cell>
          <cell r="H486" t="str">
            <v>REGULER</v>
          </cell>
          <cell r="I486" t="str">
            <v>REGULER</v>
          </cell>
          <cell r="J486" t="str">
            <v>REGULER</v>
          </cell>
          <cell r="K486" t="str">
            <v>REGULER</v>
          </cell>
          <cell r="L486" t="str">
            <v>REGULER</v>
          </cell>
          <cell r="M486">
            <v>20</v>
          </cell>
          <cell r="N486">
            <v>34</v>
          </cell>
          <cell r="O486">
            <v>31</v>
          </cell>
          <cell r="P486">
            <v>37</v>
          </cell>
          <cell r="Q486">
            <v>34</v>
          </cell>
          <cell r="R486">
            <v>39</v>
          </cell>
          <cell r="S486">
            <v>18</v>
          </cell>
          <cell r="T486">
            <v>213</v>
          </cell>
          <cell r="U486">
            <v>20</v>
          </cell>
          <cell r="V486">
            <v>34</v>
          </cell>
          <cell r="W486">
            <v>31</v>
          </cell>
          <cell r="X486">
            <v>37</v>
          </cell>
          <cell r="Y486">
            <v>34</v>
          </cell>
          <cell r="Z486">
            <v>39</v>
          </cell>
          <cell r="AA486">
            <v>18</v>
          </cell>
          <cell r="AB486">
            <v>213</v>
          </cell>
          <cell r="AC486">
            <v>0</v>
          </cell>
          <cell r="AD486" t="str">
            <v>TIDAK</v>
          </cell>
          <cell r="AE486" t="str">
            <v>TIDAK</v>
          </cell>
          <cell r="AF486">
            <v>213</v>
          </cell>
          <cell r="AG486">
            <v>3</v>
          </cell>
          <cell r="AH486" t="str">
            <v>SAPHIRE</v>
          </cell>
          <cell r="AI486">
            <v>0</v>
          </cell>
          <cell r="AJ486" t="str">
            <v>Y</v>
          </cell>
          <cell r="AK486">
            <v>0</v>
          </cell>
          <cell r="AL486">
            <v>45261</v>
          </cell>
          <cell r="AM486">
            <v>45701</v>
          </cell>
          <cell r="AN486">
            <v>1</v>
          </cell>
          <cell r="AO486">
            <v>213</v>
          </cell>
          <cell r="AP486" t="str">
            <v>-</v>
          </cell>
          <cell r="AQ486" t="str">
            <v>-</v>
          </cell>
          <cell r="AR486" t="str">
            <v>REGULER</v>
          </cell>
          <cell r="AS486" t="str">
            <v>REGULER</v>
          </cell>
          <cell r="AT486" t="str">
            <v>REGULER</v>
          </cell>
          <cell r="AU486" t="str">
            <v>REGULER</v>
          </cell>
          <cell r="AV486" t="str">
            <v/>
          </cell>
          <cell r="AW486">
            <v>40</v>
          </cell>
          <cell r="AX486">
            <v>41</v>
          </cell>
          <cell r="AY486">
            <v>39</v>
          </cell>
          <cell r="AZ486">
            <v>41</v>
          </cell>
          <cell r="BA486">
            <v>36</v>
          </cell>
          <cell r="BB486">
            <v>40</v>
          </cell>
          <cell r="BC486">
            <v>41</v>
          </cell>
          <cell r="BD486">
            <v>39</v>
          </cell>
          <cell r="BE486">
            <v>41</v>
          </cell>
          <cell r="BF486">
            <v>36</v>
          </cell>
          <cell r="BG486">
            <v>17</v>
          </cell>
          <cell r="BH486">
            <v>40</v>
          </cell>
          <cell r="BI486">
            <v>41</v>
          </cell>
          <cell r="BJ486">
            <v>39</v>
          </cell>
          <cell r="BK486">
            <v>41</v>
          </cell>
          <cell r="BL486">
            <v>36</v>
          </cell>
          <cell r="BM486">
            <v>18</v>
          </cell>
          <cell r="BN486">
            <v>232</v>
          </cell>
          <cell r="BO486">
            <v>17</v>
          </cell>
          <cell r="BP486">
            <v>40</v>
          </cell>
          <cell r="BQ486">
            <v>41</v>
          </cell>
          <cell r="BR486">
            <v>39</v>
          </cell>
          <cell r="BS486">
            <v>41</v>
          </cell>
          <cell r="BT486">
            <v>36</v>
          </cell>
          <cell r="BU486">
            <v>18</v>
          </cell>
          <cell r="BV486">
            <v>232</v>
          </cell>
          <cell r="BW486">
            <v>0</v>
          </cell>
          <cell r="BX486" t="str">
            <v>TIDAK</v>
          </cell>
          <cell r="BY486" t="str">
            <v>TIDAK</v>
          </cell>
        </row>
        <row r="487">
          <cell r="A487" t="str">
            <v>A3919</v>
          </cell>
          <cell r="B487" t="str">
            <v>Aldina Fajar Rizkiani</v>
          </cell>
          <cell r="C487" t="str">
            <v>RVO</v>
          </cell>
          <cell r="D487">
            <v>45384</v>
          </cell>
          <cell r="E487" t="str">
            <v>Apr-24</v>
          </cell>
          <cell r="F487" t="str">
            <v>-</v>
          </cell>
          <cell r="G487" t="str">
            <v>-</v>
          </cell>
          <cell r="H487" t="str">
            <v>-</v>
          </cell>
          <cell r="I487" t="str">
            <v>REGULER</v>
          </cell>
          <cell r="J487" t="str">
            <v>REGULER</v>
          </cell>
          <cell r="K487" t="str">
            <v>-</v>
          </cell>
          <cell r="L487" t="str">
            <v>-</v>
          </cell>
          <cell r="M487">
            <v>0</v>
          </cell>
          <cell r="N487">
            <v>0</v>
          </cell>
          <cell r="O487">
            <v>0</v>
          </cell>
          <cell r="P487">
            <v>5</v>
          </cell>
          <cell r="Q487">
            <v>11</v>
          </cell>
          <cell r="R487">
            <v>0</v>
          </cell>
          <cell r="S487">
            <v>0</v>
          </cell>
          <cell r="T487">
            <v>16</v>
          </cell>
          <cell r="U487">
            <v>0</v>
          </cell>
          <cell r="V487">
            <v>0</v>
          </cell>
          <cell r="W487">
            <v>0</v>
          </cell>
          <cell r="X487">
            <v>5</v>
          </cell>
          <cell r="Y487">
            <v>11</v>
          </cell>
          <cell r="Z487">
            <v>0</v>
          </cell>
          <cell r="AA487">
            <v>0</v>
          </cell>
          <cell r="AB487">
            <v>16</v>
          </cell>
          <cell r="AC487">
            <v>2</v>
          </cell>
          <cell r="AD487" t="str">
            <v>TIDAK</v>
          </cell>
          <cell r="AE487" t="str">
            <v>TIDAK</v>
          </cell>
          <cell r="AF487">
            <v>16</v>
          </cell>
          <cell r="AG487">
            <v>1</v>
          </cell>
          <cell r="AH487" t="str">
            <v>SAPHIRE</v>
          </cell>
          <cell r="AI487">
            <v>0</v>
          </cell>
          <cell r="AJ487" t="str">
            <v>FALSE</v>
          </cell>
          <cell r="AK487">
            <v>0</v>
          </cell>
          <cell r="AL487">
            <v>45261</v>
          </cell>
          <cell r="AM487">
            <v>45701</v>
          </cell>
          <cell r="AN487">
            <v>1</v>
          </cell>
          <cell r="AO487">
            <v>16</v>
          </cell>
          <cell r="AP487" t="str">
            <v>-</v>
          </cell>
          <cell r="AQ487" t="str">
            <v>-</v>
          </cell>
          <cell r="AR487" t="str">
            <v>-</v>
          </cell>
          <cell r="AS487" t="str">
            <v>-</v>
          </cell>
          <cell r="AT487" t="str">
            <v>-</v>
          </cell>
          <cell r="AU487" t="str">
            <v>-</v>
          </cell>
          <cell r="AV487" t="str">
            <v/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 t="str">
            <v/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 t="str">
            <v/>
          </cell>
          <cell r="BN487">
            <v>0</v>
          </cell>
          <cell r="BO487" t="str">
            <v/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 t="str">
            <v/>
          </cell>
          <cell r="BV487">
            <v>0</v>
          </cell>
          <cell r="BW487">
            <v>7</v>
          </cell>
          <cell r="BX487" t="str">
            <v>DOWNGRADE</v>
          </cell>
          <cell r="BY487" t="str">
            <v>RESET</v>
          </cell>
        </row>
        <row r="488">
          <cell r="A488" t="str">
            <v>A0046</v>
          </cell>
          <cell r="B488" t="str">
            <v>Ali Wafa</v>
          </cell>
          <cell r="C488" t="str">
            <v>RVO</v>
          </cell>
          <cell r="D488">
            <v>44900</v>
          </cell>
          <cell r="E488" t="str">
            <v>Dec-22</v>
          </cell>
          <cell r="F488" t="str">
            <v>REGULER</v>
          </cell>
          <cell r="G488" t="str">
            <v>REGULER</v>
          </cell>
          <cell r="H488" t="str">
            <v>REGULER</v>
          </cell>
          <cell r="I488" t="str">
            <v>REGULER</v>
          </cell>
          <cell r="J488" t="str">
            <v>-</v>
          </cell>
          <cell r="K488" t="str">
            <v>REGULER</v>
          </cell>
          <cell r="L488" t="str">
            <v>REGULER</v>
          </cell>
          <cell r="M488">
            <v>13</v>
          </cell>
          <cell r="N488">
            <v>25</v>
          </cell>
          <cell r="O488">
            <v>26</v>
          </cell>
          <cell r="P488">
            <v>29</v>
          </cell>
          <cell r="Q488">
            <v>0</v>
          </cell>
          <cell r="R488">
            <v>27</v>
          </cell>
          <cell r="S488">
            <v>11</v>
          </cell>
          <cell r="T488">
            <v>131</v>
          </cell>
          <cell r="U488">
            <v>13</v>
          </cell>
          <cell r="V488">
            <v>25</v>
          </cell>
          <cell r="W488">
            <v>26</v>
          </cell>
          <cell r="X488">
            <v>29</v>
          </cell>
          <cell r="Y488">
            <v>0</v>
          </cell>
          <cell r="Z488">
            <v>27</v>
          </cell>
          <cell r="AA488">
            <v>11</v>
          </cell>
          <cell r="AB488">
            <v>131</v>
          </cell>
          <cell r="AC488">
            <v>1</v>
          </cell>
          <cell r="AD488" t="str">
            <v>TIDAK</v>
          </cell>
          <cell r="AE488" t="str">
            <v>TIDAK</v>
          </cell>
          <cell r="AF488">
            <v>131</v>
          </cell>
          <cell r="AG488">
            <v>3</v>
          </cell>
          <cell r="AH488" t="str">
            <v>SAPHIRE</v>
          </cell>
          <cell r="AI488">
            <v>0</v>
          </cell>
          <cell r="AJ488" t="str">
            <v>Y</v>
          </cell>
          <cell r="AK488">
            <v>0</v>
          </cell>
          <cell r="AL488">
            <v>45261</v>
          </cell>
          <cell r="AM488">
            <v>45701</v>
          </cell>
          <cell r="AN488">
            <v>1</v>
          </cell>
          <cell r="AO488">
            <v>131</v>
          </cell>
          <cell r="AP488" t="str">
            <v>-</v>
          </cell>
          <cell r="AQ488" t="str">
            <v>-</v>
          </cell>
          <cell r="AR488" t="str">
            <v>REGULER</v>
          </cell>
          <cell r="AS488" t="str">
            <v>REGULER</v>
          </cell>
          <cell r="AT488" t="str">
            <v>REGULER</v>
          </cell>
          <cell r="AU488" t="str">
            <v>REGULER</v>
          </cell>
          <cell r="AV488" t="str">
            <v/>
          </cell>
          <cell r="AW488">
            <v>30</v>
          </cell>
          <cell r="AX488">
            <v>38</v>
          </cell>
          <cell r="AY488">
            <v>15</v>
          </cell>
          <cell r="AZ488">
            <v>39</v>
          </cell>
          <cell r="BA488">
            <v>19</v>
          </cell>
          <cell r="BB488">
            <v>30</v>
          </cell>
          <cell r="BC488">
            <v>38</v>
          </cell>
          <cell r="BD488">
            <v>15</v>
          </cell>
          <cell r="BE488">
            <v>39</v>
          </cell>
          <cell r="BF488">
            <v>19</v>
          </cell>
          <cell r="BG488">
            <v>13</v>
          </cell>
          <cell r="BH488">
            <v>30</v>
          </cell>
          <cell r="BI488">
            <v>38</v>
          </cell>
          <cell r="BJ488">
            <v>15</v>
          </cell>
          <cell r="BK488">
            <v>39</v>
          </cell>
          <cell r="BL488">
            <v>19</v>
          </cell>
          <cell r="BM488">
            <v>17</v>
          </cell>
          <cell r="BN488">
            <v>171</v>
          </cell>
          <cell r="BO488">
            <v>13</v>
          </cell>
          <cell r="BP488">
            <v>30</v>
          </cell>
          <cell r="BQ488">
            <v>38</v>
          </cell>
          <cell r="BR488">
            <v>15</v>
          </cell>
          <cell r="BS488">
            <v>39</v>
          </cell>
          <cell r="BT488">
            <v>19</v>
          </cell>
          <cell r="BU488">
            <v>17</v>
          </cell>
          <cell r="BV488">
            <v>171</v>
          </cell>
          <cell r="BW488">
            <v>0</v>
          </cell>
          <cell r="BX488" t="str">
            <v>TIDAK</v>
          </cell>
          <cell r="BY488" t="str">
            <v>TIDAK</v>
          </cell>
        </row>
        <row r="489">
          <cell r="A489" t="str">
            <v>A2204</v>
          </cell>
          <cell r="B489" t="str">
            <v>Anisa Nur Fitriani</v>
          </cell>
          <cell r="C489" t="str">
            <v>RVO</v>
          </cell>
          <cell r="D489">
            <v>45058</v>
          </cell>
          <cell r="E489" t="str">
            <v>May-23</v>
          </cell>
          <cell r="F489" t="str">
            <v>REGULER</v>
          </cell>
          <cell r="G489" t="str">
            <v>REGULER</v>
          </cell>
          <cell r="H489" t="str">
            <v>-</v>
          </cell>
          <cell r="I489" t="str">
            <v>-</v>
          </cell>
          <cell r="J489" t="str">
            <v>-</v>
          </cell>
          <cell r="K489" t="str">
            <v>-</v>
          </cell>
          <cell r="L489" t="str">
            <v>-</v>
          </cell>
          <cell r="M489">
            <v>12</v>
          </cell>
          <cell r="N489">
            <v>4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16</v>
          </cell>
          <cell r="U489">
            <v>12</v>
          </cell>
          <cell r="V489">
            <v>4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16</v>
          </cell>
          <cell r="AC489">
            <v>5</v>
          </cell>
          <cell r="AD489" t="str">
            <v>DOWNGRADE</v>
          </cell>
          <cell r="AE489" t="str">
            <v>RESET</v>
          </cell>
          <cell r="AF489">
            <v>0</v>
          </cell>
          <cell r="AG489">
            <v>1</v>
          </cell>
          <cell r="AH489" t="str">
            <v>SAPHIRE</v>
          </cell>
          <cell r="AI489">
            <v>0</v>
          </cell>
          <cell r="AJ489" t="str">
            <v>FALSE</v>
          </cell>
          <cell r="AK489">
            <v>0</v>
          </cell>
          <cell r="AL489">
            <v>45261</v>
          </cell>
          <cell r="AM489">
            <v>45701</v>
          </cell>
          <cell r="AN489">
            <v>1</v>
          </cell>
          <cell r="AO489">
            <v>0</v>
          </cell>
          <cell r="AP489" t="str">
            <v>-</v>
          </cell>
          <cell r="AQ489" t="str">
            <v>-</v>
          </cell>
          <cell r="AR489" t="str">
            <v>-</v>
          </cell>
          <cell r="AS489" t="str">
            <v>-</v>
          </cell>
          <cell r="AT489" t="str">
            <v>-</v>
          </cell>
          <cell r="AU489" t="str">
            <v>-</v>
          </cell>
          <cell r="AV489" t="str">
            <v/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 t="str">
            <v/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 t="str">
            <v/>
          </cell>
          <cell r="BN489">
            <v>0</v>
          </cell>
          <cell r="BO489" t="str">
            <v/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 t="str">
            <v/>
          </cell>
          <cell r="BV489">
            <v>0</v>
          </cell>
          <cell r="BW489">
            <v>7</v>
          </cell>
          <cell r="BX489" t="str">
            <v>DOWNGRADE</v>
          </cell>
          <cell r="BY489" t="str">
            <v>RESET</v>
          </cell>
        </row>
        <row r="490">
          <cell r="A490" t="str">
            <v>A3436</v>
          </cell>
          <cell r="B490" t="str">
            <v>Anita Kristiana Laia</v>
          </cell>
          <cell r="C490" t="str">
            <v>RVO</v>
          </cell>
          <cell r="D490">
            <v>45282</v>
          </cell>
          <cell r="E490" t="str">
            <v>Dec-23</v>
          </cell>
          <cell r="F490" t="str">
            <v>REGULER</v>
          </cell>
          <cell r="G490" t="str">
            <v>REGULER</v>
          </cell>
          <cell r="H490" t="str">
            <v>REGULER</v>
          </cell>
          <cell r="I490" t="str">
            <v>EKSKLUSIF</v>
          </cell>
          <cell r="J490" t="str">
            <v>EKSKLUSIF</v>
          </cell>
          <cell r="K490" t="str">
            <v>EKSKLUSIF</v>
          </cell>
          <cell r="L490" t="str">
            <v>EKSKLUSIF</v>
          </cell>
          <cell r="M490">
            <v>14</v>
          </cell>
          <cell r="N490">
            <v>17</v>
          </cell>
          <cell r="O490">
            <v>20</v>
          </cell>
          <cell r="P490">
            <v>43</v>
          </cell>
          <cell r="Q490">
            <v>44</v>
          </cell>
          <cell r="R490">
            <v>46</v>
          </cell>
          <cell r="S490">
            <v>0</v>
          </cell>
          <cell r="T490">
            <v>184</v>
          </cell>
          <cell r="U490">
            <v>14</v>
          </cell>
          <cell r="V490">
            <v>17</v>
          </cell>
          <cell r="W490">
            <v>20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51</v>
          </cell>
          <cell r="AC490">
            <v>1</v>
          </cell>
          <cell r="AD490" t="str">
            <v>TIDAK</v>
          </cell>
          <cell r="AE490" t="str">
            <v>TIDAK</v>
          </cell>
          <cell r="AF490">
            <v>51</v>
          </cell>
          <cell r="AG490">
            <v>2</v>
          </cell>
          <cell r="AH490" t="str">
            <v>SAPHIRE</v>
          </cell>
          <cell r="AI490">
            <v>0</v>
          </cell>
          <cell r="AJ490" t="str">
            <v>FALSE</v>
          </cell>
          <cell r="AK490">
            <v>0</v>
          </cell>
          <cell r="AL490">
            <v>45261</v>
          </cell>
          <cell r="AM490">
            <v>45701</v>
          </cell>
          <cell r="AN490">
            <v>1</v>
          </cell>
          <cell r="AO490">
            <v>51</v>
          </cell>
          <cell r="AP490" t="str">
            <v>EKSKLUSIF</v>
          </cell>
          <cell r="AQ490" t="str">
            <v>-</v>
          </cell>
          <cell r="AR490" t="str">
            <v>EKSKLUSIF</v>
          </cell>
          <cell r="AS490" t="str">
            <v>REGULER</v>
          </cell>
          <cell r="AT490" t="str">
            <v>REGULER</v>
          </cell>
          <cell r="AU490" t="str">
            <v>REGULER</v>
          </cell>
          <cell r="AV490" t="str">
            <v/>
          </cell>
          <cell r="AW490">
            <v>45</v>
          </cell>
          <cell r="AX490">
            <v>52</v>
          </cell>
          <cell r="AY490">
            <v>40</v>
          </cell>
          <cell r="AZ490">
            <v>44</v>
          </cell>
          <cell r="BA490">
            <v>36</v>
          </cell>
          <cell r="BB490">
            <v>45</v>
          </cell>
          <cell r="BC490">
            <v>52</v>
          </cell>
          <cell r="BD490">
            <v>40</v>
          </cell>
          <cell r="BE490">
            <v>44</v>
          </cell>
          <cell r="BF490">
            <v>36</v>
          </cell>
          <cell r="BG490">
            <v>22</v>
          </cell>
          <cell r="BH490">
            <v>45</v>
          </cell>
          <cell r="BI490">
            <v>52</v>
          </cell>
          <cell r="BJ490">
            <v>40</v>
          </cell>
          <cell r="BK490">
            <v>44</v>
          </cell>
          <cell r="BL490">
            <v>36</v>
          </cell>
          <cell r="BM490">
            <v>12</v>
          </cell>
          <cell r="BN490">
            <v>251</v>
          </cell>
          <cell r="BO490">
            <v>0</v>
          </cell>
          <cell r="BP490">
            <v>45</v>
          </cell>
          <cell r="BQ490">
            <v>0</v>
          </cell>
          <cell r="BR490">
            <v>40</v>
          </cell>
          <cell r="BS490">
            <v>44</v>
          </cell>
          <cell r="BT490">
            <v>36</v>
          </cell>
          <cell r="BU490">
            <v>12</v>
          </cell>
          <cell r="BV490">
            <v>177</v>
          </cell>
          <cell r="BW490">
            <v>0</v>
          </cell>
          <cell r="BX490" t="str">
            <v>TIDAK</v>
          </cell>
          <cell r="BY490" t="str">
            <v>TIDAK</v>
          </cell>
        </row>
        <row r="491">
          <cell r="A491" t="str">
            <v>A2356</v>
          </cell>
          <cell r="B491" t="str">
            <v>Antonia Andriani</v>
          </cell>
          <cell r="C491" t="str">
            <v>RVO</v>
          </cell>
          <cell r="D491">
            <v>45066</v>
          </cell>
          <cell r="E491" t="str">
            <v>May-23</v>
          </cell>
          <cell r="F491" t="str">
            <v>REGULER</v>
          </cell>
          <cell r="G491" t="str">
            <v>REGULER</v>
          </cell>
          <cell r="H491" t="str">
            <v>REGULER</v>
          </cell>
          <cell r="I491" t="str">
            <v>REGULER</v>
          </cell>
          <cell r="J491" t="str">
            <v>REGULER</v>
          </cell>
          <cell r="K491" t="str">
            <v>REGULER</v>
          </cell>
          <cell r="L491" t="str">
            <v>REGULER</v>
          </cell>
          <cell r="M491">
            <v>6</v>
          </cell>
          <cell r="N491">
            <v>18</v>
          </cell>
          <cell r="O491">
            <v>27</v>
          </cell>
          <cell r="P491">
            <v>24</v>
          </cell>
          <cell r="Q491">
            <v>21</v>
          </cell>
          <cell r="R491">
            <v>12</v>
          </cell>
          <cell r="S491">
            <v>16</v>
          </cell>
          <cell r="T491">
            <v>124</v>
          </cell>
          <cell r="U491">
            <v>6</v>
          </cell>
          <cell r="V491">
            <v>18</v>
          </cell>
          <cell r="W491">
            <v>27</v>
          </cell>
          <cell r="X491">
            <v>24</v>
          </cell>
          <cell r="Y491">
            <v>21</v>
          </cell>
          <cell r="Z491">
            <v>12</v>
          </cell>
          <cell r="AA491">
            <v>16</v>
          </cell>
          <cell r="AB491">
            <v>124</v>
          </cell>
          <cell r="AC491">
            <v>0</v>
          </cell>
          <cell r="AD491" t="str">
            <v>TIDAK</v>
          </cell>
          <cell r="AE491" t="str">
            <v>TIDAK</v>
          </cell>
          <cell r="AF491">
            <v>124</v>
          </cell>
          <cell r="AG491">
            <v>3</v>
          </cell>
          <cell r="AH491" t="str">
            <v>SAPHIRE</v>
          </cell>
          <cell r="AI491">
            <v>0</v>
          </cell>
          <cell r="AJ491" t="str">
            <v>Y</v>
          </cell>
          <cell r="AK491">
            <v>0</v>
          </cell>
          <cell r="AL491">
            <v>45261</v>
          </cell>
          <cell r="AM491">
            <v>45701</v>
          </cell>
          <cell r="AN491">
            <v>1</v>
          </cell>
          <cell r="AO491">
            <v>124</v>
          </cell>
          <cell r="AP491" t="str">
            <v>-</v>
          </cell>
          <cell r="AQ491" t="str">
            <v>-</v>
          </cell>
          <cell r="AR491" t="str">
            <v>REGULER</v>
          </cell>
          <cell r="AS491" t="str">
            <v>REGULER</v>
          </cell>
          <cell r="AT491" t="str">
            <v>REGULER</v>
          </cell>
          <cell r="AU491" t="str">
            <v>REGULER</v>
          </cell>
          <cell r="AV491" t="str">
            <v/>
          </cell>
          <cell r="AW491">
            <v>42</v>
          </cell>
          <cell r="AX491">
            <v>38</v>
          </cell>
          <cell r="AY491">
            <v>28</v>
          </cell>
          <cell r="AZ491">
            <v>26</v>
          </cell>
          <cell r="BA491">
            <v>24</v>
          </cell>
          <cell r="BB491">
            <v>42</v>
          </cell>
          <cell r="BC491">
            <v>38</v>
          </cell>
          <cell r="BD491">
            <v>28</v>
          </cell>
          <cell r="BE491">
            <v>26</v>
          </cell>
          <cell r="BF491">
            <v>24</v>
          </cell>
          <cell r="BG491">
            <v>12</v>
          </cell>
          <cell r="BH491">
            <v>42</v>
          </cell>
          <cell r="BI491">
            <v>38</v>
          </cell>
          <cell r="BJ491">
            <v>28</v>
          </cell>
          <cell r="BK491">
            <v>26</v>
          </cell>
          <cell r="BL491">
            <v>24</v>
          </cell>
          <cell r="BM491">
            <v>12</v>
          </cell>
          <cell r="BN491">
            <v>182</v>
          </cell>
          <cell r="BO491">
            <v>12</v>
          </cell>
          <cell r="BP491">
            <v>42</v>
          </cell>
          <cell r="BQ491">
            <v>38</v>
          </cell>
          <cell r="BR491">
            <v>28</v>
          </cell>
          <cell r="BS491">
            <v>26</v>
          </cell>
          <cell r="BT491">
            <v>24</v>
          </cell>
          <cell r="BU491">
            <v>12</v>
          </cell>
          <cell r="BV491">
            <v>182</v>
          </cell>
          <cell r="BW491">
            <v>0</v>
          </cell>
          <cell r="BX491" t="str">
            <v>TIDAK</v>
          </cell>
          <cell r="BY491" t="str">
            <v>TIDAK</v>
          </cell>
        </row>
        <row r="492">
          <cell r="A492">
            <v>92603</v>
          </cell>
          <cell r="B492" t="str">
            <v>Ardi Supriadi</v>
          </cell>
          <cell r="C492" t="str">
            <v>RVO</v>
          </cell>
          <cell r="D492">
            <v>44809</v>
          </cell>
          <cell r="E492" t="str">
            <v>Sep-22</v>
          </cell>
          <cell r="F492" t="str">
            <v>REGULER</v>
          </cell>
          <cell r="G492" t="str">
            <v>REGULER</v>
          </cell>
          <cell r="H492" t="str">
            <v>REGULER</v>
          </cell>
          <cell r="I492" t="str">
            <v>REGULER</v>
          </cell>
          <cell r="J492" t="str">
            <v>REGULER</v>
          </cell>
          <cell r="K492" t="str">
            <v>REGULER</v>
          </cell>
          <cell r="L492" t="str">
            <v>REGULER</v>
          </cell>
          <cell r="M492">
            <v>20</v>
          </cell>
          <cell r="N492">
            <v>42</v>
          </cell>
          <cell r="O492">
            <v>39</v>
          </cell>
          <cell r="P492">
            <v>42</v>
          </cell>
          <cell r="Q492">
            <v>26</v>
          </cell>
          <cell r="R492">
            <v>41</v>
          </cell>
          <cell r="S492">
            <v>0</v>
          </cell>
          <cell r="T492">
            <v>210</v>
          </cell>
          <cell r="U492">
            <v>20</v>
          </cell>
          <cell r="V492">
            <v>42</v>
          </cell>
          <cell r="W492">
            <v>39</v>
          </cell>
          <cell r="X492">
            <v>42</v>
          </cell>
          <cell r="Y492">
            <v>26</v>
          </cell>
          <cell r="Z492">
            <v>41</v>
          </cell>
          <cell r="AA492">
            <v>0</v>
          </cell>
          <cell r="AB492">
            <v>210</v>
          </cell>
          <cell r="AC492">
            <v>1</v>
          </cell>
          <cell r="AD492" t="str">
            <v>TIDAK</v>
          </cell>
          <cell r="AE492" t="str">
            <v>TIDAK</v>
          </cell>
          <cell r="AF492">
            <v>210</v>
          </cell>
          <cell r="AG492">
            <v>5</v>
          </cell>
          <cell r="AH492" t="str">
            <v>SAPHIRE</v>
          </cell>
          <cell r="AI492">
            <v>0</v>
          </cell>
          <cell r="AJ492" t="str">
            <v>Y</v>
          </cell>
          <cell r="AK492">
            <v>0</v>
          </cell>
          <cell r="AL492">
            <v>45261</v>
          </cell>
          <cell r="AM492">
            <v>45701</v>
          </cell>
          <cell r="AN492">
            <v>1</v>
          </cell>
          <cell r="AO492">
            <v>210</v>
          </cell>
          <cell r="AP492" t="str">
            <v>-</v>
          </cell>
          <cell r="AQ492" t="str">
            <v>-</v>
          </cell>
          <cell r="AR492" t="str">
            <v>EKSKLUSIF</v>
          </cell>
          <cell r="AS492" t="str">
            <v>EKSKLUSIF</v>
          </cell>
          <cell r="AT492" t="str">
            <v>REGULER</v>
          </cell>
          <cell r="AU492" t="str">
            <v>REGULER</v>
          </cell>
          <cell r="AV492" t="str">
            <v/>
          </cell>
          <cell r="AW492">
            <v>55</v>
          </cell>
          <cell r="AX492">
            <v>45</v>
          </cell>
          <cell r="AY492">
            <v>54</v>
          </cell>
          <cell r="AZ492">
            <v>40</v>
          </cell>
          <cell r="BA492">
            <v>45</v>
          </cell>
          <cell r="BB492">
            <v>55</v>
          </cell>
          <cell r="BC492">
            <v>45</v>
          </cell>
          <cell r="BD492">
            <v>54</v>
          </cell>
          <cell r="BE492">
            <v>40</v>
          </cell>
          <cell r="BF492">
            <v>45</v>
          </cell>
          <cell r="BG492">
            <v>19</v>
          </cell>
          <cell r="BH492">
            <v>55</v>
          </cell>
          <cell r="BI492">
            <v>45</v>
          </cell>
          <cell r="BJ492">
            <v>54</v>
          </cell>
          <cell r="BK492">
            <v>40</v>
          </cell>
          <cell r="BL492">
            <v>45</v>
          </cell>
          <cell r="BM492">
            <v>17</v>
          </cell>
          <cell r="BN492">
            <v>275</v>
          </cell>
          <cell r="BO492">
            <v>19</v>
          </cell>
          <cell r="BP492">
            <v>55</v>
          </cell>
          <cell r="BQ492">
            <v>0</v>
          </cell>
          <cell r="BR492">
            <v>0</v>
          </cell>
          <cell r="BS492">
            <v>40</v>
          </cell>
          <cell r="BT492">
            <v>45</v>
          </cell>
          <cell r="BU492">
            <v>17</v>
          </cell>
          <cell r="BV492">
            <v>176</v>
          </cell>
          <cell r="BW492">
            <v>0</v>
          </cell>
          <cell r="BX492" t="str">
            <v>TIDAK</v>
          </cell>
          <cell r="BY492" t="str">
            <v>TIDAK</v>
          </cell>
        </row>
        <row r="493">
          <cell r="A493">
            <v>90625</v>
          </cell>
          <cell r="B493" t="str">
            <v>Arif Ahmad Nugroho</v>
          </cell>
          <cell r="C493" t="str">
            <v>RVO</v>
          </cell>
          <cell r="D493">
            <v>44776</v>
          </cell>
          <cell r="E493" t="str">
            <v>Aug-22</v>
          </cell>
          <cell r="F493" t="str">
            <v>REGULER</v>
          </cell>
          <cell r="G493" t="str">
            <v>REGULER</v>
          </cell>
          <cell r="H493" t="str">
            <v>REGULER</v>
          </cell>
          <cell r="I493" t="str">
            <v>REGULER</v>
          </cell>
          <cell r="J493" t="str">
            <v>REGULER</v>
          </cell>
          <cell r="K493" t="str">
            <v>REGULER</v>
          </cell>
          <cell r="L493" t="str">
            <v>REGULER</v>
          </cell>
          <cell r="M493">
            <v>5</v>
          </cell>
          <cell r="N493">
            <v>17</v>
          </cell>
          <cell r="O493">
            <v>22</v>
          </cell>
          <cell r="P493">
            <v>26</v>
          </cell>
          <cell r="Q493">
            <v>23</v>
          </cell>
          <cell r="R493">
            <v>32</v>
          </cell>
          <cell r="S493">
            <v>12</v>
          </cell>
          <cell r="T493">
            <v>137</v>
          </cell>
          <cell r="U493">
            <v>5</v>
          </cell>
          <cell r="V493">
            <v>17</v>
          </cell>
          <cell r="W493">
            <v>22</v>
          </cell>
          <cell r="X493">
            <v>26</v>
          </cell>
          <cell r="Y493">
            <v>23</v>
          </cell>
          <cell r="Z493">
            <v>32</v>
          </cell>
          <cell r="AA493">
            <v>12</v>
          </cell>
          <cell r="AB493">
            <v>137</v>
          </cell>
          <cell r="AC493">
            <v>0</v>
          </cell>
          <cell r="AD493" t="str">
            <v>TIDAK</v>
          </cell>
          <cell r="AE493" t="str">
            <v>TIDAK</v>
          </cell>
          <cell r="AF493">
            <v>137</v>
          </cell>
          <cell r="AG493">
            <v>3</v>
          </cell>
          <cell r="AH493" t="str">
            <v>SAPHIRE</v>
          </cell>
          <cell r="AI493">
            <v>0</v>
          </cell>
          <cell r="AJ493" t="str">
            <v>Y</v>
          </cell>
          <cell r="AK493">
            <v>0</v>
          </cell>
          <cell r="AL493">
            <v>45261</v>
          </cell>
          <cell r="AM493">
            <v>45701</v>
          </cell>
          <cell r="AN493">
            <v>1</v>
          </cell>
          <cell r="AO493">
            <v>137</v>
          </cell>
          <cell r="AP493" t="str">
            <v>-</v>
          </cell>
          <cell r="AQ493" t="str">
            <v>-</v>
          </cell>
          <cell r="AR493" t="str">
            <v>REGULER</v>
          </cell>
          <cell r="AS493" t="str">
            <v>REGULER</v>
          </cell>
          <cell r="AT493" t="str">
            <v>REGULER</v>
          </cell>
          <cell r="AU493" t="str">
            <v>REGULER</v>
          </cell>
          <cell r="AV493" t="str">
            <v/>
          </cell>
          <cell r="AW493">
            <v>39</v>
          </cell>
          <cell r="AX493">
            <v>29</v>
          </cell>
          <cell r="AY493">
            <v>24</v>
          </cell>
          <cell r="AZ493">
            <v>34</v>
          </cell>
          <cell r="BA493">
            <v>30</v>
          </cell>
          <cell r="BB493">
            <v>39</v>
          </cell>
          <cell r="BC493">
            <v>29</v>
          </cell>
          <cell r="BD493">
            <v>24</v>
          </cell>
          <cell r="BE493">
            <v>34</v>
          </cell>
          <cell r="BF493">
            <v>30</v>
          </cell>
          <cell r="BG493">
            <v>13</v>
          </cell>
          <cell r="BH493">
            <v>39</v>
          </cell>
          <cell r="BI493">
            <v>29</v>
          </cell>
          <cell r="BJ493">
            <v>24</v>
          </cell>
          <cell r="BK493">
            <v>34</v>
          </cell>
          <cell r="BL493">
            <v>30</v>
          </cell>
          <cell r="BM493">
            <v>14</v>
          </cell>
          <cell r="BN493">
            <v>183</v>
          </cell>
          <cell r="BO493">
            <v>13</v>
          </cell>
          <cell r="BP493">
            <v>39</v>
          </cell>
          <cell r="BQ493">
            <v>29</v>
          </cell>
          <cell r="BR493">
            <v>24</v>
          </cell>
          <cell r="BS493">
            <v>34</v>
          </cell>
          <cell r="BT493">
            <v>30</v>
          </cell>
          <cell r="BU493">
            <v>14</v>
          </cell>
          <cell r="BV493">
            <v>183</v>
          </cell>
          <cell r="BW493">
            <v>0</v>
          </cell>
          <cell r="BX493" t="str">
            <v>TIDAK</v>
          </cell>
          <cell r="BY493" t="str">
            <v>TIDAK</v>
          </cell>
        </row>
        <row r="494">
          <cell r="A494" t="str">
            <v>A2466</v>
          </cell>
          <cell r="B494" t="str">
            <v>Arni Febriani Manurung</v>
          </cell>
          <cell r="C494" t="str">
            <v>RVO</v>
          </cell>
          <cell r="D494">
            <v>45102</v>
          </cell>
          <cell r="E494" t="str">
            <v>Jun-23</v>
          </cell>
          <cell r="F494" t="str">
            <v>-</v>
          </cell>
          <cell r="G494" t="str">
            <v>-</v>
          </cell>
          <cell r="H494" t="str">
            <v>REGULER</v>
          </cell>
          <cell r="I494" t="str">
            <v>-</v>
          </cell>
          <cell r="J494" t="str">
            <v>REGULER</v>
          </cell>
          <cell r="K494" t="str">
            <v>REGULER</v>
          </cell>
          <cell r="L494" t="str">
            <v>-</v>
          </cell>
          <cell r="M494">
            <v>0</v>
          </cell>
          <cell r="N494">
            <v>0</v>
          </cell>
          <cell r="O494">
            <v>6</v>
          </cell>
          <cell r="P494">
            <v>0</v>
          </cell>
          <cell r="Q494">
            <v>6</v>
          </cell>
          <cell r="R494">
            <v>2</v>
          </cell>
          <cell r="S494">
            <v>0</v>
          </cell>
          <cell r="T494">
            <v>14</v>
          </cell>
          <cell r="U494">
            <v>0</v>
          </cell>
          <cell r="V494">
            <v>0</v>
          </cell>
          <cell r="W494">
            <v>6</v>
          </cell>
          <cell r="X494">
            <v>0</v>
          </cell>
          <cell r="Y494">
            <v>6</v>
          </cell>
          <cell r="Z494">
            <v>2</v>
          </cell>
          <cell r="AA494">
            <v>0</v>
          </cell>
          <cell r="AB494">
            <v>14</v>
          </cell>
          <cell r="AC494">
            <v>4</v>
          </cell>
          <cell r="AD494" t="str">
            <v>DOWNGRADE</v>
          </cell>
          <cell r="AE494" t="str">
            <v>TIDAK</v>
          </cell>
          <cell r="AF494">
            <v>7</v>
          </cell>
          <cell r="AG494">
            <v>1</v>
          </cell>
          <cell r="AH494" t="str">
            <v>SAPHIRE</v>
          </cell>
          <cell r="AI494">
            <v>0</v>
          </cell>
          <cell r="AJ494" t="str">
            <v>FALSE</v>
          </cell>
          <cell r="AK494">
            <v>0</v>
          </cell>
          <cell r="AL494">
            <v>45261</v>
          </cell>
          <cell r="AM494">
            <v>45701</v>
          </cell>
          <cell r="AN494">
            <v>1</v>
          </cell>
          <cell r="AO494">
            <v>7</v>
          </cell>
          <cell r="AP494" t="str">
            <v>-</v>
          </cell>
          <cell r="AQ494" t="str">
            <v>-</v>
          </cell>
          <cell r="AR494" t="str">
            <v>-</v>
          </cell>
          <cell r="AS494" t="str">
            <v>REGULER</v>
          </cell>
          <cell r="AT494" t="str">
            <v>-</v>
          </cell>
          <cell r="AU494" t="str">
            <v>-</v>
          </cell>
          <cell r="AV494" t="str">
            <v/>
          </cell>
          <cell r="AW494">
            <v>0</v>
          </cell>
          <cell r="AX494">
            <v>0</v>
          </cell>
          <cell r="AY494">
            <v>4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4</v>
          </cell>
          <cell r="BE494">
            <v>0</v>
          </cell>
          <cell r="BF494">
            <v>0</v>
          </cell>
          <cell r="BG494">
            <v>9</v>
          </cell>
          <cell r="BH494">
            <v>0</v>
          </cell>
          <cell r="BI494">
            <v>0</v>
          </cell>
          <cell r="BJ494">
            <v>4</v>
          </cell>
          <cell r="BK494">
            <v>0</v>
          </cell>
          <cell r="BL494">
            <v>0</v>
          </cell>
          <cell r="BM494" t="str">
            <v/>
          </cell>
          <cell r="BN494">
            <v>13</v>
          </cell>
          <cell r="BO494">
            <v>9</v>
          </cell>
          <cell r="BP494">
            <v>0</v>
          </cell>
          <cell r="BQ494">
            <v>0</v>
          </cell>
          <cell r="BR494">
            <v>4</v>
          </cell>
          <cell r="BS494">
            <v>0</v>
          </cell>
          <cell r="BT494">
            <v>0</v>
          </cell>
          <cell r="BU494" t="str">
            <v/>
          </cell>
          <cell r="BV494">
            <v>13</v>
          </cell>
          <cell r="BW494">
            <v>5</v>
          </cell>
          <cell r="BX494" t="str">
            <v>DOWNGRADE</v>
          </cell>
          <cell r="BY494" t="str">
            <v>RESET</v>
          </cell>
        </row>
        <row r="495">
          <cell r="A495">
            <v>92199</v>
          </cell>
          <cell r="B495" t="str">
            <v>Astri Kurniawati</v>
          </cell>
          <cell r="C495" t="str">
            <v>RVO</v>
          </cell>
          <cell r="D495">
            <v>44653</v>
          </cell>
          <cell r="E495" t="str">
            <v>Apr-22</v>
          </cell>
          <cell r="F495" t="str">
            <v>EKSKLUSIF</v>
          </cell>
          <cell r="G495" t="str">
            <v>EKSKLUSIF</v>
          </cell>
          <cell r="H495" t="str">
            <v>EKSKLUSIF</v>
          </cell>
          <cell r="I495" t="str">
            <v>EKSKLUSIF</v>
          </cell>
          <cell r="J495" t="str">
            <v>EKSKLUSIF</v>
          </cell>
          <cell r="K495" t="str">
            <v>EKSKLUSIF</v>
          </cell>
          <cell r="L495" t="str">
            <v>EKSKLUSIF</v>
          </cell>
          <cell r="M495">
            <v>24</v>
          </cell>
          <cell r="N495">
            <v>51</v>
          </cell>
          <cell r="O495">
            <v>46</v>
          </cell>
          <cell r="P495">
            <v>55</v>
          </cell>
          <cell r="Q495">
            <v>48</v>
          </cell>
          <cell r="R495">
            <v>53</v>
          </cell>
          <cell r="S495">
            <v>0</v>
          </cell>
          <cell r="T495">
            <v>277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1</v>
          </cell>
          <cell r="AD495" t="str">
            <v>TIDAK</v>
          </cell>
          <cell r="AE495" t="str">
            <v>TIDAK</v>
          </cell>
          <cell r="AF495">
            <v>0</v>
          </cell>
          <cell r="AG495">
            <v>4</v>
          </cell>
          <cell r="AH495" t="str">
            <v>SAPHIRE</v>
          </cell>
          <cell r="AI495">
            <v>0</v>
          </cell>
          <cell r="AJ495" t="str">
            <v>FALSE</v>
          </cell>
          <cell r="AK495">
            <v>0</v>
          </cell>
          <cell r="AL495">
            <v>45261</v>
          </cell>
          <cell r="AM495">
            <v>45701</v>
          </cell>
          <cell r="AN495">
            <v>1</v>
          </cell>
          <cell r="AO495">
            <v>0</v>
          </cell>
          <cell r="AP495" t="str">
            <v>EKSKLUSIF</v>
          </cell>
          <cell r="AQ495" t="str">
            <v>-</v>
          </cell>
          <cell r="AR495" t="str">
            <v>EKSKLUSIF</v>
          </cell>
          <cell r="AS495" t="str">
            <v>EKSKLUSIF</v>
          </cell>
          <cell r="AT495" t="str">
            <v>EKSKLUSIF</v>
          </cell>
          <cell r="AU495" t="str">
            <v>REGULER</v>
          </cell>
          <cell r="AV495" t="str">
            <v/>
          </cell>
          <cell r="AW495">
            <v>54</v>
          </cell>
          <cell r="AX495">
            <v>59</v>
          </cell>
          <cell r="AY495">
            <v>58</v>
          </cell>
          <cell r="AZ495">
            <v>63</v>
          </cell>
          <cell r="BA495">
            <v>52</v>
          </cell>
          <cell r="BB495">
            <v>54</v>
          </cell>
          <cell r="BC495">
            <v>59</v>
          </cell>
          <cell r="BD495">
            <v>58</v>
          </cell>
          <cell r="BE495">
            <v>63</v>
          </cell>
          <cell r="BF495">
            <v>52</v>
          </cell>
          <cell r="BG495">
            <v>24</v>
          </cell>
          <cell r="BH495">
            <v>54</v>
          </cell>
          <cell r="BI495">
            <v>59</v>
          </cell>
          <cell r="BJ495">
            <v>58</v>
          </cell>
          <cell r="BK495">
            <v>63</v>
          </cell>
          <cell r="BL495">
            <v>52</v>
          </cell>
          <cell r="BM495">
            <v>19</v>
          </cell>
          <cell r="BN495">
            <v>329</v>
          </cell>
          <cell r="BO495">
            <v>0</v>
          </cell>
          <cell r="BP495">
            <v>54</v>
          </cell>
          <cell r="BQ495">
            <v>0</v>
          </cell>
          <cell r="BR495">
            <v>0</v>
          </cell>
          <cell r="BS495">
            <v>0</v>
          </cell>
          <cell r="BT495">
            <v>52</v>
          </cell>
          <cell r="BU495">
            <v>19</v>
          </cell>
          <cell r="BV495">
            <v>125</v>
          </cell>
          <cell r="BW495">
            <v>0</v>
          </cell>
          <cell r="BX495" t="str">
            <v>TIDAK</v>
          </cell>
          <cell r="BY495" t="str">
            <v>TIDAK</v>
          </cell>
        </row>
        <row r="496">
          <cell r="A496">
            <v>90974</v>
          </cell>
          <cell r="B496" t="str">
            <v>Aulia Anisa</v>
          </cell>
          <cell r="C496" t="str">
            <v>RVO</v>
          </cell>
          <cell r="D496">
            <v>44544</v>
          </cell>
          <cell r="E496" t="str">
            <v>Dec-21</v>
          </cell>
          <cell r="F496" t="str">
            <v>REGULER</v>
          </cell>
          <cell r="G496" t="str">
            <v>REGULER</v>
          </cell>
          <cell r="H496" t="str">
            <v>REGULER</v>
          </cell>
          <cell r="I496" t="str">
            <v>REGULER</v>
          </cell>
          <cell r="J496" t="str">
            <v>-</v>
          </cell>
          <cell r="K496" t="str">
            <v>-</v>
          </cell>
          <cell r="L496" t="str">
            <v>-</v>
          </cell>
          <cell r="M496">
            <v>15</v>
          </cell>
          <cell r="N496">
            <v>35</v>
          </cell>
          <cell r="O496">
            <v>21</v>
          </cell>
          <cell r="P496">
            <v>7</v>
          </cell>
          <cell r="Q496">
            <v>0</v>
          </cell>
          <cell r="R496">
            <v>0</v>
          </cell>
          <cell r="S496">
            <v>0</v>
          </cell>
          <cell r="T496">
            <v>78</v>
          </cell>
          <cell r="U496">
            <v>15</v>
          </cell>
          <cell r="V496">
            <v>35</v>
          </cell>
          <cell r="W496">
            <v>21</v>
          </cell>
          <cell r="X496">
            <v>7</v>
          </cell>
          <cell r="Y496">
            <v>0</v>
          </cell>
          <cell r="Z496">
            <v>0</v>
          </cell>
          <cell r="AA496">
            <v>0</v>
          </cell>
          <cell r="AB496">
            <v>78</v>
          </cell>
          <cell r="AC496">
            <v>3</v>
          </cell>
          <cell r="AD496" t="str">
            <v>DOWNGRADE</v>
          </cell>
          <cell r="AE496" t="str">
            <v>RESET</v>
          </cell>
          <cell r="AF496">
            <v>0</v>
          </cell>
          <cell r="AG496">
            <v>3</v>
          </cell>
          <cell r="AH496" t="str">
            <v>SAPHIRE</v>
          </cell>
          <cell r="AI496">
            <v>0</v>
          </cell>
          <cell r="AJ496" t="str">
            <v>FALSE</v>
          </cell>
          <cell r="AK496">
            <v>0</v>
          </cell>
          <cell r="AL496">
            <v>45261</v>
          </cell>
          <cell r="AM496">
            <v>45701</v>
          </cell>
          <cell r="AN496">
            <v>1</v>
          </cell>
          <cell r="AO496">
            <v>0</v>
          </cell>
          <cell r="AP496" t="str">
            <v>-</v>
          </cell>
          <cell r="AQ496" t="str">
            <v>-</v>
          </cell>
          <cell r="AR496" t="str">
            <v>-</v>
          </cell>
          <cell r="AS496" t="str">
            <v>-</v>
          </cell>
          <cell r="AT496" t="str">
            <v>-</v>
          </cell>
          <cell r="AU496" t="str">
            <v>-</v>
          </cell>
          <cell r="AV496" t="str">
            <v/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 t="str">
            <v/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 t="str">
            <v/>
          </cell>
          <cell r="BN496">
            <v>0</v>
          </cell>
          <cell r="BO496" t="str">
            <v/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 t="str">
            <v/>
          </cell>
          <cell r="BV496">
            <v>0</v>
          </cell>
          <cell r="BW496">
            <v>7</v>
          </cell>
          <cell r="BX496" t="str">
            <v>DOWNGRADE</v>
          </cell>
          <cell r="BY496" t="str">
            <v>RESET</v>
          </cell>
        </row>
        <row r="497">
          <cell r="A497">
            <v>92403</v>
          </cell>
          <cell r="B497" t="str">
            <v>Aulia Ashfahani</v>
          </cell>
          <cell r="C497" t="str">
            <v>RVO</v>
          </cell>
          <cell r="D497">
            <v>44746</v>
          </cell>
          <cell r="E497" t="str">
            <v>Jul-22</v>
          </cell>
          <cell r="F497" t="str">
            <v>REGULER</v>
          </cell>
          <cell r="G497" t="str">
            <v>REGULER</v>
          </cell>
          <cell r="H497" t="str">
            <v>REGULER</v>
          </cell>
          <cell r="I497" t="str">
            <v>REGULER</v>
          </cell>
          <cell r="J497" t="str">
            <v>REGULER</v>
          </cell>
          <cell r="K497" t="str">
            <v>REGULER</v>
          </cell>
          <cell r="L497" t="str">
            <v>REGULER</v>
          </cell>
          <cell r="M497">
            <v>17</v>
          </cell>
          <cell r="N497">
            <v>33</v>
          </cell>
          <cell r="O497">
            <v>23</v>
          </cell>
          <cell r="P497">
            <v>28</v>
          </cell>
          <cell r="Q497">
            <v>14</v>
          </cell>
          <cell r="R497">
            <v>37</v>
          </cell>
          <cell r="S497">
            <v>18</v>
          </cell>
          <cell r="T497">
            <v>170</v>
          </cell>
          <cell r="U497">
            <v>17</v>
          </cell>
          <cell r="V497">
            <v>33</v>
          </cell>
          <cell r="W497">
            <v>23</v>
          </cell>
          <cell r="X497">
            <v>28</v>
          </cell>
          <cell r="Y497">
            <v>14</v>
          </cell>
          <cell r="Z497">
            <v>37</v>
          </cell>
          <cell r="AA497">
            <v>18</v>
          </cell>
          <cell r="AB497">
            <v>170</v>
          </cell>
          <cell r="AC497">
            <v>0</v>
          </cell>
          <cell r="AD497" t="str">
            <v>TIDAK</v>
          </cell>
          <cell r="AE497" t="str">
            <v>TIDAK</v>
          </cell>
          <cell r="AF497">
            <v>170</v>
          </cell>
          <cell r="AG497">
            <v>3</v>
          </cell>
          <cell r="AH497" t="str">
            <v>SAPHIRE</v>
          </cell>
          <cell r="AI497">
            <v>0</v>
          </cell>
          <cell r="AJ497" t="str">
            <v>Y</v>
          </cell>
          <cell r="AK497">
            <v>0</v>
          </cell>
          <cell r="AL497">
            <v>45261</v>
          </cell>
          <cell r="AM497">
            <v>45701</v>
          </cell>
          <cell r="AN497">
            <v>1</v>
          </cell>
          <cell r="AO497">
            <v>170</v>
          </cell>
          <cell r="AP497" t="str">
            <v>-</v>
          </cell>
          <cell r="AQ497" t="str">
            <v>-</v>
          </cell>
          <cell r="AR497" t="str">
            <v>REGULER</v>
          </cell>
          <cell r="AS497" t="str">
            <v>REGULER</v>
          </cell>
          <cell r="AT497" t="str">
            <v>REGULER</v>
          </cell>
          <cell r="AU497" t="str">
            <v>REGULER</v>
          </cell>
          <cell r="AV497" t="str">
            <v/>
          </cell>
          <cell r="AW497">
            <v>43</v>
          </cell>
          <cell r="AX497">
            <v>31</v>
          </cell>
          <cell r="AY497">
            <v>28</v>
          </cell>
          <cell r="AZ497">
            <v>44</v>
          </cell>
          <cell r="BA497">
            <v>36</v>
          </cell>
          <cell r="BB497">
            <v>43</v>
          </cell>
          <cell r="BC497">
            <v>31</v>
          </cell>
          <cell r="BD497">
            <v>28</v>
          </cell>
          <cell r="BE497">
            <v>44</v>
          </cell>
          <cell r="BF497">
            <v>36</v>
          </cell>
          <cell r="BG497">
            <v>10</v>
          </cell>
          <cell r="BH497">
            <v>43</v>
          </cell>
          <cell r="BI497">
            <v>31</v>
          </cell>
          <cell r="BJ497">
            <v>28</v>
          </cell>
          <cell r="BK497">
            <v>44</v>
          </cell>
          <cell r="BL497">
            <v>36</v>
          </cell>
          <cell r="BM497">
            <v>20</v>
          </cell>
          <cell r="BN497">
            <v>212</v>
          </cell>
          <cell r="BO497">
            <v>10</v>
          </cell>
          <cell r="BP497">
            <v>43</v>
          </cell>
          <cell r="BQ497">
            <v>31</v>
          </cell>
          <cell r="BR497">
            <v>28</v>
          </cell>
          <cell r="BS497">
            <v>44</v>
          </cell>
          <cell r="BT497">
            <v>36</v>
          </cell>
          <cell r="BU497">
            <v>20</v>
          </cell>
          <cell r="BV497">
            <v>212</v>
          </cell>
          <cell r="BW497">
            <v>0</v>
          </cell>
          <cell r="BX497" t="str">
            <v>TIDAK</v>
          </cell>
          <cell r="BY497" t="str">
            <v>TIDAK</v>
          </cell>
        </row>
        <row r="498">
          <cell r="A498" t="str">
            <v>A3580</v>
          </cell>
          <cell r="B498" t="str">
            <v>Bekti Solehudin</v>
          </cell>
          <cell r="C498" t="str">
            <v>RVO</v>
          </cell>
          <cell r="D498">
            <v>45291</v>
          </cell>
          <cell r="E498" t="str">
            <v>Dec-23</v>
          </cell>
          <cell r="F498" t="str">
            <v>REGULER</v>
          </cell>
          <cell r="G498" t="str">
            <v>-</v>
          </cell>
          <cell r="H498" t="str">
            <v>-</v>
          </cell>
          <cell r="I498" t="str">
            <v>-</v>
          </cell>
          <cell r="J498" t="str">
            <v>-</v>
          </cell>
          <cell r="K498" t="str">
            <v>-</v>
          </cell>
          <cell r="L498" t="str">
            <v>-</v>
          </cell>
          <cell r="M498">
            <v>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2</v>
          </cell>
          <cell r="U498">
            <v>2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2</v>
          </cell>
          <cell r="AC498">
            <v>6</v>
          </cell>
          <cell r="AD498" t="str">
            <v>DOWNGRADE</v>
          </cell>
          <cell r="AE498" t="str">
            <v>RESET</v>
          </cell>
          <cell r="AF498">
            <v>0</v>
          </cell>
          <cell r="AG498">
            <v>1</v>
          </cell>
          <cell r="AH498" t="str">
            <v>SAPHIRE</v>
          </cell>
          <cell r="AI498">
            <v>0</v>
          </cell>
          <cell r="AJ498" t="str">
            <v>FALSE</v>
          </cell>
          <cell r="AK498">
            <v>0</v>
          </cell>
          <cell r="AL498">
            <v>45261</v>
          </cell>
          <cell r="AM498">
            <v>45701</v>
          </cell>
          <cell r="AN498">
            <v>1</v>
          </cell>
          <cell r="AO498">
            <v>0</v>
          </cell>
          <cell r="AP498" t="str">
            <v>-</v>
          </cell>
          <cell r="AQ498" t="str">
            <v>-</v>
          </cell>
          <cell r="AR498" t="str">
            <v>-</v>
          </cell>
          <cell r="AS498" t="str">
            <v>-</v>
          </cell>
          <cell r="AT498" t="str">
            <v>-</v>
          </cell>
          <cell r="AU498" t="str">
            <v>-</v>
          </cell>
          <cell r="AV498" t="str">
            <v/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 t="str">
            <v/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 t="str">
            <v/>
          </cell>
          <cell r="BN498">
            <v>0</v>
          </cell>
          <cell r="BO498" t="str">
            <v/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 t="str">
            <v/>
          </cell>
          <cell r="BV498">
            <v>0</v>
          </cell>
          <cell r="BW498">
            <v>7</v>
          </cell>
          <cell r="BX498" t="str">
            <v>DOWNGRADE</v>
          </cell>
          <cell r="BY498" t="str">
            <v>RESET</v>
          </cell>
        </row>
        <row r="499">
          <cell r="A499" t="str">
            <v>A3439</v>
          </cell>
          <cell r="B499" t="str">
            <v>Berllita Cornella Devi</v>
          </cell>
          <cell r="C499" t="str">
            <v>RVO</v>
          </cell>
          <cell r="D499">
            <v>45283</v>
          </cell>
          <cell r="E499" t="str">
            <v>Dec-23</v>
          </cell>
          <cell r="F499" t="str">
            <v>REGULER</v>
          </cell>
          <cell r="G499" t="str">
            <v>REGULER</v>
          </cell>
          <cell r="H499" t="str">
            <v>REGULER</v>
          </cell>
          <cell r="I499" t="str">
            <v>-</v>
          </cell>
          <cell r="J499" t="str">
            <v>REGULER</v>
          </cell>
          <cell r="K499" t="str">
            <v>-</v>
          </cell>
          <cell r="L499" t="str">
            <v>-</v>
          </cell>
          <cell r="M499">
            <v>4</v>
          </cell>
          <cell r="N499">
            <v>1</v>
          </cell>
          <cell r="O499">
            <v>5</v>
          </cell>
          <cell r="P499">
            <v>0</v>
          </cell>
          <cell r="Q499">
            <v>1</v>
          </cell>
          <cell r="R499">
            <v>0</v>
          </cell>
          <cell r="S499">
            <v>0</v>
          </cell>
          <cell r="T499">
            <v>11</v>
          </cell>
          <cell r="U499">
            <v>4</v>
          </cell>
          <cell r="V499">
            <v>1</v>
          </cell>
          <cell r="W499">
            <v>5</v>
          </cell>
          <cell r="X499">
            <v>0</v>
          </cell>
          <cell r="Y499">
            <v>1</v>
          </cell>
          <cell r="Z499">
            <v>0</v>
          </cell>
          <cell r="AA499">
            <v>0</v>
          </cell>
          <cell r="AB499">
            <v>11</v>
          </cell>
          <cell r="AC499">
            <v>3</v>
          </cell>
          <cell r="AD499" t="str">
            <v>DOWNGRADE</v>
          </cell>
          <cell r="AE499" t="str">
            <v>TIDAK</v>
          </cell>
          <cell r="AF499">
            <v>5.5</v>
          </cell>
          <cell r="AG499">
            <v>1</v>
          </cell>
          <cell r="AH499" t="str">
            <v>SAPHIRE</v>
          </cell>
          <cell r="AI499">
            <v>0</v>
          </cell>
          <cell r="AJ499" t="str">
            <v>FALSE</v>
          </cell>
          <cell r="AK499">
            <v>0</v>
          </cell>
          <cell r="AL499">
            <v>45261</v>
          </cell>
          <cell r="AM499">
            <v>45701</v>
          </cell>
          <cell r="AN499">
            <v>1</v>
          </cell>
          <cell r="AO499">
            <v>5.5</v>
          </cell>
          <cell r="AP499" t="str">
            <v>-</v>
          </cell>
          <cell r="AQ499" t="str">
            <v>-</v>
          </cell>
          <cell r="AR499" t="str">
            <v>-</v>
          </cell>
          <cell r="AS499" t="str">
            <v>REGULER</v>
          </cell>
          <cell r="AT499" t="str">
            <v>-</v>
          </cell>
          <cell r="AU499" t="str">
            <v>REGULER</v>
          </cell>
          <cell r="AV499" t="str">
            <v/>
          </cell>
          <cell r="AW499">
            <v>2</v>
          </cell>
          <cell r="AX499">
            <v>0</v>
          </cell>
          <cell r="AY499">
            <v>1</v>
          </cell>
          <cell r="AZ499">
            <v>0</v>
          </cell>
          <cell r="BA499">
            <v>6</v>
          </cell>
          <cell r="BB499">
            <v>2</v>
          </cell>
          <cell r="BC499">
            <v>0</v>
          </cell>
          <cell r="BD499">
            <v>1</v>
          </cell>
          <cell r="BE499">
            <v>0</v>
          </cell>
          <cell r="BF499">
            <v>6</v>
          </cell>
          <cell r="BG499">
            <v>2</v>
          </cell>
          <cell r="BH499">
            <v>2</v>
          </cell>
          <cell r="BI499">
            <v>0</v>
          </cell>
          <cell r="BJ499">
            <v>1</v>
          </cell>
          <cell r="BK499">
            <v>0</v>
          </cell>
          <cell r="BL499">
            <v>6</v>
          </cell>
          <cell r="BM499">
            <v>3</v>
          </cell>
          <cell r="BN499">
            <v>14</v>
          </cell>
          <cell r="BO499">
            <v>2</v>
          </cell>
          <cell r="BP499">
            <v>2</v>
          </cell>
          <cell r="BQ499">
            <v>0</v>
          </cell>
          <cell r="BR499">
            <v>1</v>
          </cell>
          <cell r="BS499">
            <v>0</v>
          </cell>
          <cell r="BT499">
            <v>6</v>
          </cell>
          <cell r="BU499">
            <v>3</v>
          </cell>
          <cell r="BV499">
            <v>14</v>
          </cell>
          <cell r="BW499">
            <v>2</v>
          </cell>
          <cell r="BX499" t="str">
            <v>TIDAK</v>
          </cell>
          <cell r="BY499" t="str">
            <v>TIDAK</v>
          </cell>
        </row>
        <row r="500">
          <cell r="A500">
            <v>92594</v>
          </cell>
          <cell r="B500" t="str">
            <v>Bryan Juliano Imantaka</v>
          </cell>
          <cell r="C500" t="str">
            <v>RVO</v>
          </cell>
          <cell r="D500">
            <v>44805</v>
          </cell>
          <cell r="E500" t="str">
            <v>Sep-22</v>
          </cell>
          <cell r="F500" t="str">
            <v>REGULER</v>
          </cell>
          <cell r="G500" t="str">
            <v>REGULER</v>
          </cell>
          <cell r="H500" t="str">
            <v>REGULER</v>
          </cell>
          <cell r="I500" t="str">
            <v>REGULER</v>
          </cell>
          <cell r="J500" t="str">
            <v>-</v>
          </cell>
          <cell r="K500" t="str">
            <v>REGULER</v>
          </cell>
          <cell r="L500" t="str">
            <v>REGULER</v>
          </cell>
          <cell r="M500">
            <v>17</v>
          </cell>
          <cell r="N500">
            <v>34</v>
          </cell>
          <cell r="O500">
            <v>27</v>
          </cell>
          <cell r="P500">
            <v>34</v>
          </cell>
          <cell r="Q500">
            <v>0</v>
          </cell>
          <cell r="R500">
            <v>2</v>
          </cell>
          <cell r="S500">
            <v>15</v>
          </cell>
          <cell r="T500">
            <v>129</v>
          </cell>
          <cell r="U500">
            <v>17</v>
          </cell>
          <cell r="V500">
            <v>34</v>
          </cell>
          <cell r="W500">
            <v>27</v>
          </cell>
          <cell r="X500">
            <v>34</v>
          </cell>
          <cell r="Y500">
            <v>0</v>
          </cell>
          <cell r="Z500">
            <v>2</v>
          </cell>
          <cell r="AA500">
            <v>15</v>
          </cell>
          <cell r="AB500">
            <v>129</v>
          </cell>
          <cell r="AC500">
            <v>1</v>
          </cell>
          <cell r="AD500" t="str">
            <v>TIDAK</v>
          </cell>
          <cell r="AE500" t="str">
            <v>TIDAK</v>
          </cell>
          <cell r="AF500">
            <v>129</v>
          </cell>
          <cell r="AG500">
            <v>4</v>
          </cell>
          <cell r="AH500" t="str">
            <v>SAPHIRE</v>
          </cell>
          <cell r="AI500">
            <v>0</v>
          </cell>
          <cell r="AJ500" t="str">
            <v>Y</v>
          </cell>
          <cell r="AK500">
            <v>0</v>
          </cell>
          <cell r="AL500">
            <v>45261</v>
          </cell>
          <cell r="AM500">
            <v>45701</v>
          </cell>
          <cell r="AN500">
            <v>1</v>
          </cell>
          <cell r="AO500">
            <v>129</v>
          </cell>
          <cell r="AP500" t="str">
            <v>-</v>
          </cell>
          <cell r="AQ500" t="str">
            <v>-</v>
          </cell>
          <cell r="AR500" t="str">
            <v>REGULER</v>
          </cell>
          <cell r="AS500" t="str">
            <v>REGULER</v>
          </cell>
          <cell r="AT500" t="str">
            <v>REGULER</v>
          </cell>
          <cell r="AU500" t="str">
            <v>REGULER</v>
          </cell>
          <cell r="AV500" t="str">
            <v/>
          </cell>
          <cell r="AW500">
            <v>41</v>
          </cell>
          <cell r="AX500">
            <v>46</v>
          </cell>
          <cell r="AY500">
            <v>41</v>
          </cell>
          <cell r="AZ500">
            <v>46</v>
          </cell>
          <cell r="BA500">
            <v>40</v>
          </cell>
          <cell r="BB500">
            <v>41</v>
          </cell>
          <cell r="BC500">
            <v>46</v>
          </cell>
          <cell r="BD500">
            <v>41</v>
          </cell>
          <cell r="BE500">
            <v>46</v>
          </cell>
          <cell r="BF500">
            <v>40</v>
          </cell>
          <cell r="BG500">
            <v>17</v>
          </cell>
          <cell r="BH500">
            <v>41</v>
          </cell>
          <cell r="BI500">
            <v>46</v>
          </cell>
          <cell r="BJ500">
            <v>41</v>
          </cell>
          <cell r="BK500">
            <v>46</v>
          </cell>
          <cell r="BL500">
            <v>40</v>
          </cell>
          <cell r="BM500">
            <v>14</v>
          </cell>
          <cell r="BN500">
            <v>245</v>
          </cell>
          <cell r="BO500">
            <v>17</v>
          </cell>
          <cell r="BP500">
            <v>41</v>
          </cell>
          <cell r="BQ500">
            <v>46</v>
          </cell>
          <cell r="BR500">
            <v>41</v>
          </cell>
          <cell r="BS500">
            <v>46</v>
          </cell>
          <cell r="BT500">
            <v>40</v>
          </cell>
          <cell r="BU500">
            <v>14</v>
          </cell>
          <cell r="BV500">
            <v>245</v>
          </cell>
          <cell r="BW500">
            <v>0</v>
          </cell>
          <cell r="BX500" t="str">
            <v>TIDAK</v>
          </cell>
          <cell r="BY500" t="str">
            <v>TIDAK</v>
          </cell>
        </row>
        <row r="501">
          <cell r="A501" t="str">
            <v>A3581</v>
          </cell>
          <cell r="B501" t="str">
            <v>Cantika Tasya Nirmala</v>
          </cell>
          <cell r="C501" t="str">
            <v>RVO</v>
          </cell>
          <cell r="D501">
            <v>45626</v>
          </cell>
          <cell r="E501" t="str">
            <v>Nov-24</v>
          </cell>
          <cell r="F501" t="str">
            <v>-</v>
          </cell>
          <cell r="G501" t="str">
            <v>REGULER</v>
          </cell>
          <cell r="H501" t="str">
            <v>-</v>
          </cell>
          <cell r="I501" t="str">
            <v>-</v>
          </cell>
          <cell r="J501" t="str">
            <v>-</v>
          </cell>
          <cell r="K501" t="str">
            <v>-</v>
          </cell>
          <cell r="L501" t="str">
            <v>-</v>
          </cell>
          <cell r="M501">
            <v>0</v>
          </cell>
          <cell r="N501">
            <v>9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9</v>
          </cell>
          <cell r="U501">
            <v>0</v>
          </cell>
          <cell r="V501">
            <v>9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9</v>
          </cell>
          <cell r="AC501">
            <v>6</v>
          </cell>
          <cell r="AD501" t="str">
            <v>DOWNGRADE</v>
          </cell>
          <cell r="AE501" t="str">
            <v>RESET</v>
          </cell>
          <cell r="AF501">
            <v>0</v>
          </cell>
          <cell r="AG501">
            <v>1</v>
          </cell>
          <cell r="AH501" t="str">
            <v>SAPHIRE</v>
          </cell>
          <cell r="AI501">
            <v>0</v>
          </cell>
          <cell r="AJ501" t="str">
            <v>FALSE</v>
          </cell>
          <cell r="AK501">
            <v>0</v>
          </cell>
          <cell r="AL501">
            <v>45261</v>
          </cell>
          <cell r="AM501">
            <v>45701</v>
          </cell>
          <cell r="AN501">
            <v>1</v>
          </cell>
          <cell r="AO501">
            <v>0</v>
          </cell>
          <cell r="AP501" t="str">
            <v>-</v>
          </cell>
          <cell r="AQ501" t="str">
            <v>-</v>
          </cell>
          <cell r="AR501" t="str">
            <v>-</v>
          </cell>
          <cell r="AS501" t="str">
            <v>-</v>
          </cell>
          <cell r="AT501" t="str">
            <v>-</v>
          </cell>
          <cell r="AU501" t="str">
            <v>-</v>
          </cell>
          <cell r="AV501" t="str">
            <v/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 t="str">
            <v/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 t="str">
            <v/>
          </cell>
          <cell r="BN501">
            <v>0</v>
          </cell>
          <cell r="BO501" t="str">
            <v/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 t="str">
            <v/>
          </cell>
          <cell r="BV501">
            <v>0</v>
          </cell>
          <cell r="BW501">
            <v>2</v>
          </cell>
          <cell r="BX501" t="str">
            <v>TIDAK</v>
          </cell>
          <cell r="BY501" t="str">
            <v>TIDAK</v>
          </cell>
        </row>
        <row r="502">
          <cell r="A502" t="str">
            <v>A3180</v>
          </cell>
          <cell r="B502" t="str">
            <v>Clara Osa Diprastiwi</v>
          </cell>
          <cell r="C502" t="str">
            <v>RVO</v>
          </cell>
          <cell r="D502">
            <v>45283</v>
          </cell>
          <cell r="E502" t="str">
            <v>Dec-23</v>
          </cell>
          <cell r="F502" t="str">
            <v>REGULER</v>
          </cell>
          <cell r="G502" t="str">
            <v>REGULER</v>
          </cell>
          <cell r="H502" t="str">
            <v>REGULER</v>
          </cell>
          <cell r="I502" t="str">
            <v>EKSKLUSIF</v>
          </cell>
          <cell r="J502" t="str">
            <v>EKSKLUSIF</v>
          </cell>
          <cell r="K502" t="str">
            <v>EKSKLUSIF</v>
          </cell>
          <cell r="L502" t="str">
            <v>REGULER</v>
          </cell>
          <cell r="M502">
            <v>8</v>
          </cell>
          <cell r="N502">
            <v>12</v>
          </cell>
          <cell r="O502">
            <v>15</v>
          </cell>
          <cell r="P502">
            <v>47</v>
          </cell>
          <cell r="Q502">
            <v>43</v>
          </cell>
          <cell r="R502">
            <v>43</v>
          </cell>
          <cell r="S502">
            <v>15</v>
          </cell>
          <cell r="T502">
            <v>183</v>
          </cell>
          <cell r="U502">
            <v>8</v>
          </cell>
          <cell r="V502">
            <v>12</v>
          </cell>
          <cell r="W502">
            <v>15</v>
          </cell>
          <cell r="X502">
            <v>0</v>
          </cell>
          <cell r="Y502">
            <v>0</v>
          </cell>
          <cell r="Z502">
            <v>0</v>
          </cell>
          <cell r="AA502">
            <v>15</v>
          </cell>
          <cell r="AB502">
            <v>50</v>
          </cell>
          <cell r="AC502">
            <v>0</v>
          </cell>
          <cell r="AD502" t="str">
            <v>TIDAK</v>
          </cell>
          <cell r="AE502" t="str">
            <v>TIDAK</v>
          </cell>
          <cell r="AF502">
            <v>50</v>
          </cell>
          <cell r="AG502">
            <v>2</v>
          </cell>
          <cell r="AH502" t="str">
            <v>SAPHIRE</v>
          </cell>
          <cell r="AI502">
            <v>0</v>
          </cell>
          <cell r="AJ502" t="str">
            <v>FALSE</v>
          </cell>
          <cell r="AK502">
            <v>0</v>
          </cell>
          <cell r="AL502">
            <v>45261</v>
          </cell>
          <cell r="AM502">
            <v>45701</v>
          </cell>
          <cell r="AN502">
            <v>1</v>
          </cell>
          <cell r="AO502">
            <v>50</v>
          </cell>
          <cell r="AP502" t="str">
            <v>-</v>
          </cell>
          <cell r="AQ502" t="str">
            <v>-</v>
          </cell>
          <cell r="AR502" t="str">
            <v>REGULER</v>
          </cell>
          <cell r="AS502" t="str">
            <v>REGULER</v>
          </cell>
          <cell r="AT502" t="str">
            <v>REGULER</v>
          </cell>
          <cell r="AU502" t="str">
            <v>REGULER</v>
          </cell>
          <cell r="AV502" t="str">
            <v/>
          </cell>
          <cell r="AW502">
            <v>39</v>
          </cell>
          <cell r="AX502">
            <v>23</v>
          </cell>
          <cell r="AY502">
            <v>30</v>
          </cell>
          <cell r="AZ502">
            <v>43</v>
          </cell>
          <cell r="BA502">
            <v>32</v>
          </cell>
          <cell r="BB502">
            <v>39</v>
          </cell>
          <cell r="BC502">
            <v>23</v>
          </cell>
          <cell r="BD502">
            <v>30</v>
          </cell>
          <cell r="BE502">
            <v>43</v>
          </cell>
          <cell r="BF502">
            <v>32</v>
          </cell>
          <cell r="BG502">
            <v>9</v>
          </cell>
          <cell r="BH502">
            <v>39</v>
          </cell>
          <cell r="BI502">
            <v>23</v>
          </cell>
          <cell r="BJ502">
            <v>30</v>
          </cell>
          <cell r="BK502">
            <v>43</v>
          </cell>
          <cell r="BL502">
            <v>32</v>
          </cell>
          <cell r="BM502">
            <v>16</v>
          </cell>
          <cell r="BN502">
            <v>192</v>
          </cell>
          <cell r="BO502">
            <v>9</v>
          </cell>
          <cell r="BP502">
            <v>39</v>
          </cell>
          <cell r="BQ502">
            <v>23</v>
          </cell>
          <cell r="BR502">
            <v>30</v>
          </cell>
          <cell r="BS502">
            <v>43</v>
          </cell>
          <cell r="BT502">
            <v>32</v>
          </cell>
          <cell r="BU502">
            <v>16</v>
          </cell>
          <cell r="BV502">
            <v>192</v>
          </cell>
          <cell r="BW502">
            <v>0</v>
          </cell>
          <cell r="BX502" t="str">
            <v>TIDAK</v>
          </cell>
          <cell r="BY502" t="str">
            <v>TIDAK</v>
          </cell>
        </row>
        <row r="503">
          <cell r="A503" t="str">
            <v>A2394</v>
          </cell>
          <cell r="B503" t="str">
            <v>Danish Zaki Dhiyaulhaq</v>
          </cell>
          <cell r="C503" t="str">
            <v>RVO</v>
          </cell>
          <cell r="D503">
            <v>45107</v>
          </cell>
          <cell r="E503" t="str">
            <v>Jun-23</v>
          </cell>
          <cell r="F503" t="str">
            <v>REGULER</v>
          </cell>
          <cell r="G503" t="str">
            <v>REGULER</v>
          </cell>
          <cell r="H503" t="str">
            <v>REGULER</v>
          </cell>
          <cell r="I503" t="str">
            <v>-</v>
          </cell>
          <cell r="J503" t="str">
            <v>-</v>
          </cell>
          <cell r="K503" t="str">
            <v>-</v>
          </cell>
          <cell r="L503" t="str">
            <v>-</v>
          </cell>
          <cell r="M503">
            <v>21</v>
          </cell>
          <cell r="N503">
            <v>16</v>
          </cell>
          <cell r="O503">
            <v>28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65</v>
          </cell>
          <cell r="U503">
            <v>21</v>
          </cell>
          <cell r="V503">
            <v>16</v>
          </cell>
          <cell r="W503">
            <v>28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65</v>
          </cell>
          <cell r="AC503">
            <v>4</v>
          </cell>
          <cell r="AD503" t="str">
            <v>DOWNGRADE</v>
          </cell>
          <cell r="AE503" t="str">
            <v>RESET</v>
          </cell>
          <cell r="AF503">
            <v>0</v>
          </cell>
          <cell r="AG503">
            <v>2</v>
          </cell>
          <cell r="AH503" t="str">
            <v>SAPHIRE</v>
          </cell>
          <cell r="AI503">
            <v>0</v>
          </cell>
          <cell r="AJ503" t="str">
            <v>FALSE</v>
          </cell>
          <cell r="AK503">
            <v>0</v>
          </cell>
          <cell r="AL503">
            <v>45261</v>
          </cell>
          <cell r="AM503">
            <v>45701</v>
          </cell>
          <cell r="AN503">
            <v>1</v>
          </cell>
          <cell r="AO503">
            <v>0</v>
          </cell>
          <cell r="AP503" t="str">
            <v>-</v>
          </cell>
          <cell r="AQ503" t="str">
            <v>-</v>
          </cell>
          <cell r="AR503" t="str">
            <v>-</v>
          </cell>
          <cell r="AS503" t="str">
            <v>-</v>
          </cell>
          <cell r="AT503" t="str">
            <v>-</v>
          </cell>
          <cell r="AU503" t="str">
            <v>-</v>
          </cell>
          <cell r="AV503" t="str">
            <v/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 t="str">
            <v/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 t="str">
            <v/>
          </cell>
          <cell r="BN503">
            <v>0</v>
          </cell>
          <cell r="BO503" t="str">
            <v/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 t="str">
            <v/>
          </cell>
          <cell r="BV503">
            <v>0</v>
          </cell>
          <cell r="BW503">
            <v>7</v>
          </cell>
          <cell r="BX503" t="str">
            <v>DOWNGRADE</v>
          </cell>
          <cell r="BY503" t="str">
            <v>RESET</v>
          </cell>
        </row>
        <row r="504">
          <cell r="A504">
            <v>92709</v>
          </cell>
          <cell r="B504" t="str">
            <v>Dany Ahmad Farrastio</v>
          </cell>
          <cell r="C504" t="str">
            <v>RVO</v>
          </cell>
          <cell r="D504">
            <v>44852</v>
          </cell>
          <cell r="E504" t="str">
            <v>Oct-22</v>
          </cell>
          <cell r="F504" t="str">
            <v>REGULER</v>
          </cell>
          <cell r="G504" t="str">
            <v>REGULER</v>
          </cell>
          <cell r="H504" t="str">
            <v>REGULER</v>
          </cell>
          <cell r="I504" t="str">
            <v>REGULER</v>
          </cell>
          <cell r="J504" t="str">
            <v>REGULER</v>
          </cell>
          <cell r="K504" t="str">
            <v>EKSKLUSIF</v>
          </cell>
          <cell r="L504" t="str">
            <v>EKSKLUSIF</v>
          </cell>
          <cell r="M504">
            <v>19</v>
          </cell>
          <cell r="N504">
            <v>40</v>
          </cell>
          <cell r="O504">
            <v>44</v>
          </cell>
          <cell r="P504">
            <v>53</v>
          </cell>
          <cell r="Q504">
            <v>45</v>
          </cell>
          <cell r="R504">
            <v>53</v>
          </cell>
          <cell r="S504">
            <v>0</v>
          </cell>
          <cell r="T504">
            <v>254</v>
          </cell>
          <cell r="U504">
            <v>19</v>
          </cell>
          <cell r="V504">
            <v>40</v>
          </cell>
          <cell r="W504">
            <v>44</v>
          </cell>
          <cell r="X504">
            <v>53</v>
          </cell>
          <cell r="Y504">
            <v>45</v>
          </cell>
          <cell r="Z504">
            <v>0</v>
          </cell>
          <cell r="AA504">
            <v>0</v>
          </cell>
          <cell r="AB504">
            <v>201</v>
          </cell>
          <cell r="AC504">
            <v>1</v>
          </cell>
          <cell r="AD504" t="str">
            <v>TIDAK</v>
          </cell>
          <cell r="AE504" t="str">
            <v>TIDAK</v>
          </cell>
          <cell r="AF504">
            <v>201</v>
          </cell>
          <cell r="AG504">
            <v>4</v>
          </cell>
          <cell r="AH504" t="str">
            <v>SAPHIRE</v>
          </cell>
          <cell r="AI504">
            <v>0</v>
          </cell>
          <cell r="AJ504" t="str">
            <v>Y</v>
          </cell>
          <cell r="AK504">
            <v>0</v>
          </cell>
          <cell r="AL504">
            <v>45261</v>
          </cell>
          <cell r="AM504">
            <v>45701</v>
          </cell>
          <cell r="AN504">
            <v>1</v>
          </cell>
          <cell r="AO504">
            <v>201</v>
          </cell>
          <cell r="AP504" t="str">
            <v>EKSKLUSIF</v>
          </cell>
          <cell r="AQ504" t="str">
            <v>-</v>
          </cell>
          <cell r="AR504" t="str">
            <v>EKSKLUSIF</v>
          </cell>
          <cell r="AS504" t="str">
            <v>EKSKLUSIF</v>
          </cell>
          <cell r="AT504" t="str">
            <v>EKSKLUSIF</v>
          </cell>
          <cell r="AU504" t="str">
            <v>EKSKLUSIF</v>
          </cell>
          <cell r="AV504" t="str">
            <v/>
          </cell>
          <cell r="AW504">
            <v>59</v>
          </cell>
          <cell r="AX504">
            <v>57</v>
          </cell>
          <cell r="AY504">
            <v>58</v>
          </cell>
          <cell r="AZ504">
            <v>63</v>
          </cell>
          <cell r="BA504">
            <v>57</v>
          </cell>
          <cell r="BB504">
            <v>59</v>
          </cell>
          <cell r="BC504">
            <v>57</v>
          </cell>
          <cell r="BD504">
            <v>58</v>
          </cell>
          <cell r="BE504">
            <v>63</v>
          </cell>
          <cell r="BF504">
            <v>57</v>
          </cell>
          <cell r="BG504">
            <v>25</v>
          </cell>
          <cell r="BH504">
            <v>59</v>
          </cell>
          <cell r="BI504">
            <v>57</v>
          </cell>
          <cell r="BJ504">
            <v>58</v>
          </cell>
          <cell r="BK504">
            <v>63</v>
          </cell>
          <cell r="BL504">
            <v>57</v>
          </cell>
          <cell r="BM504">
            <v>26</v>
          </cell>
          <cell r="BN504">
            <v>345</v>
          </cell>
          <cell r="BO504">
            <v>0</v>
          </cell>
          <cell r="BP504">
            <v>59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26</v>
          </cell>
          <cell r="BV504">
            <v>85</v>
          </cell>
          <cell r="BW504">
            <v>0</v>
          </cell>
          <cell r="BX504" t="str">
            <v>TIDAK</v>
          </cell>
          <cell r="BY504" t="str">
            <v>TIDAK</v>
          </cell>
        </row>
        <row r="505">
          <cell r="A505" t="str">
            <v>A0047</v>
          </cell>
          <cell r="B505" t="str">
            <v>David Izza Pangestu</v>
          </cell>
          <cell r="C505" t="str">
            <v>RVO</v>
          </cell>
          <cell r="D505">
            <v>44839</v>
          </cell>
          <cell r="E505" t="str">
            <v>Oct-22</v>
          </cell>
          <cell r="F505" t="str">
            <v>REGULER</v>
          </cell>
          <cell r="G505" t="str">
            <v>REGULER</v>
          </cell>
          <cell r="H505" t="str">
            <v>-</v>
          </cell>
          <cell r="I505" t="str">
            <v>REGULER</v>
          </cell>
          <cell r="J505" t="str">
            <v>-</v>
          </cell>
          <cell r="K505" t="str">
            <v>REGULER</v>
          </cell>
          <cell r="L505" t="str">
            <v>-</v>
          </cell>
          <cell r="M505">
            <v>6</v>
          </cell>
          <cell r="N505">
            <v>1</v>
          </cell>
          <cell r="O505">
            <v>0</v>
          </cell>
          <cell r="P505">
            <v>7</v>
          </cell>
          <cell r="Q505">
            <v>0</v>
          </cell>
          <cell r="R505">
            <v>11</v>
          </cell>
          <cell r="S505">
            <v>0</v>
          </cell>
          <cell r="T505">
            <v>25</v>
          </cell>
          <cell r="U505">
            <v>6</v>
          </cell>
          <cell r="V505">
            <v>1</v>
          </cell>
          <cell r="W505">
            <v>0</v>
          </cell>
          <cell r="X505">
            <v>7</v>
          </cell>
          <cell r="Y505">
            <v>0</v>
          </cell>
          <cell r="Z505">
            <v>11</v>
          </cell>
          <cell r="AA505">
            <v>0</v>
          </cell>
          <cell r="AB505">
            <v>25</v>
          </cell>
          <cell r="AC505">
            <v>3</v>
          </cell>
          <cell r="AD505" t="str">
            <v>DOWNGRADE</v>
          </cell>
          <cell r="AE505" t="str">
            <v>TIDAK</v>
          </cell>
          <cell r="AF505">
            <v>12.5</v>
          </cell>
          <cell r="AG505">
            <v>1</v>
          </cell>
          <cell r="AH505" t="str">
            <v>SAPHIRE</v>
          </cell>
          <cell r="AI505">
            <v>0</v>
          </cell>
          <cell r="AJ505" t="str">
            <v>FALSE</v>
          </cell>
          <cell r="AK505">
            <v>0</v>
          </cell>
          <cell r="AL505">
            <v>45261</v>
          </cell>
          <cell r="AM505">
            <v>45701</v>
          </cell>
          <cell r="AN505">
            <v>1</v>
          </cell>
          <cell r="AO505">
            <v>12.5</v>
          </cell>
          <cell r="AP505" t="str">
            <v>-</v>
          </cell>
          <cell r="AQ505" t="str">
            <v>-</v>
          </cell>
          <cell r="AR505" t="str">
            <v>-</v>
          </cell>
          <cell r="AS505" t="str">
            <v>REGULER</v>
          </cell>
          <cell r="AT505" t="str">
            <v>REGULER</v>
          </cell>
          <cell r="AU505" t="str">
            <v>-</v>
          </cell>
          <cell r="AV505" t="str">
            <v/>
          </cell>
          <cell r="AW505">
            <v>5</v>
          </cell>
          <cell r="AX505">
            <v>0</v>
          </cell>
          <cell r="AY505">
            <v>4</v>
          </cell>
          <cell r="AZ505">
            <v>6</v>
          </cell>
          <cell r="BA505">
            <v>0</v>
          </cell>
          <cell r="BB505">
            <v>5</v>
          </cell>
          <cell r="BC505">
            <v>0</v>
          </cell>
          <cell r="BD505">
            <v>4</v>
          </cell>
          <cell r="BE505">
            <v>6</v>
          </cell>
          <cell r="BF505">
            <v>0</v>
          </cell>
          <cell r="BG505" t="str">
            <v/>
          </cell>
          <cell r="BH505">
            <v>5</v>
          </cell>
          <cell r="BI505">
            <v>0</v>
          </cell>
          <cell r="BJ505">
            <v>4</v>
          </cell>
          <cell r="BK505">
            <v>6</v>
          </cell>
          <cell r="BL505">
            <v>0</v>
          </cell>
          <cell r="BM505">
            <v>3</v>
          </cell>
          <cell r="BN505">
            <v>18</v>
          </cell>
          <cell r="BO505" t="str">
            <v/>
          </cell>
          <cell r="BP505">
            <v>5</v>
          </cell>
          <cell r="BQ505">
            <v>0</v>
          </cell>
          <cell r="BR505">
            <v>4</v>
          </cell>
          <cell r="BS505">
            <v>6</v>
          </cell>
          <cell r="BT505">
            <v>0</v>
          </cell>
          <cell r="BU505">
            <v>3</v>
          </cell>
          <cell r="BV505">
            <v>18</v>
          </cell>
          <cell r="BW505">
            <v>3</v>
          </cell>
          <cell r="BX505" t="str">
            <v>DOWNGRADE</v>
          </cell>
          <cell r="BY505" t="str">
            <v>TIDAK</v>
          </cell>
        </row>
        <row r="506">
          <cell r="A506">
            <v>90165</v>
          </cell>
          <cell r="B506" t="str">
            <v>Dewi Nurjannah</v>
          </cell>
          <cell r="C506" t="str">
            <v>RVO</v>
          </cell>
          <cell r="D506">
            <v>44302</v>
          </cell>
          <cell r="E506" t="str">
            <v>Apr-21</v>
          </cell>
          <cell r="F506" t="str">
            <v>REGULER</v>
          </cell>
          <cell r="G506" t="str">
            <v>REGULER</v>
          </cell>
          <cell r="H506" t="str">
            <v>REGULER</v>
          </cell>
          <cell r="I506" t="str">
            <v>REGULER</v>
          </cell>
          <cell r="J506" t="str">
            <v>-</v>
          </cell>
          <cell r="K506" t="str">
            <v>-</v>
          </cell>
          <cell r="L506" t="str">
            <v>-</v>
          </cell>
          <cell r="M506">
            <v>14</v>
          </cell>
          <cell r="N506">
            <v>26</v>
          </cell>
          <cell r="O506">
            <v>26</v>
          </cell>
          <cell r="P506">
            <v>17</v>
          </cell>
          <cell r="Q506">
            <v>0</v>
          </cell>
          <cell r="R506">
            <v>0</v>
          </cell>
          <cell r="S506">
            <v>0</v>
          </cell>
          <cell r="T506">
            <v>83</v>
          </cell>
          <cell r="U506">
            <v>14</v>
          </cell>
          <cell r="V506">
            <v>26</v>
          </cell>
          <cell r="W506">
            <v>26</v>
          </cell>
          <cell r="X506">
            <v>17</v>
          </cell>
          <cell r="Y506">
            <v>0</v>
          </cell>
          <cell r="Z506">
            <v>0</v>
          </cell>
          <cell r="AA506">
            <v>0</v>
          </cell>
          <cell r="AB506">
            <v>83</v>
          </cell>
          <cell r="AC506">
            <v>3</v>
          </cell>
          <cell r="AD506" t="str">
            <v>DOWNGRADE</v>
          </cell>
          <cell r="AE506" t="str">
            <v>RESET</v>
          </cell>
          <cell r="AF506">
            <v>0</v>
          </cell>
          <cell r="AG506">
            <v>3</v>
          </cell>
          <cell r="AH506" t="str">
            <v>SAPHIRE</v>
          </cell>
          <cell r="AI506">
            <v>0</v>
          </cell>
          <cell r="AJ506" t="str">
            <v>FALSE</v>
          </cell>
          <cell r="AK506">
            <v>0</v>
          </cell>
          <cell r="AL506">
            <v>45261</v>
          </cell>
          <cell r="AM506">
            <v>45701</v>
          </cell>
          <cell r="AN506">
            <v>1</v>
          </cell>
          <cell r="AO506">
            <v>0</v>
          </cell>
          <cell r="AP506" t="str">
            <v>-</v>
          </cell>
          <cell r="AQ506" t="str">
            <v>-</v>
          </cell>
          <cell r="AR506" t="str">
            <v>-</v>
          </cell>
          <cell r="AS506" t="str">
            <v>-</v>
          </cell>
          <cell r="AT506" t="str">
            <v>-</v>
          </cell>
          <cell r="AU506" t="str">
            <v>-</v>
          </cell>
          <cell r="AV506" t="str">
            <v/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 t="str">
            <v/>
          </cell>
          <cell r="BH506">
            <v>0</v>
          </cell>
          <cell r="BI506">
            <v>0</v>
          </cell>
          <cell r="BJ506">
            <v>0</v>
          </cell>
          <cell r="BK506">
            <v>0</v>
          </cell>
          <cell r="BL506">
            <v>0</v>
          </cell>
          <cell r="BM506" t="str">
            <v/>
          </cell>
          <cell r="BN506">
            <v>0</v>
          </cell>
          <cell r="BO506" t="str">
            <v/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 t="str">
            <v/>
          </cell>
          <cell r="BV506">
            <v>0</v>
          </cell>
          <cell r="BW506">
            <v>7</v>
          </cell>
          <cell r="BX506" t="str">
            <v>DOWNGRADE</v>
          </cell>
          <cell r="BY506" t="str">
            <v>RESET</v>
          </cell>
        </row>
        <row r="507">
          <cell r="A507" t="str">
            <v>A0137</v>
          </cell>
          <cell r="B507" t="str">
            <v>Dhian Karunia</v>
          </cell>
          <cell r="C507" t="str">
            <v>RVO</v>
          </cell>
          <cell r="D507">
            <v>44848</v>
          </cell>
          <cell r="E507" t="str">
            <v>Oct-22</v>
          </cell>
          <cell r="F507" t="str">
            <v>REGULER</v>
          </cell>
          <cell r="G507" t="str">
            <v>EKSKLUSIF</v>
          </cell>
          <cell r="H507" t="str">
            <v>EKSKLUSIF</v>
          </cell>
          <cell r="I507" t="str">
            <v>EKSKLUSIF</v>
          </cell>
          <cell r="J507" t="str">
            <v>REGULER</v>
          </cell>
          <cell r="K507" t="str">
            <v>EKSKLUSIF</v>
          </cell>
          <cell r="L507" t="str">
            <v>EKSKLUSIF</v>
          </cell>
          <cell r="M507">
            <v>9</v>
          </cell>
          <cell r="N507">
            <v>48</v>
          </cell>
          <cell r="O507">
            <v>39</v>
          </cell>
          <cell r="P507">
            <v>47</v>
          </cell>
          <cell r="Q507">
            <v>21</v>
          </cell>
          <cell r="R507">
            <v>42</v>
          </cell>
          <cell r="S507">
            <v>22</v>
          </cell>
          <cell r="T507">
            <v>228</v>
          </cell>
          <cell r="U507">
            <v>9</v>
          </cell>
          <cell r="V507">
            <v>0</v>
          </cell>
          <cell r="W507">
            <v>0</v>
          </cell>
          <cell r="X507">
            <v>0</v>
          </cell>
          <cell r="Y507">
            <v>21</v>
          </cell>
          <cell r="Z507">
            <v>0</v>
          </cell>
          <cell r="AA507">
            <v>0</v>
          </cell>
          <cell r="AB507">
            <v>30</v>
          </cell>
          <cell r="AC507">
            <v>0</v>
          </cell>
          <cell r="AD507" t="str">
            <v>TIDAK</v>
          </cell>
          <cell r="AE507" t="str">
            <v>TIDAK</v>
          </cell>
          <cell r="AF507">
            <v>30</v>
          </cell>
          <cell r="AG507">
            <v>3</v>
          </cell>
          <cell r="AH507" t="str">
            <v>SAPHIRE</v>
          </cell>
          <cell r="AI507">
            <v>0</v>
          </cell>
          <cell r="AJ507" t="str">
            <v>FALSE</v>
          </cell>
          <cell r="AK507">
            <v>0</v>
          </cell>
          <cell r="AL507">
            <v>45261</v>
          </cell>
          <cell r="AM507">
            <v>45701</v>
          </cell>
          <cell r="AN507">
            <v>1</v>
          </cell>
          <cell r="AO507">
            <v>30</v>
          </cell>
          <cell r="AP507" t="str">
            <v>EKSKLUSIF</v>
          </cell>
          <cell r="AQ507" t="str">
            <v>-</v>
          </cell>
          <cell r="AR507" t="str">
            <v>EKSKLUSIF</v>
          </cell>
          <cell r="AS507" t="str">
            <v>EKSKLUSIF</v>
          </cell>
          <cell r="AT507" t="str">
            <v>EKSKLUSIF</v>
          </cell>
          <cell r="AU507" t="str">
            <v>REGULER</v>
          </cell>
          <cell r="AV507" t="str">
            <v/>
          </cell>
          <cell r="AW507">
            <v>46</v>
          </cell>
          <cell r="AX507">
            <v>49</v>
          </cell>
          <cell r="AY507">
            <v>47</v>
          </cell>
          <cell r="AZ507">
            <v>52</v>
          </cell>
          <cell r="BA507">
            <v>29</v>
          </cell>
          <cell r="BB507">
            <v>46</v>
          </cell>
          <cell r="BC507">
            <v>49</v>
          </cell>
          <cell r="BD507">
            <v>47</v>
          </cell>
          <cell r="BE507">
            <v>52</v>
          </cell>
          <cell r="BF507">
            <v>29</v>
          </cell>
          <cell r="BG507">
            <v>19</v>
          </cell>
          <cell r="BH507">
            <v>46</v>
          </cell>
          <cell r="BI507">
            <v>49</v>
          </cell>
          <cell r="BJ507">
            <v>47</v>
          </cell>
          <cell r="BK507">
            <v>52</v>
          </cell>
          <cell r="BL507">
            <v>29</v>
          </cell>
          <cell r="BM507">
            <v>10</v>
          </cell>
          <cell r="BN507">
            <v>252</v>
          </cell>
          <cell r="BO507">
            <v>0</v>
          </cell>
          <cell r="BP507">
            <v>46</v>
          </cell>
          <cell r="BQ507">
            <v>0</v>
          </cell>
          <cell r="BR507">
            <v>0</v>
          </cell>
          <cell r="BS507">
            <v>0</v>
          </cell>
          <cell r="BT507">
            <v>29</v>
          </cell>
          <cell r="BU507">
            <v>10</v>
          </cell>
          <cell r="BV507">
            <v>85</v>
          </cell>
          <cell r="BW507">
            <v>0</v>
          </cell>
          <cell r="BX507" t="str">
            <v>TIDAK</v>
          </cell>
          <cell r="BY507" t="str">
            <v>TIDAK</v>
          </cell>
        </row>
        <row r="508">
          <cell r="A508">
            <v>92677</v>
          </cell>
          <cell r="B508" t="str">
            <v>Dhiki Satria Septiano</v>
          </cell>
          <cell r="C508" t="str">
            <v>RVO</v>
          </cell>
          <cell r="D508">
            <v>44816</v>
          </cell>
          <cell r="E508" t="str">
            <v>Sep-22</v>
          </cell>
          <cell r="F508" t="str">
            <v>REGULER</v>
          </cell>
          <cell r="G508" t="str">
            <v>REGULER</v>
          </cell>
          <cell r="H508" t="str">
            <v>EKSKLUSIF</v>
          </cell>
          <cell r="I508" t="str">
            <v>EKSKLUSIF</v>
          </cell>
          <cell r="J508" t="str">
            <v>EKSKLUSIF</v>
          </cell>
          <cell r="K508" t="str">
            <v>EKSKLUSIF</v>
          </cell>
          <cell r="L508" t="str">
            <v>EKSKLUSIF</v>
          </cell>
          <cell r="M508">
            <v>24</v>
          </cell>
          <cell r="N508">
            <v>52</v>
          </cell>
          <cell r="O508">
            <v>52</v>
          </cell>
          <cell r="P508">
            <v>44</v>
          </cell>
          <cell r="Q508">
            <v>48</v>
          </cell>
          <cell r="R508">
            <v>52</v>
          </cell>
          <cell r="S508">
            <v>0</v>
          </cell>
          <cell r="T508">
            <v>272</v>
          </cell>
          <cell r="U508">
            <v>24</v>
          </cell>
          <cell r="V508">
            <v>52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76</v>
          </cell>
          <cell r="AC508">
            <v>1</v>
          </cell>
          <cell r="AD508" t="str">
            <v>TIDAK</v>
          </cell>
          <cell r="AE508" t="str">
            <v>TIDAK</v>
          </cell>
          <cell r="AF508">
            <v>76</v>
          </cell>
          <cell r="AG508">
            <v>3</v>
          </cell>
          <cell r="AH508" t="str">
            <v>SAPHIRE</v>
          </cell>
          <cell r="AI508">
            <v>0</v>
          </cell>
          <cell r="AJ508" t="str">
            <v>Y</v>
          </cell>
          <cell r="AK508">
            <v>0</v>
          </cell>
          <cell r="AL508">
            <v>45261</v>
          </cell>
          <cell r="AM508">
            <v>45701</v>
          </cell>
          <cell r="AN508">
            <v>1</v>
          </cell>
          <cell r="AO508">
            <v>76</v>
          </cell>
          <cell r="AP508" t="str">
            <v>EKSKLUSIF</v>
          </cell>
          <cell r="AQ508" t="str">
            <v>-</v>
          </cell>
          <cell r="AR508" t="str">
            <v>EKSKLUSIF</v>
          </cell>
          <cell r="AS508" t="str">
            <v>EKSKLUSIF</v>
          </cell>
          <cell r="AT508" t="str">
            <v>EKSKLUSIF</v>
          </cell>
          <cell r="AU508" t="str">
            <v>REGULER</v>
          </cell>
          <cell r="AV508" t="str">
            <v/>
          </cell>
          <cell r="AW508">
            <v>53</v>
          </cell>
          <cell r="AX508">
            <v>50</v>
          </cell>
          <cell r="AY508">
            <v>45</v>
          </cell>
          <cell r="AZ508">
            <v>46</v>
          </cell>
          <cell r="BA508">
            <v>26</v>
          </cell>
          <cell r="BB508">
            <v>53</v>
          </cell>
          <cell r="BC508">
            <v>50</v>
          </cell>
          <cell r="BD508">
            <v>45</v>
          </cell>
          <cell r="BE508">
            <v>46</v>
          </cell>
          <cell r="BF508">
            <v>26</v>
          </cell>
          <cell r="BG508">
            <v>23</v>
          </cell>
          <cell r="BH508">
            <v>53</v>
          </cell>
          <cell r="BI508">
            <v>50</v>
          </cell>
          <cell r="BJ508">
            <v>45</v>
          </cell>
          <cell r="BK508">
            <v>46</v>
          </cell>
          <cell r="BL508">
            <v>26</v>
          </cell>
          <cell r="BM508">
            <v>8</v>
          </cell>
          <cell r="BN508">
            <v>251</v>
          </cell>
          <cell r="BO508">
            <v>0</v>
          </cell>
          <cell r="BP508">
            <v>53</v>
          </cell>
          <cell r="BQ508">
            <v>0</v>
          </cell>
          <cell r="BR508">
            <v>0</v>
          </cell>
          <cell r="BS508">
            <v>0</v>
          </cell>
          <cell r="BT508">
            <v>26</v>
          </cell>
          <cell r="BU508">
            <v>8</v>
          </cell>
          <cell r="BV508">
            <v>87</v>
          </cell>
          <cell r="BW508">
            <v>0</v>
          </cell>
          <cell r="BX508" t="str">
            <v>TIDAK</v>
          </cell>
          <cell r="BY508" t="str">
            <v>TIDAK</v>
          </cell>
        </row>
        <row r="509">
          <cell r="A509" t="str">
            <v>A3922</v>
          </cell>
          <cell r="B509" t="str">
            <v>Dimas Sundawa</v>
          </cell>
          <cell r="C509" t="str">
            <v>RVO</v>
          </cell>
          <cell r="D509">
            <v>45384</v>
          </cell>
          <cell r="E509" t="str">
            <v>Apr-24</v>
          </cell>
          <cell r="F509" t="str">
            <v>-</v>
          </cell>
          <cell r="G509" t="str">
            <v>-</v>
          </cell>
          <cell r="H509" t="str">
            <v>-</v>
          </cell>
          <cell r="I509" t="str">
            <v>REGULER</v>
          </cell>
          <cell r="J509" t="str">
            <v>REGULER</v>
          </cell>
          <cell r="K509" t="str">
            <v>REGULER</v>
          </cell>
          <cell r="L509" t="str">
            <v>REGULER</v>
          </cell>
          <cell r="M509">
            <v>0</v>
          </cell>
          <cell r="N509">
            <v>0</v>
          </cell>
          <cell r="O509">
            <v>0</v>
          </cell>
          <cell r="P509">
            <v>3</v>
          </cell>
          <cell r="Q509">
            <v>17</v>
          </cell>
          <cell r="R509">
            <v>11</v>
          </cell>
          <cell r="S509">
            <v>3</v>
          </cell>
          <cell r="T509">
            <v>34</v>
          </cell>
          <cell r="U509">
            <v>0</v>
          </cell>
          <cell r="V509">
            <v>0</v>
          </cell>
          <cell r="W509">
            <v>0</v>
          </cell>
          <cell r="X509">
            <v>3</v>
          </cell>
          <cell r="Y509">
            <v>17</v>
          </cell>
          <cell r="Z509">
            <v>11</v>
          </cell>
          <cell r="AA509">
            <v>3</v>
          </cell>
          <cell r="AB509">
            <v>34</v>
          </cell>
          <cell r="AC509">
            <v>0</v>
          </cell>
          <cell r="AD509" t="str">
            <v>TIDAK</v>
          </cell>
          <cell r="AE509" t="str">
            <v>TIDAK</v>
          </cell>
          <cell r="AF509">
            <v>34</v>
          </cell>
          <cell r="AG509">
            <v>1</v>
          </cell>
          <cell r="AH509" t="str">
            <v>SAPHIRE</v>
          </cell>
          <cell r="AI509">
            <v>0</v>
          </cell>
          <cell r="AJ509" t="str">
            <v>FALSE</v>
          </cell>
          <cell r="AK509">
            <v>0</v>
          </cell>
          <cell r="AL509">
            <v>45261</v>
          </cell>
          <cell r="AM509">
            <v>45701</v>
          </cell>
          <cell r="AN509">
            <v>1</v>
          </cell>
          <cell r="AO509">
            <v>34</v>
          </cell>
          <cell r="AP509" t="str">
            <v>-</v>
          </cell>
          <cell r="AQ509" t="str">
            <v>-</v>
          </cell>
          <cell r="AR509" t="str">
            <v>-</v>
          </cell>
          <cell r="AS509" t="str">
            <v>-</v>
          </cell>
          <cell r="AT509" t="str">
            <v>-</v>
          </cell>
          <cell r="AU509" t="str">
            <v>-</v>
          </cell>
          <cell r="AV509" t="str">
            <v/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 t="str">
            <v/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 t="str">
            <v/>
          </cell>
          <cell r="BN509">
            <v>0</v>
          </cell>
          <cell r="BO509" t="str">
            <v/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 t="str">
            <v/>
          </cell>
          <cell r="BV509">
            <v>0</v>
          </cell>
          <cell r="BW509">
            <v>7</v>
          </cell>
          <cell r="BX509" t="str">
            <v>DOWNGRADE</v>
          </cell>
          <cell r="BY509" t="str">
            <v>RESET</v>
          </cell>
        </row>
        <row r="510">
          <cell r="A510">
            <v>90357</v>
          </cell>
          <cell r="B510" t="str">
            <v>Ela Indriani</v>
          </cell>
          <cell r="C510" t="str">
            <v>RVO</v>
          </cell>
          <cell r="D510">
            <v>44319</v>
          </cell>
          <cell r="E510" t="str">
            <v>May-21</v>
          </cell>
          <cell r="F510" t="str">
            <v>REGULER</v>
          </cell>
          <cell r="G510" t="str">
            <v>REGULER</v>
          </cell>
          <cell r="H510" t="str">
            <v>-</v>
          </cell>
          <cell r="I510" t="str">
            <v>-</v>
          </cell>
          <cell r="J510" t="str">
            <v>-</v>
          </cell>
          <cell r="K510" t="str">
            <v>-</v>
          </cell>
          <cell r="L510" t="str">
            <v>-</v>
          </cell>
          <cell r="M510">
            <v>21</v>
          </cell>
          <cell r="N510">
            <v>24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45</v>
          </cell>
          <cell r="U510">
            <v>21</v>
          </cell>
          <cell r="V510">
            <v>24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45</v>
          </cell>
          <cell r="AC510">
            <v>5</v>
          </cell>
          <cell r="AD510" t="str">
            <v>DOWNGRADE</v>
          </cell>
          <cell r="AE510" t="str">
            <v>RESET</v>
          </cell>
          <cell r="AF510">
            <v>0</v>
          </cell>
          <cell r="AG510">
            <v>4</v>
          </cell>
          <cell r="AH510" t="str">
            <v>SAPHIRE</v>
          </cell>
          <cell r="AI510">
            <v>0</v>
          </cell>
          <cell r="AJ510" t="str">
            <v>FALSE</v>
          </cell>
          <cell r="AK510">
            <v>0</v>
          </cell>
          <cell r="AL510">
            <v>45261</v>
          </cell>
          <cell r="AM510">
            <v>45701</v>
          </cell>
          <cell r="AN510">
            <v>1</v>
          </cell>
          <cell r="AO510">
            <v>0</v>
          </cell>
          <cell r="AP510" t="str">
            <v>-</v>
          </cell>
          <cell r="AQ510" t="str">
            <v>-</v>
          </cell>
          <cell r="AR510" t="str">
            <v>-</v>
          </cell>
          <cell r="AS510" t="str">
            <v>-</v>
          </cell>
          <cell r="AT510" t="str">
            <v>-</v>
          </cell>
          <cell r="AU510" t="str">
            <v>-</v>
          </cell>
          <cell r="AV510" t="str">
            <v/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 t="str">
            <v/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 t="str">
            <v/>
          </cell>
          <cell r="BN510">
            <v>0</v>
          </cell>
          <cell r="BO510" t="str">
            <v/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 t="str">
            <v/>
          </cell>
          <cell r="BV510">
            <v>0</v>
          </cell>
          <cell r="BW510">
            <v>7</v>
          </cell>
          <cell r="BX510" t="str">
            <v>DOWNGRADE</v>
          </cell>
          <cell r="BY510" t="str">
            <v>RESET</v>
          </cell>
        </row>
        <row r="511">
          <cell r="A511" t="str">
            <v>A0149</v>
          </cell>
          <cell r="B511" t="str">
            <v>Eufrasia Almela  Vicky</v>
          </cell>
          <cell r="C511" t="str">
            <v>RVO</v>
          </cell>
          <cell r="D511">
            <v>44848</v>
          </cell>
          <cell r="E511" t="str">
            <v>Oct-22</v>
          </cell>
          <cell r="F511" t="str">
            <v>EKSKLUSIF</v>
          </cell>
          <cell r="G511" t="str">
            <v>EKSKLUSIF</v>
          </cell>
          <cell r="H511" t="str">
            <v>EKSKLUSIF</v>
          </cell>
          <cell r="I511" t="str">
            <v>EKSKLUSIF</v>
          </cell>
          <cell r="J511" t="str">
            <v>EKSKLUSIF</v>
          </cell>
          <cell r="K511" t="str">
            <v>EKSKLUSIF</v>
          </cell>
          <cell r="L511" t="str">
            <v>EKSKLUSIF</v>
          </cell>
          <cell r="M511">
            <v>24</v>
          </cell>
          <cell r="N511">
            <v>53</v>
          </cell>
          <cell r="O511">
            <v>43</v>
          </cell>
          <cell r="P511">
            <v>50</v>
          </cell>
          <cell r="Q511">
            <v>46</v>
          </cell>
          <cell r="R511">
            <v>52</v>
          </cell>
          <cell r="S511">
            <v>22</v>
          </cell>
          <cell r="T511">
            <v>290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 t="str">
            <v>TIDAK</v>
          </cell>
          <cell r="AE511" t="str">
            <v>TIDAK</v>
          </cell>
          <cell r="AF511">
            <v>0</v>
          </cell>
          <cell r="AG511">
            <v>2</v>
          </cell>
          <cell r="AH511" t="str">
            <v>SAPHIRE</v>
          </cell>
          <cell r="AI511">
            <v>0</v>
          </cell>
          <cell r="AJ511" t="str">
            <v>FALSE</v>
          </cell>
          <cell r="AK511">
            <v>0</v>
          </cell>
          <cell r="AL511">
            <v>45261</v>
          </cell>
          <cell r="AM511">
            <v>45701</v>
          </cell>
          <cell r="AN511">
            <v>1</v>
          </cell>
          <cell r="AO511">
            <v>0</v>
          </cell>
          <cell r="AP511" t="str">
            <v>EKSKLUSIF</v>
          </cell>
          <cell r="AQ511" t="str">
            <v>-</v>
          </cell>
          <cell r="AR511" t="str">
            <v>REGULER</v>
          </cell>
          <cell r="AS511" t="str">
            <v>REGULER</v>
          </cell>
          <cell r="AT511" t="str">
            <v>REGULER</v>
          </cell>
          <cell r="AU511" t="str">
            <v>REGULER</v>
          </cell>
          <cell r="AV511" t="str">
            <v/>
          </cell>
          <cell r="AW511">
            <v>46</v>
          </cell>
          <cell r="AX511">
            <v>37</v>
          </cell>
          <cell r="AY511">
            <v>40</v>
          </cell>
          <cell r="AZ511">
            <v>43</v>
          </cell>
          <cell r="BA511">
            <v>37</v>
          </cell>
          <cell r="BB511">
            <v>46</v>
          </cell>
          <cell r="BC511">
            <v>37</v>
          </cell>
          <cell r="BD511">
            <v>40</v>
          </cell>
          <cell r="BE511">
            <v>43</v>
          </cell>
          <cell r="BF511">
            <v>37</v>
          </cell>
          <cell r="BG511">
            <v>25</v>
          </cell>
          <cell r="BH511">
            <v>46</v>
          </cell>
          <cell r="BI511">
            <v>37</v>
          </cell>
          <cell r="BJ511">
            <v>40</v>
          </cell>
          <cell r="BK511">
            <v>43</v>
          </cell>
          <cell r="BL511">
            <v>37</v>
          </cell>
          <cell r="BM511">
            <v>19</v>
          </cell>
          <cell r="BN511">
            <v>247</v>
          </cell>
          <cell r="BO511">
            <v>0</v>
          </cell>
          <cell r="BP511">
            <v>46</v>
          </cell>
          <cell r="BQ511">
            <v>37</v>
          </cell>
          <cell r="BR511">
            <v>40</v>
          </cell>
          <cell r="BS511">
            <v>43</v>
          </cell>
          <cell r="BT511">
            <v>37</v>
          </cell>
          <cell r="BU511">
            <v>19</v>
          </cell>
          <cell r="BV511">
            <v>222</v>
          </cell>
          <cell r="BW511">
            <v>0</v>
          </cell>
          <cell r="BX511" t="str">
            <v>TIDAK</v>
          </cell>
          <cell r="BY511" t="str">
            <v>TIDAK</v>
          </cell>
        </row>
        <row r="512">
          <cell r="A512" t="str">
            <v>A2216</v>
          </cell>
          <cell r="B512" t="str">
            <v>Eva Latifah Puspita Sari</v>
          </cell>
          <cell r="C512" t="str">
            <v>RVO</v>
          </cell>
          <cell r="D512">
            <v>45055</v>
          </cell>
          <cell r="E512" t="str">
            <v>May-23</v>
          </cell>
          <cell r="F512" t="str">
            <v>REGULER</v>
          </cell>
          <cell r="G512" t="str">
            <v>REGULER</v>
          </cell>
          <cell r="H512" t="str">
            <v>REGULER</v>
          </cell>
          <cell r="I512" t="str">
            <v>REGULER</v>
          </cell>
          <cell r="J512" t="str">
            <v>REGULER</v>
          </cell>
          <cell r="K512" t="str">
            <v>REGULER</v>
          </cell>
          <cell r="L512" t="str">
            <v>REGULER</v>
          </cell>
          <cell r="M512">
            <v>11</v>
          </cell>
          <cell r="N512">
            <v>22</v>
          </cell>
          <cell r="O512">
            <v>22</v>
          </cell>
          <cell r="P512">
            <v>28</v>
          </cell>
          <cell r="Q512">
            <v>21</v>
          </cell>
          <cell r="R512">
            <v>23</v>
          </cell>
          <cell r="S512">
            <v>13</v>
          </cell>
          <cell r="T512">
            <v>140</v>
          </cell>
          <cell r="U512">
            <v>11</v>
          </cell>
          <cell r="V512">
            <v>22</v>
          </cell>
          <cell r="W512">
            <v>22</v>
          </cell>
          <cell r="X512">
            <v>28</v>
          </cell>
          <cell r="Y512">
            <v>21</v>
          </cell>
          <cell r="Z512">
            <v>23</v>
          </cell>
          <cell r="AA512">
            <v>13</v>
          </cell>
          <cell r="AB512">
            <v>140</v>
          </cell>
          <cell r="AC512">
            <v>0</v>
          </cell>
          <cell r="AD512" t="str">
            <v>TIDAK</v>
          </cell>
          <cell r="AE512" t="str">
            <v>TIDAK</v>
          </cell>
          <cell r="AF512">
            <v>140</v>
          </cell>
          <cell r="AG512">
            <v>2</v>
          </cell>
          <cell r="AH512" t="str">
            <v>SAPHIRE</v>
          </cell>
          <cell r="AI512">
            <v>0</v>
          </cell>
          <cell r="AJ512" t="str">
            <v>Y</v>
          </cell>
          <cell r="AK512">
            <v>0</v>
          </cell>
          <cell r="AL512">
            <v>45261</v>
          </cell>
          <cell r="AM512">
            <v>45701</v>
          </cell>
          <cell r="AN512">
            <v>1</v>
          </cell>
          <cell r="AO512">
            <v>140</v>
          </cell>
          <cell r="AP512" t="str">
            <v>-</v>
          </cell>
          <cell r="AQ512" t="str">
            <v>-</v>
          </cell>
          <cell r="AR512" t="str">
            <v>REGULER</v>
          </cell>
          <cell r="AS512" t="str">
            <v>REGULER</v>
          </cell>
          <cell r="AT512" t="str">
            <v>-</v>
          </cell>
          <cell r="AU512" t="str">
            <v>-</v>
          </cell>
          <cell r="AV512" t="str">
            <v/>
          </cell>
          <cell r="AW512">
            <v>38</v>
          </cell>
          <cell r="AX512">
            <v>32</v>
          </cell>
          <cell r="AY512">
            <v>28</v>
          </cell>
          <cell r="AZ512">
            <v>0</v>
          </cell>
          <cell r="BA512">
            <v>0</v>
          </cell>
          <cell r="BB512">
            <v>38</v>
          </cell>
          <cell r="BC512">
            <v>32</v>
          </cell>
          <cell r="BD512">
            <v>28</v>
          </cell>
          <cell r="BE512">
            <v>0</v>
          </cell>
          <cell r="BF512">
            <v>0</v>
          </cell>
          <cell r="BG512">
            <v>4</v>
          </cell>
          <cell r="BH512">
            <v>38</v>
          </cell>
          <cell r="BI512">
            <v>32</v>
          </cell>
          <cell r="BJ512">
            <v>28</v>
          </cell>
          <cell r="BK512">
            <v>0</v>
          </cell>
          <cell r="BL512">
            <v>0</v>
          </cell>
          <cell r="BM512" t="str">
            <v/>
          </cell>
          <cell r="BN512">
            <v>102</v>
          </cell>
          <cell r="BO512">
            <v>4</v>
          </cell>
          <cell r="BP512">
            <v>38</v>
          </cell>
          <cell r="BQ512">
            <v>32</v>
          </cell>
          <cell r="BR512">
            <v>28</v>
          </cell>
          <cell r="BS512">
            <v>0</v>
          </cell>
          <cell r="BT512">
            <v>0</v>
          </cell>
          <cell r="BU512" t="str">
            <v/>
          </cell>
          <cell r="BV512">
            <v>102</v>
          </cell>
          <cell r="BW512">
            <v>3</v>
          </cell>
          <cell r="BX512" t="str">
            <v>DOWNGRADE</v>
          </cell>
          <cell r="BY512" t="str">
            <v>RESET</v>
          </cell>
        </row>
        <row r="513">
          <cell r="A513" t="str">
            <v>A3801</v>
          </cell>
          <cell r="B513" t="str">
            <v>Eva Putri Wahyuningsih</v>
          </cell>
          <cell r="C513" t="str">
            <v>RVO</v>
          </cell>
          <cell r="D513">
            <v>45384</v>
          </cell>
          <cell r="E513" t="str">
            <v>Apr-24</v>
          </cell>
          <cell r="F513" t="str">
            <v>-</v>
          </cell>
          <cell r="G513" t="str">
            <v>-</v>
          </cell>
          <cell r="H513" t="str">
            <v>-</v>
          </cell>
          <cell r="I513" t="str">
            <v>REGULER</v>
          </cell>
          <cell r="J513" t="str">
            <v>REGULER</v>
          </cell>
          <cell r="K513" t="str">
            <v>REGULER</v>
          </cell>
          <cell r="L513" t="str">
            <v>REGULER</v>
          </cell>
          <cell r="M513">
            <v>0</v>
          </cell>
          <cell r="N513">
            <v>0</v>
          </cell>
          <cell r="O513">
            <v>0</v>
          </cell>
          <cell r="P513">
            <v>7</v>
          </cell>
          <cell r="Q513">
            <v>18</v>
          </cell>
          <cell r="R513">
            <v>9</v>
          </cell>
          <cell r="S513">
            <v>5</v>
          </cell>
          <cell r="T513">
            <v>39</v>
          </cell>
          <cell r="U513">
            <v>0</v>
          </cell>
          <cell r="V513">
            <v>0</v>
          </cell>
          <cell r="W513">
            <v>0</v>
          </cell>
          <cell r="X513">
            <v>7</v>
          </cell>
          <cell r="Y513">
            <v>18</v>
          </cell>
          <cell r="Z513">
            <v>9</v>
          </cell>
          <cell r="AA513">
            <v>5</v>
          </cell>
          <cell r="AB513">
            <v>39</v>
          </cell>
          <cell r="AC513">
            <v>0</v>
          </cell>
          <cell r="AD513" t="str">
            <v>TIDAK</v>
          </cell>
          <cell r="AE513" t="str">
            <v>TIDAK</v>
          </cell>
          <cell r="AF513">
            <v>39</v>
          </cell>
          <cell r="AG513">
            <v>1</v>
          </cell>
          <cell r="AH513" t="str">
            <v>SAPHIRE</v>
          </cell>
          <cell r="AI513">
            <v>0</v>
          </cell>
          <cell r="AJ513" t="str">
            <v>FALSE</v>
          </cell>
          <cell r="AK513">
            <v>0</v>
          </cell>
          <cell r="AL513">
            <v>45261</v>
          </cell>
          <cell r="AM513">
            <v>45701</v>
          </cell>
          <cell r="AN513">
            <v>1</v>
          </cell>
          <cell r="AO513">
            <v>39</v>
          </cell>
          <cell r="AP513" t="str">
            <v>-</v>
          </cell>
          <cell r="AQ513" t="str">
            <v>-</v>
          </cell>
          <cell r="AR513" t="str">
            <v>-</v>
          </cell>
          <cell r="AS513" t="str">
            <v>-</v>
          </cell>
          <cell r="AT513" t="str">
            <v>-</v>
          </cell>
          <cell r="AU513" t="str">
            <v>-</v>
          </cell>
          <cell r="AV513" t="str">
            <v/>
          </cell>
          <cell r="AW513">
            <v>12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12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2</v>
          </cell>
          <cell r="BH513">
            <v>12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 t="str">
            <v/>
          </cell>
          <cell r="BN513">
            <v>14</v>
          </cell>
          <cell r="BO513">
            <v>2</v>
          </cell>
          <cell r="BP513">
            <v>12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 t="str">
            <v/>
          </cell>
          <cell r="BV513">
            <v>14</v>
          </cell>
          <cell r="BW513">
            <v>5</v>
          </cell>
          <cell r="BX513" t="str">
            <v>DOWNGRADE</v>
          </cell>
          <cell r="BY513" t="str">
            <v>RESET</v>
          </cell>
        </row>
        <row r="514">
          <cell r="A514" t="str">
            <v>A2355</v>
          </cell>
          <cell r="B514" t="str">
            <v>Evanayeda Anindita</v>
          </cell>
          <cell r="C514" t="str">
            <v>RVO</v>
          </cell>
          <cell r="D514">
            <v>45079</v>
          </cell>
          <cell r="E514" t="str">
            <v>Jun-23</v>
          </cell>
          <cell r="F514" t="str">
            <v>REGULER</v>
          </cell>
          <cell r="G514" t="str">
            <v>REGULER</v>
          </cell>
          <cell r="H514" t="str">
            <v>REGULER</v>
          </cell>
          <cell r="I514" t="str">
            <v>REGULER</v>
          </cell>
          <cell r="J514" t="str">
            <v>-</v>
          </cell>
          <cell r="K514" t="str">
            <v>REGULER</v>
          </cell>
          <cell r="L514" t="str">
            <v>REGULER</v>
          </cell>
          <cell r="M514">
            <v>7</v>
          </cell>
          <cell r="N514">
            <v>14</v>
          </cell>
          <cell r="O514">
            <v>19</v>
          </cell>
          <cell r="P514">
            <v>16</v>
          </cell>
          <cell r="Q514">
            <v>0</v>
          </cell>
          <cell r="R514">
            <v>25</v>
          </cell>
          <cell r="S514">
            <v>12</v>
          </cell>
          <cell r="T514">
            <v>93</v>
          </cell>
          <cell r="U514">
            <v>7</v>
          </cell>
          <cell r="V514">
            <v>14</v>
          </cell>
          <cell r="W514">
            <v>19</v>
          </cell>
          <cell r="X514">
            <v>16</v>
          </cell>
          <cell r="Y514">
            <v>0</v>
          </cell>
          <cell r="Z514">
            <v>25</v>
          </cell>
          <cell r="AA514">
            <v>12</v>
          </cell>
          <cell r="AB514">
            <v>93</v>
          </cell>
          <cell r="AC514">
            <v>1</v>
          </cell>
          <cell r="AD514" t="str">
            <v>TIDAK</v>
          </cell>
          <cell r="AE514" t="str">
            <v>TIDAK</v>
          </cell>
          <cell r="AF514">
            <v>93</v>
          </cell>
          <cell r="AG514">
            <v>2</v>
          </cell>
          <cell r="AH514" t="str">
            <v>SAPHIRE</v>
          </cell>
          <cell r="AI514">
            <v>0</v>
          </cell>
          <cell r="AJ514" t="str">
            <v>Y</v>
          </cell>
          <cell r="AK514">
            <v>0</v>
          </cell>
          <cell r="AL514">
            <v>45261</v>
          </cell>
          <cell r="AM514">
            <v>45701</v>
          </cell>
          <cell r="AN514">
            <v>1</v>
          </cell>
          <cell r="AO514">
            <v>93</v>
          </cell>
          <cell r="AP514" t="str">
            <v>-</v>
          </cell>
          <cell r="AQ514" t="str">
            <v>-</v>
          </cell>
          <cell r="AR514" t="str">
            <v>REGULER</v>
          </cell>
          <cell r="AS514" t="str">
            <v>REGULER</v>
          </cell>
          <cell r="AT514" t="str">
            <v>REGULER</v>
          </cell>
          <cell r="AU514" t="str">
            <v>REGULER</v>
          </cell>
          <cell r="AV514" t="str">
            <v/>
          </cell>
          <cell r="AW514">
            <v>19</v>
          </cell>
          <cell r="AX514">
            <v>23</v>
          </cell>
          <cell r="AY514">
            <v>24</v>
          </cell>
          <cell r="AZ514">
            <v>17</v>
          </cell>
          <cell r="BA514">
            <v>16</v>
          </cell>
          <cell r="BB514">
            <v>19</v>
          </cell>
          <cell r="BC514">
            <v>23</v>
          </cell>
          <cell r="BD514">
            <v>24</v>
          </cell>
          <cell r="BE514">
            <v>17</v>
          </cell>
          <cell r="BF514">
            <v>16</v>
          </cell>
          <cell r="BG514">
            <v>8</v>
          </cell>
          <cell r="BH514">
            <v>19</v>
          </cell>
          <cell r="BI514">
            <v>23</v>
          </cell>
          <cell r="BJ514">
            <v>24</v>
          </cell>
          <cell r="BK514">
            <v>17</v>
          </cell>
          <cell r="BL514">
            <v>16</v>
          </cell>
          <cell r="BM514" t="str">
            <v/>
          </cell>
          <cell r="BN514">
            <v>107</v>
          </cell>
          <cell r="BO514">
            <v>8</v>
          </cell>
          <cell r="BP514">
            <v>19</v>
          </cell>
          <cell r="BQ514">
            <v>23</v>
          </cell>
          <cell r="BR514">
            <v>24</v>
          </cell>
          <cell r="BS514">
            <v>17</v>
          </cell>
          <cell r="BT514">
            <v>16</v>
          </cell>
          <cell r="BU514" t="str">
            <v/>
          </cell>
          <cell r="BV514">
            <v>107</v>
          </cell>
          <cell r="BW514">
            <v>1</v>
          </cell>
          <cell r="BX514" t="str">
            <v>TIDAK</v>
          </cell>
          <cell r="BY514" t="str">
            <v>TIDAK</v>
          </cell>
        </row>
        <row r="515">
          <cell r="A515">
            <v>92600</v>
          </cell>
          <cell r="B515" t="str">
            <v>Evelina Widodo</v>
          </cell>
          <cell r="C515" t="str">
            <v>RVO</v>
          </cell>
          <cell r="D515">
            <v>44805</v>
          </cell>
          <cell r="E515" t="str">
            <v>Sep-22</v>
          </cell>
          <cell r="F515" t="str">
            <v>REGULER</v>
          </cell>
          <cell r="G515" t="str">
            <v>REGULER</v>
          </cell>
          <cell r="H515" t="str">
            <v>REGULER</v>
          </cell>
          <cell r="I515" t="str">
            <v>REGULER</v>
          </cell>
          <cell r="J515" t="str">
            <v>REGULER</v>
          </cell>
          <cell r="K515" t="str">
            <v>REGULER</v>
          </cell>
          <cell r="L515" t="str">
            <v>REGULER</v>
          </cell>
          <cell r="M515">
            <v>21</v>
          </cell>
          <cell r="N515">
            <v>37</v>
          </cell>
          <cell r="O515">
            <v>31</v>
          </cell>
          <cell r="P515">
            <v>36</v>
          </cell>
          <cell r="Q515">
            <v>35</v>
          </cell>
          <cell r="R515">
            <v>36</v>
          </cell>
          <cell r="S515">
            <v>19</v>
          </cell>
          <cell r="T515">
            <v>215</v>
          </cell>
          <cell r="U515">
            <v>21</v>
          </cell>
          <cell r="V515">
            <v>37</v>
          </cell>
          <cell r="W515">
            <v>31</v>
          </cell>
          <cell r="X515">
            <v>36</v>
          </cell>
          <cell r="Y515">
            <v>35</v>
          </cell>
          <cell r="Z515">
            <v>36</v>
          </cell>
          <cell r="AA515">
            <v>19</v>
          </cell>
          <cell r="AB515">
            <v>215</v>
          </cell>
          <cell r="AC515">
            <v>0</v>
          </cell>
          <cell r="AD515" t="str">
            <v>TIDAK</v>
          </cell>
          <cell r="AE515" t="str">
            <v>TIDAK</v>
          </cell>
          <cell r="AF515">
            <v>215</v>
          </cell>
          <cell r="AG515">
            <v>4</v>
          </cell>
          <cell r="AH515" t="str">
            <v>SAPHIRE</v>
          </cell>
          <cell r="AI515">
            <v>0</v>
          </cell>
          <cell r="AJ515" t="str">
            <v>Y</v>
          </cell>
          <cell r="AK515">
            <v>0</v>
          </cell>
          <cell r="AL515">
            <v>45261</v>
          </cell>
          <cell r="AM515">
            <v>45701</v>
          </cell>
          <cell r="AN515">
            <v>1</v>
          </cell>
          <cell r="AO515">
            <v>215</v>
          </cell>
          <cell r="AP515" t="str">
            <v>-</v>
          </cell>
          <cell r="AQ515" t="str">
            <v>-</v>
          </cell>
          <cell r="AR515" t="str">
            <v>REGULER</v>
          </cell>
          <cell r="AS515" t="str">
            <v>REGULER</v>
          </cell>
          <cell r="AT515" t="str">
            <v>REGULER</v>
          </cell>
          <cell r="AU515" t="str">
            <v>REGULER</v>
          </cell>
          <cell r="AV515" t="str">
            <v/>
          </cell>
          <cell r="AW515">
            <v>40</v>
          </cell>
          <cell r="AX515">
            <v>42</v>
          </cell>
          <cell r="AY515">
            <v>37</v>
          </cell>
          <cell r="AZ515">
            <v>42</v>
          </cell>
          <cell r="BA515">
            <v>38</v>
          </cell>
          <cell r="BB515">
            <v>40</v>
          </cell>
          <cell r="BC515">
            <v>42</v>
          </cell>
          <cell r="BD515">
            <v>37</v>
          </cell>
          <cell r="BE515">
            <v>42</v>
          </cell>
          <cell r="BF515">
            <v>38</v>
          </cell>
          <cell r="BG515">
            <v>13</v>
          </cell>
          <cell r="BH515">
            <v>40</v>
          </cell>
          <cell r="BI515">
            <v>42</v>
          </cell>
          <cell r="BJ515">
            <v>37</v>
          </cell>
          <cell r="BK515">
            <v>42</v>
          </cell>
          <cell r="BL515">
            <v>38</v>
          </cell>
          <cell r="BM515">
            <v>16</v>
          </cell>
          <cell r="BN515">
            <v>228</v>
          </cell>
          <cell r="BO515">
            <v>13</v>
          </cell>
          <cell r="BP515">
            <v>40</v>
          </cell>
          <cell r="BQ515">
            <v>42</v>
          </cell>
          <cell r="BR515">
            <v>37</v>
          </cell>
          <cell r="BS515">
            <v>42</v>
          </cell>
          <cell r="BT515">
            <v>38</v>
          </cell>
          <cell r="BU515">
            <v>16</v>
          </cell>
          <cell r="BV515">
            <v>228</v>
          </cell>
          <cell r="BW515">
            <v>0</v>
          </cell>
          <cell r="BX515" t="str">
            <v>TIDAK</v>
          </cell>
          <cell r="BY515" t="str">
            <v>TIDAK</v>
          </cell>
        </row>
        <row r="516">
          <cell r="A516">
            <v>92740</v>
          </cell>
          <cell r="B516" t="str">
            <v>Fani Rahmawati</v>
          </cell>
          <cell r="C516" t="str">
            <v>RVO</v>
          </cell>
          <cell r="D516">
            <v>44805</v>
          </cell>
          <cell r="E516" t="str">
            <v>Sep-22</v>
          </cell>
          <cell r="F516" t="str">
            <v>REGULER</v>
          </cell>
          <cell r="G516" t="str">
            <v>REGULER</v>
          </cell>
          <cell r="H516" t="str">
            <v>REGULER</v>
          </cell>
          <cell r="I516" t="str">
            <v>REGULER</v>
          </cell>
          <cell r="J516" t="str">
            <v>REGULER</v>
          </cell>
          <cell r="K516" t="str">
            <v>EKSKLUSIF</v>
          </cell>
          <cell r="L516" t="str">
            <v>EKSKLUSIF</v>
          </cell>
          <cell r="M516">
            <v>16</v>
          </cell>
          <cell r="N516">
            <v>27</v>
          </cell>
          <cell r="O516">
            <v>3</v>
          </cell>
          <cell r="P516">
            <v>22</v>
          </cell>
          <cell r="Q516">
            <v>22</v>
          </cell>
          <cell r="R516">
            <v>40</v>
          </cell>
          <cell r="S516">
            <v>0</v>
          </cell>
          <cell r="T516">
            <v>130</v>
          </cell>
          <cell r="U516">
            <v>16</v>
          </cell>
          <cell r="V516">
            <v>27</v>
          </cell>
          <cell r="W516">
            <v>3</v>
          </cell>
          <cell r="X516">
            <v>22</v>
          </cell>
          <cell r="Y516">
            <v>22</v>
          </cell>
          <cell r="Z516">
            <v>0</v>
          </cell>
          <cell r="AA516">
            <v>0</v>
          </cell>
          <cell r="AB516">
            <v>90</v>
          </cell>
          <cell r="AC516">
            <v>1</v>
          </cell>
          <cell r="AD516" t="str">
            <v>TIDAK</v>
          </cell>
          <cell r="AE516" t="str">
            <v>TIDAK</v>
          </cell>
          <cell r="AF516">
            <v>90</v>
          </cell>
          <cell r="AG516">
            <v>4</v>
          </cell>
          <cell r="AH516" t="str">
            <v>SAPHIRE</v>
          </cell>
          <cell r="AI516">
            <v>0</v>
          </cell>
          <cell r="AJ516" t="str">
            <v>Y</v>
          </cell>
          <cell r="AK516">
            <v>0</v>
          </cell>
          <cell r="AL516">
            <v>45261</v>
          </cell>
          <cell r="AM516">
            <v>45701</v>
          </cell>
          <cell r="AN516">
            <v>1</v>
          </cell>
          <cell r="AO516">
            <v>90</v>
          </cell>
          <cell r="AP516" t="str">
            <v>EKSKLUSIF</v>
          </cell>
          <cell r="AQ516" t="str">
            <v>-</v>
          </cell>
          <cell r="AR516" t="str">
            <v>REGULER</v>
          </cell>
          <cell r="AS516" t="str">
            <v>-</v>
          </cell>
          <cell r="AT516" t="str">
            <v>-</v>
          </cell>
          <cell r="AU516" t="str">
            <v>REGULER</v>
          </cell>
          <cell r="AV516" t="str">
            <v/>
          </cell>
          <cell r="AW516">
            <v>49</v>
          </cell>
          <cell r="AX516">
            <v>1</v>
          </cell>
          <cell r="AY516">
            <v>0</v>
          </cell>
          <cell r="AZ516">
            <v>0</v>
          </cell>
          <cell r="BA516">
            <v>13</v>
          </cell>
          <cell r="BB516">
            <v>49</v>
          </cell>
          <cell r="BC516">
            <v>1</v>
          </cell>
          <cell r="BD516">
            <v>0</v>
          </cell>
          <cell r="BE516">
            <v>0</v>
          </cell>
          <cell r="BF516">
            <v>13</v>
          </cell>
          <cell r="BG516">
            <v>22</v>
          </cell>
          <cell r="BH516">
            <v>49</v>
          </cell>
          <cell r="BI516">
            <v>1</v>
          </cell>
          <cell r="BJ516">
            <v>0</v>
          </cell>
          <cell r="BK516">
            <v>0</v>
          </cell>
          <cell r="BL516">
            <v>13</v>
          </cell>
          <cell r="BM516">
            <v>19</v>
          </cell>
          <cell r="BN516">
            <v>104</v>
          </cell>
          <cell r="BO516">
            <v>0</v>
          </cell>
          <cell r="BP516">
            <v>49</v>
          </cell>
          <cell r="BQ516">
            <v>1</v>
          </cell>
          <cell r="BR516">
            <v>0</v>
          </cell>
          <cell r="BS516">
            <v>0</v>
          </cell>
          <cell r="BT516">
            <v>13</v>
          </cell>
          <cell r="BU516">
            <v>19</v>
          </cell>
          <cell r="BV516">
            <v>82</v>
          </cell>
          <cell r="BW516">
            <v>2</v>
          </cell>
          <cell r="BX516" t="str">
            <v>TIDAK</v>
          </cell>
          <cell r="BY516" t="str">
            <v>TIDAK</v>
          </cell>
        </row>
        <row r="517">
          <cell r="A517" t="str">
            <v>A3435</v>
          </cell>
          <cell r="B517" t="str">
            <v>Fetri Citra</v>
          </cell>
          <cell r="C517" t="str">
            <v>RVO</v>
          </cell>
          <cell r="D517">
            <v>45286</v>
          </cell>
          <cell r="E517" t="str">
            <v>Dec-23</v>
          </cell>
          <cell r="F517" t="str">
            <v>REGULER</v>
          </cell>
          <cell r="G517" t="str">
            <v>REGULER</v>
          </cell>
          <cell r="H517" t="str">
            <v>REGULER</v>
          </cell>
          <cell r="I517" t="str">
            <v>REGULER</v>
          </cell>
          <cell r="J517" t="str">
            <v>REGULER</v>
          </cell>
          <cell r="K517" t="str">
            <v>REGULER</v>
          </cell>
          <cell r="L517" t="str">
            <v>REGULER</v>
          </cell>
          <cell r="M517">
            <v>6</v>
          </cell>
          <cell r="N517">
            <v>3</v>
          </cell>
          <cell r="O517">
            <v>18</v>
          </cell>
          <cell r="P517">
            <v>32</v>
          </cell>
          <cell r="Q517">
            <v>9</v>
          </cell>
          <cell r="R517">
            <v>11</v>
          </cell>
          <cell r="S517">
            <v>14</v>
          </cell>
          <cell r="T517">
            <v>93</v>
          </cell>
          <cell r="U517">
            <v>6</v>
          </cell>
          <cell r="V517">
            <v>3</v>
          </cell>
          <cell r="W517">
            <v>18</v>
          </cell>
          <cell r="X517">
            <v>32</v>
          </cell>
          <cell r="Y517">
            <v>9</v>
          </cell>
          <cell r="Z517">
            <v>11</v>
          </cell>
          <cell r="AA517">
            <v>14</v>
          </cell>
          <cell r="AB517">
            <v>93</v>
          </cell>
          <cell r="AC517">
            <v>0</v>
          </cell>
          <cell r="AD517" t="str">
            <v>TIDAK</v>
          </cell>
          <cell r="AE517" t="str">
            <v>TIDAK</v>
          </cell>
          <cell r="AF517">
            <v>93</v>
          </cell>
          <cell r="AG517">
            <v>1</v>
          </cell>
          <cell r="AH517" t="str">
            <v>SAPHIRE</v>
          </cell>
          <cell r="AI517">
            <v>0</v>
          </cell>
          <cell r="AJ517" t="str">
            <v>Y</v>
          </cell>
          <cell r="AK517">
            <v>0</v>
          </cell>
          <cell r="AL517">
            <v>45261</v>
          </cell>
          <cell r="AM517">
            <v>45701</v>
          </cell>
          <cell r="AN517">
            <v>1</v>
          </cell>
          <cell r="AO517">
            <v>93</v>
          </cell>
          <cell r="AP517" t="str">
            <v>-</v>
          </cell>
          <cell r="AQ517" t="str">
            <v>-</v>
          </cell>
          <cell r="AR517" t="str">
            <v>REGULER</v>
          </cell>
          <cell r="AS517" t="str">
            <v>REGULER</v>
          </cell>
          <cell r="AT517" t="str">
            <v>REGULER</v>
          </cell>
          <cell r="AU517" t="str">
            <v>REGULER</v>
          </cell>
          <cell r="AV517" t="str">
            <v/>
          </cell>
          <cell r="AW517">
            <v>37</v>
          </cell>
          <cell r="AX517">
            <v>17</v>
          </cell>
          <cell r="AY517">
            <v>14</v>
          </cell>
          <cell r="AZ517">
            <v>27</v>
          </cell>
          <cell r="BA517">
            <v>16</v>
          </cell>
          <cell r="BB517">
            <v>37</v>
          </cell>
          <cell r="BC517">
            <v>17</v>
          </cell>
          <cell r="BD517">
            <v>14</v>
          </cell>
          <cell r="BE517">
            <v>27</v>
          </cell>
          <cell r="BF517">
            <v>1</v>
          </cell>
          <cell r="BG517">
            <v>12</v>
          </cell>
          <cell r="BH517">
            <v>37</v>
          </cell>
          <cell r="BI517">
            <v>17</v>
          </cell>
          <cell r="BJ517">
            <v>14</v>
          </cell>
          <cell r="BK517">
            <v>27</v>
          </cell>
          <cell r="BL517">
            <v>16</v>
          </cell>
          <cell r="BM517" t="str">
            <v/>
          </cell>
          <cell r="BN517">
            <v>123</v>
          </cell>
          <cell r="BO517">
            <v>12</v>
          </cell>
          <cell r="BP517">
            <v>37</v>
          </cell>
          <cell r="BQ517">
            <v>17</v>
          </cell>
          <cell r="BR517">
            <v>14</v>
          </cell>
          <cell r="BS517">
            <v>27</v>
          </cell>
          <cell r="BT517">
            <v>16</v>
          </cell>
          <cell r="BU517" t="str">
            <v/>
          </cell>
          <cell r="BV517">
            <v>123</v>
          </cell>
          <cell r="BW517">
            <v>1</v>
          </cell>
          <cell r="BX517" t="str">
            <v>TIDAK</v>
          </cell>
          <cell r="BY517" t="str">
            <v>TIDAK</v>
          </cell>
        </row>
        <row r="518">
          <cell r="A518" t="str">
            <v>A2289</v>
          </cell>
          <cell r="B518" t="str">
            <v>Fijar Sintata</v>
          </cell>
          <cell r="C518" t="str">
            <v>RVO</v>
          </cell>
          <cell r="D518">
            <v>45189</v>
          </cell>
          <cell r="E518" t="str">
            <v>Sep-23</v>
          </cell>
          <cell r="F518" t="str">
            <v>REGULER</v>
          </cell>
          <cell r="G518" t="str">
            <v>REGULER</v>
          </cell>
          <cell r="H518" t="str">
            <v>REGULER</v>
          </cell>
          <cell r="I518" t="str">
            <v>REGULER</v>
          </cell>
          <cell r="J518" t="str">
            <v>REGULER</v>
          </cell>
          <cell r="K518" t="str">
            <v>REGULER</v>
          </cell>
          <cell r="L518" t="str">
            <v>REGULER</v>
          </cell>
          <cell r="M518">
            <v>1</v>
          </cell>
          <cell r="N518">
            <v>7</v>
          </cell>
          <cell r="O518">
            <v>8</v>
          </cell>
          <cell r="P518">
            <v>14</v>
          </cell>
          <cell r="Q518">
            <v>13</v>
          </cell>
          <cell r="R518">
            <v>11</v>
          </cell>
          <cell r="S518">
            <v>3</v>
          </cell>
          <cell r="T518">
            <v>57</v>
          </cell>
          <cell r="U518">
            <v>1</v>
          </cell>
          <cell r="V518">
            <v>7</v>
          </cell>
          <cell r="W518">
            <v>8</v>
          </cell>
          <cell r="X518">
            <v>14</v>
          </cell>
          <cell r="Y518">
            <v>13</v>
          </cell>
          <cell r="Z518">
            <v>11</v>
          </cell>
          <cell r="AA518">
            <v>3</v>
          </cell>
          <cell r="AB518">
            <v>57</v>
          </cell>
          <cell r="AC518">
            <v>0</v>
          </cell>
          <cell r="AD518" t="str">
            <v>TIDAK</v>
          </cell>
          <cell r="AE518" t="str">
            <v>TIDAK</v>
          </cell>
          <cell r="AF518">
            <v>57</v>
          </cell>
          <cell r="AG518">
            <v>1</v>
          </cell>
          <cell r="AH518" t="str">
            <v>SAPHIRE</v>
          </cell>
          <cell r="AI518">
            <v>0</v>
          </cell>
          <cell r="AJ518" t="str">
            <v>FALSE</v>
          </cell>
          <cell r="AK518">
            <v>0</v>
          </cell>
          <cell r="AL518">
            <v>45261</v>
          </cell>
          <cell r="AM518">
            <v>45701</v>
          </cell>
          <cell r="AN518">
            <v>1</v>
          </cell>
          <cell r="AO518">
            <v>57</v>
          </cell>
          <cell r="AP518" t="str">
            <v>-</v>
          </cell>
          <cell r="AQ518" t="str">
            <v>-</v>
          </cell>
          <cell r="AR518" t="str">
            <v>REGULER</v>
          </cell>
          <cell r="AS518" t="str">
            <v>REGULER</v>
          </cell>
          <cell r="AT518" t="str">
            <v>REGULER</v>
          </cell>
          <cell r="AU518" t="str">
            <v>REGULER</v>
          </cell>
          <cell r="AV518" t="str">
            <v/>
          </cell>
          <cell r="AW518">
            <v>15</v>
          </cell>
          <cell r="AX518">
            <v>8</v>
          </cell>
          <cell r="AY518">
            <v>6</v>
          </cell>
          <cell r="AZ518">
            <v>13</v>
          </cell>
          <cell r="BA518">
            <v>10</v>
          </cell>
          <cell r="BB518">
            <v>15</v>
          </cell>
          <cell r="BC518">
            <v>8</v>
          </cell>
          <cell r="BD518">
            <v>6</v>
          </cell>
          <cell r="BE518">
            <v>13</v>
          </cell>
          <cell r="BF518">
            <v>10</v>
          </cell>
          <cell r="BG518">
            <v>9</v>
          </cell>
          <cell r="BH518">
            <v>15</v>
          </cell>
          <cell r="BI518">
            <v>8</v>
          </cell>
          <cell r="BJ518">
            <v>6</v>
          </cell>
          <cell r="BK518">
            <v>13</v>
          </cell>
          <cell r="BL518">
            <v>10</v>
          </cell>
          <cell r="BM518" t="str">
            <v/>
          </cell>
          <cell r="BN518">
            <v>61</v>
          </cell>
          <cell r="BO518">
            <v>9</v>
          </cell>
          <cell r="BP518">
            <v>15</v>
          </cell>
          <cell r="BQ518">
            <v>8</v>
          </cell>
          <cell r="BR518">
            <v>6</v>
          </cell>
          <cell r="BS518">
            <v>13</v>
          </cell>
          <cell r="BT518">
            <v>10</v>
          </cell>
          <cell r="BU518" t="str">
            <v/>
          </cell>
          <cell r="BV518">
            <v>61</v>
          </cell>
          <cell r="BW518">
            <v>1</v>
          </cell>
          <cell r="BX518" t="str">
            <v>TIDAK</v>
          </cell>
          <cell r="BY518" t="str">
            <v>TIDAK</v>
          </cell>
        </row>
        <row r="519">
          <cell r="A519">
            <v>90317</v>
          </cell>
          <cell r="B519" t="str">
            <v>Filbert Sanchia Ferdiansah Modok</v>
          </cell>
          <cell r="C519" t="str">
            <v>RVO</v>
          </cell>
          <cell r="D519">
            <v>44302</v>
          </cell>
          <cell r="E519" t="str">
            <v>Apr-21</v>
          </cell>
          <cell r="F519" t="str">
            <v>REGULER</v>
          </cell>
          <cell r="G519" t="str">
            <v>EKSKLUSIF</v>
          </cell>
          <cell r="H519" t="str">
            <v>EKSKLUSIF</v>
          </cell>
          <cell r="I519" t="str">
            <v>EKSKLUSIF</v>
          </cell>
          <cell r="J519" t="str">
            <v>EKSKLUSIF</v>
          </cell>
          <cell r="K519" t="str">
            <v>EKSKLUSIF</v>
          </cell>
          <cell r="L519" t="str">
            <v>EKSKLUSIF</v>
          </cell>
          <cell r="M519">
            <v>5</v>
          </cell>
          <cell r="N519">
            <v>56</v>
          </cell>
          <cell r="O519">
            <v>52</v>
          </cell>
          <cell r="P519">
            <v>57</v>
          </cell>
          <cell r="Q519">
            <v>45</v>
          </cell>
          <cell r="R519">
            <v>53</v>
          </cell>
          <cell r="S519">
            <v>0</v>
          </cell>
          <cell r="T519">
            <v>268</v>
          </cell>
          <cell r="U519">
            <v>5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5</v>
          </cell>
          <cell r="AC519">
            <v>1</v>
          </cell>
          <cell r="AD519" t="str">
            <v>TIDAK</v>
          </cell>
          <cell r="AE519" t="str">
            <v>TIDAK</v>
          </cell>
          <cell r="AF519">
            <v>5</v>
          </cell>
          <cell r="AG519">
            <v>3</v>
          </cell>
          <cell r="AH519" t="str">
            <v>SAPHIRE</v>
          </cell>
          <cell r="AI519">
            <v>0</v>
          </cell>
          <cell r="AJ519" t="str">
            <v>FALSE</v>
          </cell>
          <cell r="AK519">
            <v>0</v>
          </cell>
          <cell r="AL519">
            <v>45261</v>
          </cell>
          <cell r="AM519">
            <v>45701</v>
          </cell>
          <cell r="AN519">
            <v>1</v>
          </cell>
          <cell r="AO519">
            <v>5</v>
          </cell>
          <cell r="AP519" t="str">
            <v>-</v>
          </cell>
          <cell r="AQ519" t="str">
            <v>-</v>
          </cell>
          <cell r="AR519" t="str">
            <v>EKSKLUSIF</v>
          </cell>
          <cell r="AS519" t="str">
            <v>EKSKLUSIF</v>
          </cell>
          <cell r="AT519" t="str">
            <v>EKSKLUSIF</v>
          </cell>
          <cell r="AU519" t="str">
            <v>EKSKLUSIF</v>
          </cell>
          <cell r="AV519" t="str">
            <v/>
          </cell>
          <cell r="AW519">
            <v>63</v>
          </cell>
          <cell r="AX519">
            <v>59</v>
          </cell>
          <cell r="AY519">
            <v>55</v>
          </cell>
          <cell r="AZ519">
            <v>62</v>
          </cell>
          <cell r="BA519">
            <v>54</v>
          </cell>
          <cell r="BB519">
            <v>63</v>
          </cell>
          <cell r="BC519">
            <v>59</v>
          </cell>
          <cell r="BD519">
            <v>55</v>
          </cell>
          <cell r="BE519">
            <v>62</v>
          </cell>
          <cell r="BF519">
            <v>54</v>
          </cell>
          <cell r="BG519">
            <v>27</v>
          </cell>
          <cell r="BH519">
            <v>63</v>
          </cell>
          <cell r="BI519">
            <v>59</v>
          </cell>
          <cell r="BJ519">
            <v>55</v>
          </cell>
          <cell r="BK519">
            <v>62</v>
          </cell>
          <cell r="BL519">
            <v>54</v>
          </cell>
          <cell r="BM519">
            <v>26</v>
          </cell>
          <cell r="BN519">
            <v>346</v>
          </cell>
          <cell r="BO519">
            <v>27</v>
          </cell>
          <cell r="BP519">
            <v>63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26</v>
          </cell>
          <cell r="BV519">
            <v>116</v>
          </cell>
          <cell r="BW519">
            <v>0</v>
          </cell>
          <cell r="BX519" t="str">
            <v>TIDAK</v>
          </cell>
          <cell r="BY519" t="str">
            <v>TIDAK</v>
          </cell>
        </row>
        <row r="520">
          <cell r="A520">
            <v>92702</v>
          </cell>
          <cell r="B520" t="str">
            <v>Franciska Deliphia Sunarya</v>
          </cell>
          <cell r="C520" t="str">
            <v>RVO</v>
          </cell>
          <cell r="D520">
            <v>44837</v>
          </cell>
          <cell r="E520" t="str">
            <v>Oct-22</v>
          </cell>
          <cell r="F520" t="str">
            <v>REGULER</v>
          </cell>
          <cell r="G520" t="str">
            <v>REGULER</v>
          </cell>
          <cell r="H520" t="str">
            <v>REGULER</v>
          </cell>
          <cell r="I520" t="str">
            <v>REGULER</v>
          </cell>
          <cell r="J520" t="str">
            <v>REGULER</v>
          </cell>
          <cell r="K520" t="str">
            <v>REGULER</v>
          </cell>
          <cell r="L520" t="str">
            <v>REGULER</v>
          </cell>
          <cell r="M520">
            <v>11</v>
          </cell>
          <cell r="N520">
            <v>18</v>
          </cell>
          <cell r="O520">
            <v>29</v>
          </cell>
          <cell r="P520">
            <v>24</v>
          </cell>
          <cell r="Q520">
            <v>10</v>
          </cell>
          <cell r="R520">
            <v>20</v>
          </cell>
          <cell r="S520">
            <v>11</v>
          </cell>
          <cell r="T520">
            <v>123</v>
          </cell>
          <cell r="U520">
            <v>11</v>
          </cell>
          <cell r="V520">
            <v>18</v>
          </cell>
          <cell r="W520">
            <v>29</v>
          </cell>
          <cell r="X520">
            <v>24</v>
          </cell>
          <cell r="Y520">
            <v>10</v>
          </cell>
          <cell r="Z520">
            <v>20</v>
          </cell>
          <cell r="AA520">
            <v>11</v>
          </cell>
          <cell r="AB520">
            <v>123</v>
          </cell>
          <cell r="AC520">
            <v>0</v>
          </cell>
          <cell r="AD520" t="str">
            <v>TIDAK</v>
          </cell>
          <cell r="AE520" t="str">
            <v>TIDAK</v>
          </cell>
          <cell r="AF520">
            <v>123</v>
          </cell>
          <cell r="AG520">
            <v>3</v>
          </cell>
          <cell r="AH520" t="str">
            <v>SAPHIRE</v>
          </cell>
          <cell r="AI520">
            <v>0</v>
          </cell>
          <cell r="AJ520" t="str">
            <v>Y</v>
          </cell>
          <cell r="AK520">
            <v>0</v>
          </cell>
          <cell r="AL520">
            <v>45261</v>
          </cell>
          <cell r="AM520">
            <v>45701</v>
          </cell>
          <cell r="AN520">
            <v>1</v>
          </cell>
          <cell r="AO520">
            <v>123</v>
          </cell>
          <cell r="AP520" t="str">
            <v>-</v>
          </cell>
          <cell r="AQ520" t="str">
            <v>-</v>
          </cell>
          <cell r="AR520" t="str">
            <v>-</v>
          </cell>
          <cell r="AS520" t="str">
            <v>-</v>
          </cell>
          <cell r="AT520" t="str">
            <v>-</v>
          </cell>
          <cell r="AU520" t="str">
            <v>-</v>
          </cell>
          <cell r="AV520" t="str">
            <v/>
          </cell>
          <cell r="AW520">
            <v>10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10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15</v>
          </cell>
          <cell r="BH520">
            <v>10</v>
          </cell>
          <cell r="BI520">
            <v>0</v>
          </cell>
          <cell r="BJ520">
            <v>0</v>
          </cell>
          <cell r="BK520">
            <v>0</v>
          </cell>
          <cell r="BL520">
            <v>0</v>
          </cell>
          <cell r="BM520" t="str">
            <v/>
          </cell>
          <cell r="BN520">
            <v>25</v>
          </cell>
          <cell r="BO520">
            <v>15</v>
          </cell>
          <cell r="BP520">
            <v>10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 t="str">
            <v/>
          </cell>
          <cell r="BV520">
            <v>25</v>
          </cell>
          <cell r="BW520">
            <v>5</v>
          </cell>
          <cell r="BX520" t="str">
            <v>DOWNGRADE</v>
          </cell>
          <cell r="BY520" t="str">
            <v>RESET</v>
          </cell>
        </row>
        <row r="521">
          <cell r="A521" t="str">
            <v>A2807</v>
          </cell>
          <cell r="B521" t="str">
            <v>Gaudentia Sheningdiaz Res</v>
          </cell>
          <cell r="C521" t="str">
            <v>RVO</v>
          </cell>
          <cell r="D521">
            <v>45199</v>
          </cell>
          <cell r="E521" t="str">
            <v>Sep-23</v>
          </cell>
          <cell r="F521" t="str">
            <v>EKSKLUSIF</v>
          </cell>
          <cell r="G521" t="str">
            <v>EKSKLUSIF</v>
          </cell>
          <cell r="H521" t="str">
            <v>EKSKLUSIF</v>
          </cell>
          <cell r="I521" t="str">
            <v>REGULER</v>
          </cell>
          <cell r="J521" t="str">
            <v>-</v>
          </cell>
          <cell r="K521" t="str">
            <v>-</v>
          </cell>
          <cell r="L521" t="str">
            <v>-</v>
          </cell>
          <cell r="M521">
            <v>23</v>
          </cell>
          <cell r="N521">
            <v>46</v>
          </cell>
          <cell r="O521">
            <v>41</v>
          </cell>
          <cell r="P521">
            <v>7</v>
          </cell>
          <cell r="Q521">
            <v>0</v>
          </cell>
          <cell r="R521">
            <v>0</v>
          </cell>
          <cell r="S521">
            <v>0</v>
          </cell>
          <cell r="T521">
            <v>117</v>
          </cell>
          <cell r="U521">
            <v>0</v>
          </cell>
          <cell r="V521">
            <v>0</v>
          </cell>
          <cell r="W521">
            <v>0</v>
          </cell>
          <cell r="X521">
            <v>7</v>
          </cell>
          <cell r="Y521">
            <v>0</v>
          </cell>
          <cell r="Z521">
            <v>0</v>
          </cell>
          <cell r="AA521">
            <v>0</v>
          </cell>
          <cell r="AB521">
            <v>7</v>
          </cell>
          <cell r="AC521">
            <v>3</v>
          </cell>
          <cell r="AD521" t="str">
            <v>DOWNGRADE</v>
          </cell>
          <cell r="AE521" t="str">
            <v>RESET</v>
          </cell>
          <cell r="AF521">
            <v>0</v>
          </cell>
          <cell r="AG521">
            <v>1</v>
          </cell>
          <cell r="AH521" t="str">
            <v>SAPHIRE</v>
          </cell>
          <cell r="AI521">
            <v>0</v>
          </cell>
          <cell r="AJ521" t="str">
            <v>FALSE</v>
          </cell>
          <cell r="AK521">
            <v>0</v>
          </cell>
          <cell r="AL521">
            <v>45261</v>
          </cell>
          <cell r="AM521">
            <v>45701</v>
          </cell>
          <cell r="AN521">
            <v>1</v>
          </cell>
          <cell r="AO521">
            <v>0</v>
          </cell>
          <cell r="AP521" t="str">
            <v>-</v>
          </cell>
          <cell r="AQ521" t="str">
            <v>-</v>
          </cell>
          <cell r="AR521" t="str">
            <v>-</v>
          </cell>
          <cell r="AS521" t="str">
            <v>-</v>
          </cell>
          <cell r="AT521" t="str">
            <v>-</v>
          </cell>
          <cell r="AU521" t="str">
            <v>-</v>
          </cell>
          <cell r="AV521" t="str">
            <v/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 t="str">
            <v/>
          </cell>
          <cell r="BH521">
            <v>0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 t="str">
            <v/>
          </cell>
          <cell r="BN521">
            <v>0</v>
          </cell>
          <cell r="BO521" t="str">
            <v/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 t="str">
            <v/>
          </cell>
          <cell r="BV521">
            <v>0</v>
          </cell>
          <cell r="BW521">
            <v>7</v>
          </cell>
          <cell r="BX521" t="str">
            <v>DOWNGRADE</v>
          </cell>
          <cell r="BY521" t="str">
            <v>RESET</v>
          </cell>
        </row>
        <row r="522">
          <cell r="A522">
            <v>92436</v>
          </cell>
          <cell r="B522" t="str">
            <v>Gilang Wiradana</v>
          </cell>
          <cell r="C522" t="str">
            <v>RVO</v>
          </cell>
          <cell r="D522">
            <v>44749</v>
          </cell>
          <cell r="E522" t="str">
            <v>Jul-22</v>
          </cell>
          <cell r="F522" t="str">
            <v>REGULER</v>
          </cell>
          <cell r="G522" t="str">
            <v>REGULER</v>
          </cell>
          <cell r="H522" t="str">
            <v>REGULER</v>
          </cell>
          <cell r="I522" t="str">
            <v>REGULER</v>
          </cell>
          <cell r="J522" t="str">
            <v>REGULER</v>
          </cell>
          <cell r="K522" t="str">
            <v>REGULER</v>
          </cell>
          <cell r="L522" t="str">
            <v>REGULER</v>
          </cell>
          <cell r="M522">
            <v>16</v>
          </cell>
          <cell r="N522">
            <v>15</v>
          </cell>
          <cell r="O522">
            <v>19</v>
          </cell>
          <cell r="P522">
            <v>25</v>
          </cell>
          <cell r="Q522">
            <v>30</v>
          </cell>
          <cell r="R522">
            <v>1</v>
          </cell>
          <cell r="S522">
            <v>1</v>
          </cell>
          <cell r="T522">
            <v>107</v>
          </cell>
          <cell r="U522">
            <v>16</v>
          </cell>
          <cell r="V522">
            <v>15</v>
          </cell>
          <cell r="W522">
            <v>19</v>
          </cell>
          <cell r="X522">
            <v>25</v>
          </cell>
          <cell r="Y522">
            <v>30</v>
          </cell>
          <cell r="Z522">
            <v>1</v>
          </cell>
          <cell r="AA522">
            <v>1</v>
          </cell>
          <cell r="AB522">
            <v>107</v>
          </cell>
          <cell r="AC522">
            <v>0</v>
          </cell>
          <cell r="AD522" t="str">
            <v>TIDAK</v>
          </cell>
          <cell r="AE522" t="str">
            <v>TIDAK</v>
          </cell>
          <cell r="AF522">
            <v>107</v>
          </cell>
          <cell r="AG522">
            <v>4</v>
          </cell>
          <cell r="AH522" t="str">
            <v>SAPHIRE</v>
          </cell>
          <cell r="AI522">
            <v>0</v>
          </cell>
          <cell r="AJ522" t="str">
            <v>Y</v>
          </cell>
          <cell r="AK522">
            <v>0</v>
          </cell>
          <cell r="AL522">
            <v>45261</v>
          </cell>
          <cell r="AM522">
            <v>45701</v>
          </cell>
          <cell r="AN522">
            <v>1</v>
          </cell>
          <cell r="AO522">
            <v>107</v>
          </cell>
          <cell r="AP522" t="str">
            <v>-</v>
          </cell>
          <cell r="AQ522" t="str">
            <v>-</v>
          </cell>
          <cell r="AR522" t="str">
            <v>REGULER</v>
          </cell>
          <cell r="AS522" t="str">
            <v>REGULER</v>
          </cell>
          <cell r="AT522" t="str">
            <v>REGULER</v>
          </cell>
          <cell r="AU522" t="str">
            <v>REGULER</v>
          </cell>
          <cell r="AV522" t="str">
            <v/>
          </cell>
          <cell r="AW522">
            <v>41</v>
          </cell>
          <cell r="AX522">
            <v>42</v>
          </cell>
          <cell r="AY522">
            <v>38</v>
          </cell>
          <cell r="AZ522">
            <v>33</v>
          </cell>
          <cell r="BA522">
            <v>36</v>
          </cell>
          <cell r="BB522">
            <v>41</v>
          </cell>
          <cell r="BC522">
            <v>42</v>
          </cell>
          <cell r="BD522">
            <v>38</v>
          </cell>
          <cell r="BE522">
            <v>33</v>
          </cell>
          <cell r="BF522">
            <v>36</v>
          </cell>
          <cell r="BG522">
            <v>11</v>
          </cell>
          <cell r="BH522">
            <v>41</v>
          </cell>
          <cell r="BI522">
            <v>42</v>
          </cell>
          <cell r="BJ522">
            <v>38</v>
          </cell>
          <cell r="BK522">
            <v>33</v>
          </cell>
          <cell r="BL522">
            <v>36</v>
          </cell>
          <cell r="BM522">
            <v>9</v>
          </cell>
          <cell r="BN522">
            <v>210</v>
          </cell>
          <cell r="BO522">
            <v>11</v>
          </cell>
          <cell r="BP522">
            <v>41</v>
          </cell>
          <cell r="BQ522">
            <v>42</v>
          </cell>
          <cell r="BR522">
            <v>38</v>
          </cell>
          <cell r="BS522">
            <v>33</v>
          </cell>
          <cell r="BT522">
            <v>36</v>
          </cell>
          <cell r="BU522">
            <v>9</v>
          </cell>
          <cell r="BV522">
            <v>210</v>
          </cell>
          <cell r="BW522">
            <v>0</v>
          </cell>
          <cell r="BX522" t="str">
            <v>TIDAK</v>
          </cell>
          <cell r="BY522" t="str">
            <v>TIDAK</v>
          </cell>
        </row>
        <row r="523">
          <cell r="A523">
            <v>92430</v>
          </cell>
          <cell r="B523" t="str">
            <v>Gracia Kithara Musica Geraldia</v>
          </cell>
          <cell r="C523" t="str">
            <v>RVO</v>
          </cell>
          <cell r="D523">
            <v>44747</v>
          </cell>
          <cell r="E523" t="str">
            <v>Jul-22</v>
          </cell>
          <cell r="F523" t="str">
            <v>REGULER</v>
          </cell>
          <cell r="G523" t="str">
            <v>REGULER</v>
          </cell>
          <cell r="H523" t="str">
            <v>REGULER</v>
          </cell>
          <cell r="I523" t="str">
            <v>REGULER</v>
          </cell>
          <cell r="J523" t="str">
            <v>REGULER</v>
          </cell>
          <cell r="K523" t="str">
            <v>REGULER</v>
          </cell>
          <cell r="L523" t="str">
            <v>REGULER</v>
          </cell>
          <cell r="M523">
            <v>17</v>
          </cell>
          <cell r="N523">
            <v>36</v>
          </cell>
          <cell r="O523">
            <v>28</v>
          </cell>
          <cell r="P523">
            <v>32</v>
          </cell>
          <cell r="Q523">
            <v>29</v>
          </cell>
          <cell r="R523">
            <v>30</v>
          </cell>
          <cell r="S523">
            <v>11</v>
          </cell>
          <cell r="T523">
            <v>183</v>
          </cell>
          <cell r="U523">
            <v>17</v>
          </cell>
          <cell r="V523">
            <v>36</v>
          </cell>
          <cell r="W523">
            <v>28</v>
          </cell>
          <cell r="X523">
            <v>32</v>
          </cell>
          <cell r="Y523">
            <v>29</v>
          </cell>
          <cell r="Z523">
            <v>30</v>
          </cell>
          <cell r="AA523">
            <v>11</v>
          </cell>
          <cell r="AB523">
            <v>183</v>
          </cell>
          <cell r="AC523">
            <v>0</v>
          </cell>
          <cell r="AD523" t="str">
            <v>TIDAK</v>
          </cell>
          <cell r="AE523" t="str">
            <v>TIDAK</v>
          </cell>
          <cell r="AF523">
            <v>183</v>
          </cell>
          <cell r="AG523">
            <v>3</v>
          </cell>
          <cell r="AH523" t="str">
            <v>SAPHIRE</v>
          </cell>
          <cell r="AI523">
            <v>0</v>
          </cell>
          <cell r="AJ523" t="str">
            <v>Y</v>
          </cell>
          <cell r="AK523">
            <v>0</v>
          </cell>
          <cell r="AL523">
            <v>45261</v>
          </cell>
          <cell r="AM523">
            <v>45701</v>
          </cell>
          <cell r="AN523">
            <v>1</v>
          </cell>
          <cell r="AO523">
            <v>183</v>
          </cell>
          <cell r="AP523" t="str">
            <v>-</v>
          </cell>
          <cell r="AQ523" t="str">
            <v>-</v>
          </cell>
          <cell r="AR523" t="str">
            <v>REGULER</v>
          </cell>
          <cell r="AS523" t="str">
            <v>REGULER</v>
          </cell>
          <cell r="AT523" t="str">
            <v>REGULER</v>
          </cell>
          <cell r="AU523" t="str">
            <v>REGULER</v>
          </cell>
          <cell r="AV523" t="str">
            <v/>
          </cell>
          <cell r="AW523">
            <v>42</v>
          </cell>
          <cell r="AX523">
            <v>42</v>
          </cell>
          <cell r="AY523">
            <v>40</v>
          </cell>
          <cell r="AZ523">
            <v>42</v>
          </cell>
          <cell r="BA523">
            <v>44</v>
          </cell>
          <cell r="BB523">
            <v>42</v>
          </cell>
          <cell r="BC523">
            <v>42</v>
          </cell>
          <cell r="BD523">
            <v>40</v>
          </cell>
          <cell r="BE523">
            <v>42</v>
          </cell>
          <cell r="BF523">
            <v>44</v>
          </cell>
          <cell r="BG523">
            <v>15</v>
          </cell>
          <cell r="BH523">
            <v>42</v>
          </cell>
          <cell r="BI523">
            <v>42</v>
          </cell>
          <cell r="BJ523">
            <v>40</v>
          </cell>
          <cell r="BK523">
            <v>42</v>
          </cell>
          <cell r="BL523">
            <v>44</v>
          </cell>
          <cell r="BM523">
            <v>19</v>
          </cell>
          <cell r="BN523">
            <v>244</v>
          </cell>
          <cell r="BO523">
            <v>15</v>
          </cell>
          <cell r="BP523">
            <v>42</v>
          </cell>
          <cell r="BQ523">
            <v>42</v>
          </cell>
          <cell r="BR523">
            <v>40</v>
          </cell>
          <cell r="BS523">
            <v>42</v>
          </cell>
          <cell r="BT523">
            <v>44</v>
          </cell>
          <cell r="BU523">
            <v>19</v>
          </cell>
          <cell r="BV523">
            <v>244</v>
          </cell>
          <cell r="BW523">
            <v>0</v>
          </cell>
          <cell r="BX523" t="str">
            <v>TIDAK</v>
          </cell>
          <cell r="BY523" t="str">
            <v>TIDAK</v>
          </cell>
        </row>
        <row r="524">
          <cell r="A524">
            <v>92717</v>
          </cell>
          <cell r="B524" t="str">
            <v>Gresmilen Bilgis</v>
          </cell>
          <cell r="C524" t="str">
            <v>RVO</v>
          </cell>
          <cell r="D524">
            <v>44852</v>
          </cell>
          <cell r="E524" t="str">
            <v>Oct-22</v>
          </cell>
          <cell r="F524" t="str">
            <v>REGULER</v>
          </cell>
          <cell r="G524" t="str">
            <v>EKSKLUSIF</v>
          </cell>
          <cell r="H524" t="str">
            <v>EKSKLUSIF</v>
          </cell>
          <cell r="I524" t="str">
            <v>EKSKLUSIF</v>
          </cell>
          <cell r="J524" t="str">
            <v>REGULER</v>
          </cell>
          <cell r="K524" t="str">
            <v>EKSKLUSIF</v>
          </cell>
          <cell r="L524" t="str">
            <v>EKSKLUSIF</v>
          </cell>
          <cell r="M524">
            <v>22</v>
          </cell>
          <cell r="N524">
            <v>52</v>
          </cell>
          <cell r="O524">
            <v>44</v>
          </cell>
          <cell r="P524">
            <v>46</v>
          </cell>
          <cell r="Q524">
            <v>33</v>
          </cell>
          <cell r="R524">
            <v>49</v>
          </cell>
          <cell r="S524">
            <v>0</v>
          </cell>
          <cell r="T524">
            <v>246</v>
          </cell>
          <cell r="U524">
            <v>22</v>
          </cell>
          <cell r="V524">
            <v>0</v>
          </cell>
          <cell r="W524">
            <v>0</v>
          </cell>
          <cell r="X524">
            <v>0</v>
          </cell>
          <cell r="Y524">
            <v>33</v>
          </cell>
          <cell r="Z524">
            <v>0</v>
          </cell>
          <cell r="AA524">
            <v>0</v>
          </cell>
          <cell r="AB524">
            <v>55</v>
          </cell>
          <cell r="AC524">
            <v>1</v>
          </cell>
          <cell r="AD524" t="str">
            <v>TIDAK</v>
          </cell>
          <cell r="AE524" t="str">
            <v>TIDAK</v>
          </cell>
          <cell r="AF524">
            <v>55</v>
          </cell>
          <cell r="AG524">
            <v>4</v>
          </cell>
          <cell r="AH524" t="str">
            <v>SAPHIRE</v>
          </cell>
          <cell r="AI524">
            <v>0</v>
          </cell>
          <cell r="AJ524" t="str">
            <v>FALSE</v>
          </cell>
          <cell r="AK524">
            <v>0</v>
          </cell>
          <cell r="AL524">
            <v>45261</v>
          </cell>
          <cell r="AM524">
            <v>45701</v>
          </cell>
          <cell r="AN524">
            <v>1</v>
          </cell>
          <cell r="AO524">
            <v>55</v>
          </cell>
          <cell r="AP524" t="str">
            <v>EKSKLUSIF</v>
          </cell>
          <cell r="AQ524" t="str">
            <v>-</v>
          </cell>
          <cell r="AR524" t="str">
            <v>REGULER</v>
          </cell>
          <cell r="AS524" t="str">
            <v>EKSKLUSIF</v>
          </cell>
          <cell r="AT524" t="str">
            <v>EKSKLUSIF</v>
          </cell>
          <cell r="AU524" t="str">
            <v>EKSKLUSIF</v>
          </cell>
          <cell r="AV524" t="str">
            <v/>
          </cell>
          <cell r="AW524">
            <v>54</v>
          </cell>
          <cell r="AX524">
            <v>44</v>
          </cell>
          <cell r="AY524">
            <v>46</v>
          </cell>
          <cell r="AZ524">
            <v>56</v>
          </cell>
          <cell r="BA524">
            <v>51</v>
          </cell>
          <cell r="BB524">
            <v>54</v>
          </cell>
          <cell r="BC524">
            <v>44</v>
          </cell>
          <cell r="BD524">
            <v>46</v>
          </cell>
          <cell r="BE524">
            <v>56</v>
          </cell>
          <cell r="BF524">
            <v>51</v>
          </cell>
          <cell r="BG524">
            <v>21</v>
          </cell>
          <cell r="BH524">
            <v>54</v>
          </cell>
          <cell r="BI524">
            <v>44</v>
          </cell>
          <cell r="BJ524">
            <v>46</v>
          </cell>
          <cell r="BK524">
            <v>56</v>
          </cell>
          <cell r="BL524">
            <v>51</v>
          </cell>
          <cell r="BM524">
            <v>26</v>
          </cell>
          <cell r="BN524">
            <v>298</v>
          </cell>
          <cell r="BO524">
            <v>0</v>
          </cell>
          <cell r="BP524">
            <v>54</v>
          </cell>
          <cell r="BQ524">
            <v>44</v>
          </cell>
          <cell r="BR524">
            <v>0</v>
          </cell>
          <cell r="BS524">
            <v>0</v>
          </cell>
          <cell r="BT524">
            <v>0</v>
          </cell>
          <cell r="BU524">
            <v>26</v>
          </cell>
          <cell r="BV524">
            <v>124</v>
          </cell>
          <cell r="BW524">
            <v>0</v>
          </cell>
          <cell r="BX524" t="str">
            <v>TIDAK</v>
          </cell>
          <cell r="BY524" t="str">
            <v>TIDAK</v>
          </cell>
        </row>
        <row r="525">
          <cell r="A525" t="str">
            <v>A2187</v>
          </cell>
          <cell r="B525" t="str">
            <v>Hana Fauzia</v>
          </cell>
          <cell r="C525" t="str">
            <v>RVO</v>
          </cell>
          <cell r="D525">
            <v>45052</v>
          </cell>
          <cell r="E525" t="str">
            <v>May-23</v>
          </cell>
          <cell r="F525" t="str">
            <v>REGULER</v>
          </cell>
          <cell r="G525" t="str">
            <v>REGULER</v>
          </cell>
          <cell r="H525" t="str">
            <v>REGULER</v>
          </cell>
          <cell r="I525" t="str">
            <v>REGULER</v>
          </cell>
          <cell r="J525" t="str">
            <v>REGULER</v>
          </cell>
          <cell r="K525" t="str">
            <v>REGULER</v>
          </cell>
          <cell r="L525" t="str">
            <v>-</v>
          </cell>
          <cell r="M525">
            <v>11</v>
          </cell>
          <cell r="N525">
            <v>35</v>
          </cell>
          <cell r="O525">
            <v>14</v>
          </cell>
          <cell r="P525">
            <v>11</v>
          </cell>
          <cell r="Q525">
            <v>8</v>
          </cell>
          <cell r="R525">
            <v>5</v>
          </cell>
          <cell r="S525">
            <v>0</v>
          </cell>
          <cell r="T525">
            <v>84</v>
          </cell>
          <cell r="U525">
            <v>11</v>
          </cell>
          <cell r="V525">
            <v>35</v>
          </cell>
          <cell r="W525">
            <v>14</v>
          </cell>
          <cell r="X525">
            <v>11</v>
          </cell>
          <cell r="Y525">
            <v>8</v>
          </cell>
          <cell r="Z525">
            <v>5</v>
          </cell>
          <cell r="AA525">
            <v>0</v>
          </cell>
          <cell r="AB525">
            <v>84</v>
          </cell>
          <cell r="AC525">
            <v>1</v>
          </cell>
          <cell r="AD525" t="str">
            <v>TIDAK</v>
          </cell>
          <cell r="AE525" t="str">
            <v>TIDAK</v>
          </cell>
          <cell r="AF525">
            <v>84</v>
          </cell>
          <cell r="AG525">
            <v>3</v>
          </cell>
          <cell r="AH525" t="str">
            <v>SAPHIRE</v>
          </cell>
          <cell r="AI525">
            <v>0</v>
          </cell>
          <cell r="AJ525" t="str">
            <v>Y</v>
          </cell>
          <cell r="AK525">
            <v>0</v>
          </cell>
          <cell r="AL525">
            <v>45261</v>
          </cell>
          <cell r="AM525">
            <v>45701</v>
          </cell>
          <cell r="AN525">
            <v>1</v>
          </cell>
          <cell r="AO525">
            <v>84</v>
          </cell>
          <cell r="AP525" t="str">
            <v>-</v>
          </cell>
          <cell r="AQ525" t="str">
            <v>-</v>
          </cell>
          <cell r="AR525" t="str">
            <v>REGULER</v>
          </cell>
          <cell r="AS525" t="str">
            <v>REGULER</v>
          </cell>
          <cell r="AT525" t="str">
            <v>REGULER</v>
          </cell>
          <cell r="AU525" t="str">
            <v>REGULER</v>
          </cell>
          <cell r="AV525" t="str">
            <v/>
          </cell>
          <cell r="AW525">
            <v>32</v>
          </cell>
          <cell r="AX525">
            <v>7</v>
          </cell>
          <cell r="AY525">
            <v>17</v>
          </cell>
          <cell r="AZ525">
            <v>20</v>
          </cell>
          <cell r="BA525">
            <v>14</v>
          </cell>
          <cell r="BB525">
            <v>32</v>
          </cell>
          <cell r="BC525">
            <v>7</v>
          </cell>
          <cell r="BD525">
            <v>17</v>
          </cell>
          <cell r="BE525">
            <v>20</v>
          </cell>
          <cell r="BF525">
            <v>14</v>
          </cell>
          <cell r="BG525" t="str">
            <v/>
          </cell>
          <cell r="BH525">
            <v>32</v>
          </cell>
          <cell r="BI525">
            <v>7</v>
          </cell>
          <cell r="BJ525">
            <v>17</v>
          </cell>
          <cell r="BK525">
            <v>20</v>
          </cell>
          <cell r="BL525">
            <v>14</v>
          </cell>
          <cell r="BM525" t="str">
            <v/>
          </cell>
          <cell r="BN525">
            <v>90</v>
          </cell>
          <cell r="BO525" t="str">
            <v/>
          </cell>
          <cell r="BP525">
            <v>32</v>
          </cell>
          <cell r="BQ525">
            <v>7</v>
          </cell>
          <cell r="BR525">
            <v>17</v>
          </cell>
          <cell r="BS525">
            <v>20</v>
          </cell>
          <cell r="BT525">
            <v>14</v>
          </cell>
          <cell r="BU525" t="str">
            <v/>
          </cell>
          <cell r="BV525">
            <v>90</v>
          </cell>
          <cell r="BW525">
            <v>2</v>
          </cell>
          <cell r="BX525" t="str">
            <v>TIDAK</v>
          </cell>
          <cell r="BY525" t="str">
            <v>TIDAK</v>
          </cell>
        </row>
        <row r="526">
          <cell r="A526" t="str">
            <v>A2396</v>
          </cell>
          <cell r="B526" t="str">
            <v>Ilyas Fahmi</v>
          </cell>
          <cell r="C526" t="str">
            <v>RVO</v>
          </cell>
          <cell r="D526">
            <v>45079</v>
          </cell>
          <cell r="E526" t="str">
            <v>Jun-23</v>
          </cell>
          <cell r="F526" t="str">
            <v>REGULER</v>
          </cell>
          <cell r="G526" t="str">
            <v>REGULER</v>
          </cell>
          <cell r="H526" t="str">
            <v>REGULER</v>
          </cell>
          <cell r="I526" t="str">
            <v>REGULER</v>
          </cell>
          <cell r="J526" t="str">
            <v>EKSKLUSIF</v>
          </cell>
          <cell r="K526" t="str">
            <v>EKSKLUSIF</v>
          </cell>
          <cell r="L526" t="str">
            <v>EKSKLUSIF</v>
          </cell>
          <cell r="M526">
            <v>12</v>
          </cell>
          <cell r="N526">
            <v>24</v>
          </cell>
          <cell r="O526">
            <v>32</v>
          </cell>
          <cell r="P526">
            <v>29</v>
          </cell>
          <cell r="Q526">
            <v>41</v>
          </cell>
          <cell r="R526">
            <v>44</v>
          </cell>
          <cell r="S526">
            <v>0</v>
          </cell>
          <cell r="T526">
            <v>182</v>
          </cell>
          <cell r="U526">
            <v>12</v>
          </cell>
          <cell r="V526">
            <v>24</v>
          </cell>
          <cell r="W526">
            <v>32</v>
          </cell>
          <cell r="X526">
            <v>29</v>
          </cell>
          <cell r="Y526">
            <v>0</v>
          </cell>
          <cell r="Z526">
            <v>0</v>
          </cell>
          <cell r="AA526">
            <v>0</v>
          </cell>
          <cell r="AB526">
            <v>97</v>
          </cell>
          <cell r="AC526">
            <v>1</v>
          </cell>
          <cell r="AD526" t="str">
            <v>TIDAK</v>
          </cell>
          <cell r="AE526" t="str">
            <v>TIDAK</v>
          </cell>
          <cell r="AF526">
            <v>97</v>
          </cell>
          <cell r="AG526">
            <v>3</v>
          </cell>
          <cell r="AH526" t="str">
            <v>SAPHIRE</v>
          </cell>
          <cell r="AI526">
            <v>0</v>
          </cell>
          <cell r="AJ526" t="str">
            <v>Y</v>
          </cell>
          <cell r="AK526">
            <v>0</v>
          </cell>
          <cell r="AL526">
            <v>45261</v>
          </cell>
          <cell r="AM526">
            <v>45701</v>
          </cell>
          <cell r="AN526">
            <v>1</v>
          </cell>
          <cell r="AO526">
            <v>97</v>
          </cell>
          <cell r="AP526" t="str">
            <v>EKSKLUSIF</v>
          </cell>
          <cell r="AQ526" t="str">
            <v>-</v>
          </cell>
          <cell r="AR526" t="str">
            <v>EKSKLUSIF</v>
          </cell>
          <cell r="AS526" t="str">
            <v>EKSKLUSIF</v>
          </cell>
          <cell r="AT526" t="str">
            <v>REGULER</v>
          </cell>
          <cell r="AU526" t="str">
            <v>REGULER</v>
          </cell>
          <cell r="AV526" t="str">
            <v/>
          </cell>
          <cell r="AW526">
            <v>52</v>
          </cell>
          <cell r="AX526">
            <v>47</v>
          </cell>
          <cell r="AY526">
            <v>47</v>
          </cell>
          <cell r="AZ526">
            <v>29</v>
          </cell>
          <cell r="BA526">
            <v>13</v>
          </cell>
          <cell r="BB526">
            <v>52</v>
          </cell>
          <cell r="BC526">
            <v>47</v>
          </cell>
          <cell r="BD526">
            <v>47</v>
          </cell>
          <cell r="BE526">
            <v>29</v>
          </cell>
          <cell r="BF526">
            <v>13</v>
          </cell>
          <cell r="BG526">
            <v>23</v>
          </cell>
          <cell r="BH526">
            <v>52</v>
          </cell>
          <cell r="BI526">
            <v>47</v>
          </cell>
          <cell r="BJ526">
            <v>47</v>
          </cell>
          <cell r="BK526">
            <v>29</v>
          </cell>
          <cell r="BL526">
            <v>13</v>
          </cell>
          <cell r="BM526" t="str">
            <v/>
          </cell>
          <cell r="BN526">
            <v>211</v>
          </cell>
          <cell r="BO526">
            <v>0</v>
          </cell>
          <cell r="BP526">
            <v>52</v>
          </cell>
          <cell r="BQ526">
            <v>0</v>
          </cell>
          <cell r="BR526">
            <v>0</v>
          </cell>
          <cell r="BS526">
            <v>29</v>
          </cell>
          <cell r="BT526">
            <v>13</v>
          </cell>
          <cell r="BU526" t="str">
            <v/>
          </cell>
          <cell r="BV526">
            <v>94</v>
          </cell>
          <cell r="BW526">
            <v>1</v>
          </cell>
          <cell r="BX526" t="str">
            <v>TIDAK</v>
          </cell>
          <cell r="BY526" t="str">
            <v>TIDAK</v>
          </cell>
        </row>
        <row r="527">
          <cell r="A527" t="str">
            <v>A3443</v>
          </cell>
          <cell r="B527" t="str">
            <v>Imam Marzuki</v>
          </cell>
          <cell r="C527" t="str">
            <v>RVO</v>
          </cell>
          <cell r="D527">
            <v>45286</v>
          </cell>
          <cell r="E527" t="str">
            <v>Dec-23</v>
          </cell>
          <cell r="F527" t="str">
            <v>REGULER</v>
          </cell>
          <cell r="G527" t="str">
            <v>REGULER</v>
          </cell>
          <cell r="H527" t="str">
            <v>-</v>
          </cell>
          <cell r="I527" t="str">
            <v>-</v>
          </cell>
          <cell r="J527" t="str">
            <v>-</v>
          </cell>
          <cell r="K527" t="str">
            <v>-</v>
          </cell>
          <cell r="L527" t="str">
            <v>-</v>
          </cell>
          <cell r="M527">
            <v>4</v>
          </cell>
          <cell r="N527">
            <v>5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9</v>
          </cell>
          <cell r="U527">
            <v>4</v>
          </cell>
          <cell r="V527">
            <v>5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9</v>
          </cell>
          <cell r="AC527">
            <v>5</v>
          </cell>
          <cell r="AD527" t="str">
            <v>DOWNGRADE</v>
          </cell>
          <cell r="AE527" t="str">
            <v>RESET</v>
          </cell>
          <cell r="AF527">
            <v>0</v>
          </cell>
          <cell r="AG527">
            <v>1</v>
          </cell>
          <cell r="AH527" t="str">
            <v>SAPHIRE</v>
          </cell>
          <cell r="AI527">
            <v>0</v>
          </cell>
          <cell r="AJ527" t="str">
            <v>FALSE</v>
          </cell>
          <cell r="AK527">
            <v>0</v>
          </cell>
          <cell r="AL527">
            <v>45261</v>
          </cell>
          <cell r="AM527">
            <v>45701</v>
          </cell>
          <cell r="AN527">
            <v>1</v>
          </cell>
          <cell r="AO527">
            <v>0</v>
          </cell>
          <cell r="AP527" t="str">
            <v>-</v>
          </cell>
          <cell r="AQ527" t="str">
            <v>-</v>
          </cell>
          <cell r="AR527" t="str">
            <v>-</v>
          </cell>
          <cell r="AS527" t="str">
            <v>-</v>
          </cell>
          <cell r="AT527" t="str">
            <v>-</v>
          </cell>
          <cell r="AU527" t="str">
            <v>-</v>
          </cell>
          <cell r="AV527" t="str">
            <v/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 t="str">
            <v/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 t="str">
            <v/>
          </cell>
          <cell r="BN527">
            <v>0</v>
          </cell>
          <cell r="BO527" t="str">
            <v/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 t="str">
            <v/>
          </cell>
          <cell r="BV527">
            <v>0</v>
          </cell>
          <cell r="BW527">
            <v>7</v>
          </cell>
          <cell r="BX527" t="str">
            <v>DOWNGRADE</v>
          </cell>
          <cell r="BY527" t="str">
            <v>RESET</v>
          </cell>
        </row>
        <row r="528">
          <cell r="A528" t="str">
            <v>A3442</v>
          </cell>
          <cell r="B528" t="str">
            <v>Irfan Febriyantoro</v>
          </cell>
          <cell r="C528" t="str">
            <v>RVO</v>
          </cell>
          <cell r="D528">
            <v>45286</v>
          </cell>
          <cell r="E528" t="str">
            <v>Dec-23</v>
          </cell>
          <cell r="F528" t="str">
            <v>REGULER</v>
          </cell>
          <cell r="G528" t="str">
            <v>REGULER</v>
          </cell>
          <cell r="H528" t="str">
            <v>REGULER</v>
          </cell>
          <cell r="I528" t="str">
            <v>REGULER</v>
          </cell>
          <cell r="J528" t="str">
            <v>EKSKLUSIF</v>
          </cell>
          <cell r="K528" t="str">
            <v>EKSKLUSIF</v>
          </cell>
          <cell r="L528" t="str">
            <v>EKSKLUSIF</v>
          </cell>
          <cell r="M528">
            <v>5</v>
          </cell>
          <cell r="N528">
            <v>6</v>
          </cell>
          <cell r="O528">
            <v>20</v>
          </cell>
          <cell r="P528">
            <v>33</v>
          </cell>
          <cell r="Q528">
            <v>44</v>
          </cell>
          <cell r="R528">
            <v>47</v>
          </cell>
          <cell r="S528">
            <v>23</v>
          </cell>
          <cell r="T528">
            <v>178</v>
          </cell>
          <cell r="U528">
            <v>5</v>
          </cell>
          <cell r="V528">
            <v>6</v>
          </cell>
          <cell r="W528">
            <v>20</v>
          </cell>
          <cell r="X528">
            <v>33</v>
          </cell>
          <cell r="Y528">
            <v>0</v>
          </cell>
          <cell r="Z528">
            <v>0</v>
          </cell>
          <cell r="AA528">
            <v>0</v>
          </cell>
          <cell r="AB528">
            <v>64</v>
          </cell>
          <cell r="AC528">
            <v>0</v>
          </cell>
          <cell r="AD528" t="str">
            <v>TIDAK</v>
          </cell>
          <cell r="AE528" t="str">
            <v>TIDAK</v>
          </cell>
          <cell r="AF528">
            <v>64</v>
          </cell>
          <cell r="AG528">
            <v>1</v>
          </cell>
          <cell r="AH528" t="str">
            <v>SAPHIRE</v>
          </cell>
          <cell r="AI528">
            <v>0</v>
          </cell>
          <cell r="AJ528" t="str">
            <v>FALSE</v>
          </cell>
          <cell r="AK528">
            <v>0</v>
          </cell>
          <cell r="AL528">
            <v>45261</v>
          </cell>
          <cell r="AM528">
            <v>45701</v>
          </cell>
          <cell r="AN528">
            <v>1</v>
          </cell>
          <cell r="AO528">
            <v>64</v>
          </cell>
          <cell r="AP528" t="str">
            <v>EKSKLUSIF</v>
          </cell>
          <cell r="AQ528" t="str">
            <v>-</v>
          </cell>
          <cell r="AR528" t="str">
            <v>REGULER</v>
          </cell>
          <cell r="AS528" t="str">
            <v>REGULER</v>
          </cell>
          <cell r="AT528" t="str">
            <v>EKSKLUSIF</v>
          </cell>
          <cell r="AU528" t="str">
            <v>EKSKLUSIF</v>
          </cell>
          <cell r="AV528" t="str">
            <v/>
          </cell>
          <cell r="AW528">
            <v>50</v>
          </cell>
          <cell r="AX528">
            <v>36</v>
          </cell>
          <cell r="AY528">
            <v>35</v>
          </cell>
          <cell r="AZ528">
            <v>51</v>
          </cell>
          <cell r="BA528">
            <v>44</v>
          </cell>
          <cell r="BB528">
            <v>50</v>
          </cell>
          <cell r="BC528">
            <v>36</v>
          </cell>
          <cell r="BD528">
            <v>35</v>
          </cell>
          <cell r="BE528">
            <v>51</v>
          </cell>
          <cell r="BF528">
            <v>44</v>
          </cell>
          <cell r="BG528">
            <v>24</v>
          </cell>
          <cell r="BH528">
            <v>50</v>
          </cell>
          <cell r="BI528">
            <v>36</v>
          </cell>
          <cell r="BJ528">
            <v>35</v>
          </cell>
          <cell r="BK528">
            <v>51</v>
          </cell>
          <cell r="BL528">
            <v>44</v>
          </cell>
          <cell r="BM528">
            <v>22</v>
          </cell>
          <cell r="BN528">
            <v>262</v>
          </cell>
          <cell r="BO528">
            <v>0</v>
          </cell>
          <cell r="BP528">
            <v>50</v>
          </cell>
          <cell r="BQ528">
            <v>36</v>
          </cell>
          <cell r="BR528">
            <v>35</v>
          </cell>
          <cell r="BS528">
            <v>0</v>
          </cell>
          <cell r="BT528">
            <v>0</v>
          </cell>
          <cell r="BU528">
            <v>22</v>
          </cell>
          <cell r="BV528">
            <v>143</v>
          </cell>
          <cell r="BW528">
            <v>0</v>
          </cell>
          <cell r="BX528" t="str">
            <v>TIDAK</v>
          </cell>
          <cell r="BY528" t="str">
            <v>TIDAK</v>
          </cell>
        </row>
        <row r="529">
          <cell r="A529" t="str">
            <v>A3974</v>
          </cell>
          <cell r="B529" t="str">
            <v>ISTIQOMAH KHUSNUL SYAFAAH</v>
          </cell>
          <cell r="C529" t="str">
            <v>RVO</v>
          </cell>
          <cell r="D529">
            <v>45427</v>
          </cell>
          <cell r="E529" t="str">
            <v>May-24</v>
          </cell>
          <cell r="F529" t="str">
            <v>-</v>
          </cell>
          <cell r="G529" t="str">
            <v>-</v>
          </cell>
          <cell r="H529" t="str">
            <v>-</v>
          </cell>
          <cell r="I529" t="str">
            <v>-</v>
          </cell>
          <cell r="J529" t="str">
            <v>-</v>
          </cell>
          <cell r="K529" t="str">
            <v>REGULER</v>
          </cell>
          <cell r="L529" t="str">
            <v>-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5</v>
          </cell>
          <cell r="S529">
            <v>0</v>
          </cell>
          <cell r="T529">
            <v>5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5</v>
          </cell>
          <cell r="AA529">
            <v>0</v>
          </cell>
          <cell r="AB529">
            <v>5</v>
          </cell>
          <cell r="AC529">
            <v>1</v>
          </cell>
          <cell r="AD529" t="str">
            <v>TIDAK</v>
          </cell>
          <cell r="AE529" t="str">
            <v>TIDAK</v>
          </cell>
          <cell r="AF529">
            <v>5</v>
          </cell>
          <cell r="AG529">
            <v>1</v>
          </cell>
          <cell r="AH529" t="str">
            <v>SAPHIRE</v>
          </cell>
          <cell r="AI529">
            <v>0</v>
          </cell>
          <cell r="AJ529" t="str">
            <v>FALSE</v>
          </cell>
          <cell r="AK529">
            <v>0</v>
          </cell>
          <cell r="AL529">
            <v>45261</v>
          </cell>
          <cell r="AM529">
            <v>45701</v>
          </cell>
          <cell r="AN529">
            <v>1</v>
          </cell>
          <cell r="AO529">
            <v>5</v>
          </cell>
          <cell r="AP529" t="str">
            <v>-</v>
          </cell>
          <cell r="AQ529" t="str">
            <v>-</v>
          </cell>
          <cell r="AR529" t="str">
            <v>-</v>
          </cell>
          <cell r="AS529" t="str">
            <v>-</v>
          </cell>
          <cell r="AT529" t="str">
            <v>-</v>
          </cell>
          <cell r="AU529" t="str">
            <v>-</v>
          </cell>
          <cell r="AV529" t="str">
            <v/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 t="str">
            <v/>
          </cell>
          <cell r="BH529">
            <v>0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 t="str">
            <v/>
          </cell>
          <cell r="BN529">
            <v>0</v>
          </cell>
          <cell r="BO529" t="str">
            <v/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 t="str">
            <v/>
          </cell>
          <cell r="BV529">
            <v>0</v>
          </cell>
          <cell r="BW529">
            <v>7</v>
          </cell>
          <cell r="BX529" t="str">
            <v>DOWNGRADE</v>
          </cell>
          <cell r="BY529" t="str">
            <v>RESET</v>
          </cell>
        </row>
        <row r="530">
          <cell r="A530">
            <v>92463</v>
          </cell>
          <cell r="B530" t="str">
            <v>Ivah Desty Tiurlina Purba</v>
          </cell>
          <cell r="C530" t="str">
            <v>RVO</v>
          </cell>
          <cell r="D530">
            <v>44744</v>
          </cell>
          <cell r="E530" t="str">
            <v>Jul-22</v>
          </cell>
          <cell r="F530" t="str">
            <v>REGULER</v>
          </cell>
          <cell r="G530" t="str">
            <v>REGULER</v>
          </cell>
          <cell r="H530" t="str">
            <v>EKSKLUSIF</v>
          </cell>
          <cell r="I530" t="str">
            <v>EKSKLUSIF</v>
          </cell>
          <cell r="J530" t="str">
            <v>EKSKLUSIF</v>
          </cell>
          <cell r="K530" t="str">
            <v>REGULER</v>
          </cell>
          <cell r="L530" t="str">
            <v>-</v>
          </cell>
          <cell r="M530">
            <v>10</v>
          </cell>
          <cell r="N530">
            <v>22</v>
          </cell>
          <cell r="O530">
            <v>41</v>
          </cell>
          <cell r="P530">
            <v>41</v>
          </cell>
          <cell r="Q530">
            <v>36</v>
          </cell>
          <cell r="R530">
            <v>31</v>
          </cell>
          <cell r="S530">
            <v>0</v>
          </cell>
          <cell r="T530">
            <v>181</v>
          </cell>
          <cell r="U530">
            <v>10</v>
          </cell>
          <cell r="V530">
            <v>22</v>
          </cell>
          <cell r="W530">
            <v>0</v>
          </cell>
          <cell r="X530">
            <v>0</v>
          </cell>
          <cell r="Y530">
            <v>0</v>
          </cell>
          <cell r="Z530">
            <v>31</v>
          </cell>
          <cell r="AA530">
            <v>0</v>
          </cell>
          <cell r="AB530">
            <v>63</v>
          </cell>
          <cell r="AC530">
            <v>1</v>
          </cell>
          <cell r="AD530" t="str">
            <v>TIDAK</v>
          </cell>
          <cell r="AE530" t="str">
            <v>TIDAK</v>
          </cell>
          <cell r="AF530">
            <v>63</v>
          </cell>
          <cell r="AG530">
            <v>3</v>
          </cell>
          <cell r="AH530" t="str">
            <v>SAPHIRE</v>
          </cell>
          <cell r="AI530">
            <v>0</v>
          </cell>
          <cell r="AJ530" t="str">
            <v>FALSE</v>
          </cell>
          <cell r="AK530">
            <v>0</v>
          </cell>
          <cell r="AL530">
            <v>45261</v>
          </cell>
          <cell r="AM530">
            <v>45701</v>
          </cell>
          <cell r="AN530">
            <v>1</v>
          </cell>
          <cell r="AO530">
            <v>63</v>
          </cell>
          <cell r="AP530" t="str">
            <v>-</v>
          </cell>
          <cell r="AQ530" t="str">
            <v>-</v>
          </cell>
          <cell r="AR530" t="str">
            <v>-</v>
          </cell>
          <cell r="AS530" t="str">
            <v>-</v>
          </cell>
          <cell r="AT530" t="str">
            <v>-</v>
          </cell>
          <cell r="AU530" t="str">
            <v>-</v>
          </cell>
          <cell r="AV530" t="str">
            <v/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 t="str">
            <v/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 t="str">
            <v/>
          </cell>
          <cell r="BN530">
            <v>0</v>
          </cell>
          <cell r="BO530" t="str">
            <v/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 t="str">
            <v/>
          </cell>
          <cell r="BV530">
            <v>0</v>
          </cell>
          <cell r="BW530">
            <v>7</v>
          </cell>
          <cell r="BX530" t="str">
            <v>DOWNGRADE</v>
          </cell>
          <cell r="BY530" t="str">
            <v>RESET</v>
          </cell>
        </row>
        <row r="531">
          <cell r="A531">
            <v>92511</v>
          </cell>
          <cell r="B531" t="str">
            <v>Jeni Brian Pratiwi</v>
          </cell>
          <cell r="C531" t="str">
            <v>RVO</v>
          </cell>
          <cell r="D531">
            <v>44851</v>
          </cell>
          <cell r="E531" t="str">
            <v>Oct-22</v>
          </cell>
          <cell r="F531" t="str">
            <v>REGULER</v>
          </cell>
          <cell r="G531" t="str">
            <v>REGULER</v>
          </cell>
          <cell r="H531" t="str">
            <v>REGULER</v>
          </cell>
          <cell r="I531" t="str">
            <v>REGULER</v>
          </cell>
          <cell r="J531" t="str">
            <v>REGULER</v>
          </cell>
          <cell r="K531" t="str">
            <v>REGULER</v>
          </cell>
          <cell r="L531" t="str">
            <v>REGULER</v>
          </cell>
          <cell r="M531">
            <v>6</v>
          </cell>
          <cell r="N531">
            <v>18</v>
          </cell>
          <cell r="O531">
            <v>13</v>
          </cell>
          <cell r="P531">
            <v>17</v>
          </cell>
          <cell r="Q531">
            <v>11</v>
          </cell>
          <cell r="R531">
            <v>18</v>
          </cell>
          <cell r="S531">
            <v>9</v>
          </cell>
          <cell r="T531">
            <v>92</v>
          </cell>
          <cell r="U531">
            <v>6</v>
          </cell>
          <cell r="V531">
            <v>18</v>
          </cell>
          <cell r="W531">
            <v>13</v>
          </cell>
          <cell r="X531">
            <v>17</v>
          </cell>
          <cell r="Y531">
            <v>11</v>
          </cell>
          <cell r="Z531">
            <v>18</v>
          </cell>
          <cell r="AA531">
            <v>9</v>
          </cell>
          <cell r="AB531">
            <v>92</v>
          </cell>
          <cell r="AC531">
            <v>0</v>
          </cell>
          <cell r="AD531" t="str">
            <v>TIDAK</v>
          </cell>
          <cell r="AE531" t="str">
            <v>TIDAK</v>
          </cell>
          <cell r="AF531">
            <v>92</v>
          </cell>
          <cell r="AG531">
            <v>3</v>
          </cell>
          <cell r="AH531" t="str">
            <v>SAPHIRE</v>
          </cell>
          <cell r="AI531">
            <v>0</v>
          </cell>
          <cell r="AJ531" t="str">
            <v>Y</v>
          </cell>
          <cell r="AK531">
            <v>0</v>
          </cell>
          <cell r="AL531">
            <v>45261</v>
          </cell>
          <cell r="AM531">
            <v>45701</v>
          </cell>
          <cell r="AN531">
            <v>1</v>
          </cell>
          <cell r="AO531">
            <v>92</v>
          </cell>
          <cell r="AP531" t="str">
            <v>-</v>
          </cell>
          <cell r="AQ531" t="str">
            <v>-</v>
          </cell>
          <cell r="AR531" t="str">
            <v>REGULER</v>
          </cell>
          <cell r="AS531" t="str">
            <v>REGULER</v>
          </cell>
          <cell r="AT531" t="str">
            <v>REGULER</v>
          </cell>
          <cell r="AU531" t="str">
            <v>REGULER</v>
          </cell>
          <cell r="AV531" t="str">
            <v/>
          </cell>
          <cell r="AW531">
            <v>19</v>
          </cell>
          <cell r="AX531">
            <v>22</v>
          </cell>
          <cell r="AY531">
            <v>20</v>
          </cell>
          <cell r="AZ531">
            <v>26</v>
          </cell>
          <cell r="BA531">
            <v>28</v>
          </cell>
          <cell r="BB531">
            <v>19</v>
          </cell>
          <cell r="BC531">
            <v>22</v>
          </cell>
          <cell r="BD531">
            <v>20</v>
          </cell>
          <cell r="BE531">
            <v>26</v>
          </cell>
          <cell r="BF531">
            <v>28</v>
          </cell>
          <cell r="BG531">
            <v>8</v>
          </cell>
          <cell r="BH531">
            <v>19</v>
          </cell>
          <cell r="BI531">
            <v>22</v>
          </cell>
          <cell r="BJ531">
            <v>20</v>
          </cell>
          <cell r="BK531">
            <v>26</v>
          </cell>
          <cell r="BL531">
            <v>28</v>
          </cell>
          <cell r="BM531">
            <v>10</v>
          </cell>
          <cell r="BN531">
            <v>133</v>
          </cell>
          <cell r="BO531">
            <v>8</v>
          </cell>
          <cell r="BP531">
            <v>19</v>
          </cell>
          <cell r="BQ531">
            <v>22</v>
          </cell>
          <cell r="BR531">
            <v>20</v>
          </cell>
          <cell r="BS531">
            <v>26</v>
          </cell>
          <cell r="BT531">
            <v>28</v>
          </cell>
          <cell r="BU531">
            <v>10</v>
          </cell>
          <cell r="BV531">
            <v>133</v>
          </cell>
          <cell r="BW531">
            <v>0</v>
          </cell>
          <cell r="BX531" t="str">
            <v>TIDAK</v>
          </cell>
          <cell r="BY531" t="str">
            <v>TIDAK</v>
          </cell>
        </row>
        <row r="532">
          <cell r="A532" t="str">
            <v>A2808</v>
          </cell>
          <cell r="B532" t="str">
            <v>Jerry Christofer</v>
          </cell>
          <cell r="C532" t="str">
            <v>RVO</v>
          </cell>
          <cell r="D532">
            <v>45199</v>
          </cell>
          <cell r="E532" t="str">
            <v>Sep-23</v>
          </cell>
          <cell r="F532" t="str">
            <v>REGULER</v>
          </cell>
          <cell r="G532" t="str">
            <v>REGULER</v>
          </cell>
          <cell r="H532" t="str">
            <v>REGULER</v>
          </cell>
          <cell r="I532" t="str">
            <v>REGULER</v>
          </cell>
          <cell r="J532" t="str">
            <v>REGULER</v>
          </cell>
          <cell r="K532" t="str">
            <v>REGULER</v>
          </cell>
          <cell r="L532" t="str">
            <v>REGULER</v>
          </cell>
          <cell r="M532">
            <v>17</v>
          </cell>
          <cell r="N532">
            <v>35</v>
          </cell>
          <cell r="O532">
            <v>25</v>
          </cell>
          <cell r="P532">
            <v>11</v>
          </cell>
          <cell r="Q532">
            <v>28</v>
          </cell>
          <cell r="R532">
            <v>3</v>
          </cell>
          <cell r="S532">
            <v>4</v>
          </cell>
          <cell r="T532">
            <v>123</v>
          </cell>
          <cell r="U532">
            <v>17</v>
          </cell>
          <cell r="V532">
            <v>35</v>
          </cell>
          <cell r="W532">
            <v>25</v>
          </cell>
          <cell r="X532">
            <v>11</v>
          </cell>
          <cell r="Y532">
            <v>28</v>
          </cell>
          <cell r="Z532">
            <v>3</v>
          </cell>
          <cell r="AA532">
            <v>4</v>
          </cell>
          <cell r="AB532">
            <v>123</v>
          </cell>
          <cell r="AC532">
            <v>0</v>
          </cell>
          <cell r="AD532" t="str">
            <v>TIDAK</v>
          </cell>
          <cell r="AE532" t="str">
            <v>TIDAK</v>
          </cell>
          <cell r="AF532">
            <v>123</v>
          </cell>
          <cell r="AG532">
            <v>2</v>
          </cell>
          <cell r="AH532" t="str">
            <v>SAPHIRE</v>
          </cell>
          <cell r="AI532">
            <v>0</v>
          </cell>
          <cell r="AJ532" t="str">
            <v>Y</v>
          </cell>
          <cell r="AK532">
            <v>0</v>
          </cell>
          <cell r="AL532">
            <v>45261</v>
          </cell>
          <cell r="AM532">
            <v>45701</v>
          </cell>
          <cell r="AN532">
            <v>1</v>
          </cell>
          <cell r="AO532">
            <v>123</v>
          </cell>
          <cell r="AP532" t="str">
            <v>-</v>
          </cell>
          <cell r="AQ532" t="str">
            <v>-</v>
          </cell>
          <cell r="AR532" t="str">
            <v>REGULER</v>
          </cell>
          <cell r="AS532" t="str">
            <v>-</v>
          </cell>
          <cell r="AT532" t="str">
            <v>-</v>
          </cell>
          <cell r="AU532" t="str">
            <v>-</v>
          </cell>
          <cell r="AV532" t="str">
            <v/>
          </cell>
          <cell r="AW532">
            <v>15</v>
          </cell>
          <cell r="AX532">
            <v>8</v>
          </cell>
          <cell r="AY532">
            <v>0</v>
          </cell>
          <cell r="AZ532">
            <v>0</v>
          </cell>
          <cell r="BA532">
            <v>0</v>
          </cell>
          <cell r="BB532">
            <v>15</v>
          </cell>
          <cell r="BC532">
            <v>8</v>
          </cell>
          <cell r="BD532">
            <v>0</v>
          </cell>
          <cell r="BE532">
            <v>0</v>
          </cell>
          <cell r="BF532">
            <v>0</v>
          </cell>
          <cell r="BG532">
            <v>4</v>
          </cell>
          <cell r="BH532">
            <v>15</v>
          </cell>
          <cell r="BI532">
            <v>8</v>
          </cell>
          <cell r="BJ532">
            <v>0</v>
          </cell>
          <cell r="BK532">
            <v>0</v>
          </cell>
          <cell r="BL532">
            <v>0</v>
          </cell>
          <cell r="BM532" t="str">
            <v/>
          </cell>
          <cell r="BN532">
            <v>27</v>
          </cell>
          <cell r="BO532">
            <v>4</v>
          </cell>
          <cell r="BP532">
            <v>15</v>
          </cell>
          <cell r="BQ532">
            <v>8</v>
          </cell>
          <cell r="BR532">
            <v>0</v>
          </cell>
          <cell r="BS532">
            <v>0</v>
          </cell>
          <cell r="BT532">
            <v>0</v>
          </cell>
          <cell r="BU532" t="str">
            <v/>
          </cell>
          <cell r="BV532">
            <v>27</v>
          </cell>
          <cell r="BW532">
            <v>4</v>
          </cell>
          <cell r="BX532" t="str">
            <v>DOWNGRADE</v>
          </cell>
          <cell r="BY532" t="str">
            <v>RESET</v>
          </cell>
        </row>
        <row r="533">
          <cell r="A533">
            <v>90613</v>
          </cell>
          <cell r="B533" t="str">
            <v>Johan Aiman Rais</v>
          </cell>
          <cell r="C533" t="str">
            <v>RVO</v>
          </cell>
          <cell r="D533">
            <v>44393</v>
          </cell>
          <cell r="E533" t="str">
            <v>Jul-21</v>
          </cell>
          <cell r="F533" t="str">
            <v>EKSKLUSIF</v>
          </cell>
          <cell r="G533" t="str">
            <v>EKSKLUSIF</v>
          </cell>
          <cell r="H533" t="str">
            <v>EKSKLUSIF</v>
          </cell>
          <cell r="I533" t="str">
            <v>EKSKLUSIF</v>
          </cell>
          <cell r="J533" t="str">
            <v>EKSKLUSIF</v>
          </cell>
          <cell r="K533" t="str">
            <v>EKSKLUSIF</v>
          </cell>
          <cell r="L533" t="str">
            <v>EKSKLUSIF</v>
          </cell>
          <cell r="M533">
            <v>26</v>
          </cell>
          <cell r="N533">
            <v>51</v>
          </cell>
          <cell r="O533">
            <v>45</v>
          </cell>
          <cell r="P533">
            <v>49</v>
          </cell>
          <cell r="Q533">
            <v>34</v>
          </cell>
          <cell r="R533">
            <v>43</v>
          </cell>
          <cell r="S533">
            <v>0</v>
          </cell>
          <cell r="T533">
            <v>248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1</v>
          </cell>
          <cell r="AD533" t="str">
            <v>TIDAK</v>
          </cell>
          <cell r="AE533" t="str">
            <v>TIDAK</v>
          </cell>
          <cell r="AF533">
            <v>0</v>
          </cell>
          <cell r="AG533">
            <v>3</v>
          </cell>
          <cell r="AH533" t="str">
            <v>SAPHIRE</v>
          </cell>
          <cell r="AI533">
            <v>0</v>
          </cell>
          <cell r="AJ533" t="str">
            <v>FALSE</v>
          </cell>
          <cell r="AK533">
            <v>0</v>
          </cell>
          <cell r="AL533">
            <v>45261</v>
          </cell>
          <cell r="AM533">
            <v>45701</v>
          </cell>
          <cell r="AN533">
            <v>1</v>
          </cell>
          <cell r="AO533">
            <v>0</v>
          </cell>
          <cell r="AP533" t="str">
            <v>EKSKLUSIF</v>
          </cell>
          <cell r="AQ533" t="str">
            <v>-</v>
          </cell>
          <cell r="AR533" t="str">
            <v>EKSKLUSIF</v>
          </cell>
          <cell r="AS533" t="str">
            <v>EKSKLUSIF</v>
          </cell>
          <cell r="AT533" t="str">
            <v>EKSKLUSIF</v>
          </cell>
          <cell r="AU533" t="str">
            <v>EKSKLUSIF</v>
          </cell>
          <cell r="AV533" t="str">
            <v/>
          </cell>
          <cell r="AW533">
            <v>60</v>
          </cell>
          <cell r="AX533">
            <v>56</v>
          </cell>
          <cell r="AY533">
            <v>56</v>
          </cell>
          <cell r="AZ533">
            <v>59</v>
          </cell>
          <cell r="BA533">
            <v>57</v>
          </cell>
          <cell r="BB533">
            <v>60</v>
          </cell>
          <cell r="BC533">
            <v>56</v>
          </cell>
          <cell r="BD533">
            <v>56</v>
          </cell>
          <cell r="BE533">
            <v>59</v>
          </cell>
          <cell r="BF533">
            <v>57</v>
          </cell>
          <cell r="BG533">
            <v>25</v>
          </cell>
          <cell r="BH533">
            <v>60</v>
          </cell>
          <cell r="BI533">
            <v>56</v>
          </cell>
          <cell r="BJ533">
            <v>56</v>
          </cell>
          <cell r="BK533">
            <v>59</v>
          </cell>
          <cell r="BL533">
            <v>57</v>
          </cell>
          <cell r="BM533">
            <v>27</v>
          </cell>
          <cell r="BN533">
            <v>340</v>
          </cell>
          <cell r="BO533">
            <v>0</v>
          </cell>
          <cell r="BP533">
            <v>60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27</v>
          </cell>
          <cell r="BV533">
            <v>87</v>
          </cell>
          <cell r="BW533">
            <v>0</v>
          </cell>
          <cell r="BX533" t="str">
            <v>TIDAK</v>
          </cell>
          <cell r="BY533" t="str">
            <v>TIDAK</v>
          </cell>
        </row>
        <row r="534">
          <cell r="A534" t="str">
            <v>A3977</v>
          </cell>
          <cell r="B534" t="str">
            <v>Kharistia Eka Kusuma</v>
          </cell>
          <cell r="C534" t="str">
            <v>RVO</v>
          </cell>
          <cell r="D534">
            <v>45415</v>
          </cell>
          <cell r="E534" t="str">
            <v>May-24</v>
          </cell>
          <cell r="F534" t="str">
            <v>-</v>
          </cell>
          <cell r="G534" t="str">
            <v>-</v>
          </cell>
          <cell r="H534" t="str">
            <v>-</v>
          </cell>
          <cell r="I534" t="str">
            <v>-</v>
          </cell>
          <cell r="J534" t="str">
            <v>REGULER</v>
          </cell>
          <cell r="K534" t="str">
            <v>REGULER</v>
          </cell>
          <cell r="L534" t="str">
            <v>REGULER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1</v>
          </cell>
          <cell r="R534">
            <v>24</v>
          </cell>
          <cell r="S534">
            <v>4</v>
          </cell>
          <cell r="T534">
            <v>29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1</v>
          </cell>
          <cell r="Z534">
            <v>24</v>
          </cell>
          <cell r="AA534">
            <v>4</v>
          </cell>
          <cell r="AB534">
            <v>29</v>
          </cell>
          <cell r="AC534">
            <v>0</v>
          </cell>
          <cell r="AD534" t="str">
            <v>TIDAK</v>
          </cell>
          <cell r="AE534" t="str">
            <v>TIDAK</v>
          </cell>
          <cell r="AF534">
            <v>29</v>
          </cell>
          <cell r="AG534">
            <v>1</v>
          </cell>
          <cell r="AH534" t="str">
            <v>SAPHIRE</v>
          </cell>
          <cell r="AI534">
            <v>0</v>
          </cell>
          <cell r="AJ534" t="str">
            <v>FALSE</v>
          </cell>
          <cell r="AK534">
            <v>0</v>
          </cell>
          <cell r="AL534">
            <v>45261</v>
          </cell>
          <cell r="AM534">
            <v>45701</v>
          </cell>
          <cell r="AN534">
            <v>1</v>
          </cell>
          <cell r="AO534">
            <v>29</v>
          </cell>
          <cell r="AP534" t="str">
            <v>-</v>
          </cell>
          <cell r="AQ534" t="str">
            <v>-</v>
          </cell>
          <cell r="AR534" t="str">
            <v>-</v>
          </cell>
          <cell r="AS534" t="str">
            <v>-</v>
          </cell>
          <cell r="AT534" t="str">
            <v>-</v>
          </cell>
          <cell r="AU534" t="str">
            <v>-</v>
          </cell>
          <cell r="AV534" t="str">
            <v/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 t="str">
            <v/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 t="str">
            <v/>
          </cell>
          <cell r="BN534">
            <v>0</v>
          </cell>
          <cell r="BO534" t="str">
            <v/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 t="str">
            <v/>
          </cell>
          <cell r="BV534">
            <v>0</v>
          </cell>
          <cell r="BW534">
            <v>7</v>
          </cell>
          <cell r="BX534" t="str">
            <v>DOWNGRADE</v>
          </cell>
          <cell r="BY534" t="str">
            <v>RESET</v>
          </cell>
        </row>
        <row r="535">
          <cell r="A535">
            <v>92619</v>
          </cell>
          <cell r="B535" t="str">
            <v>Klementine Novia Andriani</v>
          </cell>
          <cell r="C535" t="str">
            <v>RVO</v>
          </cell>
          <cell r="D535">
            <v>44805</v>
          </cell>
          <cell r="E535" t="str">
            <v>Sep-22</v>
          </cell>
          <cell r="F535" t="str">
            <v>REGULER</v>
          </cell>
          <cell r="G535" t="str">
            <v>-</v>
          </cell>
          <cell r="H535" t="str">
            <v>REGULER</v>
          </cell>
          <cell r="I535" t="str">
            <v>-</v>
          </cell>
          <cell r="J535" t="str">
            <v>-</v>
          </cell>
          <cell r="K535" t="str">
            <v>-</v>
          </cell>
          <cell r="L535" t="str">
            <v>-</v>
          </cell>
          <cell r="M535">
            <v>1</v>
          </cell>
          <cell r="N535">
            <v>0</v>
          </cell>
          <cell r="O535">
            <v>1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2</v>
          </cell>
          <cell r="U535">
            <v>1</v>
          </cell>
          <cell r="V535">
            <v>0</v>
          </cell>
          <cell r="W535">
            <v>1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2</v>
          </cell>
          <cell r="AC535">
            <v>5</v>
          </cell>
          <cell r="AD535" t="str">
            <v>DOWNGRADE</v>
          </cell>
          <cell r="AE535" t="str">
            <v>RESET</v>
          </cell>
          <cell r="AF535">
            <v>0</v>
          </cell>
          <cell r="AG535">
            <v>1</v>
          </cell>
          <cell r="AH535" t="str">
            <v>SAPHIRE</v>
          </cell>
          <cell r="AI535">
            <v>0</v>
          </cell>
          <cell r="AJ535" t="str">
            <v>FALSE</v>
          </cell>
          <cell r="AK535">
            <v>0</v>
          </cell>
          <cell r="AL535">
            <v>45261</v>
          </cell>
          <cell r="AM535">
            <v>45701</v>
          </cell>
          <cell r="AN535">
            <v>1</v>
          </cell>
          <cell r="AO535">
            <v>0</v>
          </cell>
          <cell r="AP535" t="str">
            <v>-</v>
          </cell>
          <cell r="AQ535" t="str">
            <v>-</v>
          </cell>
          <cell r="AR535" t="str">
            <v>-</v>
          </cell>
          <cell r="AS535" t="str">
            <v>-</v>
          </cell>
          <cell r="AT535" t="str">
            <v>-</v>
          </cell>
          <cell r="AU535" t="str">
            <v>-</v>
          </cell>
          <cell r="AV535" t="str">
            <v/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 t="str">
            <v/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 t="str">
            <v/>
          </cell>
          <cell r="BN535">
            <v>0</v>
          </cell>
          <cell r="BO535" t="str">
            <v/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 t="str">
            <v/>
          </cell>
          <cell r="BV535">
            <v>0</v>
          </cell>
          <cell r="BW535">
            <v>7</v>
          </cell>
          <cell r="BX535" t="str">
            <v>DOWNGRADE</v>
          </cell>
          <cell r="BY535" t="str">
            <v>RESET</v>
          </cell>
        </row>
        <row r="536">
          <cell r="A536">
            <v>92170</v>
          </cell>
          <cell r="B536" t="str">
            <v>Laras Sekar Ningtyas</v>
          </cell>
          <cell r="C536" t="str">
            <v>RVO</v>
          </cell>
          <cell r="D536">
            <v>44602</v>
          </cell>
          <cell r="E536" t="str">
            <v>Feb-22</v>
          </cell>
          <cell r="F536" t="str">
            <v>EKSKLUSIF</v>
          </cell>
          <cell r="G536" t="str">
            <v>EKSKLUSIF</v>
          </cell>
          <cell r="H536" t="str">
            <v>EKSKLUSIF</v>
          </cell>
          <cell r="I536" t="str">
            <v>REGULER</v>
          </cell>
          <cell r="J536" t="str">
            <v>REGULER</v>
          </cell>
          <cell r="K536" t="str">
            <v>-</v>
          </cell>
          <cell r="L536" t="str">
            <v>-</v>
          </cell>
          <cell r="M536">
            <v>20</v>
          </cell>
          <cell r="N536">
            <v>46</v>
          </cell>
          <cell r="O536">
            <v>34</v>
          </cell>
          <cell r="P536">
            <v>22</v>
          </cell>
          <cell r="Q536">
            <v>10</v>
          </cell>
          <cell r="R536">
            <v>0</v>
          </cell>
          <cell r="S536">
            <v>0</v>
          </cell>
          <cell r="T536">
            <v>132</v>
          </cell>
          <cell r="U536">
            <v>0</v>
          </cell>
          <cell r="V536">
            <v>0</v>
          </cell>
          <cell r="W536">
            <v>0</v>
          </cell>
          <cell r="X536">
            <v>22</v>
          </cell>
          <cell r="Y536">
            <v>10</v>
          </cell>
          <cell r="Z536">
            <v>0</v>
          </cell>
          <cell r="AA536">
            <v>0</v>
          </cell>
          <cell r="AB536">
            <v>32</v>
          </cell>
          <cell r="AC536">
            <v>2</v>
          </cell>
          <cell r="AD536" t="str">
            <v>TIDAK</v>
          </cell>
          <cell r="AE536" t="str">
            <v>TIDAK</v>
          </cell>
          <cell r="AF536">
            <v>32</v>
          </cell>
          <cell r="AG536">
            <v>2</v>
          </cell>
          <cell r="AH536" t="str">
            <v>SAPHIRE</v>
          </cell>
          <cell r="AI536">
            <v>0</v>
          </cell>
          <cell r="AJ536" t="str">
            <v>FALSE</v>
          </cell>
          <cell r="AK536">
            <v>0</v>
          </cell>
          <cell r="AL536">
            <v>45261</v>
          </cell>
          <cell r="AM536">
            <v>45701</v>
          </cell>
          <cell r="AN536">
            <v>1</v>
          </cell>
          <cell r="AO536">
            <v>32</v>
          </cell>
          <cell r="AP536" t="str">
            <v>-</v>
          </cell>
          <cell r="AQ536" t="str">
            <v>-</v>
          </cell>
          <cell r="AR536" t="str">
            <v>-</v>
          </cell>
          <cell r="AS536" t="str">
            <v>-</v>
          </cell>
          <cell r="AT536" t="str">
            <v>-</v>
          </cell>
          <cell r="AU536" t="str">
            <v>-</v>
          </cell>
          <cell r="AV536" t="str">
            <v/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 t="str">
            <v/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 t="str">
            <v/>
          </cell>
          <cell r="BN536">
            <v>0</v>
          </cell>
          <cell r="BO536" t="str">
            <v/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 t="str">
            <v/>
          </cell>
          <cell r="BV536">
            <v>0</v>
          </cell>
          <cell r="BW536">
            <v>7</v>
          </cell>
          <cell r="BX536" t="str">
            <v>DOWNGRADE</v>
          </cell>
          <cell r="BY536" t="str">
            <v>RESET</v>
          </cell>
        </row>
        <row r="537">
          <cell r="A537" t="str">
            <v>A1952</v>
          </cell>
          <cell r="B537" t="str">
            <v>Laurensius Axel Raditya P</v>
          </cell>
          <cell r="C537" t="str">
            <v>RVO</v>
          </cell>
          <cell r="D537">
            <v>45050</v>
          </cell>
          <cell r="E537" t="str">
            <v>May-23</v>
          </cell>
          <cell r="F537" t="str">
            <v>EKSKLUSIF</v>
          </cell>
          <cell r="G537" t="str">
            <v>EKSKLUSIF</v>
          </cell>
          <cell r="H537" t="str">
            <v>REGULER</v>
          </cell>
          <cell r="I537" t="str">
            <v>REGULER</v>
          </cell>
          <cell r="J537" t="str">
            <v>REGULER</v>
          </cell>
          <cell r="K537" t="str">
            <v>REGULER</v>
          </cell>
          <cell r="L537" t="str">
            <v>REGULER</v>
          </cell>
          <cell r="M537">
            <v>18</v>
          </cell>
          <cell r="N537">
            <v>44</v>
          </cell>
          <cell r="O537">
            <v>27</v>
          </cell>
          <cell r="P537">
            <v>23</v>
          </cell>
          <cell r="Q537">
            <v>32</v>
          </cell>
          <cell r="R537">
            <v>50</v>
          </cell>
          <cell r="S537">
            <v>22</v>
          </cell>
          <cell r="T537">
            <v>216</v>
          </cell>
          <cell r="U537">
            <v>0</v>
          </cell>
          <cell r="V537">
            <v>0</v>
          </cell>
          <cell r="W537">
            <v>27</v>
          </cell>
          <cell r="X537">
            <v>23</v>
          </cell>
          <cell r="Y537">
            <v>32</v>
          </cell>
          <cell r="Z537">
            <v>50</v>
          </cell>
          <cell r="AA537">
            <v>22</v>
          </cell>
          <cell r="AB537">
            <v>154</v>
          </cell>
          <cell r="AC537">
            <v>0</v>
          </cell>
          <cell r="AD537" t="str">
            <v>TIDAK</v>
          </cell>
          <cell r="AE537" t="str">
            <v>TIDAK</v>
          </cell>
          <cell r="AF537">
            <v>154</v>
          </cell>
          <cell r="AG537">
            <v>1</v>
          </cell>
          <cell r="AH537" t="str">
            <v>SAPHIRE</v>
          </cell>
          <cell r="AI537">
            <v>0</v>
          </cell>
          <cell r="AJ537" t="str">
            <v>Y</v>
          </cell>
          <cell r="AK537">
            <v>0</v>
          </cell>
          <cell r="AL537">
            <v>45261</v>
          </cell>
          <cell r="AM537">
            <v>45701</v>
          </cell>
          <cell r="AN537">
            <v>1</v>
          </cell>
          <cell r="AO537">
            <v>154</v>
          </cell>
          <cell r="AP537" t="str">
            <v>-</v>
          </cell>
          <cell r="AQ537" t="str">
            <v>-</v>
          </cell>
          <cell r="AR537" t="str">
            <v>REGULER</v>
          </cell>
          <cell r="AS537" t="str">
            <v>EKSKLUSIF</v>
          </cell>
          <cell r="AT537" t="str">
            <v>EKSKLUSIF</v>
          </cell>
          <cell r="AU537" t="str">
            <v>EKSKLUSIF</v>
          </cell>
          <cell r="AV537" t="str">
            <v/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56</v>
          </cell>
          <cell r="BC537">
            <v>44</v>
          </cell>
          <cell r="BD537">
            <v>58</v>
          </cell>
          <cell r="BE537">
            <v>65</v>
          </cell>
          <cell r="BF537">
            <v>63</v>
          </cell>
          <cell r="BG537">
            <v>27</v>
          </cell>
          <cell r="BH537">
            <v>56</v>
          </cell>
          <cell r="BI537">
            <v>44</v>
          </cell>
          <cell r="BJ537">
            <v>58</v>
          </cell>
          <cell r="BK537">
            <v>65</v>
          </cell>
          <cell r="BL537">
            <v>63</v>
          </cell>
          <cell r="BM537">
            <v>29</v>
          </cell>
          <cell r="BN537">
            <v>342</v>
          </cell>
          <cell r="BO537">
            <v>27</v>
          </cell>
          <cell r="BP537">
            <v>56</v>
          </cell>
          <cell r="BQ537">
            <v>44</v>
          </cell>
          <cell r="BR537">
            <v>0</v>
          </cell>
          <cell r="BS537">
            <v>0</v>
          </cell>
          <cell r="BT537">
            <v>0</v>
          </cell>
          <cell r="BU537">
            <v>29</v>
          </cell>
          <cell r="BV537">
            <v>156</v>
          </cell>
          <cell r="BW537">
            <v>0</v>
          </cell>
          <cell r="BX537" t="str">
            <v>TIDAK</v>
          </cell>
          <cell r="BY537" t="str">
            <v>TIDAK</v>
          </cell>
        </row>
        <row r="538">
          <cell r="A538">
            <v>92356</v>
          </cell>
          <cell r="B538" t="str">
            <v>Lia Firliana</v>
          </cell>
          <cell r="C538" t="str">
            <v>RVO</v>
          </cell>
          <cell r="D538">
            <v>44663</v>
          </cell>
          <cell r="E538" t="str">
            <v>Apr-22</v>
          </cell>
          <cell r="F538" t="str">
            <v>REGULER</v>
          </cell>
          <cell r="G538" t="str">
            <v>REGULER</v>
          </cell>
          <cell r="H538" t="str">
            <v>REGULER</v>
          </cell>
          <cell r="I538" t="str">
            <v>REGULER</v>
          </cell>
          <cell r="J538" t="str">
            <v>REGULER</v>
          </cell>
          <cell r="K538" t="str">
            <v>REGULER</v>
          </cell>
          <cell r="L538" t="str">
            <v>REGULER</v>
          </cell>
          <cell r="M538">
            <v>9</v>
          </cell>
          <cell r="N538">
            <v>17</v>
          </cell>
          <cell r="O538">
            <v>18</v>
          </cell>
          <cell r="P538">
            <v>5</v>
          </cell>
          <cell r="Q538">
            <v>6</v>
          </cell>
          <cell r="R538">
            <v>16</v>
          </cell>
          <cell r="S538">
            <v>10</v>
          </cell>
          <cell r="T538">
            <v>81</v>
          </cell>
          <cell r="U538">
            <v>9</v>
          </cell>
          <cell r="V538">
            <v>17</v>
          </cell>
          <cell r="W538">
            <v>18</v>
          </cell>
          <cell r="X538">
            <v>5</v>
          </cell>
          <cell r="Y538">
            <v>6</v>
          </cell>
          <cell r="Z538">
            <v>16</v>
          </cell>
          <cell r="AA538">
            <v>10</v>
          </cell>
          <cell r="AB538">
            <v>81</v>
          </cell>
          <cell r="AC538">
            <v>0</v>
          </cell>
          <cell r="AD538" t="str">
            <v>TIDAK</v>
          </cell>
          <cell r="AE538" t="str">
            <v>TIDAK</v>
          </cell>
          <cell r="AF538">
            <v>81</v>
          </cell>
          <cell r="AG538">
            <v>3</v>
          </cell>
          <cell r="AH538" t="str">
            <v>SAPHIRE</v>
          </cell>
          <cell r="AI538">
            <v>0</v>
          </cell>
          <cell r="AJ538" t="str">
            <v>Y</v>
          </cell>
          <cell r="AK538">
            <v>0</v>
          </cell>
          <cell r="AL538">
            <v>45261</v>
          </cell>
          <cell r="AM538">
            <v>45701</v>
          </cell>
          <cell r="AN538">
            <v>1</v>
          </cell>
          <cell r="AO538">
            <v>81</v>
          </cell>
          <cell r="AP538" t="str">
            <v>-</v>
          </cell>
          <cell r="AQ538" t="str">
            <v>-</v>
          </cell>
          <cell r="AR538" t="str">
            <v>REGULER</v>
          </cell>
          <cell r="AS538" t="str">
            <v>REGULER</v>
          </cell>
          <cell r="AT538" t="str">
            <v>REGULER</v>
          </cell>
          <cell r="AU538" t="str">
            <v>REGULER</v>
          </cell>
          <cell r="AV538" t="str">
            <v/>
          </cell>
          <cell r="AW538">
            <v>19</v>
          </cell>
          <cell r="AX538">
            <v>32</v>
          </cell>
          <cell r="AY538">
            <v>24</v>
          </cell>
          <cell r="AZ538">
            <v>33</v>
          </cell>
          <cell r="BA538">
            <v>29</v>
          </cell>
          <cell r="BB538">
            <v>19</v>
          </cell>
          <cell r="BC538">
            <v>32</v>
          </cell>
          <cell r="BD538">
            <v>24</v>
          </cell>
          <cell r="BE538">
            <v>33</v>
          </cell>
          <cell r="BF538">
            <v>29</v>
          </cell>
          <cell r="BG538">
            <v>11</v>
          </cell>
          <cell r="BH538">
            <v>19</v>
          </cell>
          <cell r="BI538">
            <v>32</v>
          </cell>
          <cell r="BJ538">
            <v>24</v>
          </cell>
          <cell r="BK538">
            <v>33</v>
          </cell>
          <cell r="BL538">
            <v>29</v>
          </cell>
          <cell r="BM538">
            <v>12</v>
          </cell>
          <cell r="BN538">
            <v>160</v>
          </cell>
          <cell r="BO538">
            <v>11</v>
          </cell>
          <cell r="BP538">
            <v>19</v>
          </cell>
          <cell r="BQ538">
            <v>32</v>
          </cell>
          <cell r="BR538">
            <v>24</v>
          </cell>
          <cell r="BS538">
            <v>33</v>
          </cell>
          <cell r="BT538">
            <v>29</v>
          </cell>
          <cell r="BU538">
            <v>12</v>
          </cell>
          <cell r="BV538">
            <v>160</v>
          </cell>
          <cell r="BW538">
            <v>0</v>
          </cell>
          <cell r="BX538" t="str">
            <v>TIDAK</v>
          </cell>
          <cell r="BY538" t="str">
            <v>TIDAK</v>
          </cell>
        </row>
        <row r="539">
          <cell r="A539">
            <v>92042</v>
          </cell>
          <cell r="B539" t="str">
            <v>Litta Fajar Dellanova</v>
          </cell>
          <cell r="C539" t="str">
            <v>RVO</v>
          </cell>
          <cell r="D539">
            <v>44550</v>
          </cell>
          <cell r="E539" t="str">
            <v>Dec-21</v>
          </cell>
          <cell r="F539" t="str">
            <v>REGULER</v>
          </cell>
          <cell r="G539" t="str">
            <v>REGULER</v>
          </cell>
          <cell r="H539" t="str">
            <v>REGULER</v>
          </cell>
          <cell r="I539" t="str">
            <v>REGULER</v>
          </cell>
          <cell r="J539" t="str">
            <v>-</v>
          </cell>
          <cell r="K539" t="str">
            <v>-</v>
          </cell>
          <cell r="L539" t="str">
            <v>-</v>
          </cell>
          <cell r="M539">
            <v>4</v>
          </cell>
          <cell r="N539">
            <v>4</v>
          </cell>
          <cell r="O539">
            <v>2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11</v>
          </cell>
          <cell r="U539">
            <v>4</v>
          </cell>
          <cell r="V539">
            <v>4</v>
          </cell>
          <cell r="W539">
            <v>2</v>
          </cell>
          <cell r="X539">
            <v>1</v>
          </cell>
          <cell r="Y539">
            <v>0</v>
          </cell>
          <cell r="Z539">
            <v>0</v>
          </cell>
          <cell r="AA539">
            <v>0</v>
          </cell>
          <cell r="AB539">
            <v>11</v>
          </cell>
          <cell r="AC539">
            <v>3</v>
          </cell>
          <cell r="AD539" t="str">
            <v>DOWNGRADE</v>
          </cell>
          <cell r="AE539" t="str">
            <v>RESET</v>
          </cell>
          <cell r="AF539">
            <v>0</v>
          </cell>
          <cell r="AG539">
            <v>2</v>
          </cell>
          <cell r="AH539" t="str">
            <v>SAPHIRE</v>
          </cell>
          <cell r="AI539">
            <v>0</v>
          </cell>
          <cell r="AJ539" t="str">
            <v>FALSE</v>
          </cell>
          <cell r="AK539">
            <v>0</v>
          </cell>
          <cell r="AL539">
            <v>45261</v>
          </cell>
          <cell r="AM539">
            <v>45701</v>
          </cell>
          <cell r="AN539">
            <v>1</v>
          </cell>
          <cell r="AO539">
            <v>0</v>
          </cell>
          <cell r="AP539" t="str">
            <v>-</v>
          </cell>
          <cell r="AQ539" t="str">
            <v>-</v>
          </cell>
          <cell r="AR539" t="str">
            <v>-</v>
          </cell>
          <cell r="AS539" t="str">
            <v>-</v>
          </cell>
          <cell r="AT539" t="str">
            <v>-</v>
          </cell>
          <cell r="AU539" t="str">
            <v>-</v>
          </cell>
          <cell r="AV539" t="str">
            <v/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 t="str">
            <v/>
          </cell>
          <cell r="BH539">
            <v>0</v>
          </cell>
          <cell r="BI539">
            <v>0</v>
          </cell>
          <cell r="BJ539">
            <v>0</v>
          </cell>
          <cell r="BK539">
            <v>0</v>
          </cell>
          <cell r="BL539">
            <v>0</v>
          </cell>
          <cell r="BM539" t="str">
            <v/>
          </cell>
          <cell r="BN539">
            <v>0</v>
          </cell>
          <cell r="BO539" t="str">
            <v/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 t="str">
            <v/>
          </cell>
          <cell r="BV539">
            <v>0</v>
          </cell>
          <cell r="BW539">
            <v>7</v>
          </cell>
          <cell r="BX539" t="str">
            <v>DOWNGRADE</v>
          </cell>
          <cell r="BY539" t="str">
            <v>RESET</v>
          </cell>
        </row>
        <row r="540">
          <cell r="A540" t="str">
            <v>A2390</v>
          </cell>
          <cell r="B540" t="str">
            <v>M Nuril Firdausy</v>
          </cell>
          <cell r="C540" t="str">
            <v>RVO</v>
          </cell>
          <cell r="D540">
            <v>45291</v>
          </cell>
          <cell r="E540" t="str">
            <v>Dec-23</v>
          </cell>
          <cell r="F540" t="str">
            <v>REGULER</v>
          </cell>
          <cell r="G540" t="str">
            <v>REGULER</v>
          </cell>
          <cell r="H540" t="str">
            <v>REGULER</v>
          </cell>
          <cell r="I540" t="str">
            <v>-</v>
          </cell>
          <cell r="J540" t="str">
            <v>-</v>
          </cell>
          <cell r="K540" t="str">
            <v>-</v>
          </cell>
          <cell r="L540" t="str">
            <v>-</v>
          </cell>
          <cell r="M540">
            <v>1</v>
          </cell>
          <cell r="N540">
            <v>3</v>
          </cell>
          <cell r="O540">
            <v>2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6</v>
          </cell>
          <cell r="U540">
            <v>1</v>
          </cell>
          <cell r="V540">
            <v>3</v>
          </cell>
          <cell r="W540">
            <v>2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6</v>
          </cell>
          <cell r="AC540">
            <v>4</v>
          </cell>
          <cell r="AD540" t="str">
            <v>DOWNGRADE</v>
          </cell>
          <cell r="AE540" t="str">
            <v>RESET</v>
          </cell>
          <cell r="AF540">
            <v>0</v>
          </cell>
          <cell r="AG540">
            <v>1</v>
          </cell>
          <cell r="AH540" t="str">
            <v>SAPHIRE</v>
          </cell>
          <cell r="AI540">
            <v>0</v>
          </cell>
          <cell r="AJ540" t="str">
            <v>FALSE</v>
          </cell>
          <cell r="AK540">
            <v>0</v>
          </cell>
          <cell r="AL540">
            <v>45261</v>
          </cell>
          <cell r="AM540">
            <v>45701</v>
          </cell>
          <cell r="AN540">
            <v>1</v>
          </cell>
          <cell r="AO540">
            <v>0</v>
          </cell>
          <cell r="AP540" t="str">
            <v>-</v>
          </cell>
          <cell r="AQ540" t="str">
            <v>-</v>
          </cell>
          <cell r="AR540" t="str">
            <v>-</v>
          </cell>
          <cell r="AS540" t="str">
            <v>-</v>
          </cell>
          <cell r="AT540" t="str">
            <v>-</v>
          </cell>
          <cell r="AU540" t="str">
            <v>-</v>
          </cell>
          <cell r="AV540" t="str">
            <v/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 t="str">
            <v/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 t="str">
            <v/>
          </cell>
          <cell r="BN540">
            <v>0</v>
          </cell>
          <cell r="BO540" t="str">
            <v/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 t="str">
            <v/>
          </cell>
          <cell r="BV540">
            <v>0</v>
          </cell>
          <cell r="BW540">
            <v>7</v>
          </cell>
          <cell r="BX540" t="str">
            <v>DOWNGRADE</v>
          </cell>
          <cell r="BY540" t="str">
            <v>RESET</v>
          </cell>
        </row>
        <row r="541">
          <cell r="A541">
            <v>92428</v>
          </cell>
          <cell r="B541" t="str">
            <v>Marcel Belmiro</v>
          </cell>
          <cell r="C541" t="str">
            <v>RVO</v>
          </cell>
          <cell r="D541">
            <v>44743</v>
          </cell>
          <cell r="E541" t="str">
            <v>Jul-22</v>
          </cell>
          <cell r="F541" t="str">
            <v>REGULER</v>
          </cell>
          <cell r="G541" t="str">
            <v>REGULER</v>
          </cell>
          <cell r="H541" t="str">
            <v>REGULER</v>
          </cell>
          <cell r="I541" t="str">
            <v>REGULER</v>
          </cell>
          <cell r="J541" t="str">
            <v>REGULER</v>
          </cell>
          <cell r="K541" t="str">
            <v>REGULER</v>
          </cell>
          <cell r="L541" t="str">
            <v>REGULER</v>
          </cell>
          <cell r="M541">
            <v>17</v>
          </cell>
          <cell r="N541">
            <v>36</v>
          </cell>
          <cell r="O541">
            <v>30</v>
          </cell>
          <cell r="P541">
            <v>34</v>
          </cell>
          <cell r="Q541">
            <v>29</v>
          </cell>
          <cell r="R541">
            <v>32</v>
          </cell>
          <cell r="S541">
            <v>13</v>
          </cell>
          <cell r="T541">
            <v>191</v>
          </cell>
          <cell r="U541">
            <v>17</v>
          </cell>
          <cell r="V541">
            <v>36</v>
          </cell>
          <cell r="W541">
            <v>30</v>
          </cell>
          <cell r="X541">
            <v>34</v>
          </cell>
          <cell r="Y541">
            <v>29</v>
          </cell>
          <cell r="Z541">
            <v>32</v>
          </cell>
          <cell r="AA541">
            <v>13</v>
          </cell>
          <cell r="AB541">
            <v>191</v>
          </cell>
          <cell r="AC541">
            <v>0</v>
          </cell>
          <cell r="AD541" t="str">
            <v>TIDAK</v>
          </cell>
          <cell r="AE541" t="str">
            <v>TIDAK</v>
          </cell>
          <cell r="AF541">
            <v>191</v>
          </cell>
          <cell r="AG541">
            <v>5</v>
          </cell>
          <cell r="AH541" t="str">
            <v>SAPHIRE</v>
          </cell>
          <cell r="AI541">
            <v>0</v>
          </cell>
          <cell r="AJ541" t="str">
            <v>Y</v>
          </cell>
          <cell r="AK541">
            <v>0</v>
          </cell>
          <cell r="AL541">
            <v>45261</v>
          </cell>
          <cell r="AM541">
            <v>45701</v>
          </cell>
          <cell r="AN541">
            <v>1</v>
          </cell>
          <cell r="AO541">
            <v>191</v>
          </cell>
          <cell r="AP541" t="str">
            <v>-</v>
          </cell>
          <cell r="AQ541" t="str">
            <v>-</v>
          </cell>
          <cell r="AR541" t="str">
            <v>REGULER</v>
          </cell>
          <cell r="AS541" t="str">
            <v>REGULER</v>
          </cell>
          <cell r="AT541" t="str">
            <v>REGULER</v>
          </cell>
          <cell r="AU541" t="str">
            <v>REGULER</v>
          </cell>
          <cell r="AV541" t="str">
            <v/>
          </cell>
          <cell r="AW541">
            <v>42</v>
          </cell>
          <cell r="AX541">
            <v>42</v>
          </cell>
          <cell r="AY541">
            <v>40</v>
          </cell>
          <cell r="AZ541">
            <v>42</v>
          </cell>
          <cell r="BA541">
            <v>44</v>
          </cell>
          <cell r="BB541">
            <v>42</v>
          </cell>
          <cell r="BC541">
            <v>42</v>
          </cell>
          <cell r="BD541">
            <v>40</v>
          </cell>
          <cell r="BE541">
            <v>42</v>
          </cell>
          <cell r="BF541">
            <v>44</v>
          </cell>
          <cell r="BG541">
            <v>15</v>
          </cell>
          <cell r="BH541">
            <v>42</v>
          </cell>
          <cell r="BI541">
            <v>42</v>
          </cell>
          <cell r="BJ541">
            <v>40</v>
          </cell>
          <cell r="BK541">
            <v>42</v>
          </cell>
          <cell r="BL541">
            <v>44</v>
          </cell>
          <cell r="BM541">
            <v>19</v>
          </cell>
          <cell r="BN541">
            <v>244</v>
          </cell>
          <cell r="BO541">
            <v>15</v>
          </cell>
          <cell r="BP541">
            <v>42</v>
          </cell>
          <cell r="BQ541">
            <v>42</v>
          </cell>
          <cell r="BR541">
            <v>40</v>
          </cell>
          <cell r="BS541">
            <v>42</v>
          </cell>
          <cell r="BT541">
            <v>44</v>
          </cell>
          <cell r="BU541">
            <v>19</v>
          </cell>
          <cell r="BV541">
            <v>244</v>
          </cell>
          <cell r="BW541">
            <v>0</v>
          </cell>
          <cell r="BX541" t="str">
            <v>TIDAK</v>
          </cell>
          <cell r="BY541" t="str">
            <v>TIDAK</v>
          </cell>
        </row>
        <row r="542">
          <cell r="A542" t="str">
            <v>A2467</v>
          </cell>
          <cell r="B542" t="str">
            <v>Melinda Ratna Permata Sari</v>
          </cell>
          <cell r="C542" t="str">
            <v>RVO</v>
          </cell>
          <cell r="D542">
            <v>45079</v>
          </cell>
          <cell r="E542" t="str">
            <v>Jun-23</v>
          </cell>
          <cell r="F542" t="str">
            <v>REGULER</v>
          </cell>
          <cell r="G542" t="str">
            <v>REGULER</v>
          </cell>
          <cell r="H542" t="str">
            <v>REGULER</v>
          </cell>
          <cell r="I542" t="str">
            <v>REGULER</v>
          </cell>
          <cell r="J542" t="str">
            <v>REGULER</v>
          </cell>
          <cell r="K542" t="str">
            <v>REGULER</v>
          </cell>
          <cell r="L542" t="str">
            <v>REGULER</v>
          </cell>
          <cell r="M542">
            <v>0</v>
          </cell>
          <cell r="N542">
            <v>22</v>
          </cell>
          <cell r="O542">
            <v>10</v>
          </cell>
          <cell r="P542">
            <v>14</v>
          </cell>
          <cell r="Q542">
            <v>12</v>
          </cell>
          <cell r="R542">
            <v>15</v>
          </cell>
          <cell r="S542">
            <v>6</v>
          </cell>
          <cell r="T542">
            <v>79</v>
          </cell>
          <cell r="U542">
            <v>0</v>
          </cell>
          <cell r="V542">
            <v>22</v>
          </cell>
          <cell r="W542">
            <v>10</v>
          </cell>
          <cell r="X542">
            <v>14</v>
          </cell>
          <cell r="Y542">
            <v>12</v>
          </cell>
          <cell r="Z542">
            <v>15</v>
          </cell>
          <cell r="AA542">
            <v>6</v>
          </cell>
          <cell r="AB542">
            <v>79</v>
          </cell>
          <cell r="AC542">
            <v>1</v>
          </cell>
          <cell r="AD542" t="str">
            <v>TIDAK</v>
          </cell>
          <cell r="AE542" t="str">
            <v>TIDAK</v>
          </cell>
          <cell r="AF542">
            <v>79</v>
          </cell>
          <cell r="AG542">
            <v>1</v>
          </cell>
          <cell r="AH542" t="str">
            <v>SAPHIRE</v>
          </cell>
          <cell r="AI542">
            <v>0</v>
          </cell>
          <cell r="AJ542" t="str">
            <v>Y</v>
          </cell>
          <cell r="AK542">
            <v>0</v>
          </cell>
          <cell r="AL542">
            <v>45261</v>
          </cell>
          <cell r="AM542">
            <v>45701</v>
          </cell>
          <cell r="AN542">
            <v>1</v>
          </cell>
          <cell r="AO542">
            <v>79</v>
          </cell>
          <cell r="AP542" t="str">
            <v>-</v>
          </cell>
          <cell r="AQ542" t="str">
            <v>-</v>
          </cell>
          <cell r="AR542" t="str">
            <v>REGULER</v>
          </cell>
          <cell r="AS542" t="str">
            <v>REGULER</v>
          </cell>
          <cell r="AT542" t="str">
            <v>REGULER</v>
          </cell>
          <cell r="AU542" t="str">
            <v>-</v>
          </cell>
          <cell r="AV542" t="str">
            <v/>
          </cell>
          <cell r="AW542">
            <v>20</v>
          </cell>
          <cell r="AX542">
            <v>12</v>
          </cell>
          <cell r="AY542">
            <v>15</v>
          </cell>
          <cell r="AZ542">
            <v>23</v>
          </cell>
          <cell r="BA542">
            <v>11</v>
          </cell>
          <cell r="BB542">
            <v>20</v>
          </cell>
          <cell r="BC542">
            <v>12</v>
          </cell>
          <cell r="BD542">
            <v>15</v>
          </cell>
          <cell r="BE542">
            <v>23</v>
          </cell>
          <cell r="BF542">
            <v>0</v>
          </cell>
          <cell r="BG542">
            <v>4</v>
          </cell>
          <cell r="BH542">
            <v>20</v>
          </cell>
          <cell r="BI542">
            <v>12</v>
          </cell>
          <cell r="BJ542">
            <v>15</v>
          </cell>
          <cell r="BK542">
            <v>23</v>
          </cell>
          <cell r="BL542">
            <v>11</v>
          </cell>
          <cell r="BM542">
            <v>0</v>
          </cell>
          <cell r="BN542">
            <v>85</v>
          </cell>
          <cell r="BO542">
            <v>4</v>
          </cell>
          <cell r="BP542">
            <v>20</v>
          </cell>
          <cell r="BQ542">
            <v>12</v>
          </cell>
          <cell r="BR542">
            <v>15</v>
          </cell>
          <cell r="BS542">
            <v>23</v>
          </cell>
          <cell r="BT542">
            <v>11</v>
          </cell>
          <cell r="BU542">
            <v>0</v>
          </cell>
          <cell r="BV542">
            <v>85</v>
          </cell>
          <cell r="BW542">
            <v>1</v>
          </cell>
          <cell r="BX542" t="str">
            <v>TIDAK</v>
          </cell>
          <cell r="BY542" t="str">
            <v>TIDAK</v>
          </cell>
        </row>
        <row r="543">
          <cell r="A543" t="str">
            <v>A3923</v>
          </cell>
          <cell r="B543" t="str">
            <v>Muhamad Fajar Meishfar</v>
          </cell>
          <cell r="C543" t="str">
            <v>RVO</v>
          </cell>
          <cell r="D543">
            <v>45409</v>
          </cell>
          <cell r="E543" t="str">
            <v>Apr-24</v>
          </cell>
          <cell r="F543" t="str">
            <v>-</v>
          </cell>
          <cell r="G543" t="str">
            <v>-</v>
          </cell>
          <cell r="H543" t="str">
            <v>-</v>
          </cell>
          <cell r="I543" t="str">
            <v>REGULER</v>
          </cell>
          <cell r="J543" t="str">
            <v>REGULER</v>
          </cell>
          <cell r="K543" t="str">
            <v>REGULER</v>
          </cell>
          <cell r="L543" t="str">
            <v>-</v>
          </cell>
          <cell r="M543">
            <v>0</v>
          </cell>
          <cell r="N543">
            <v>0</v>
          </cell>
          <cell r="O543">
            <v>0</v>
          </cell>
          <cell r="P543">
            <v>1</v>
          </cell>
          <cell r="Q543">
            <v>6</v>
          </cell>
          <cell r="R543">
            <v>13</v>
          </cell>
          <cell r="S543">
            <v>0</v>
          </cell>
          <cell r="T543">
            <v>20</v>
          </cell>
          <cell r="U543">
            <v>0</v>
          </cell>
          <cell r="V543">
            <v>0</v>
          </cell>
          <cell r="W543">
            <v>0</v>
          </cell>
          <cell r="X543">
            <v>1</v>
          </cell>
          <cell r="Y543">
            <v>6</v>
          </cell>
          <cell r="Z543">
            <v>13</v>
          </cell>
          <cell r="AA543">
            <v>0</v>
          </cell>
          <cell r="AB543">
            <v>20</v>
          </cell>
          <cell r="AC543">
            <v>1</v>
          </cell>
          <cell r="AD543" t="str">
            <v>TIDAK</v>
          </cell>
          <cell r="AE543" t="str">
            <v>TIDAK</v>
          </cell>
          <cell r="AF543">
            <v>20</v>
          </cell>
          <cell r="AG543">
            <v>1</v>
          </cell>
          <cell r="AH543" t="str">
            <v>SAPHIRE</v>
          </cell>
          <cell r="AI543">
            <v>0</v>
          </cell>
          <cell r="AJ543" t="str">
            <v>FALSE</v>
          </cell>
          <cell r="AK543">
            <v>0</v>
          </cell>
          <cell r="AL543">
            <v>45261</v>
          </cell>
          <cell r="AM543">
            <v>45701</v>
          </cell>
          <cell r="AN543">
            <v>1</v>
          </cell>
          <cell r="AO543">
            <v>20</v>
          </cell>
          <cell r="AP543" t="str">
            <v>-</v>
          </cell>
          <cell r="AQ543" t="str">
            <v>-</v>
          </cell>
          <cell r="AR543" t="str">
            <v>REGULER</v>
          </cell>
          <cell r="AS543" t="str">
            <v>REGULER</v>
          </cell>
          <cell r="AT543" t="str">
            <v>REGULER</v>
          </cell>
          <cell r="AU543" t="str">
            <v>REGULER</v>
          </cell>
          <cell r="AV543" t="str">
            <v/>
          </cell>
          <cell r="AW543">
            <v>10</v>
          </cell>
          <cell r="AX543">
            <v>14</v>
          </cell>
          <cell r="AY543">
            <v>10</v>
          </cell>
          <cell r="AZ543">
            <v>20</v>
          </cell>
          <cell r="BA543">
            <v>11</v>
          </cell>
          <cell r="BB543">
            <v>10</v>
          </cell>
          <cell r="BC543">
            <v>14</v>
          </cell>
          <cell r="BD543">
            <v>10</v>
          </cell>
          <cell r="BE543">
            <v>20</v>
          </cell>
          <cell r="BF543">
            <v>11</v>
          </cell>
          <cell r="BG543">
            <v>3</v>
          </cell>
          <cell r="BH543">
            <v>10</v>
          </cell>
          <cell r="BI543">
            <v>14</v>
          </cell>
          <cell r="BJ543">
            <v>10</v>
          </cell>
          <cell r="BK543">
            <v>20</v>
          </cell>
          <cell r="BL543">
            <v>11</v>
          </cell>
          <cell r="BM543">
            <v>2</v>
          </cell>
          <cell r="BN543">
            <v>70</v>
          </cell>
          <cell r="BO543">
            <v>3</v>
          </cell>
          <cell r="BP543">
            <v>10</v>
          </cell>
          <cell r="BQ543">
            <v>14</v>
          </cell>
          <cell r="BR543">
            <v>10</v>
          </cell>
          <cell r="BS543">
            <v>20</v>
          </cell>
          <cell r="BT543">
            <v>11</v>
          </cell>
          <cell r="BU543">
            <v>2</v>
          </cell>
          <cell r="BV543">
            <v>70</v>
          </cell>
          <cell r="BW543">
            <v>0</v>
          </cell>
          <cell r="BX543" t="str">
            <v>TIDAK</v>
          </cell>
          <cell r="BY543" t="str">
            <v>TIDAK</v>
          </cell>
        </row>
        <row r="544">
          <cell r="A544" t="str">
            <v>A0045</v>
          </cell>
          <cell r="B544" t="str">
            <v>Muhammad Afif Naufal Fadhilah</v>
          </cell>
          <cell r="C544" t="str">
            <v>RVO</v>
          </cell>
          <cell r="D544">
            <v>44832</v>
          </cell>
          <cell r="E544" t="str">
            <v>Sep-22</v>
          </cell>
          <cell r="F544" t="str">
            <v>REGULER</v>
          </cell>
          <cell r="G544" t="str">
            <v>REGULER</v>
          </cell>
          <cell r="H544" t="str">
            <v>REGULER</v>
          </cell>
          <cell r="I544" t="str">
            <v>REGULER</v>
          </cell>
          <cell r="J544" t="str">
            <v>REGULER</v>
          </cell>
          <cell r="K544" t="str">
            <v>REGULER</v>
          </cell>
          <cell r="L544" t="str">
            <v>REGULER</v>
          </cell>
          <cell r="M544">
            <v>15</v>
          </cell>
          <cell r="N544">
            <v>31</v>
          </cell>
          <cell r="O544">
            <v>10</v>
          </cell>
          <cell r="P544">
            <v>31</v>
          </cell>
          <cell r="Q544">
            <v>27</v>
          </cell>
          <cell r="R544">
            <v>37</v>
          </cell>
          <cell r="S544">
            <v>11</v>
          </cell>
          <cell r="T544">
            <v>162</v>
          </cell>
          <cell r="U544">
            <v>15</v>
          </cell>
          <cell r="V544">
            <v>31</v>
          </cell>
          <cell r="W544">
            <v>10</v>
          </cell>
          <cell r="X544">
            <v>31</v>
          </cell>
          <cell r="Y544">
            <v>27</v>
          </cell>
          <cell r="Z544">
            <v>37</v>
          </cell>
          <cell r="AA544">
            <v>11</v>
          </cell>
          <cell r="AB544">
            <v>162</v>
          </cell>
          <cell r="AC544">
            <v>0</v>
          </cell>
          <cell r="AD544" t="str">
            <v>TIDAK</v>
          </cell>
          <cell r="AE544" t="str">
            <v>TIDAK</v>
          </cell>
          <cell r="AF544">
            <v>162</v>
          </cell>
          <cell r="AG544">
            <v>4</v>
          </cell>
          <cell r="AH544" t="str">
            <v>SAPHIRE</v>
          </cell>
          <cell r="AI544">
            <v>0</v>
          </cell>
          <cell r="AJ544" t="str">
            <v>Y</v>
          </cell>
          <cell r="AK544">
            <v>0</v>
          </cell>
          <cell r="AL544">
            <v>45261</v>
          </cell>
          <cell r="AM544">
            <v>45701</v>
          </cell>
          <cell r="AN544">
            <v>1</v>
          </cell>
          <cell r="AO544">
            <v>162</v>
          </cell>
          <cell r="AP544" t="str">
            <v>-</v>
          </cell>
          <cell r="AQ544" t="str">
            <v>-</v>
          </cell>
          <cell r="AR544" t="str">
            <v>REGULER</v>
          </cell>
          <cell r="AS544" t="str">
            <v>REGULER</v>
          </cell>
          <cell r="AT544" t="str">
            <v>REGULER</v>
          </cell>
          <cell r="AU544" t="str">
            <v>REGULER</v>
          </cell>
          <cell r="AV544" t="str">
            <v/>
          </cell>
          <cell r="AW544">
            <v>40</v>
          </cell>
          <cell r="AX544">
            <v>33</v>
          </cell>
          <cell r="AY544">
            <v>31</v>
          </cell>
          <cell r="AZ544">
            <v>30</v>
          </cell>
          <cell r="BA544">
            <v>20</v>
          </cell>
          <cell r="BB544">
            <v>40</v>
          </cell>
          <cell r="BC544">
            <v>33</v>
          </cell>
          <cell r="BD544">
            <v>31</v>
          </cell>
          <cell r="BE544">
            <v>30</v>
          </cell>
          <cell r="BF544">
            <v>20</v>
          </cell>
          <cell r="BG544">
            <v>18</v>
          </cell>
          <cell r="BH544">
            <v>40</v>
          </cell>
          <cell r="BI544">
            <v>33</v>
          </cell>
          <cell r="BJ544">
            <v>31</v>
          </cell>
          <cell r="BK544">
            <v>30</v>
          </cell>
          <cell r="BL544">
            <v>20</v>
          </cell>
          <cell r="BM544">
            <v>17</v>
          </cell>
          <cell r="BN544">
            <v>189</v>
          </cell>
          <cell r="BO544">
            <v>18</v>
          </cell>
          <cell r="BP544">
            <v>40</v>
          </cell>
          <cell r="BQ544">
            <v>33</v>
          </cell>
          <cell r="BR544">
            <v>31</v>
          </cell>
          <cell r="BS544">
            <v>30</v>
          </cell>
          <cell r="BT544">
            <v>20</v>
          </cell>
          <cell r="BU544">
            <v>17</v>
          </cell>
          <cell r="BV544">
            <v>189</v>
          </cell>
          <cell r="BW544">
            <v>0</v>
          </cell>
          <cell r="BX544" t="str">
            <v>TIDAK</v>
          </cell>
          <cell r="BY544" t="str">
            <v>TIDAK</v>
          </cell>
        </row>
        <row r="545">
          <cell r="A545" t="str">
            <v>A3918</v>
          </cell>
          <cell r="B545" t="str">
            <v>Muhammad Ilham Utama</v>
          </cell>
          <cell r="C545" t="str">
            <v>RVO</v>
          </cell>
          <cell r="D545">
            <v>45402</v>
          </cell>
          <cell r="E545" t="str">
            <v>Apr-24</v>
          </cell>
          <cell r="F545" t="str">
            <v>-</v>
          </cell>
          <cell r="G545" t="str">
            <v>-</v>
          </cell>
          <cell r="H545" t="str">
            <v>-</v>
          </cell>
          <cell r="I545" t="str">
            <v>REGULER</v>
          </cell>
          <cell r="J545" t="str">
            <v>REGULER</v>
          </cell>
          <cell r="K545" t="str">
            <v>REGULER</v>
          </cell>
          <cell r="L545" t="str">
            <v>REGULER</v>
          </cell>
          <cell r="M545">
            <v>0</v>
          </cell>
          <cell r="N545">
            <v>0</v>
          </cell>
          <cell r="O545">
            <v>0</v>
          </cell>
          <cell r="P545">
            <v>4</v>
          </cell>
          <cell r="Q545">
            <v>3</v>
          </cell>
          <cell r="R545">
            <v>5</v>
          </cell>
          <cell r="S545">
            <v>1</v>
          </cell>
          <cell r="T545">
            <v>13</v>
          </cell>
          <cell r="U545">
            <v>0</v>
          </cell>
          <cell r="V545">
            <v>0</v>
          </cell>
          <cell r="W545">
            <v>0</v>
          </cell>
          <cell r="X545">
            <v>4</v>
          </cell>
          <cell r="Y545">
            <v>3</v>
          </cell>
          <cell r="Z545">
            <v>5</v>
          </cell>
          <cell r="AA545">
            <v>1</v>
          </cell>
          <cell r="AB545">
            <v>13</v>
          </cell>
          <cell r="AC545">
            <v>0</v>
          </cell>
          <cell r="AD545" t="str">
            <v>TIDAK</v>
          </cell>
          <cell r="AE545" t="str">
            <v>TIDAK</v>
          </cell>
          <cell r="AF545">
            <v>13</v>
          </cell>
          <cell r="AG545">
            <v>1</v>
          </cell>
          <cell r="AH545" t="str">
            <v>SAPHIRE</v>
          </cell>
          <cell r="AI545">
            <v>0</v>
          </cell>
          <cell r="AJ545" t="str">
            <v>FALSE</v>
          </cell>
          <cell r="AK545">
            <v>0</v>
          </cell>
          <cell r="AL545">
            <v>45261</v>
          </cell>
          <cell r="AM545">
            <v>45701</v>
          </cell>
          <cell r="AN545">
            <v>1</v>
          </cell>
          <cell r="AO545">
            <v>13</v>
          </cell>
          <cell r="AP545" t="str">
            <v>-</v>
          </cell>
          <cell r="AQ545" t="str">
            <v>-</v>
          </cell>
          <cell r="AR545" t="str">
            <v>REGULER</v>
          </cell>
          <cell r="AS545" t="str">
            <v>REGULER</v>
          </cell>
          <cell r="AT545" t="str">
            <v>REGULER</v>
          </cell>
          <cell r="AU545" t="str">
            <v>-</v>
          </cell>
          <cell r="AV545" t="str">
            <v/>
          </cell>
          <cell r="AW545">
            <v>30</v>
          </cell>
          <cell r="AX545">
            <v>18</v>
          </cell>
          <cell r="AY545">
            <v>13</v>
          </cell>
          <cell r="AZ545">
            <v>21</v>
          </cell>
          <cell r="BA545">
            <v>0</v>
          </cell>
          <cell r="BB545">
            <v>30</v>
          </cell>
          <cell r="BC545">
            <v>18</v>
          </cell>
          <cell r="BD545">
            <v>13</v>
          </cell>
          <cell r="BE545">
            <v>21</v>
          </cell>
          <cell r="BF545">
            <v>0</v>
          </cell>
          <cell r="BG545">
            <v>3</v>
          </cell>
          <cell r="BH545">
            <v>30</v>
          </cell>
          <cell r="BI545">
            <v>18</v>
          </cell>
          <cell r="BJ545">
            <v>13</v>
          </cell>
          <cell r="BK545">
            <v>21</v>
          </cell>
          <cell r="BL545">
            <v>0</v>
          </cell>
          <cell r="BM545" t="str">
            <v/>
          </cell>
          <cell r="BN545">
            <v>85</v>
          </cell>
          <cell r="BO545">
            <v>3</v>
          </cell>
          <cell r="BP545">
            <v>30</v>
          </cell>
          <cell r="BQ545">
            <v>18</v>
          </cell>
          <cell r="BR545">
            <v>13</v>
          </cell>
          <cell r="BS545">
            <v>21</v>
          </cell>
          <cell r="BT545">
            <v>0</v>
          </cell>
          <cell r="BU545" t="str">
            <v/>
          </cell>
          <cell r="BV545">
            <v>85</v>
          </cell>
          <cell r="BW545">
            <v>2</v>
          </cell>
          <cell r="BX545" t="str">
            <v>TIDAK</v>
          </cell>
          <cell r="BY545" t="str">
            <v>TIDAK</v>
          </cell>
        </row>
        <row r="546">
          <cell r="A546" t="str">
            <v>A3978</v>
          </cell>
          <cell r="B546" t="str">
            <v>Mulatsih Siswinarti</v>
          </cell>
          <cell r="C546" t="str">
            <v>RVO</v>
          </cell>
          <cell r="D546">
            <v>45415</v>
          </cell>
          <cell r="E546" t="str">
            <v>May-24</v>
          </cell>
          <cell r="F546" t="str">
            <v>-</v>
          </cell>
          <cell r="G546" t="str">
            <v>-</v>
          </cell>
          <cell r="H546" t="str">
            <v>-</v>
          </cell>
          <cell r="I546" t="str">
            <v>-</v>
          </cell>
          <cell r="J546" t="str">
            <v>REGULER</v>
          </cell>
          <cell r="K546" t="str">
            <v>REGULER</v>
          </cell>
          <cell r="L546" t="str">
            <v>REGULER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1</v>
          </cell>
          <cell r="R546">
            <v>32</v>
          </cell>
          <cell r="S546">
            <v>11</v>
          </cell>
          <cell r="T546">
            <v>44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1</v>
          </cell>
          <cell r="Z546">
            <v>32</v>
          </cell>
          <cell r="AA546">
            <v>11</v>
          </cell>
          <cell r="AB546">
            <v>44</v>
          </cell>
          <cell r="AC546">
            <v>0</v>
          </cell>
          <cell r="AD546" t="str">
            <v>TIDAK</v>
          </cell>
          <cell r="AE546" t="str">
            <v>TIDAK</v>
          </cell>
          <cell r="AF546">
            <v>44</v>
          </cell>
          <cell r="AG546">
            <v>1</v>
          </cell>
          <cell r="AH546" t="str">
            <v>SAPHIRE</v>
          </cell>
          <cell r="AI546">
            <v>0</v>
          </cell>
          <cell r="AJ546" t="str">
            <v>FALSE</v>
          </cell>
          <cell r="AK546">
            <v>0</v>
          </cell>
          <cell r="AL546">
            <v>45261</v>
          </cell>
          <cell r="AM546">
            <v>45701</v>
          </cell>
          <cell r="AN546">
            <v>1</v>
          </cell>
          <cell r="AO546">
            <v>44</v>
          </cell>
          <cell r="AP546" t="str">
            <v>-</v>
          </cell>
          <cell r="AQ546" t="str">
            <v>-</v>
          </cell>
          <cell r="AR546" t="str">
            <v>-</v>
          </cell>
          <cell r="AS546" t="str">
            <v>-</v>
          </cell>
          <cell r="AT546" t="str">
            <v>-</v>
          </cell>
          <cell r="AU546" t="str">
            <v>-</v>
          </cell>
          <cell r="AV546" t="str">
            <v/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 t="str">
            <v/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 t="str">
            <v/>
          </cell>
          <cell r="BN546">
            <v>0</v>
          </cell>
          <cell r="BO546" t="str">
            <v/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 t="str">
            <v/>
          </cell>
          <cell r="BV546">
            <v>0</v>
          </cell>
          <cell r="BW546">
            <v>7</v>
          </cell>
          <cell r="BX546" t="str">
            <v>DOWNGRADE</v>
          </cell>
          <cell r="BY546" t="str">
            <v>RESET</v>
          </cell>
        </row>
        <row r="547">
          <cell r="A547" t="str">
            <v>A0016</v>
          </cell>
          <cell r="B547" t="str">
            <v>Nahtania Verina Aprilia</v>
          </cell>
          <cell r="C547" t="str">
            <v>RVO</v>
          </cell>
          <cell r="D547">
            <v>44847</v>
          </cell>
          <cell r="E547" t="str">
            <v>Oct-22</v>
          </cell>
          <cell r="F547" t="str">
            <v>REGULER</v>
          </cell>
          <cell r="G547" t="str">
            <v>REGULER</v>
          </cell>
          <cell r="H547" t="str">
            <v>REGULER</v>
          </cell>
          <cell r="I547" t="str">
            <v>REGULER</v>
          </cell>
          <cell r="J547" t="str">
            <v>REGULER</v>
          </cell>
          <cell r="K547" t="str">
            <v>REGULER</v>
          </cell>
          <cell r="L547" t="str">
            <v>REGULER</v>
          </cell>
          <cell r="M547">
            <v>7</v>
          </cell>
          <cell r="N547">
            <v>11</v>
          </cell>
          <cell r="O547">
            <v>6</v>
          </cell>
          <cell r="P547">
            <v>12</v>
          </cell>
          <cell r="Q547">
            <v>3</v>
          </cell>
          <cell r="R547">
            <v>7</v>
          </cell>
          <cell r="S547">
            <v>4</v>
          </cell>
          <cell r="T547">
            <v>50</v>
          </cell>
          <cell r="U547">
            <v>7</v>
          </cell>
          <cell r="V547">
            <v>11</v>
          </cell>
          <cell r="W547">
            <v>6</v>
          </cell>
          <cell r="X547">
            <v>12</v>
          </cell>
          <cell r="Y547">
            <v>3</v>
          </cell>
          <cell r="Z547">
            <v>7</v>
          </cell>
          <cell r="AA547">
            <v>4</v>
          </cell>
          <cell r="AB547">
            <v>50</v>
          </cell>
          <cell r="AC547">
            <v>0</v>
          </cell>
          <cell r="AD547" t="str">
            <v>TIDAK</v>
          </cell>
          <cell r="AE547" t="str">
            <v>TIDAK</v>
          </cell>
          <cell r="AF547">
            <v>50</v>
          </cell>
          <cell r="AG547">
            <v>2</v>
          </cell>
          <cell r="AH547" t="str">
            <v>SAPHIRE</v>
          </cell>
          <cell r="AI547">
            <v>0</v>
          </cell>
          <cell r="AJ547" t="str">
            <v>FALSE</v>
          </cell>
          <cell r="AK547">
            <v>0</v>
          </cell>
          <cell r="AL547">
            <v>45261</v>
          </cell>
          <cell r="AM547">
            <v>45701</v>
          </cell>
          <cell r="AN547">
            <v>1</v>
          </cell>
          <cell r="AO547">
            <v>50</v>
          </cell>
          <cell r="AP547" t="str">
            <v>-</v>
          </cell>
          <cell r="AQ547" t="str">
            <v>-</v>
          </cell>
          <cell r="AR547" t="str">
            <v>REGULER</v>
          </cell>
          <cell r="AS547" t="str">
            <v>-</v>
          </cell>
          <cell r="AT547" t="str">
            <v>-</v>
          </cell>
          <cell r="AU547" t="str">
            <v>-</v>
          </cell>
          <cell r="AV547" t="str">
            <v/>
          </cell>
          <cell r="AW547">
            <v>11</v>
          </cell>
          <cell r="AX547">
            <v>7</v>
          </cell>
          <cell r="AY547">
            <v>0</v>
          </cell>
          <cell r="AZ547">
            <v>0</v>
          </cell>
          <cell r="BA547">
            <v>0</v>
          </cell>
          <cell r="BB547">
            <v>11</v>
          </cell>
          <cell r="BC547">
            <v>7</v>
          </cell>
          <cell r="BD547">
            <v>0</v>
          </cell>
          <cell r="BE547">
            <v>0</v>
          </cell>
          <cell r="BF547">
            <v>0</v>
          </cell>
          <cell r="BG547">
            <v>1</v>
          </cell>
          <cell r="BH547">
            <v>11</v>
          </cell>
          <cell r="BI547">
            <v>7</v>
          </cell>
          <cell r="BJ547">
            <v>0</v>
          </cell>
          <cell r="BK547">
            <v>0</v>
          </cell>
          <cell r="BL547">
            <v>0</v>
          </cell>
          <cell r="BM547" t="str">
            <v/>
          </cell>
          <cell r="BN547">
            <v>19</v>
          </cell>
          <cell r="BO547">
            <v>1</v>
          </cell>
          <cell r="BP547">
            <v>11</v>
          </cell>
          <cell r="BQ547">
            <v>7</v>
          </cell>
          <cell r="BR547">
            <v>0</v>
          </cell>
          <cell r="BS547">
            <v>0</v>
          </cell>
          <cell r="BT547">
            <v>0</v>
          </cell>
          <cell r="BU547" t="str">
            <v/>
          </cell>
          <cell r="BV547">
            <v>19</v>
          </cell>
          <cell r="BW547">
            <v>4</v>
          </cell>
          <cell r="BX547" t="str">
            <v>DOWNGRADE</v>
          </cell>
          <cell r="BY547" t="str">
            <v>RESET</v>
          </cell>
        </row>
        <row r="548">
          <cell r="A548">
            <v>92462</v>
          </cell>
          <cell r="B548" t="str">
            <v>Nara Sima Murti</v>
          </cell>
          <cell r="C548" t="str">
            <v>RVO</v>
          </cell>
          <cell r="D548">
            <v>44750</v>
          </cell>
          <cell r="E548" t="str">
            <v>Jul-22</v>
          </cell>
          <cell r="F548" t="str">
            <v>REGULER</v>
          </cell>
          <cell r="G548" t="str">
            <v>REGULER</v>
          </cell>
          <cell r="H548" t="str">
            <v>REGULER</v>
          </cell>
          <cell r="I548" t="str">
            <v>-</v>
          </cell>
          <cell r="J548" t="str">
            <v>-</v>
          </cell>
          <cell r="K548" t="str">
            <v>-</v>
          </cell>
          <cell r="L548" t="str">
            <v>-</v>
          </cell>
          <cell r="M548">
            <v>17</v>
          </cell>
          <cell r="N548">
            <v>26</v>
          </cell>
          <cell r="O548">
            <v>1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44</v>
          </cell>
          <cell r="U548">
            <v>17</v>
          </cell>
          <cell r="V548">
            <v>26</v>
          </cell>
          <cell r="W548">
            <v>1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44</v>
          </cell>
          <cell r="AC548">
            <v>4</v>
          </cell>
          <cell r="AD548" t="str">
            <v>DOWNGRADE</v>
          </cell>
          <cell r="AE548" t="str">
            <v>RESET</v>
          </cell>
          <cell r="AF548">
            <v>0</v>
          </cell>
          <cell r="AG548">
            <v>4</v>
          </cell>
          <cell r="AH548" t="str">
            <v>SAPHIRE</v>
          </cell>
          <cell r="AI548">
            <v>0</v>
          </cell>
          <cell r="AJ548" t="str">
            <v>FALSE</v>
          </cell>
          <cell r="AK548">
            <v>0</v>
          </cell>
          <cell r="AL548">
            <v>45261</v>
          </cell>
          <cell r="AM548">
            <v>45701</v>
          </cell>
          <cell r="AN548">
            <v>1</v>
          </cell>
          <cell r="AO548">
            <v>0</v>
          </cell>
          <cell r="AP548" t="str">
            <v>-</v>
          </cell>
          <cell r="AQ548" t="str">
            <v>-</v>
          </cell>
          <cell r="AR548" t="str">
            <v>-</v>
          </cell>
          <cell r="AS548" t="str">
            <v>-</v>
          </cell>
          <cell r="AT548" t="str">
            <v>-</v>
          </cell>
          <cell r="AU548" t="str">
            <v>-</v>
          </cell>
          <cell r="AV548" t="str">
            <v/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 t="str">
            <v/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 t="str">
            <v/>
          </cell>
          <cell r="BN548">
            <v>0</v>
          </cell>
          <cell r="BO548" t="str">
            <v/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 t="str">
            <v/>
          </cell>
          <cell r="BV548">
            <v>0</v>
          </cell>
          <cell r="BW548">
            <v>7</v>
          </cell>
          <cell r="BX548" t="str">
            <v>DOWNGRADE</v>
          </cell>
          <cell r="BY548" t="str">
            <v>RESET</v>
          </cell>
        </row>
        <row r="549">
          <cell r="A549" t="str">
            <v>A3921</v>
          </cell>
          <cell r="B549" t="str">
            <v>Nimas Suri Martiana</v>
          </cell>
          <cell r="C549" t="str">
            <v>RVO</v>
          </cell>
          <cell r="D549">
            <v>45386</v>
          </cell>
          <cell r="E549" t="str">
            <v>Apr-24</v>
          </cell>
          <cell r="F549" t="str">
            <v>-</v>
          </cell>
          <cell r="G549" t="str">
            <v>-</v>
          </cell>
          <cell r="H549" t="str">
            <v>-</v>
          </cell>
          <cell r="I549" t="str">
            <v>REGULER</v>
          </cell>
          <cell r="J549" t="str">
            <v>REGULER</v>
          </cell>
          <cell r="K549" t="str">
            <v>REGULER</v>
          </cell>
          <cell r="L549" t="str">
            <v>REGULER</v>
          </cell>
          <cell r="M549">
            <v>0</v>
          </cell>
          <cell r="N549">
            <v>0</v>
          </cell>
          <cell r="O549">
            <v>0</v>
          </cell>
          <cell r="P549">
            <v>4</v>
          </cell>
          <cell r="Q549">
            <v>18</v>
          </cell>
          <cell r="R549">
            <v>13</v>
          </cell>
          <cell r="S549">
            <v>15</v>
          </cell>
          <cell r="T549">
            <v>50</v>
          </cell>
          <cell r="U549">
            <v>0</v>
          </cell>
          <cell r="V549">
            <v>0</v>
          </cell>
          <cell r="W549">
            <v>0</v>
          </cell>
          <cell r="X549">
            <v>4</v>
          </cell>
          <cell r="Y549">
            <v>18</v>
          </cell>
          <cell r="Z549">
            <v>13</v>
          </cell>
          <cell r="AA549">
            <v>15</v>
          </cell>
          <cell r="AB549">
            <v>50</v>
          </cell>
          <cell r="AC549">
            <v>0</v>
          </cell>
          <cell r="AD549" t="str">
            <v>TIDAK</v>
          </cell>
          <cell r="AE549" t="str">
            <v>TIDAK</v>
          </cell>
          <cell r="AF549">
            <v>50</v>
          </cell>
          <cell r="AG549">
            <v>1</v>
          </cell>
          <cell r="AH549" t="str">
            <v>SAPHIRE</v>
          </cell>
          <cell r="AI549">
            <v>0</v>
          </cell>
          <cell r="AJ549" t="str">
            <v>FALSE</v>
          </cell>
          <cell r="AK549">
            <v>0</v>
          </cell>
          <cell r="AL549">
            <v>45261</v>
          </cell>
          <cell r="AM549">
            <v>45701</v>
          </cell>
          <cell r="AN549">
            <v>1</v>
          </cell>
          <cell r="AO549">
            <v>50</v>
          </cell>
          <cell r="AP549" t="str">
            <v>-</v>
          </cell>
          <cell r="AQ549" t="str">
            <v>-</v>
          </cell>
          <cell r="AR549" t="str">
            <v>REGULER</v>
          </cell>
          <cell r="AS549" t="str">
            <v>REGULER</v>
          </cell>
          <cell r="AT549" t="str">
            <v>REGULER</v>
          </cell>
          <cell r="AU549" t="str">
            <v>REGULER</v>
          </cell>
          <cell r="AV549" t="str">
            <v/>
          </cell>
          <cell r="AW549">
            <v>27</v>
          </cell>
          <cell r="AX549">
            <v>14</v>
          </cell>
          <cell r="AY549">
            <v>24</v>
          </cell>
          <cell r="AZ549">
            <v>23</v>
          </cell>
          <cell r="BA549">
            <v>27</v>
          </cell>
          <cell r="BB549">
            <v>27</v>
          </cell>
          <cell r="BC549">
            <v>14</v>
          </cell>
          <cell r="BD549">
            <v>24</v>
          </cell>
          <cell r="BE549">
            <v>23</v>
          </cell>
          <cell r="BF549">
            <v>27</v>
          </cell>
          <cell r="BG549">
            <v>9</v>
          </cell>
          <cell r="BH549">
            <v>27</v>
          </cell>
          <cell r="BI549">
            <v>14</v>
          </cell>
          <cell r="BJ549">
            <v>24</v>
          </cell>
          <cell r="BK549">
            <v>23</v>
          </cell>
          <cell r="BL549">
            <v>27</v>
          </cell>
          <cell r="BM549">
            <v>15</v>
          </cell>
          <cell r="BN549">
            <v>139</v>
          </cell>
          <cell r="BO549">
            <v>9</v>
          </cell>
          <cell r="BP549">
            <v>27</v>
          </cell>
          <cell r="BQ549">
            <v>14</v>
          </cell>
          <cell r="BR549">
            <v>24</v>
          </cell>
          <cell r="BS549">
            <v>23</v>
          </cell>
          <cell r="BT549">
            <v>27</v>
          </cell>
          <cell r="BU549">
            <v>15</v>
          </cell>
          <cell r="BV549">
            <v>139</v>
          </cell>
          <cell r="BW549">
            <v>0</v>
          </cell>
          <cell r="BX549" t="str">
            <v>TIDAK</v>
          </cell>
          <cell r="BY549" t="str">
            <v>TIDAK</v>
          </cell>
        </row>
        <row r="550">
          <cell r="A550">
            <v>92440</v>
          </cell>
          <cell r="B550" t="str">
            <v>Nova Serlina</v>
          </cell>
          <cell r="C550" t="str">
            <v>RVO</v>
          </cell>
          <cell r="D550">
            <v>44816</v>
          </cell>
          <cell r="E550" t="str">
            <v>Sep-22</v>
          </cell>
          <cell r="F550" t="str">
            <v>REGULER</v>
          </cell>
          <cell r="G550" t="str">
            <v>REGULER</v>
          </cell>
          <cell r="H550" t="str">
            <v>REGULER</v>
          </cell>
          <cell r="I550" t="str">
            <v>REGULER</v>
          </cell>
          <cell r="J550" t="str">
            <v>REGULER</v>
          </cell>
          <cell r="K550" t="str">
            <v>REGULER</v>
          </cell>
          <cell r="L550" t="str">
            <v>REGULER</v>
          </cell>
          <cell r="M550">
            <v>13</v>
          </cell>
          <cell r="N550">
            <v>20</v>
          </cell>
          <cell r="O550">
            <v>34</v>
          </cell>
          <cell r="P550">
            <v>44</v>
          </cell>
          <cell r="Q550">
            <v>37</v>
          </cell>
          <cell r="R550">
            <v>39</v>
          </cell>
          <cell r="S550">
            <v>0</v>
          </cell>
          <cell r="T550">
            <v>187</v>
          </cell>
          <cell r="U550">
            <v>13</v>
          </cell>
          <cell r="V550">
            <v>20</v>
          </cell>
          <cell r="W550">
            <v>34</v>
          </cell>
          <cell r="X550">
            <v>44</v>
          </cell>
          <cell r="Y550">
            <v>37</v>
          </cell>
          <cell r="Z550">
            <v>39</v>
          </cell>
          <cell r="AA550">
            <v>0</v>
          </cell>
          <cell r="AB550">
            <v>187</v>
          </cell>
          <cell r="AC550">
            <v>1</v>
          </cell>
          <cell r="AD550" t="str">
            <v>TIDAK</v>
          </cell>
          <cell r="AE550" t="str">
            <v>TIDAK</v>
          </cell>
          <cell r="AF550">
            <v>187</v>
          </cell>
          <cell r="AG550">
            <v>4</v>
          </cell>
          <cell r="AH550" t="str">
            <v>SAPHIRE</v>
          </cell>
          <cell r="AI550">
            <v>0</v>
          </cell>
          <cell r="AJ550" t="str">
            <v>Y</v>
          </cell>
          <cell r="AK550">
            <v>0</v>
          </cell>
          <cell r="AL550">
            <v>45261</v>
          </cell>
          <cell r="AM550">
            <v>45701</v>
          </cell>
          <cell r="AN550">
            <v>1</v>
          </cell>
          <cell r="AO550">
            <v>187</v>
          </cell>
          <cell r="AP550" t="str">
            <v>-</v>
          </cell>
          <cell r="AQ550" t="str">
            <v>-</v>
          </cell>
          <cell r="AR550" t="str">
            <v>EKSKLUSIF</v>
          </cell>
          <cell r="AS550" t="str">
            <v>EKSKLUSIF</v>
          </cell>
          <cell r="AT550" t="str">
            <v>REGULER</v>
          </cell>
          <cell r="AU550" t="str">
            <v>REGULER</v>
          </cell>
          <cell r="AV550" t="str">
            <v/>
          </cell>
          <cell r="AW550">
            <v>65</v>
          </cell>
          <cell r="AX550">
            <v>57</v>
          </cell>
          <cell r="AY550">
            <v>61</v>
          </cell>
          <cell r="AZ550">
            <v>42</v>
          </cell>
          <cell r="BA550">
            <v>45</v>
          </cell>
          <cell r="BB550">
            <v>65</v>
          </cell>
          <cell r="BC550">
            <v>57</v>
          </cell>
          <cell r="BD550">
            <v>61</v>
          </cell>
          <cell r="BE550">
            <v>42</v>
          </cell>
          <cell r="BF550">
            <v>45</v>
          </cell>
          <cell r="BG550">
            <v>18</v>
          </cell>
          <cell r="BH550">
            <v>65</v>
          </cell>
          <cell r="BI550">
            <v>57</v>
          </cell>
          <cell r="BJ550">
            <v>61</v>
          </cell>
          <cell r="BK550">
            <v>42</v>
          </cell>
          <cell r="BL550">
            <v>45</v>
          </cell>
          <cell r="BM550">
            <v>16</v>
          </cell>
          <cell r="BN550">
            <v>304</v>
          </cell>
          <cell r="BO550">
            <v>18</v>
          </cell>
          <cell r="BP550">
            <v>65</v>
          </cell>
          <cell r="BQ550">
            <v>0</v>
          </cell>
          <cell r="BR550">
            <v>0</v>
          </cell>
          <cell r="BS550">
            <v>42</v>
          </cell>
          <cell r="BT550">
            <v>45</v>
          </cell>
          <cell r="BU550">
            <v>16</v>
          </cell>
          <cell r="BV550">
            <v>186</v>
          </cell>
          <cell r="BW550">
            <v>0</v>
          </cell>
          <cell r="BX550" t="str">
            <v>TIDAK</v>
          </cell>
          <cell r="BY550" t="str">
            <v>TIDAK</v>
          </cell>
        </row>
        <row r="551">
          <cell r="A551" t="str">
            <v>A2400</v>
          </cell>
          <cell r="B551" t="str">
            <v>Novarenda Pawestri</v>
          </cell>
          <cell r="C551" t="str">
            <v>RVO</v>
          </cell>
          <cell r="D551">
            <v>45079</v>
          </cell>
          <cell r="E551" t="str">
            <v>Jun-23</v>
          </cell>
          <cell r="F551" t="str">
            <v>REGULER</v>
          </cell>
          <cell r="G551" t="str">
            <v>EKSKLUSIF</v>
          </cell>
          <cell r="H551" t="str">
            <v>EKSKLUSIF</v>
          </cell>
          <cell r="I551" t="str">
            <v>EKSKLUSIF</v>
          </cell>
          <cell r="J551" t="str">
            <v>EKSKLUSIF</v>
          </cell>
          <cell r="K551" t="str">
            <v>EKSKLUSIF</v>
          </cell>
          <cell r="L551" t="str">
            <v>EKSKLUSIF</v>
          </cell>
          <cell r="M551">
            <v>25</v>
          </cell>
          <cell r="N551">
            <v>49</v>
          </cell>
          <cell r="O551">
            <v>48</v>
          </cell>
          <cell r="P551">
            <v>51</v>
          </cell>
          <cell r="Q551">
            <v>42</v>
          </cell>
          <cell r="R551">
            <v>47</v>
          </cell>
          <cell r="S551">
            <v>24</v>
          </cell>
          <cell r="T551">
            <v>286</v>
          </cell>
          <cell r="U551">
            <v>25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25</v>
          </cell>
          <cell r="AC551">
            <v>0</v>
          </cell>
          <cell r="AD551" t="str">
            <v>TIDAK</v>
          </cell>
          <cell r="AE551" t="str">
            <v>TIDAK</v>
          </cell>
          <cell r="AF551">
            <v>25</v>
          </cell>
          <cell r="AG551">
            <v>3</v>
          </cell>
          <cell r="AH551" t="str">
            <v>SAPHIRE</v>
          </cell>
          <cell r="AI551">
            <v>0</v>
          </cell>
          <cell r="AJ551" t="str">
            <v>FALSE</v>
          </cell>
          <cell r="AK551">
            <v>0</v>
          </cell>
          <cell r="AL551">
            <v>45261</v>
          </cell>
          <cell r="AM551">
            <v>45701</v>
          </cell>
          <cell r="AN551">
            <v>1</v>
          </cell>
          <cell r="AO551">
            <v>25</v>
          </cell>
          <cell r="AP551" t="str">
            <v>EKSKLUSIF</v>
          </cell>
          <cell r="AQ551" t="str">
            <v>-</v>
          </cell>
          <cell r="AR551" t="str">
            <v>-</v>
          </cell>
          <cell r="AS551" t="str">
            <v>-</v>
          </cell>
          <cell r="AT551" t="str">
            <v>-</v>
          </cell>
          <cell r="AU551" t="str">
            <v>-</v>
          </cell>
          <cell r="AV551" t="str">
            <v/>
          </cell>
          <cell r="AW551">
            <v>21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21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24</v>
          </cell>
          <cell r="BH551">
            <v>21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 t="str">
            <v/>
          </cell>
          <cell r="BN551">
            <v>45</v>
          </cell>
          <cell r="BO551">
            <v>0</v>
          </cell>
          <cell r="BP551">
            <v>21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 t="str">
            <v/>
          </cell>
          <cell r="BV551">
            <v>21</v>
          </cell>
          <cell r="BW551">
            <v>5</v>
          </cell>
          <cell r="BX551" t="str">
            <v>DOWNGRADE</v>
          </cell>
          <cell r="BY551" t="str">
            <v>RESET</v>
          </cell>
        </row>
        <row r="552">
          <cell r="A552">
            <v>90363</v>
          </cell>
          <cell r="B552" t="str">
            <v>Nurma Hayu</v>
          </cell>
          <cell r="C552" t="str">
            <v>RVO</v>
          </cell>
          <cell r="D552">
            <v>44320</v>
          </cell>
          <cell r="E552" t="str">
            <v>May-21</v>
          </cell>
          <cell r="F552" t="str">
            <v>REGULER</v>
          </cell>
          <cell r="G552" t="str">
            <v>EKSKLUSIF</v>
          </cell>
          <cell r="H552" t="str">
            <v>EKSKLUSIF</v>
          </cell>
          <cell r="I552" t="str">
            <v>EKSKLUSIF</v>
          </cell>
          <cell r="J552" t="str">
            <v>REGULER</v>
          </cell>
          <cell r="K552" t="str">
            <v>-</v>
          </cell>
          <cell r="L552" t="str">
            <v>EKSKLUSIF</v>
          </cell>
          <cell r="M552">
            <v>10</v>
          </cell>
          <cell r="N552">
            <v>50</v>
          </cell>
          <cell r="O552">
            <v>42</v>
          </cell>
          <cell r="P552">
            <v>39</v>
          </cell>
          <cell r="Q552">
            <v>2</v>
          </cell>
          <cell r="R552">
            <v>0</v>
          </cell>
          <cell r="S552">
            <v>0</v>
          </cell>
          <cell r="T552">
            <v>143</v>
          </cell>
          <cell r="U552">
            <v>10</v>
          </cell>
          <cell r="V552">
            <v>0</v>
          </cell>
          <cell r="W552">
            <v>0</v>
          </cell>
          <cell r="X552">
            <v>0</v>
          </cell>
          <cell r="Y552">
            <v>2</v>
          </cell>
          <cell r="Z552">
            <v>0</v>
          </cell>
          <cell r="AA552">
            <v>0</v>
          </cell>
          <cell r="AB552">
            <v>12</v>
          </cell>
          <cell r="AC552">
            <v>2</v>
          </cell>
          <cell r="AD552" t="str">
            <v>TIDAK</v>
          </cell>
          <cell r="AE552" t="str">
            <v>TIDAK</v>
          </cell>
          <cell r="AF552">
            <v>12</v>
          </cell>
          <cell r="AG552">
            <v>4</v>
          </cell>
          <cell r="AH552" t="str">
            <v>SAPHIRE</v>
          </cell>
          <cell r="AI552">
            <v>0</v>
          </cell>
          <cell r="AJ552" t="str">
            <v>FALSE</v>
          </cell>
          <cell r="AK552">
            <v>0</v>
          </cell>
          <cell r="AL552">
            <v>45261</v>
          </cell>
          <cell r="AM552">
            <v>45701</v>
          </cell>
          <cell r="AN552">
            <v>1</v>
          </cell>
          <cell r="AO552">
            <v>12</v>
          </cell>
          <cell r="AP552" t="str">
            <v>EKSKLUSIF</v>
          </cell>
          <cell r="AQ552" t="str">
            <v>-</v>
          </cell>
          <cell r="AR552" t="str">
            <v>EKSKLUSIF</v>
          </cell>
          <cell r="AS552" t="str">
            <v>EKSKLUSIF</v>
          </cell>
          <cell r="AT552" t="str">
            <v>EKSKLUSIF</v>
          </cell>
          <cell r="AU552" t="str">
            <v>EKSKLUSIF</v>
          </cell>
          <cell r="AV552" t="str">
            <v/>
          </cell>
          <cell r="AW552">
            <v>55</v>
          </cell>
          <cell r="AX552">
            <v>46</v>
          </cell>
          <cell r="AY552">
            <v>45</v>
          </cell>
          <cell r="AZ552">
            <v>54</v>
          </cell>
          <cell r="BA552">
            <v>50</v>
          </cell>
          <cell r="BB552">
            <v>55</v>
          </cell>
          <cell r="BC552">
            <v>46</v>
          </cell>
          <cell r="BD552">
            <v>45</v>
          </cell>
          <cell r="BE552">
            <v>54</v>
          </cell>
          <cell r="BF552">
            <v>50</v>
          </cell>
          <cell r="BG552">
            <v>23</v>
          </cell>
          <cell r="BH552">
            <v>55</v>
          </cell>
          <cell r="BI552">
            <v>46</v>
          </cell>
          <cell r="BJ552">
            <v>45</v>
          </cell>
          <cell r="BK552">
            <v>54</v>
          </cell>
          <cell r="BL552">
            <v>50</v>
          </cell>
          <cell r="BM552">
            <v>26</v>
          </cell>
          <cell r="BN552">
            <v>299</v>
          </cell>
          <cell r="BO552">
            <v>0</v>
          </cell>
          <cell r="BP552">
            <v>55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26</v>
          </cell>
          <cell r="BV552">
            <v>81</v>
          </cell>
          <cell r="BW552">
            <v>0</v>
          </cell>
          <cell r="BX552" t="str">
            <v>TIDAK</v>
          </cell>
          <cell r="BY552" t="str">
            <v>TIDAK</v>
          </cell>
        </row>
        <row r="553">
          <cell r="A553">
            <v>92494</v>
          </cell>
          <cell r="B553" t="str">
            <v>Nurmansyah Amirudin</v>
          </cell>
          <cell r="C553" t="str">
            <v>RVO</v>
          </cell>
          <cell r="D553">
            <v>44753</v>
          </cell>
          <cell r="E553" t="str">
            <v>Jul-22</v>
          </cell>
          <cell r="F553" t="str">
            <v>REGULER</v>
          </cell>
          <cell r="G553" t="str">
            <v>REGULER</v>
          </cell>
          <cell r="H553" t="str">
            <v>EKSKLUSIF</v>
          </cell>
          <cell r="I553" t="str">
            <v>EKSKLUSIF</v>
          </cell>
          <cell r="J553" t="str">
            <v>EKSKLUSIF</v>
          </cell>
          <cell r="K553" t="str">
            <v>REGULER</v>
          </cell>
          <cell r="L553" t="str">
            <v>REGULER</v>
          </cell>
          <cell r="M553">
            <v>14</v>
          </cell>
          <cell r="N553">
            <v>37</v>
          </cell>
          <cell r="O553">
            <v>43</v>
          </cell>
          <cell r="P553">
            <v>45</v>
          </cell>
          <cell r="Q553">
            <v>42</v>
          </cell>
          <cell r="R553">
            <v>28</v>
          </cell>
          <cell r="S553">
            <v>0</v>
          </cell>
          <cell r="T553">
            <v>209</v>
          </cell>
          <cell r="U553">
            <v>14</v>
          </cell>
          <cell r="V553">
            <v>37</v>
          </cell>
          <cell r="W553">
            <v>0</v>
          </cell>
          <cell r="X553">
            <v>0</v>
          </cell>
          <cell r="Y553">
            <v>0</v>
          </cell>
          <cell r="Z553">
            <v>28</v>
          </cell>
          <cell r="AA553">
            <v>0</v>
          </cell>
          <cell r="AB553">
            <v>79</v>
          </cell>
          <cell r="AC553">
            <v>1</v>
          </cell>
          <cell r="AD553" t="str">
            <v>TIDAK</v>
          </cell>
          <cell r="AE553" t="str">
            <v>TIDAK</v>
          </cell>
          <cell r="AF553">
            <v>79</v>
          </cell>
          <cell r="AG553">
            <v>5</v>
          </cell>
          <cell r="AH553" t="str">
            <v>SAPHIRE</v>
          </cell>
          <cell r="AI553">
            <v>0</v>
          </cell>
          <cell r="AJ553" t="str">
            <v>Y</v>
          </cell>
          <cell r="AK553">
            <v>0</v>
          </cell>
          <cell r="AL553">
            <v>45261</v>
          </cell>
          <cell r="AM553">
            <v>45701</v>
          </cell>
          <cell r="AN553">
            <v>1</v>
          </cell>
          <cell r="AO553">
            <v>79</v>
          </cell>
          <cell r="AP553" t="str">
            <v>-</v>
          </cell>
          <cell r="AQ553" t="str">
            <v>-</v>
          </cell>
          <cell r="AR553" t="str">
            <v>EKSKLUSIF</v>
          </cell>
          <cell r="AS553" t="str">
            <v>EKSKLUSIF</v>
          </cell>
          <cell r="AT553" t="str">
            <v>EKSKLUSIF</v>
          </cell>
          <cell r="AU553" t="str">
            <v>REGULER</v>
          </cell>
          <cell r="AV553" t="str">
            <v/>
          </cell>
          <cell r="AW553">
            <v>51</v>
          </cell>
          <cell r="AX553">
            <v>49</v>
          </cell>
          <cell r="AY553">
            <v>45</v>
          </cell>
          <cell r="AZ553">
            <v>51</v>
          </cell>
          <cell r="BA553">
            <v>32</v>
          </cell>
          <cell r="BB553">
            <v>51</v>
          </cell>
          <cell r="BC553">
            <v>49</v>
          </cell>
          <cell r="BD553">
            <v>45</v>
          </cell>
          <cell r="BE553">
            <v>51</v>
          </cell>
          <cell r="BF553">
            <v>32</v>
          </cell>
          <cell r="BG553" t="str">
            <v/>
          </cell>
          <cell r="BH553">
            <v>51</v>
          </cell>
          <cell r="BI553">
            <v>49</v>
          </cell>
          <cell r="BJ553">
            <v>45</v>
          </cell>
          <cell r="BK553">
            <v>51</v>
          </cell>
          <cell r="BL553">
            <v>32</v>
          </cell>
          <cell r="BM553">
            <v>17</v>
          </cell>
          <cell r="BN553">
            <v>245</v>
          </cell>
          <cell r="BO553" t="str">
            <v/>
          </cell>
          <cell r="BP553">
            <v>51</v>
          </cell>
          <cell r="BQ553">
            <v>0</v>
          </cell>
          <cell r="BR553">
            <v>0</v>
          </cell>
          <cell r="BS553">
            <v>0</v>
          </cell>
          <cell r="BT553">
            <v>32</v>
          </cell>
          <cell r="BU553">
            <v>17</v>
          </cell>
          <cell r="BV553">
            <v>100</v>
          </cell>
          <cell r="BW553">
            <v>1</v>
          </cell>
          <cell r="BX553" t="str">
            <v>TIDAK</v>
          </cell>
          <cell r="BY553" t="str">
            <v>TIDAK</v>
          </cell>
        </row>
        <row r="554">
          <cell r="A554" t="str">
            <v>A0088</v>
          </cell>
          <cell r="B554" t="str">
            <v>Ogi Shofia Eka Anisia</v>
          </cell>
          <cell r="C554" t="str">
            <v>RVO</v>
          </cell>
          <cell r="D554">
            <v>44872</v>
          </cell>
          <cell r="E554" t="str">
            <v>Nov-22</v>
          </cell>
          <cell r="F554" t="str">
            <v>REGULER</v>
          </cell>
          <cell r="G554" t="str">
            <v>EKSKLUSIF</v>
          </cell>
          <cell r="H554" t="str">
            <v>EKSKLUSIF</v>
          </cell>
          <cell r="I554" t="str">
            <v>EKSKLUSIF</v>
          </cell>
          <cell r="J554" t="str">
            <v>REGULER</v>
          </cell>
          <cell r="K554" t="str">
            <v>REGULER</v>
          </cell>
          <cell r="L554" t="str">
            <v>REGULER</v>
          </cell>
          <cell r="M554">
            <v>19</v>
          </cell>
          <cell r="N554">
            <v>51</v>
          </cell>
          <cell r="O554">
            <v>43</v>
          </cell>
          <cell r="P554">
            <v>50</v>
          </cell>
          <cell r="Q554">
            <v>28</v>
          </cell>
          <cell r="R554">
            <v>50</v>
          </cell>
          <cell r="S554">
            <v>20</v>
          </cell>
          <cell r="T554">
            <v>261</v>
          </cell>
          <cell r="U554">
            <v>19</v>
          </cell>
          <cell r="V554">
            <v>0</v>
          </cell>
          <cell r="W554">
            <v>0</v>
          </cell>
          <cell r="X554">
            <v>0</v>
          </cell>
          <cell r="Y554">
            <v>28</v>
          </cell>
          <cell r="Z554">
            <v>50</v>
          </cell>
          <cell r="AA554">
            <v>20</v>
          </cell>
          <cell r="AB554">
            <v>117</v>
          </cell>
          <cell r="AC554">
            <v>0</v>
          </cell>
          <cell r="AD554" t="str">
            <v>TIDAK</v>
          </cell>
          <cell r="AE554" t="str">
            <v>TIDAK</v>
          </cell>
          <cell r="AF554">
            <v>117</v>
          </cell>
          <cell r="AG554">
            <v>3</v>
          </cell>
          <cell r="AH554" t="str">
            <v>SAPHIRE</v>
          </cell>
          <cell r="AI554">
            <v>0</v>
          </cell>
          <cell r="AJ554" t="str">
            <v>Y</v>
          </cell>
          <cell r="AK554">
            <v>0</v>
          </cell>
          <cell r="AL554">
            <v>45261</v>
          </cell>
          <cell r="AM554">
            <v>45701</v>
          </cell>
          <cell r="AN554">
            <v>1</v>
          </cell>
          <cell r="AO554">
            <v>117</v>
          </cell>
          <cell r="AP554" t="str">
            <v>-</v>
          </cell>
          <cell r="AQ554" t="str">
            <v>-</v>
          </cell>
          <cell r="AR554" t="str">
            <v>REGULER</v>
          </cell>
          <cell r="AS554" t="str">
            <v>REGULER</v>
          </cell>
          <cell r="AT554" t="str">
            <v>EKSKLUSIF</v>
          </cell>
          <cell r="AU554" t="str">
            <v>EKSKLUSIF</v>
          </cell>
          <cell r="AV554" t="str">
            <v/>
          </cell>
          <cell r="AW554">
            <v>52</v>
          </cell>
          <cell r="AX554">
            <v>51</v>
          </cell>
          <cell r="AY554">
            <v>31</v>
          </cell>
          <cell r="AZ554">
            <v>63</v>
          </cell>
          <cell r="BA554">
            <v>51</v>
          </cell>
          <cell r="BB554">
            <v>52</v>
          </cell>
          <cell r="BC554">
            <v>51</v>
          </cell>
          <cell r="BD554">
            <v>31</v>
          </cell>
          <cell r="BE554">
            <v>63</v>
          </cell>
          <cell r="BF554">
            <v>51</v>
          </cell>
          <cell r="BG554">
            <v>6</v>
          </cell>
          <cell r="BH554">
            <v>52</v>
          </cell>
          <cell r="BI554">
            <v>51</v>
          </cell>
          <cell r="BJ554">
            <v>31</v>
          </cell>
          <cell r="BK554">
            <v>63</v>
          </cell>
          <cell r="BL554">
            <v>51</v>
          </cell>
          <cell r="BM554">
            <v>22</v>
          </cell>
          <cell r="BN554">
            <v>276</v>
          </cell>
          <cell r="BO554">
            <v>6</v>
          </cell>
          <cell r="BP554">
            <v>52</v>
          </cell>
          <cell r="BQ554">
            <v>51</v>
          </cell>
          <cell r="BR554">
            <v>31</v>
          </cell>
          <cell r="BS554">
            <v>0</v>
          </cell>
          <cell r="BT554">
            <v>0</v>
          </cell>
          <cell r="BU554">
            <v>22</v>
          </cell>
          <cell r="BV554">
            <v>162</v>
          </cell>
          <cell r="BW554">
            <v>0</v>
          </cell>
          <cell r="BX554" t="str">
            <v>TIDAK</v>
          </cell>
          <cell r="BY554" t="str">
            <v>TIDAK</v>
          </cell>
        </row>
        <row r="555">
          <cell r="A555">
            <v>92427</v>
          </cell>
          <cell r="B555" t="str">
            <v>Qathunnada Maulidina</v>
          </cell>
          <cell r="C555" t="str">
            <v>RVO</v>
          </cell>
          <cell r="D555">
            <v>44743</v>
          </cell>
          <cell r="E555" t="str">
            <v>Jul-22</v>
          </cell>
          <cell r="F555" t="str">
            <v>REGULER</v>
          </cell>
          <cell r="G555" t="str">
            <v>REGULER</v>
          </cell>
          <cell r="H555" t="str">
            <v>REGULER</v>
          </cell>
          <cell r="I555" t="str">
            <v>REGULER</v>
          </cell>
          <cell r="J555" t="str">
            <v>REGULER</v>
          </cell>
          <cell r="K555" t="str">
            <v>-</v>
          </cell>
          <cell r="L555" t="str">
            <v>-</v>
          </cell>
          <cell r="M555">
            <v>12</v>
          </cell>
          <cell r="N555">
            <v>16</v>
          </cell>
          <cell r="O555">
            <v>11</v>
          </cell>
          <cell r="P555">
            <v>22</v>
          </cell>
          <cell r="Q555">
            <v>4</v>
          </cell>
          <cell r="R555">
            <v>0</v>
          </cell>
          <cell r="S555">
            <v>0</v>
          </cell>
          <cell r="T555">
            <v>65</v>
          </cell>
          <cell r="U555">
            <v>12</v>
          </cell>
          <cell r="V555">
            <v>16</v>
          </cell>
          <cell r="W555">
            <v>11</v>
          </cell>
          <cell r="X555">
            <v>22</v>
          </cell>
          <cell r="Y555">
            <v>4</v>
          </cell>
          <cell r="Z555">
            <v>0</v>
          </cell>
          <cell r="AA555">
            <v>0</v>
          </cell>
          <cell r="AB555">
            <v>65</v>
          </cell>
          <cell r="AC555">
            <v>2</v>
          </cell>
          <cell r="AD555" t="str">
            <v>TIDAK</v>
          </cell>
          <cell r="AE555" t="str">
            <v>TIDAK</v>
          </cell>
          <cell r="AF555">
            <v>65</v>
          </cell>
          <cell r="AG555">
            <v>2</v>
          </cell>
          <cell r="AH555" t="str">
            <v>SAPHIRE</v>
          </cell>
          <cell r="AI555">
            <v>0</v>
          </cell>
          <cell r="AJ555" t="str">
            <v>Y</v>
          </cell>
          <cell r="AK555">
            <v>0</v>
          </cell>
          <cell r="AL555">
            <v>45261</v>
          </cell>
          <cell r="AM555">
            <v>45701</v>
          </cell>
          <cell r="AN555">
            <v>1</v>
          </cell>
          <cell r="AO555">
            <v>65</v>
          </cell>
          <cell r="AP555" t="str">
            <v>-</v>
          </cell>
          <cell r="AQ555" t="str">
            <v>-</v>
          </cell>
          <cell r="AR555" t="str">
            <v>-</v>
          </cell>
          <cell r="AS555" t="str">
            <v>-</v>
          </cell>
          <cell r="AT555" t="str">
            <v>-</v>
          </cell>
          <cell r="AU555" t="str">
            <v>-</v>
          </cell>
          <cell r="AV555" t="str">
            <v/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 t="str">
            <v/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 t="str">
            <v/>
          </cell>
          <cell r="BN555">
            <v>0</v>
          </cell>
          <cell r="BO555" t="str">
            <v/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 t="str">
            <v/>
          </cell>
          <cell r="BV555">
            <v>0</v>
          </cell>
          <cell r="BW555">
            <v>7</v>
          </cell>
          <cell r="BX555" t="str">
            <v>DOWNGRADE</v>
          </cell>
          <cell r="BY555" t="str">
            <v>RESET</v>
          </cell>
        </row>
        <row r="556">
          <cell r="A556" t="str">
            <v>A0072</v>
          </cell>
          <cell r="B556" t="str">
            <v>Rahmad Dwi Adrian</v>
          </cell>
          <cell r="C556" t="str">
            <v>RVO</v>
          </cell>
          <cell r="D556">
            <v>44837</v>
          </cell>
          <cell r="E556" t="str">
            <v>Oct-22</v>
          </cell>
          <cell r="F556" t="str">
            <v>EKSKLUSIF</v>
          </cell>
          <cell r="G556" t="str">
            <v>EKSKLUSIF</v>
          </cell>
          <cell r="H556" t="str">
            <v>EKSKLUSIF</v>
          </cell>
          <cell r="I556" t="str">
            <v>EKSKLUSIF</v>
          </cell>
          <cell r="J556" t="str">
            <v>REGULER</v>
          </cell>
          <cell r="K556" t="str">
            <v>EKSKLUSIF</v>
          </cell>
          <cell r="L556" t="str">
            <v>EKSKLUSIF</v>
          </cell>
          <cell r="M556">
            <v>22</v>
          </cell>
          <cell r="N556">
            <v>46</v>
          </cell>
          <cell r="O556">
            <v>39</v>
          </cell>
          <cell r="P556">
            <v>42</v>
          </cell>
          <cell r="Q556">
            <v>22</v>
          </cell>
          <cell r="R556">
            <v>43</v>
          </cell>
          <cell r="S556">
            <v>0</v>
          </cell>
          <cell r="T556">
            <v>214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22</v>
          </cell>
          <cell r="Z556">
            <v>0</v>
          </cell>
          <cell r="AA556">
            <v>0</v>
          </cell>
          <cell r="AB556">
            <v>22</v>
          </cell>
          <cell r="AC556">
            <v>1</v>
          </cell>
          <cell r="AD556" t="str">
            <v>TIDAK</v>
          </cell>
          <cell r="AE556" t="str">
            <v>TIDAK</v>
          </cell>
          <cell r="AF556">
            <v>22</v>
          </cell>
          <cell r="AG556">
            <v>4</v>
          </cell>
          <cell r="AH556" t="str">
            <v>SAPHIRE</v>
          </cell>
          <cell r="AI556">
            <v>0</v>
          </cell>
          <cell r="AJ556" t="str">
            <v>FALSE</v>
          </cell>
          <cell r="AK556">
            <v>0</v>
          </cell>
          <cell r="AL556">
            <v>45261</v>
          </cell>
          <cell r="AM556">
            <v>45701</v>
          </cell>
          <cell r="AN556">
            <v>1</v>
          </cell>
          <cell r="AO556">
            <v>22</v>
          </cell>
          <cell r="AP556" t="str">
            <v>EKSKLUSIF</v>
          </cell>
          <cell r="AQ556" t="str">
            <v>-</v>
          </cell>
          <cell r="AR556" t="str">
            <v>EKSKLUSIF</v>
          </cell>
          <cell r="AS556" t="str">
            <v>EKSKLUSIF</v>
          </cell>
          <cell r="AT556" t="str">
            <v>EKSKLUSIF</v>
          </cell>
          <cell r="AU556" t="str">
            <v>EKSKLUSIF</v>
          </cell>
          <cell r="AV556" t="str">
            <v/>
          </cell>
          <cell r="AW556">
            <v>50</v>
          </cell>
          <cell r="AX556">
            <v>48</v>
          </cell>
          <cell r="AY556">
            <v>44</v>
          </cell>
          <cell r="AZ556">
            <v>49</v>
          </cell>
          <cell r="BA556">
            <v>44</v>
          </cell>
          <cell r="BB556">
            <v>50</v>
          </cell>
          <cell r="BC556">
            <v>48</v>
          </cell>
          <cell r="BD556">
            <v>44</v>
          </cell>
          <cell r="BE556">
            <v>49</v>
          </cell>
          <cell r="BF556">
            <v>44</v>
          </cell>
          <cell r="BG556">
            <v>20</v>
          </cell>
          <cell r="BH556">
            <v>50</v>
          </cell>
          <cell r="BI556">
            <v>48</v>
          </cell>
          <cell r="BJ556">
            <v>44</v>
          </cell>
          <cell r="BK556">
            <v>49</v>
          </cell>
          <cell r="BL556">
            <v>44</v>
          </cell>
          <cell r="BM556">
            <v>21</v>
          </cell>
          <cell r="BN556">
            <v>276</v>
          </cell>
          <cell r="BO556">
            <v>0</v>
          </cell>
          <cell r="BP556">
            <v>50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21</v>
          </cell>
          <cell r="BV556">
            <v>71</v>
          </cell>
          <cell r="BW556">
            <v>0</v>
          </cell>
          <cell r="BX556" t="str">
            <v>TIDAK</v>
          </cell>
          <cell r="BY556" t="str">
            <v>TIDAK</v>
          </cell>
        </row>
        <row r="557">
          <cell r="A557" t="str">
            <v>A0155</v>
          </cell>
          <cell r="B557" t="str">
            <v>Raymon Piterz Godlieb</v>
          </cell>
          <cell r="C557" t="str">
            <v>RVO</v>
          </cell>
          <cell r="D557">
            <v>44859</v>
          </cell>
          <cell r="E557" t="str">
            <v>Oct-22</v>
          </cell>
          <cell r="F557" t="str">
            <v>EKSKLUSIF</v>
          </cell>
          <cell r="G557" t="str">
            <v>EKSKLUSIF</v>
          </cell>
          <cell r="H557" t="str">
            <v>EKSKLUSIF</v>
          </cell>
          <cell r="I557" t="str">
            <v>EKSKLUSIF</v>
          </cell>
          <cell r="J557" t="str">
            <v>EKSKLUSIF</v>
          </cell>
          <cell r="K557" t="str">
            <v>EKSKLUSIF</v>
          </cell>
          <cell r="L557" t="str">
            <v>EKSKLUSIF</v>
          </cell>
          <cell r="M557">
            <v>24</v>
          </cell>
          <cell r="N557">
            <v>49</v>
          </cell>
          <cell r="O557">
            <v>41</v>
          </cell>
          <cell r="P557">
            <v>45</v>
          </cell>
          <cell r="Q557">
            <v>40</v>
          </cell>
          <cell r="R557">
            <v>50</v>
          </cell>
          <cell r="S557">
            <v>0</v>
          </cell>
          <cell r="T557">
            <v>249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1</v>
          </cell>
          <cell r="AD557" t="str">
            <v>TIDAK</v>
          </cell>
          <cell r="AE557" t="str">
            <v>TIDAK</v>
          </cell>
          <cell r="AF557">
            <v>0</v>
          </cell>
          <cell r="AG557">
            <v>2</v>
          </cell>
          <cell r="AH557" t="str">
            <v>SAPHIRE</v>
          </cell>
          <cell r="AI557">
            <v>0</v>
          </cell>
          <cell r="AJ557" t="str">
            <v>FALSE</v>
          </cell>
          <cell r="AK557">
            <v>0</v>
          </cell>
          <cell r="AL557">
            <v>45261</v>
          </cell>
          <cell r="AM557">
            <v>45701</v>
          </cell>
          <cell r="AN557">
            <v>1</v>
          </cell>
          <cell r="AO557">
            <v>0</v>
          </cell>
          <cell r="AP557" t="str">
            <v>EKSKLUSIF</v>
          </cell>
          <cell r="AQ557" t="str">
            <v>-</v>
          </cell>
          <cell r="AR557" t="str">
            <v>EKSKLUSIF</v>
          </cell>
          <cell r="AS557" t="str">
            <v>EKSKLUSIF</v>
          </cell>
          <cell r="AT557" t="str">
            <v>REGULER</v>
          </cell>
          <cell r="AU557" t="str">
            <v>REGULER</v>
          </cell>
          <cell r="AV557" t="str">
            <v/>
          </cell>
          <cell r="AW557">
            <v>52</v>
          </cell>
          <cell r="AX557">
            <v>49</v>
          </cell>
          <cell r="AY557">
            <v>39</v>
          </cell>
          <cell r="AZ557">
            <v>27</v>
          </cell>
          <cell r="BA557">
            <v>34</v>
          </cell>
          <cell r="BB557">
            <v>52</v>
          </cell>
          <cell r="BC557">
            <v>49</v>
          </cell>
          <cell r="BD557">
            <v>39</v>
          </cell>
          <cell r="BE557">
            <v>27</v>
          </cell>
          <cell r="BF557">
            <v>13</v>
          </cell>
          <cell r="BG557">
            <v>21</v>
          </cell>
          <cell r="BH557">
            <v>52</v>
          </cell>
          <cell r="BI557">
            <v>49</v>
          </cell>
          <cell r="BJ557">
            <v>39</v>
          </cell>
          <cell r="BK557">
            <v>27</v>
          </cell>
          <cell r="BL557">
            <v>34</v>
          </cell>
          <cell r="BM557">
            <v>21</v>
          </cell>
          <cell r="BN557">
            <v>243</v>
          </cell>
          <cell r="BO557">
            <v>0</v>
          </cell>
          <cell r="BP557">
            <v>52</v>
          </cell>
          <cell r="BQ557">
            <v>0</v>
          </cell>
          <cell r="BR557">
            <v>0</v>
          </cell>
          <cell r="BS557">
            <v>27</v>
          </cell>
          <cell r="BT557">
            <v>34</v>
          </cell>
          <cell r="BU557">
            <v>21</v>
          </cell>
          <cell r="BV557">
            <v>134</v>
          </cell>
          <cell r="BW557">
            <v>0</v>
          </cell>
          <cell r="BX557" t="str">
            <v>TIDAK</v>
          </cell>
          <cell r="BY557" t="str">
            <v>TIDAK</v>
          </cell>
        </row>
        <row r="558">
          <cell r="A558" t="str">
            <v>A0092</v>
          </cell>
          <cell r="B558" t="str">
            <v>Regina Esther Jaya Haniko</v>
          </cell>
          <cell r="C558" t="str">
            <v>RVO</v>
          </cell>
          <cell r="D558">
            <v>44846</v>
          </cell>
          <cell r="E558" t="str">
            <v>Oct-22</v>
          </cell>
          <cell r="F558" t="str">
            <v>REGULER</v>
          </cell>
          <cell r="G558" t="str">
            <v>REGULER</v>
          </cell>
          <cell r="H558" t="str">
            <v>REGULER</v>
          </cell>
          <cell r="I558" t="str">
            <v>REGULER</v>
          </cell>
          <cell r="J558" t="str">
            <v>REGULER</v>
          </cell>
          <cell r="K558" t="str">
            <v>REGULER</v>
          </cell>
          <cell r="L558" t="str">
            <v>REGULER</v>
          </cell>
          <cell r="M558">
            <v>8</v>
          </cell>
          <cell r="N558">
            <v>18</v>
          </cell>
          <cell r="O558">
            <v>14</v>
          </cell>
          <cell r="P558">
            <v>17</v>
          </cell>
          <cell r="Q558">
            <v>15</v>
          </cell>
          <cell r="R558">
            <v>23</v>
          </cell>
          <cell r="S558">
            <v>2</v>
          </cell>
          <cell r="T558">
            <v>97</v>
          </cell>
          <cell r="U558">
            <v>8</v>
          </cell>
          <cell r="V558">
            <v>18</v>
          </cell>
          <cell r="W558">
            <v>14</v>
          </cell>
          <cell r="X558">
            <v>17</v>
          </cell>
          <cell r="Y558">
            <v>15</v>
          </cell>
          <cell r="Z558">
            <v>23</v>
          </cell>
          <cell r="AA558">
            <v>2</v>
          </cell>
          <cell r="AB558">
            <v>97</v>
          </cell>
          <cell r="AC558">
            <v>0</v>
          </cell>
          <cell r="AD558" t="str">
            <v>TIDAK</v>
          </cell>
          <cell r="AE558" t="str">
            <v>TIDAK</v>
          </cell>
          <cell r="AF558">
            <v>97</v>
          </cell>
          <cell r="AG558">
            <v>2</v>
          </cell>
          <cell r="AH558" t="str">
            <v>SAPHIRE</v>
          </cell>
          <cell r="AI558">
            <v>0</v>
          </cell>
          <cell r="AJ558" t="str">
            <v>Y</v>
          </cell>
          <cell r="AK558">
            <v>0</v>
          </cell>
          <cell r="AL558">
            <v>45261</v>
          </cell>
          <cell r="AM558">
            <v>45701</v>
          </cell>
          <cell r="AN558">
            <v>1</v>
          </cell>
          <cell r="AO558">
            <v>97</v>
          </cell>
          <cell r="AP558" t="str">
            <v>-</v>
          </cell>
          <cell r="AQ558" t="str">
            <v>-</v>
          </cell>
          <cell r="AR558" t="str">
            <v>REGULER</v>
          </cell>
          <cell r="AS558" t="str">
            <v>REGULER</v>
          </cell>
          <cell r="AT558" t="str">
            <v>REGULER</v>
          </cell>
          <cell r="AU558" t="str">
            <v>REGULER</v>
          </cell>
          <cell r="AV558" t="str">
            <v/>
          </cell>
          <cell r="AW558">
            <v>8</v>
          </cell>
          <cell r="AX558">
            <v>17</v>
          </cell>
          <cell r="AY558">
            <v>20</v>
          </cell>
          <cell r="AZ558">
            <v>21</v>
          </cell>
          <cell r="BA558">
            <v>23</v>
          </cell>
          <cell r="BB558">
            <v>8</v>
          </cell>
          <cell r="BC558">
            <v>17</v>
          </cell>
          <cell r="BD558">
            <v>20</v>
          </cell>
          <cell r="BE558">
            <v>21</v>
          </cell>
          <cell r="BF558">
            <v>23</v>
          </cell>
          <cell r="BG558">
            <v>7</v>
          </cell>
          <cell r="BH558">
            <v>8</v>
          </cell>
          <cell r="BI558">
            <v>17</v>
          </cell>
          <cell r="BJ558">
            <v>20</v>
          </cell>
          <cell r="BK558">
            <v>21</v>
          </cell>
          <cell r="BL558">
            <v>23</v>
          </cell>
          <cell r="BM558">
            <v>12</v>
          </cell>
          <cell r="BN558">
            <v>108</v>
          </cell>
          <cell r="BO558">
            <v>7</v>
          </cell>
          <cell r="BP558">
            <v>8</v>
          </cell>
          <cell r="BQ558">
            <v>17</v>
          </cell>
          <cell r="BR558">
            <v>20</v>
          </cell>
          <cell r="BS558">
            <v>21</v>
          </cell>
          <cell r="BT558">
            <v>23</v>
          </cell>
          <cell r="BU558">
            <v>12</v>
          </cell>
          <cell r="BV558">
            <v>108</v>
          </cell>
          <cell r="BW558">
            <v>0</v>
          </cell>
          <cell r="BX558" t="str">
            <v>TIDAK</v>
          </cell>
          <cell r="BY558" t="str">
            <v>TIDAK</v>
          </cell>
        </row>
        <row r="559">
          <cell r="A559">
            <v>92595</v>
          </cell>
          <cell r="B559" t="str">
            <v>Renaldi Bintang Prastowo</v>
          </cell>
          <cell r="C559" t="str">
            <v>RVO</v>
          </cell>
          <cell r="D559">
            <v>44805</v>
          </cell>
          <cell r="E559" t="str">
            <v>Sep-22</v>
          </cell>
          <cell r="F559" t="str">
            <v>REGULER</v>
          </cell>
          <cell r="G559" t="str">
            <v>REGULER</v>
          </cell>
          <cell r="H559" t="str">
            <v>REGULER</v>
          </cell>
          <cell r="I559" t="str">
            <v>REGULER</v>
          </cell>
          <cell r="J559" t="str">
            <v>REGULER</v>
          </cell>
          <cell r="K559" t="str">
            <v>REGULER</v>
          </cell>
          <cell r="L559" t="str">
            <v>REGULER</v>
          </cell>
          <cell r="M559">
            <v>31</v>
          </cell>
          <cell r="N559">
            <v>49</v>
          </cell>
          <cell r="O559">
            <v>37</v>
          </cell>
          <cell r="P559">
            <v>36</v>
          </cell>
          <cell r="Q559">
            <v>43</v>
          </cell>
          <cell r="R559">
            <v>39</v>
          </cell>
          <cell r="S559">
            <v>19</v>
          </cell>
          <cell r="T559">
            <v>254</v>
          </cell>
          <cell r="U559">
            <v>31</v>
          </cell>
          <cell r="V559">
            <v>49</v>
          </cell>
          <cell r="W559">
            <v>37</v>
          </cell>
          <cell r="X559">
            <v>36</v>
          </cell>
          <cell r="Y559">
            <v>43</v>
          </cell>
          <cell r="Z559">
            <v>39</v>
          </cell>
          <cell r="AA559">
            <v>19</v>
          </cell>
          <cell r="AB559">
            <v>254</v>
          </cell>
          <cell r="AC559">
            <v>0</v>
          </cell>
          <cell r="AD559" t="str">
            <v>TIDAK</v>
          </cell>
          <cell r="AE559" t="str">
            <v>TIDAK</v>
          </cell>
          <cell r="AF559">
            <v>254</v>
          </cell>
          <cell r="AG559">
            <v>5</v>
          </cell>
          <cell r="AH559" t="str">
            <v>SAPHIRE</v>
          </cell>
          <cell r="AI559">
            <v>0</v>
          </cell>
          <cell r="AJ559" t="str">
            <v>Y</v>
          </cell>
          <cell r="AK559">
            <v>0</v>
          </cell>
          <cell r="AL559">
            <v>45261</v>
          </cell>
          <cell r="AM559">
            <v>45701</v>
          </cell>
          <cell r="AN559">
            <v>1</v>
          </cell>
          <cell r="AO559">
            <v>254</v>
          </cell>
          <cell r="AP559" t="str">
            <v>-</v>
          </cell>
          <cell r="AQ559" t="str">
            <v>-</v>
          </cell>
          <cell r="AR559" t="str">
            <v>-</v>
          </cell>
          <cell r="AS559" t="str">
            <v>-</v>
          </cell>
          <cell r="AT559" t="str">
            <v>-</v>
          </cell>
          <cell r="AU559" t="str">
            <v>-</v>
          </cell>
          <cell r="AV559" t="str">
            <v/>
          </cell>
          <cell r="AW559">
            <v>25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25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27</v>
          </cell>
          <cell r="BH559">
            <v>25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 t="str">
            <v/>
          </cell>
          <cell r="BN559">
            <v>52</v>
          </cell>
          <cell r="BO559">
            <v>27</v>
          </cell>
          <cell r="BP559">
            <v>25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 t="str">
            <v/>
          </cell>
          <cell r="BV559">
            <v>52</v>
          </cell>
          <cell r="BW559">
            <v>5</v>
          </cell>
          <cell r="BX559" t="str">
            <v>DOWNGRADE</v>
          </cell>
          <cell r="BY559" t="str">
            <v>RESET</v>
          </cell>
        </row>
        <row r="560">
          <cell r="A560" t="str">
            <v>A3920</v>
          </cell>
          <cell r="B560" t="str">
            <v>Reza Anugerah</v>
          </cell>
          <cell r="C560" t="str">
            <v>RVO</v>
          </cell>
          <cell r="D560">
            <v>45383</v>
          </cell>
          <cell r="E560" t="str">
            <v>Apr-24</v>
          </cell>
          <cell r="F560" t="str">
            <v>-</v>
          </cell>
          <cell r="G560" t="str">
            <v>-</v>
          </cell>
          <cell r="H560" t="str">
            <v>-</v>
          </cell>
          <cell r="I560" t="str">
            <v>REGULER</v>
          </cell>
          <cell r="J560" t="str">
            <v>REGULER</v>
          </cell>
          <cell r="K560" t="str">
            <v>-</v>
          </cell>
          <cell r="L560" t="str">
            <v>-</v>
          </cell>
          <cell r="M560">
            <v>0</v>
          </cell>
          <cell r="N560">
            <v>0</v>
          </cell>
          <cell r="O560">
            <v>0</v>
          </cell>
          <cell r="P560">
            <v>5</v>
          </cell>
          <cell r="Q560">
            <v>22</v>
          </cell>
          <cell r="R560">
            <v>0</v>
          </cell>
          <cell r="S560">
            <v>0</v>
          </cell>
          <cell r="T560">
            <v>27</v>
          </cell>
          <cell r="U560">
            <v>0</v>
          </cell>
          <cell r="V560">
            <v>0</v>
          </cell>
          <cell r="W560">
            <v>0</v>
          </cell>
          <cell r="X560">
            <v>5</v>
          </cell>
          <cell r="Y560">
            <v>22</v>
          </cell>
          <cell r="Z560">
            <v>0</v>
          </cell>
          <cell r="AA560">
            <v>0</v>
          </cell>
          <cell r="AB560">
            <v>27</v>
          </cell>
          <cell r="AC560">
            <v>2</v>
          </cell>
          <cell r="AD560" t="str">
            <v>TIDAK</v>
          </cell>
          <cell r="AE560" t="str">
            <v>TIDAK</v>
          </cell>
          <cell r="AF560">
            <v>27</v>
          </cell>
          <cell r="AG560">
            <v>1</v>
          </cell>
          <cell r="AH560" t="str">
            <v>SAPHIRE</v>
          </cell>
          <cell r="AI560">
            <v>0</v>
          </cell>
          <cell r="AJ560" t="str">
            <v>FALSE</v>
          </cell>
          <cell r="AK560">
            <v>0</v>
          </cell>
          <cell r="AL560">
            <v>45261</v>
          </cell>
          <cell r="AM560">
            <v>45701</v>
          </cell>
          <cell r="AN560">
            <v>1</v>
          </cell>
          <cell r="AO560">
            <v>27</v>
          </cell>
          <cell r="AP560" t="str">
            <v>-</v>
          </cell>
          <cell r="AQ560" t="str">
            <v>-</v>
          </cell>
          <cell r="AR560" t="str">
            <v>-</v>
          </cell>
          <cell r="AS560" t="str">
            <v>-</v>
          </cell>
          <cell r="AT560" t="str">
            <v>-</v>
          </cell>
          <cell r="AU560" t="str">
            <v>-</v>
          </cell>
          <cell r="AV560" t="str">
            <v/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 t="str">
            <v/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 t="str">
            <v/>
          </cell>
          <cell r="BN560">
            <v>0</v>
          </cell>
          <cell r="BO560" t="str">
            <v/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 t="str">
            <v/>
          </cell>
          <cell r="BV560">
            <v>0</v>
          </cell>
          <cell r="BW560">
            <v>7</v>
          </cell>
          <cell r="BX560" t="str">
            <v>DOWNGRADE</v>
          </cell>
          <cell r="BY560" t="str">
            <v>RESET</v>
          </cell>
        </row>
        <row r="561">
          <cell r="A561">
            <v>90933</v>
          </cell>
          <cell r="B561" t="str">
            <v>Reza Desti Vauzia</v>
          </cell>
          <cell r="C561" t="str">
            <v>RVO</v>
          </cell>
          <cell r="D561">
            <v>44546</v>
          </cell>
          <cell r="E561" t="str">
            <v>Dec-21</v>
          </cell>
          <cell r="F561" t="str">
            <v>REGULER</v>
          </cell>
          <cell r="G561" t="str">
            <v>EKSKLUSIF</v>
          </cell>
          <cell r="H561" t="str">
            <v>EKSKLUSIF</v>
          </cell>
          <cell r="I561" t="str">
            <v>EKSKLUSIF</v>
          </cell>
          <cell r="J561" t="str">
            <v>REGULER</v>
          </cell>
          <cell r="K561" t="str">
            <v>REGULER</v>
          </cell>
          <cell r="L561" t="str">
            <v>EKSKLUSIF</v>
          </cell>
          <cell r="M561">
            <v>23</v>
          </cell>
          <cell r="N561">
            <v>51</v>
          </cell>
          <cell r="O561">
            <v>43</v>
          </cell>
          <cell r="P561">
            <v>47</v>
          </cell>
          <cell r="Q561">
            <v>2</v>
          </cell>
          <cell r="R561">
            <v>33</v>
          </cell>
          <cell r="S561">
            <v>0</v>
          </cell>
          <cell r="T561">
            <v>199</v>
          </cell>
          <cell r="U561">
            <v>23</v>
          </cell>
          <cell r="V561">
            <v>0</v>
          </cell>
          <cell r="W561">
            <v>0</v>
          </cell>
          <cell r="X561">
            <v>0</v>
          </cell>
          <cell r="Y561">
            <v>2</v>
          </cell>
          <cell r="Z561">
            <v>33</v>
          </cell>
          <cell r="AA561">
            <v>0</v>
          </cell>
          <cell r="AB561">
            <v>58</v>
          </cell>
          <cell r="AC561">
            <v>1</v>
          </cell>
          <cell r="AD561" t="str">
            <v>TIDAK</v>
          </cell>
          <cell r="AE561" t="str">
            <v>TIDAK</v>
          </cell>
          <cell r="AF561">
            <v>58</v>
          </cell>
          <cell r="AG561">
            <v>4</v>
          </cell>
          <cell r="AH561" t="str">
            <v>SAPHIRE</v>
          </cell>
          <cell r="AI561">
            <v>0</v>
          </cell>
          <cell r="AJ561" t="str">
            <v>FALSE</v>
          </cell>
          <cell r="AK561">
            <v>0</v>
          </cell>
          <cell r="AL561">
            <v>45261</v>
          </cell>
          <cell r="AM561">
            <v>45701</v>
          </cell>
          <cell r="AN561">
            <v>1</v>
          </cell>
          <cell r="AO561">
            <v>58</v>
          </cell>
          <cell r="AP561" t="str">
            <v>EKSKLUSIF</v>
          </cell>
          <cell r="AQ561" t="str">
            <v>-</v>
          </cell>
          <cell r="AR561" t="str">
            <v>EKSKLUSIF</v>
          </cell>
          <cell r="AS561" t="str">
            <v>EKSKLUSIF</v>
          </cell>
          <cell r="AT561" t="str">
            <v>EKSKLUSIF</v>
          </cell>
          <cell r="AU561" t="str">
            <v>EKSKLUSIF</v>
          </cell>
          <cell r="AV561" t="str">
            <v/>
          </cell>
          <cell r="AW561">
            <v>56</v>
          </cell>
          <cell r="AX561">
            <v>49</v>
          </cell>
          <cell r="AY561">
            <v>45</v>
          </cell>
          <cell r="AZ561">
            <v>50</v>
          </cell>
          <cell r="BA561">
            <v>51</v>
          </cell>
          <cell r="BB561">
            <v>56</v>
          </cell>
          <cell r="BC561">
            <v>49</v>
          </cell>
          <cell r="BD561">
            <v>45</v>
          </cell>
          <cell r="BE561">
            <v>50</v>
          </cell>
          <cell r="BF561">
            <v>51</v>
          </cell>
          <cell r="BG561">
            <v>22</v>
          </cell>
          <cell r="BH561">
            <v>56</v>
          </cell>
          <cell r="BI561">
            <v>49</v>
          </cell>
          <cell r="BJ561">
            <v>45</v>
          </cell>
          <cell r="BK561">
            <v>50</v>
          </cell>
          <cell r="BL561">
            <v>51</v>
          </cell>
          <cell r="BM561">
            <v>25</v>
          </cell>
          <cell r="BN561">
            <v>298</v>
          </cell>
          <cell r="BO561">
            <v>0</v>
          </cell>
          <cell r="BP561">
            <v>56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25</v>
          </cell>
          <cell r="BV561">
            <v>81</v>
          </cell>
          <cell r="BW561">
            <v>0</v>
          </cell>
          <cell r="BX561" t="str">
            <v>TIDAK</v>
          </cell>
          <cell r="BY561" t="str">
            <v>TIDAK</v>
          </cell>
        </row>
        <row r="562">
          <cell r="A562">
            <v>92132</v>
          </cell>
          <cell r="B562" t="str">
            <v>Rima Fauziah</v>
          </cell>
          <cell r="C562" t="str">
            <v>RVO</v>
          </cell>
          <cell r="D562">
            <v>44594</v>
          </cell>
          <cell r="E562" t="str">
            <v>Feb-22</v>
          </cell>
          <cell r="F562" t="str">
            <v>REGULER</v>
          </cell>
          <cell r="G562" t="str">
            <v>REGULER</v>
          </cell>
          <cell r="H562" t="str">
            <v>REGULER</v>
          </cell>
          <cell r="I562" t="str">
            <v>REGULER</v>
          </cell>
          <cell r="J562" t="str">
            <v>REGULER</v>
          </cell>
          <cell r="K562" t="str">
            <v>REGULER</v>
          </cell>
          <cell r="L562" t="str">
            <v>REGULER</v>
          </cell>
          <cell r="M562">
            <v>11</v>
          </cell>
          <cell r="N562">
            <v>22</v>
          </cell>
          <cell r="O562">
            <v>25</v>
          </cell>
          <cell r="P562">
            <v>23</v>
          </cell>
          <cell r="Q562">
            <v>12</v>
          </cell>
          <cell r="R562">
            <v>23</v>
          </cell>
          <cell r="S562">
            <v>6</v>
          </cell>
          <cell r="T562">
            <v>122</v>
          </cell>
          <cell r="U562">
            <v>11</v>
          </cell>
          <cell r="V562">
            <v>22</v>
          </cell>
          <cell r="W562">
            <v>25</v>
          </cell>
          <cell r="X562">
            <v>23</v>
          </cell>
          <cell r="Y562">
            <v>12</v>
          </cell>
          <cell r="Z562">
            <v>23</v>
          </cell>
          <cell r="AA562">
            <v>6</v>
          </cell>
          <cell r="AB562">
            <v>122</v>
          </cell>
          <cell r="AC562">
            <v>0</v>
          </cell>
          <cell r="AD562" t="str">
            <v>TIDAK</v>
          </cell>
          <cell r="AE562" t="str">
            <v>TIDAK</v>
          </cell>
          <cell r="AF562">
            <v>122</v>
          </cell>
          <cell r="AG562">
            <v>4</v>
          </cell>
          <cell r="AH562" t="str">
            <v>SAPHIRE</v>
          </cell>
          <cell r="AI562">
            <v>0</v>
          </cell>
          <cell r="AJ562" t="str">
            <v>Y</v>
          </cell>
          <cell r="AK562">
            <v>0</v>
          </cell>
          <cell r="AL562">
            <v>45261</v>
          </cell>
          <cell r="AM562">
            <v>45701</v>
          </cell>
          <cell r="AN562">
            <v>1</v>
          </cell>
          <cell r="AO562">
            <v>122</v>
          </cell>
          <cell r="AP562" t="str">
            <v>-</v>
          </cell>
          <cell r="AQ562" t="str">
            <v>-</v>
          </cell>
          <cell r="AR562" t="str">
            <v>REGULER</v>
          </cell>
          <cell r="AS562" t="str">
            <v>REGULER</v>
          </cell>
          <cell r="AT562" t="str">
            <v>REGULER</v>
          </cell>
          <cell r="AU562" t="str">
            <v>REGULER</v>
          </cell>
          <cell r="AV562" t="str">
            <v/>
          </cell>
          <cell r="AW562">
            <v>33</v>
          </cell>
          <cell r="AX562">
            <v>27</v>
          </cell>
          <cell r="AY562">
            <v>25</v>
          </cell>
          <cell r="AZ562">
            <v>31</v>
          </cell>
          <cell r="BA562">
            <v>32</v>
          </cell>
          <cell r="BB562">
            <v>33</v>
          </cell>
          <cell r="BC562">
            <v>27</v>
          </cell>
          <cell r="BD562">
            <v>25</v>
          </cell>
          <cell r="BE562">
            <v>31</v>
          </cell>
          <cell r="BF562">
            <v>32</v>
          </cell>
          <cell r="BG562">
            <v>11</v>
          </cell>
          <cell r="BH562">
            <v>33</v>
          </cell>
          <cell r="BI562">
            <v>27</v>
          </cell>
          <cell r="BJ562">
            <v>25</v>
          </cell>
          <cell r="BK562">
            <v>31</v>
          </cell>
          <cell r="BL562">
            <v>32</v>
          </cell>
          <cell r="BM562">
            <v>13</v>
          </cell>
          <cell r="BN562">
            <v>172</v>
          </cell>
          <cell r="BO562">
            <v>11</v>
          </cell>
          <cell r="BP562">
            <v>33</v>
          </cell>
          <cell r="BQ562">
            <v>27</v>
          </cell>
          <cell r="BR562">
            <v>25</v>
          </cell>
          <cell r="BS562">
            <v>31</v>
          </cell>
          <cell r="BT562">
            <v>32</v>
          </cell>
          <cell r="BU562">
            <v>13</v>
          </cell>
          <cell r="BV562">
            <v>172</v>
          </cell>
          <cell r="BW562">
            <v>0</v>
          </cell>
          <cell r="BX562" t="str">
            <v>TIDAK</v>
          </cell>
          <cell r="BY562" t="str">
            <v>TIDAK</v>
          </cell>
        </row>
        <row r="563">
          <cell r="A563" t="str">
            <v>A3434</v>
          </cell>
          <cell r="B563" t="str">
            <v>Rizal Prakoso</v>
          </cell>
          <cell r="C563" t="str">
            <v>RVO</v>
          </cell>
          <cell r="D563">
            <v>45283</v>
          </cell>
          <cell r="E563" t="str">
            <v>Dec-23</v>
          </cell>
          <cell r="F563" t="str">
            <v>REGULER</v>
          </cell>
          <cell r="G563" t="str">
            <v>REGULER</v>
          </cell>
          <cell r="H563" t="str">
            <v>REGULER</v>
          </cell>
          <cell r="I563" t="str">
            <v>REGULER</v>
          </cell>
          <cell r="J563" t="str">
            <v>REGULER</v>
          </cell>
          <cell r="K563" t="str">
            <v>REGULER</v>
          </cell>
          <cell r="L563" t="str">
            <v>REGULER</v>
          </cell>
          <cell r="M563">
            <v>11</v>
          </cell>
          <cell r="N563">
            <v>19</v>
          </cell>
          <cell r="O563">
            <v>36</v>
          </cell>
          <cell r="P563">
            <v>42</v>
          </cell>
          <cell r="Q563">
            <v>36</v>
          </cell>
          <cell r="R563">
            <v>37</v>
          </cell>
          <cell r="S563">
            <v>18</v>
          </cell>
          <cell r="T563">
            <v>199</v>
          </cell>
          <cell r="U563">
            <v>11</v>
          </cell>
          <cell r="V563">
            <v>19</v>
          </cell>
          <cell r="W563">
            <v>36</v>
          </cell>
          <cell r="X563">
            <v>42</v>
          </cell>
          <cell r="Y563">
            <v>36</v>
          </cell>
          <cell r="Z563">
            <v>37</v>
          </cell>
          <cell r="AA563">
            <v>18</v>
          </cell>
          <cell r="AB563">
            <v>199</v>
          </cell>
          <cell r="AC563">
            <v>0</v>
          </cell>
          <cell r="AD563" t="str">
            <v>TIDAK</v>
          </cell>
          <cell r="AE563" t="str">
            <v>TIDAK</v>
          </cell>
          <cell r="AF563">
            <v>199</v>
          </cell>
          <cell r="AG563">
            <v>2</v>
          </cell>
          <cell r="AH563" t="str">
            <v>SAPHIRE</v>
          </cell>
          <cell r="AI563">
            <v>195</v>
          </cell>
          <cell r="AJ563" t="str">
            <v>Y</v>
          </cell>
          <cell r="AK563">
            <v>0</v>
          </cell>
          <cell r="AL563">
            <v>45261</v>
          </cell>
          <cell r="AM563">
            <v>45701</v>
          </cell>
          <cell r="AN563">
            <v>1</v>
          </cell>
          <cell r="AO563">
            <v>4</v>
          </cell>
          <cell r="AP563" t="str">
            <v>-</v>
          </cell>
          <cell r="AQ563" t="str">
            <v>-</v>
          </cell>
          <cell r="AR563" t="str">
            <v>REGULER</v>
          </cell>
          <cell r="AS563" t="str">
            <v>REGULER</v>
          </cell>
          <cell r="AT563" t="str">
            <v>REGULER</v>
          </cell>
          <cell r="AU563" t="str">
            <v>REGULER</v>
          </cell>
          <cell r="AV563" t="str">
            <v/>
          </cell>
          <cell r="AW563">
            <v>30</v>
          </cell>
          <cell r="AX563">
            <v>30</v>
          </cell>
          <cell r="AY563">
            <v>30</v>
          </cell>
          <cell r="AZ563">
            <v>34</v>
          </cell>
          <cell r="BA563">
            <v>29</v>
          </cell>
          <cell r="BB563">
            <v>30</v>
          </cell>
          <cell r="BC563">
            <v>30</v>
          </cell>
          <cell r="BD563">
            <v>30</v>
          </cell>
          <cell r="BE563">
            <v>34</v>
          </cell>
          <cell r="BF563">
            <v>29</v>
          </cell>
          <cell r="BG563">
            <v>11</v>
          </cell>
          <cell r="BH563">
            <v>30</v>
          </cell>
          <cell r="BI563">
            <v>30</v>
          </cell>
          <cell r="BJ563">
            <v>30</v>
          </cell>
          <cell r="BK563">
            <v>34</v>
          </cell>
          <cell r="BL563">
            <v>29</v>
          </cell>
          <cell r="BM563" t="str">
            <v/>
          </cell>
          <cell r="BN563">
            <v>164</v>
          </cell>
          <cell r="BO563">
            <v>11</v>
          </cell>
          <cell r="BP563">
            <v>30</v>
          </cell>
          <cell r="BQ563">
            <v>30</v>
          </cell>
          <cell r="BR563">
            <v>30</v>
          </cell>
          <cell r="BS563">
            <v>34</v>
          </cell>
          <cell r="BT563">
            <v>29</v>
          </cell>
          <cell r="BU563" t="str">
            <v/>
          </cell>
          <cell r="BV563">
            <v>164</v>
          </cell>
          <cell r="BW563">
            <v>1</v>
          </cell>
          <cell r="BX563" t="str">
            <v>TIDAK</v>
          </cell>
          <cell r="BY563" t="str">
            <v>TIDAK</v>
          </cell>
        </row>
        <row r="564">
          <cell r="A564" t="str">
            <v>A0061</v>
          </cell>
          <cell r="B564" t="str">
            <v>Rizki Hermansyah</v>
          </cell>
          <cell r="C564" t="str">
            <v>RVO</v>
          </cell>
          <cell r="D564">
            <v>44839</v>
          </cell>
          <cell r="E564" t="str">
            <v>Oct-22</v>
          </cell>
          <cell r="F564" t="str">
            <v>REGULER</v>
          </cell>
          <cell r="G564" t="str">
            <v>REGULER</v>
          </cell>
          <cell r="H564" t="str">
            <v>REGULER</v>
          </cell>
          <cell r="I564" t="str">
            <v>REGULER</v>
          </cell>
          <cell r="J564" t="str">
            <v>REGULER</v>
          </cell>
          <cell r="K564" t="str">
            <v>REGULER</v>
          </cell>
          <cell r="L564" t="str">
            <v>REGULER</v>
          </cell>
          <cell r="M564">
            <v>19</v>
          </cell>
          <cell r="N564">
            <v>26</v>
          </cell>
          <cell r="O564">
            <v>22</v>
          </cell>
          <cell r="P564">
            <v>31</v>
          </cell>
          <cell r="Q564">
            <v>31</v>
          </cell>
          <cell r="R564">
            <v>17</v>
          </cell>
          <cell r="S564">
            <v>9</v>
          </cell>
          <cell r="T564">
            <v>155</v>
          </cell>
          <cell r="U564">
            <v>19</v>
          </cell>
          <cell r="V564">
            <v>26</v>
          </cell>
          <cell r="W564">
            <v>22</v>
          </cell>
          <cell r="X564">
            <v>31</v>
          </cell>
          <cell r="Y564">
            <v>31</v>
          </cell>
          <cell r="Z564">
            <v>17</v>
          </cell>
          <cell r="AA564">
            <v>9</v>
          </cell>
          <cell r="AB564">
            <v>155</v>
          </cell>
          <cell r="AC564">
            <v>0</v>
          </cell>
          <cell r="AD564" t="str">
            <v>TIDAK</v>
          </cell>
          <cell r="AE564" t="str">
            <v>TIDAK</v>
          </cell>
          <cell r="AF564">
            <v>155</v>
          </cell>
          <cell r="AG564">
            <v>3</v>
          </cell>
          <cell r="AH564" t="str">
            <v>SAPHIRE</v>
          </cell>
          <cell r="AI564">
            <v>0</v>
          </cell>
          <cell r="AJ564" t="str">
            <v>Y</v>
          </cell>
          <cell r="AK564">
            <v>0</v>
          </cell>
          <cell r="AL564">
            <v>45261</v>
          </cell>
          <cell r="AM564">
            <v>45701</v>
          </cell>
          <cell r="AN564">
            <v>1</v>
          </cell>
          <cell r="AO564">
            <v>155</v>
          </cell>
          <cell r="AP564" t="str">
            <v>-</v>
          </cell>
          <cell r="AQ564" t="str">
            <v>-</v>
          </cell>
          <cell r="AR564" t="str">
            <v>REGULER</v>
          </cell>
          <cell r="AS564" t="str">
            <v>REGULER</v>
          </cell>
          <cell r="AT564" t="str">
            <v>REGULER</v>
          </cell>
          <cell r="AU564" t="str">
            <v>REGULER</v>
          </cell>
          <cell r="AV564" t="str">
            <v/>
          </cell>
          <cell r="AW564">
            <v>30</v>
          </cell>
          <cell r="AX564">
            <v>35</v>
          </cell>
          <cell r="AY564">
            <v>40</v>
          </cell>
          <cell r="AZ564">
            <v>42</v>
          </cell>
          <cell r="BA564">
            <v>29</v>
          </cell>
          <cell r="BB564">
            <v>30</v>
          </cell>
          <cell r="BC564">
            <v>35</v>
          </cell>
          <cell r="BD564">
            <v>40</v>
          </cell>
          <cell r="BE564">
            <v>42</v>
          </cell>
          <cell r="BF564">
            <v>29</v>
          </cell>
          <cell r="BG564">
            <v>12</v>
          </cell>
          <cell r="BH564">
            <v>30</v>
          </cell>
          <cell r="BI564">
            <v>35</v>
          </cell>
          <cell r="BJ564">
            <v>40</v>
          </cell>
          <cell r="BK564">
            <v>42</v>
          </cell>
          <cell r="BL564">
            <v>29</v>
          </cell>
          <cell r="BM564">
            <v>15</v>
          </cell>
          <cell r="BN564">
            <v>203</v>
          </cell>
          <cell r="BO564">
            <v>12</v>
          </cell>
          <cell r="BP564">
            <v>30</v>
          </cell>
          <cell r="BQ564">
            <v>35</v>
          </cell>
          <cell r="BR564">
            <v>40</v>
          </cell>
          <cell r="BS564">
            <v>42</v>
          </cell>
          <cell r="BT564">
            <v>29</v>
          </cell>
          <cell r="BU564">
            <v>15</v>
          </cell>
          <cell r="BV564">
            <v>203</v>
          </cell>
          <cell r="BW564">
            <v>0</v>
          </cell>
          <cell r="BX564" t="str">
            <v>TIDAK</v>
          </cell>
          <cell r="BY564" t="str">
            <v>TIDAK</v>
          </cell>
        </row>
        <row r="565">
          <cell r="A565">
            <v>92597</v>
          </cell>
          <cell r="B565" t="str">
            <v>Rubangi Shofi</v>
          </cell>
          <cell r="C565" t="str">
            <v>RVO</v>
          </cell>
          <cell r="D565">
            <v>44804</v>
          </cell>
          <cell r="E565" t="str">
            <v>Aug-22</v>
          </cell>
          <cell r="F565" t="str">
            <v>REGULER</v>
          </cell>
          <cell r="G565" t="str">
            <v>REGULER</v>
          </cell>
          <cell r="H565" t="str">
            <v>REGULER</v>
          </cell>
          <cell r="I565" t="str">
            <v>-</v>
          </cell>
          <cell r="J565" t="str">
            <v>-</v>
          </cell>
          <cell r="K565" t="str">
            <v>-</v>
          </cell>
          <cell r="L565" t="str">
            <v>-</v>
          </cell>
          <cell r="M565">
            <v>4</v>
          </cell>
          <cell r="N565">
            <v>16</v>
          </cell>
          <cell r="O565">
            <v>11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31</v>
          </cell>
          <cell r="U565">
            <v>4</v>
          </cell>
          <cell r="V565">
            <v>16</v>
          </cell>
          <cell r="W565">
            <v>11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31</v>
          </cell>
          <cell r="AC565">
            <v>4</v>
          </cell>
          <cell r="AD565" t="str">
            <v>DOWNGRADE</v>
          </cell>
          <cell r="AE565" t="str">
            <v>RESET</v>
          </cell>
          <cell r="AF565">
            <v>0</v>
          </cell>
          <cell r="AG565">
            <v>2</v>
          </cell>
          <cell r="AH565" t="str">
            <v>SAPHIRE</v>
          </cell>
          <cell r="AI565">
            <v>0</v>
          </cell>
          <cell r="AJ565" t="str">
            <v>FALSE</v>
          </cell>
          <cell r="AK565">
            <v>0</v>
          </cell>
          <cell r="AL565">
            <v>45261</v>
          </cell>
          <cell r="AM565">
            <v>45701</v>
          </cell>
          <cell r="AN565">
            <v>1</v>
          </cell>
          <cell r="AO565">
            <v>0</v>
          </cell>
          <cell r="AP565" t="str">
            <v>-</v>
          </cell>
          <cell r="AQ565" t="str">
            <v>-</v>
          </cell>
          <cell r="AR565" t="str">
            <v>-</v>
          </cell>
          <cell r="AS565" t="str">
            <v>REGULER</v>
          </cell>
          <cell r="AT565" t="str">
            <v>-</v>
          </cell>
          <cell r="AU565" t="str">
            <v>REGULER</v>
          </cell>
          <cell r="AV565" t="str">
            <v/>
          </cell>
          <cell r="AW565">
            <v>0</v>
          </cell>
          <cell r="AX565">
            <v>0</v>
          </cell>
          <cell r="AY565">
            <v>3</v>
          </cell>
          <cell r="AZ565">
            <v>0</v>
          </cell>
          <cell r="BA565">
            <v>5</v>
          </cell>
          <cell r="BB565">
            <v>0</v>
          </cell>
          <cell r="BC565">
            <v>0</v>
          </cell>
          <cell r="BD565">
            <v>3</v>
          </cell>
          <cell r="BE565">
            <v>0</v>
          </cell>
          <cell r="BF565">
            <v>5</v>
          </cell>
          <cell r="BG565" t="str">
            <v/>
          </cell>
          <cell r="BH565">
            <v>0</v>
          </cell>
          <cell r="BI565">
            <v>0</v>
          </cell>
          <cell r="BJ565">
            <v>3</v>
          </cell>
          <cell r="BK565">
            <v>0</v>
          </cell>
          <cell r="BL565">
            <v>5</v>
          </cell>
          <cell r="BM565" t="str">
            <v/>
          </cell>
          <cell r="BN565">
            <v>8</v>
          </cell>
          <cell r="BO565" t="str">
            <v/>
          </cell>
          <cell r="BP565">
            <v>0</v>
          </cell>
          <cell r="BQ565">
            <v>0</v>
          </cell>
          <cell r="BR565">
            <v>3</v>
          </cell>
          <cell r="BS565">
            <v>0</v>
          </cell>
          <cell r="BT565">
            <v>5</v>
          </cell>
          <cell r="BU565" t="str">
            <v/>
          </cell>
          <cell r="BV565">
            <v>8</v>
          </cell>
          <cell r="BW565">
            <v>5</v>
          </cell>
          <cell r="BX565" t="str">
            <v>DOWNGRADE</v>
          </cell>
          <cell r="BY565" t="str">
            <v>RESET</v>
          </cell>
        </row>
        <row r="566">
          <cell r="A566">
            <v>92542</v>
          </cell>
          <cell r="B566" t="str">
            <v>Sapto Pambudi</v>
          </cell>
          <cell r="C566" t="str">
            <v>RVO</v>
          </cell>
          <cell r="D566">
            <v>44762</v>
          </cell>
          <cell r="E566" t="str">
            <v>Jul-22</v>
          </cell>
          <cell r="F566" t="str">
            <v>REGULER</v>
          </cell>
          <cell r="G566" t="str">
            <v>REGULER</v>
          </cell>
          <cell r="H566" t="str">
            <v>REGULER</v>
          </cell>
          <cell r="I566" t="str">
            <v>REGULER</v>
          </cell>
          <cell r="J566" t="str">
            <v>REGULER</v>
          </cell>
          <cell r="K566" t="str">
            <v>REGULER</v>
          </cell>
          <cell r="L566" t="str">
            <v>REGULER</v>
          </cell>
          <cell r="M566">
            <v>29</v>
          </cell>
          <cell r="N566">
            <v>46</v>
          </cell>
          <cell r="O566">
            <v>12</v>
          </cell>
          <cell r="P566">
            <v>44</v>
          </cell>
          <cell r="Q566">
            <v>35</v>
          </cell>
          <cell r="R566">
            <v>50</v>
          </cell>
          <cell r="S566">
            <v>17</v>
          </cell>
          <cell r="T566">
            <v>233</v>
          </cell>
          <cell r="U566">
            <v>29</v>
          </cell>
          <cell r="V566">
            <v>46</v>
          </cell>
          <cell r="W566">
            <v>12</v>
          </cell>
          <cell r="X566">
            <v>44</v>
          </cell>
          <cell r="Y566">
            <v>35</v>
          </cell>
          <cell r="Z566">
            <v>50</v>
          </cell>
          <cell r="AA566">
            <v>17</v>
          </cell>
          <cell r="AB566">
            <v>233</v>
          </cell>
          <cell r="AC566">
            <v>0</v>
          </cell>
          <cell r="AD566" t="str">
            <v>TIDAK</v>
          </cell>
          <cell r="AE566" t="str">
            <v>TIDAK</v>
          </cell>
          <cell r="AF566">
            <v>233</v>
          </cell>
          <cell r="AG566">
            <v>5</v>
          </cell>
          <cell r="AH566" t="str">
            <v>SAPHIRE</v>
          </cell>
          <cell r="AI566">
            <v>0</v>
          </cell>
          <cell r="AJ566" t="str">
            <v>Y</v>
          </cell>
          <cell r="AK566">
            <v>0</v>
          </cell>
          <cell r="AL566">
            <v>45261</v>
          </cell>
          <cell r="AM566">
            <v>45701</v>
          </cell>
          <cell r="AN566">
            <v>1</v>
          </cell>
          <cell r="AO566">
            <v>233</v>
          </cell>
          <cell r="AP566" t="str">
            <v>-</v>
          </cell>
          <cell r="AQ566" t="str">
            <v>-</v>
          </cell>
          <cell r="AR566" t="str">
            <v>-</v>
          </cell>
          <cell r="AS566" t="str">
            <v>-</v>
          </cell>
          <cell r="AT566" t="str">
            <v>-</v>
          </cell>
          <cell r="AU566" t="str">
            <v>-</v>
          </cell>
          <cell r="AV566" t="str">
            <v/>
          </cell>
          <cell r="AW566">
            <v>10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10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15</v>
          </cell>
          <cell r="BH566">
            <v>10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 t="str">
            <v/>
          </cell>
          <cell r="BN566">
            <v>25</v>
          </cell>
          <cell r="BO566">
            <v>15</v>
          </cell>
          <cell r="BP566">
            <v>10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 t="str">
            <v/>
          </cell>
          <cell r="BV566">
            <v>25</v>
          </cell>
          <cell r="BW566">
            <v>5</v>
          </cell>
          <cell r="BX566" t="str">
            <v>DOWNGRADE</v>
          </cell>
          <cell r="BY566" t="str">
            <v>RESET</v>
          </cell>
        </row>
        <row r="567">
          <cell r="A567">
            <v>92548</v>
          </cell>
          <cell r="B567" t="str">
            <v>Seto Bawono</v>
          </cell>
          <cell r="C567" t="str">
            <v>RVO</v>
          </cell>
          <cell r="D567">
            <v>44755</v>
          </cell>
          <cell r="E567" t="str">
            <v>Jul-22</v>
          </cell>
          <cell r="F567" t="str">
            <v>REGULER</v>
          </cell>
          <cell r="G567" t="str">
            <v>REGULER</v>
          </cell>
          <cell r="H567" t="str">
            <v>REGULER</v>
          </cell>
          <cell r="I567" t="str">
            <v>REGULER</v>
          </cell>
          <cell r="J567" t="str">
            <v>REGULER</v>
          </cell>
          <cell r="K567" t="str">
            <v>REGULER</v>
          </cell>
          <cell r="L567" t="str">
            <v>REGULER</v>
          </cell>
          <cell r="M567">
            <v>2</v>
          </cell>
          <cell r="N567">
            <v>1</v>
          </cell>
          <cell r="O567">
            <v>1</v>
          </cell>
          <cell r="P567">
            <v>3</v>
          </cell>
          <cell r="Q567">
            <v>2</v>
          </cell>
          <cell r="R567">
            <v>6</v>
          </cell>
          <cell r="S567">
            <v>1</v>
          </cell>
          <cell r="T567">
            <v>16</v>
          </cell>
          <cell r="U567">
            <v>2</v>
          </cell>
          <cell r="V567">
            <v>1</v>
          </cell>
          <cell r="W567">
            <v>1</v>
          </cell>
          <cell r="X567">
            <v>3</v>
          </cell>
          <cell r="Y567">
            <v>2</v>
          </cell>
          <cell r="Z567">
            <v>6</v>
          </cell>
          <cell r="AA567">
            <v>1</v>
          </cell>
          <cell r="AB567">
            <v>16</v>
          </cell>
          <cell r="AC567">
            <v>0</v>
          </cell>
          <cell r="AD567" t="str">
            <v>TIDAK</v>
          </cell>
          <cell r="AE567" t="str">
            <v>TIDAK</v>
          </cell>
          <cell r="AF567">
            <v>16</v>
          </cell>
          <cell r="AG567">
            <v>1</v>
          </cell>
          <cell r="AH567" t="str">
            <v>SAPHIRE</v>
          </cell>
          <cell r="AI567">
            <v>0</v>
          </cell>
          <cell r="AJ567" t="str">
            <v>FALSE</v>
          </cell>
          <cell r="AK567">
            <v>0</v>
          </cell>
          <cell r="AL567">
            <v>45261</v>
          </cell>
          <cell r="AM567">
            <v>45701</v>
          </cell>
          <cell r="AN567">
            <v>1</v>
          </cell>
          <cell r="AO567">
            <v>16</v>
          </cell>
          <cell r="AP567" t="str">
            <v>-</v>
          </cell>
          <cell r="AQ567" t="str">
            <v>-</v>
          </cell>
          <cell r="AR567" t="str">
            <v>REGULER</v>
          </cell>
          <cell r="AS567" t="str">
            <v>REGULER</v>
          </cell>
          <cell r="AT567" t="str">
            <v>REGULER</v>
          </cell>
          <cell r="AU567" t="str">
            <v>REGULER</v>
          </cell>
          <cell r="AV567" t="str">
            <v/>
          </cell>
          <cell r="AW567">
            <v>5</v>
          </cell>
          <cell r="AX567">
            <v>2</v>
          </cell>
          <cell r="AY567">
            <v>2</v>
          </cell>
          <cell r="AZ567">
            <v>7</v>
          </cell>
          <cell r="BA567">
            <v>4</v>
          </cell>
          <cell r="BB567">
            <v>5</v>
          </cell>
          <cell r="BC567">
            <v>2</v>
          </cell>
          <cell r="BD567">
            <v>2</v>
          </cell>
          <cell r="BE567">
            <v>7</v>
          </cell>
          <cell r="BF567">
            <v>4</v>
          </cell>
          <cell r="BG567" t="str">
            <v/>
          </cell>
          <cell r="BH567">
            <v>5</v>
          </cell>
          <cell r="BI567">
            <v>2</v>
          </cell>
          <cell r="BJ567">
            <v>2</v>
          </cell>
          <cell r="BK567">
            <v>7</v>
          </cell>
          <cell r="BL567">
            <v>4</v>
          </cell>
          <cell r="BM567">
            <v>3</v>
          </cell>
          <cell r="BN567">
            <v>23</v>
          </cell>
          <cell r="BO567" t="str">
            <v/>
          </cell>
          <cell r="BP567">
            <v>5</v>
          </cell>
          <cell r="BQ567">
            <v>2</v>
          </cell>
          <cell r="BR567">
            <v>2</v>
          </cell>
          <cell r="BS567">
            <v>7</v>
          </cell>
          <cell r="BT567">
            <v>4</v>
          </cell>
          <cell r="BU567">
            <v>3</v>
          </cell>
          <cell r="BV567">
            <v>23</v>
          </cell>
          <cell r="BW567">
            <v>1</v>
          </cell>
          <cell r="BX567" t="str">
            <v>TIDAK</v>
          </cell>
          <cell r="BY567" t="str">
            <v>TIDAK</v>
          </cell>
        </row>
        <row r="568">
          <cell r="A568">
            <v>90453</v>
          </cell>
          <cell r="B568" t="str">
            <v>Sherly Hapsari</v>
          </cell>
          <cell r="C568" t="str">
            <v>RVO</v>
          </cell>
          <cell r="D568">
            <v>44335</v>
          </cell>
          <cell r="E568" t="str">
            <v>May-21</v>
          </cell>
          <cell r="F568" t="str">
            <v>REGULER</v>
          </cell>
          <cell r="G568" t="str">
            <v>EKSKLUSIF</v>
          </cell>
          <cell r="H568" t="str">
            <v>EKSKLUSIF</v>
          </cell>
          <cell r="I568" t="str">
            <v>EKSKLUSIF</v>
          </cell>
          <cell r="J568" t="str">
            <v>EKSKLUSIF</v>
          </cell>
          <cell r="K568" t="str">
            <v>EKSKLUSIF</v>
          </cell>
          <cell r="L568" t="str">
            <v>EKSKLUSIF</v>
          </cell>
          <cell r="M568">
            <v>24</v>
          </cell>
          <cell r="N568">
            <v>53</v>
          </cell>
          <cell r="O568">
            <v>43</v>
          </cell>
          <cell r="P568">
            <v>45</v>
          </cell>
          <cell r="Q568">
            <v>40</v>
          </cell>
          <cell r="R568">
            <v>44</v>
          </cell>
          <cell r="S568">
            <v>0</v>
          </cell>
          <cell r="T568">
            <v>249</v>
          </cell>
          <cell r="U568">
            <v>24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24</v>
          </cell>
          <cell r="AC568">
            <v>1</v>
          </cell>
          <cell r="AD568" t="str">
            <v>TIDAK</v>
          </cell>
          <cell r="AE568" t="str">
            <v>TIDAK</v>
          </cell>
          <cell r="AF568">
            <v>24</v>
          </cell>
          <cell r="AG568">
            <v>3</v>
          </cell>
          <cell r="AH568" t="str">
            <v>SAPHIRE</v>
          </cell>
          <cell r="AI568">
            <v>0</v>
          </cell>
          <cell r="AJ568" t="str">
            <v>FALSE</v>
          </cell>
          <cell r="AK568">
            <v>0</v>
          </cell>
          <cell r="AL568">
            <v>45261</v>
          </cell>
          <cell r="AM568">
            <v>45701</v>
          </cell>
          <cell r="AN568">
            <v>1</v>
          </cell>
          <cell r="AO568">
            <v>24</v>
          </cell>
          <cell r="AP568" t="str">
            <v>EKSKLUSIF</v>
          </cell>
          <cell r="AQ568" t="str">
            <v>-</v>
          </cell>
          <cell r="AR568" t="str">
            <v>EKSKLUSIF</v>
          </cell>
          <cell r="AS568" t="str">
            <v>EKSKLUSIF</v>
          </cell>
          <cell r="AT568" t="str">
            <v>EKSKLUSIF</v>
          </cell>
          <cell r="AU568" t="str">
            <v>EKSKLUSIF</v>
          </cell>
          <cell r="AV568" t="str">
            <v/>
          </cell>
          <cell r="AW568">
            <v>56</v>
          </cell>
          <cell r="AX568">
            <v>56</v>
          </cell>
          <cell r="AY568">
            <v>55</v>
          </cell>
          <cell r="AZ568">
            <v>51</v>
          </cell>
          <cell r="BA568">
            <v>55</v>
          </cell>
          <cell r="BB568">
            <v>56</v>
          </cell>
          <cell r="BC568">
            <v>56</v>
          </cell>
          <cell r="BD568">
            <v>55</v>
          </cell>
          <cell r="BE568">
            <v>51</v>
          </cell>
          <cell r="BF568">
            <v>55</v>
          </cell>
          <cell r="BG568">
            <v>22</v>
          </cell>
          <cell r="BH568">
            <v>56</v>
          </cell>
          <cell r="BI568">
            <v>56</v>
          </cell>
          <cell r="BJ568">
            <v>55</v>
          </cell>
          <cell r="BK568">
            <v>51</v>
          </cell>
          <cell r="BL568">
            <v>55</v>
          </cell>
          <cell r="BM568">
            <v>32</v>
          </cell>
          <cell r="BN568">
            <v>327</v>
          </cell>
          <cell r="BO568">
            <v>0</v>
          </cell>
          <cell r="BP568">
            <v>56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32</v>
          </cell>
          <cell r="BV568">
            <v>88</v>
          </cell>
          <cell r="BW568">
            <v>0</v>
          </cell>
          <cell r="BX568" t="str">
            <v>TIDAK</v>
          </cell>
          <cell r="BY568" t="str">
            <v>TIDAK</v>
          </cell>
        </row>
        <row r="569">
          <cell r="A569" t="str">
            <v>A0126</v>
          </cell>
          <cell r="B569" t="str">
            <v>Shinta Ayu Inna Wardani</v>
          </cell>
          <cell r="C569" t="str">
            <v>RVO</v>
          </cell>
          <cell r="D569">
            <v>44900</v>
          </cell>
          <cell r="E569" t="str">
            <v>Dec-22</v>
          </cell>
          <cell r="F569" t="str">
            <v>REGULER</v>
          </cell>
          <cell r="G569" t="str">
            <v>REGULER</v>
          </cell>
          <cell r="H569" t="str">
            <v>REGULER</v>
          </cell>
          <cell r="I569" t="str">
            <v>REGULER</v>
          </cell>
          <cell r="J569" t="str">
            <v>REGULER</v>
          </cell>
          <cell r="K569" t="str">
            <v>REGULER</v>
          </cell>
          <cell r="L569" t="str">
            <v>REGULER</v>
          </cell>
          <cell r="M569">
            <v>13</v>
          </cell>
          <cell r="N569">
            <v>25</v>
          </cell>
          <cell r="O569">
            <v>20</v>
          </cell>
          <cell r="P569">
            <v>22</v>
          </cell>
          <cell r="Q569">
            <v>24</v>
          </cell>
          <cell r="R569">
            <v>27</v>
          </cell>
          <cell r="S569">
            <v>12</v>
          </cell>
          <cell r="T569">
            <v>143</v>
          </cell>
          <cell r="U569">
            <v>13</v>
          </cell>
          <cell r="V569">
            <v>25</v>
          </cell>
          <cell r="W569">
            <v>20</v>
          </cell>
          <cell r="X569">
            <v>22</v>
          </cell>
          <cell r="Y569">
            <v>24</v>
          </cell>
          <cell r="Z569">
            <v>27</v>
          </cell>
          <cell r="AA569">
            <v>12</v>
          </cell>
          <cell r="AB569">
            <v>143</v>
          </cell>
          <cell r="AC569">
            <v>0</v>
          </cell>
          <cell r="AD569" t="str">
            <v>TIDAK</v>
          </cell>
          <cell r="AE569" t="str">
            <v>TIDAK</v>
          </cell>
          <cell r="AF569">
            <v>143</v>
          </cell>
          <cell r="AG569">
            <v>3</v>
          </cell>
          <cell r="AH569" t="str">
            <v>SAPHIRE</v>
          </cell>
          <cell r="AI569">
            <v>0</v>
          </cell>
          <cell r="AJ569" t="str">
            <v>Y</v>
          </cell>
          <cell r="AK569">
            <v>0</v>
          </cell>
          <cell r="AL569">
            <v>45261</v>
          </cell>
          <cell r="AM569">
            <v>45701</v>
          </cell>
          <cell r="AN569">
            <v>1</v>
          </cell>
          <cell r="AO569">
            <v>143</v>
          </cell>
          <cell r="AP569" t="str">
            <v>-</v>
          </cell>
          <cell r="AQ569" t="str">
            <v>-</v>
          </cell>
          <cell r="AR569" t="str">
            <v>-</v>
          </cell>
          <cell r="AS569" t="str">
            <v>-</v>
          </cell>
          <cell r="AT569" t="str">
            <v>-</v>
          </cell>
          <cell r="AU569" t="str">
            <v>-</v>
          </cell>
          <cell r="AV569" t="str">
            <v/>
          </cell>
          <cell r="AW569">
            <v>21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21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12</v>
          </cell>
          <cell r="BH569">
            <v>21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 t="str">
            <v/>
          </cell>
          <cell r="BN569">
            <v>33</v>
          </cell>
          <cell r="BO569">
            <v>12</v>
          </cell>
          <cell r="BP569">
            <v>21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 t="str">
            <v/>
          </cell>
          <cell r="BV569">
            <v>33</v>
          </cell>
          <cell r="BW569">
            <v>5</v>
          </cell>
          <cell r="BX569" t="str">
            <v>DOWNGRADE</v>
          </cell>
          <cell r="BY569" t="str">
            <v>RESET</v>
          </cell>
        </row>
        <row r="570">
          <cell r="A570" t="str">
            <v>A2217</v>
          </cell>
          <cell r="B570" t="str">
            <v>Sinatriyandika Harumawan</v>
          </cell>
          <cell r="C570" t="str">
            <v>RVO</v>
          </cell>
          <cell r="D570">
            <v>45049</v>
          </cell>
          <cell r="E570" t="str">
            <v>May-23</v>
          </cell>
          <cell r="F570" t="str">
            <v>REGULER</v>
          </cell>
          <cell r="G570" t="str">
            <v>REGULER</v>
          </cell>
          <cell r="H570" t="str">
            <v>REGULER</v>
          </cell>
          <cell r="I570" t="str">
            <v>REGULER</v>
          </cell>
          <cell r="J570" t="str">
            <v>EKSKLUSIF</v>
          </cell>
          <cell r="K570" t="str">
            <v>EKSKLUSIF</v>
          </cell>
          <cell r="L570" t="str">
            <v>EKSKLUSIF</v>
          </cell>
          <cell r="M570">
            <v>18</v>
          </cell>
          <cell r="N570">
            <v>29</v>
          </cell>
          <cell r="O570">
            <v>27</v>
          </cell>
          <cell r="P570">
            <v>36</v>
          </cell>
          <cell r="Q570">
            <v>40</v>
          </cell>
          <cell r="R570">
            <v>43</v>
          </cell>
          <cell r="S570">
            <v>0</v>
          </cell>
          <cell r="T570">
            <v>193</v>
          </cell>
          <cell r="U570">
            <v>18</v>
          </cell>
          <cell r="V570">
            <v>29</v>
          </cell>
          <cell r="W570">
            <v>27</v>
          </cell>
          <cell r="X570">
            <v>36</v>
          </cell>
          <cell r="Y570">
            <v>0</v>
          </cell>
          <cell r="Z570">
            <v>0</v>
          </cell>
          <cell r="AA570">
            <v>0</v>
          </cell>
          <cell r="AB570">
            <v>110</v>
          </cell>
          <cell r="AC570">
            <v>1</v>
          </cell>
          <cell r="AD570" t="str">
            <v>TIDAK</v>
          </cell>
          <cell r="AE570" t="str">
            <v>TIDAK</v>
          </cell>
          <cell r="AF570">
            <v>110</v>
          </cell>
          <cell r="AG570">
            <v>4</v>
          </cell>
          <cell r="AH570" t="str">
            <v>SAPHIRE</v>
          </cell>
          <cell r="AI570">
            <v>0</v>
          </cell>
          <cell r="AJ570" t="str">
            <v>Y</v>
          </cell>
          <cell r="AK570">
            <v>0</v>
          </cell>
          <cell r="AL570">
            <v>45261</v>
          </cell>
          <cell r="AM570">
            <v>45701</v>
          </cell>
          <cell r="AN570">
            <v>1</v>
          </cell>
          <cell r="AO570">
            <v>110</v>
          </cell>
          <cell r="AP570" t="str">
            <v>EKSKLUSIF</v>
          </cell>
          <cell r="AQ570" t="str">
            <v>-</v>
          </cell>
          <cell r="AR570" t="str">
            <v>EKSKLUSIF</v>
          </cell>
          <cell r="AS570" t="str">
            <v>EKSKLUSIF</v>
          </cell>
          <cell r="AT570" t="str">
            <v>EKSKLUSIF</v>
          </cell>
          <cell r="AU570" t="str">
            <v>EKSKLUSIF</v>
          </cell>
          <cell r="AV570" t="str">
            <v/>
          </cell>
          <cell r="AW570">
            <v>52</v>
          </cell>
          <cell r="AX570">
            <v>48</v>
          </cell>
          <cell r="AY570">
            <v>47</v>
          </cell>
          <cell r="AZ570">
            <v>51</v>
          </cell>
          <cell r="BA570">
            <v>46</v>
          </cell>
          <cell r="BB570">
            <v>52</v>
          </cell>
          <cell r="BC570">
            <v>48</v>
          </cell>
          <cell r="BD570">
            <v>47</v>
          </cell>
          <cell r="BE570">
            <v>51</v>
          </cell>
          <cell r="BF570">
            <v>46</v>
          </cell>
          <cell r="BG570">
            <v>22</v>
          </cell>
          <cell r="BH570">
            <v>52</v>
          </cell>
          <cell r="BI570">
            <v>48</v>
          </cell>
          <cell r="BJ570">
            <v>47</v>
          </cell>
          <cell r="BK570">
            <v>51</v>
          </cell>
          <cell r="BL570">
            <v>46</v>
          </cell>
          <cell r="BM570">
            <v>22</v>
          </cell>
          <cell r="BN570">
            <v>288</v>
          </cell>
          <cell r="BO570">
            <v>0</v>
          </cell>
          <cell r="BP570">
            <v>52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22</v>
          </cell>
          <cell r="BV570">
            <v>74</v>
          </cell>
          <cell r="BW570">
            <v>0</v>
          </cell>
          <cell r="BX570" t="str">
            <v>TIDAK</v>
          </cell>
          <cell r="BY570" t="str">
            <v>TIDAK</v>
          </cell>
        </row>
        <row r="571">
          <cell r="A571" t="str">
            <v>A2447</v>
          </cell>
          <cell r="B571" t="str">
            <v>Sufyan Hanif Abyan</v>
          </cell>
          <cell r="C571" t="str">
            <v>RVO</v>
          </cell>
          <cell r="D571">
            <v>45191</v>
          </cell>
          <cell r="E571" t="str">
            <v>Sep-23</v>
          </cell>
          <cell r="F571" t="str">
            <v>REGULER</v>
          </cell>
          <cell r="G571" t="str">
            <v>REGULER</v>
          </cell>
          <cell r="H571" t="str">
            <v>REGULER</v>
          </cell>
          <cell r="I571" t="str">
            <v>REGULER</v>
          </cell>
          <cell r="J571" t="str">
            <v>REGULER</v>
          </cell>
          <cell r="K571" t="str">
            <v>REGULER</v>
          </cell>
          <cell r="L571" t="str">
            <v>REGULER</v>
          </cell>
          <cell r="M571">
            <v>9</v>
          </cell>
          <cell r="N571">
            <v>13</v>
          </cell>
          <cell r="O571">
            <v>22</v>
          </cell>
          <cell r="P571">
            <v>27</v>
          </cell>
          <cell r="Q571">
            <v>25</v>
          </cell>
          <cell r="R571">
            <v>33</v>
          </cell>
          <cell r="S571">
            <v>5</v>
          </cell>
          <cell r="T571">
            <v>134</v>
          </cell>
          <cell r="U571">
            <v>9</v>
          </cell>
          <cell r="V571">
            <v>13</v>
          </cell>
          <cell r="W571">
            <v>22</v>
          </cell>
          <cell r="X571">
            <v>27</v>
          </cell>
          <cell r="Y571">
            <v>25</v>
          </cell>
          <cell r="Z571">
            <v>33</v>
          </cell>
          <cell r="AA571">
            <v>5</v>
          </cell>
          <cell r="AB571">
            <v>134</v>
          </cell>
          <cell r="AC571">
            <v>0</v>
          </cell>
          <cell r="AD571" t="str">
            <v>TIDAK</v>
          </cell>
          <cell r="AE571" t="str">
            <v>TIDAK</v>
          </cell>
          <cell r="AF571">
            <v>134</v>
          </cell>
          <cell r="AG571">
            <v>3</v>
          </cell>
          <cell r="AH571" t="str">
            <v>SAPHIRE</v>
          </cell>
          <cell r="AI571">
            <v>0</v>
          </cell>
          <cell r="AJ571" t="str">
            <v>Y</v>
          </cell>
          <cell r="AK571">
            <v>0</v>
          </cell>
          <cell r="AL571">
            <v>45261</v>
          </cell>
          <cell r="AM571">
            <v>45701</v>
          </cell>
          <cell r="AN571">
            <v>1</v>
          </cell>
          <cell r="AO571">
            <v>134</v>
          </cell>
          <cell r="AP571" t="str">
            <v>-</v>
          </cell>
          <cell r="AQ571" t="str">
            <v>-</v>
          </cell>
          <cell r="AR571" t="str">
            <v>REGULER</v>
          </cell>
          <cell r="AS571" t="str">
            <v>REGULER</v>
          </cell>
          <cell r="AT571" t="str">
            <v>REGULER</v>
          </cell>
          <cell r="AU571" t="str">
            <v>REGULER</v>
          </cell>
          <cell r="AV571" t="str">
            <v/>
          </cell>
          <cell r="AW571">
            <v>30</v>
          </cell>
          <cell r="AX571">
            <v>26</v>
          </cell>
          <cell r="AY571">
            <v>30</v>
          </cell>
          <cell r="AZ571">
            <v>43</v>
          </cell>
          <cell r="BA571">
            <v>34</v>
          </cell>
          <cell r="BB571">
            <v>30</v>
          </cell>
          <cell r="BC571">
            <v>26</v>
          </cell>
          <cell r="BD571">
            <v>30</v>
          </cell>
          <cell r="BE571">
            <v>43</v>
          </cell>
          <cell r="BF571">
            <v>34</v>
          </cell>
          <cell r="BG571">
            <v>14</v>
          </cell>
          <cell r="BH571">
            <v>30</v>
          </cell>
          <cell r="BI571">
            <v>26</v>
          </cell>
          <cell r="BJ571">
            <v>30</v>
          </cell>
          <cell r="BK571">
            <v>43</v>
          </cell>
          <cell r="BL571">
            <v>34</v>
          </cell>
          <cell r="BM571">
            <v>18</v>
          </cell>
          <cell r="BN571">
            <v>195</v>
          </cell>
          <cell r="BO571">
            <v>14</v>
          </cell>
          <cell r="BP571">
            <v>30</v>
          </cell>
          <cell r="BQ571">
            <v>26</v>
          </cell>
          <cell r="BR571">
            <v>30</v>
          </cell>
          <cell r="BS571">
            <v>43</v>
          </cell>
          <cell r="BT571">
            <v>34</v>
          </cell>
          <cell r="BU571">
            <v>18</v>
          </cell>
          <cell r="BV571">
            <v>195</v>
          </cell>
          <cell r="BW571">
            <v>0</v>
          </cell>
          <cell r="BX571" t="str">
            <v>TIDAK</v>
          </cell>
          <cell r="BY571" t="str">
            <v>TIDAK</v>
          </cell>
        </row>
        <row r="572">
          <cell r="A572">
            <v>90654</v>
          </cell>
          <cell r="B572" t="str">
            <v>Surya Setia Nugraha Putra</v>
          </cell>
          <cell r="C572" t="str">
            <v>RVO</v>
          </cell>
          <cell r="D572">
            <v>44743</v>
          </cell>
          <cell r="E572" t="str">
            <v>Jul-22</v>
          </cell>
          <cell r="F572" t="str">
            <v>-</v>
          </cell>
          <cell r="G572" t="str">
            <v>-</v>
          </cell>
          <cell r="H572" t="str">
            <v>REGULER</v>
          </cell>
          <cell r="I572" t="str">
            <v>REGULER</v>
          </cell>
          <cell r="J572" t="str">
            <v>-</v>
          </cell>
          <cell r="K572" t="str">
            <v>-</v>
          </cell>
          <cell r="L572" t="str">
            <v>-</v>
          </cell>
          <cell r="M572">
            <v>0</v>
          </cell>
          <cell r="N572">
            <v>0</v>
          </cell>
          <cell r="O572">
            <v>15</v>
          </cell>
          <cell r="P572">
            <v>12</v>
          </cell>
          <cell r="Q572">
            <v>0</v>
          </cell>
          <cell r="R572">
            <v>0</v>
          </cell>
          <cell r="S572">
            <v>0</v>
          </cell>
          <cell r="T572">
            <v>27</v>
          </cell>
          <cell r="U572">
            <v>0</v>
          </cell>
          <cell r="V572">
            <v>0</v>
          </cell>
          <cell r="W572">
            <v>15</v>
          </cell>
          <cell r="X572">
            <v>12</v>
          </cell>
          <cell r="Y572">
            <v>0</v>
          </cell>
          <cell r="Z572">
            <v>0</v>
          </cell>
          <cell r="AA572">
            <v>0</v>
          </cell>
          <cell r="AB572">
            <v>27</v>
          </cell>
          <cell r="AC572">
            <v>5</v>
          </cell>
          <cell r="AD572" t="str">
            <v>DOWNGRADE</v>
          </cell>
          <cell r="AE572" t="str">
            <v>RESET</v>
          </cell>
          <cell r="AF572">
            <v>0</v>
          </cell>
          <cell r="AG572">
            <v>2</v>
          </cell>
          <cell r="AH572" t="str">
            <v>SAPHIRE</v>
          </cell>
          <cell r="AI572">
            <v>0</v>
          </cell>
          <cell r="AJ572" t="str">
            <v>FALSE</v>
          </cell>
          <cell r="AK572">
            <v>0</v>
          </cell>
          <cell r="AL572">
            <v>45261</v>
          </cell>
          <cell r="AM572">
            <v>45701</v>
          </cell>
          <cell r="AN572">
            <v>1</v>
          </cell>
          <cell r="AO572">
            <v>0</v>
          </cell>
          <cell r="AP572" t="str">
            <v>-</v>
          </cell>
          <cell r="AQ572" t="str">
            <v>-</v>
          </cell>
          <cell r="AR572" t="str">
            <v>-</v>
          </cell>
          <cell r="AS572" t="str">
            <v>-</v>
          </cell>
          <cell r="AT572" t="str">
            <v>-</v>
          </cell>
          <cell r="AU572" t="str">
            <v>-</v>
          </cell>
          <cell r="AV572" t="str">
            <v/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 t="str">
            <v/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 t="str">
            <v/>
          </cell>
          <cell r="BN572">
            <v>0</v>
          </cell>
          <cell r="BO572" t="str">
            <v/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 t="str">
            <v/>
          </cell>
          <cell r="BV572">
            <v>0</v>
          </cell>
          <cell r="BW572">
            <v>7</v>
          </cell>
          <cell r="BX572" t="str">
            <v>DOWNGRADE</v>
          </cell>
          <cell r="BY572" t="str">
            <v>RESET</v>
          </cell>
        </row>
        <row r="573">
          <cell r="A573" t="str">
            <v>A2403</v>
          </cell>
          <cell r="B573" t="str">
            <v>Suryaning Suci</v>
          </cell>
          <cell r="C573" t="str">
            <v>RVO</v>
          </cell>
          <cell r="D573">
            <v>45076</v>
          </cell>
          <cell r="E573" t="str">
            <v>May-23</v>
          </cell>
          <cell r="F573" t="str">
            <v>REGULER</v>
          </cell>
          <cell r="G573" t="str">
            <v>REGULER</v>
          </cell>
          <cell r="H573" t="str">
            <v>REGULER</v>
          </cell>
          <cell r="I573" t="str">
            <v>REGULER</v>
          </cell>
          <cell r="J573" t="str">
            <v>REGULER</v>
          </cell>
          <cell r="K573" t="str">
            <v>REGULER</v>
          </cell>
          <cell r="L573" t="str">
            <v>REGULER</v>
          </cell>
          <cell r="M573">
            <v>16</v>
          </cell>
          <cell r="N573">
            <v>20</v>
          </cell>
          <cell r="O573">
            <v>14</v>
          </cell>
          <cell r="P573">
            <v>27</v>
          </cell>
          <cell r="Q573">
            <v>3</v>
          </cell>
          <cell r="R573">
            <v>10</v>
          </cell>
          <cell r="S573">
            <v>5</v>
          </cell>
          <cell r="T573">
            <v>95</v>
          </cell>
          <cell r="U573">
            <v>16</v>
          </cell>
          <cell r="V573">
            <v>20</v>
          </cell>
          <cell r="W573">
            <v>14</v>
          </cell>
          <cell r="X573">
            <v>27</v>
          </cell>
          <cell r="Y573">
            <v>3</v>
          </cell>
          <cell r="Z573">
            <v>10</v>
          </cell>
          <cell r="AA573">
            <v>5</v>
          </cell>
          <cell r="AB573">
            <v>95</v>
          </cell>
          <cell r="AC573">
            <v>0</v>
          </cell>
          <cell r="AD573" t="str">
            <v>TIDAK</v>
          </cell>
          <cell r="AE573" t="str">
            <v>TIDAK</v>
          </cell>
          <cell r="AF573">
            <v>95</v>
          </cell>
          <cell r="AG573">
            <v>3</v>
          </cell>
          <cell r="AH573" t="str">
            <v>SAPHIRE</v>
          </cell>
          <cell r="AI573">
            <v>0</v>
          </cell>
          <cell r="AJ573" t="str">
            <v>Y</v>
          </cell>
          <cell r="AK573">
            <v>0</v>
          </cell>
          <cell r="AL573">
            <v>45261</v>
          </cell>
          <cell r="AM573">
            <v>45701</v>
          </cell>
          <cell r="AN573">
            <v>1</v>
          </cell>
          <cell r="AO573">
            <v>95</v>
          </cell>
          <cell r="AP573" t="str">
            <v>-</v>
          </cell>
          <cell r="AQ573" t="str">
            <v>-</v>
          </cell>
          <cell r="AR573" t="str">
            <v>-</v>
          </cell>
          <cell r="AS573" t="str">
            <v>-</v>
          </cell>
          <cell r="AT573" t="str">
            <v>-</v>
          </cell>
          <cell r="AU573" t="str">
            <v>-</v>
          </cell>
          <cell r="AV573" t="str">
            <v/>
          </cell>
          <cell r="AW573">
            <v>2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2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8</v>
          </cell>
          <cell r="BH573">
            <v>2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 t="str">
            <v/>
          </cell>
          <cell r="BN573">
            <v>10</v>
          </cell>
          <cell r="BO573">
            <v>8</v>
          </cell>
          <cell r="BP573">
            <v>2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 t="str">
            <v/>
          </cell>
          <cell r="BV573">
            <v>10</v>
          </cell>
          <cell r="BW573">
            <v>5</v>
          </cell>
          <cell r="BX573" t="str">
            <v>DOWNGRADE</v>
          </cell>
          <cell r="BY573" t="str">
            <v>RESET</v>
          </cell>
        </row>
        <row r="574">
          <cell r="A574">
            <v>92006</v>
          </cell>
          <cell r="B574" t="str">
            <v>Tara Adining Widiyawati</v>
          </cell>
          <cell r="C574" t="str">
            <v>RVO</v>
          </cell>
          <cell r="D574">
            <v>44546</v>
          </cell>
          <cell r="E574" t="str">
            <v>Dec-21</v>
          </cell>
          <cell r="F574" t="str">
            <v>REGULER</v>
          </cell>
          <cell r="G574" t="str">
            <v>EKSKLUSIF</v>
          </cell>
          <cell r="H574" t="str">
            <v>EKSKLUSIF</v>
          </cell>
          <cell r="I574" t="str">
            <v>EKSKLUSIF</v>
          </cell>
          <cell r="J574" t="str">
            <v>REGULER</v>
          </cell>
          <cell r="K574" t="str">
            <v>EKSKLUSIF</v>
          </cell>
          <cell r="L574" t="str">
            <v>EKSKLUSIF</v>
          </cell>
          <cell r="M574">
            <v>21</v>
          </cell>
          <cell r="N574">
            <v>52</v>
          </cell>
          <cell r="O574">
            <v>48</v>
          </cell>
          <cell r="P574">
            <v>52</v>
          </cell>
          <cell r="Q574">
            <v>20</v>
          </cell>
          <cell r="R574">
            <v>54</v>
          </cell>
          <cell r="S574">
            <v>0</v>
          </cell>
          <cell r="T574">
            <v>247</v>
          </cell>
          <cell r="U574">
            <v>21</v>
          </cell>
          <cell r="V574">
            <v>0</v>
          </cell>
          <cell r="W574">
            <v>0</v>
          </cell>
          <cell r="X574">
            <v>0</v>
          </cell>
          <cell r="Y574">
            <v>20</v>
          </cell>
          <cell r="Z574">
            <v>0</v>
          </cell>
          <cell r="AA574">
            <v>0</v>
          </cell>
          <cell r="AB574">
            <v>41</v>
          </cell>
          <cell r="AC574">
            <v>1</v>
          </cell>
          <cell r="AD574" t="str">
            <v>TIDAK</v>
          </cell>
          <cell r="AE574" t="str">
            <v>TIDAK</v>
          </cell>
          <cell r="AF574">
            <v>41</v>
          </cell>
          <cell r="AG574">
            <v>3</v>
          </cell>
          <cell r="AH574" t="str">
            <v>SAPHIRE</v>
          </cell>
          <cell r="AI574">
            <v>0</v>
          </cell>
          <cell r="AJ574" t="str">
            <v>FALSE</v>
          </cell>
          <cell r="AK574">
            <v>0</v>
          </cell>
          <cell r="AL574">
            <v>45261</v>
          </cell>
          <cell r="AM574">
            <v>45701</v>
          </cell>
          <cell r="AN574">
            <v>1</v>
          </cell>
          <cell r="AO574">
            <v>41</v>
          </cell>
          <cell r="AP574" t="str">
            <v>EKSKLUSIF</v>
          </cell>
          <cell r="AQ574" t="str">
            <v>-</v>
          </cell>
          <cell r="AR574" t="str">
            <v>EKSKLUSIF</v>
          </cell>
          <cell r="AS574" t="str">
            <v>EKSKLUSIF</v>
          </cell>
          <cell r="AT574" t="str">
            <v>EKSKLUSIF</v>
          </cell>
          <cell r="AU574" t="str">
            <v>REGULER</v>
          </cell>
          <cell r="AV574" t="str">
            <v/>
          </cell>
          <cell r="AW574">
            <v>55</v>
          </cell>
          <cell r="AX574">
            <v>52</v>
          </cell>
          <cell r="AY574">
            <v>49</v>
          </cell>
          <cell r="AZ574">
            <v>57</v>
          </cell>
          <cell r="BA574">
            <v>25</v>
          </cell>
          <cell r="BB574">
            <v>55</v>
          </cell>
          <cell r="BC574">
            <v>52</v>
          </cell>
          <cell r="BD574">
            <v>49</v>
          </cell>
          <cell r="BE574">
            <v>57</v>
          </cell>
          <cell r="BF574">
            <v>25</v>
          </cell>
          <cell r="BG574">
            <v>26</v>
          </cell>
          <cell r="BH574">
            <v>55</v>
          </cell>
          <cell r="BI574">
            <v>52</v>
          </cell>
          <cell r="BJ574">
            <v>49</v>
          </cell>
          <cell r="BK574">
            <v>57</v>
          </cell>
          <cell r="BL574">
            <v>25</v>
          </cell>
          <cell r="BM574">
            <v>19</v>
          </cell>
          <cell r="BN574">
            <v>283</v>
          </cell>
          <cell r="BO574">
            <v>0</v>
          </cell>
          <cell r="BP574">
            <v>55</v>
          </cell>
          <cell r="BQ574">
            <v>0</v>
          </cell>
          <cell r="BR574">
            <v>0</v>
          </cell>
          <cell r="BS574">
            <v>0</v>
          </cell>
          <cell r="BT574">
            <v>25</v>
          </cell>
          <cell r="BU574">
            <v>19</v>
          </cell>
          <cell r="BV574">
            <v>99</v>
          </cell>
          <cell r="BW574">
            <v>0</v>
          </cell>
          <cell r="BX574" t="str">
            <v>TIDAK</v>
          </cell>
          <cell r="BY574" t="str">
            <v>TIDAK</v>
          </cell>
        </row>
        <row r="575">
          <cell r="A575">
            <v>92737</v>
          </cell>
          <cell r="B575" t="str">
            <v>Tiara Sonya Pitaloka</v>
          </cell>
          <cell r="C575" t="str">
            <v>RVO</v>
          </cell>
          <cell r="D575">
            <v>44805</v>
          </cell>
          <cell r="E575" t="str">
            <v>Sep-22</v>
          </cell>
          <cell r="F575" t="str">
            <v>REGULER</v>
          </cell>
          <cell r="G575" t="str">
            <v>REGULER</v>
          </cell>
          <cell r="H575" t="str">
            <v>REGULER</v>
          </cell>
          <cell r="I575" t="str">
            <v>REGULER</v>
          </cell>
          <cell r="J575" t="str">
            <v>REGULER</v>
          </cell>
          <cell r="K575" t="str">
            <v>REGULER</v>
          </cell>
          <cell r="L575" t="str">
            <v>REGULER</v>
          </cell>
          <cell r="M575">
            <v>13</v>
          </cell>
          <cell r="N575">
            <v>18</v>
          </cell>
          <cell r="O575">
            <v>17</v>
          </cell>
          <cell r="P575">
            <v>23</v>
          </cell>
          <cell r="Q575">
            <v>20</v>
          </cell>
          <cell r="R575">
            <v>26</v>
          </cell>
          <cell r="S575">
            <v>12</v>
          </cell>
          <cell r="T575">
            <v>129</v>
          </cell>
          <cell r="U575">
            <v>13</v>
          </cell>
          <cell r="V575">
            <v>18</v>
          </cell>
          <cell r="W575">
            <v>17</v>
          </cell>
          <cell r="X575">
            <v>23</v>
          </cell>
          <cell r="Y575">
            <v>20</v>
          </cell>
          <cell r="Z575">
            <v>26</v>
          </cell>
          <cell r="AA575">
            <v>12</v>
          </cell>
          <cell r="AB575">
            <v>129</v>
          </cell>
          <cell r="AC575">
            <v>0</v>
          </cell>
          <cell r="AD575" t="str">
            <v>TIDAK</v>
          </cell>
          <cell r="AE575" t="str">
            <v>TIDAK</v>
          </cell>
          <cell r="AF575">
            <v>129</v>
          </cell>
          <cell r="AG575">
            <v>4</v>
          </cell>
          <cell r="AH575" t="str">
            <v>SAPHIRE</v>
          </cell>
          <cell r="AI575">
            <v>0</v>
          </cell>
          <cell r="AJ575" t="str">
            <v>Y</v>
          </cell>
          <cell r="AK575">
            <v>0</v>
          </cell>
          <cell r="AL575">
            <v>45261</v>
          </cell>
          <cell r="AM575">
            <v>45701</v>
          </cell>
          <cell r="AN575">
            <v>1</v>
          </cell>
          <cell r="AO575">
            <v>129</v>
          </cell>
          <cell r="AP575" t="str">
            <v>-</v>
          </cell>
          <cell r="AQ575" t="str">
            <v>-</v>
          </cell>
          <cell r="AR575" t="str">
            <v>REGULER</v>
          </cell>
          <cell r="AS575" t="str">
            <v>REGULER</v>
          </cell>
          <cell r="AT575" t="str">
            <v>REGULER</v>
          </cell>
          <cell r="AU575" t="str">
            <v>REGULER</v>
          </cell>
          <cell r="AV575" t="str">
            <v/>
          </cell>
          <cell r="AW575">
            <v>32</v>
          </cell>
          <cell r="AX575">
            <v>34</v>
          </cell>
          <cell r="AY575">
            <v>25</v>
          </cell>
          <cell r="AZ575">
            <v>34</v>
          </cell>
          <cell r="BA575">
            <v>27</v>
          </cell>
          <cell r="BB575">
            <v>32</v>
          </cell>
          <cell r="BC575">
            <v>34</v>
          </cell>
          <cell r="BD575">
            <v>25</v>
          </cell>
          <cell r="BE575">
            <v>34</v>
          </cell>
          <cell r="BF575">
            <v>27</v>
          </cell>
          <cell r="BG575">
            <v>15</v>
          </cell>
          <cell r="BH575">
            <v>32</v>
          </cell>
          <cell r="BI575">
            <v>34</v>
          </cell>
          <cell r="BJ575">
            <v>25</v>
          </cell>
          <cell r="BK575">
            <v>34</v>
          </cell>
          <cell r="BL575">
            <v>27</v>
          </cell>
          <cell r="BM575">
            <v>7</v>
          </cell>
          <cell r="BN575">
            <v>174</v>
          </cell>
          <cell r="BO575">
            <v>15</v>
          </cell>
          <cell r="BP575">
            <v>32</v>
          </cell>
          <cell r="BQ575">
            <v>34</v>
          </cell>
          <cell r="BR575">
            <v>25</v>
          </cell>
          <cell r="BS575">
            <v>34</v>
          </cell>
          <cell r="BT575">
            <v>27</v>
          </cell>
          <cell r="BU575">
            <v>7</v>
          </cell>
          <cell r="BV575">
            <v>174</v>
          </cell>
          <cell r="BW575">
            <v>0</v>
          </cell>
          <cell r="BX575" t="str">
            <v>TIDAK</v>
          </cell>
          <cell r="BY575" t="str">
            <v>TIDAK</v>
          </cell>
        </row>
        <row r="576">
          <cell r="A576">
            <v>92696</v>
          </cell>
          <cell r="B576" t="str">
            <v>Trixie Azarine Ambarrini</v>
          </cell>
          <cell r="C576" t="str">
            <v>RVO</v>
          </cell>
          <cell r="D576">
            <v>44853</v>
          </cell>
          <cell r="E576" t="str">
            <v>Oct-22</v>
          </cell>
          <cell r="F576" t="str">
            <v>REGULER</v>
          </cell>
          <cell r="G576" t="str">
            <v>REGULER</v>
          </cell>
          <cell r="H576" t="str">
            <v>REGULER</v>
          </cell>
          <cell r="I576" t="str">
            <v>REGULER</v>
          </cell>
          <cell r="J576" t="str">
            <v>-</v>
          </cell>
          <cell r="K576" t="str">
            <v>-</v>
          </cell>
          <cell r="L576" t="str">
            <v>REGULER</v>
          </cell>
          <cell r="M576">
            <v>9</v>
          </cell>
          <cell r="N576">
            <v>28</v>
          </cell>
          <cell r="O576">
            <v>30</v>
          </cell>
          <cell r="P576">
            <v>38</v>
          </cell>
          <cell r="Q576">
            <v>0</v>
          </cell>
          <cell r="R576">
            <v>0</v>
          </cell>
          <cell r="S576">
            <v>1</v>
          </cell>
          <cell r="T576">
            <v>106</v>
          </cell>
          <cell r="U576">
            <v>9</v>
          </cell>
          <cell r="V576">
            <v>28</v>
          </cell>
          <cell r="W576">
            <v>30</v>
          </cell>
          <cell r="X576">
            <v>38</v>
          </cell>
          <cell r="Y576">
            <v>0</v>
          </cell>
          <cell r="Z576">
            <v>0</v>
          </cell>
          <cell r="AA576">
            <v>1</v>
          </cell>
          <cell r="AB576">
            <v>106</v>
          </cell>
          <cell r="AC576">
            <v>2</v>
          </cell>
          <cell r="AD576" t="str">
            <v>TIDAK</v>
          </cell>
          <cell r="AE576" t="str">
            <v>TIDAK</v>
          </cell>
          <cell r="AF576">
            <v>106</v>
          </cell>
          <cell r="AG576">
            <v>3</v>
          </cell>
          <cell r="AH576" t="str">
            <v>SAPHIRE</v>
          </cell>
          <cell r="AI576">
            <v>0</v>
          </cell>
          <cell r="AJ576" t="str">
            <v>Y</v>
          </cell>
          <cell r="AK576">
            <v>0</v>
          </cell>
          <cell r="AL576">
            <v>45261</v>
          </cell>
          <cell r="AM576">
            <v>45701</v>
          </cell>
          <cell r="AN576">
            <v>1</v>
          </cell>
          <cell r="AO576">
            <v>106</v>
          </cell>
          <cell r="AP576" t="str">
            <v>-</v>
          </cell>
          <cell r="AQ576" t="str">
            <v>-</v>
          </cell>
          <cell r="AR576" t="str">
            <v>REGULER</v>
          </cell>
          <cell r="AS576" t="str">
            <v>REGULER</v>
          </cell>
          <cell r="AT576" t="str">
            <v>REGULER</v>
          </cell>
          <cell r="AU576" t="str">
            <v>REGULER</v>
          </cell>
          <cell r="AV576" t="str">
            <v/>
          </cell>
          <cell r="AW576">
            <v>4</v>
          </cell>
          <cell r="AX576">
            <v>40</v>
          </cell>
          <cell r="AY576">
            <v>40</v>
          </cell>
          <cell r="AZ576">
            <v>27</v>
          </cell>
          <cell r="BA576">
            <v>33</v>
          </cell>
          <cell r="BB576">
            <v>4</v>
          </cell>
          <cell r="BC576">
            <v>40</v>
          </cell>
          <cell r="BD576">
            <v>40</v>
          </cell>
          <cell r="BE576">
            <v>27</v>
          </cell>
          <cell r="BF576">
            <v>33</v>
          </cell>
          <cell r="BG576" t="str">
            <v/>
          </cell>
          <cell r="BH576">
            <v>4</v>
          </cell>
          <cell r="BI576">
            <v>40</v>
          </cell>
          <cell r="BJ576">
            <v>40</v>
          </cell>
          <cell r="BK576">
            <v>27</v>
          </cell>
          <cell r="BL576">
            <v>33</v>
          </cell>
          <cell r="BM576">
            <v>19</v>
          </cell>
          <cell r="BN576">
            <v>163</v>
          </cell>
          <cell r="BO576" t="str">
            <v/>
          </cell>
          <cell r="BP576">
            <v>4</v>
          </cell>
          <cell r="BQ576">
            <v>40</v>
          </cell>
          <cell r="BR576">
            <v>40</v>
          </cell>
          <cell r="BS576">
            <v>27</v>
          </cell>
          <cell r="BT576">
            <v>33</v>
          </cell>
          <cell r="BU576">
            <v>19</v>
          </cell>
          <cell r="BV576">
            <v>163</v>
          </cell>
          <cell r="BW576">
            <v>1</v>
          </cell>
          <cell r="BX576" t="str">
            <v>TIDAK</v>
          </cell>
          <cell r="BY576" t="str">
            <v>TIDAK</v>
          </cell>
        </row>
        <row r="577">
          <cell r="A577" t="str">
            <v>A2121</v>
          </cell>
          <cell r="B577" t="str">
            <v>Vega Primavista</v>
          </cell>
          <cell r="C577" t="str">
            <v>RVO</v>
          </cell>
          <cell r="D577">
            <v>45050</v>
          </cell>
          <cell r="E577" t="str">
            <v>May-23</v>
          </cell>
          <cell r="F577" t="str">
            <v>REGULER</v>
          </cell>
          <cell r="G577" t="str">
            <v>REGULER</v>
          </cell>
          <cell r="H577" t="str">
            <v>REGULER</v>
          </cell>
          <cell r="I577" t="str">
            <v>REGULER</v>
          </cell>
          <cell r="J577" t="str">
            <v>REGULER</v>
          </cell>
          <cell r="K577" t="str">
            <v>REGULER</v>
          </cell>
          <cell r="L577" t="str">
            <v>REGULER</v>
          </cell>
          <cell r="M577">
            <v>2</v>
          </cell>
          <cell r="N577">
            <v>24</v>
          </cell>
          <cell r="O577">
            <v>21</v>
          </cell>
          <cell r="P577">
            <v>25</v>
          </cell>
          <cell r="Q577">
            <v>25</v>
          </cell>
          <cell r="R577">
            <v>26</v>
          </cell>
          <cell r="S577">
            <v>15</v>
          </cell>
          <cell r="T577">
            <v>138</v>
          </cell>
          <cell r="U577">
            <v>2</v>
          </cell>
          <cell r="V577">
            <v>24</v>
          </cell>
          <cell r="W577">
            <v>21</v>
          </cell>
          <cell r="X577">
            <v>25</v>
          </cell>
          <cell r="Y577">
            <v>25</v>
          </cell>
          <cell r="Z577">
            <v>26</v>
          </cell>
          <cell r="AA577">
            <v>15</v>
          </cell>
          <cell r="AB577">
            <v>138</v>
          </cell>
          <cell r="AC577">
            <v>0</v>
          </cell>
          <cell r="AD577" t="str">
            <v>TIDAK</v>
          </cell>
          <cell r="AE577" t="str">
            <v>TIDAK</v>
          </cell>
          <cell r="AF577">
            <v>138</v>
          </cell>
          <cell r="AG577">
            <v>2</v>
          </cell>
          <cell r="AH577" t="str">
            <v>SAPHIRE</v>
          </cell>
          <cell r="AI577">
            <v>0</v>
          </cell>
          <cell r="AJ577" t="str">
            <v>Y</v>
          </cell>
          <cell r="AK577">
            <v>0</v>
          </cell>
          <cell r="AL577">
            <v>45261</v>
          </cell>
          <cell r="AM577">
            <v>45701</v>
          </cell>
          <cell r="AN577">
            <v>1</v>
          </cell>
          <cell r="AO577">
            <v>138</v>
          </cell>
          <cell r="AP577" t="str">
            <v>-</v>
          </cell>
          <cell r="AQ577" t="str">
            <v>-</v>
          </cell>
          <cell r="AR577" t="str">
            <v>REGULER</v>
          </cell>
          <cell r="AS577" t="str">
            <v>REGULER</v>
          </cell>
          <cell r="AT577" t="str">
            <v>REGULER</v>
          </cell>
          <cell r="AU577" t="str">
            <v>REGULER</v>
          </cell>
          <cell r="AV577" t="str">
            <v/>
          </cell>
          <cell r="AW577">
            <v>24</v>
          </cell>
          <cell r="AX577">
            <v>22</v>
          </cell>
          <cell r="AY577">
            <v>31</v>
          </cell>
          <cell r="AZ577">
            <v>36</v>
          </cell>
          <cell r="BA577">
            <v>27</v>
          </cell>
          <cell r="BB577">
            <v>24</v>
          </cell>
          <cell r="BC577">
            <v>22</v>
          </cell>
          <cell r="BD577">
            <v>31</v>
          </cell>
          <cell r="BE577">
            <v>36</v>
          </cell>
          <cell r="BF577">
            <v>27</v>
          </cell>
          <cell r="BG577">
            <v>10</v>
          </cell>
          <cell r="BH577">
            <v>24</v>
          </cell>
          <cell r="BI577">
            <v>22</v>
          </cell>
          <cell r="BJ577">
            <v>31</v>
          </cell>
          <cell r="BK577">
            <v>36</v>
          </cell>
          <cell r="BL577">
            <v>27</v>
          </cell>
          <cell r="BM577">
            <v>17</v>
          </cell>
          <cell r="BN577">
            <v>167</v>
          </cell>
          <cell r="BO577">
            <v>10</v>
          </cell>
          <cell r="BP577">
            <v>24</v>
          </cell>
          <cell r="BQ577">
            <v>22</v>
          </cell>
          <cell r="BR577">
            <v>31</v>
          </cell>
          <cell r="BS577">
            <v>36</v>
          </cell>
          <cell r="BT577">
            <v>27</v>
          </cell>
          <cell r="BU577">
            <v>17</v>
          </cell>
          <cell r="BV577">
            <v>167</v>
          </cell>
          <cell r="BW577">
            <v>0</v>
          </cell>
          <cell r="BX577" t="str">
            <v>TIDAK</v>
          </cell>
          <cell r="BY577" t="str">
            <v>TIDAK</v>
          </cell>
        </row>
        <row r="578">
          <cell r="A578">
            <v>92694</v>
          </cell>
          <cell r="B578" t="str">
            <v>Wahyu Nugroho</v>
          </cell>
          <cell r="C578" t="str">
            <v>RVO</v>
          </cell>
          <cell r="D578">
            <v>44816</v>
          </cell>
          <cell r="E578" t="str">
            <v>Sep-22</v>
          </cell>
          <cell r="F578" t="str">
            <v>EKSKLUSIF</v>
          </cell>
          <cell r="G578" t="str">
            <v>EKSKLUSIF</v>
          </cell>
          <cell r="H578" t="str">
            <v>EKSKLUSIF</v>
          </cell>
          <cell r="I578" t="str">
            <v>EKSKLUSIF</v>
          </cell>
          <cell r="J578" t="str">
            <v>EKSKLUSIF</v>
          </cell>
          <cell r="K578" t="str">
            <v>EKSKLUSIF</v>
          </cell>
          <cell r="L578" t="str">
            <v>EKSKLUSIF</v>
          </cell>
          <cell r="M578">
            <v>27</v>
          </cell>
          <cell r="N578">
            <v>54</v>
          </cell>
          <cell r="O578">
            <v>39</v>
          </cell>
          <cell r="P578">
            <v>48</v>
          </cell>
          <cell r="Q578">
            <v>48</v>
          </cell>
          <cell r="R578">
            <v>47</v>
          </cell>
          <cell r="S578">
            <v>0</v>
          </cell>
          <cell r="T578">
            <v>263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1</v>
          </cell>
          <cell r="AD578" t="str">
            <v>TIDAK</v>
          </cell>
          <cell r="AE578" t="str">
            <v>TIDAK</v>
          </cell>
          <cell r="AF578">
            <v>0</v>
          </cell>
          <cell r="AG578">
            <v>5</v>
          </cell>
          <cell r="AH578" t="str">
            <v>SAPHIRE</v>
          </cell>
          <cell r="AI578">
            <v>0</v>
          </cell>
          <cell r="AJ578" t="str">
            <v>FALSE</v>
          </cell>
          <cell r="AK578">
            <v>0</v>
          </cell>
          <cell r="AL578">
            <v>45261</v>
          </cell>
          <cell r="AM578">
            <v>45701</v>
          </cell>
          <cell r="AN578">
            <v>1</v>
          </cell>
          <cell r="AO578">
            <v>0</v>
          </cell>
          <cell r="AP578" t="str">
            <v>EKSKLUSIF</v>
          </cell>
          <cell r="AQ578" t="str">
            <v>-</v>
          </cell>
          <cell r="AR578" t="str">
            <v>EKSKLUSIF</v>
          </cell>
          <cell r="AS578" t="str">
            <v>EKSKLUSIF</v>
          </cell>
          <cell r="AT578" t="str">
            <v>EKSKLUSIF</v>
          </cell>
          <cell r="AU578" t="str">
            <v>EKSKLUSIF</v>
          </cell>
          <cell r="AV578" t="str">
            <v/>
          </cell>
          <cell r="AW578">
            <v>51</v>
          </cell>
          <cell r="AX578">
            <v>48</v>
          </cell>
          <cell r="AY578">
            <v>52</v>
          </cell>
          <cell r="AZ578">
            <v>62</v>
          </cell>
          <cell r="BA578">
            <v>48</v>
          </cell>
          <cell r="BB578">
            <v>51</v>
          </cell>
          <cell r="BC578">
            <v>48</v>
          </cell>
          <cell r="BD578">
            <v>52</v>
          </cell>
          <cell r="BE578">
            <v>62</v>
          </cell>
          <cell r="BF578">
            <v>48</v>
          </cell>
          <cell r="BG578">
            <v>23</v>
          </cell>
          <cell r="BH578">
            <v>51</v>
          </cell>
          <cell r="BI578">
            <v>48</v>
          </cell>
          <cell r="BJ578">
            <v>52</v>
          </cell>
          <cell r="BK578">
            <v>62</v>
          </cell>
          <cell r="BL578">
            <v>48</v>
          </cell>
          <cell r="BM578">
            <v>26</v>
          </cell>
          <cell r="BN578">
            <v>310</v>
          </cell>
          <cell r="BO578">
            <v>0</v>
          </cell>
          <cell r="BP578">
            <v>51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26</v>
          </cell>
          <cell r="BV578">
            <v>77</v>
          </cell>
          <cell r="BW578">
            <v>0</v>
          </cell>
          <cell r="BX578" t="str">
            <v>TIDAK</v>
          </cell>
          <cell r="BY578" t="str">
            <v>TIDAK</v>
          </cell>
        </row>
        <row r="579">
          <cell r="A579" t="str">
            <v>A2176</v>
          </cell>
          <cell r="B579" t="str">
            <v>Wella Oktaria</v>
          </cell>
          <cell r="C579" t="str">
            <v>RVO</v>
          </cell>
          <cell r="D579">
            <v>45062</v>
          </cell>
          <cell r="E579" t="str">
            <v>May-23</v>
          </cell>
          <cell r="F579" t="str">
            <v>REGULER</v>
          </cell>
          <cell r="G579" t="str">
            <v>-</v>
          </cell>
          <cell r="H579" t="str">
            <v>-</v>
          </cell>
          <cell r="I579" t="str">
            <v>-</v>
          </cell>
          <cell r="J579" t="str">
            <v>-</v>
          </cell>
          <cell r="K579" t="str">
            <v>-</v>
          </cell>
          <cell r="L579" t="str">
            <v>-</v>
          </cell>
          <cell r="M579">
            <v>15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15</v>
          </cell>
          <cell r="U579">
            <v>15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15</v>
          </cell>
          <cell r="AC579">
            <v>6</v>
          </cell>
          <cell r="AD579" t="str">
            <v>DOWNGRADE</v>
          </cell>
          <cell r="AE579" t="str">
            <v>RESET</v>
          </cell>
          <cell r="AF579">
            <v>0</v>
          </cell>
          <cell r="AG579">
            <v>1</v>
          </cell>
          <cell r="AH579" t="str">
            <v>SAPHIRE</v>
          </cell>
          <cell r="AI579">
            <v>0</v>
          </cell>
          <cell r="AJ579" t="str">
            <v>FALSE</v>
          </cell>
          <cell r="AK579">
            <v>0</v>
          </cell>
          <cell r="AL579">
            <v>45261</v>
          </cell>
          <cell r="AM579">
            <v>45701</v>
          </cell>
          <cell r="AN579">
            <v>1</v>
          </cell>
          <cell r="AO579">
            <v>0</v>
          </cell>
          <cell r="AP579" t="str">
            <v>-</v>
          </cell>
          <cell r="AQ579" t="str">
            <v>-</v>
          </cell>
          <cell r="AR579" t="str">
            <v>-</v>
          </cell>
          <cell r="AS579" t="str">
            <v>-</v>
          </cell>
          <cell r="AT579" t="str">
            <v>-</v>
          </cell>
          <cell r="AU579" t="str">
            <v>-</v>
          </cell>
          <cell r="AV579" t="str">
            <v/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 t="str">
            <v/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 t="str">
            <v/>
          </cell>
          <cell r="BN579">
            <v>0</v>
          </cell>
          <cell r="BO579" t="str">
            <v/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 t="str">
            <v/>
          </cell>
          <cell r="BV579">
            <v>0</v>
          </cell>
          <cell r="BW579">
            <v>7</v>
          </cell>
          <cell r="BX579" t="str">
            <v>DOWNGRADE</v>
          </cell>
          <cell r="BY579" t="str">
            <v>RESET</v>
          </cell>
        </row>
        <row r="580">
          <cell r="A580" t="str">
            <v>A3437</v>
          </cell>
          <cell r="B580" t="str">
            <v>Yohana Claudia</v>
          </cell>
          <cell r="C580" t="str">
            <v>RVO</v>
          </cell>
          <cell r="D580">
            <v>45282</v>
          </cell>
          <cell r="E580" t="str">
            <v>Dec-23</v>
          </cell>
          <cell r="F580" t="str">
            <v>REGULER</v>
          </cell>
          <cell r="G580" t="str">
            <v>EKSKLUSIF</v>
          </cell>
          <cell r="H580" t="str">
            <v>EKSKLUSIF</v>
          </cell>
          <cell r="I580" t="str">
            <v>EKSKLUSIF</v>
          </cell>
          <cell r="J580" t="str">
            <v>EKSKLUSIF</v>
          </cell>
          <cell r="K580" t="str">
            <v>EKSKLUSIF</v>
          </cell>
          <cell r="L580" t="str">
            <v>EKSKLUSIF</v>
          </cell>
          <cell r="M580">
            <v>11</v>
          </cell>
          <cell r="N580">
            <v>48</v>
          </cell>
          <cell r="O580">
            <v>38</v>
          </cell>
          <cell r="P580">
            <v>43</v>
          </cell>
          <cell r="Q580">
            <v>40</v>
          </cell>
          <cell r="R580">
            <v>37</v>
          </cell>
          <cell r="S580">
            <v>23</v>
          </cell>
          <cell r="T580">
            <v>240</v>
          </cell>
          <cell r="U580">
            <v>11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11</v>
          </cell>
          <cell r="AC580">
            <v>0</v>
          </cell>
          <cell r="AD580" t="str">
            <v>TIDAK</v>
          </cell>
          <cell r="AE580" t="str">
            <v>TIDAK</v>
          </cell>
          <cell r="AF580">
            <v>11</v>
          </cell>
          <cell r="AG580">
            <v>2</v>
          </cell>
          <cell r="AH580" t="str">
            <v>SAPHIRE</v>
          </cell>
          <cell r="AI580">
            <v>0</v>
          </cell>
          <cell r="AJ580" t="str">
            <v>FALSE</v>
          </cell>
          <cell r="AK580">
            <v>0</v>
          </cell>
          <cell r="AL580">
            <v>45261</v>
          </cell>
          <cell r="AM580">
            <v>45701</v>
          </cell>
          <cell r="AN580">
            <v>1</v>
          </cell>
          <cell r="AO580">
            <v>11</v>
          </cell>
          <cell r="AP580" t="str">
            <v>-</v>
          </cell>
          <cell r="AQ580" t="str">
            <v>-</v>
          </cell>
          <cell r="AR580" t="str">
            <v>EKSKLUSIF</v>
          </cell>
          <cell r="AS580" t="str">
            <v>EKSKLUSIF</v>
          </cell>
          <cell r="AT580" t="str">
            <v>EKSKLUSIF</v>
          </cell>
          <cell r="AU580" t="str">
            <v>EKSKLUSIF</v>
          </cell>
          <cell r="AV580" t="str">
            <v/>
          </cell>
          <cell r="AW580">
            <v>38</v>
          </cell>
          <cell r="AX580">
            <v>51</v>
          </cell>
          <cell r="AY580">
            <v>43</v>
          </cell>
          <cell r="AZ580">
            <v>49</v>
          </cell>
          <cell r="BA580">
            <v>47</v>
          </cell>
          <cell r="BB580">
            <v>38</v>
          </cell>
          <cell r="BC580">
            <v>51</v>
          </cell>
          <cell r="BD580">
            <v>43</v>
          </cell>
          <cell r="BE580">
            <v>49</v>
          </cell>
          <cell r="BF580">
            <v>47</v>
          </cell>
          <cell r="BG580">
            <v>22</v>
          </cell>
          <cell r="BH580">
            <v>38</v>
          </cell>
          <cell r="BI580">
            <v>51</v>
          </cell>
          <cell r="BJ580">
            <v>43</v>
          </cell>
          <cell r="BK580">
            <v>49</v>
          </cell>
          <cell r="BL580">
            <v>47</v>
          </cell>
          <cell r="BM580">
            <v>23</v>
          </cell>
          <cell r="BN580">
            <v>273</v>
          </cell>
          <cell r="BO580">
            <v>22</v>
          </cell>
          <cell r="BP580">
            <v>38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23</v>
          </cell>
          <cell r="BV580">
            <v>83</v>
          </cell>
          <cell r="BW580">
            <v>0</v>
          </cell>
          <cell r="BX580" t="str">
            <v>TIDAK</v>
          </cell>
          <cell r="BY580" t="str">
            <v>TIDAK</v>
          </cell>
        </row>
        <row r="581">
          <cell r="A581" t="str">
            <v>A3576</v>
          </cell>
          <cell r="B581" t="str">
            <v>Yonatan Adi Saputro</v>
          </cell>
          <cell r="C581" t="str">
            <v>RVO</v>
          </cell>
          <cell r="D581">
            <v>45291</v>
          </cell>
          <cell r="E581" t="str">
            <v>Dec-23</v>
          </cell>
          <cell r="F581" t="str">
            <v>REGULER</v>
          </cell>
          <cell r="G581" t="str">
            <v>REGULER</v>
          </cell>
          <cell r="H581" t="str">
            <v>REGULER</v>
          </cell>
          <cell r="I581" t="str">
            <v>REGULER</v>
          </cell>
          <cell r="J581" t="str">
            <v>EKSKLUSIF</v>
          </cell>
          <cell r="K581" t="str">
            <v>EKSKLUSIF</v>
          </cell>
          <cell r="L581" t="str">
            <v>EKSKLUSIF</v>
          </cell>
          <cell r="M581">
            <v>1</v>
          </cell>
          <cell r="N581">
            <v>5</v>
          </cell>
          <cell r="O581">
            <v>15</v>
          </cell>
          <cell r="P581">
            <v>30</v>
          </cell>
          <cell r="Q581">
            <v>41</v>
          </cell>
          <cell r="R581">
            <v>46</v>
          </cell>
          <cell r="S581">
            <v>23</v>
          </cell>
          <cell r="T581">
            <v>161</v>
          </cell>
          <cell r="U581">
            <v>1</v>
          </cell>
          <cell r="V581">
            <v>5</v>
          </cell>
          <cell r="W581">
            <v>15</v>
          </cell>
          <cell r="X581">
            <v>30</v>
          </cell>
          <cell r="Y581">
            <v>0</v>
          </cell>
          <cell r="Z581">
            <v>0</v>
          </cell>
          <cell r="AA581">
            <v>0</v>
          </cell>
          <cell r="AB581">
            <v>51</v>
          </cell>
          <cell r="AC581">
            <v>0</v>
          </cell>
          <cell r="AD581" t="str">
            <v>TIDAK</v>
          </cell>
          <cell r="AE581" t="str">
            <v>TIDAK</v>
          </cell>
          <cell r="AF581">
            <v>51</v>
          </cell>
          <cell r="AG581">
            <v>1</v>
          </cell>
          <cell r="AH581" t="str">
            <v>SAPHIRE</v>
          </cell>
          <cell r="AI581">
            <v>0</v>
          </cell>
          <cell r="AJ581" t="str">
            <v>FALSE</v>
          </cell>
          <cell r="AK581">
            <v>0</v>
          </cell>
          <cell r="AL581">
            <v>45261</v>
          </cell>
          <cell r="AM581">
            <v>45701</v>
          </cell>
          <cell r="AN581">
            <v>1</v>
          </cell>
          <cell r="AO581">
            <v>51</v>
          </cell>
          <cell r="AP581" t="str">
            <v>EKSKLUSIF</v>
          </cell>
          <cell r="AQ581" t="str">
            <v>-</v>
          </cell>
          <cell r="AR581" t="str">
            <v>REGULER</v>
          </cell>
          <cell r="AS581" t="str">
            <v>REGULER</v>
          </cell>
          <cell r="AT581" t="str">
            <v>REGULER</v>
          </cell>
          <cell r="AU581" t="str">
            <v>REGULER</v>
          </cell>
          <cell r="AV581" t="str">
            <v/>
          </cell>
          <cell r="AW581">
            <v>44</v>
          </cell>
          <cell r="AX581">
            <v>37</v>
          </cell>
          <cell r="AY581">
            <v>36</v>
          </cell>
          <cell r="AZ581">
            <v>27</v>
          </cell>
          <cell r="BA581">
            <v>24</v>
          </cell>
          <cell r="BB581">
            <v>44</v>
          </cell>
          <cell r="BC581">
            <v>37</v>
          </cell>
          <cell r="BD581">
            <v>36</v>
          </cell>
          <cell r="BE581">
            <v>27</v>
          </cell>
          <cell r="BF581">
            <v>2</v>
          </cell>
          <cell r="BG581">
            <v>22</v>
          </cell>
          <cell r="BH581">
            <v>44</v>
          </cell>
          <cell r="BI581">
            <v>37</v>
          </cell>
          <cell r="BJ581">
            <v>36</v>
          </cell>
          <cell r="BK581">
            <v>27</v>
          </cell>
          <cell r="BL581">
            <v>24</v>
          </cell>
          <cell r="BM581" t="str">
            <v/>
          </cell>
          <cell r="BN581">
            <v>190</v>
          </cell>
          <cell r="BO581">
            <v>0</v>
          </cell>
          <cell r="BP581">
            <v>44</v>
          </cell>
          <cell r="BQ581">
            <v>37</v>
          </cell>
          <cell r="BR581">
            <v>36</v>
          </cell>
          <cell r="BS581">
            <v>27</v>
          </cell>
          <cell r="BT581">
            <v>24</v>
          </cell>
          <cell r="BU581" t="str">
            <v/>
          </cell>
          <cell r="BV581">
            <v>168</v>
          </cell>
          <cell r="BW581">
            <v>1</v>
          </cell>
          <cell r="BX581" t="str">
            <v>TIDAK</v>
          </cell>
          <cell r="BY581" t="str">
            <v>TIDAK</v>
          </cell>
        </row>
        <row r="582">
          <cell r="A582">
            <v>92112</v>
          </cell>
          <cell r="B582" t="str">
            <v>Yudha Dwi Yulianto</v>
          </cell>
          <cell r="C582" t="str">
            <v>RVO</v>
          </cell>
          <cell r="D582">
            <v>44589</v>
          </cell>
          <cell r="E582" t="str">
            <v>Jan-22</v>
          </cell>
          <cell r="F582" t="str">
            <v>REGULER</v>
          </cell>
          <cell r="G582" t="str">
            <v>REGULER</v>
          </cell>
          <cell r="H582" t="str">
            <v>REGULER</v>
          </cell>
          <cell r="I582" t="str">
            <v>REGULER</v>
          </cell>
          <cell r="J582" t="str">
            <v>REGULER</v>
          </cell>
          <cell r="K582" t="str">
            <v>REGULER</v>
          </cell>
          <cell r="L582" t="str">
            <v>REGULER</v>
          </cell>
          <cell r="M582">
            <v>7</v>
          </cell>
          <cell r="N582">
            <v>10</v>
          </cell>
          <cell r="O582">
            <v>8</v>
          </cell>
          <cell r="P582">
            <v>27</v>
          </cell>
          <cell r="Q582">
            <v>20</v>
          </cell>
          <cell r="R582">
            <v>12</v>
          </cell>
          <cell r="S582">
            <v>10</v>
          </cell>
          <cell r="T582">
            <v>94</v>
          </cell>
          <cell r="U582">
            <v>7</v>
          </cell>
          <cell r="V582">
            <v>10</v>
          </cell>
          <cell r="W582">
            <v>8</v>
          </cell>
          <cell r="X582">
            <v>27</v>
          </cell>
          <cell r="Y582">
            <v>20</v>
          </cell>
          <cell r="Z582">
            <v>12</v>
          </cell>
          <cell r="AA582">
            <v>10</v>
          </cell>
          <cell r="AB582">
            <v>94</v>
          </cell>
          <cell r="AC582">
            <v>0</v>
          </cell>
          <cell r="AD582" t="str">
            <v>TIDAK</v>
          </cell>
          <cell r="AE582" t="str">
            <v>TIDAK</v>
          </cell>
          <cell r="AF582">
            <v>94</v>
          </cell>
          <cell r="AG582">
            <v>4</v>
          </cell>
          <cell r="AH582" t="str">
            <v>SAPHIRE</v>
          </cell>
          <cell r="AI582">
            <v>0</v>
          </cell>
          <cell r="AJ582" t="str">
            <v>Y</v>
          </cell>
          <cell r="AK582">
            <v>0</v>
          </cell>
          <cell r="AL582">
            <v>45261</v>
          </cell>
          <cell r="AM582">
            <v>45701</v>
          </cell>
          <cell r="AN582">
            <v>1</v>
          </cell>
          <cell r="AO582">
            <v>94</v>
          </cell>
          <cell r="AP582" t="str">
            <v>-</v>
          </cell>
          <cell r="AQ582" t="str">
            <v>-</v>
          </cell>
          <cell r="AR582" t="str">
            <v>REGULER</v>
          </cell>
          <cell r="AS582" t="str">
            <v>REGULER</v>
          </cell>
          <cell r="AT582" t="str">
            <v>REGULER</v>
          </cell>
          <cell r="AU582" t="str">
            <v>REGULER</v>
          </cell>
          <cell r="AV582" t="str">
            <v/>
          </cell>
          <cell r="AW582">
            <v>30</v>
          </cell>
          <cell r="AX582">
            <v>24</v>
          </cell>
          <cell r="AY582">
            <v>25</v>
          </cell>
          <cell r="AZ582">
            <v>26</v>
          </cell>
          <cell r="BA582">
            <v>20</v>
          </cell>
          <cell r="BB582">
            <v>30</v>
          </cell>
          <cell r="BC582">
            <v>24</v>
          </cell>
          <cell r="BD582">
            <v>25</v>
          </cell>
          <cell r="BE582">
            <v>26</v>
          </cell>
          <cell r="BF582">
            <v>20</v>
          </cell>
          <cell r="BG582">
            <v>8</v>
          </cell>
          <cell r="BH582">
            <v>30</v>
          </cell>
          <cell r="BI582">
            <v>24</v>
          </cell>
          <cell r="BJ582">
            <v>25</v>
          </cell>
          <cell r="BK582">
            <v>26</v>
          </cell>
          <cell r="BL582">
            <v>20</v>
          </cell>
          <cell r="BM582">
            <v>15</v>
          </cell>
          <cell r="BN582">
            <v>148</v>
          </cell>
          <cell r="BO582">
            <v>8</v>
          </cell>
          <cell r="BP582">
            <v>30</v>
          </cell>
          <cell r="BQ582">
            <v>24</v>
          </cell>
          <cell r="BR582">
            <v>25</v>
          </cell>
          <cell r="BS582">
            <v>26</v>
          </cell>
          <cell r="BT582">
            <v>20</v>
          </cell>
          <cell r="BU582">
            <v>15</v>
          </cell>
          <cell r="BV582">
            <v>148</v>
          </cell>
          <cell r="BW582">
            <v>0</v>
          </cell>
          <cell r="BX582" t="str">
            <v>TIDAK</v>
          </cell>
          <cell r="BY582" t="str">
            <v>TIDAK</v>
          </cell>
        </row>
        <row r="583">
          <cell r="A583" t="str">
            <v>A4336</v>
          </cell>
          <cell r="B583" t="str">
            <v>M DIMAS SETYA MAHENDRA</v>
          </cell>
          <cell r="C583" t="str">
            <v>RVO</v>
          </cell>
          <cell r="D583">
            <v>45573</v>
          </cell>
          <cell r="E583" t="str">
            <v>Oct-24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 t="str">
            <v>-</v>
          </cell>
          <cell r="AQ583" t="str">
            <v>-</v>
          </cell>
          <cell r="AR583" t="str">
            <v>-</v>
          </cell>
          <cell r="AS583" t="str">
            <v>REGULER</v>
          </cell>
          <cell r="AT583" t="str">
            <v>REGULER</v>
          </cell>
          <cell r="AU583" t="str">
            <v>REGULER</v>
          </cell>
          <cell r="AV583" t="str">
            <v/>
          </cell>
          <cell r="AW583">
            <v>0</v>
          </cell>
          <cell r="AX583">
            <v>0</v>
          </cell>
          <cell r="AY583">
            <v>1</v>
          </cell>
          <cell r="AZ583">
            <v>18</v>
          </cell>
          <cell r="BA583">
            <v>15</v>
          </cell>
          <cell r="BB583">
            <v>0</v>
          </cell>
          <cell r="BC583">
            <v>0</v>
          </cell>
          <cell r="BD583">
            <v>1</v>
          </cell>
          <cell r="BE583">
            <v>18</v>
          </cell>
          <cell r="BF583">
            <v>15</v>
          </cell>
          <cell r="BG583" t="str">
            <v/>
          </cell>
          <cell r="BH583">
            <v>0</v>
          </cell>
          <cell r="BI583">
            <v>0</v>
          </cell>
          <cell r="BJ583">
            <v>1</v>
          </cell>
          <cell r="BK583">
            <v>18</v>
          </cell>
          <cell r="BL583">
            <v>15</v>
          </cell>
          <cell r="BM583">
            <v>7</v>
          </cell>
          <cell r="BN583">
            <v>41</v>
          </cell>
          <cell r="BO583" t="str">
            <v/>
          </cell>
          <cell r="BP583">
            <v>0</v>
          </cell>
          <cell r="BQ583">
            <v>0</v>
          </cell>
          <cell r="BR583">
            <v>1</v>
          </cell>
          <cell r="BS583">
            <v>18</v>
          </cell>
          <cell r="BT583">
            <v>15</v>
          </cell>
          <cell r="BU583">
            <v>7</v>
          </cell>
          <cell r="BV583">
            <v>41</v>
          </cell>
          <cell r="BW583">
            <v>0</v>
          </cell>
          <cell r="BX583" t="str">
            <v>TIDAK</v>
          </cell>
          <cell r="BY583" t="str">
            <v>TIDAK</v>
          </cell>
        </row>
        <row r="584">
          <cell r="A584" t="str">
            <v>A4333</v>
          </cell>
          <cell r="B584" t="str">
            <v>GALUH SAFITRI</v>
          </cell>
          <cell r="C584" t="str">
            <v>RVO</v>
          </cell>
          <cell r="D584">
            <v>45568</v>
          </cell>
          <cell r="E584" t="str">
            <v>Oct-24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 t="str">
            <v>-</v>
          </cell>
          <cell r="AQ584" t="str">
            <v>-</v>
          </cell>
          <cell r="AR584" t="str">
            <v>-</v>
          </cell>
          <cell r="AS584" t="str">
            <v>-</v>
          </cell>
          <cell r="AT584" t="str">
            <v>REGULER</v>
          </cell>
          <cell r="AU584" t="str">
            <v>REGULER</v>
          </cell>
          <cell r="AV584" t="str">
            <v/>
          </cell>
          <cell r="AW584">
            <v>0</v>
          </cell>
          <cell r="AX584">
            <v>0</v>
          </cell>
          <cell r="AY584">
            <v>0</v>
          </cell>
          <cell r="AZ584">
            <v>26</v>
          </cell>
          <cell r="BA584">
            <v>32</v>
          </cell>
          <cell r="BB584">
            <v>0</v>
          </cell>
          <cell r="BC584">
            <v>0</v>
          </cell>
          <cell r="BD584">
            <v>0</v>
          </cell>
          <cell r="BE584">
            <v>26</v>
          </cell>
          <cell r="BF584">
            <v>32</v>
          </cell>
          <cell r="BG584" t="str">
            <v/>
          </cell>
          <cell r="BH584">
            <v>0</v>
          </cell>
          <cell r="BI584">
            <v>0</v>
          </cell>
          <cell r="BJ584">
            <v>0</v>
          </cell>
          <cell r="BK584">
            <v>26</v>
          </cell>
          <cell r="BL584">
            <v>32</v>
          </cell>
          <cell r="BM584">
            <v>18</v>
          </cell>
          <cell r="BN584">
            <v>76</v>
          </cell>
          <cell r="BO584" t="str">
            <v/>
          </cell>
          <cell r="BP584">
            <v>0</v>
          </cell>
          <cell r="BQ584">
            <v>0</v>
          </cell>
          <cell r="BR584">
            <v>0</v>
          </cell>
          <cell r="BS584">
            <v>26</v>
          </cell>
          <cell r="BT584">
            <v>32</v>
          </cell>
          <cell r="BU584">
            <v>18</v>
          </cell>
          <cell r="BV584">
            <v>76</v>
          </cell>
          <cell r="BW584">
            <v>0</v>
          </cell>
          <cell r="BX584" t="str">
            <v>TIDAK</v>
          </cell>
          <cell r="BY584" t="str">
            <v>TIDAK</v>
          </cell>
        </row>
        <row r="585">
          <cell r="A585" t="str">
            <v>A4335</v>
          </cell>
          <cell r="B585" t="str">
            <v>GREGORIUS DWIKA KUNCAHYO DEWAJI</v>
          </cell>
          <cell r="C585" t="str">
            <v>RVO</v>
          </cell>
          <cell r="D585">
            <v>45568</v>
          </cell>
          <cell r="E585" t="str">
            <v>Oct-24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 t="str">
            <v>-</v>
          </cell>
          <cell r="AQ585" t="str">
            <v>-</v>
          </cell>
          <cell r="AR585" t="str">
            <v>-</v>
          </cell>
          <cell r="AS585" t="str">
            <v>-</v>
          </cell>
          <cell r="AT585" t="str">
            <v>REGULER</v>
          </cell>
          <cell r="AU585" t="str">
            <v>REGULER</v>
          </cell>
          <cell r="AV585" t="str">
            <v/>
          </cell>
          <cell r="AW585">
            <v>0</v>
          </cell>
          <cell r="AX585">
            <v>0</v>
          </cell>
          <cell r="AY585">
            <v>0</v>
          </cell>
          <cell r="AZ585">
            <v>43</v>
          </cell>
          <cell r="BA585">
            <v>43</v>
          </cell>
          <cell r="BB585">
            <v>0</v>
          </cell>
          <cell r="BC585">
            <v>0</v>
          </cell>
          <cell r="BD585">
            <v>0</v>
          </cell>
          <cell r="BE585">
            <v>43</v>
          </cell>
          <cell r="BF585">
            <v>43</v>
          </cell>
          <cell r="BG585" t="str">
            <v/>
          </cell>
          <cell r="BH585">
            <v>0</v>
          </cell>
          <cell r="BI585">
            <v>0</v>
          </cell>
          <cell r="BJ585">
            <v>0</v>
          </cell>
          <cell r="BK585">
            <v>43</v>
          </cell>
          <cell r="BL585">
            <v>43</v>
          </cell>
          <cell r="BM585" t="str">
            <v/>
          </cell>
          <cell r="BN585">
            <v>86</v>
          </cell>
          <cell r="BO585" t="str">
            <v/>
          </cell>
          <cell r="BP585">
            <v>0</v>
          </cell>
          <cell r="BQ585">
            <v>0</v>
          </cell>
          <cell r="BR585">
            <v>0</v>
          </cell>
          <cell r="BS585">
            <v>43</v>
          </cell>
          <cell r="BT585">
            <v>43</v>
          </cell>
          <cell r="BU585" t="str">
            <v/>
          </cell>
          <cell r="BV585">
            <v>86</v>
          </cell>
          <cell r="BW585">
            <v>1</v>
          </cell>
          <cell r="BX585" t="str">
            <v>TIDAK</v>
          </cell>
          <cell r="BY585" t="str">
            <v>TIDAK</v>
          </cell>
        </row>
        <row r="586">
          <cell r="A586" t="str">
            <v>A4334</v>
          </cell>
          <cell r="B586" t="str">
            <v>MUHAMMAD WAHYU</v>
          </cell>
          <cell r="C586" t="str">
            <v>RVO</v>
          </cell>
          <cell r="D586">
            <v>45569</v>
          </cell>
          <cell r="E586" t="str">
            <v>Oct-24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 t="str">
            <v>-</v>
          </cell>
          <cell r="AQ586" t="str">
            <v>-</v>
          </cell>
          <cell r="AR586" t="str">
            <v>-</v>
          </cell>
          <cell r="AS586" t="str">
            <v>-</v>
          </cell>
          <cell r="AT586" t="str">
            <v>REGULER</v>
          </cell>
          <cell r="AU586" t="str">
            <v>REGULER</v>
          </cell>
          <cell r="AV586" t="str">
            <v/>
          </cell>
          <cell r="AW586">
            <v>0</v>
          </cell>
          <cell r="AX586">
            <v>0</v>
          </cell>
          <cell r="AY586">
            <v>0</v>
          </cell>
          <cell r="AZ586">
            <v>29</v>
          </cell>
          <cell r="BA586">
            <v>27</v>
          </cell>
          <cell r="BB586">
            <v>0</v>
          </cell>
          <cell r="BC586">
            <v>0</v>
          </cell>
          <cell r="BD586">
            <v>0</v>
          </cell>
          <cell r="BE586">
            <v>29</v>
          </cell>
          <cell r="BF586">
            <v>27</v>
          </cell>
          <cell r="BG586" t="str">
            <v/>
          </cell>
          <cell r="BH586">
            <v>0</v>
          </cell>
          <cell r="BI586">
            <v>0</v>
          </cell>
          <cell r="BJ586">
            <v>0</v>
          </cell>
          <cell r="BK586">
            <v>29</v>
          </cell>
          <cell r="BL586">
            <v>27</v>
          </cell>
          <cell r="BM586">
            <v>17</v>
          </cell>
          <cell r="BN586">
            <v>73</v>
          </cell>
          <cell r="BO586" t="str">
            <v/>
          </cell>
          <cell r="BP586">
            <v>0</v>
          </cell>
          <cell r="BQ586">
            <v>0</v>
          </cell>
          <cell r="BR586">
            <v>0</v>
          </cell>
          <cell r="BS586">
            <v>29</v>
          </cell>
          <cell r="BT586">
            <v>27</v>
          </cell>
          <cell r="BU586">
            <v>17</v>
          </cell>
          <cell r="BV586">
            <v>73</v>
          </cell>
          <cell r="BW586">
            <v>0</v>
          </cell>
          <cell r="BX586" t="str">
            <v>TIDAK</v>
          </cell>
          <cell r="BY586" t="str">
            <v>TIDAK</v>
          </cell>
        </row>
        <row r="587">
          <cell r="A587" t="str">
            <v>A4372</v>
          </cell>
          <cell r="B587" t="str">
            <v>TRI WIDIASTUTI</v>
          </cell>
          <cell r="C587" t="str">
            <v>RVO</v>
          </cell>
          <cell r="D587">
            <v>45586</v>
          </cell>
          <cell r="E587" t="str">
            <v>Oct-24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 t="str">
            <v>-</v>
          </cell>
          <cell r="AQ587" t="str">
            <v>-</v>
          </cell>
          <cell r="AR587" t="str">
            <v>-</v>
          </cell>
          <cell r="AS587" t="str">
            <v>-</v>
          </cell>
          <cell r="AT587" t="str">
            <v>REGULER</v>
          </cell>
          <cell r="AU587" t="str">
            <v>REGULER</v>
          </cell>
          <cell r="AV587" t="str">
            <v/>
          </cell>
          <cell r="AW587">
            <v>0</v>
          </cell>
          <cell r="AX587">
            <v>0</v>
          </cell>
          <cell r="AY587">
            <v>0</v>
          </cell>
          <cell r="AZ587">
            <v>5</v>
          </cell>
          <cell r="BA587">
            <v>15</v>
          </cell>
          <cell r="BB587">
            <v>0</v>
          </cell>
          <cell r="BC587">
            <v>0</v>
          </cell>
          <cell r="BD587">
            <v>0</v>
          </cell>
          <cell r="BE587">
            <v>5</v>
          </cell>
          <cell r="BF587">
            <v>15</v>
          </cell>
          <cell r="BG587" t="str">
            <v/>
          </cell>
          <cell r="BH587">
            <v>0</v>
          </cell>
          <cell r="BI587">
            <v>0</v>
          </cell>
          <cell r="BJ587">
            <v>0</v>
          </cell>
          <cell r="BK587">
            <v>5</v>
          </cell>
          <cell r="BL587">
            <v>15</v>
          </cell>
          <cell r="BM587">
            <v>13</v>
          </cell>
          <cell r="BN587">
            <v>33</v>
          </cell>
          <cell r="BO587" t="str">
            <v/>
          </cell>
          <cell r="BP587">
            <v>0</v>
          </cell>
          <cell r="BQ587">
            <v>0</v>
          </cell>
          <cell r="BR587">
            <v>0</v>
          </cell>
          <cell r="BS587">
            <v>5</v>
          </cell>
          <cell r="BT587">
            <v>15</v>
          </cell>
          <cell r="BU587">
            <v>13</v>
          </cell>
          <cell r="BV587">
            <v>33</v>
          </cell>
          <cell r="BW587">
            <v>0</v>
          </cell>
          <cell r="BX587" t="str">
            <v>TIDAK</v>
          </cell>
          <cell r="BY587" t="str">
            <v>TIDAK</v>
          </cell>
        </row>
        <row r="588">
          <cell r="A588" t="str">
            <v>A4370</v>
          </cell>
          <cell r="B588" t="str">
            <v>ERLANGGA ADIALAM</v>
          </cell>
          <cell r="C588" t="str">
            <v>RVO</v>
          </cell>
          <cell r="D588">
            <v>45591</v>
          </cell>
          <cell r="E588" t="str">
            <v>Oct-24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 t="str">
            <v>-</v>
          </cell>
          <cell r="AQ588" t="str">
            <v>-</v>
          </cell>
          <cell r="AR588" t="str">
            <v>-</v>
          </cell>
          <cell r="AS588" t="str">
            <v>-</v>
          </cell>
          <cell r="AT588" t="str">
            <v>REGULER</v>
          </cell>
          <cell r="AU588" t="str">
            <v>REGULER</v>
          </cell>
          <cell r="AV588" t="str">
            <v/>
          </cell>
          <cell r="AW588">
            <v>0</v>
          </cell>
          <cell r="AX588">
            <v>0</v>
          </cell>
          <cell r="AY588">
            <v>0</v>
          </cell>
          <cell r="AZ588">
            <v>1</v>
          </cell>
          <cell r="BA588">
            <v>28</v>
          </cell>
          <cell r="BB588">
            <v>0</v>
          </cell>
          <cell r="BC588">
            <v>0</v>
          </cell>
          <cell r="BD588">
            <v>0</v>
          </cell>
          <cell r="BE588">
            <v>1</v>
          </cell>
          <cell r="BF588">
            <v>28</v>
          </cell>
          <cell r="BG588" t="str">
            <v/>
          </cell>
          <cell r="BH588">
            <v>0</v>
          </cell>
          <cell r="BI588">
            <v>0</v>
          </cell>
          <cell r="BJ588">
            <v>0</v>
          </cell>
          <cell r="BK588">
            <v>1</v>
          </cell>
          <cell r="BL588">
            <v>28</v>
          </cell>
          <cell r="BM588">
            <v>9</v>
          </cell>
          <cell r="BN588">
            <v>38</v>
          </cell>
          <cell r="BO588" t="str">
            <v/>
          </cell>
          <cell r="BP588">
            <v>0</v>
          </cell>
          <cell r="BQ588">
            <v>0</v>
          </cell>
          <cell r="BR588">
            <v>0</v>
          </cell>
          <cell r="BS588">
            <v>1</v>
          </cell>
          <cell r="BT588">
            <v>28</v>
          </cell>
          <cell r="BU588">
            <v>9</v>
          </cell>
          <cell r="BV588">
            <v>38</v>
          </cell>
          <cell r="BW588">
            <v>0</v>
          </cell>
          <cell r="BX588" t="str">
            <v>TIDAK</v>
          </cell>
          <cell r="BY588" t="str">
            <v>TIDAK</v>
          </cell>
        </row>
        <row r="589">
          <cell r="A589" t="str">
            <v>A4371</v>
          </cell>
          <cell r="B589" t="str">
            <v>DEANDRA AUREL AZELI</v>
          </cell>
          <cell r="C589" t="str">
            <v>RVO</v>
          </cell>
          <cell r="D589">
            <v>45591</v>
          </cell>
          <cell r="E589" t="str">
            <v>Oct-24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 t="str">
            <v>-</v>
          </cell>
          <cell r="AQ589" t="str">
            <v>-</v>
          </cell>
          <cell r="AR589" t="str">
            <v>-</v>
          </cell>
          <cell r="AS589" t="str">
            <v>-</v>
          </cell>
          <cell r="AT589" t="str">
            <v>REGULER</v>
          </cell>
          <cell r="AU589" t="str">
            <v>REGULER</v>
          </cell>
          <cell r="AV589" t="str">
            <v/>
          </cell>
          <cell r="AW589">
            <v>0</v>
          </cell>
          <cell r="AX589">
            <v>0</v>
          </cell>
          <cell r="AY589">
            <v>0</v>
          </cell>
          <cell r="AZ589">
            <v>4</v>
          </cell>
          <cell r="BA589">
            <v>18</v>
          </cell>
          <cell r="BB589">
            <v>0</v>
          </cell>
          <cell r="BC589">
            <v>0</v>
          </cell>
          <cell r="BD589">
            <v>0</v>
          </cell>
          <cell r="BE589">
            <v>4</v>
          </cell>
          <cell r="BF589">
            <v>18</v>
          </cell>
          <cell r="BG589" t="str">
            <v/>
          </cell>
          <cell r="BH589">
            <v>0</v>
          </cell>
          <cell r="BI589">
            <v>0</v>
          </cell>
          <cell r="BJ589">
            <v>0</v>
          </cell>
          <cell r="BK589">
            <v>4</v>
          </cell>
          <cell r="BL589">
            <v>18</v>
          </cell>
          <cell r="BM589">
            <v>6</v>
          </cell>
          <cell r="BN589">
            <v>28</v>
          </cell>
          <cell r="BO589" t="str">
            <v/>
          </cell>
          <cell r="BP589">
            <v>0</v>
          </cell>
          <cell r="BQ589">
            <v>0</v>
          </cell>
          <cell r="BR589">
            <v>0</v>
          </cell>
          <cell r="BS589">
            <v>4</v>
          </cell>
          <cell r="BT589">
            <v>18</v>
          </cell>
          <cell r="BU589">
            <v>6</v>
          </cell>
          <cell r="BV589">
            <v>28</v>
          </cell>
          <cell r="BW589">
            <v>0</v>
          </cell>
          <cell r="BX589" t="str">
            <v>TIDAK</v>
          </cell>
          <cell r="BY589" t="str">
            <v>TIDAK</v>
          </cell>
        </row>
        <row r="590">
          <cell r="A590" t="str">
            <v>A4496</v>
          </cell>
          <cell r="B590" t="str">
            <v>PUSPITA LARASATI</v>
          </cell>
          <cell r="C590" t="str">
            <v>RVO</v>
          </cell>
          <cell r="D590">
            <v>45626</v>
          </cell>
          <cell r="E590" t="str">
            <v>Nov-24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 t="str">
            <v>-</v>
          </cell>
          <cell r="AQ590" t="str">
            <v>-</v>
          </cell>
          <cell r="AR590" t="str">
            <v>-</v>
          </cell>
          <cell r="AS590" t="str">
            <v>-</v>
          </cell>
          <cell r="AT590" t="str">
            <v>-</v>
          </cell>
          <cell r="AU590" t="str">
            <v>REGULER</v>
          </cell>
          <cell r="AV590" t="str">
            <v/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1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1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1</v>
          </cell>
          <cell r="BM590">
            <v>8</v>
          </cell>
          <cell r="BN590">
            <v>9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1</v>
          </cell>
          <cell r="BU590">
            <v>8</v>
          </cell>
          <cell r="BV590">
            <v>9</v>
          </cell>
          <cell r="BW590">
            <v>0</v>
          </cell>
          <cell r="BX590" t="str">
            <v>TIDAK</v>
          </cell>
          <cell r="BY590" t="str">
            <v>TIDAK</v>
          </cell>
        </row>
        <row r="591">
          <cell r="A591" t="str">
            <v>A4491</v>
          </cell>
          <cell r="B591" t="str">
            <v>RATIH DEWANTI NUGRAHENI</v>
          </cell>
          <cell r="C591" t="str">
            <v>RVO</v>
          </cell>
          <cell r="D591">
            <v>45626</v>
          </cell>
          <cell r="E591" t="str">
            <v>Nov-24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 t="str">
            <v>-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 t="str">
            <v/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18</v>
          </cell>
          <cell r="BN591">
            <v>18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18</v>
          </cell>
          <cell r="BV591">
            <v>18</v>
          </cell>
          <cell r="BW591">
            <v>1</v>
          </cell>
          <cell r="BX591" t="str">
            <v>TIDAK</v>
          </cell>
          <cell r="BY591" t="str">
            <v>TIDAK</v>
          </cell>
        </row>
        <row r="592">
          <cell r="A592" t="str">
            <v>A4498</v>
          </cell>
          <cell r="B592" t="str">
            <v>RESTI AYU OKTARINI</v>
          </cell>
          <cell r="C592" t="str">
            <v>RVO</v>
          </cell>
          <cell r="D592">
            <v>45627</v>
          </cell>
          <cell r="E592" t="str">
            <v>Dec-24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 t="str">
            <v>-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 t="str">
            <v/>
          </cell>
          <cell r="AW592" t="str">
            <v/>
          </cell>
          <cell r="AX592" t="str">
            <v/>
          </cell>
          <cell r="AY592" t="str">
            <v/>
          </cell>
          <cell r="AZ592" t="str">
            <v/>
          </cell>
          <cell r="BA592" t="str">
            <v/>
          </cell>
          <cell r="BB592" t="str">
            <v/>
          </cell>
          <cell r="BC592" t="str">
            <v/>
          </cell>
          <cell r="BD592" t="str">
            <v/>
          </cell>
          <cell r="BE592" t="str">
            <v/>
          </cell>
          <cell r="BF592" t="str">
            <v/>
          </cell>
          <cell r="BG592">
            <v>0</v>
          </cell>
          <cell r="BH592" t="str">
            <v/>
          </cell>
          <cell r="BI592" t="str">
            <v/>
          </cell>
          <cell r="BJ592" t="str">
            <v/>
          </cell>
          <cell r="BK592" t="str">
            <v/>
          </cell>
          <cell r="BL592" t="str">
            <v/>
          </cell>
          <cell r="BM592">
            <v>19</v>
          </cell>
          <cell r="BN592">
            <v>19</v>
          </cell>
          <cell r="BO592">
            <v>0</v>
          </cell>
          <cell r="BP592" t="str">
            <v/>
          </cell>
          <cell r="BQ592" t="str">
            <v/>
          </cell>
          <cell r="BR592" t="str">
            <v/>
          </cell>
          <cell r="BS592" t="str">
            <v/>
          </cell>
          <cell r="BT592" t="str">
            <v/>
          </cell>
          <cell r="BU592">
            <v>19</v>
          </cell>
          <cell r="BV592">
            <v>19</v>
          </cell>
          <cell r="BW592">
            <v>0</v>
          </cell>
          <cell r="BX592" t="str">
            <v>TIDAK</v>
          </cell>
          <cell r="BY592" t="str">
            <v>TIDAK</v>
          </cell>
        </row>
        <row r="593">
          <cell r="A593" t="str">
            <v>A4495</v>
          </cell>
          <cell r="B593" t="str">
            <v>YASMINAH FITRIAH</v>
          </cell>
          <cell r="C593" t="str">
            <v>RVO</v>
          </cell>
          <cell r="D593">
            <v>45628</v>
          </cell>
          <cell r="E593" t="str">
            <v>Dec-24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 t="str">
            <v>-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 t="str">
            <v/>
          </cell>
          <cell r="AW593" t="str">
            <v/>
          </cell>
          <cell r="AX593" t="str">
            <v/>
          </cell>
          <cell r="AY593" t="str">
            <v/>
          </cell>
          <cell r="AZ593" t="str">
            <v/>
          </cell>
          <cell r="BA593" t="str">
            <v/>
          </cell>
          <cell r="BB593" t="str">
            <v/>
          </cell>
          <cell r="BC593" t="str">
            <v/>
          </cell>
          <cell r="BD593" t="str">
            <v/>
          </cell>
          <cell r="BE593" t="str">
            <v/>
          </cell>
          <cell r="BF593" t="str">
            <v/>
          </cell>
          <cell r="BG593">
            <v>0</v>
          </cell>
          <cell r="BH593" t="str">
            <v/>
          </cell>
          <cell r="BI593" t="str">
            <v/>
          </cell>
          <cell r="BJ593" t="str">
            <v/>
          </cell>
          <cell r="BK593" t="str">
            <v/>
          </cell>
          <cell r="BL593" t="str">
            <v/>
          </cell>
          <cell r="BM593">
            <v>4</v>
          </cell>
          <cell r="BN593">
            <v>4</v>
          </cell>
          <cell r="BO593">
            <v>0</v>
          </cell>
          <cell r="BP593" t="str">
            <v/>
          </cell>
          <cell r="BQ593" t="str">
            <v/>
          </cell>
          <cell r="BR593" t="str">
            <v/>
          </cell>
          <cell r="BS593" t="str">
            <v/>
          </cell>
          <cell r="BT593" t="str">
            <v/>
          </cell>
          <cell r="BU593">
            <v>4</v>
          </cell>
          <cell r="BV593">
            <v>4</v>
          </cell>
          <cell r="BW593">
            <v>0</v>
          </cell>
          <cell r="BX593" t="str">
            <v>TIDAK</v>
          </cell>
          <cell r="BY593" t="str">
            <v>TIDAK</v>
          </cell>
        </row>
        <row r="594">
          <cell r="A594" t="str">
            <v>A4506</v>
          </cell>
          <cell r="B594" t="str">
            <v>SULTON AZIZ NURFIRDAUS</v>
          </cell>
          <cell r="C594" t="str">
            <v>RVO</v>
          </cell>
          <cell r="D594">
            <v>45626</v>
          </cell>
          <cell r="E594" t="str">
            <v>Nov-24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 t="str">
            <v>-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 t="str">
            <v/>
          </cell>
          <cell r="AW594" t="str">
            <v/>
          </cell>
          <cell r="AX594" t="str">
            <v/>
          </cell>
          <cell r="AY594" t="str">
            <v/>
          </cell>
          <cell r="AZ594" t="str">
            <v/>
          </cell>
          <cell r="BA594" t="str">
            <v/>
          </cell>
          <cell r="BB594" t="str">
            <v/>
          </cell>
          <cell r="BC594" t="str">
            <v/>
          </cell>
          <cell r="BD594" t="str">
            <v/>
          </cell>
          <cell r="BE594" t="str">
            <v/>
          </cell>
          <cell r="BF594" t="str">
            <v/>
          </cell>
          <cell r="BG594">
            <v>0</v>
          </cell>
          <cell r="BH594" t="str">
            <v/>
          </cell>
          <cell r="BI594" t="str">
            <v/>
          </cell>
          <cell r="BJ594" t="str">
            <v/>
          </cell>
          <cell r="BK594" t="str">
            <v/>
          </cell>
          <cell r="BL594" t="str">
            <v/>
          </cell>
          <cell r="BM594">
            <v>1</v>
          </cell>
          <cell r="BN594">
            <v>1</v>
          </cell>
          <cell r="BO594">
            <v>0</v>
          </cell>
          <cell r="BP594" t="str">
            <v/>
          </cell>
          <cell r="BQ594" t="str">
            <v/>
          </cell>
          <cell r="BR594" t="str">
            <v/>
          </cell>
          <cell r="BS594" t="str">
            <v/>
          </cell>
          <cell r="BT594" t="str">
            <v/>
          </cell>
          <cell r="BU594">
            <v>1</v>
          </cell>
          <cell r="BV594">
            <v>1</v>
          </cell>
          <cell r="BW594">
            <v>1</v>
          </cell>
          <cell r="BX594" t="str">
            <v>TIDAK</v>
          </cell>
          <cell r="BY594" t="str">
            <v>TIDAK</v>
          </cell>
        </row>
        <row r="595">
          <cell r="A595" t="str">
            <v>A4500</v>
          </cell>
          <cell r="B595" t="str">
            <v>ARI ANGGITO</v>
          </cell>
          <cell r="C595" t="str">
            <v>RVO</v>
          </cell>
          <cell r="D595">
            <v>45626</v>
          </cell>
          <cell r="E595" t="str">
            <v>Nov-24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 t="str">
            <v>-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 t="str">
            <v/>
          </cell>
          <cell r="AW595" t="str">
            <v/>
          </cell>
          <cell r="AX595" t="str">
            <v/>
          </cell>
          <cell r="AY595" t="str">
            <v/>
          </cell>
          <cell r="AZ595" t="str">
            <v/>
          </cell>
          <cell r="BA595" t="str">
            <v/>
          </cell>
          <cell r="BB595" t="str">
            <v/>
          </cell>
          <cell r="BC595" t="str">
            <v/>
          </cell>
          <cell r="BD595" t="str">
            <v/>
          </cell>
          <cell r="BE595" t="str">
            <v/>
          </cell>
          <cell r="BF595" t="str">
            <v/>
          </cell>
          <cell r="BG595">
            <v>0</v>
          </cell>
          <cell r="BH595" t="str">
            <v/>
          </cell>
          <cell r="BI595" t="str">
            <v/>
          </cell>
          <cell r="BJ595" t="str">
            <v/>
          </cell>
          <cell r="BK595" t="str">
            <v/>
          </cell>
          <cell r="BL595" t="str">
            <v/>
          </cell>
          <cell r="BM595">
            <v>11</v>
          </cell>
          <cell r="BN595">
            <v>11</v>
          </cell>
          <cell r="BO595">
            <v>0</v>
          </cell>
          <cell r="BP595" t="str">
            <v/>
          </cell>
          <cell r="BQ595" t="str">
            <v/>
          </cell>
          <cell r="BR595" t="str">
            <v/>
          </cell>
          <cell r="BS595" t="str">
            <v/>
          </cell>
          <cell r="BT595" t="str">
            <v/>
          </cell>
          <cell r="BU595">
            <v>11</v>
          </cell>
          <cell r="BV595">
            <v>11</v>
          </cell>
          <cell r="BW595">
            <v>1</v>
          </cell>
          <cell r="BX595" t="str">
            <v>TIDAK</v>
          </cell>
          <cell r="BY595" t="str">
            <v>TIDAK</v>
          </cell>
        </row>
        <row r="596">
          <cell r="A596" t="str">
            <v>A4501</v>
          </cell>
          <cell r="B596" t="str">
            <v>RAMADHANTI PUSPITA SARI</v>
          </cell>
          <cell r="C596" t="str">
            <v>RVO</v>
          </cell>
          <cell r="D596">
            <v>45626</v>
          </cell>
          <cell r="E596" t="str">
            <v>Nov-24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 t="str">
            <v>-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 t="str">
            <v/>
          </cell>
          <cell r="AW596" t="str">
            <v/>
          </cell>
          <cell r="AX596" t="str">
            <v/>
          </cell>
          <cell r="AY596" t="str">
            <v/>
          </cell>
          <cell r="AZ596" t="str">
            <v/>
          </cell>
          <cell r="BA596" t="str">
            <v/>
          </cell>
          <cell r="BB596" t="str">
            <v/>
          </cell>
          <cell r="BC596" t="str">
            <v/>
          </cell>
          <cell r="BD596" t="str">
            <v/>
          </cell>
          <cell r="BE596" t="str">
            <v/>
          </cell>
          <cell r="BF596" t="str">
            <v/>
          </cell>
          <cell r="BG596">
            <v>0</v>
          </cell>
          <cell r="BH596" t="str">
            <v/>
          </cell>
          <cell r="BI596" t="str">
            <v/>
          </cell>
          <cell r="BJ596" t="str">
            <v/>
          </cell>
          <cell r="BK596" t="str">
            <v/>
          </cell>
          <cell r="BL596" t="str">
            <v/>
          </cell>
          <cell r="BM596">
            <v>6</v>
          </cell>
          <cell r="BN596">
            <v>6</v>
          </cell>
          <cell r="BO596">
            <v>0</v>
          </cell>
          <cell r="BP596" t="str">
            <v/>
          </cell>
          <cell r="BQ596" t="str">
            <v/>
          </cell>
          <cell r="BR596" t="str">
            <v/>
          </cell>
          <cell r="BS596" t="str">
            <v/>
          </cell>
          <cell r="BT596" t="str">
            <v/>
          </cell>
          <cell r="BU596">
            <v>6</v>
          </cell>
          <cell r="BV596">
            <v>6</v>
          </cell>
          <cell r="BW596">
            <v>1</v>
          </cell>
          <cell r="BX596" t="str">
            <v>TIDAK</v>
          </cell>
          <cell r="BY596" t="str">
            <v>TIDAK</v>
          </cell>
        </row>
        <row r="597">
          <cell r="A597" t="str">
            <v>A4499</v>
          </cell>
          <cell r="B597" t="str">
            <v>JUSTITIA RACHMAYANI PUTRI</v>
          </cell>
          <cell r="C597" t="str">
            <v>RVO</v>
          </cell>
          <cell r="D597">
            <v>45626</v>
          </cell>
          <cell r="E597" t="str">
            <v>Nov-24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 t="str">
            <v>-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 t="str">
            <v/>
          </cell>
          <cell r="AW597" t="str">
            <v/>
          </cell>
          <cell r="AX597" t="str">
            <v/>
          </cell>
          <cell r="AY597" t="str">
            <v/>
          </cell>
          <cell r="AZ597" t="str">
            <v/>
          </cell>
          <cell r="BA597" t="str">
            <v/>
          </cell>
          <cell r="BB597" t="str">
            <v/>
          </cell>
          <cell r="BC597" t="str">
            <v/>
          </cell>
          <cell r="BD597" t="str">
            <v/>
          </cell>
          <cell r="BE597" t="str">
            <v/>
          </cell>
          <cell r="BF597" t="str">
            <v/>
          </cell>
          <cell r="BG597">
            <v>0</v>
          </cell>
          <cell r="BH597" t="str">
            <v/>
          </cell>
          <cell r="BI597" t="str">
            <v/>
          </cell>
          <cell r="BJ597" t="str">
            <v/>
          </cell>
          <cell r="BK597" t="str">
            <v/>
          </cell>
          <cell r="BL597" t="str">
            <v/>
          </cell>
          <cell r="BM597">
            <v>7</v>
          </cell>
          <cell r="BN597">
            <v>7</v>
          </cell>
          <cell r="BO597">
            <v>0</v>
          </cell>
          <cell r="BP597" t="str">
            <v/>
          </cell>
          <cell r="BQ597" t="str">
            <v/>
          </cell>
          <cell r="BR597" t="str">
            <v/>
          </cell>
          <cell r="BS597" t="str">
            <v/>
          </cell>
          <cell r="BT597" t="str">
            <v/>
          </cell>
          <cell r="BU597">
            <v>7</v>
          </cell>
          <cell r="BV597">
            <v>7</v>
          </cell>
          <cell r="BW597">
            <v>1</v>
          </cell>
          <cell r="BX597" t="str">
            <v>TIDAK</v>
          </cell>
          <cell r="BY597" t="str">
            <v>TIDAK</v>
          </cell>
        </row>
        <row r="598">
          <cell r="A598" t="str">
            <v>A4503</v>
          </cell>
          <cell r="B598" t="str">
            <v>ANDIENE IZAZ</v>
          </cell>
          <cell r="C598" t="str">
            <v>RVO</v>
          </cell>
          <cell r="D598">
            <v>45629</v>
          </cell>
          <cell r="E598" t="str">
            <v>Dec-24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 t="str">
            <v>-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 t="str">
            <v/>
          </cell>
          <cell r="AW598" t="str">
            <v/>
          </cell>
          <cell r="AX598" t="str">
            <v/>
          </cell>
          <cell r="AY598" t="str">
            <v/>
          </cell>
          <cell r="AZ598" t="str">
            <v/>
          </cell>
          <cell r="BA598" t="str">
            <v/>
          </cell>
          <cell r="BB598" t="str">
            <v/>
          </cell>
          <cell r="BC598" t="str">
            <v/>
          </cell>
          <cell r="BD598" t="str">
            <v/>
          </cell>
          <cell r="BE598" t="str">
            <v/>
          </cell>
          <cell r="BF598" t="str">
            <v/>
          </cell>
          <cell r="BG598">
            <v>0</v>
          </cell>
          <cell r="BH598" t="str">
            <v/>
          </cell>
          <cell r="BI598" t="str">
            <v/>
          </cell>
          <cell r="BJ598" t="str">
            <v/>
          </cell>
          <cell r="BK598" t="str">
            <v/>
          </cell>
          <cell r="BL598" t="str">
            <v/>
          </cell>
          <cell r="BM598">
            <v>6</v>
          </cell>
          <cell r="BN598">
            <v>6</v>
          </cell>
          <cell r="BO598">
            <v>0</v>
          </cell>
          <cell r="BP598" t="str">
            <v/>
          </cell>
          <cell r="BQ598" t="str">
            <v/>
          </cell>
          <cell r="BR598" t="str">
            <v/>
          </cell>
          <cell r="BS598" t="str">
            <v/>
          </cell>
          <cell r="BT598" t="str">
            <v/>
          </cell>
          <cell r="BU598">
            <v>6</v>
          </cell>
          <cell r="BV598">
            <v>6</v>
          </cell>
          <cell r="BW598">
            <v>0</v>
          </cell>
          <cell r="BX598" t="str">
            <v>TIDAK</v>
          </cell>
          <cell r="BY598" t="str">
            <v>TIDAK</v>
          </cell>
        </row>
        <row r="599">
          <cell r="A599" t="str">
            <v>A4502</v>
          </cell>
          <cell r="B599" t="str">
            <v>YOGA KENCANA</v>
          </cell>
          <cell r="C599" t="str">
            <v>RVO</v>
          </cell>
          <cell r="D599">
            <v>45630</v>
          </cell>
          <cell r="E599" t="str">
            <v>Dec-24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 t="str">
            <v>-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 t="str">
            <v/>
          </cell>
          <cell r="AW599" t="str">
            <v/>
          </cell>
          <cell r="AX599" t="str">
            <v/>
          </cell>
          <cell r="AY599" t="str">
            <v/>
          </cell>
          <cell r="AZ599" t="str">
            <v/>
          </cell>
          <cell r="BA599" t="str">
            <v/>
          </cell>
          <cell r="BB599" t="str">
            <v/>
          </cell>
          <cell r="BC599" t="str">
            <v/>
          </cell>
          <cell r="BD599" t="str">
            <v/>
          </cell>
          <cell r="BE599" t="str">
            <v/>
          </cell>
          <cell r="BF599" t="str">
            <v/>
          </cell>
          <cell r="BG599">
            <v>0</v>
          </cell>
          <cell r="BH599" t="str">
            <v/>
          </cell>
          <cell r="BI599" t="str">
            <v/>
          </cell>
          <cell r="BJ599" t="str">
            <v/>
          </cell>
          <cell r="BK599" t="str">
            <v/>
          </cell>
          <cell r="BL599" t="str">
            <v/>
          </cell>
          <cell r="BM599">
            <v>3</v>
          </cell>
          <cell r="BN599">
            <v>3</v>
          </cell>
          <cell r="BO599">
            <v>0</v>
          </cell>
          <cell r="BP599" t="str">
            <v/>
          </cell>
          <cell r="BQ599" t="str">
            <v/>
          </cell>
          <cell r="BR599" t="str">
            <v/>
          </cell>
          <cell r="BS599" t="str">
            <v/>
          </cell>
          <cell r="BT599" t="str">
            <v/>
          </cell>
          <cell r="BU599">
            <v>3</v>
          </cell>
          <cell r="BV599">
            <v>3</v>
          </cell>
          <cell r="BW599">
            <v>0</v>
          </cell>
          <cell r="BX599" t="str">
            <v>TIDAK</v>
          </cell>
          <cell r="BY599" t="str">
            <v>TIDAK</v>
          </cell>
        </row>
        <row r="600">
          <cell r="A600" t="str">
            <v>A4497</v>
          </cell>
          <cell r="B600" t="str">
            <v>FAHMI NAJIB</v>
          </cell>
          <cell r="C600" t="str">
            <v>RVO</v>
          </cell>
          <cell r="D600">
            <v>45631</v>
          </cell>
          <cell r="E600" t="str">
            <v>Dec-24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 t="str">
            <v>-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 t="str">
            <v/>
          </cell>
          <cell r="AW600" t="str">
            <v/>
          </cell>
          <cell r="AX600" t="str">
            <v/>
          </cell>
          <cell r="AY600" t="str">
            <v/>
          </cell>
          <cell r="AZ600" t="str">
            <v/>
          </cell>
          <cell r="BA600" t="str">
            <v/>
          </cell>
          <cell r="BB600" t="str">
            <v/>
          </cell>
          <cell r="BC600" t="str">
            <v/>
          </cell>
          <cell r="BD600" t="str">
            <v/>
          </cell>
          <cell r="BE600" t="str">
            <v/>
          </cell>
          <cell r="BF600" t="str">
            <v/>
          </cell>
          <cell r="BG600">
            <v>0</v>
          </cell>
          <cell r="BH600" t="str">
            <v/>
          </cell>
          <cell r="BI600" t="str">
            <v/>
          </cell>
          <cell r="BJ600" t="str">
            <v/>
          </cell>
          <cell r="BK600" t="str">
            <v/>
          </cell>
          <cell r="BL600" t="str">
            <v/>
          </cell>
          <cell r="BM600">
            <v>4</v>
          </cell>
          <cell r="BN600">
            <v>4</v>
          </cell>
          <cell r="BO600">
            <v>0</v>
          </cell>
          <cell r="BP600" t="str">
            <v/>
          </cell>
          <cell r="BQ600" t="str">
            <v/>
          </cell>
          <cell r="BR600" t="str">
            <v/>
          </cell>
          <cell r="BS600" t="str">
            <v/>
          </cell>
          <cell r="BT600" t="str">
            <v/>
          </cell>
          <cell r="BU600">
            <v>4</v>
          </cell>
          <cell r="BV600">
            <v>4</v>
          </cell>
          <cell r="BW600">
            <v>0</v>
          </cell>
          <cell r="BX600" t="str">
            <v>TIDAK</v>
          </cell>
          <cell r="BY600" t="str">
            <v>TIDAK</v>
          </cell>
        </row>
        <row r="601">
          <cell r="A601" t="str">
            <v>A4488</v>
          </cell>
          <cell r="B601" t="str">
            <v>FARRAS DAFFA YASSARRAMADHAN</v>
          </cell>
          <cell r="C601" t="str">
            <v>RVO</v>
          </cell>
          <cell r="D601">
            <v>45632</v>
          </cell>
          <cell r="E601" t="str">
            <v>Dec-24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 t="str">
            <v>-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 t="str">
            <v/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  <cell r="BK601">
            <v>0</v>
          </cell>
          <cell r="BL601">
            <v>0</v>
          </cell>
          <cell r="BM601">
            <v>3</v>
          </cell>
          <cell r="BN601">
            <v>3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3</v>
          </cell>
          <cell r="BV601">
            <v>3</v>
          </cell>
          <cell r="BW601">
            <v>0</v>
          </cell>
          <cell r="BX601" t="str">
            <v>TIDAK</v>
          </cell>
          <cell r="BY601" t="str">
            <v>TIDAK</v>
          </cell>
        </row>
        <row r="602">
          <cell r="A602" t="str">
            <v>A3781</v>
          </cell>
          <cell r="B602" t="str">
            <v>Eka Putra Zai</v>
          </cell>
          <cell r="C602" t="str">
            <v>RVO</v>
          </cell>
          <cell r="D602">
            <v>45337</v>
          </cell>
          <cell r="E602" t="str">
            <v>Feb-24</v>
          </cell>
          <cell r="F602" t="str">
            <v>-</v>
          </cell>
          <cell r="G602" t="str">
            <v>-</v>
          </cell>
          <cell r="H602" t="str">
            <v>REGULER</v>
          </cell>
          <cell r="I602" t="str">
            <v>REGULER</v>
          </cell>
          <cell r="J602" t="str">
            <v>REGULER</v>
          </cell>
          <cell r="K602" t="str">
            <v>REGULER</v>
          </cell>
          <cell r="L602" t="str">
            <v>REGULER</v>
          </cell>
          <cell r="M602">
            <v>0</v>
          </cell>
          <cell r="N602">
            <v>0</v>
          </cell>
          <cell r="O602">
            <v>5</v>
          </cell>
          <cell r="P602">
            <v>18</v>
          </cell>
          <cell r="Q602">
            <v>29</v>
          </cell>
          <cell r="R602">
            <v>34</v>
          </cell>
          <cell r="S602">
            <v>12</v>
          </cell>
          <cell r="T602">
            <v>98</v>
          </cell>
          <cell r="U602">
            <v>0</v>
          </cell>
          <cell r="V602">
            <v>0</v>
          </cell>
          <cell r="W602">
            <v>5</v>
          </cell>
          <cell r="X602">
            <v>18</v>
          </cell>
          <cell r="Y602">
            <v>29</v>
          </cell>
          <cell r="Z602">
            <v>34</v>
          </cell>
          <cell r="AA602">
            <v>12</v>
          </cell>
          <cell r="AB602">
            <v>98</v>
          </cell>
          <cell r="AC602">
            <v>0</v>
          </cell>
          <cell r="AD602" t="str">
            <v>TIDAK</v>
          </cell>
          <cell r="AE602" t="str">
            <v>TIDAK</v>
          </cell>
          <cell r="AF602">
            <v>98</v>
          </cell>
          <cell r="AG602">
            <v>1</v>
          </cell>
          <cell r="AH602" t="str">
            <v>SAPHIRE</v>
          </cell>
          <cell r="AI602">
            <v>0</v>
          </cell>
          <cell r="AJ602" t="str">
            <v>Y</v>
          </cell>
          <cell r="AK602">
            <v>0</v>
          </cell>
          <cell r="AL602">
            <v>45261</v>
          </cell>
          <cell r="AM602">
            <v>45701</v>
          </cell>
          <cell r="AN602">
            <v>1</v>
          </cell>
          <cell r="AO602">
            <v>98</v>
          </cell>
          <cell r="AP602" t="str">
            <v>-</v>
          </cell>
          <cell r="AQ602" t="str">
            <v>-</v>
          </cell>
          <cell r="AR602" t="str">
            <v>-</v>
          </cell>
          <cell r="AS602" t="str">
            <v>-</v>
          </cell>
          <cell r="AT602" t="str">
            <v>-</v>
          </cell>
          <cell r="AU602" t="str">
            <v>-</v>
          </cell>
          <cell r="AV602" t="str">
            <v/>
          </cell>
          <cell r="AW602">
            <v>0</v>
          </cell>
          <cell r="AX602">
            <v>0</v>
          </cell>
          <cell r="AY602">
            <v>0</v>
          </cell>
          <cell r="AZ602">
            <v>13</v>
          </cell>
          <cell r="BA602">
            <v>4</v>
          </cell>
          <cell r="BB602">
            <v>0</v>
          </cell>
          <cell r="BC602">
            <v>0</v>
          </cell>
          <cell r="BD602">
            <v>0</v>
          </cell>
          <cell r="BE602">
            <v>13</v>
          </cell>
          <cell r="BF602">
            <v>4</v>
          </cell>
          <cell r="BG602">
            <v>16</v>
          </cell>
          <cell r="BH602">
            <v>0</v>
          </cell>
          <cell r="BI602">
            <v>0</v>
          </cell>
          <cell r="BJ602">
            <v>0</v>
          </cell>
          <cell r="BK602">
            <v>13</v>
          </cell>
          <cell r="BL602">
            <v>4</v>
          </cell>
          <cell r="BM602" t="str">
            <v/>
          </cell>
          <cell r="BN602">
            <v>33</v>
          </cell>
          <cell r="BO602">
            <v>16</v>
          </cell>
          <cell r="BP602">
            <v>0</v>
          </cell>
          <cell r="BQ602">
            <v>0</v>
          </cell>
          <cell r="BR602">
            <v>0</v>
          </cell>
          <cell r="BS602">
            <v>13</v>
          </cell>
          <cell r="BT602">
            <v>4</v>
          </cell>
          <cell r="BU602" t="str">
            <v/>
          </cell>
          <cell r="BV602">
            <v>33</v>
          </cell>
          <cell r="BW602">
            <v>4</v>
          </cell>
          <cell r="BX602" t="str">
            <v>DOWNGRADE</v>
          </cell>
          <cell r="BY602" t="str">
            <v>RESET</v>
          </cell>
        </row>
        <row r="603">
          <cell r="A603" t="str">
            <v>A2749</v>
          </cell>
          <cell r="B603" t="str">
            <v>Latifah Dyah Ayu Prawisti</v>
          </cell>
          <cell r="C603" t="str">
            <v>RVO</v>
          </cell>
          <cell r="D603">
            <v>45139</v>
          </cell>
          <cell r="E603" t="str">
            <v>Aug-23</v>
          </cell>
          <cell r="F603" t="str">
            <v>EKSKLUSIF</v>
          </cell>
          <cell r="G603" t="str">
            <v>EKSKLUSIF</v>
          </cell>
          <cell r="H603" t="str">
            <v>EKSKLUSIF</v>
          </cell>
          <cell r="I603" t="str">
            <v>REGULER</v>
          </cell>
          <cell r="J603" t="str">
            <v>REGULER</v>
          </cell>
          <cell r="K603" t="str">
            <v>REGULER</v>
          </cell>
          <cell r="L603" t="str">
            <v>REGULER</v>
          </cell>
          <cell r="M603">
            <v>16</v>
          </cell>
          <cell r="N603">
            <v>41</v>
          </cell>
          <cell r="O603">
            <v>31</v>
          </cell>
          <cell r="P603">
            <v>22</v>
          </cell>
          <cell r="Q603">
            <v>14</v>
          </cell>
          <cell r="R603">
            <v>24</v>
          </cell>
          <cell r="S603">
            <v>12</v>
          </cell>
          <cell r="T603">
            <v>160</v>
          </cell>
          <cell r="U603">
            <v>0</v>
          </cell>
          <cell r="V603">
            <v>0</v>
          </cell>
          <cell r="W603">
            <v>0</v>
          </cell>
          <cell r="X603">
            <v>22</v>
          </cell>
          <cell r="Y603">
            <v>14</v>
          </cell>
          <cell r="Z603">
            <v>24</v>
          </cell>
          <cell r="AA603">
            <v>12</v>
          </cell>
          <cell r="AB603">
            <v>72</v>
          </cell>
          <cell r="AC603">
            <v>0</v>
          </cell>
          <cell r="AD603" t="str">
            <v>TIDAK</v>
          </cell>
          <cell r="AE603" t="str">
            <v>TIDAK</v>
          </cell>
          <cell r="AF603">
            <v>72</v>
          </cell>
          <cell r="AG603">
            <v>2</v>
          </cell>
          <cell r="AH603" t="str">
            <v>SAPHIRE</v>
          </cell>
          <cell r="AI603">
            <v>0</v>
          </cell>
          <cell r="AJ603" t="str">
            <v>Y</v>
          </cell>
          <cell r="AK603">
            <v>0</v>
          </cell>
          <cell r="AL603">
            <v>45261</v>
          </cell>
          <cell r="AM603">
            <v>45701</v>
          </cell>
          <cell r="AN603">
            <v>1</v>
          </cell>
          <cell r="AO603">
            <v>72</v>
          </cell>
          <cell r="AP603" t="str">
            <v>-</v>
          </cell>
          <cell r="AQ603" t="str">
            <v>REGULER</v>
          </cell>
          <cell r="AR603" t="str">
            <v>REGULER</v>
          </cell>
          <cell r="AS603" t="str">
            <v>-</v>
          </cell>
          <cell r="AT603" t="str">
            <v>REGULER</v>
          </cell>
          <cell r="AU603" t="str">
            <v>-</v>
          </cell>
          <cell r="AV603" t="str">
            <v/>
          </cell>
          <cell r="AW603">
            <v>7</v>
          </cell>
          <cell r="AX603">
            <v>6</v>
          </cell>
          <cell r="AY603">
            <v>7</v>
          </cell>
          <cell r="AZ603">
            <v>2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4</v>
          </cell>
          <cell r="BF603">
            <v>3</v>
          </cell>
          <cell r="BG603">
            <v>3</v>
          </cell>
          <cell r="BH603">
            <v>7</v>
          </cell>
          <cell r="BI603">
            <v>6</v>
          </cell>
          <cell r="BJ603">
            <v>7</v>
          </cell>
          <cell r="BK603">
            <v>2</v>
          </cell>
          <cell r="BL603">
            <v>3</v>
          </cell>
          <cell r="BM603">
            <v>6</v>
          </cell>
          <cell r="BN603">
            <v>34</v>
          </cell>
          <cell r="BO603">
            <v>3</v>
          </cell>
          <cell r="BP603">
            <v>7</v>
          </cell>
          <cell r="BQ603">
            <v>6</v>
          </cell>
          <cell r="BR603">
            <v>7</v>
          </cell>
          <cell r="BS603">
            <v>2</v>
          </cell>
          <cell r="BT603">
            <v>3</v>
          </cell>
          <cell r="BU603">
            <v>6</v>
          </cell>
          <cell r="BV603">
            <v>34</v>
          </cell>
          <cell r="BW603">
            <v>0</v>
          </cell>
          <cell r="BX603" t="str">
            <v>TIDAK</v>
          </cell>
          <cell r="BY603" t="str">
            <v>TIDAK</v>
          </cell>
        </row>
        <row r="604">
          <cell r="A604" t="str">
            <v>A3776</v>
          </cell>
          <cell r="B604" t="str">
            <v>Owena Zaneta Yogaswari</v>
          </cell>
          <cell r="C604" t="str">
            <v>RVO</v>
          </cell>
          <cell r="D604">
            <v>45337</v>
          </cell>
          <cell r="E604" t="str">
            <v>Feb-24</v>
          </cell>
          <cell r="F604" t="str">
            <v>-</v>
          </cell>
          <cell r="G604" t="str">
            <v>-</v>
          </cell>
          <cell r="H604" t="str">
            <v>REGULER</v>
          </cell>
          <cell r="I604" t="str">
            <v>REGULER</v>
          </cell>
          <cell r="J604" t="str">
            <v>REGULER</v>
          </cell>
          <cell r="K604" t="str">
            <v>REGULER</v>
          </cell>
          <cell r="L604" t="str">
            <v>REGULER</v>
          </cell>
          <cell r="M604">
            <v>0</v>
          </cell>
          <cell r="N604">
            <v>0</v>
          </cell>
          <cell r="O604">
            <v>11</v>
          </cell>
          <cell r="P604">
            <v>35</v>
          </cell>
          <cell r="Q604">
            <v>22</v>
          </cell>
          <cell r="R604">
            <v>36</v>
          </cell>
          <cell r="S604">
            <v>20</v>
          </cell>
          <cell r="T604">
            <v>124</v>
          </cell>
          <cell r="U604">
            <v>0</v>
          </cell>
          <cell r="V604">
            <v>0</v>
          </cell>
          <cell r="W604">
            <v>11</v>
          </cell>
          <cell r="X604">
            <v>35</v>
          </cell>
          <cell r="Y604">
            <v>22</v>
          </cell>
          <cell r="Z604">
            <v>36</v>
          </cell>
          <cell r="AA604">
            <v>20</v>
          </cell>
          <cell r="AB604">
            <v>124</v>
          </cell>
          <cell r="AC604">
            <v>0</v>
          </cell>
          <cell r="AD604" t="str">
            <v>TIDAK</v>
          </cell>
          <cell r="AE604" t="str">
            <v>TIDAK</v>
          </cell>
          <cell r="AF604">
            <v>124</v>
          </cell>
          <cell r="AG604">
            <v>1</v>
          </cell>
          <cell r="AH604" t="str">
            <v>SAPHIRE</v>
          </cell>
          <cell r="AI604">
            <v>0</v>
          </cell>
          <cell r="AJ604" t="str">
            <v>Y</v>
          </cell>
          <cell r="AK604">
            <v>0</v>
          </cell>
          <cell r="AL604">
            <v>45261</v>
          </cell>
          <cell r="AM604">
            <v>45701</v>
          </cell>
          <cell r="AN604">
            <v>1</v>
          </cell>
          <cell r="AO604">
            <v>124</v>
          </cell>
          <cell r="AP604" t="str">
            <v>-</v>
          </cell>
          <cell r="AQ604" t="str">
            <v>REGULER</v>
          </cell>
          <cell r="AR604" t="str">
            <v>REGULER</v>
          </cell>
          <cell r="AS604" t="str">
            <v>-</v>
          </cell>
          <cell r="AT604" t="str">
            <v>REGULER</v>
          </cell>
          <cell r="AU604" t="str">
            <v>REGULER</v>
          </cell>
          <cell r="AV604" t="str">
            <v/>
          </cell>
          <cell r="AW604">
            <v>36</v>
          </cell>
          <cell r="AX604">
            <v>39</v>
          </cell>
          <cell r="AY604">
            <v>30</v>
          </cell>
          <cell r="AZ604">
            <v>43</v>
          </cell>
          <cell r="BA604">
            <v>28</v>
          </cell>
          <cell r="BB604" t="str">
            <v/>
          </cell>
          <cell r="BC604" t="str">
            <v/>
          </cell>
          <cell r="BD604" t="str">
            <v/>
          </cell>
          <cell r="BE604" t="str">
            <v/>
          </cell>
          <cell r="BF604" t="str">
            <v/>
          </cell>
          <cell r="BG604">
            <v>2</v>
          </cell>
          <cell r="BH604">
            <v>36</v>
          </cell>
          <cell r="BI604">
            <v>39</v>
          </cell>
          <cell r="BJ604">
            <v>30</v>
          </cell>
          <cell r="BK604">
            <v>43</v>
          </cell>
          <cell r="BL604">
            <v>28</v>
          </cell>
          <cell r="BM604">
            <v>5</v>
          </cell>
          <cell r="BN604">
            <v>183</v>
          </cell>
          <cell r="BO604">
            <v>2</v>
          </cell>
          <cell r="BP604">
            <v>36</v>
          </cell>
          <cell r="BQ604">
            <v>39</v>
          </cell>
          <cell r="BR604">
            <v>30</v>
          </cell>
          <cell r="BS604">
            <v>43</v>
          </cell>
          <cell r="BT604">
            <v>28</v>
          </cell>
          <cell r="BU604">
            <v>5</v>
          </cell>
          <cell r="BV604">
            <v>183</v>
          </cell>
          <cell r="BW604">
            <v>0</v>
          </cell>
          <cell r="BX604" t="str">
            <v>TIDAK</v>
          </cell>
          <cell r="BY604" t="str">
            <v>TIDAK</v>
          </cell>
        </row>
        <row r="605">
          <cell r="A605" t="str">
            <v>A0799</v>
          </cell>
          <cell r="B605" t="str">
            <v>Vivi Rizqi Hapsari</v>
          </cell>
          <cell r="C605" t="str">
            <v>RVO</v>
          </cell>
          <cell r="D605">
            <v>44908</v>
          </cell>
          <cell r="E605" t="str">
            <v>Dec-22</v>
          </cell>
          <cell r="F605" t="str">
            <v>EKSKLUSIF</v>
          </cell>
          <cell r="G605" t="str">
            <v>EKSKLUSIF</v>
          </cell>
          <cell r="H605" t="str">
            <v>REGULER</v>
          </cell>
          <cell r="I605" t="str">
            <v>REGULER</v>
          </cell>
          <cell r="J605" t="str">
            <v>REGULER</v>
          </cell>
          <cell r="K605" t="str">
            <v>REGULER</v>
          </cell>
          <cell r="L605" t="str">
            <v>REGULER</v>
          </cell>
          <cell r="M605">
            <v>18</v>
          </cell>
          <cell r="N605">
            <v>40</v>
          </cell>
          <cell r="O605">
            <v>30</v>
          </cell>
          <cell r="P605">
            <v>38</v>
          </cell>
          <cell r="Q605">
            <v>32</v>
          </cell>
          <cell r="R605">
            <v>36</v>
          </cell>
          <cell r="S605">
            <v>20</v>
          </cell>
          <cell r="T605">
            <v>214</v>
          </cell>
          <cell r="U605">
            <v>0</v>
          </cell>
          <cell r="V605">
            <v>0</v>
          </cell>
          <cell r="W605">
            <v>30</v>
          </cell>
          <cell r="X605">
            <v>38</v>
          </cell>
          <cell r="Y605">
            <v>32</v>
          </cell>
          <cell r="Z605">
            <v>36</v>
          </cell>
          <cell r="AA605">
            <v>20</v>
          </cell>
          <cell r="AB605">
            <v>156</v>
          </cell>
          <cell r="AC605">
            <v>0</v>
          </cell>
          <cell r="AD605" t="str">
            <v>TIDAK</v>
          </cell>
          <cell r="AE605" t="str">
            <v>TIDAK</v>
          </cell>
          <cell r="AF605">
            <v>156</v>
          </cell>
          <cell r="AG605">
            <v>3</v>
          </cell>
          <cell r="AH605" t="str">
            <v>SAPHIRE</v>
          </cell>
          <cell r="AI605">
            <v>130</v>
          </cell>
          <cell r="AJ605" t="str">
            <v>Y</v>
          </cell>
          <cell r="AK605">
            <v>0</v>
          </cell>
          <cell r="AL605">
            <v>45261</v>
          </cell>
          <cell r="AM605">
            <v>45701</v>
          </cell>
          <cell r="AN605">
            <v>1</v>
          </cell>
          <cell r="AO605">
            <v>26</v>
          </cell>
          <cell r="AP605" t="str">
            <v>-</v>
          </cell>
          <cell r="AQ605" t="str">
            <v>REGULER</v>
          </cell>
          <cell r="AR605" t="str">
            <v>REGULER</v>
          </cell>
          <cell r="AS605" t="str">
            <v>-</v>
          </cell>
          <cell r="AT605" t="str">
            <v>REGULER</v>
          </cell>
          <cell r="AU605" t="str">
            <v>REGULER</v>
          </cell>
          <cell r="AV605" t="str">
            <v/>
          </cell>
          <cell r="AW605">
            <v>40</v>
          </cell>
          <cell r="AX605">
            <v>42</v>
          </cell>
          <cell r="AY605">
            <v>38</v>
          </cell>
          <cell r="AZ605">
            <v>38</v>
          </cell>
          <cell r="BA605">
            <v>34</v>
          </cell>
          <cell r="BB605" t="str">
            <v/>
          </cell>
          <cell r="BC605" t="str">
            <v/>
          </cell>
          <cell r="BD605" t="str">
            <v/>
          </cell>
          <cell r="BE605" t="str">
            <v/>
          </cell>
          <cell r="BF605" t="str">
            <v/>
          </cell>
          <cell r="BG605">
            <v>13</v>
          </cell>
          <cell r="BH605">
            <v>40</v>
          </cell>
          <cell r="BI605">
            <v>42</v>
          </cell>
          <cell r="BJ605">
            <v>38</v>
          </cell>
          <cell r="BK605">
            <v>38</v>
          </cell>
          <cell r="BL605">
            <v>34</v>
          </cell>
          <cell r="BM605">
            <v>15</v>
          </cell>
          <cell r="BN605">
            <v>220</v>
          </cell>
          <cell r="BO605">
            <v>13</v>
          </cell>
          <cell r="BP605">
            <v>40</v>
          </cell>
          <cell r="BQ605">
            <v>42</v>
          </cell>
          <cell r="BR605">
            <v>38</v>
          </cell>
          <cell r="BS605">
            <v>38</v>
          </cell>
          <cell r="BT605">
            <v>34</v>
          </cell>
          <cell r="BU605">
            <v>15</v>
          </cell>
          <cell r="BV605">
            <v>220</v>
          </cell>
          <cell r="BW605">
            <v>0</v>
          </cell>
          <cell r="BX605" t="str">
            <v>TIDAK</v>
          </cell>
          <cell r="BY605" t="str">
            <v>TIDAK</v>
          </cell>
        </row>
        <row r="606">
          <cell r="A606" t="str">
            <v>A4556</v>
          </cell>
          <cell r="B606" t="str">
            <v>WIJANARKO RIFQI NUGROHO</v>
          </cell>
          <cell r="C606" t="str">
            <v>RVO</v>
          </cell>
          <cell r="D606" t="str">
            <v/>
          </cell>
          <cell r="E606" t="str">
            <v/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1133</v>
          </cell>
          <cell r="BH606">
            <v>2834</v>
          </cell>
          <cell r="BI606">
            <v>2504</v>
          </cell>
          <cell r="BJ606">
            <v>2348</v>
          </cell>
          <cell r="BK606">
            <v>2760</v>
          </cell>
          <cell r="BL606">
            <v>2358</v>
          </cell>
          <cell r="BM606">
            <v>1126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</row>
        <row r="607">
          <cell r="A607" t="str">
            <v>A4558</v>
          </cell>
          <cell r="B607" t="str">
            <v>TIRTA RHAMADANTY</v>
          </cell>
          <cell r="C607" t="str">
            <v>RVO</v>
          </cell>
          <cell r="D607" t="str">
            <v/>
          </cell>
          <cell r="E607" t="str">
            <v/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1133</v>
          </cell>
          <cell r="BH607">
            <v>2834</v>
          </cell>
          <cell r="BI607">
            <v>2504</v>
          </cell>
          <cell r="BJ607">
            <v>2348</v>
          </cell>
          <cell r="BK607">
            <v>2760</v>
          </cell>
          <cell r="BL607">
            <v>2358</v>
          </cell>
          <cell r="BM607">
            <v>1126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</row>
        <row r="608">
          <cell r="A608" t="str">
            <v>A4557</v>
          </cell>
          <cell r="B608" t="str">
            <v>SHINTA YUNIA WULANDARI</v>
          </cell>
          <cell r="C608" t="str">
            <v>RVO</v>
          </cell>
          <cell r="D608" t="str">
            <v/>
          </cell>
          <cell r="E608" t="str">
            <v/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1133</v>
          </cell>
          <cell r="BH608">
            <v>2834</v>
          </cell>
          <cell r="BI608">
            <v>2504</v>
          </cell>
          <cell r="BJ608">
            <v>2348</v>
          </cell>
          <cell r="BK608">
            <v>2760</v>
          </cell>
          <cell r="BL608">
            <v>2358</v>
          </cell>
          <cell r="BM608">
            <v>1126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</row>
        <row r="609">
          <cell r="A609" t="str">
            <v>A4561</v>
          </cell>
          <cell r="B609" t="str">
            <v>DEDI IRAWAN</v>
          </cell>
          <cell r="C609" t="str">
            <v>RVO</v>
          </cell>
          <cell r="D609" t="str">
            <v/>
          </cell>
          <cell r="E609" t="str">
            <v/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1133</v>
          </cell>
          <cell r="BH609">
            <v>2834</v>
          </cell>
          <cell r="BI609">
            <v>2504</v>
          </cell>
          <cell r="BJ609">
            <v>2348</v>
          </cell>
          <cell r="BK609">
            <v>2760</v>
          </cell>
          <cell r="BL609">
            <v>2358</v>
          </cell>
          <cell r="BM609">
            <v>1126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</row>
        <row r="610">
          <cell r="A610" t="str">
            <v>A4560</v>
          </cell>
          <cell r="B610" t="str">
            <v>BONIFASIUS ADHI RENALGE DEWANTO</v>
          </cell>
          <cell r="C610" t="str">
            <v>RVO</v>
          </cell>
          <cell r="D610" t="str">
            <v/>
          </cell>
          <cell r="E610" t="str">
            <v/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1133</v>
          </cell>
          <cell r="BH610">
            <v>2834</v>
          </cell>
          <cell r="BI610">
            <v>2504</v>
          </cell>
          <cell r="BJ610">
            <v>2348</v>
          </cell>
          <cell r="BK610">
            <v>2760</v>
          </cell>
          <cell r="BL610">
            <v>2358</v>
          </cell>
          <cell r="BM610">
            <v>1126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</row>
        <row r="611">
          <cell r="A611" t="str">
            <v>A4559</v>
          </cell>
          <cell r="B611" t="str">
            <v>DINA FADHILA</v>
          </cell>
          <cell r="C611" t="str">
            <v>RVO</v>
          </cell>
          <cell r="D611" t="str">
            <v/>
          </cell>
          <cell r="E611" t="str">
            <v/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str">
            <v>note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1133</v>
          </cell>
          <cell r="BH611">
            <v>2834</v>
          </cell>
          <cell r="BI611">
            <v>2504</v>
          </cell>
          <cell r="BJ611">
            <v>2348</v>
          </cell>
          <cell r="BK611">
            <v>2760</v>
          </cell>
          <cell r="BL611">
            <v>2358</v>
          </cell>
          <cell r="BM611">
            <v>1126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</row>
        <row r="612">
          <cell r="A612" t="str">
            <v>A4563</v>
          </cell>
          <cell r="B612" t="str">
            <v>MUHAMMAD RAFI NUR SETO</v>
          </cell>
          <cell r="C612" t="str">
            <v>RVO</v>
          </cell>
          <cell r="D612" t="str">
            <v/>
          </cell>
          <cell r="E612" t="str">
            <v/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</row>
        <row r="613">
          <cell r="A613" t="str">
            <v>A4565</v>
          </cell>
          <cell r="B613" t="str">
            <v>OLIVIA DISSA</v>
          </cell>
          <cell r="C613" t="str">
            <v>RVO</v>
          </cell>
          <cell r="D613" t="str">
            <v/>
          </cell>
          <cell r="E613" t="str">
            <v/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</row>
        <row r="614">
          <cell r="A614" t="str">
            <v>A4562</v>
          </cell>
          <cell r="B614" t="str">
            <v>NISAA ZAHRALAKSMI</v>
          </cell>
          <cell r="C614" t="str">
            <v>RVO</v>
          </cell>
          <cell r="D614" t="str">
            <v/>
          </cell>
          <cell r="E614" t="str">
            <v/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</row>
        <row r="615">
          <cell r="A615" t="str">
            <v>A4575</v>
          </cell>
          <cell r="B615" t="str">
            <v>SHABRINA ARDANI</v>
          </cell>
          <cell r="C615" t="str">
            <v>RVO</v>
          </cell>
          <cell r="D615" t="str">
            <v/>
          </cell>
          <cell r="E615" t="str">
            <v/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</row>
        <row r="616">
          <cell r="A616" t="str">
            <v>A4576</v>
          </cell>
          <cell r="B616" t="str">
            <v>RISKO ROISUL ABIDIN</v>
          </cell>
          <cell r="C616" t="str">
            <v>RVO</v>
          </cell>
          <cell r="D616" t="str">
            <v/>
          </cell>
          <cell r="E616" t="str">
            <v/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</row>
        <row r="617">
          <cell r="A617" t="str">
            <v>A4577</v>
          </cell>
          <cell r="B617" t="str">
            <v>TSALSABILLA DIAN KURNIA</v>
          </cell>
          <cell r="C617" t="str">
            <v>RVO</v>
          </cell>
          <cell r="D617" t="str">
            <v/>
          </cell>
          <cell r="E617" t="str">
            <v/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</row>
        <row r="618">
          <cell r="A618" t="str">
            <v>A4578</v>
          </cell>
          <cell r="B618" t="str">
            <v>VIKA HARVIANA</v>
          </cell>
          <cell r="C618" t="str">
            <v>RVO</v>
          </cell>
          <cell r="D618" t="str">
            <v/>
          </cell>
          <cell r="E618" t="str">
            <v/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</row>
        <row r="619">
          <cell r="A619" t="str">
            <v>A4581</v>
          </cell>
          <cell r="B619" t="str">
            <v>SALSABILAH BETHARI YASMIN</v>
          </cell>
          <cell r="C619" t="str">
            <v>RVO</v>
          </cell>
          <cell r="D619" t="str">
            <v/>
          </cell>
          <cell r="E619" t="str">
            <v/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</row>
        <row r="620">
          <cell r="A620" t="str">
            <v>A4579</v>
          </cell>
          <cell r="B620" t="str">
            <v>MUHAMMAD AKBAR PAMUNGKAS</v>
          </cell>
          <cell r="C620" t="str">
            <v>RVO</v>
          </cell>
          <cell r="D620" t="str">
            <v/>
          </cell>
          <cell r="E620" t="str">
            <v/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</row>
        <row r="621">
          <cell r="A621" t="str">
            <v>A4504</v>
          </cell>
          <cell r="B621" t="str">
            <v>ORENDA ATIRA MARIA LADAPASE</v>
          </cell>
          <cell r="C621" t="str">
            <v>RVO</v>
          </cell>
          <cell r="D621" t="str">
            <v/>
          </cell>
          <cell r="E621" t="str">
            <v/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</row>
        <row r="622">
          <cell r="A622" t="str">
            <v>A4597</v>
          </cell>
          <cell r="B622" t="str">
            <v>IZBETH SENTANA</v>
          </cell>
          <cell r="C622" t="str">
            <v>RVO</v>
          </cell>
          <cell r="D622" t="str">
            <v/>
          </cell>
          <cell r="E622" t="str">
            <v/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</row>
        <row r="623">
          <cell r="A623" t="str">
            <v>A4618</v>
          </cell>
          <cell r="B623" t="str">
            <v>AGNES SERLINA SEJA</v>
          </cell>
          <cell r="C623" t="str">
            <v>RVO</v>
          </cell>
          <cell r="D623" t="str">
            <v/>
          </cell>
          <cell r="E623" t="str">
            <v/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</row>
        <row r="624">
          <cell r="A624" t="str">
            <v>A4598</v>
          </cell>
          <cell r="B624" t="str">
            <v>MARIO FELIX SILALAHI</v>
          </cell>
          <cell r="C624" t="str">
            <v>RVO</v>
          </cell>
          <cell r="D624" t="str">
            <v/>
          </cell>
          <cell r="E624" t="str">
            <v/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</row>
        <row r="625">
          <cell r="A625" t="str">
            <v>A4649</v>
          </cell>
          <cell r="B625" t="str">
            <v>BAGAS SADEWA</v>
          </cell>
          <cell r="C625" t="str">
            <v>RVO</v>
          </cell>
          <cell r="D625" t="str">
            <v/>
          </cell>
          <cell r="E625" t="str">
            <v/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</row>
        <row r="626">
          <cell r="A626" t="str">
            <v>A4687</v>
          </cell>
          <cell r="B626" t="str">
            <v>DINDA AMYA SAPUTRI</v>
          </cell>
          <cell r="C626" t="str">
            <v>RVO</v>
          </cell>
          <cell r="D626" t="str">
            <v/>
          </cell>
          <cell r="E626" t="str">
            <v/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</row>
        <row r="627">
          <cell r="A627" t="str">
            <v>A4645</v>
          </cell>
          <cell r="B627" t="str">
            <v>DESTA TRI ANGGARA PUTRA</v>
          </cell>
          <cell r="C627" t="str">
            <v>RVO</v>
          </cell>
          <cell r="D627" t="str">
            <v/>
          </cell>
          <cell r="E627" t="str">
            <v/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</row>
        <row r="628">
          <cell r="A628" t="str">
            <v>A3808</v>
          </cell>
          <cell r="B628" t="str">
            <v>Agnes Ayu Zellika</v>
          </cell>
          <cell r="C628" t="str">
            <v>SBPV</v>
          </cell>
          <cell r="D628">
            <v>45355</v>
          </cell>
          <cell r="E628" t="str">
            <v>Mar-24</v>
          </cell>
          <cell r="F628" t="str">
            <v>-</v>
          </cell>
          <cell r="G628" t="str">
            <v>-</v>
          </cell>
          <cell r="H628" t="str">
            <v>-</v>
          </cell>
          <cell r="I628" t="str">
            <v>REGULER</v>
          </cell>
          <cell r="J628" t="str">
            <v>REGULER</v>
          </cell>
          <cell r="K628" t="str">
            <v>-</v>
          </cell>
          <cell r="L628" t="str">
            <v>-</v>
          </cell>
          <cell r="M628">
            <v>0</v>
          </cell>
          <cell r="N628">
            <v>0</v>
          </cell>
          <cell r="O628">
            <v>0</v>
          </cell>
          <cell r="P628">
            <v>12</v>
          </cell>
          <cell r="Q628">
            <v>6</v>
          </cell>
          <cell r="R628">
            <v>0</v>
          </cell>
          <cell r="S628">
            <v>0</v>
          </cell>
          <cell r="T628">
            <v>18</v>
          </cell>
          <cell r="U628">
            <v>0</v>
          </cell>
          <cell r="V628">
            <v>0</v>
          </cell>
          <cell r="W628">
            <v>0</v>
          </cell>
          <cell r="X628">
            <v>12</v>
          </cell>
          <cell r="Y628">
            <v>6</v>
          </cell>
          <cell r="Z628">
            <v>0</v>
          </cell>
          <cell r="AA628">
            <v>0</v>
          </cell>
          <cell r="AB628">
            <v>18</v>
          </cell>
          <cell r="AC628">
            <v>2</v>
          </cell>
          <cell r="AD628" t="str">
            <v>TIDAK</v>
          </cell>
          <cell r="AE628" t="str">
            <v>TIDAK</v>
          </cell>
          <cell r="AF628">
            <v>18</v>
          </cell>
          <cell r="AG628">
            <v>1</v>
          </cell>
          <cell r="AH628" t="str">
            <v>SAPHIRE</v>
          </cell>
          <cell r="AI628">
            <v>0</v>
          </cell>
          <cell r="AJ628" t="str">
            <v>FALSE</v>
          </cell>
          <cell r="AK628">
            <v>0</v>
          </cell>
          <cell r="AL628">
            <v>45261</v>
          </cell>
          <cell r="AM628">
            <v>45701</v>
          </cell>
          <cell r="AN628">
            <v>1</v>
          </cell>
          <cell r="AO628">
            <v>18</v>
          </cell>
          <cell r="AP628" t="str">
            <v>-</v>
          </cell>
          <cell r="AQ628" t="str">
            <v>-</v>
          </cell>
          <cell r="AR628" t="str">
            <v>-</v>
          </cell>
          <cell r="AS628" t="str">
            <v>-</v>
          </cell>
          <cell r="AT628" t="str">
            <v>-</v>
          </cell>
          <cell r="AU628" t="str">
            <v>-</v>
          </cell>
          <cell r="AV628" t="str">
            <v/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 t="str">
            <v/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 t="str">
            <v/>
          </cell>
          <cell r="BN628">
            <v>0</v>
          </cell>
          <cell r="BO628" t="str">
            <v/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 t="str">
            <v/>
          </cell>
          <cell r="BV628">
            <v>0</v>
          </cell>
          <cell r="BW628">
            <v>7</v>
          </cell>
          <cell r="BX628" t="str">
            <v>DOWNGRADE</v>
          </cell>
          <cell r="BY628" t="str">
            <v>RESET</v>
          </cell>
        </row>
        <row r="629">
          <cell r="A629">
            <v>92346</v>
          </cell>
          <cell r="B629" t="str">
            <v>Alriani Lingga</v>
          </cell>
          <cell r="C629" t="str">
            <v>SBPV</v>
          </cell>
          <cell r="D629">
            <v>44778</v>
          </cell>
          <cell r="E629" t="str">
            <v>Aug-22</v>
          </cell>
          <cell r="F629" t="str">
            <v>REGULER</v>
          </cell>
          <cell r="G629" t="str">
            <v>-</v>
          </cell>
          <cell r="H629" t="str">
            <v>-</v>
          </cell>
          <cell r="I629" t="str">
            <v>-</v>
          </cell>
          <cell r="J629" t="str">
            <v>-</v>
          </cell>
          <cell r="K629" t="str">
            <v>-</v>
          </cell>
          <cell r="L629" t="str">
            <v>-</v>
          </cell>
          <cell r="M629">
            <v>2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2</v>
          </cell>
          <cell r="U629">
            <v>2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2</v>
          </cell>
          <cell r="AC629">
            <v>6</v>
          </cell>
          <cell r="AD629" t="str">
            <v>DOWNGRADE</v>
          </cell>
          <cell r="AE629" t="str">
            <v>RESET</v>
          </cell>
          <cell r="AF629">
            <v>0</v>
          </cell>
          <cell r="AG629">
            <v>1</v>
          </cell>
          <cell r="AH629" t="str">
            <v>SAPHIRE</v>
          </cell>
          <cell r="AI629">
            <v>0</v>
          </cell>
          <cell r="AJ629" t="str">
            <v>FALSE</v>
          </cell>
          <cell r="AK629">
            <v>0</v>
          </cell>
          <cell r="AL629">
            <v>45261</v>
          </cell>
          <cell r="AM629">
            <v>45701</v>
          </cell>
          <cell r="AN629">
            <v>1</v>
          </cell>
          <cell r="AO629">
            <v>0</v>
          </cell>
          <cell r="AP629" t="str">
            <v>-</v>
          </cell>
          <cell r="AQ629" t="str">
            <v>-</v>
          </cell>
          <cell r="AR629" t="str">
            <v>-</v>
          </cell>
          <cell r="AS629" t="str">
            <v>-</v>
          </cell>
          <cell r="AT629" t="str">
            <v>-</v>
          </cell>
          <cell r="AU629" t="str">
            <v>-</v>
          </cell>
          <cell r="AV629" t="str">
            <v/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 t="str">
            <v/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 t="str">
            <v/>
          </cell>
          <cell r="BN629">
            <v>0</v>
          </cell>
          <cell r="BO629" t="str">
            <v/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 t="str">
            <v/>
          </cell>
          <cell r="BV629">
            <v>0</v>
          </cell>
          <cell r="BW629">
            <v>7</v>
          </cell>
          <cell r="BX629" t="str">
            <v>DOWNGRADE</v>
          </cell>
          <cell r="BY629" t="str">
            <v>RESET</v>
          </cell>
        </row>
        <row r="630">
          <cell r="A630" t="str">
            <v>A3013</v>
          </cell>
          <cell r="B630" t="str">
            <v>Amanda Putri</v>
          </cell>
          <cell r="C630" t="str">
            <v>SBPV</v>
          </cell>
          <cell r="D630">
            <v>45209</v>
          </cell>
          <cell r="E630" t="str">
            <v>Oct-23</v>
          </cell>
          <cell r="F630" t="str">
            <v>REGULER</v>
          </cell>
          <cell r="G630" t="str">
            <v>-</v>
          </cell>
          <cell r="H630" t="str">
            <v>REGULER</v>
          </cell>
          <cell r="I630" t="str">
            <v>REGULER</v>
          </cell>
          <cell r="J630" t="str">
            <v>REGULER</v>
          </cell>
          <cell r="K630" t="str">
            <v>REGULER</v>
          </cell>
          <cell r="L630" t="str">
            <v>-</v>
          </cell>
          <cell r="M630">
            <v>0</v>
          </cell>
          <cell r="N630">
            <v>0</v>
          </cell>
          <cell r="O630">
            <v>3</v>
          </cell>
          <cell r="P630">
            <v>3</v>
          </cell>
          <cell r="Q630">
            <v>9</v>
          </cell>
          <cell r="R630">
            <v>2</v>
          </cell>
          <cell r="S630">
            <v>0</v>
          </cell>
          <cell r="T630">
            <v>17</v>
          </cell>
          <cell r="U630">
            <v>0</v>
          </cell>
          <cell r="V630">
            <v>0</v>
          </cell>
          <cell r="W630">
            <v>3</v>
          </cell>
          <cell r="X630">
            <v>3</v>
          </cell>
          <cell r="Y630">
            <v>9</v>
          </cell>
          <cell r="Z630">
            <v>2</v>
          </cell>
          <cell r="AA630">
            <v>0</v>
          </cell>
          <cell r="AB630">
            <v>17</v>
          </cell>
          <cell r="AC630">
            <v>3</v>
          </cell>
          <cell r="AD630" t="str">
            <v>DOWNGRADE</v>
          </cell>
          <cell r="AE630" t="str">
            <v>TIDAK</v>
          </cell>
          <cell r="AF630">
            <v>8.5</v>
          </cell>
          <cell r="AG630">
            <v>1</v>
          </cell>
          <cell r="AH630" t="str">
            <v>SAPHIRE</v>
          </cell>
          <cell r="AI630">
            <v>0</v>
          </cell>
          <cell r="AJ630" t="str">
            <v>FALSE</v>
          </cell>
          <cell r="AK630">
            <v>0</v>
          </cell>
          <cell r="AL630">
            <v>45261</v>
          </cell>
          <cell r="AM630">
            <v>45701</v>
          </cell>
          <cell r="AN630">
            <v>1</v>
          </cell>
          <cell r="AO630">
            <v>8.5</v>
          </cell>
          <cell r="AP630" t="str">
            <v>-</v>
          </cell>
          <cell r="AQ630" t="str">
            <v>-</v>
          </cell>
          <cell r="AR630" t="str">
            <v>REGULER</v>
          </cell>
          <cell r="AS630" t="str">
            <v>-</v>
          </cell>
          <cell r="AT630" t="str">
            <v>-</v>
          </cell>
          <cell r="AU630" t="str">
            <v>-</v>
          </cell>
          <cell r="AV630" t="str">
            <v/>
          </cell>
          <cell r="AW630">
            <v>37</v>
          </cell>
          <cell r="AX630">
            <v>7</v>
          </cell>
          <cell r="AY630">
            <v>0</v>
          </cell>
          <cell r="AZ630">
            <v>0</v>
          </cell>
          <cell r="BA630">
            <v>0</v>
          </cell>
          <cell r="BB630">
            <v>37</v>
          </cell>
          <cell r="BC630">
            <v>7</v>
          </cell>
          <cell r="BD630">
            <v>0</v>
          </cell>
          <cell r="BE630">
            <v>0</v>
          </cell>
          <cell r="BF630">
            <v>0</v>
          </cell>
          <cell r="BG630">
            <v>10</v>
          </cell>
          <cell r="BH630">
            <v>37</v>
          </cell>
          <cell r="BI630">
            <v>7</v>
          </cell>
          <cell r="BJ630">
            <v>0</v>
          </cell>
          <cell r="BK630">
            <v>0</v>
          </cell>
          <cell r="BL630">
            <v>0</v>
          </cell>
          <cell r="BM630" t="str">
            <v/>
          </cell>
          <cell r="BN630">
            <v>54</v>
          </cell>
          <cell r="BO630">
            <v>10</v>
          </cell>
          <cell r="BP630">
            <v>37</v>
          </cell>
          <cell r="BQ630">
            <v>7</v>
          </cell>
          <cell r="BR630">
            <v>0</v>
          </cell>
          <cell r="BS630">
            <v>0</v>
          </cell>
          <cell r="BT630">
            <v>0</v>
          </cell>
          <cell r="BU630" t="str">
            <v/>
          </cell>
          <cell r="BV630">
            <v>54</v>
          </cell>
          <cell r="BW630">
            <v>4</v>
          </cell>
          <cell r="BX630" t="str">
            <v>DOWNGRADE</v>
          </cell>
          <cell r="BY630" t="str">
            <v>RESET</v>
          </cell>
        </row>
        <row r="631">
          <cell r="A631" t="str">
            <v>A3091</v>
          </cell>
          <cell r="B631" t="str">
            <v>Andreansyah Aflah Sigit</v>
          </cell>
          <cell r="C631" t="str">
            <v>SBPV</v>
          </cell>
          <cell r="D631">
            <v>45209</v>
          </cell>
          <cell r="E631" t="str">
            <v>Oct-23</v>
          </cell>
          <cell r="F631" t="str">
            <v>REGULER</v>
          </cell>
          <cell r="G631" t="str">
            <v>REGULER</v>
          </cell>
          <cell r="H631" t="str">
            <v>REGULER</v>
          </cell>
          <cell r="I631" t="str">
            <v>REGULER</v>
          </cell>
          <cell r="J631" t="str">
            <v>REGULER</v>
          </cell>
          <cell r="K631" t="str">
            <v>REGULER</v>
          </cell>
          <cell r="L631" t="str">
            <v>REGULER</v>
          </cell>
          <cell r="M631">
            <v>16</v>
          </cell>
          <cell r="N631">
            <v>45</v>
          </cell>
          <cell r="O631">
            <v>43</v>
          </cell>
          <cell r="P631">
            <v>32</v>
          </cell>
          <cell r="Q631">
            <v>12</v>
          </cell>
          <cell r="R631">
            <v>47</v>
          </cell>
          <cell r="S631">
            <v>21</v>
          </cell>
          <cell r="T631">
            <v>216</v>
          </cell>
          <cell r="U631">
            <v>16</v>
          </cell>
          <cell r="V631">
            <v>45</v>
          </cell>
          <cell r="W631">
            <v>43</v>
          </cell>
          <cell r="X631">
            <v>32</v>
          </cell>
          <cell r="Y631">
            <v>12</v>
          </cell>
          <cell r="Z631">
            <v>47</v>
          </cell>
          <cell r="AA631">
            <v>21</v>
          </cell>
          <cell r="AB631">
            <v>216</v>
          </cell>
          <cell r="AC631">
            <v>0</v>
          </cell>
          <cell r="AD631" t="str">
            <v>TIDAK</v>
          </cell>
          <cell r="AE631" t="str">
            <v>TIDAK</v>
          </cell>
          <cell r="AF631">
            <v>216</v>
          </cell>
          <cell r="AG631">
            <v>1</v>
          </cell>
          <cell r="AH631" t="str">
            <v>SAPHIRE</v>
          </cell>
          <cell r="AI631">
            <v>0</v>
          </cell>
          <cell r="AJ631" t="str">
            <v>Y</v>
          </cell>
          <cell r="AK631">
            <v>0</v>
          </cell>
          <cell r="AL631">
            <v>45261</v>
          </cell>
          <cell r="AM631">
            <v>45701</v>
          </cell>
          <cell r="AN631">
            <v>1</v>
          </cell>
          <cell r="AO631">
            <v>216</v>
          </cell>
          <cell r="AP631" t="str">
            <v>-</v>
          </cell>
          <cell r="AQ631" t="str">
            <v>-</v>
          </cell>
          <cell r="AR631" t="str">
            <v>EKSKLUSIF</v>
          </cell>
          <cell r="AS631" t="str">
            <v>REGULER</v>
          </cell>
          <cell r="AT631" t="str">
            <v>REGULER</v>
          </cell>
          <cell r="AU631" t="str">
            <v>REGULER</v>
          </cell>
          <cell r="AV631" t="str">
            <v/>
          </cell>
          <cell r="AW631">
            <v>67</v>
          </cell>
          <cell r="AX631">
            <v>25</v>
          </cell>
          <cell r="AY631">
            <v>35</v>
          </cell>
          <cell r="AZ631">
            <v>24</v>
          </cell>
          <cell r="BA631">
            <v>32</v>
          </cell>
          <cell r="BB631">
            <v>67</v>
          </cell>
          <cell r="BC631">
            <v>25</v>
          </cell>
          <cell r="BD631">
            <v>35</v>
          </cell>
          <cell r="BE631">
            <v>24</v>
          </cell>
          <cell r="BF631">
            <v>32</v>
          </cell>
          <cell r="BG631">
            <v>26</v>
          </cell>
          <cell r="BH631">
            <v>67</v>
          </cell>
          <cell r="BI631">
            <v>25</v>
          </cell>
          <cell r="BJ631">
            <v>35</v>
          </cell>
          <cell r="BK631">
            <v>24</v>
          </cell>
          <cell r="BL631">
            <v>32</v>
          </cell>
          <cell r="BM631">
            <v>14</v>
          </cell>
          <cell r="BN631">
            <v>223</v>
          </cell>
          <cell r="BO631">
            <v>26</v>
          </cell>
          <cell r="BP631">
            <v>67</v>
          </cell>
          <cell r="BQ631">
            <v>0</v>
          </cell>
          <cell r="BR631">
            <v>35</v>
          </cell>
          <cell r="BS631">
            <v>24</v>
          </cell>
          <cell r="BT631">
            <v>32</v>
          </cell>
          <cell r="BU631">
            <v>14</v>
          </cell>
          <cell r="BV631">
            <v>198</v>
          </cell>
          <cell r="BW631">
            <v>0</v>
          </cell>
          <cell r="BX631" t="str">
            <v>TIDAK</v>
          </cell>
          <cell r="BY631" t="str">
            <v>TIDAK</v>
          </cell>
        </row>
        <row r="632">
          <cell r="A632" t="str">
            <v>A3094</v>
          </cell>
          <cell r="B632" t="str">
            <v>Andrew Sabastian Sinaga</v>
          </cell>
          <cell r="C632" t="str">
            <v>SBPV</v>
          </cell>
          <cell r="D632">
            <v>45209</v>
          </cell>
          <cell r="E632" t="str">
            <v>Oct-23</v>
          </cell>
          <cell r="F632" t="str">
            <v>REGULER</v>
          </cell>
          <cell r="G632" t="str">
            <v>REGULER</v>
          </cell>
          <cell r="H632" t="str">
            <v>REGULER</v>
          </cell>
          <cell r="I632" t="str">
            <v>EKSKLUSIF</v>
          </cell>
          <cell r="J632" t="str">
            <v>EKSKLUSIF</v>
          </cell>
          <cell r="K632" t="str">
            <v>EKSKLUSIF</v>
          </cell>
          <cell r="L632" t="str">
            <v>-</v>
          </cell>
          <cell r="M632">
            <v>22</v>
          </cell>
          <cell r="N632">
            <v>25</v>
          </cell>
          <cell r="O632">
            <v>23</v>
          </cell>
          <cell r="P632">
            <v>53</v>
          </cell>
          <cell r="Q632">
            <v>49</v>
          </cell>
          <cell r="R632">
            <v>50</v>
          </cell>
          <cell r="S632" t="str">
            <v/>
          </cell>
          <cell r="T632">
            <v>222</v>
          </cell>
          <cell r="U632">
            <v>22</v>
          </cell>
          <cell r="V632">
            <v>25</v>
          </cell>
          <cell r="W632">
            <v>23</v>
          </cell>
          <cell r="X632">
            <v>0</v>
          </cell>
          <cell r="Y632">
            <v>0</v>
          </cell>
          <cell r="Z632">
            <v>0</v>
          </cell>
          <cell r="AA632" t="str">
            <v/>
          </cell>
          <cell r="AB632">
            <v>70</v>
          </cell>
          <cell r="AC632">
            <v>1</v>
          </cell>
          <cell r="AD632" t="str">
            <v>TIDAK</v>
          </cell>
          <cell r="AE632" t="str">
            <v>TIDAK</v>
          </cell>
          <cell r="AF632">
            <v>70</v>
          </cell>
          <cell r="AG632">
            <v>1</v>
          </cell>
          <cell r="AH632" t="str">
            <v>SAPHIRE</v>
          </cell>
          <cell r="AI632">
            <v>0</v>
          </cell>
          <cell r="AJ632" t="str">
            <v>Y</v>
          </cell>
          <cell r="AK632">
            <v>0</v>
          </cell>
          <cell r="AL632">
            <v>45261</v>
          </cell>
          <cell r="AM632">
            <v>45701</v>
          </cell>
          <cell r="AN632">
            <v>1</v>
          </cell>
          <cell r="AO632">
            <v>70</v>
          </cell>
          <cell r="AP632" t="str">
            <v>-</v>
          </cell>
          <cell r="AQ632" t="str">
            <v>-</v>
          </cell>
          <cell r="AR632" t="str">
            <v>-</v>
          </cell>
          <cell r="AS632" t="str">
            <v>-</v>
          </cell>
          <cell r="AT632" t="str">
            <v>-</v>
          </cell>
          <cell r="AU632" t="str">
            <v>-</v>
          </cell>
          <cell r="AV632" t="str">
            <v/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 t="str">
            <v/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 t="str">
            <v/>
          </cell>
          <cell r="BN632">
            <v>0</v>
          </cell>
          <cell r="BO632" t="str">
            <v/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 t="str">
            <v/>
          </cell>
          <cell r="BV632">
            <v>0</v>
          </cell>
          <cell r="BW632">
            <v>7</v>
          </cell>
          <cell r="BX632" t="str">
            <v>DOWNGRADE</v>
          </cell>
          <cell r="BY632" t="str">
            <v>RESET</v>
          </cell>
        </row>
        <row r="633">
          <cell r="A633" t="str">
            <v>A1971</v>
          </cell>
          <cell r="B633" t="str">
            <v xml:space="preserve">Anggi Beatriks Seran </v>
          </cell>
          <cell r="C633" t="str">
            <v>SBPV</v>
          </cell>
          <cell r="D633">
            <v>45017</v>
          </cell>
          <cell r="E633" t="str">
            <v>Apr-23</v>
          </cell>
          <cell r="F633" t="str">
            <v>EKSKLUSIF</v>
          </cell>
          <cell r="G633" t="str">
            <v>EKSKLUSIF</v>
          </cell>
          <cell r="H633" t="str">
            <v>EKSKLUSIF</v>
          </cell>
          <cell r="I633" t="str">
            <v>EKSKLUSIF</v>
          </cell>
          <cell r="J633" t="str">
            <v>EKSKLUSIF</v>
          </cell>
          <cell r="K633" t="str">
            <v>EKSKLUSIF</v>
          </cell>
          <cell r="L633" t="str">
            <v>EKSKLUSIF</v>
          </cell>
          <cell r="M633">
            <v>34</v>
          </cell>
          <cell r="N633">
            <v>68</v>
          </cell>
          <cell r="O633">
            <v>62</v>
          </cell>
          <cell r="P633">
            <v>65</v>
          </cell>
          <cell r="Q633">
            <v>58</v>
          </cell>
          <cell r="R633">
            <v>66</v>
          </cell>
          <cell r="S633">
            <v>28</v>
          </cell>
          <cell r="T633">
            <v>381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 t="str">
            <v>TIDAK</v>
          </cell>
          <cell r="AE633" t="str">
            <v>TIDAK</v>
          </cell>
          <cell r="AF633">
            <v>0</v>
          </cell>
          <cell r="AG633">
            <v>1</v>
          </cell>
          <cell r="AH633" t="str">
            <v>SAPHIRE</v>
          </cell>
          <cell r="AI633">
            <v>0</v>
          </cell>
          <cell r="AJ633" t="str">
            <v>FALSE</v>
          </cell>
          <cell r="AK633">
            <v>0</v>
          </cell>
          <cell r="AL633">
            <v>45261</v>
          </cell>
          <cell r="AM633">
            <v>45701</v>
          </cell>
          <cell r="AN633">
            <v>1</v>
          </cell>
          <cell r="AO633">
            <v>0</v>
          </cell>
          <cell r="AP633" t="str">
            <v>EKSKLUSIF</v>
          </cell>
          <cell r="AQ633" t="str">
            <v>-</v>
          </cell>
          <cell r="AR633" t="str">
            <v>EKSKLUSIF</v>
          </cell>
          <cell r="AS633" t="str">
            <v>EKSKLUSIF</v>
          </cell>
          <cell r="AT633" t="str">
            <v>EKSKLUSIF</v>
          </cell>
          <cell r="AU633" t="str">
            <v>EKSKLUSIF</v>
          </cell>
          <cell r="AV633" t="str">
            <v/>
          </cell>
          <cell r="AW633">
            <v>61</v>
          </cell>
          <cell r="AX633">
            <v>64</v>
          </cell>
          <cell r="AY633">
            <v>64</v>
          </cell>
          <cell r="AZ633">
            <v>74</v>
          </cell>
          <cell r="BA633">
            <v>66</v>
          </cell>
          <cell r="BB633">
            <v>61</v>
          </cell>
          <cell r="BC633">
            <v>64</v>
          </cell>
          <cell r="BD633">
            <v>64</v>
          </cell>
          <cell r="BE633">
            <v>74</v>
          </cell>
          <cell r="BF633">
            <v>66</v>
          </cell>
          <cell r="BG633">
            <v>26</v>
          </cell>
          <cell r="BH633">
            <v>61</v>
          </cell>
          <cell r="BI633">
            <v>64</v>
          </cell>
          <cell r="BJ633">
            <v>64</v>
          </cell>
          <cell r="BK633">
            <v>74</v>
          </cell>
          <cell r="BL633">
            <v>66</v>
          </cell>
          <cell r="BM633">
            <v>33</v>
          </cell>
          <cell r="BN633">
            <v>388</v>
          </cell>
          <cell r="BO633">
            <v>0</v>
          </cell>
          <cell r="BP633">
            <v>61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33</v>
          </cell>
          <cell r="BV633">
            <v>94</v>
          </cell>
          <cell r="BW633">
            <v>0</v>
          </cell>
          <cell r="BX633" t="str">
            <v>TIDAK</v>
          </cell>
          <cell r="BY633" t="str">
            <v>TIDAK</v>
          </cell>
        </row>
        <row r="634">
          <cell r="A634" t="str">
            <v>A0294</v>
          </cell>
          <cell r="B634" t="str">
            <v>Artha Christin Angelina Sinaga</v>
          </cell>
          <cell r="C634" t="str">
            <v>SBPV</v>
          </cell>
          <cell r="D634">
            <v>44855</v>
          </cell>
          <cell r="E634" t="str">
            <v>Oct-22</v>
          </cell>
          <cell r="F634" t="str">
            <v>REGULER</v>
          </cell>
          <cell r="G634" t="str">
            <v>REGULER</v>
          </cell>
          <cell r="H634" t="str">
            <v>-</v>
          </cell>
          <cell r="I634" t="str">
            <v>-</v>
          </cell>
          <cell r="J634" t="str">
            <v>-</v>
          </cell>
          <cell r="K634" t="str">
            <v>-</v>
          </cell>
          <cell r="L634" t="str">
            <v>-</v>
          </cell>
          <cell r="M634">
            <v>18</v>
          </cell>
          <cell r="N634">
            <v>11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 t="str">
            <v/>
          </cell>
          <cell r="T634">
            <v>29</v>
          </cell>
          <cell r="U634">
            <v>18</v>
          </cell>
          <cell r="V634">
            <v>11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/>
          </cell>
          <cell r="AB634">
            <v>29</v>
          </cell>
          <cell r="AC634">
            <v>5</v>
          </cell>
          <cell r="AD634" t="str">
            <v>DOWNGRADE</v>
          </cell>
          <cell r="AE634" t="str">
            <v>RESET</v>
          </cell>
          <cell r="AF634">
            <v>0</v>
          </cell>
          <cell r="AG634">
            <v>1</v>
          </cell>
          <cell r="AH634" t="str">
            <v>SAPHIRE</v>
          </cell>
          <cell r="AI634">
            <v>0</v>
          </cell>
          <cell r="AJ634" t="str">
            <v>FALSE</v>
          </cell>
          <cell r="AK634">
            <v>0</v>
          </cell>
          <cell r="AL634">
            <v>45261</v>
          </cell>
          <cell r="AM634">
            <v>45701</v>
          </cell>
          <cell r="AN634">
            <v>1</v>
          </cell>
          <cell r="AO634">
            <v>0</v>
          </cell>
          <cell r="AP634" t="str">
            <v>-</v>
          </cell>
          <cell r="AQ634" t="str">
            <v>-</v>
          </cell>
          <cell r="AR634" t="str">
            <v>-</v>
          </cell>
          <cell r="AS634" t="str">
            <v>-</v>
          </cell>
          <cell r="AT634" t="str">
            <v>-</v>
          </cell>
          <cell r="AU634" t="str">
            <v>-</v>
          </cell>
          <cell r="AV634" t="str">
            <v/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 t="str">
            <v/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 t="str">
            <v/>
          </cell>
          <cell r="BN634">
            <v>0</v>
          </cell>
          <cell r="BO634" t="str">
            <v/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 t="str">
            <v/>
          </cell>
          <cell r="BV634">
            <v>0</v>
          </cell>
          <cell r="BW634">
            <v>7</v>
          </cell>
          <cell r="BX634" t="str">
            <v>DOWNGRADE</v>
          </cell>
          <cell r="BY634" t="str">
            <v>RESET</v>
          </cell>
        </row>
        <row r="635">
          <cell r="A635">
            <v>92175</v>
          </cell>
          <cell r="B635" t="str">
            <v>Ayu Amelia Resanti</v>
          </cell>
          <cell r="C635" t="str">
            <v>SBPV</v>
          </cell>
          <cell r="D635">
            <v>44608</v>
          </cell>
          <cell r="E635" t="str">
            <v>Feb-22</v>
          </cell>
          <cell r="F635" t="str">
            <v>EKSKLUSIF</v>
          </cell>
          <cell r="G635" t="str">
            <v>EKSKLUSIF</v>
          </cell>
          <cell r="H635" t="str">
            <v>EKSKLUSIF</v>
          </cell>
          <cell r="I635" t="str">
            <v>EKSKLUSIF</v>
          </cell>
          <cell r="J635" t="str">
            <v>EKSKLUSIF</v>
          </cell>
          <cell r="K635" t="str">
            <v>EKSKLUSIF</v>
          </cell>
          <cell r="L635" t="str">
            <v>EKSKLUSIF</v>
          </cell>
          <cell r="M635">
            <v>31</v>
          </cell>
          <cell r="N635">
            <v>69</v>
          </cell>
          <cell r="O635">
            <v>56</v>
          </cell>
          <cell r="P635">
            <v>59</v>
          </cell>
          <cell r="Q635">
            <v>56</v>
          </cell>
          <cell r="R635">
            <v>63</v>
          </cell>
          <cell r="S635">
            <v>32</v>
          </cell>
          <cell r="T635">
            <v>366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 t="str">
            <v>TIDAK</v>
          </cell>
          <cell r="AE635" t="str">
            <v>TIDAK</v>
          </cell>
          <cell r="AF635">
            <v>0</v>
          </cell>
          <cell r="AG635">
            <v>1</v>
          </cell>
          <cell r="AH635" t="str">
            <v>SAPHIRE</v>
          </cell>
          <cell r="AI635">
            <v>0</v>
          </cell>
          <cell r="AJ635" t="str">
            <v>FALSE</v>
          </cell>
          <cell r="AK635">
            <v>0</v>
          </cell>
          <cell r="AL635">
            <v>45261</v>
          </cell>
          <cell r="AM635">
            <v>45701</v>
          </cell>
          <cell r="AN635">
            <v>1</v>
          </cell>
          <cell r="AO635">
            <v>0</v>
          </cell>
          <cell r="AP635" t="str">
            <v>EKSKLUSIF</v>
          </cell>
          <cell r="AQ635" t="str">
            <v>-</v>
          </cell>
          <cell r="AR635" t="str">
            <v>EKSKLUSIF</v>
          </cell>
          <cell r="AS635" t="str">
            <v>EKSKLUSIF</v>
          </cell>
          <cell r="AT635" t="str">
            <v>EKSKLUSIF</v>
          </cell>
          <cell r="AU635" t="str">
            <v>EKSKLUSIF</v>
          </cell>
          <cell r="AV635" t="str">
            <v/>
          </cell>
          <cell r="AW635">
            <v>70</v>
          </cell>
          <cell r="AX635">
            <v>63</v>
          </cell>
          <cell r="AY635">
            <v>65</v>
          </cell>
          <cell r="AZ635">
            <v>76</v>
          </cell>
          <cell r="BA635">
            <v>64</v>
          </cell>
          <cell r="BB635">
            <v>70</v>
          </cell>
          <cell r="BC635">
            <v>63</v>
          </cell>
          <cell r="BD635">
            <v>65</v>
          </cell>
          <cell r="BE635">
            <v>76</v>
          </cell>
          <cell r="BF635">
            <v>64</v>
          </cell>
          <cell r="BG635">
            <v>28</v>
          </cell>
          <cell r="BH635">
            <v>70</v>
          </cell>
          <cell r="BI635">
            <v>63</v>
          </cell>
          <cell r="BJ635">
            <v>65</v>
          </cell>
          <cell r="BK635">
            <v>76</v>
          </cell>
          <cell r="BL635">
            <v>64</v>
          </cell>
          <cell r="BM635">
            <v>30</v>
          </cell>
          <cell r="BN635">
            <v>396</v>
          </cell>
          <cell r="BO635">
            <v>0</v>
          </cell>
          <cell r="BP635">
            <v>70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30</v>
          </cell>
          <cell r="BV635">
            <v>100</v>
          </cell>
          <cell r="BW635">
            <v>0</v>
          </cell>
          <cell r="BX635" t="str">
            <v>TIDAK</v>
          </cell>
          <cell r="BY635" t="str">
            <v>TIDAK</v>
          </cell>
        </row>
        <row r="636">
          <cell r="A636" t="str">
            <v>A2921</v>
          </cell>
          <cell r="B636" t="str">
            <v>Azzahrotul Jannah</v>
          </cell>
          <cell r="C636" t="str">
            <v>SBPV</v>
          </cell>
          <cell r="D636">
            <v>45357</v>
          </cell>
          <cell r="E636" t="str">
            <v>Mar-24</v>
          </cell>
          <cell r="F636" t="str">
            <v>-</v>
          </cell>
          <cell r="G636" t="str">
            <v>-</v>
          </cell>
          <cell r="H636" t="str">
            <v>-</v>
          </cell>
          <cell r="I636" t="str">
            <v>-</v>
          </cell>
          <cell r="J636" t="str">
            <v>REGULER</v>
          </cell>
          <cell r="K636" t="str">
            <v>REGULER</v>
          </cell>
          <cell r="L636" t="str">
            <v>REGULER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16</v>
          </cell>
          <cell r="R636">
            <v>8</v>
          </cell>
          <cell r="S636">
            <v>3</v>
          </cell>
          <cell r="T636">
            <v>27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16</v>
          </cell>
          <cell r="Z636">
            <v>8</v>
          </cell>
          <cell r="AA636">
            <v>3</v>
          </cell>
          <cell r="AB636">
            <v>27</v>
          </cell>
          <cell r="AC636">
            <v>1</v>
          </cell>
          <cell r="AD636" t="str">
            <v>TIDAK</v>
          </cell>
          <cell r="AE636" t="str">
            <v>TIDAK</v>
          </cell>
          <cell r="AF636">
            <v>27</v>
          </cell>
          <cell r="AG636">
            <v>1</v>
          </cell>
          <cell r="AH636" t="str">
            <v>SAPHIRE</v>
          </cell>
          <cell r="AI636">
            <v>0</v>
          </cell>
          <cell r="AJ636" t="str">
            <v>FALSE</v>
          </cell>
          <cell r="AK636">
            <v>0</v>
          </cell>
          <cell r="AL636">
            <v>45261</v>
          </cell>
          <cell r="AM636">
            <v>45701</v>
          </cell>
          <cell r="AN636">
            <v>1</v>
          </cell>
          <cell r="AO636">
            <v>27</v>
          </cell>
          <cell r="AP636" t="str">
            <v>-</v>
          </cell>
          <cell r="AQ636" t="str">
            <v>-</v>
          </cell>
          <cell r="AR636" t="str">
            <v>-</v>
          </cell>
          <cell r="AS636" t="str">
            <v>-</v>
          </cell>
          <cell r="AT636" t="str">
            <v>-</v>
          </cell>
          <cell r="AU636" t="str">
            <v>-</v>
          </cell>
          <cell r="AV636" t="str">
            <v/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 t="str">
            <v/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 t="str">
            <v/>
          </cell>
          <cell r="BN636">
            <v>0</v>
          </cell>
          <cell r="BO636" t="str">
            <v/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 t="str">
            <v/>
          </cell>
          <cell r="BV636">
            <v>0</v>
          </cell>
          <cell r="BW636">
            <v>7</v>
          </cell>
          <cell r="BX636" t="str">
            <v>DOWNGRADE</v>
          </cell>
          <cell r="BY636" t="str">
            <v>RESET</v>
          </cell>
        </row>
        <row r="637">
          <cell r="A637" t="str">
            <v>A3020</v>
          </cell>
          <cell r="B637" t="str">
            <v>Dinda Tasya Gurning</v>
          </cell>
          <cell r="C637" t="str">
            <v>SBPV</v>
          </cell>
          <cell r="D637">
            <v>45203</v>
          </cell>
          <cell r="E637" t="str">
            <v>Oct-23</v>
          </cell>
          <cell r="F637" t="str">
            <v>REGULER</v>
          </cell>
          <cell r="G637" t="str">
            <v>REGULER</v>
          </cell>
          <cell r="H637" t="str">
            <v>REGULER</v>
          </cell>
          <cell r="I637" t="str">
            <v>REGULER</v>
          </cell>
          <cell r="J637" t="str">
            <v>-</v>
          </cell>
          <cell r="K637" t="str">
            <v>REGULER</v>
          </cell>
          <cell r="L637" t="str">
            <v>-</v>
          </cell>
          <cell r="M637">
            <v>6</v>
          </cell>
          <cell r="N637">
            <v>18</v>
          </cell>
          <cell r="O637">
            <v>14</v>
          </cell>
          <cell r="P637">
            <v>14</v>
          </cell>
          <cell r="Q637">
            <v>0</v>
          </cell>
          <cell r="R637">
            <v>3</v>
          </cell>
          <cell r="S637" t="str">
            <v/>
          </cell>
          <cell r="T637">
            <v>55</v>
          </cell>
          <cell r="U637">
            <v>6</v>
          </cell>
          <cell r="V637">
            <v>18</v>
          </cell>
          <cell r="W637">
            <v>14</v>
          </cell>
          <cell r="X637">
            <v>14</v>
          </cell>
          <cell r="Y637">
            <v>0</v>
          </cell>
          <cell r="Z637">
            <v>3</v>
          </cell>
          <cell r="AA637" t="str">
            <v/>
          </cell>
          <cell r="AB637">
            <v>55</v>
          </cell>
          <cell r="AC637">
            <v>2</v>
          </cell>
          <cell r="AD637" t="str">
            <v>TIDAK</v>
          </cell>
          <cell r="AE637" t="str">
            <v>TIDAK</v>
          </cell>
          <cell r="AF637">
            <v>55</v>
          </cell>
          <cell r="AG637">
            <v>1</v>
          </cell>
          <cell r="AH637" t="str">
            <v>SAPHIRE</v>
          </cell>
          <cell r="AI637">
            <v>0</v>
          </cell>
          <cell r="AJ637" t="str">
            <v>FALSE</v>
          </cell>
          <cell r="AK637">
            <v>0</v>
          </cell>
          <cell r="AL637">
            <v>45261</v>
          </cell>
          <cell r="AM637">
            <v>45701</v>
          </cell>
          <cell r="AN637">
            <v>1</v>
          </cell>
          <cell r="AO637">
            <v>55</v>
          </cell>
          <cell r="AP637" t="str">
            <v>-</v>
          </cell>
          <cell r="AQ637" t="str">
            <v>-</v>
          </cell>
          <cell r="AR637" t="str">
            <v>-</v>
          </cell>
          <cell r="AS637" t="str">
            <v>REGULER</v>
          </cell>
          <cell r="AT637" t="str">
            <v>-</v>
          </cell>
          <cell r="AU637" t="str">
            <v>-</v>
          </cell>
          <cell r="AV637" t="str">
            <v/>
          </cell>
          <cell r="AW637">
            <v>0</v>
          </cell>
          <cell r="AX637">
            <v>0</v>
          </cell>
          <cell r="AY637">
            <v>2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2</v>
          </cell>
          <cell r="BE637">
            <v>0</v>
          </cell>
          <cell r="BF637">
            <v>0</v>
          </cell>
          <cell r="BG637" t="str">
            <v/>
          </cell>
          <cell r="BH637">
            <v>0</v>
          </cell>
          <cell r="BI637">
            <v>0</v>
          </cell>
          <cell r="BJ637">
            <v>2</v>
          </cell>
          <cell r="BK637">
            <v>0</v>
          </cell>
          <cell r="BL637">
            <v>0</v>
          </cell>
          <cell r="BM637" t="str">
            <v/>
          </cell>
          <cell r="BN637">
            <v>2</v>
          </cell>
          <cell r="BO637" t="str">
            <v/>
          </cell>
          <cell r="BP637">
            <v>0</v>
          </cell>
          <cell r="BQ637">
            <v>0</v>
          </cell>
          <cell r="BR637">
            <v>2</v>
          </cell>
          <cell r="BS637">
            <v>0</v>
          </cell>
          <cell r="BT637">
            <v>0</v>
          </cell>
          <cell r="BU637" t="str">
            <v/>
          </cell>
          <cell r="BV637">
            <v>2</v>
          </cell>
          <cell r="BW637">
            <v>6</v>
          </cell>
          <cell r="BX637" t="str">
            <v>DOWNGRADE</v>
          </cell>
          <cell r="BY637" t="str">
            <v>RESET</v>
          </cell>
        </row>
        <row r="638">
          <cell r="A638" t="str">
            <v>A3197</v>
          </cell>
          <cell r="B638" t="str">
            <v>Dita Evelina Patresia Sitorus</v>
          </cell>
          <cell r="C638" t="str">
            <v>SBPV</v>
          </cell>
          <cell r="D638">
            <v>45356</v>
          </cell>
          <cell r="E638" t="str">
            <v>Mar-24</v>
          </cell>
          <cell r="F638" t="str">
            <v>REGULER</v>
          </cell>
          <cell r="G638" t="str">
            <v>-</v>
          </cell>
          <cell r="H638" t="str">
            <v>-</v>
          </cell>
          <cell r="I638" t="str">
            <v>REGULER</v>
          </cell>
          <cell r="J638" t="str">
            <v>-</v>
          </cell>
          <cell r="K638" t="str">
            <v>-</v>
          </cell>
          <cell r="L638" t="str">
            <v>-</v>
          </cell>
          <cell r="M638">
            <v>3</v>
          </cell>
          <cell r="N638">
            <v>0</v>
          </cell>
          <cell r="O638">
            <v>0</v>
          </cell>
          <cell r="P638">
            <v>3</v>
          </cell>
          <cell r="Q638">
            <v>0</v>
          </cell>
          <cell r="R638">
            <v>0</v>
          </cell>
          <cell r="S638" t="str">
            <v/>
          </cell>
          <cell r="T638">
            <v>6</v>
          </cell>
          <cell r="U638">
            <v>3</v>
          </cell>
          <cell r="V638">
            <v>0</v>
          </cell>
          <cell r="W638">
            <v>0</v>
          </cell>
          <cell r="X638">
            <v>3</v>
          </cell>
          <cell r="Y638">
            <v>0</v>
          </cell>
          <cell r="Z638">
            <v>0</v>
          </cell>
          <cell r="AA638" t="str">
            <v/>
          </cell>
          <cell r="AB638">
            <v>6</v>
          </cell>
          <cell r="AC638">
            <v>3</v>
          </cell>
          <cell r="AD638" t="str">
            <v>DOWNGRADE</v>
          </cell>
          <cell r="AE638" t="str">
            <v>RESET</v>
          </cell>
          <cell r="AF638">
            <v>0</v>
          </cell>
          <cell r="AG638">
            <v>1</v>
          </cell>
          <cell r="AH638" t="str">
            <v>SAPHIRE</v>
          </cell>
          <cell r="AI638">
            <v>0</v>
          </cell>
          <cell r="AJ638" t="str">
            <v>FALSE</v>
          </cell>
          <cell r="AK638">
            <v>0</v>
          </cell>
          <cell r="AL638">
            <v>45261</v>
          </cell>
          <cell r="AM638">
            <v>45701</v>
          </cell>
          <cell r="AN638">
            <v>1</v>
          </cell>
          <cell r="AO638">
            <v>0</v>
          </cell>
          <cell r="AP638" t="str">
            <v>-</v>
          </cell>
          <cell r="AQ638" t="str">
            <v>-</v>
          </cell>
          <cell r="AR638" t="str">
            <v>-</v>
          </cell>
          <cell r="AS638" t="str">
            <v>-</v>
          </cell>
          <cell r="AT638" t="str">
            <v>-</v>
          </cell>
          <cell r="AU638" t="str">
            <v>-</v>
          </cell>
          <cell r="AV638" t="str">
            <v/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 t="str">
            <v/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 t="str">
            <v/>
          </cell>
          <cell r="BN638">
            <v>0</v>
          </cell>
          <cell r="BO638" t="str">
            <v/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 t="str">
            <v/>
          </cell>
          <cell r="BV638">
            <v>0</v>
          </cell>
          <cell r="BW638">
            <v>7</v>
          </cell>
          <cell r="BX638" t="str">
            <v>DOWNGRADE</v>
          </cell>
          <cell r="BY638" t="str">
            <v>RESET</v>
          </cell>
        </row>
        <row r="639">
          <cell r="A639" t="str">
            <v>A4002</v>
          </cell>
          <cell r="B639" t="str">
            <v>FALYA ISMARSANTO</v>
          </cell>
          <cell r="C639" t="str">
            <v>SBPV</v>
          </cell>
          <cell r="D639">
            <v>45414</v>
          </cell>
          <cell r="E639" t="str">
            <v>May-24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 t="str">
            <v>REGULER</v>
          </cell>
          <cell r="L639" t="str">
            <v>REGULER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27</v>
          </cell>
          <cell r="S639">
            <v>8</v>
          </cell>
          <cell r="T639">
            <v>35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27</v>
          </cell>
          <cell r="AA639">
            <v>8</v>
          </cell>
          <cell r="AB639">
            <v>35</v>
          </cell>
          <cell r="AC639">
            <v>0</v>
          </cell>
          <cell r="AD639" t="str">
            <v>TIDAK</v>
          </cell>
          <cell r="AE639" t="str">
            <v>TIDAK</v>
          </cell>
          <cell r="AF639">
            <v>35</v>
          </cell>
          <cell r="AG639">
            <v>1</v>
          </cell>
          <cell r="AH639" t="str">
            <v>SAPHIRE</v>
          </cell>
          <cell r="AI639">
            <v>0</v>
          </cell>
          <cell r="AJ639" t="str">
            <v>FALSE</v>
          </cell>
          <cell r="AK639">
            <v>0</v>
          </cell>
          <cell r="AL639">
            <v>45261</v>
          </cell>
          <cell r="AM639">
            <v>45701</v>
          </cell>
          <cell r="AN639">
            <v>1</v>
          </cell>
          <cell r="AO639">
            <v>35</v>
          </cell>
          <cell r="AP639" t="str">
            <v>-</v>
          </cell>
          <cell r="AQ639" t="str">
            <v>-</v>
          </cell>
          <cell r="AR639" t="str">
            <v>-</v>
          </cell>
          <cell r="AS639" t="str">
            <v>-</v>
          </cell>
          <cell r="AT639" t="str">
            <v>-</v>
          </cell>
          <cell r="AU639" t="str">
            <v>-</v>
          </cell>
          <cell r="AV639" t="str">
            <v/>
          </cell>
          <cell r="AW639">
            <v>8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8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11</v>
          </cell>
          <cell r="BH639">
            <v>8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 t="str">
            <v/>
          </cell>
          <cell r="BN639">
            <v>19</v>
          </cell>
          <cell r="BO639">
            <v>11</v>
          </cell>
          <cell r="BP639">
            <v>8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 t="str">
            <v/>
          </cell>
          <cell r="BV639">
            <v>19</v>
          </cell>
          <cell r="BW639">
            <v>5</v>
          </cell>
          <cell r="BX639" t="str">
            <v>DOWNGRADE</v>
          </cell>
          <cell r="BY639" t="str">
            <v>RESET</v>
          </cell>
        </row>
        <row r="640">
          <cell r="A640" t="str">
            <v>A2976</v>
          </cell>
          <cell r="B640" t="str">
            <v>Intan Fifiana</v>
          </cell>
          <cell r="C640" t="str">
            <v>SBPV</v>
          </cell>
          <cell r="D640">
            <v>45187</v>
          </cell>
          <cell r="E640" t="str">
            <v>Sep-23</v>
          </cell>
          <cell r="F640" t="str">
            <v>REGULER</v>
          </cell>
          <cell r="G640" t="str">
            <v>REGULER</v>
          </cell>
          <cell r="H640" t="str">
            <v>REGULER</v>
          </cell>
          <cell r="I640" t="str">
            <v>REGULER</v>
          </cell>
          <cell r="J640" t="str">
            <v>REGULER</v>
          </cell>
          <cell r="K640" t="str">
            <v>REGULER</v>
          </cell>
          <cell r="L640" t="str">
            <v>REGULER</v>
          </cell>
          <cell r="M640">
            <v>29</v>
          </cell>
          <cell r="N640">
            <v>59</v>
          </cell>
          <cell r="O640">
            <v>50</v>
          </cell>
          <cell r="P640">
            <v>48</v>
          </cell>
          <cell r="Q640">
            <v>16</v>
          </cell>
          <cell r="R640">
            <v>40</v>
          </cell>
          <cell r="S640">
            <v>16</v>
          </cell>
          <cell r="T640">
            <v>258</v>
          </cell>
          <cell r="U640">
            <v>29</v>
          </cell>
          <cell r="V640">
            <v>59</v>
          </cell>
          <cell r="W640">
            <v>50</v>
          </cell>
          <cell r="X640">
            <v>48</v>
          </cell>
          <cell r="Y640">
            <v>16</v>
          </cell>
          <cell r="Z640">
            <v>40</v>
          </cell>
          <cell r="AA640">
            <v>16</v>
          </cell>
          <cell r="AB640">
            <v>258</v>
          </cell>
          <cell r="AC640">
            <v>0</v>
          </cell>
          <cell r="AD640" t="str">
            <v>TIDAK</v>
          </cell>
          <cell r="AE640" t="str">
            <v>TIDAK</v>
          </cell>
          <cell r="AF640">
            <v>258</v>
          </cell>
          <cell r="AG640">
            <v>1</v>
          </cell>
          <cell r="AH640" t="str">
            <v>SAPHIRE</v>
          </cell>
          <cell r="AI640">
            <v>0</v>
          </cell>
          <cell r="AJ640" t="str">
            <v>Y</v>
          </cell>
          <cell r="AK640">
            <v>0</v>
          </cell>
          <cell r="AL640">
            <v>45261</v>
          </cell>
          <cell r="AM640">
            <v>45701</v>
          </cell>
          <cell r="AN640">
            <v>1</v>
          </cell>
          <cell r="AO640">
            <v>258</v>
          </cell>
          <cell r="AP640" t="str">
            <v>-</v>
          </cell>
          <cell r="AQ640" t="str">
            <v>-</v>
          </cell>
          <cell r="AR640" t="str">
            <v>REGULER</v>
          </cell>
          <cell r="AS640" t="str">
            <v>REGULER</v>
          </cell>
          <cell r="AT640" t="str">
            <v>REGULER</v>
          </cell>
          <cell r="AU640" t="str">
            <v>REGULER</v>
          </cell>
          <cell r="AV640" t="str">
            <v/>
          </cell>
          <cell r="AW640">
            <v>67</v>
          </cell>
          <cell r="AX640">
            <v>63</v>
          </cell>
          <cell r="AY640">
            <v>55</v>
          </cell>
          <cell r="AZ640">
            <v>64</v>
          </cell>
          <cell r="BA640">
            <v>45</v>
          </cell>
          <cell r="BB640">
            <v>67</v>
          </cell>
          <cell r="BC640">
            <v>63</v>
          </cell>
          <cell r="BD640">
            <v>55</v>
          </cell>
          <cell r="BE640">
            <v>64</v>
          </cell>
          <cell r="BF640">
            <v>45</v>
          </cell>
          <cell r="BG640">
            <v>20</v>
          </cell>
          <cell r="BH640">
            <v>67</v>
          </cell>
          <cell r="BI640">
            <v>63</v>
          </cell>
          <cell r="BJ640">
            <v>55</v>
          </cell>
          <cell r="BK640">
            <v>64</v>
          </cell>
          <cell r="BL640">
            <v>45</v>
          </cell>
          <cell r="BM640">
            <v>29</v>
          </cell>
          <cell r="BN640">
            <v>343</v>
          </cell>
          <cell r="BO640">
            <v>20</v>
          </cell>
          <cell r="BP640">
            <v>67</v>
          </cell>
          <cell r="BQ640">
            <v>63</v>
          </cell>
          <cell r="BR640">
            <v>55</v>
          </cell>
          <cell r="BS640">
            <v>64</v>
          </cell>
          <cell r="BT640">
            <v>45</v>
          </cell>
          <cell r="BU640">
            <v>29</v>
          </cell>
          <cell r="BV640">
            <v>343</v>
          </cell>
          <cell r="BW640">
            <v>0</v>
          </cell>
          <cell r="BX640" t="str">
            <v>TIDAK</v>
          </cell>
          <cell r="BY640" t="str">
            <v>TIDAK</v>
          </cell>
        </row>
        <row r="641">
          <cell r="A641" t="str">
            <v>A2924</v>
          </cell>
          <cell r="B641" t="str">
            <v>Ira Evelin Sihaloho</v>
          </cell>
          <cell r="C641" t="str">
            <v>SBPV</v>
          </cell>
          <cell r="D641">
            <v>45215</v>
          </cell>
          <cell r="E641" t="str">
            <v>Oct-23</v>
          </cell>
          <cell r="F641" t="str">
            <v>REGULER</v>
          </cell>
          <cell r="G641" t="str">
            <v>REGULER</v>
          </cell>
          <cell r="H641" t="str">
            <v>REGULER</v>
          </cell>
          <cell r="I641" t="str">
            <v>REGULER</v>
          </cell>
          <cell r="J641" t="str">
            <v>REGULER</v>
          </cell>
          <cell r="K641" t="str">
            <v>REGULER</v>
          </cell>
          <cell r="L641" t="str">
            <v>EKSKLUSIF</v>
          </cell>
          <cell r="M641">
            <v>23</v>
          </cell>
          <cell r="N641">
            <v>48</v>
          </cell>
          <cell r="O641">
            <v>37</v>
          </cell>
          <cell r="P641">
            <v>57</v>
          </cell>
          <cell r="Q641">
            <v>53</v>
          </cell>
          <cell r="R641">
            <v>56</v>
          </cell>
          <cell r="S641">
            <v>32</v>
          </cell>
          <cell r="T641">
            <v>306</v>
          </cell>
          <cell r="U641">
            <v>23</v>
          </cell>
          <cell r="V641">
            <v>48</v>
          </cell>
          <cell r="W641">
            <v>37</v>
          </cell>
          <cell r="X641">
            <v>57</v>
          </cell>
          <cell r="Y641">
            <v>53</v>
          </cell>
          <cell r="Z641">
            <v>56</v>
          </cell>
          <cell r="AA641">
            <v>0</v>
          </cell>
          <cell r="AB641">
            <v>274</v>
          </cell>
          <cell r="AC641">
            <v>0</v>
          </cell>
          <cell r="AD641" t="str">
            <v>TIDAK</v>
          </cell>
          <cell r="AE641" t="str">
            <v>TIDAK</v>
          </cell>
          <cell r="AF641">
            <v>274</v>
          </cell>
          <cell r="AG641">
            <v>1</v>
          </cell>
          <cell r="AH641" t="str">
            <v>SAPHIRE</v>
          </cell>
          <cell r="AI641">
            <v>265</v>
          </cell>
          <cell r="AJ641" t="str">
            <v>Y</v>
          </cell>
          <cell r="AK641">
            <v>0</v>
          </cell>
          <cell r="AL641">
            <v>45261</v>
          </cell>
          <cell r="AM641">
            <v>45701</v>
          </cell>
          <cell r="AN641">
            <v>1</v>
          </cell>
          <cell r="AO641">
            <v>9</v>
          </cell>
          <cell r="AP641" t="str">
            <v>EKSKLUSIF</v>
          </cell>
          <cell r="AQ641" t="str">
            <v>-</v>
          </cell>
          <cell r="AR641" t="str">
            <v>REGULER</v>
          </cell>
          <cell r="AS641" t="str">
            <v>EKSKLUSIF</v>
          </cell>
          <cell r="AT641" t="str">
            <v>EKSKLUSIF</v>
          </cell>
          <cell r="AU641" t="str">
            <v>EKSKLUSIF</v>
          </cell>
          <cell r="AV641" t="str">
            <v/>
          </cell>
          <cell r="AW641">
            <v>72</v>
          </cell>
          <cell r="AX641">
            <v>71</v>
          </cell>
          <cell r="AY641">
            <v>63</v>
          </cell>
          <cell r="AZ641">
            <v>75</v>
          </cell>
          <cell r="BA641">
            <v>69</v>
          </cell>
          <cell r="BB641">
            <v>72</v>
          </cell>
          <cell r="BC641">
            <v>71</v>
          </cell>
          <cell r="BD641">
            <v>63</v>
          </cell>
          <cell r="BE641">
            <v>75</v>
          </cell>
          <cell r="BF641">
            <v>69</v>
          </cell>
          <cell r="BG641">
            <v>31</v>
          </cell>
          <cell r="BH641">
            <v>72</v>
          </cell>
          <cell r="BI641">
            <v>71</v>
          </cell>
          <cell r="BJ641">
            <v>63</v>
          </cell>
          <cell r="BK641">
            <v>75</v>
          </cell>
          <cell r="BL641">
            <v>69</v>
          </cell>
          <cell r="BM641">
            <v>32</v>
          </cell>
          <cell r="BN641">
            <v>413</v>
          </cell>
          <cell r="BO641">
            <v>0</v>
          </cell>
          <cell r="BP641">
            <v>72</v>
          </cell>
          <cell r="BQ641">
            <v>71</v>
          </cell>
          <cell r="BR641">
            <v>0</v>
          </cell>
          <cell r="BS641">
            <v>0</v>
          </cell>
          <cell r="BT641">
            <v>0</v>
          </cell>
          <cell r="BU641">
            <v>32</v>
          </cell>
          <cell r="BV641">
            <v>175</v>
          </cell>
          <cell r="BW641">
            <v>0</v>
          </cell>
          <cell r="BX641" t="str">
            <v>TIDAK</v>
          </cell>
          <cell r="BY641" t="str">
            <v>TIDAK</v>
          </cell>
        </row>
        <row r="642">
          <cell r="A642" t="str">
            <v>A3089</v>
          </cell>
          <cell r="B642" t="str">
            <v>Ismiralda Margarenta Siregar</v>
          </cell>
          <cell r="C642" t="str">
            <v>SBPV</v>
          </cell>
          <cell r="D642">
            <v>45215</v>
          </cell>
          <cell r="E642" t="str">
            <v>Oct-23</v>
          </cell>
          <cell r="F642" t="str">
            <v>REGULER</v>
          </cell>
          <cell r="G642" t="str">
            <v>-</v>
          </cell>
          <cell r="H642" t="str">
            <v>REGULER</v>
          </cell>
          <cell r="I642" t="str">
            <v>REGULER</v>
          </cell>
          <cell r="J642" t="str">
            <v>REGULER</v>
          </cell>
          <cell r="K642" t="str">
            <v>REGULER</v>
          </cell>
          <cell r="L642" t="str">
            <v>-</v>
          </cell>
          <cell r="M642">
            <v>0</v>
          </cell>
          <cell r="N642">
            <v>0</v>
          </cell>
          <cell r="O642">
            <v>2</v>
          </cell>
          <cell r="P642">
            <v>4</v>
          </cell>
          <cell r="Q642">
            <v>11</v>
          </cell>
          <cell r="R642">
            <v>2</v>
          </cell>
          <cell r="S642" t="str">
            <v/>
          </cell>
          <cell r="T642">
            <v>19</v>
          </cell>
          <cell r="U642">
            <v>0</v>
          </cell>
          <cell r="V642">
            <v>0</v>
          </cell>
          <cell r="W642">
            <v>2</v>
          </cell>
          <cell r="X642">
            <v>4</v>
          </cell>
          <cell r="Y642">
            <v>11</v>
          </cell>
          <cell r="Z642">
            <v>2</v>
          </cell>
          <cell r="AA642" t="str">
            <v/>
          </cell>
          <cell r="AB642">
            <v>19</v>
          </cell>
          <cell r="AC642">
            <v>3</v>
          </cell>
          <cell r="AD642" t="str">
            <v>DOWNGRADE</v>
          </cell>
          <cell r="AE642" t="str">
            <v>TIDAK</v>
          </cell>
          <cell r="AF642">
            <v>9.5</v>
          </cell>
          <cell r="AG642">
            <v>1</v>
          </cell>
          <cell r="AH642" t="str">
            <v>SAPHIRE</v>
          </cell>
          <cell r="AI642">
            <v>0</v>
          </cell>
          <cell r="AJ642" t="str">
            <v>FALSE</v>
          </cell>
          <cell r="AK642">
            <v>0</v>
          </cell>
          <cell r="AL642">
            <v>45261</v>
          </cell>
          <cell r="AM642">
            <v>45701</v>
          </cell>
          <cell r="AN642">
            <v>1</v>
          </cell>
          <cell r="AO642">
            <v>9.5</v>
          </cell>
          <cell r="AP642" t="str">
            <v>-</v>
          </cell>
          <cell r="AQ642" t="str">
            <v>-</v>
          </cell>
          <cell r="AR642" t="str">
            <v>REGULER</v>
          </cell>
          <cell r="AS642" t="str">
            <v>-</v>
          </cell>
          <cell r="AT642" t="str">
            <v>-</v>
          </cell>
          <cell r="AU642" t="str">
            <v>-</v>
          </cell>
          <cell r="AV642" t="str">
            <v/>
          </cell>
          <cell r="AW642">
            <v>39</v>
          </cell>
          <cell r="AX642">
            <v>2</v>
          </cell>
          <cell r="AY642">
            <v>0</v>
          </cell>
          <cell r="AZ642">
            <v>0</v>
          </cell>
          <cell r="BA642">
            <v>0</v>
          </cell>
          <cell r="BB642">
            <v>39</v>
          </cell>
          <cell r="BC642">
            <v>2</v>
          </cell>
          <cell r="BD642">
            <v>0</v>
          </cell>
          <cell r="BE642">
            <v>0</v>
          </cell>
          <cell r="BF642">
            <v>0</v>
          </cell>
          <cell r="BG642">
            <v>12</v>
          </cell>
          <cell r="BH642">
            <v>39</v>
          </cell>
          <cell r="BI642">
            <v>2</v>
          </cell>
          <cell r="BJ642">
            <v>0</v>
          </cell>
          <cell r="BK642">
            <v>0</v>
          </cell>
          <cell r="BL642">
            <v>0</v>
          </cell>
          <cell r="BM642" t="str">
            <v/>
          </cell>
          <cell r="BN642">
            <v>53</v>
          </cell>
          <cell r="BO642">
            <v>12</v>
          </cell>
          <cell r="BP642">
            <v>39</v>
          </cell>
          <cell r="BQ642">
            <v>2</v>
          </cell>
          <cell r="BR642">
            <v>0</v>
          </cell>
          <cell r="BS642">
            <v>0</v>
          </cell>
          <cell r="BT642">
            <v>0</v>
          </cell>
          <cell r="BU642" t="str">
            <v/>
          </cell>
          <cell r="BV642">
            <v>53</v>
          </cell>
          <cell r="BW642">
            <v>4</v>
          </cell>
          <cell r="BX642" t="str">
            <v>DOWNGRADE</v>
          </cell>
          <cell r="BY642" t="str">
            <v>RESET</v>
          </cell>
        </row>
        <row r="643">
          <cell r="A643" t="str">
            <v>A3811</v>
          </cell>
          <cell r="B643" t="str">
            <v>Justina Angeliq Queny Rahayaan</v>
          </cell>
          <cell r="C643" t="str">
            <v>SBPV</v>
          </cell>
          <cell r="D643">
            <v>45359</v>
          </cell>
          <cell r="E643" t="str">
            <v>Mar-24</v>
          </cell>
          <cell r="F643" t="str">
            <v>-</v>
          </cell>
          <cell r="G643" t="str">
            <v>-</v>
          </cell>
          <cell r="H643" t="str">
            <v>-</v>
          </cell>
          <cell r="I643" t="str">
            <v>REGULER</v>
          </cell>
          <cell r="J643" t="str">
            <v>REGULER</v>
          </cell>
          <cell r="K643" t="str">
            <v>REGULER</v>
          </cell>
          <cell r="L643" t="str">
            <v>REGULER</v>
          </cell>
          <cell r="M643">
            <v>0</v>
          </cell>
          <cell r="N643">
            <v>0</v>
          </cell>
          <cell r="O643">
            <v>0</v>
          </cell>
          <cell r="P643">
            <v>9</v>
          </cell>
          <cell r="Q643">
            <v>14</v>
          </cell>
          <cell r="R643">
            <v>25</v>
          </cell>
          <cell r="S643">
            <v>7</v>
          </cell>
          <cell r="T643">
            <v>55</v>
          </cell>
          <cell r="U643">
            <v>0</v>
          </cell>
          <cell r="V643">
            <v>0</v>
          </cell>
          <cell r="W643">
            <v>0</v>
          </cell>
          <cell r="X643">
            <v>9</v>
          </cell>
          <cell r="Y643">
            <v>14</v>
          </cell>
          <cell r="Z643">
            <v>25</v>
          </cell>
          <cell r="AA643">
            <v>7</v>
          </cell>
          <cell r="AB643">
            <v>55</v>
          </cell>
          <cell r="AC643">
            <v>0</v>
          </cell>
          <cell r="AD643" t="str">
            <v>TIDAK</v>
          </cell>
          <cell r="AE643" t="str">
            <v>TIDAK</v>
          </cell>
          <cell r="AF643">
            <v>55</v>
          </cell>
          <cell r="AG643">
            <v>1</v>
          </cell>
          <cell r="AH643" t="str">
            <v>SAPHIRE</v>
          </cell>
          <cell r="AI643">
            <v>0</v>
          </cell>
          <cell r="AJ643" t="str">
            <v>FALSE</v>
          </cell>
          <cell r="AK643">
            <v>0</v>
          </cell>
          <cell r="AL643">
            <v>45261</v>
          </cell>
          <cell r="AM643">
            <v>45701</v>
          </cell>
          <cell r="AN643">
            <v>1</v>
          </cell>
          <cell r="AO643">
            <v>55</v>
          </cell>
          <cell r="AP643" t="str">
            <v>-</v>
          </cell>
          <cell r="AQ643" t="str">
            <v>-</v>
          </cell>
          <cell r="AR643" t="str">
            <v>REGULER</v>
          </cell>
          <cell r="AS643" t="str">
            <v>REGULER</v>
          </cell>
          <cell r="AT643" t="str">
            <v>REGULER</v>
          </cell>
          <cell r="AU643" t="str">
            <v>-</v>
          </cell>
          <cell r="AV643" t="str">
            <v/>
          </cell>
          <cell r="AW643">
            <v>38</v>
          </cell>
          <cell r="AX643">
            <v>7</v>
          </cell>
          <cell r="AY643">
            <v>19</v>
          </cell>
          <cell r="AZ643">
            <v>3</v>
          </cell>
          <cell r="BA643">
            <v>0</v>
          </cell>
          <cell r="BB643">
            <v>38</v>
          </cell>
          <cell r="BC643">
            <v>7</v>
          </cell>
          <cell r="BD643">
            <v>19</v>
          </cell>
          <cell r="BE643">
            <v>3</v>
          </cell>
          <cell r="BF643">
            <v>0</v>
          </cell>
          <cell r="BG643">
            <v>20</v>
          </cell>
          <cell r="BH643">
            <v>38</v>
          </cell>
          <cell r="BI643">
            <v>7</v>
          </cell>
          <cell r="BJ643">
            <v>19</v>
          </cell>
          <cell r="BK643">
            <v>3</v>
          </cell>
          <cell r="BL643">
            <v>0</v>
          </cell>
          <cell r="BM643" t="str">
            <v/>
          </cell>
          <cell r="BN643">
            <v>87</v>
          </cell>
          <cell r="BO643">
            <v>20</v>
          </cell>
          <cell r="BP643">
            <v>38</v>
          </cell>
          <cell r="BQ643">
            <v>7</v>
          </cell>
          <cell r="BR643">
            <v>19</v>
          </cell>
          <cell r="BS643">
            <v>3</v>
          </cell>
          <cell r="BT643">
            <v>0</v>
          </cell>
          <cell r="BU643" t="str">
            <v/>
          </cell>
          <cell r="BV643">
            <v>87</v>
          </cell>
          <cell r="BW643">
            <v>2</v>
          </cell>
          <cell r="BX643" t="str">
            <v>TIDAK</v>
          </cell>
          <cell r="BY643" t="str">
            <v>TIDAK</v>
          </cell>
        </row>
        <row r="644">
          <cell r="A644" t="str">
            <v>A2001</v>
          </cell>
          <cell r="B644" t="str">
            <v>M Mentari Gagat Rayna</v>
          </cell>
          <cell r="C644" t="str">
            <v>SBPV</v>
          </cell>
          <cell r="D644">
            <v>45017</v>
          </cell>
          <cell r="E644" t="str">
            <v>Apr-23</v>
          </cell>
          <cell r="F644" t="str">
            <v>EKSKLUSIF</v>
          </cell>
          <cell r="G644" t="str">
            <v>EKSKLUSIF</v>
          </cell>
          <cell r="H644" t="str">
            <v>EKSKLUSIF</v>
          </cell>
          <cell r="I644" t="str">
            <v>EKSKLUSIF</v>
          </cell>
          <cell r="J644" t="str">
            <v>EKSKLUSIF</v>
          </cell>
          <cell r="K644" t="str">
            <v>EKSKLUSIF</v>
          </cell>
          <cell r="L644" t="str">
            <v>EKSKLUSIF</v>
          </cell>
          <cell r="M644">
            <v>33</v>
          </cell>
          <cell r="N644">
            <v>66</v>
          </cell>
          <cell r="O644">
            <v>58</v>
          </cell>
          <cell r="P644">
            <v>64</v>
          </cell>
          <cell r="Q644">
            <v>54</v>
          </cell>
          <cell r="R644">
            <v>60</v>
          </cell>
          <cell r="S644">
            <v>32</v>
          </cell>
          <cell r="T644">
            <v>367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 t="str">
            <v>TIDAK</v>
          </cell>
          <cell r="AE644" t="str">
            <v>TIDAK</v>
          </cell>
          <cell r="AF644">
            <v>0</v>
          </cell>
          <cell r="AG644">
            <v>1</v>
          </cell>
          <cell r="AH644" t="str">
            <v>SAPHIRE</v>
          </cell>
          <cell r="AI644">
            <v>0</v>
          </cell>
          <cell r="AJ644" t="str">
            <v>FALSE</v>
          </cell>
          <cell r="AK644">
            <v>0</v>
          </cell>
          <cell r="AL644">
            <v>45261</v>
          </cell>
          <cell r="AM644">
            <v>45701</v>
          </cell>
          <cell r="AN644">
            <v>1</v>
          </cell>
          <cell r="AO644">
            <v>0</v>
          </cell>
          <cell r="AP644" t="str">
            <v>EKSKLUSIF</v>
          </cell>
          <cell r="AQ644" t="str">
            <v>-</v>
          </cell>
          <cell r="AR644" t="str">
            <v>EKSKLUSIF</v>
          </cell>
          <cell r="AS644" t="str">
            <v>EKSKLUSIF</v>
          </cell>
          <cell r="AT644" t="str">
            <v>EKSKLUSIF</v>
          </cell>
          <cell r="AU644" t="str">
            <v>EKSKLUSIF</v>
          </cell>
          <cell r="AV644" t="str">
            <v/>
          </cell>
          <cell r="AW644">
            <v>67</v>
          </cell>
          <cell r="AX644">
            <v>64</v>
          </cell>
          <cell r="AY644">
            <v>60</v>
          </cell>
          <cell r="AZ644">
            <v>70</v>
          </cell>
          <cell r="BA644">
            <v>69</v>
          </cell>
          <cell r="BB644">
            <v>67</v>
          </cell>
          <cell r="BC644">
            <v>64</v>
          </cell>
          <cell r="BD644">
            <v>60</v>
          </cell>
          <cell r="BE644">
            <v>70</v>
          </cell>
          <cell r="BF644">
            <v>30</v>
          </cell>
          <cell r="BG644">
            <v>29</v>
          </cell>
          <cell r="BH644">
            <v>67</v>
          </cell>
          <cell r="BI644">
            <v>64</v>
          </cell>
          <cell r="BJ644">
            <v>60</v>
          </cell>
          <cell r="BK644">
            <v>70</v>
          </cell>
          <cell r="BL644">
            <v>69</v>
          </cell>
          <cell r="BM644">
            <v>32</v>
          </cell>
          <cell r="BN644">
            <v>391</v>
          </cell>
          <cell r="BO644">
            <v>0</v>
          </cell>
          <cell r="BP644">
            <v>67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32</v>
          </cell>
          <cell r="BV644">
            <v>99</v>
          </cell>
          <cell r="BW644">
            <v>0</v>
          </cell>
          <cell r="BX644" t="str">
            <v>TIDAK</v>
          </cell>
          <cell r="BY644" t="str">
            <v>TIDAK</v>
          </cell>
        </row>
        <row r="645">
          <cell r="A645" t="str">
            <v>A3966</v>
          </cell>
          <cell r="B645" t="str">
            <v>Nathania Alamanda</v>
          </cell>
          <cell r="C645" t="str">
            <v>SBPV</v>
          </cell>
          <cell r="D645">
            <v>45399</v>
          </cell>
          <cell r="E645" t="str">
            <v>Apr-24</v>
          </cell>
          <cell r="F645" t="str">
            <v>-</v>
          </cell>
          <cell r="G645" t="str">
            <v>-</v>
          </cell>
          <cell r="H645" t="str">
            <v>-</v>
          </cell>
          <cell r="I645" t="str">
            <v>-</v>
          </cell>
          <cell r="J645" t="str">
            <v>REGULER</v>
          </cell>
          <cell r="K645" t="str">
            <v>REGULER</v>
          </cell>
          <cell r="L645" t="str">
            <v>-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7</v>
          </cell>
          <cell r="R645">
            <v>6</v>
          </cell>
          <cell r="S645" t="str">
            <v/>
          </cell>
          <cell r="T645">
            <v>13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7</v>
          </cell>
          <cell r="Z645">
            <v>6</v>
          </cell>
          <cell r="AA645" t="str">
            <v/>
          </cell>
          <cell r="AB645">
            <v>13</v>
          </cell>
          <cell r="AC645">
            <v>1</v>
          </cell>
          <cell r="AD645" t="str">
            <v>TIDAK</v>
          </cell>
          <cell r="AE645" t="str">
            <v>TIDAK</v>
          </cell>
          <cell r="AF645">
            <v>13</v>
          </cell>
          <cell r="AG645">
            <v>1</v>
          </cell>
          <cell r="AH645" t="str">
            <v>SAPHIRE</v>
          </cell>
          <cell r="AI645">
            <v>0</v>
          </cell>
          <cell r="AJ645" t="str">
            <v>FALSE</v>
          </cell>
          <cell r="AK645">
            <v>0</v>
          </cell>
          <cell r="AL645">
            <v>45261</v>
          </cell>
          <cell r="AM645">
            <v>45701</v>
          </cell>
          <cell r="AN645">
            <v>1</v>
          </cell>
          <cell r="AO645">
            <v>13</v>
          </cell>
          <cell r="AP645" t="str">
            <v>-</v>
          </cell>
          <cell r="AQ645" t="str">
            <v>-</v>
          </cell>
          <cell r="AR645" t="str">
            <v>-</v>
          </cell>
          <cell r="AS645" t="str">
            <v>-</v>
          </cell>
          <cell r="AT645" t="str">
            <v>-</v>
          </cell>
          <cell r="AU645" t="str">
            <v>-</v>
          </cell>
          <cell r="AV645" t="str">
            <v/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4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 t="str">
            <v/>
          </cell>
          <cell r="BN645">
            <v>4</v>
          </cell>
          <cell r="BO645">
            <v>4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 t="str">
            <v/>
          </cell>
          <cell r="BV645">
            <v>4</v>
          </cell>
          <cell r="BW645">
            <v>6</v>
          </cell>
          <cell r="BX645" t="str">
            <v>DOWNGRADE</v>
          </cell>
          <cell r="BY645" t="str">
            <v>RESET</v>
          </cell>
        </row>
        <row r="646">
          <cell r="A646" t="str">
            <v>A2025</v>
          </cell>
          <cell r="B646" t="str">
            <v>Nur Aini Hafidha</v>
          </cell>
          <cell r="C646" t="str">
            <v>SBPV</v>
          </cell>
          <cell r="D646">
            <v>45035</v>
          </cell>
          <cell r="E646" t="str">
            <v>Apr-23</v>
          </cell>
          <cell r="F646" t="str">
            <v>REGULER</v>
          </cell>
          <cell r="G646" t="str">
            <v>REGULER</v>
          </cell>
          <cell r="H646" t="str">
            <v>REGULER</v>
          </cell>
          <cell r="I646" t="str">
            <v>REGULER</v>
          </cell>
          <cell r="J646" t="str">
            <v>REGULER</v>
          </cell>
          <cell r="K646" t="str">
            <v>REGULER</v>
          </cell>
          <cell r="L646" t="str">
            <v>REGULER</v>
          </cell>
          <cell r="M646">
            <v>19</v>
          </cell>
          <cell r="N646">
            <v>26</v>
          </cell>
          <cell r="O646">
            <v>35</v>
          </cell>
          <cell r="P646">
            <v>25</v>
          </cell>
          <cell r="Q646">
            <v>14</v>
          </cell>
          <cell r="R646">
            <v>17</v>
          </cell>
          <cell r="S646">
            <v>5</v>
          </cell>
          <cell r="T646">
            <v>141</v>
          </cell>
          <cell r="U646">
            <v>19</v>
          </cell>
          <cell r="V646">
            <v>26</v>
          </cell>
          <cell r="W646">
            <v>35</v>
          </cell>
          <cell r="X646">
            <v>25</v>
          </cell>
          <cell r="Y646">
            <v>14</v>
          </cell>
          <cell r="Z646">
            <v>17</v>
          </cell>
          <cell r="AA646">
            <v>5</v>
          </cell>
          <cell r="AB646">
            <v>141</v>
          </cell>
          <cell r="AC646">
            <v>0</v>
          </cell>
          <cell r="AD646" t="str">
            <v>TIDAK</v>
          </cell>
          <cell r="AE646" t="str">
            <v>TIDAK</v>
          </cell>
          <cell r="AF646">
            <v>141</v>
          </cell>
          <cell r="AG646">
            <v>1</v>
          </cell>
          <cell r="AH646" t="str">
            <v>SAPHIRE</v>
          </cell>
          <cell r="AI646">
            <v>0</v>
          </cell>
          <cell r="AJ646" t="str">
            <v>Y</v>
          </cell>
          <cell r="AK646">
            <v>0</v>
          </cell>
          <cell r="AL646">
            <v>45261</v>
          </cell>
          <cell r="AM646">
            <v>45701</v>
          </cell>
          <cell r="AN646">
            <v>1</v>
          </cell>
          <cell r="AO646">
            <v>141</v>
          </cell>
          <cell r="AP646" t="str">
            <v>-</v>
          </cell>
          <cell r="AQ646" t="str">
            <v>-</v>
          </cell>
          <cell r="AR646" t="str">
            <v>REGULER</v>
          </cell>
          <cell r="AS646" t="str">
            <v>REGULER</v>
          </cell>
          <cell r="AT646" t="str">
            <v>REGULER</v>
          </cell>
          <cell r="AU646" t="str">
            <v>REGULER</v>
          </cell>
          <cell r="AV646" t="str">
            <v/>
          </cell>
          <cell r="AW646">
            <v>17</v>
          </cell>
          <cell r="AX646">
            <v>11</v>
          </cell>
          <cell r="AY646">
            <v>7</v>
          </cell>
          <cell r="AZ646">
            <v>12</v>
          </cell>
          <cell r="BA646">
            <v>16</v>
          </cell>
          <cell r="BB646">
            <v>17</v>
          </cell>
          <cell r="BC646">
            <v>11</v>
          </cell>
          <cell r="BD646">
            <v>7</v>
          </cell>
          <cell r="BE646">
            <v>12</v>
          </cell>
          <cell r="BF646">
            <v>16</v>
          </cell>
          <cell r="BG646">
            <v>2</v>
          </cell>
          <cell r="BH646">
            <v>17</v>
          </cell>
          <cell r="BI646">
            <v>11</v>
          </cell>
          <cell r="BJ646">
            <v>7</v>
          </cell>
          <cell r="BK646">
            <v>12</v>
          </cell>
          <cell r="BL646">
            <v>16</v>
          </cell>
          <cell r="BM646">
            <v>8</v>
          </cell>
          <cell r="BN646">
            <v>73</v>
          </cell>
          <cell r="BO646">
            <v>2</v>
          </cell>
          <cell r="BP646">
            <v>17</v>
          </cell>
          <cell r="BQ646">
            <v>11</v>
          </cell>
          <cell r="BR646">
            <v>7</v>
          </cell>
          <cell r="BS646">
            <v>12</v>
          </cell>
          <cell r="BT646">
            <v>16</v>
          </cell>
          <cell r="BU646">
            <v>8</v>
          </cell>
          <cell r="BV646">
            <v>73</v>
          </cell>
          <cell r="BW646">
            <v>0</v>
          </cell>
          <cell r="BX646" t="str">
            <v>TIDAK</v>
          </cell>
          <cell r="BY646" t="str">
            <v>TIDAK</v>
          </cell>
        </row>
        <row r="647">
          <cell r="A647" t="str">
            <v>A3328</v>
          </cell>
          <cell r="B647" t="str">
            <v>Nurul Azizah Hutasuhut</v>
          </cell>
          <cell r="C647" t="str">
            <v>SBPV</v>
          </cell>
          <cell r="D647">
            <v>45355</v>
          </cell>
          <cell r="E647" t="str">
            <v>Mar-24</v>
          </cell>
          <cell r="F647" t="str">
            <v>REGULER</v>
          </cell>
          <cell r="G647" t="str">
            <v>-</v>
          </cell>
          <cell r="H647" t="str">
            <v>-</v>
          </cell>
          <cell r="I647" t="str">
            <v>REGULER</v>
          </cell>
          <cell r="J647" t="str">
            <v>-</v>
          </cell>
          <cell r="K647" t="str">
            <v>-</v>
          </cell>
          <cell r="L647" t="str">
            <v>-</v>
          </cell>
          <cell r="M647">
            <v>9</v>
          </cell>
          <cell r="N647">
            <v>0</v>
          </cell>
          <cell r="O647">
            <v>0</v>
          </cell>
          <cell r="P647">
            <v>7</v>
          </cell>
          <cell r="Q647">
            <v>0</v>
          </cell>
          <cell r="R647">
            <v>0</v>
          </cell>
          <cell r="S647" t="str">
            <v/>
          </cell>
          <cell r="T647">
            <v>16</v>
          </cell>
          <cell r="U647">
            <v>9</v>
          </cell>
          <cell r="V647">
            <v>0</v>
          </cell>
          <cell r="W647">
            <v>0</v>
          </cell>
          <cell r="X647">
            <v>7</v>
          </cell>
          <cell r="Y647">
            <v>0</v>
          </cell>
          <cell r="Z647">
            <v>0</v>
          </cell>
          <cell r="AA647" t="str">
            <v/>
          </cell>
          <cell r="AB647">
            <v>16</v>
          </cell>
          <cell r="AC647">
            <v>3</v>
          </cell>
          <cell r="AD647" t="str">
            <v>DOWNGRADE</v>
          </cell>
          <cell r="AE647" t="str">
            <v>RESET</v>
          </cell>
          <cell r="AF647">
            <v>0</v>
          </cell>
          <cell r="AG647">
            <v>1</v>
          </cell>
          <cell r="AH647" t="str">
            <v>SAPHIRE</v>
          </cell>
          <cell r="AI647">
            <v>0</v>
          </cell>
          <cell r="AJ647" t="str">
            <v>FALSE</v>
          </cell>
          <cell r="AK647">
            <v>0</v>
          </cell>
          <cell r="AL647">
            <v>45261</v>
          </cell>
          <cell r="AM647">
            <v>45701</v>
          </cell>
          <cell r="AN647">
            <v>1</v>
          </cell>
          <cell r="AO647">
            <v>0</v>
          </cell>
          <cell r="AP647" t="str">
            <v>-</v>
          </cell>
          <cell r="AQ647" t="str">
            <v>-</v>
          </cell>
          <cell r="AR647" t="str">
            <v>-</v>
          </cell>
          <cell r="AS647" t="str">
            <v>-</v>
          </cell>
          <cell r="AT647" t="str">
            <v>-</v>
          </cell>
          <cell r="AU647" t="str">
            <v>-</v>
          </cell>
          <cell r="AV647" t="str">
            <v/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 t="str">
            <v/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 t="str">
            <v/>
          </cell>
          <cell r="BN647">
            <v>0</v>
          </cell>
          <cell r="BO647" t="str">
            <v/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 t="str">
            <v/>
          </cell>
          <cell r="BV647">
            <v>0</v>
          </cell>
          <cell r="BW647">
            <v>7</v>
          </cell>
          <cell r="BX647" t="str">
            <v>DOWNGRADE</v>
          </cell>
          <cell r="BY647" t="str">
            <v>RESET</v>
          </cell>
        </row>
        <row r="648">
          <cell r="A648" t="str">
            <v>A3967</v>
          </cell>
          <cell r="B648" t="str">
            <v>Pricilla Putri</v>
          </cell>
          <cell r="C648" t="str">
            <v>SBPV</v>
          </cell>
          <cell r="D648">
            <v>45398</v>
          </cell>
          <cell r="E648" t="str">
            <v>Apr-24</v>
          </cell>
          <cell r="F648" t="str">
            <v>-</v>
          </cell>
          <cell r="G648" t="str">
            <v>-</v>
          </cell>
          <cell r="H648" t="str">
            <v>-</v>
          </cell>
          <cell r="I648" t="str">
            <v>-</v>
          </cell>
          <cell r="J648" t="str">
            <v>REGULER</v>
          </cell>
          <cell r="K648" t="str">
            <v>REGULER</v>
          </cell>
          <cell r="L648" t="str">
            <v>-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15</v>
          </cell>
          <cell r="R648">
            <v>15</v>
          </cell>
          <cell r="S648" t="str">
            <v/>
          </cell>
          <cell r="T648">
            <v>30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15</v>
          </cell>
          <cell r="Z648">
            <v>15</v>
          </cell>
          <cell r="AA648" t="str">
            <v/>
          </cell>
          <cell r="AB648">
            <v>30</v>
          </cell>
          <cell r="AC648">
            <v>1</v>
          </cell>
          <cell r="AD648" t="str">
            <v>TIDAK</v>
          </cell>
          <cell r="AE648" t="str">
            <v>TIDAK</v>
          </cell>
          <cell r="AF648">
            <v>30</v>
          </cell>
          <cell r="AG648">
            <v>1</v>
          </cell>
          <cell r="AH648" t="str">
            <v>SAPHIRE</v>
          </cell>
          <cell r="AI648">
            <v>0</v>
          </cell>
          <cell r="AJ648" t="str">
            <v>FALSE</v>
          </cell>
          <cell r="AK648">
            <v>0</v>
          </cell>
          <cell r="AL648">
            <v>45261</v>
          </cell>
          <cell r="AM648">
            <v>45701</v>
          </cell>
          <cell r="AN648">
            <v>1</v>
          </cell>
          <cell r="AO648">
            <v>30</v>
          </cell>
          <cell r="AP648" t="str">
            <v>-</v>
          </cell>
          <cell r="AQ648" t="str">
            <v>-</v>
          </cell>
          <cell r="AR648" t="str">
            <v>REGULER</v>
          </cell>
          <cell r="AS648" t="str">
            <v>REGULER</v>
          </cell>
          <cell r="AT648" t="str">
            <v>-</v>
          </cell>
          <cell r="AU648" t="str">
            <v>-</v>
          </cell>
          <cell r="AV648" t="str">
            <v/>
          </cell>
          <cell r="AW648">
            <v>18</v>
          </cell>
          <cell r="AX648">
            <v>25</v>
          </cell>
          <cell r="AY648">
            <v>4</v>
          </cell>
          <cell r="AZ648">
            <v>0</v>
          </cell>
          <cell r="BA648">
            <v>0</v>
          </cell>
          <cell r="BB648">
            <v>18</v>
          </cell>
          <cell r="BC648">
            <v>25</v>
          </cell>
          <cell r="BD648">
            <v>4</v>
          </cell>
          <cell r="BE648">
            <v>0</v>
          </cell>
          <cell r="BF648">
            <v>0</v>
          </cell>
          <cell r="BG648">
            <v>3</v>
          </cell>
          <cell r="BH648">
            <v>18</v>
          </cell>
          <cell r="BI648">
            <v>25</v>
          </cell>
          <cell r="BJ648">
            <v>4</v>
          </cell>
          <cell r="BK648">
            <v>0</v>
          </cell>
          <cell r="BL648">
            <v>0</v>
          </cell>
          <cell r="BM648" t="str">
            <v/>
          </cell>
          <cell r="BN648">
            <v>50</v>
          </cell>
          <cell r="BO648">
            <v>3</v>
          </cell>
          <cell r="BP648">
            <v>18</v>
          </cell>
          <cell r="BQ648">
            <v>25</v>
          </cell>
          <cell r="BR648">
            <v>4</v>
          </cell>
          <cell r="BS648">
            <v>0</v>
          </cell>
          <cell r="BT648">
            <v>0</v>
          </cell>
          <cell r="BU648" t="str">
            <v/>
          </cell>
          <cell r="BV648">
            <v>50</v>
          </cell>
          <cell r="BW648">
            <v>3</v>
          </cell>
          <cell r="BX648" t="str">
            <v>DOWNGRADE</v>
          </cell>
          <cell r="BY648" t="str">
            <v>RESET</v>
          </cell>
        </row>
        <row r="649">
          <cell r="A649" t="str">
            <v>A2385</v>
          </cell>
          <cell r="B649" t="str">
            <v>Pungki Irawan</v>
          </cell>
          <cell r="C649" t="str">
            <v>SBPV</v>
          </cell>
          <cell r="D649">
            <v>45093</v>
          </cell>
          <cell r="E649" t="str">
            <v>Jun-23</v>
          </cell>
          <cell r="F649" t="str">
            <v>REGULER</v>
          </cell>
          <cell r="G649" t="str">
            <v>REGULER</v>
          </cell>
          <cell r="H649" t="str">
            <v>REGULER</v>
          </cell>
          <cell r="I649" t="str">
            <v>REGULER</v>
          </cell>
          <cell r="J649" t="str">
            <v>REGULER</v>
          </cell>
          <cell r="K649" t="str">
            <v>REGULER</v>
          </cell>
          <cell r="L649" t="str">
            <v>REGULER</v>
          </cell>
          <cell r="M649">
            <v>22</v>
          </cell>
          <cell r="N649">
            <v>56</v>
          </cell>
          <cell r="O649">
            <v>48</v>
          </cell>
          <cell r="P649">
            <v>48</v>
          </cell>
          <cell r="Q649">
            <v>42</v>
          </cell>
          <cell r="R649">
            <v>48</v>
          </cell>
          <cell r="S649">
            <v>22</v>
          </cell>
          <cell r="T649">
            <v>286</v>
          </cell>
          <cell r="U649">
            <v>22</v>
          </cell>
          <cell r="V649">
            <v>56</v>
          </cell>
          <cell r="W649">
            <v>48</v>
          </cell>
          <cell r="X649">
            <v>48</v>
          </cell>
          <cell r="Y649">
            <v>42</v>
          </cell>
          <cell r="Z649">
            <v>48</v>
          </cell>
          <cell r="AA649">
            <v>22</v>
          </cell>
          <cell r="AB649">
            <v>286</v>
          </cell>
          <cell r="AC649">
            <v>0</v>
          </cell>
          <cell r="AD649" t="str">
            <v>TIDAK</v>
          </cell>
          <cell r="AE649" t="str">
            <v>TIDAK</v>
          </cell>
          <cell r="AF649">
            <v>286</v>
          </cell>
          <cell r="AG649">
            <v>1</v>
          </cell>
          <cell r="AH649" t="str">
            <v>SAPHIRE</v>
          </cell>
          <cell r="AI649">
            <v>265</v>
          </cell>
          <cell r="AJ649" t="str">
            <v>Y</v>
          </cell>
          <cell r="AK649">
            <v>0</v>
          </cell>
          <cell r="AL649">
            <v>45261</v>
          </cell>
          <cell r="AM649">
            <v>45701</v>
          </cell>
          <cell r="AN649">
            <v>1</v>
          </cell>
          <cell r="AO649">
            <v>21</v>
          </cell>
          <cell r="AP649" t="str">
            <v>-</v>
          </cell>
          <cell r="AQ649" t="str">
            <v>-</v>
          </cell>
          <cell r="AR649" t="str">
            <v>REGULER</v>
          </cell>
          <cell r="AS649" t="str">
            <v>REGULER</v>
          </cell>
          <cell r="AT649" t="str">
            <v>REGULER</v>
          </cell>
          <cell r="AU649" t="str">
            <v>REGULER</v>
          </cell>
          <cell r="AV649" t="str">
            <v/>
          </cell>
          <cell r="AW649">
            <v>59</v>
          </cell>
          <cell r="AX649">
            <v>51</v>
          </cell>
          <cell r="AY649">
            <v>51</v>
          </cell>
          <cell r="AZ649">
            <v>64</v>
          </cell>
          <cell r="BA649">
            <v>55</v>
          </cell>
          <cell r="BB649">
            <v>59</v>
          </cell>
          <cell r="BC649">
            <v>51</v>
          </cell>
          <cell r="BD649">
            <v>51</v>
          </cell>
          <cell r="BE649">
            <v>64</v>
          </cell>
          <cell r="BF649">
            <v>55</v>
          </cell>
          <cell r="BG649">
            <v>25</v>
          </cell>
          <cell r="BH649">
            <v>59</v>
          </cell>
          <cell r="BI649">
            <v>51</v>
          </cell>
          <cell r="BJ649">
            <v>51</v>
          </cell>
          <cell r="BK649">
            <v>64</v>
          </cell>
          <cell r="BL649">
            <v>55</v>
          </cell>
          <cell r="BM649">
            <v>21</v>
          </cell>
          <cell r="BN649">
            <v>326</v>
          </cell>
          <cell r="BO649">
            <v>25</v>
          </cell>
          <cell r="BP649">
            <v>59</v>
          </cell>
          <cell r="BQ649">
            <v>51</v>
          </cell>
          <cell r="BR649">
            <v>51</v>
          </cell>
          <cell r="BS649">
            <v>64</v>
          </cell>
          <cell r="BT649">
            <v>55</v>
          </cell>
          <cell r="BU649">
            <v>21</v>
          </cell>
          <cell r="BV649">
            <v>326</v>
          </cell>
          <cell r="BW649">
            <v>0</v>
          </cell>
          <cell r="BX649" t="str">
            <v>TIDAK</v>
          </cell>
          <cell r="BY649" t="str">
            <v>TIDAK</v>
          </cell>
        </row>
        <row r="650">
          <cell r="A650" t="str">
            <v>A3330</v>
          </cell>
          <cell r="B650" t="str">
            <v>Qonita Nadya Sari</v>
          </cell>
          <cell r="C650" t="str">
            <v>SBPV</v>
          </cell>
          <cell r="D650">
            <v>45255</v>
          </cell>
          <cell r="E650" t="str">
            <v>Nov-23</v>
          </cell>
          <cell r="F650" t="str">
            <v>REGULER</v>
          </cell>
          <cell r="G650" t="str">
            <v>-</v>
          </cell>
          <cell r="H650" t="str">
            <v>-</v>
          </cell>
          <cell r="I650" t="str">
            <v>-</v>
          </cell>
          <cell r="J650" t="str">
            <v>-</v>
          </cell>
          <cell r="K650" t="str">
            <v>-</v>
          </cell>
          <cell r="L650" t="str">
            <v>-</v>
          </cell>
          <cell r="M650">
            <v>2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 t="str">
            <v/>
          </cell>
          <cell r="T650">
            <v>2</v>
          </cell>
          <cell r="U650">
            <v>2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/>
          </cell>
          <cell r="AB650">
            <v>2</v>
          </cell>
          <cell r="AC650">
            <v>6</v>
          </cell>
          <cell r="AD650" t="str">
            <v>DOWNGRADE</v>
          </cell>
          <cell r="AE650" t="str">
            <v>RESET</v>
          </cell>
          <cell r="AF650">
            <v>0</v>
          </cell>
          <cell r="AG650">
            <v>1</v>
          </cell>
          <cell r="AH650" t="str">
            <v>SAPHIRE</v>
          </cell>
          <cell r="AI650">
            <v>0</v>
          </cell>
          <cell r="AJ650" t="str">
            <v>FALSE</v>
          </cell>
          <cell r="AK650">
            <v>0</v>
          </cell>
          <cell r="AL650">
            <v>45261</v>
          </cell>
          <cell r="AM650">
            <v>45701</v>
          </cell>
          <cell r="AN650">
            <v>1</v>
          </cell>
          <cell r="AO650">
            <v>0</v>
          </cell>
          <cell r="AP650" t="str">
            <v>-</v>
          </cell>
          <cell r="AQ650" t="str">
            <v>-</v>
          </cell>
          <cell r="AR650" t="str">
            <v>-</v>
          </cell>
          <cell r="AS650" t="str">
            <v>-</v>
          </cell>
          <cell r="AT650" t="str">
            <v>-</v>
          </cell>
          <cell r="AU650" t="str">
            <v>-</v>
          </cell>
          <cell r="AV650" t="str">
            <v/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 t="str">
            <v/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 t="str">
            <v/>
          </cell>
          <cell r="BN650">
            <v>0</v>
          </cell>
          <cell r="BO650" t="str">
            <v/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 t="str">
            <v/>
          </cell>
          <cell r="BV650">
            <v>0</v>
          </cell>
          <cell r="BW650">
            <v>7</v>
          </cell>
          <cell r="BX650" t="str">
            <v>DOWNGRADE</v>
          </cell>
          <cell r="BY650" t="str">
            <v>RESET</v>
          </cell>
        </row>
        <row r="651">
          <cell r="A651" t="str">
            <v>A2383</v>
          </cell>
          <cell r="B651" t="str">
            <v xml:space="preserve">Rysma Nur Hidayah </v>
          </cell>
          <cell r="C651" t="str">
            <v>SBPV</v>
          </cell>
          <cell r="D651">
            <v>45089</v>
          </cell>
          <cell r="E651" t="str">
            <v>Jun-23</v>
          </cell>
          <cell r="F651" t="str">
            <v>EKSKLUSIF</v>
          </cell>
          <cell r="G651" t="str">
            <v>EKSKLUSIF</v>
          </cell>
          <cell r="H651" t="str">
            <v>EKSKLUSIF</v>
          </cell>
          <cell r="I651" t="str">
            <v>EKSKLUSIF</v>
          </cell>
          <cell r="J651" t="str">
            <v>EKSKLUSIF</v>
          </cell>
          <cell r="K651" t="str">
            <v>EKSKLUSIF</v>
          </cell>
          <cell r="L651" t="str">
            <v>EKSKLUSIF</v>
          </cell>
          <cell r="M651">
            <v>34</v>
          </cell>
          <cell r="N651">
            <v>73</v>
          </cell>
          <cell r="O651">
            <v>63</v>
          </cell>
          <cell r="P651">
            <v>66</v>
          </cell>
          <cell r="Q651">
            <v>58</v>
          </cell>
          <cell r="R651">
            <v>67</v>
          </cell>
          <cell r="S651">
            <v>34</v>
          </cell>
          <cell r="T651">
            <v>395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 t="str">
            <v>TIDAK</v>
          </cell>
          <cell r="AE651" t="str">
            <v>TIDAK</v>
          </cell>
          <cell r="AF651">
            <v>0</v>
          </cell>
          <cell r="AG651">
            <v>1</v>
          </cell>
          <cell r="AH651" t="str">
            <v>SAPHIRE</v>
          </cell>
          <cell r="AI651">
            <v>0</v>
          </cell>
          <cell r="AJ651" t="str">
            <v>FALSE</v>
          </cell>
          <cell r="AK651">
            <v>0</v>
          </cell>
          <cell r="AL651">
            <v>45261</v>
          </cell>
          <cell r="AM651">
            <v>45701</v>
          </cell>
          <cell r="AN651">
            <v>1</v>
          </cell>
          <cell r="AO651">
            <v>0</v>
          </cell>
          <cell r="AP651" t="str">
            <v>EKSKLUSIF</v>
          </cell>
          <cell r="AQ651" t="str">
            <v>-</v>
          </cell>
          <cell r="AR651" t="str">
            <v>EKSKLUSIF</v>
          </cell>
          <cell r="AS651" t="str">
            <v>EKSKLUSIF</v>
          </cell>
          <cell r="AT651" t="str">
            <v>EKSKLUSIF</v>
          </cell>
          <cell r="AU651" t="str">
            <v>EKSKLUSIF</v>
          </cell>
          <cell r="AV651" t="str">
            <v/>
          </cell>
          <cell r="AW651">
            <v>76</v>
          </cell>
          <cell r="AX651">
            <v>72</v>
          </cell>
          <cell r="AY651">
            <v>66</v>
          </cell>
          <cell r="AZ651">
            <v>63</v>
          </cell>
          <cell r="BA651">
            <v>69</v>
          </cell>
          <cell r="BB651">
            <v>76</v>
          </cell>
          <cell r="BC651">
            <v>72</v>
          </cell>
          <cell r="BD651">
            <v>66</v>
          </cell>
          <cell r="BE651">
            <v>63</v>
          </cell>
          <cell r="BF651">
            <v>63</v>
          </cell>
          <cell r="BG651">
            <v>32</v>
          </cell>
          <cell r="BH651">
            <v>76</v>
          </cell>
          <cell r="BI651">
            <v>72</v>
          </cell>
          <cell r="BJ651">
            <v>66</v>
          </cell>
          <cell r="BK651">
            <v>63</v>
          </cell>
          <cell r="BL651">
            <v>69</v>
          </cell>
          <cell r="BM651">
            <v>34</v>
          </cell>
          <cell r="BN651">
            <v>412</v>
          </cell>
          <cell r="BO651">
            <v>0</v>
          </cell>
          <cell r="BP651">
            <v>76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34</v>
          </cell>
          <cell r="BV651">
            <v>110</v>
          </cell>
          <cell r="BW651">
            <v>0</v>
          </cell>
          <cell r="BX651" t="str">
            <v>TIDAK</v>
          </cell>
          <cell r="BY651" t="str">
            <v>TIDAK</v>
          </cell>
        </row>
        <row r="652">
          <cell r="A652" t="str">
            <v>A0297</v>
          </cell>
          <cell r="B652" t="str">
            <v>Siwi Novitaningrum</v>
          </cell>
          <cell r="C652" t="str">
            <v>SBPV</v>
          </cell>
          <cell r="D652">
            <v>44844</v>
          </cell>
          <cell r="E652" t="str">
            <v>Oct-22</v>
          </cell>
          <cell r="F652" t="str">
            <v>REGULER</v>
          </cell>
          <cell r="G652" t="str">
            <v>REGULER</v>
          </cell>
          <cell r="H652" t="str">
            <v>REGULER</v>
          </cell>
          <cell r="I652" t="str">
            <v>REGULER</v>
          </cell>
          <cell r="J652" t="str">
            <v>REGULER</v>
          </cell>
          <cell r="K652" t="str">
            <v>REGULER</v>
          </cell>
          <cell r="L652" t="str">
            <v>REGULER</v>
          </cell>
          <cell r="M652">
            <v>22</v>
          </cell>
          <cell r="N652">
            <v>50</v>
          </cell>
          <cell r="O652">
            <v>38</v>
          </cell>
          <cell r="P652">
            <v>18</v>
          </cell>
          <cell r="Q652">
            <v>27</v>
          </cell>
          <cell r="R652">
            <v>37</v>
          </cell>
          <cell r="S652">
            <v>20</v>
          </cell>
          <cell r="T652">
            <v>212</v>
          </cell>
          <cell r="U652">
            <v>22</v>
          </cell>
          <cell r="V652">
            <v>50</v>
          </cell>
          <cell r="W652">
            <v>38</v>
          </cell>
          <cell r="X652">
            <v>18</v>
          </cell>
          <cell r="Y652">
            <v>27</v>
          </cell>
          <cell r="Z652">
            <v>37</v>
          </cell>
          <cell r="AA652">
            <v>20</v>
          </cell>
          <cell r="AB652">
            <v>212</v>
          </cell>
          <cell r="AC652">
            <v>0</v>
          </cell>
          <cell r="AD652" t="str">
            <v>TIDAK</v>
          </cell>
          <cell r="AE652" t="str">
            <v>TIDAK</v>
          </cell>
          <cell r="AF652">
            <v>212</v>
          </cell>
          <cell r="AG652">
            <v>1</v>
          </cell>
          <cell r="AH652" t="str">
            <v>SAPHIRE</v>
          </cell>
          <cell r="AI652">
            <v>0</v>
          </cell>
          <cell r="AJ652" t="str">
            <v>Y</v>
          </cell>
          <cell r="AK652">
            <v>0</v>
          </cell>
          <cell r="AL652">
            <v>45261</v>
          </cell>
          <cell r="AM652">
            <v>45701</v>
          </cell>
          <cell r="AN652">
            <v>1</v>
          </cell>
          <cell r="AO652">
            <v>212</v>
          </cell>
          <cell r="AP652" t="str">
            <v>-</v>
          </cell>
          <cell r="AQ652" t="str">
            <v>-</v>
          </cell>
          <cell r="AR652" t="str">
            <v>REGULER</v>
          </cell>
          <cell r="AS652" t="str">
            <v>REGULER</v>
          </cell>
          <cell r="AT652" t="str">
            <v>-</v>
          </cell>
          <cell r="AU652" t="str">
            <v>REGULER</v>
          </cell>
          <cell r="AV652" t="str">
            <v/>
          </cell>
          <cell r="AW652">
            <v>33</v>
          </cell>
          <cell r="AX652">
            <v>39</v>
          </cell>
          <cell r="AY652">
            <v>5</v>
          </cell>
          <cell r="AZ652">
            <v>0</v>
          </cell>
          <cell r="BA652">
            <v>9</v>
          </cell>
          <cell r="BB652">
            <v>33</v>
          </cell>
          <cell r="BC652">
            <v>39</v>
          </cell>
          <cell r="BD652">
            <v>5</v>
          </cell>
          <cell r="BE652">
            <v>0</v>
          </cell>
          <cell r="BF652">
            <v>9</v>
          </cell>
          <cell r="BG652">
            <v>12</v>
          </cell>
          <cell r="BH652">
            <v>33</v>
          </cell>
          <cell r="BI652">
            <v>39</v>
          </cell>
          <cell r="BJ652">
            <v>5</v>
          </cell>
          <cell r="BK652">
            <v>0</v>
          </cell>
          <cell r="BL652">
            <v>9</v>
          </cell>
          <cell r="BM652">
            <v>7</v>
          </cell>
          <cell r="BN652">
            <v>105</v>
          </cell>
          <cell r="BO652">
            <v>12</v>
          </cell>
          <cell r="BP652">
            <v>33</v>
          </cell>
          <cell r="BQ652">
            <v>39</v>
          </cell>
          <cell r="BR652">
            <v>5</v>
          </cell>
          <cell r="BS652">
            <v>0</v>
          </cell>
          <cell r="BT652">
            <v>9</v>
          </cell>
          <cell r="BU652">
            <v>7</v>
          </cell>
          <cell r="BV652">
            <v>105</v>
          </cell>
          <cell r="BW652">
            <v>1</v>
          </cell>
          <cell r="BX652" t="str">
            <v>TIDAK</v>
          </cell>
          <cell r="BY652" t="str">
            <v>TIDAK</v>
          </cell>
        </row>
        <row r="653">
          <cell r="A653" t="str">
            <v>A3214</v>
          </cell>
          <cell r="B653" t="str">
            <v>Wildan Rahmat Nugraha</v>
          </cell>
          <cell r="C653" t="str">
            <v>SBPV</v>
          </cell>
          <cell r="D653">
            <v>45255</v>
          </cell>
          <cell r="E653" t="str">
            <v>Nov-23</v>
          </cell>
          <cell r="F653" t="str">
            <v>REGULER</v>
          </cell>
          <cell r="G653" t="str">
            <v>REGULER</v>
          </cell>
          <cell r="H653" t="str">
            <v>REGULER</v>
          </cell>
          <cell r="I653" t="str">
            <v>-</v>
          </cell>
          <cell r="J653" t="str">
            <v>-</v>
          </cell>
          <cell r="K653" t="str">
            <v>-</v>
          </cell>
          <cell r="L653" t="str">
            <v>-</v>
          </cell>
          <cell r="M653">
            <v>20</v>
          </cell>
          <cell r="N653">
            <v>55</v>
          </cell>
          <cell r="O653">
            <v>27</v>
          </cell>
          <cell r="P653">
            <v>0</v>
          </cell>
          <cell r="Q653">
            <v>0</v>
          </cell>
          <cell r="R653">
            <v>0</v>
          </cell>
          <cell r="S653" t="str">
            <v/>
          </cell>
          <cell r="T653">
            <v>102</v>
          </cell>
          <cell r="U653">
            <v>20</v>
          </cell>
          <cell r="V653">
            <v>55</v>
          </cell>
          <cell r="W653">
            <v>27</v>
          </cell>
          <cell r="X653">
            <v>0</v>
          </cell>
          <cell r="Y653">
            <v>0</v>
          </cell>
          <cell r="Z653">
            <v>0</v>
          </cell>
          <cell r="AA653" t="str">
            <v/>
          </cell>
          <cell r="AB653">
            <v>102</v>
          </cell>
          <cell r="AC653">
            <v>4</v>
          </cell>
          <cell r="AD653" t="str">
            <v>DOWNGRADE</v>
          </cell>
          <cell r="AE653" t="str">
            <v>RESET</v>
          </cell>
          <cell r="AF653">
            <v>0</v>
          </cell>
          <cell r="AG653">
            <v>1</v>
          </cell>
          <cell r="AH653" t="str">
            <v>SAPHIRE</v>
          </cell>
          <cell r="AI653">
            <v>0</v>
          </cell>
          <cell r="AJ653" t="str">
            <v>FALSE</v>
          </cell>
          <cell r="AK653">
            <v>0</v>
          </cell>
          <cell r="AL653">
            <v>45261</v>
          </cell>
          <cell r="AM653">
            <v>45701</v>
          </cell>
          <cell r="AN653">
            <v>1</v>
          </cell>
          <cell r="AO653">
            <v>0</v>
          </cell>
          <cell r="AP653" t="str">
            <v>-</v>
          </cell>
          <cell r="AQ653" t="str">
            <v>-</v>
          </cell>
          <cell r="AR653" t="str">
            <v>-</v>
          </cell>
          <cell r="AS653" t="str">
            <v>-</v>
          </cell>
          <cell r="AT653" t="str">
            <v>-</v>
          </cell>
          <cell r="AU653" t="str">
            <v>-</v>
          </cell>
          <cell r="AV653" t="str">
            <v/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 t="str">
            <v/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 t="str">
            <v/>
          </cell>
          <cell r="BN653">
            <v>0</v>
          </cell>
          <cell r="BO653" t="str">
            <v/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 t="str">
            <v/>
          </cell>
          <cell r="BV653">
            <v>0</v>
          </cell>
          <cell r="BW653">
            <v>7</v>
          </cell>
          <cell r="BX653" t="str">
            <v>DOWNGRADE</v>
          </cell>
          <cell r="BY653" t="str">
            <v>RESET</v>
          </cell>
        </row>
        <row r="654">
          <cell r="A654" t="str">
            <v>A0175</v>
          </cell>
          <cell r="B654" t="str">
            <v>Winny Kartika Widasari</v>
          </cell>
          <cell r="C654" t="str">
            <v>SBPV</v>
          </cell>
          <cell r="D654">
            <v>44816</v>
          </cell>
          <cell r="E654" t="str">
            <v>Sep-22</v>
          </cell>
          <cell r="F654" t="str">
            <v>EKSKLUSIF</v>
          </cell>
          <cell r="G654" t="str">
            <v>EKSKLUSIF</v>
          </cell>
          <cell r="H654" t="str">
            <v>EKSKLUSIF</v>
          </cell>
          <cell r="I654" t="str">
            <v>REGULER</v>
          </cell>
          <cell r="J654" t="str">
            <v>REGULER</v>
          </cell>
          <cell r="K654" t="str">
            <v>REGULER</v>
          </cell>
          <cell r="L654" t="str">
            <v>REGULER</v>
          </cell>
          <cell r="M654">
            <v>34</v>
          </cell>
          <cell r="N654">
            <v>72</v>
          </cell>
          <cell r="O654">
            <v>62</v>
          </cell>
          <cell r="P654">
            <v>47</v>
          </cell>
          <cell r="Q654">
            <v>32</v>
          </cell>
          <cell r="R654">
            <v>25</v>
          </cell>
          <cell r="S654">
            <v>5</v>
          </cell>
          <cell r="T654">
            <v>277</v>
          </cell>
          <cell r="U654">
            <v>0</v>
          </cell>
          <cell r="V654">
            <v>0</v>
          </cell>
          <cell r="W654">
            <v>0</v>
          </cell>
          <cell r="X654">
            <v>47</v>
          </cell>
          <cell r="Y654">
            <v>32</v>
          </cell>
          <cell r="Z654">
            <v>25</v>
          </cell>
          <cell r="AA654">
            <v>5</v>
          </cell>
          <cell r="AB654">
            <v>109</v>
          </cell>
          <cell r="AC654">
            <v>0</v>
          </cell>
          <cell r="AD654" t="str">
            <v>TIDAK</v>
          </cell>
          <cell r="AE654" t="str">
            <v>TIDAK</v>
          </cell>
          <cell r="AF654">
            <v>109</v>
          </cell>
          <cell r="AG654">
            <v>1</v>
          </cell>
          <cell r="AH654" t="str">
            <v>SAPHIRE</v>
          </cell>
          <cell r="AI654">
            <v>65</v>
          </cell>
          <cell r="AJ654" t="str">
            <v>Y</v>
          </cell>
          <cell r="AK654">
            <v>0</v>
          </cell>
          <cell r="AL654">
            <v>45261</v>
          </cell>
          <cell r="AM654">
            <v>45701</v>
          </cell>
          <cell r="AN654">
            <v>1</v>
          </cell>
          <cell r="AO654">
            <v>44</v>
          </cell>
          <cell r="AP654" t="str">
            <v>-</v>
          </cell>
          <cell r="AQ654" t="str">
            <v>-</v>
          </cell>
          <cell r="AR654" t="str">
            <v>-</v>
          </cell>
          <cell r="AS654" t="str">
            <v>-</v>
          </cell>
          <cell r="AT654" t="str">
            <v>-</v>
          </cell>
          <cell r="AU654" t="str">
            <v>-</v>
          </cell>
          <cell r="AV654" t="str">
            <v/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 t="str">
            <v/>
          </cell>
          <cell r="BH654">
            <v>0</v>
          </cell>
          <cell r="BI654">
            <v>0</v>
          </cell>
          <cell r="BJ654">
            <v>0</v>
          </cell>
          <cell r="BK654">
            <v>0</v>
          </cell>
          <cell r="BL654">
            <v>0</v>
          </cell>
          <cell r="BM654" t="str">
            <v/>
          </cell>
          <cell r="BN654">
            <v>0</v>
          </cell>
          <cell r="BO654" t="str">
            <v/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 t="str">
            <v/>
          </cell>
          <cell r="BV654">
            <v>0</v>
          </cell>
          <cell r="BW654">
            <v>7</v>
          </cell>
          <cell r="BX654" t="str">
            <v>DOWNGRADE</v>
          </cell>
          <cell r="BY654" t="str">
            <v>RESET</v>
          </cell>
        </row>
        <row r="655">
          <cell r="A655" t="str">
            <v>A4003</v>
          </cell>
          <cell r="B655" t="str">
            <v>Zhazha Bella Risna</v>
          </cell>
          <cell r="C655" t="str">
            <v>SBPV</v>
          </cell>
          <cell r="D655">
            <v>45409</v>
          </cell>
          <cell r="E655" t="str">
            <v>Apr-24</v>
          </cell>
          <cell r="F655" t="str">
            <v>-</v>
          </cell>
          <cell r="G655" t="str">
            <v>-</v>
          </cell>
          <cell r="H655" t="str">
            <v>-</v>
          </cell>
          <cell r="I655" t="str">
            <v>-</v>
          </cell>
          <cell r="J655" t="str">
            <v>REGULER</v>
          </cell>
          <cell r="K655" t="str">
            <v>REGULER</v>
          </cell>
          <cell r="L655" t="str">
            <v>-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3</v>
          </cell>
          <cell r="R655">
            <v>14</v>
          </cell>
          <cell r="S655">
            <v>0</v>
          </cell>
          <cell r="T655">
            <v>17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3</v>
          </cell>
          <cell r="Z655">
            <v>14</v>
          </cell>
          <cell r="AA655">
            <v>0</v>
          </cell>
          <cell r="AB655">
            <v>17</v>
          </cell>
          <cell r="AC655">
            <v>1</v>
          </cell>
          <cell r="AD655" t="str">
            <v>TIDAK</v>
          </cell>
          <cell r="AE655" t="str">
            <v>TIDAK</v>
          </cell>
          <cell r="AF655">
            <v>17</v>
          </cell>
          <cell r="AG655">
            <v>1</v>
          </cell>
          <cell r="AH655" t="str">
            <v>SAPHIRE</v>
          </cell>
          <cell r="AI655">
            <v>0</v>
          </cell>
          <cell r="AJ655" t="str">
            <v>FALSE</v>
          </cell>
          <cell r="AK655">
            <v>0</v>
          </cell>
          <cell r="AL655">
            <v>45261</v>
          </cell>
          <cell r="AM655">
            <v>45701</v>
          </cell>
          <cell r="AN655">
            <v>1</v>
          </cell>
          <cell r="AO655">
            <v>17</v>
          </cell>
          <cell r="AP655" t="str">
            <v>-</v>
          </cell>
          <cell r="AQ655" t="str">
            <v>-</v>
          </cell>
          <cell r="AR655" t="str">
            <v>REGULER</v>
          </cell>
          <cell r="AS655" t="str">
            <v>REGULER</v>
          </cell>
          <cell r="AT655" t="str">
            <v>REGULER</v>
          </cell>
          <cell r="AU655" t="str">
            <v>-</v>
          </cell>
          <cell r="AV655" t="str">
            <v/>
          </cell>
          <cell r="AW655">
            <v>16</v>
          </cell>
          <cell r="AX655">
            <v>7</v>
          </cell>
          <cell r="AY655">
            <v>1</v>
          </cell>
          <cell r="AZ655">
            <v>5</v>
          </cell>
          <cell r="BA655">
            <v>0</v>
          </cell>
          <cell r="BB655">
            <v>16</v>
          </cell>
          <cell r="BC655">
            <v>7</v>
          </cell>
          <cell r="BD655">
            <v>1</v>
          </cell>
          <cell r="BE655">
            <v>5</v>
          </cell>
          <cell r="BF655">
            <v>0</v>
          </cell>
          <cell r="BG655" t="str">
            <v/>
          </cell>
          <cell r="BH655">
            <v>16</v>
          </cell>
          <cell r="BI655">
            <v>7</v>
          </cell>
          <cell r="BJ655">
            <v>1</v>
          </cell>
          <cell r="BK655">
            <v>5</v>
          </cell>
          <cell r="BL655">
            <v>0</v>
          </cell>
          <cell r="BM655" t="str">
            <v/>
          </cell>
          <cell r="BN655">
            <v>29</v>
          </cell>
          <cell r="BO655" t="str">
            <v/>
          </cell>
          <cell r="BP655">
            <v>16</v>
          </cell>
          <cell r="BQ655">
            <v>7</v>
          </cell>
          <cell r="BR655">
            <v>1</v>
          </cell>
          <cell r="BS655">
            <v>5</v>
          </cell>
          <cell r="BT655">
            <v>0</v>
          </cell>
          <cell r="BU655" t="str">
            <v/>
          </cell>
          <cell r="BV655">
            <v>29</v>
          </cell>
          <cell r="BW655">
            <v>3</v>
          </cell>
          <cell r="BX655" t="str">
            <v>DOWNGRADE</v>
          </cell>
          <cell r="BY655" t="str">
            <v>TIDAK</v>
          </cell>
        </row>
        <row r="656">
          <cell r="A656" t="str">
            <v>A0177</v>
          </cell>
          <cell r="B656" t="str">
            <v>Yunita Nuswantari Wiratna</v>
          </cell>
          <cell r="C656" t="str">
            <v>SBPV</v>
          </cell>
          <cell r="D656">
            <v>44835</v>
          </cell>
          <cell r="E656" t="str">
            <v>Oct-22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 t="str">
            <v>-</v>
          </cell>
          <cell r="AQ656" t="str">
            <v>-</v>
          </cell>
          <cell r="AR656" t="str">
            <v>REGULER</v>
          </cell>
          <cell r="AS656" t="str">
            <v>REGULER</v>
          </cell>
          <cell r="AT656" t="str">
            <v>REGULER</v>
          </cell>
          <cell r="AU656" t="str">
            <v>REGULER</v>
          </cell>
          <cell r="AV656" t="str">
            <v/>
          </cell>
          <cell r="AW656">
            <v>46</v>
          </cell>
          <cell r="AX656">
            <v>32</v>
          </cell>
          <cell r="AY656">
            <v>36</v>
          </cell>
          <cell r="AZ656">
            <v>56</v>
          </cell>
          <cell r="BA656">
            <v>52</v>
          </cell>
          <cell r="BB656">
            <v>46</v>
          </cell>
          <cell r="BC656">
            <v>32</v>
          </cell>
          <cell r="BD656">
            <v>36</v>
          </cell>
          <cell r="BE656">
            <v>56</v>
          </cell>
          <cell r="BF656">
            <v>52</v>
          </cell>
          <cell r="BG656" t="str">
            <v/>
          </cell>
          <cell r="BH656">
            <v>46</v>
          </cell>
          <cell r="BI656">
            <v>32</v>
          </cell>
          <cell r="BJ656">
            <v>36</v>
          </cell>
          <cell r="BK656">
            <v>56</v>
          </cell>
          <cell r="BL656">
            <v>52</v>
          </cell>
          <cell r="BM656">
            <v>23</v>
          </cell>
          <cell r="BN656">
            <v>245</v>
          </cell>
          <cell r="BO656" t="str">
            <v/>
          </cell>
          <cell r="BP656">
            <v>46</v>
          </cell>
          <cell r="BQ656">
            <v>32</v>
          </cell>
          <cell r="BR656">
            <v>36</v>
          </cell>
          <cell r="BS656">
            <v>56</v>
          </cell>
          <cell r="BT656">
            <v>52</v>
          </cell>
          <cell r="BU656">
            <v>23</v>
          </cell>
          <cell r="BV656">
            <v>245</v>
          </cell>
          <cell r="BW656">
            <v>1</v>
          </cell>
          <cell r="BX656" t="str">
            <v>TIDAK</v>
          </cell>
          <cell r="BY656" t="str">
            <v>TIDAK</v>
          </cell>
        </row>
        <row r="657">
          <cell r="A657" t="str">
            <v>A4060</v>
          </cell>
          <cell r="B657" t="str">
            <v>ATHALA ALINSYIRA</v>
          </cell>
          <cell r="C657" t="str">
            <v>SBPV</v>
          </cell>
          <cell r="D657">
            <v>45461</v>
          </cell>
          <cell r="E657" t="str">
            <v>Jun-24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 t="str">
            <v>-</v>
          </cell>
          <cell r="AQ657" t="str">
            <v>-</v>
          </cell>
          <cell r="AR657" t="str">
            <v>-</v>
          </cell>
          <cell r="AS657" t="str">
            <v>-</v>
          </cell>
          <cell r="AT657" t="str">
            <v>-</v>
          </cell>
          <cell r="AU657" t="str">
            <v>-</v>
          </cell>
          <cell r="AV657" t="str">
            <v/>
          </cell>
          <cell r="AW657">
            <v>19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19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7</v>
          </cell>
          <cell r="BH657">
            <v>19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 t="str">
            <v/>
          </cell>
          <cell r="BN657">
            <v>26</v>
          </cell>
          <cell r="BO657">
            <v>7</v>
          </cell>
          <cell r="BP657">
            <v>19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 t="str">
            <v/>
          </cell>
          <cell r="BV657">
            <v>26</v>
          </cell>
          <cell r="BW657">
            <v>5</v>
          </cell>
          <cell r="BX657" t="str">
            <v>DOWNGRADE</v>
          </cell>
          <cell r="BY657" t="str">
            <v>RESET</v>
          </cell>
        </row>
        <row r="658">
          <cell r="A658" t="str">
            <v>A4061</v>
          </cell>
          <cell r="B658" t="str">
            <v>INAS NAFIAH</v>
          </cell>
          <cell r="C658" t="str">
            <v>SBPV</v>
          </cell>
          <cell r="D658">
            <v>45461</v>
          </cell>
          <cell r="E658" t="str">
            <v>Jun-24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 t="str">
            <v>-</v>
          </cell>
          <cell r="AQ658" t="str">
            <v>-</v>
          </cell>
          <cell r="AR658" t="str">
            <v>REGULER</v>
          </cell>
          <cell r="AS658" t="str">
            <v>REGULER</v>
          </cell>
          <cell r="AT658" t="str">
            <v>REGULER</v>
          </cell>
          <cell r="AU658" t="str">
            <v>REGULER</v>
          </cell>
          <cell r="AV658" t="str">
            <v/>
          </cell>
          <cell r="AW658">
            <v>37</v>
          </cell>
          <cell r="AX658">
            <v>33</v>
          </cell>
          <cell r="AY658">
            <v>39</v>
          </cell>
          <cell r="AZ658">
            <v>26</v>
          </cell>
          <cell r="BA658">
            <v>2</v>
          </cell>
          <cell r="BB658">
            <v>37</v>
          </cell>
          <cell r="BC658">
            <v>33</v>
          </cell>
          <cell r="BD658">
            <v>39</v>
          </cell>
          <cell r="BE658">
            <v>26</v>
          </cell>
          <cell r="BF658">
            <v>2</v>
          </cell>
          <cell r="BG658">
            <v>5</v>
          </cell>
          <cell r="BH658">
            <v>37</v>
          </cell>
          <cell r="BI658">
            <v>33</v>
          </cell>
          <cell r="BJ658">
            <v>39</v>
          </cell>
          <cell r="BK658">
            <v>26</v>
          </cell>
          <cell r="BL658">
            <v>2</v>
          </cell>
          <cell r="BM658" t="str">
            <v/>
          </cell>
          <cell r="BN658">
            <v>142</v>
          </cell>
          <cell r="BO658">
            <v>5</v>
          </cell>
          <cell r="BP658">
            <v>37</v>
          </cell>
          <cell r="BQ658">
            <v>33</v>
          </cell>
          <cell r="BR658">
            <v>39</v>
          </cell>
          <cell r="BS658">
            <v>26</v>
          </cell>
          <cell r="BT658">
            <v>2</v>
          </cell>
          <cell r="BU658" t="str">
            <v/>
          </cell>
          <cell r="BV658">
            <v>142</v>
          </cell>
          <cell r="BW658">
            <v>1</v>
          </cell>
          <cell r="BX658" t="str">
            <v>TIDAK</v>
          </cell>
          <cell r="BY658" t="str">
            <v>TIDAK</v>
          </cell>
        </row>
        <row r="659">
          <cell r="A659" t="str">
            <v>A4132</v>
          </cell>
          <cell r="B659" t="str">
            <v>RENELIUS ROHIT</v>
          </cell>
          <cell r="C659" t="str">
            <v>SBPV</v>
          </cell>
          <cell r="D659">
            <v>45484</v>
          </cell>
          <cell r="E659" t="str">
            <v>Jul-24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 t="str">
            <v>-</v>
          </cell>
          <cell r="AQ659" t="str">
            <v>-</v>
          </cell>
          <cell r="AR659" t="str">
            <v>-</v>
          </cell>
          <cell r="AS659" t="str">
            <v>-</v>
          </cell>
          <cell r="AT659" t="str">
            <v>-</v>
          </cell>
          <cell r="AU659" t="str">
            <v>-</v>
          </cell>
          <cell r="AV659" t="str">
            <v/>
          </cell>
          <cell r="AW659">
            <v>1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1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1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 t="str">
            <v/>
          </cell>
          <cell r="BN659">
            <v>1</v>
          </cell>
          <cell r="BO659">
            <v>0</v>
          </cell>
          <cell r="BP659">
            <v>1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 t="str">
            <v/>
          </cell>
          <cell r="BV659">
            <v>1</v>
          </cell>
          <cell r="BW659">
            <v>5</v>
          </cell>
          <cell r="BX659" t="str">
            <v>DOWNGRADE</v>
          </cell>
          <cell r="BY659" t="str">
            <v>RESET</v>
          </cell>
        </row>
        <row r="660">
          <cell r="A660" t="str">
            <v>A4135</v>
          </cell>
          <cell r="B660" t="str">
            <v>APFIA HARYONO</v>
          </cell>
          <cell r="C660" t="str">
            <v>SBPV</v>
          </cell>
          <cell r="D660">
            <v>45504</v>
          </cell>
          <cell r="E660" t="str">
            <v>Jul-24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 t="str">
            <v>-</v>
          </cell>
          <cell r="AQ660" t="str">
            <v>-</v>
          </cell>
          <cell r="AR660" t="str">
            <v>-</v>
          </cell>
          <cell r="AS660" t="str">
            <v>-</v>
          </cell>
          <cell r="AT660" t="str">
            <v>-</v>
          </cell>
          <cell r="AU660" t="str">
            <v>-</v>
          </cell>
          <cell r="AV660" t="str">
            <v/>
          </cell>
          <cell r="AW660">
            <v>1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1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1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 t="str">
            <v/>
          </cell>
          <cell r="BN660">
            <v>1</v>
          </cell>
          <cell r="BO660">
            <v>0</v>
          </cell>
          <cell r="BP660">
            <v>1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 t="str">
            <v/>
          </cell>
          <cell r="BV660">
            <v>1</v>
          </cell>
          <cell r="BW660">
            <v>5</v>
          </cell>
          <cell r="BX660" t="str">
            <v>DOWNGRADE</v>
          </cell>
          <cell r="BY660" t="str">
            <v>RESET</v>
          </cell>
        </row>
        <row r="661">
          <cell r="A661">
            <v>92743</v>
          </cell>
          <cell r="B661" t="str">
            <v>Gilang Raharjo</v>
          </cell>
          <cell r="C661" t="str">
            <v>SBPV</v>
          </cell>
          <cell r="D661">
            <v>45539</v>
          </cell>
          <cell r="E661" t="str">
            <v>Sep-24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 t="str">
            <v>-</v>
          </cell>
          <cell r="AQ661" t="str">
            <v>-</v>
          </cell>
          <cell r="AR661" t="str">
            <v>-</v>
          </cell>
          <cell r="AS661" t="str">
            <v>REGULER</v>
          </cell>
          <cell r="AT661" t="str">
            <v>REGULER</v>
          </cell>
          <cell r="AU661" t="str">
            <v>REGULER</v>
          </cell>
          <cell r="AV661" t="str">
            <v/>
          </cell>
          <cell r="AW661">
            <v>0</v>
          </cell>
          <cell r="AX661">
            <v>0</v>
          </cell>
          <cell r="AY661">
            <v>13</v>
          </cell>
          <cell r="AZ661">
            <v>13</v>
          </cell>
          <cell r="BA661">
            <v>2</v>
          </cell>
          <cell r="BB661">
            <v>0</v>
          </cell>
          <cell r="BC661">
            <v>0</v>
          </cell>
          <cell r="BD661">
            <v>13</v>
          </cell>
          <cell r="BE661">
            <v>13</v>
          </cell>
          <cell r="BF661">
            <v>2</v>
          </cell>
          <cell r="BG661" t="str">
            <v/>
          </cell>
          <cell r="BH661">
            <v>0</v>
          </cell>
          <cell r="BI661">
            <v>0</v>
          </cell>
          <cell r="BJ661">
            <v>13</v>
          </cell>
          <cell r="BK661">
            <v>13</v>
          </cell>
          <cell r="BL661">
            <v>2</v>
          </cell>
          <cell r="BM661" t="str">
            <v/>
          </cell>
          <cell r="BN661">
            <v>28</v>
          </cell>
          <cell r="BO661" t="str">
            <v/>
          </cell>
          <cell r="BP661">
            <v>0</v>
          </cell>
          <cell r="BQ661">
            <v>0</v>
          </cell>
          <cell r="BR661">
            <v>13</v>
          </cell>
          <cell r="BS661">
            <v>13</v>
          </cell>
          <cell r="BT661">
            <v>2</v>
          </cell>
          <cell r="BU661" t="str">
            <v/>
          </cell>
          <cell r="BV661">
            <v>28</v>
          </cell>
          <cell r="BW661">
            <v>1</v>
          </cell>
          <cell r="BX661" t="str">
            <v>TIDAK</v>
          </cell>
          <cell r="BY661" t="str">
            <v>TIDAK</v>
          </cell>
        </row>
        <row r="662">
          <cell r="A662" t="str">
            <v>A4256</v>
          </cell>
          <cell r="B662" t="str">
            <v>NAMIRA AMINATUZAHRA</v>
          </cell>
          <cell r="C662" t="str">
            <v>SBPV</v>
          </cell>
          <cell r="D662">
            <v>45539</v>
          </cell>
          <cell r="E662" t="str">
            <v>Sep-24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 t="str">
            <v>-</v>
          </cell>
          <cell r="AQ662" t="str">
            <v>-</v>
          </cell>
          <cell r="AR662" t="str">
            <v>-</v>
          </cell>
          <cell r="AS662" t="str">
            <v>REGULER</v>
          </cell>
          <cell r="AT662" t="str">
            <v>REGULER</v>
          </cell>
          <cell r="AU662" t="str">
            <v>REGULER</v>
          </cell>
          <cell r="AV662" t="str">
            <v/>
          </cell>
          <cell r="AW662">
            <v>0</v>
          </cell>
          <cell r="AX662">
            <v>0</v>
          </cell>
          <cell r="AY662">
            <v>18</v>
          </cell>
          <cell r="AZ662">
            <v>16</v>
          </cell>
          <cell r="BA662">
            <v>8</v>
          </cell>
          <cell r="BB662">
            <v>0</v>
          </cell>
          <cell r="BC662">
            <v>0</v>
          </cell>
          <cell r="BD662">
            <v>18</v>
          </cell>
          <cell r="BE662">
            <v>16</v>
          </cell>
          <cell r="BF662">
            <v>8</v>
          </cell>
          <cell r="BG662" t="str">
            <v/>
          </cell>
          <cell r="BH662">
            <v>0</v>
          </cell>
          <cell r="BI662">
            <v>0</v>
          </cell>
          <cell r="BJ662">
            <v>18</v>
          </cell>
          <cell r="BK662">
            <v>16</v>
          </cell>
          <cell r="BL662">
            <v>8</v>
          </cell>
          <cell r="BM662">
            <v>4</v>
          </cell>
          <cell r="BN662">
            <v>46</v>
          </cell>
          <cell r="BO662" t="str">
            <v/>
          </cell>
          <cell r="BP662">
            <v>0</v>
          </cell>
          <cell r="BQ662">
            <v>0</v>
          </cell>
          <cell r="BR662">
            <v>18</v>
          </cell>
          <cell r="BS662">
            <v>16</v>
          </cell>
          <cell r="BT662">
            <v>8</v>
          </cell>
          <cell r="BU662">
            <v>4</v>
          </cell>
          <cell r="BV662">
            <v>46</v>
          </cell>
          <cell r="BW662">
            <v>0</v>
          </cell>
          <cell r="BX662" t="str">
            <v>TIDAK</v>
          </cell>
          <cell r="BY662" t="str">
            <v>TIDAK</v>
          </cell>
        </row>
        <row r="663">
          <cell r="A663" t="str">
            <v>A4257</v>
          </cell>
          <cell r="B663" t="str">
            <v>ANDREA DANISWARA SUKARDI</v>
          </cell>
          <cell r="C663" t="str">
            <v>SBPV</v>
          </cell>
          <cell r="D663">
            <v>45539</v>
          </cell>
          <cell r="E663" t="str">
            <v>Sep-24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 t="str">
            <v>-</v>
          </cell>
          <cell r="AQ663" t="str">
            <v>-</v>
          </cell>
          <cell r="AR663" t="str">
            <v>-</v>
          </cell>
          <cell r="AS663" t="str">
            <v>REGULER</v>
          </cell>
          <cell r="AT663" t="str">
            <v>-</v>
          </cell>
          <cell r="AU663" t="str">
            <v>-</v>
          </cell>
          <cell r="AV663" t="str">
            <v/>
          </cell>
          <cell r="AW663">
            <v>0</v>
          </cell>
          <cell r="AX663">
            <v>0</v>
          </cell>
          <cell r="AY663">
            <v>6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6</v>
          </cell>
          <cell r="BE663">
            <v>0</v>
          </cell>
          <cell r="BF663">
            <v>0</v>
          </cell>
          <cell r="BG663" t="str">
            <v/>
          </cell>
          <cell r="BH663">
            <v>0</v>
          </cell>
          <cell r="BI663">
            <v>0</v>
          </cell>
          <cell r="BJ663">
            <v>6</v>
          </cell>
          <cell r="BK663">
            <v>0</v>
          </cell>
          <cell r="BL663">
            <v>0</v>
          </cell>
          <cell r="BM663" t="str">
            <v/>
          </cell>
          <cell r="BN663">
            <v>6</v>
          </cell>
          <cell r="BO663" t="str">
            <v/>
          </cell>
          <cell r="BP663">
            <v>0</v>
          </cell>
          <cell r="BQ663">
            <v>0</v>
          </cell>
          <cell r="BR663">
            <v>6</v>
          </cell>
          <cell r="BS663">
            <v>0</v>
          </cell>
          <cell r="BT663">
            <v>0</v>
          </cell>
          <cell r="BU663" t="str">
            <v/>
          </cell>
          <cell r="BV663">
            <v>6</v>
          </cell>
          <cell r="BW663">
            <v>3</v>
          </cell>
          <cell r="BX663" t="str">
            <v>DOWNGRADE</v>
          </cell>
          <cell r="BY663" t="str">
            <v>RESET</v>
          </cell>
        </row>
        <row r="664">
          <cell r="A664" t="str">
            <v>A4313</v>
          </cell>
          <cell r="B664" t="str">
            <v>VIDYA KALINGGA MURTI</v>
          </cell>
          <cell r="C664" t="str">
            <v>SBPV</v>
          </cell>
          <cell r="D664">
            <v>45573</v>
          </cell>
          <cell r="E664" t="str">
            <v>Oct-24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 t="str">
            <v>-</v>
          </cell>
          <cell r="AQ664" t="str">
            <v>-</v>
          </cell>
          <cell r="AR664" t="str">
            <v>-</v>
          </cell>
          <cell r="AS664" t="str">
            <v>-</v>
          </cell>
          <cell r="AT664" t="str">
            <v>REGULER</v>
          </cell>
          <cell r="AU664" t="str">
            <v>REGULER</v>
          </cell>
          <cell r="AV664" t="str">
            <v/>
          </cell>
          <cell r="AW664">
            <v>0</v>
          </cell>
          <cell r="AX664">
            <v>0</v>
          </cell>
          <cell r="AY664">
            <v>0</v>
          </cell>
          <cell r="AZ664">
            <v>33</v>
          </cell>
          <cell r="BA664">
            <v>48</v>
          </cell>
          <cell r="BB664">
            <v>0</v>
          </cell>
          <cell r="BC664">
            <v>0</v>
          </cell>
          <cell r="BD664">
            <v>0</v>
          </cell>
          <cell r="BE664">
            <v>33</v>
          </cell>
          <cell r="BF664">
            <v>48</v>
          </cell>
          <cell r="BG664" t="str">
            <v/>
          </cell>
          <cell r="BH664">
            <v>0</v>
          </cell>
          <cell r="BI664">
            <v>0</v>
          </cell>
          <cell r="BJ664">
            <v>0</v>
          </cell>
          <cell r="BK664">
            <v>33</v>
          </cell>
          <cell r="BL664">
            <v>48</v>
          </cell>
          <cell r="BM664">
            <v>22</v>
          </cell>
          <cell r="BN664">
            <v>103</v>
          </cell>
          <cell r="BO664" t="str">
            <v/>
          </cell>
          <cell r="BP664">
            <v>0</v>
          </cell>
          <cell r="BQ664">
            <v>0</v>
          </cell>
          <cell r="BR664">
            <v>0</v>
          </cell>
          <cell r="BS664">
            <v>33</v>
          </cell>
          <cell r="BT664">
            <v>48</v>
          </cell>
          <cell r="BU664">
            <v>22</v>
          </cell>
          <cell r="BV664">
            <v>103</v>
          </cell>
          <cell r="BW664">
            <v>0</v>
          </cell>
          <cell r="BX664" t="str">
            <v>TIDAK</v>
          </cell>
          <cell r="BY664" t="str">
            <v>TIDAK</v>
          </cell>
        </row>
        <row r="665">
          <cell r="A665" t="str">
            <v>A4316</v>
          </cell>
          <cell r="B665" t="str">
            <v>ADE NOOR RAHMAN</v>
          </cell>
          <cell r="C665" t="str">
            <v>SBPV</v>
          </cell>
          <cell r="D665">
            <v>45568</v>
          </cell>
          <cell r="E665" t="str">
            <v>Oct-24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 t="str">
            <v>-</v>
          </cell>
          <cell r="AQ665" t="str">
            <v>-</v>
          </cell>
          <cell r="AR665" t="str">
            <v>-</v>
          </cell>
          <cell r="AS665" t="str">
            <v>-</v>
          </cell>
          <cell r="AT665" t="str">
            <v>REGULER</v>
          </cell>
          <cell r="AU665" t="str">
            <v>REGULER</v>
          </cell>
          <cell r="AV665" t="str">
            <v/>
          </cell>
          <cell r="AW665">
            <v>0</v>
          </cell>
          <cell r="AX665">
            <v>0</v>
          </cell>
          <cell r="AY665">
            <v>0</v>
          </cell>
          <cell r="AZ665">
            <v>31</v>
          </cell>
          <cell r="BA665">
            <v>6</v>
          </cell>
          <cell r="BB665">
            <v>0</v>
          </cell>
          <cell r="BC665">
            <v>0</v>
          </cell>
          <cell r="BD665">
            <v>0</v>
          </cell>
          <cell r="BE665">
            <v>31</v>
          </cell>
          <cell r="BF665">
            <v>6</v>
          </cell>
          <cell r="BG665" t="str">
            <v/>
          </cell>
          <cell r="BH665">
            <v>0</v>
          </cell>
          <cell r="BI665">
            <v>0</v>
          </cell>
          <cell r="BJ665">
            <v>0</v>
          </cell>
          <cell r="BK665">
            <v>31</v>
          </cell>
          <cell r="BL665">
            <v>6</v>
          </cell>
          <cell r="BM665" t="str">
            <v/>
          </cell>
          <cell r="BN665">
            <v>37</v>
          </cell>
          <cell r="BO665" t="str">
            <v/>
          </cell>
          <cell r="BP665">
            <v>0</v>
          </cell>
          <cell r="BQ665">
            <v>0</v>
          </cell>
          <cell r="BR665">
            <v>0</v>
          </cell>
          <cell r="BS665">
            <v>31</v>
          </cell>
          <cell r="BT665">
            <v>6</v>
          </cell>
          <cell r="BU665" t="str">
            <v/>
          </cell>
          <cell r="BV665">
            <v>37</v>
          </cell>
          <cell r="BW665">
            <v>1</v>
          </cell>
          <cell r="BX665" t="str">
            <v>TIDAK</v>
          </cell>
          <cell r="BY665" t="str">
            <v>TIDAK</v>
          </cell>
        </row>
        <row r="666">
          <cell r="A666" t="str">
            <v>A4314</v>
          </cell>
          <cell r="B666" t="str">
            <v>ADELIA FIRYAL HASNA</v>
          </cell>
          <cell r="C666" t="str">
            <v>SBPV</v>
          </cell>
          <cell r="D666">
            <v>45581</v>
          </cell>
          <cell r="E666" t="str">
            <v>Oct-24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 t="str">
            <v>-</v>
          </cell>
          <cell r="AQ666" t="str">
            <v>-</v>
          </cell>
          <cell r="AR666" t="str">
            <v>-</v>
          </cell>
          <cell r="AS666" t="str">
            <v>-</v>
          </cell>
          <cell r="AT666" t="str">
            <v>REGULER</v>
          </cell>
          <cell r="AU666" t="str">
            <v>REGULER</v>
          </cell>
          <cell r="AV666" t="str">
            <v/>
          </cell>
          <cell r="AW666">
            <v>0</v>
          </cell>
          <cell r="AX666">
            <v>0</v>
          </cell>
          <cell r="AY666">
            <v>0</v>
          </cell>
          <cell r="AZ666">
            <v>22</v>
          </cell>
          <cell r="BA666">
            <v>21</v>
          </cell>
          <cell r="BB666">
            <v>0</v>
          </cell>
          <cell r="BC666">
            <v>0</v>
          </cell>
          <cell r="BD666">
            <v>0</v>
          </cell>
          <cell r="BE666">
            <v>22</v>
          </cell>
          <cell r="BF666">
            <v>21</v>
          </cell>
          <cell r="BG666" t="str">
            <v/>
          </cell>
          <cell r="BH666">
            <v>0</v>
          </cell>
          <cell r="BI666">
            <v>0</v>
          </cell>
          <cell r="BJ666">
            <v>0</v>
          </cell>
          <cell r="BK666">
            <v>22</v>
          </cell>
          <cell r="BL666">
            <v>21</v>
          </cell>
          <cell r="BM666">
            <v>9</v>
          </cell>
          <cell r="BN666">
            <v>52</v>
          </cell>
          <cell r="BO666" t="str">
            <v/>
          </cell>
          <cell r="BP666">
            <v>0</v>
          </cell>
          <cell r="BQ666">
            <v>0</v>
          </cell>
          <cell r="BR666">
            <v>0</v>
          </cell>
          <cell r="BS666">
            <v>22</v>
          </cell>
          <cell r="BT666">
            <v>21</v>
          </cell>
          <cell r="BU666">
            <v>9</v>
          </cell>
          <cell r="BV666">
            <v>52</v>
          </cell>
          <cell r="BW666">
            <v>0</v>
          </cell>
          <cell r="BX666" t="str">
            <v>TIDAK</v>
          </cell>
          <cell r="BY666" t="str">
            <v>TIDAK</v>
          </cell>
        </row>
        <row r="667">
          <cell r="A667" t="str">
            <v>A4315</v>
          </cell>
          <cell r="B667" t="str">
            <v>WIDIA SIJABAT</v>
          </cell>
          <cell r="C667" t="str">
            <v>SBPV</v>
          </cell>
          <cell r="D667">
            <v>45582</v>
          </cell>
          <cell r="E667" t="str">
            <v>Oct-24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 t="str">
            <v>-</v>
          </cell>
          <cell r="AQ667" t="str">
            <v>-</v>
          </cell>
          <cell r="AR667" t="str">
            <v>-</v>
          </cell>
          <cell r="AS667" t="str">
            <v>-</v>
          </cell>
          <cell r="AT667" t="str">
            <v>REGULER</v>
          </cell>
          <cell r="AU667" t="str">
            <v>REGULER</v>
          </cell>
          <cell r="AV667" t="str">
            <v/>
          </cell>
          <cell r="AW667">
            <v>0</v>
          </cell>
          <cell r="AX667">
            <v>0</v>
          </cell>
          <cell r="AY667">
            <v>0</v>
          </cell>
          <cell r="AZ667">
            <v>13</v>
          </cell>
          <cell r="BA667">
            <v>49</v>
          </cell>
          <cell r="BB667">
            <v>0</v>
          </cell>
          <cell r="BC667">
            <v>0</v>
          </cell>
          <cell r="BD667">
            <v>0</v>
          </cell>
          <cell r="BE667">
            <v>13</v>
          </cell>
          <cell r="BF667">
            <v>49</v>
          </cell>
          <cell r="BG667" t="str">
            <v/>
          </cell>
          <cell r="BH667">
            <v>0</v>
          </cell>
          <cell r="BI667">
            <v>0</v>
          </cell>
          <cell r="BJ667">
            <v>0</v>
          </cell>
          <cell r="BK667">
            <v>13</v>
          </cell>
          <cell r="BL667">
            <v>49</v>
          </cell>
          <cell r="BM667">
            <v>21</v>
          </cell>
          <cell r="BN667">
            <v>83</v>
          </cell>
          <cell r="BO667" t="str">
            <v/>
          </cell>
          <cell r="BP667">
            <v>0</v>
          </cell>
          <cell r="BQ667">
            <v>0</v>
          </cell>
          <cell r="BR667">
            <v>0</v>
          </cell>
          <cell r="BS667">
            <v>13</v>
          </cell>
          <cell r="BT667">
            <v>49</v>
          </cell>
          <cell r="BU667">
            <v>21</v>
          </cell>
          <cell r="BV667">
            <v>83</v>
          </cell>
          <cell r="BW667">
            <v>0</v>
          </cell>
          <cell r="BX667" t="str">
            <v>TIDAK</v>
          </cell>
          <cell r="BY667" t="str">
            <v>TIDAK</v>
          </cell>
        </row>
        <row r="668">
          <cell r="A668" t="str">
            <v>A4318</v>
          </cell>
          <cell r="B668" t="str">
            <v>ROHIT ABDURAHMAN BEMA</v>
          </cell>
          <cell r="C668" t="str">
            <v>SBPV</v>
          </cell>
          <cell r="D668">
            <v>45581</v>
          </cell>
          <cell r="E668" t="str">
            <v>Oct-24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 t="str">
            <v>-</v>
          </cell>
          <cell r="AQ668" t="str">
            <v>-</v>
          </cell>
          <cell r="AR668" t="str">
            <v>-</v>
          </cell>
          <cell r="AS668" t="str">
            <v>-</v>
          </cell>
          <cell r="AT668" t="str">
            <v>REGULER</v>
          </cell>
          <cell r="AU668" t="str">
            <v>REGULER</v>
          </cell>
          <cell r="AV668" t="str">
            <v/>
          </cell>
          <cell r="AW668">
            <v>0</v>
          </cell>
          <cell r="AX668">
            <v>0</v>
          </cell>
          <cell r="AY668">
            <v>0</v>
          </cell>
          <cell r="AZ668">
            <v>18</v>
          </cell>
          <cell r="BA668">
            <v>14</v>
          </cell>
          <cell r="BB668">
            <v>0</v>
          </cell>
          <cell r="BC668">
            <v>0</v>
          </cell>
          <cell r="BD668">
            <v>0</v>
          </cell>
          <cell r="BE668">
            <v>18</v>
          </cell>
          <cell r="BF668">
            <v>14</v>
          </cell>
          <cell r="BG668" t="str">
            <v/>
          </cell>
          <cell r="BH668">
            <v>0</v>
          </cell>
          <cell r="BI668">
            <v>0</v>
          </cell>
          <cell r="BJ668">
            <v>0</v>
          </cell>
          <cell r="BK668">
            <v>18</v>
          </cell>
          <cell r="BL668">
            <v>14</v>
          </cell>
          <cell r="BM668" t="str">
            <v/>
          </cell>
          <cell r="BN668">
            <v>32</v>
          </cell>
          <cell r="BO668" t="str">
            <v/>
          </cell>
          <cell r="BP668">
            <v>0</v>
          </cell>
          <cell r="BQ668">
            <v>0</v>
          </cell>
          <cell r="BR668">
            <v>0</v>
          </cell>
          <cell r="BS668">
            <v>18</v>
          </cell>
          <cell r="BT668">
            <v>14</v>
          </cell>
          <cell r="BU668" t="str">
            <v/>
          </cell>
          <cell r="BV668">
            <v>32</v>
          </cell>
          <cell r="BW668">
            <v>1</v>
          </cell>
          <cell r="BX668" t="str">
            <v>TIDAK</v>
          </cell>
          <cell r="BY668" t="str">
            <v>TIDAK</v>
          </cell>
        </row>
        <row r="669">
          <cell r="A669" t="str">
            <v>A4461</v>
          </cell>
          <cell r="B669" t="str">
            <v>IMMANUEL CHRISTYAS JULIUS WICAKSONO</v>
          </cell>
          <cell r="C669" t="str">
            <v>SBPV</v>
          </cell>
          <cell r="D669">
            <v>45626</v>
          </cell>
          <cell r="E669" t="str">
            <v>Nov-24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 t="str">
            <v>-</v>
          </cell>
          <cell r="AQ669" t="str">
            <v>-</v>
          </cell>
          <cell r="AR669" t="str">
            <v>-</v>
          </cell>
          <cell r="AS669" t="str">
            <v>-</v>
          </cell>
          <cell r="AT669" t="str">
            <v>-</v>
          </cell>
          <cell r="AU669" t="str">
            <v>REGULER</v>
          </cell>
          <cell r="AV669" t="str">
            <v/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2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2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2</v>
          </cell>
          <cell r="BM669">
            <v>4</v>
          </cell>
          <cell r="BN669">
            <v>6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2</v>
          </cell>
          <cell r="BU669">
            <v>4</v>
          </cell>
          <cell r="BV669">
            <v>6</v>
          </cell>
          <cell r="BW669">
            <v>0</v>
          </cell>
          <cell r="BX669" t="str">
            <v>TIDAK</v>
          </cell>
          <cell r="BY669" t="str">
            <v>TIDAK</v>
          </cell>
        </row>
        <row r="670">
          <cell r="A670" t="str">
            <v>A4460</v>
          </cell>
          <cell r="B670" t="str">
            <v>ALVYNA FAHARANY</v>
          </cell>
          <cell r="C670" t="str">
            <v>SBPV</v>
          </cell>
          <cell r="D670">
            <v>45632</v>
          </cell>
          <cell r="E670" t="str">
            <v>Dec-24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 t="str">
            <v/>
          </cell>
          <cell r="AW670" t="str">
            <v/>
          </cell>
          <cell r="AX670" t="str">
            <v/>
          </cell>
          <cell r="AY670" t="str">
            <v/>
          </cell>
          <cell r="AZ670" t="str">
            <v/>
          </cell>
          <cell r="BA670" t="str">
            <v/>
          </cell>
          <cell r="BB670" t="str">
            <v/>
          </cell>
          <cell r="BC670" t="str">
            <v/>
          </cell>
          <cell r="BD670" t="str">
            <v/>
          </cell>
          <cell r="BE670" t="str">
            <v/>
          </cell>
          <cell r="BF670" t="str">
            <v/>
          </cell>
          <cell r="BG670">
            <v>0</v>
          </cell>
          <cell r="BH670" t="str">
            <v/>
          </cell>
          <cell r="BI670" t="str">
            <v/>
          </cell>
          <cell r="BJ670" t="str">
            <v/>
          </cell>
          <cell r="BK670" t="str">
            <v/>
          </cell>
          <cell r="BL670" t="str">
            <v/>
          </cell>
          <cell r="BM670">
            <v>2</v>
          </cell>
          <cell r="BN670">
            <v>2</v>
          </cell>
          <cell r="BO670">
            <v>0</v>
          </cell>
          <cell r="BP670" t="str">
            <v/>
          </cell>
          <cell r="BQ670" t="str">
            <v/>
          </cell>
          <cell r="BR670" t="str">
            <v/>
          </cell>
          <cell r="BS670" t="str">
            <v/>
          </cell>
          <cell r="BT670" t="str">
            <v/>
          </cell>
          <cell r="BU670">
            <v>2</v>
          </cell>
          <cell r="BV670">
            <v>2</v>
          </cell>
          <cell r="BW670">
            <v>0</v>
          </cell>
          <cell r="BX670" t="str">
            <v>TIDAK</v>
          </cell>
          <cell r="BY670" t="str">
            <v>TIDAK</v>
          </cell>
        </row>
        <row r="671">
          <cell r="A671" t="str">
            <v>A3880</v>
          </cell>
          <cell r="B671" t="str">
            <v>Anisha Siti Nur Arifa Puteri</v>
          </cell>
          <cell r="C671" t="str">
            <v>TEMA C1</v>
          </cell>
          <cell r="D671">
            <v>45400</v>
          </cell>
          <cell r="E671" t="str">
            <v>Apr-24</v>
          </cell>
          <cell r="F671" t="str">
            <v>-</v>
          </cell>
          <cell r="G671" t="str">
            <v>-</v>
          </cell>
          <cell r="H671" t="str">
            <v>-</v>
          </cell>
          <cell r="I671" t="str">
            <v>-</v>
          </cell>
          <cell r="J671" t="str">
            <v>REGULER</v>
          </cell>
          <cell r="K671" t="str">
            <v>REGULER</v>
          </cell>
          <cell r="L671" t="str">
            <v>-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2</v>
          </cell>
          <cell r="R671">
            <v>1</v>
          </cell>
          <cell r="S671">
            <v>0</v>
          </cell>
          <cell r="T671">
            <v>3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2</v>
          </cell>
          <cell r="Z671">
            <v>1</v>
          </cell>
          <cell r="AA671">
            <v>0</v>
          </cell>
          <cell r="AB671">
            <v>3</v>
          </cell>
          <cell r="AC671">
            <v>1</v>
          </cell>
          <cell r="AD671" t="str">
            <v>TIDAK</v>
          </cell>
          <cell r="AE671" t="str">
            <v>TIDAK</v>
          </cell>
          <cell r="AF671">
            <v>3</v>
          </cell>
          <cell r="AG671">
            <v>1</v>
          </cell>
          <cell r="AH671" t="str">
            <v>SAPHIRE</v>
          </cell>
          <cell r="AI671">
            <v>0</v>
          </cell>
          <cell r="AJ671" t="str">
            <v>FALSE</v>
          </cell>
          <cell r="AK671">
            <v>0</v>
          </cell>
          <cell r="AL671">
            <v>45261</v>
          </cell>
          <cell r="AM671">
            <v>45701</v>
          </cell>
          <cell r="AN671">
            <v>1</v>
          </cell>
          <cell r="AO671">
            <v>3</v>
          </cell>
          <cell r="AP671" t="str">
            <v>-</v>
          </cell>
          <cell r="AQ671" t="str">
            <v>-</v>
          </cell>
          <cell r="AR671" t="str">
            <v>-</v>
          </cell>
          <cell r="AS671" t="str">
            <v>-</v>
          </cell>
          <cell r="AT671" t="str">
            <v>-</v>
          </cell>
          <cell r="AU671" t="str">
            <v>-</v>
          </cell>
          <cell r="AV671" t="str">
            <v/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 t="str">
            <v/>
          </cell>
          <cell r="BC671" t="str">
            <v/>
          </cell>
          <cell r="BD671" t="str">
            <v/>
          </cell>
          <cell r="BE671" t="str">
            <v/>
          </cell>
          <cell r="BF671" t="str">
            <v/>
          </cell>
          <cell r="BG671" t="str">
            <v/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 t="str">
            <v/>
          </cell>
          <cell r="BN671">
            <v>0</v>
          </cell>
          <cell r="BO671" t="str">
            <v/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 t="str">
            <v/>
          </cell>
          <cell r="BV671">
            <v>0</v>
          </cell>
          <cell r="BW671">
            <v>7</v>
          </cell>
          <cell r="BX671" t="str">
            <v>DOWNGRADE</v>
          </cell>
          <cell r="BY671" t="str">
            <v>RESET</v>
          </cell>
        </row>
        <row r="672">
          <cell r="A672" t="str">
            <v>A3681</v>
          </cell>
          <cell r="B672" t="str">
            <v>Arini Fadhila Pasha</v>
          </cell>
          <cell r="C672" t="str">
            <v>TEMA C1</v>
          </cell>
          <cell r="D672">
            <v>45310</v>
          </cell>
          <cell r="E672" t="str">
            <v>Jan-24</v>
          </cell>
          <cell r="F672" t="str">
            <v>-</v>
          </cell>
          <cell r="G672" t="str">
            <v>REGULER</v>
          </cell>
          <cell r="H672" t="str">
            <v>REGULER</v>
          </cell>
          <cell r="I672" t="str">
            <v>-</v>
          </cell>
          <cell r="J672" t="str">
            <v>REGULER</v>
          </cell>
          <cell r="K672" t="str">
            <v>REGULER</v>
          </cell>
          <cell r="L672" t="str">
            <v>-</v>
          </cell>
          <cell r="M672">
            <v>0</v>
          </cell>
          <cell r="N672">
            <v>10</v>
          </cell>
          <cell r="O672">
            <v>4</v>
          </cell>
          <cell r="P672">
            <v>0</v>
          </cell>
          <cell r="Q672">
            <v>5</v>
          </cell>
          <cell r="R672">
            <v>2</v>
          </cell>
          <cell r="S672">
            <v>0</v>
          </cell>
          <cell r="T672">
            <v>21</v>
          </cell>
          <cell r="U672">
            <v>0</v>
          </cell>
          <cell r="V672">
            <v>10</v>
          </cell>
          <cell r="W672">
            <v>4</v>
          </cell>
          <cell r="X672">
            <v>0</v>
          </cell>
          <cell r="Y672">
            <v>5</v>
          </cell>
          <cell r="Z672">
            <v>2</v>
          </cell>
          <cell r="AA672">
            <v>0</v>
          </cell>
          <cell r="AB672">
            <v>21</v>
          </cell>
          <cell r="AC672">
            <v>2</v>
          </cell>
          <cell r="AD672" t="str">
            <v>TIDAK</v>
          </cell>
          <cell r="AE672" t="str">
            <v>TIDAK</v>
          </cell>
          <cell r="AF672">
            <v>21</v>
          </cell>
          <cell r="AG672">
            <v>1</v>
          </cell>
          <cell r="AH672" t="str">
            <v>SAPHIRE</v>
          </cell>
          <cell r="AI672">
            <v>0</v>
          </cell>
          <cell r="AJ672" t="str">
            <v>FALSE</v>
          </cell>
          <cell r="AK672">
            <v>0</v>
          </cell>
          <cell r="AL672">
            <v>45261</v>
          </cell>
          <cell r="AM672">
            <v>45701</v>
          </cell>
          <cell r="AN672">
            <v>1</v>
          </cell>
          <cell r="AO672">
            <v>21</v>
          </cell>
          <cell r="AP672" t="str">
            <v>-</v>
          </cell>
          <cell r="AQ672" t="str">
            <v>-</v>
          </cell>
          <cell r="AR672" t="str">
            <v>-</v>
          </cell>
          <cell r="AS672" t="str">
            <v>-</v>
          </cell>
          <cell r="AT672" t="str">
            <v>-</v>
          </cell>
          <cell r="AU672" t="str">
            <v>-</v>
          </cell>
          <cell r="AV672" t="str">
            <v/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 t="str">
            <v/>
          </cell>
          <cell r="BC672" t="str">
            <v/>
          </cell>
          <cell r="BD672" t="str">
            <v/>
          </cell>
          <cell r="BE672" t="str">
            <v/>
          </cell>
          <cell r="BF672" t="str">
            <v/>
          </cell>
          <cell r="BG672" t="str">
            <v/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 t="str">
            <v/>
          </cell>
          <cell r="BN672">
            <v>0</v>
          </cell>
          <cell r="BO672" t="str">
            <v/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 t="str">
            <v/>
          </cell>
          <cell r="BV672">
            <v>0</v>
          </cell>
          <cell r="BW672">
            <v>7</v>
          </cell>
          <cell r="BX672" t="str">
            <v>DOWNGRADE</v>
          </cell>
          <cell r="BY672" t="str">
            <v>RESET</v>
          </cell>
        </row>
        <row r="673">
          <cell r="A673" t="str">
            <v>A3684</v>
          </cell>
          <cell r="B673" t="str">
            <v>Atika Kusnarathadewi</v>
          </cell>
          <cell r="C673" t="str">
            <v>TEMA C1</v>
          </cell>
          <cell r="D673">
            <v>45310</v>
          </cell>
          <cell r="E673" t="str">
            <v>Jan-24</v>
          </cell>
          <cell r="F673" t="str">
            <v>-</v>
          </cell>
          <cell r="G673" t="str">
            <v>REGULER</v>
          </cell>
          <cell r="H673" t="str">
            <v>REGULER</v>
          </cell>
          <cell r="I673" t="str">
            <v>-</v>
          </cell>
          <cell r="J673" t="str">
            <v>-</v>
          </cell>
          <cell r="K673" t="str">
            <v>REGULER</v>
          </cell>
          <cell r="L673" t="str">
            <v>-</v>
          </cell>
          <cell r="M673">
            <v>0</v>
          </cell>
          <cell r="N673">
            <v>5</v>
          </cell>
          <cell r="O673">
            <v>7</v>
          </cell>
          <cell r="P673">
            <v>0</v>
          </cell>
          <cell r="Q673">
            <v>0</v>
          </cell>
          <cell r="R673">
            <v>1</v>
          </cell>
          <cell r="S673">
            <v>0</v>
          </cell>
          <cell r="T673">
            <v>13</v>
          </cell>
          <cell r="U673">
            <v>0</v>
          </cell>
          <cell r="V673">
            <v>5</v>
          </cell>
          <cell r="W673">
            <v>7</v>
          </cell>
          <cell r="X673">
            <v>0</v>
          </cell>
          <cell r="Y673">
            <v>0</v>
          </cell>
          <cell r="Z673">
            <v>1</v>
          </cell>
          <cell r="AA673">
            <v>0</v>
          </cell>
          <cell r="AB673">
            <v>13</v>
          </cell>
          <cell r="AC673">
            <v>3</v>
          </cell>
          <cell r="AD673" t="str">
            <v>DOWNGRADE</v>
          </cell>
          <cell r="AE673" t="str">
            <v>TIDAK</v>
          </cell>
          <cell r="AF673">
            <v>6.5</v>
          </cell>
          <cell r="AG673">
            <v>1</v>
          </cell>
          <cell r="AH673" t="str">
            <v>SAPHIRE</v>
          </cell>
          <cell r="AI673">
            <v>0</v>
          </cell>
          <cell r="AJ673" t="str">
            <v>FALSE</v>
          </cell>
          <cell r="AK673">
            <v>0</v>
          </cell>
          <cell r="AL673">
            <v>45261</v>
          </cell>
          <cell r="AM673">
            <v>45701</v>
          </cell>
          <cell r="AN673">
            <v>1</v>
          </cell>
          <cell r="AO673">
            <v>6.5</v>
          </cell>
          <cell r="AP673" t="str">
            <v>-</v>
          </cell>
          <cell r="AQ673" t="str">
            <v>-</v>
          </cell>
          <cell r="AR673" t="str">
            <v>REGULER</v>
          </cell>
          <cell r="AS673" t="str">
            <v>-</v>
          </cell>
          <cell r="AT673" t="str">
            <v>-</v>
          </cell>
          <cell r="AU673" t="str">
            <v>REGULER</v>
          </cell>
          <cell r="AV673" t="str">
            <v/>
          </cell>
          <cell r="AW673">
            <v>0</v>
          </cell>
          <cell r="AX673">
            <v>2</v>
          </cell>
          <cell r="AY673">
            <v>0</v>
          </cell>
          <cell r="AZ673">
            <v>0</v>
          </cell>
          <cell r="BA673">
            <v>2</v>
          </cell>
          <cell r="BB673" t="str">
            <v/>
          </cell>
          <cell r="BC673" t="str">
            <v/>
          </cell>
          <cell r="BD673" t="str">
            <v/>
          </cell>
          <cell r="BE673" t="str">
            <v/>
          </cell>
          <cell r="BF673" t="str">
            <v/>
          </cell>
          <cell r="BG673" t="str">
            <v/>
          </cell>
          <cell r="BH673">
            <v>0</v>
          </cell>
          <cell r="BI673">
            <v>2</v>
          </cell>
          <cell r="BJ673">
            <v>0</v>
          </cell>
          <cell r="BK673">
            <v>0</v>
          </cell>
          <cell r="BL673">
            <v>2</v>
          </cell>
          <cell r="BM673" t="str">
            <v/>
          </cell>
          <cell r="BN673">
            <v>4</v>
          </cell>
          <cell r="BO673" t="str">
            <v/>
          </cell>
          <cell r="BP673">
            <v>0</v>
          </cell>
          <cell r="BQ673">
            <v>2</v>
          </cell>
          <cell r="BR673">
            <v>0</v>
          </cell>
          <cell r="BS673">
            <v>0</v>
          </cell>
          <cell r="BT673">
            <v>2</v>
          </cell>
          <cell r="BU673" t="str">
            <v/>
          </cell>
          <cell r="BV673">
            <v>4</v>
          </cell>
          <cell r="BW673">
            <v>5</v>
          </cell>
          <cell r="BX673" t="str">
            <v>DOWNGRADE</v>
          </cell>
          <cell r="BY673" t="str">
            <v>TIDAK</v>
          </cell>
        </row>
        <row r="674">
          <cell r="A674" t="str">
            <v>A4006</v>
          </cell>
          <cell r="B674" t="str">
            <v>Bayu Fidianto</v>
          </cell>
          <cell r="C674" t="str">
            <v>TEMA C1</v>
          </cell>
          <cell r="D674">
            <v>45404</v>
          </cell>
          <cell r="E674" t="str">
            <v>Apr-24</v>
          </cell>
          <cell r="F674" t="str">
            <v>-</v>
          </cell>
          <cell r="G674" t="str">
            <v>-</v>
          </cell>
          <cell r="H674" t="str">
            <v>-</v>
          </cell>
          <cell r="I674" t="str">
            <v>-</v>
          </cell>
          <cell r="J674" t="str">
            <v>REGULER</v>
          </cell>
          <cell r="K674" t="str">
            <v>REGULER</v>
          </cell>
          <cell r="L674" t="str">
            <v>REGULER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10</v>
          </cell>
          <cell r="R674">
            <v>31</v>
          </cell>
          <cell r="S674">
            <v>12</v>
          </cell>
          <cell r="T674">
            <v>53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10</v>
          </cell>
          <cell r="Z674">
            <v>31</v>
          </cell>
          <cell r="AA674">
            <v>12</v>
          </cell>
          <cell r="AB674">
            <v>53</v>
          </cell>
          <cell r="AC674">
            <v>0</v>
          </cell>
          <cell r="AD674" t="str">
            <v>TIDAK</v>
          </cell>
          <cell r="AE674" t="str">
            <v>TIDAK</v>
          </cell>
          <cell r="AF674">
            <v>53</v>
          </cell>
          <cell r="AG674">
            <v>1</v>
          </cell>
          <cell r="AH674" t="str">
            <v>SAPHIRE</v>
          </cell>
          <cell r="AI674">
            <v>0</v>
          </cell>
          <cell r="AJ674" t="str">
            <v>FALSE</v>
          </cell>
          <cell r="AK674">
            <v>0</v>
          </cell>
          <cell r="AL674">
            <v>45261</v>
          </cell>
          <cell r="AM674">
            <v>45701</v>
          </cell>
          <cell r="AN674">
            <v>1</v>
          </cell>
          <cell r="AO674">
            <v>53</v>
          </cell>
          <cell r="AP674" t="str">
            <v>-</v>
          </cell>
          <cell r="AQ674" t="str">
            <v>REGULER</v>
          </cell>
          <cell r="AR674" t="str">
            <v>-</v>
          </cell>
          <cell r="AS674" t="str">
            <v>-</v>
          </cell>
          <cell r="AT674" t="str">
            <v>-</v>
          </cell>
          <cell r="AU674" t="str">
            <v>-</v>
          </cell>
          <cell r="AV674" t="str">
            <v/>
          </cell>
          <cell r="AW674">
            <v>25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 t="str">
            <v/>
          </cell>
          <cell r="BC674" t="str">
            <v/>
          </cell>
          <cell r="BD674" t="str">
            <v/>
          </cell>
          <cell r="BE674" t="str">
            <v/>
          </cell>
          <cell r="BF674" t="str">
            <v/>
          </cell>
          <cell r="BG674">
            <v>14</v>
          </cell>
          <cell r="BH674">
            <v>25</v>
          </cell>
          <cell r="BI674">
            <v>0</v>
          </cell>
          <cell r="BJ674">
            <v>0</v>
          </cell>
          <cell r="BK674">
            <v>0</v>
          </cell>
          <cell r="BL674">
            <v>0</v>
          </cell>
          <cell r="BM674" t="str">
            <v/>
          </cell>
          <cell r="BN674">
            <v>39</v>
          </cell>
          <cell r="BO674">
            <v>14</v>
          </cell>
          <cell r="BP674">
            <v>25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 t="str">
            <v/>
          </cell>
          <cell r="BV674">
            <v>39</v>
          </cell>
          <cell r="BW674">
            <v>5</v>
          </cell>
          <cell r="BX674" t="str">
            <v>DOWNGRADE</v>
          </cell>
          <cell r="BY674" t="str">
            <v>RESET</v>
          </cell>
        </row>
        <row r="675">
          <cell r="A675" t="str">
            <v>A3679</v>
          </cell>
          <cell r="B675" t="str">
            <v>Dandika Sidabutar</v>
          </cell>
          <cell r="C675" t="str">
            <v>TEMA C1</v>
          </cell>
          <cell r="D675">
            <v>45310</v>
          </cell>
          <cell r="E675" t="str">
            <v>Jan-24</v>
          </cell>
          <cell r="F675" t="str">
            <v>-</v>
          </cell>
          <cell r="G675" t="str">
            <v>REGULER</v>
          </cell>
          <cell r="H675" t="str">
            <v>REGULER</v>
          </cell>
          <cell r="I675" t="str">
            <v>-</v>
          </cell>
          <cell r="J675" t="str">
            <v>-</v>
          </cell>
          <cell r="K675" t="str">
            <v>REGULER</v>
          </cell>
          <cell r="L675" t="str">
            <v>REGULER</v>
          </cell>
          <cell r="M675">
            <v>0</v>
          </cell>
          <cell r="N675">
            <v>9</v>
          </cell>
          <cell r="O675">
            <v>10</v>
          </cell>
          <cell r="P675">
            <v>0</v>
          </cell>
          <cell r="Q675">
            <v>0</v>
          </cell>
          <cell r="R675">
            <v>2</v>
          </cell>
          <cell r="S675">
            <v>1</v>
          </cell>
          <cell r="T675">
            <v>22</v>
          </cell>
          <cell r="U675">
            <v>0</v>
          </cell>
          <cell r="V675">
            <v>9</v>
          </cell>
          <cell r="W675">
            <v>10</v>
          </cell>
          <cell r="X675">
            <v>0</v>
          </cell>
          <cell r="Y675">
            <v>0</v>
          </cell>
          <cell r="Z675">
            <v>2</v>
          </cell>
          <cell r="AA675">
            <v>1</v>
          </cell>
          <cell r="AB675">
            <v>22</v>
          </cell>
          <cell r="AC675">
            <v>2</v>
          </cell>
          <cell r="AD675" t="str">
            <v>TIDAK</v>
          </cell>
          <cell r="AE675" t="str">
            <v>TIDAK</v>
          </cell>
          <cell r="AF675">
            <v>22</v>
          </cell>
          <cell r="AG675">
            <v>1</v>
          </cell>
          <cell r="AH675" t="str">
            <v>SAPHIRE</v>
          </cell>
          <cell r="AI675">
            <v>0</v>
          </cell>
          <cell r="AJ675" t="str">
            <v>FALSE</v>
          </cell>
          <cell r="AK675">
            <v>0</v>
          </cell>
          <cell r="AL675">
            <v>45261</v>
          </cell>
          <cell r="AM675">
            <v>45701</v>
          </cell>
          <cell r="AN675">
            <v>1</v>
          </cell>
          <cell r="AO675">
            <v>22</v>
          </cell>
          <cell r="AP675" t="str">
            <v>-</v>
          </cell>
          <cell r="AQ675" t="str">
            <v>-</v>
          </cell>
          <cell r="AR675" t="str">
            <v>-</v>
          </cell>
          <cell r="AS675" t="str">
            <v>-</v>
          </cell>
          <cell r="AT675" t="str">
            <v>-</v>
          </cell>
          <cell r="AU675" t="str">
            <v>-</v>
          </cell>
          <cell r="AV675" t="str">
            <v/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 t="str">
            <v/>
          </cell>
          <cell r="BC675" t="str">
            <v/>
          </cell>
          <cell r="BD675" t="str">
            <v/>
          </cell>
          <cell r="BE675" t="str">
            <v/>
          </cell>
          <cell r="BF675" t="str">
            <v/>
          </cell>
          <cell r="BG675" t="str">
            <v/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 t="str">
            <v/>
          </cell>
          <cell r="BN675">
            <v>0</v>
          </cell>
          <cell r="BO675" t="str">
            <v/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 t="str">
            <v/>
          </cell>
          <cell r="BV675">
            <v>0</v>
          </cell>
          <cell r="BW675">
            <v>7</v>
          </cell>
          <cell r="BX675" t="str">
            <v>DOWNGRADE</v>
          </cell>
          <cell r="BY675" t="str">
            <v>RESET</v>
          </cell>
        </row>
        <row r="676">
          <cell r="A676" t="str">
            <v>A1677</v>
          </cell>
          <cell r="B676" t="str">
            <v>Dhea Maysa Putri</v>
          </cell>
          <cell r="C676" t="str">
            <v>TEMA C1</v>
          </cell>
          <cell r="D676">
            <v>44992</v>
          </cell>
          <cell r="E676" t="str">
            <v>Mar-23</v>
          </cell>
          <cell r="F676" t="str">
            <v>EKSKLUSIF</v>
          </cell>
          <cell r="G676" t="str">
            <v>EKSKLUSIF</v>
          </cell>
          <cell r="H676" t="str">
            <v>EKSKLUSIF</v>
          </cell>
          <cell r="I676" t="str">
            <v>EKSKLUSIF</v>
          </cell>
          <cell r="J676" t="str">
            <v>REGULER</v>
          </cell>
          <cell r="K676" t="str">
            <v>-</v>
          </cell>
          <cell r="L676" t="str">
            <v>-</v>
          </cell>
          <cell r="M676">
            <v>17</v>
          </cell>
          <cell r="N676">
            <v>43</v>
          </cell>
          <cell r="O676">
            <v>35</v>
          </cell>
          <cell r="P676">
            <v>38</v>
          </cell>
          <cell r="Q676">
            <v>8</v>
          </cell>
          <cell r="R676">
            <v>0</v>
          </cell>
          <cell r="S676" t="str">
            <v/>
          </cell>
          <cell r="T676">
            <v>141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8</v>
          </cell>
          <cell r="Z676">
            <v>0</v>
          </cell>
          <cell r="AA676" t="str">
            <v/>
          </cell>
          <cell r="AB676">
            <v>8</v>
          </cell>
          <cell r="AC676">
            <v>2</v>
          </cell>
          <cell r="AD676" t="str">
            <v>TIDAK</v>
          </cell>
          <cell r="AE676" t="str">
            <v>TIDAK</v>
          </cell>
          <cell r="AF676">
            <v>8</v>
          </cell>
          <cell r="AG676">
            <v>1</v>
          </cell>
          <cell r="AH676" t="str">
            <v>SAPHIRE</v>
          </cell>
          <cell r="AI676">
            <v>0</v>
          </cell>
          <cell r="AJ676" t="str">
            <v>FALSE</v>
          </cell>
          <cell r="AK676">
            <v>0</v>
          </cell>
          <cell r="AL676">
            <v>45261</v>
          </cell>
          <cell r="AM676">
            <v>45701</v>
          </cell>
          <cell r="AN676">
            <v>1</v>
          </cell>
          <cell r="AO676">
            <v>8</v>
          </cell>
          <cell r="AP676" t="str">
            <v>-</v>
          </cell>
          <cell r="AQ676" t="str">
            <v>-</v>
          </cell>
          <cell r="AR676" t="str">
            <v>-</v>
          </cell>
          <cell r="AS676" t="str">
            <v>-</v>
          </cell>
          <cell r="AT676" t="str">
            <v>-</v>
          </cell>
          <cell r="AU676" t="str">
            <v>-</v>
          </cell>
          <cell r="AV676" t="str">
            <v/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 t="str">
            <v/>
          </cell>
          <cell r="BC676" t="str">
            <v/>
          </cell>
          <cell r="BD676" t="str">
            <v/>
          </cell>
          <cell r="BE676" t="str">
            <v/>
          </cell>
          <cell r="BF676" t="str">
            <v/>
          </cell>
          <cell r="BG676" t="str">
            <v/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 t="str">
            <v/>
          </cell>
          <cell r="BN676">
            <v>0</v>
          </cell>
          <cell r="BO676" t="str">
            <v/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 t="str">
            <v/>
          </cell>
          <cell r="BV676">
            <v>0</v>
          </cell>
          <cell r="BW676">
            <v>7</v>
          </cell>
          <cell r="BX676" t="str">
            <v>DOWNGRADE</v>
          </cell>
          <cell r="BY676" t="str">
            <v>RESET</v>
          </cell>
        </row>
        <row r="677">
          <cell r="A677" t="str">
            <v>A3778</v>
          </cell>
          <cell r="B677" t="str">
            <v>Dwi Prasetyo</v>
          </cell>
          <cell r="C677" t="str">
            <v>TEMA C1</v>
          </cell>
          <cell r="D677">
            <v>45335</v>
          </cell>
          <cell r="E677" t="str">
            <v>Feb-24</v>
          </cell>
          <cell r="F677" t="str">
            <v>-</v>
          </cell>
          <cell r="G677" t="str">
            <v>-</v>
          </cell>
          <cell r="H677" t="str">
            <v>REGULER</v>
          </cell>
          <cell r="I677" t="str">
            <v>REGULER</v>
          </cell>
          <cell r="J677" t="str">
            <v>REGULER</v>
          </cell>
          <cell r="K677" t="str">
            <v>REGULER</v>
          </cell>
          <cell r="L677" t="str">
            <v>REGULER</v>
          </cell>
          <cell r="M677">
            <v>0</v>
          </cell>
          <cell r="N677">
            <v>0</v>
          </cell>
          <cell r="O677">
            <v>23</v>
          </cell>
          <cell r="P677">
            <v>32</v>
          </cell>
          <cell r="Q677">
            <v>4</v>
          </cell>
          <cell r="R677">
            <v>5</v>
          </cell>
          <cell r="S677">
            <v>3</v>
          </cell>
          <cell r="T677">
            <v>67</v>
          </cell>
          <cell r="U677">
            <v>0</v>
          </cell>
          <cell r="V677">
            <v>0</v>
          </cell>
          <cell r="W677">
            <v>23</v>
          </cell>
          <cell r="X677">
            <v>32</v>
          </cell>
          <cell r="Y677">
            <v>4</v>
          </cell>
          <cell r="Z677">
            <v>5</v>
          </cell>
          <cell r="AA677">
            <v>3</v>
          </cell>
          <cell r="AB677">
            <v>67</v>
          </cell>
          <cell r="AC677">
            <v>0</v>
          </cell>
          <cell r="AD677" t="str">
            <v>TIDAK</v>
          </cell>
          <cell r="AE677" t="str">
            <v>TIDAK</v>
          </cell>
          <cell r="AF677">
            <v>67</v>
          </cell>
          <cell r="AG677">
            <v>1</v>
          </cell>
          <cell r="AH677" t="str">
            <v>SAPHIRE</v>
          </cell>
          <cell r="AI677">
            <v>0</v>
          </cell>
          <cell r="AJ677" t="str">
            <v>Y</v>
          </cell>
          <cell r="AK677">
            <v>0</v>
          </cell>
          <cell r="AL677">
            <v>45261</v>
          </cell>
          <cell r="AM677">
            <v>45701</v>
          </cell>
          <cell r="AN677">
            <v>1</v>
          </cell>
          <cell r="AO677">
            <v>67</v>
          </cell>
          <cell r="AP677" t="str">
            <v>-</v>
          </cell>
          <cell r="AQ677" t="str">
            <v>-</v>
          </cell>
          <cell r="AR677" t="str">
            <v>REGULER</v>
          </cell>
          <cell r="AS677" t="str">
            <v>-</v>
          </cell>
          <cell r="AT677" t="str">
            <v>-</v>
          </cell>
          <cell r="AU677" t="str">
            <v>-</v>
          </cell>
          <cell r="AV677" t="str">
            <v/>
          </cell>
          <cell r="AW677">
            <v>0</v>
          </cell>
          <cell r="AX677">
            <v>2</v>
          </cell>
          <cell r="AY677">
            <v>0</v>
          </cell>
          <cell r="AZ677">
            <v>0</v>
          </cell>
          <cell r="BA677">
            <v>0</v>
          </cell>
          <cell r="BB677" t="str">
            <v/>
          </cell>
          <cell r="BC677" t="str">
            <v/>
          </cell>
          <cell r="BD677" t="str">
            <v/>
          </cell>
          <cell r="BE677" t="str">
            <v/>
          </cell>
          <cell r="BF677" t="str">
            <v/>
          </cell>
          <cell r="BG677" t="str">
            <v/>
          </cell>
          <cell r="BH677">
            <v>0</v>
          </cell>
          <cell r="BI677">
            <v>2</v>
          </cell>
          <cell r="BJ677">
            <v>0</v>
          </cell>
          <cell r="BK677">
            <v>0</v>
          </cell>
          <cell r="BL677">
            <v>0</v>
          </cell>
          <cell r="BM677" t="str">
            <v/>
          </cell>
          <cell r="BN677">
            <v>2</v>
          </cell>
          <cell r="BO677" t="str">
            <v/>
          </cell>
          <cell r="BP677">
            <v>0</v>
          </cell>
          <cell r="BQ677">
            <v>2</v>
          </cell>
          <cell r="BR677">
            <v>0</v>
          </cell>
          <cell r="BS677">
            <v>0</v>
          </cell>
          <cell r="BT677">
            <v>0</v>
          </cell>
          <cell r="BU677" t="str">
            <v/>
          </cell>
          <cell r="BV677">
            <v>2</v>
          </cell>
          <cell r="BW677">
            <v>6</v>
          </cell>
          <cell r="BX677" t="str">
            <v>DOWNGRADE</v>
          </cell>
          <cell r="BY677" t="str">
            <v>RESET</v>
          </cell>
        </row>
        <row r="678">
          <cell r="A678" t="str">
            <v>A2664</v>
          </cell>
          <cell r="B678" t="str">
            <v>Endarwati Betriarmi</v>
          </cell>
          <cell r="C678" t="str">
            <v>TEMA C1</v>
          </cell>
          <cell r="D678">
            <v>45128</v>
          </cell>
          <cell r="E678" t="str">
            <v>Jul-23</v>
          </cell>
          <cell r="F678" t="str">
            <v>REGULER</v>
          </cell>
          <cell r="G678" t="str">
            <v>REGULER</v>
          </cell>
          <cell r="H678" t="str">
            <v>-</v>
          </cell>
          <cell r="I678" t="str">
            <v>-</v>
          </cell>
          <cell r="J678" t="str">
            <v>-</v>
          </cell>
          <cell r="K678" t="str">
            <v>-</v>
          </cell>
          <cell r="L678" t="str">
            <v>-</v>
          </cell>
          <cell r="M678">
            <v>14</v>
          </cell>
          <cell r="N678">
            <v>22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 t="str">
            <v/>
          </cell>
          <cell r="T678">
            <v>36</v>
          </cell>
          <cell r="U678">
            <v>14</v>
          </cell>
          <cell r="V678">
            <v>22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/>
          </cell>
          <cell r="AB678">
            <v>36</v>
          </cell>
          <cell r="AC678">
            <v>5</v>
          </cell>
          <cell r="AD678" t="str">
            <v>DOWNGRADE</v>
          </cell>
          <cell r="AE678" t="str">
            <v>RESET</v>
          </cell>
          <cell r="AF678">
            <v>0</v>
          </cell>
          <cell r="AG678">
            <v>3</v>
          </cell>
          <cell r="AH678" t="str">
            <v>SAPHIRE</v>
          </cell>
          <cell r="AI678">
            <v>0</v>
          </cell>
          <cell r="AJ678" t="str">
            <v>FALSE</v>
          </cell>
          <cell r="AK678">
            <v>0</v>
          </cell>
          <cell r="AL678">
            <v>45261</v>
          </cell>
          <cell r="AM678">
            <v>45701</v>
          </cell>
          <cell r="AN678">
            <v>1</v>
          </cell>
          <cell r="AO678">
            <v>0</v>
          </cell>
          <cell r="AP678" t="str">
            <v>-</v>
          </cell>
          <cell r="AQ678" t="str">
            <v>-</v>
          </cell>
          <cell r="AR678" t="str">
            <v>-</v>
          </cell>
          <cell r="AS678" t="str">
            <v>-</v>
          </cell>
          <cell r="AT678" t="str">
            <v>-</v>
          </cell>
          <cell r="AU678" t="str">
            <v>-</v>
          </cell>
          <cell r="AV678" t="str">
            <v/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 t="str">
            <v/>
          </cell>
          <cell r="BC678" t="str">
            <v/>
          </cell>
          <cell r="BD678" t="str">
            <v/>
          </cell>
          <cell r="BE678" t="str">
            <v/>
          </cell>
          <cell r="BF678" t="str">
            <v/>
          </cell>
          <cell r="BG678" t="str">
            <v/>
          </cell>
          <cell r="BH678">
            <v>0</v>
          </cell>
          <cell r="BI678">
            <v>0</v>
          </cell>
          <cell r="BJ678">
            <v>0</v>
          </cell>
          <cell r="BK678">
            <v>0</v>
          </cell>
          <cell r="BL678">
            <v>0</v>
          </cell>
          <cell r="BM678" t="str">
            <v/>
          </cell>
          <cell r="BN678">
            <v>0</v>
          </cell>
          <cell r="BO678" t="str">
            <v/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 t="str">
            <v/>
          </cell>
          <cell r="BV678">
            <v>0</v>
          </cell>
          <cell r="BW678">
            <v>7</v>
          </cell>
          <cell r="BX678" t="str">
            <v>DOWNGRADE</v>
          </cell>
          <cell r="BY678" t="str">
            <v>RESET</v>
          </cell>
        </row>
        <row r="679">
          <cell r="A679" t="str">
            <v>A3882</v>
          </cell>
          <cell r="B679" t="str">
            <v>Fadilla Alivia</v>
          </cell>
          <cell r="C679" t="str">
            <v>TEMA C1</v>
          </cell>
          <cell r="D679">
            <v>45356</v>
          </cell>
          <cell r="E679" t="str">
            <v>Mar-24</v>
          </cell>
          <cell r="F679" t="str">
            <v>-</v>
          </cell>
          <cell r="G679" t="str">
            <v>-</v>
          </cell>
          <cell r="H679" t="str">
            <v>-</v>
          </cell>
          <cell r="I679" t="str">
            <v>REGULER</v>
          </cell>
          <cell r="J679" t="str">
            <v>REGULER</v>
          </cell>
          <cell r="K679" t="str">
            <v>-</v>
          </cell>
          <cell r="L679" t="str">
            <v>-</v>
          </cell>
          <cell r="M679">
            <v>0</v>
          </cell>
          <cell r="N679">
            <v>0</v>
          </cell>
          <cell r="O679">
            <v>0</v>
          </cell>
          <cell r="P679">
            <v>11</v>
          </cell>
          <cell r="Q679">
            <v>2</v>
          </cell>
          <cell r="R679">
            <v>0</v>
          </cell>
          <cell r="S679" t="str">
            <v/>
          </cell>
          <cell r="T679">
            <v>13</v>
          </cell>
          <cell r="U679">
            <v>0</v>
          </cell>
          <cell r="V679">
            <v>0</v>
          </cell>
          <cell r="W679">
            <v>0</v>
          </cell>
          <cell r="X679">
            <v>11</v>
          </cell>
          <cell r="Y679">
            <v>2</v>
          </cell>
          <cell r="Z679">
            <v>0</v>
          </cell>
          <cell r="AA679" t="str">
            <v/>
          </cell>
          <cell r="AB679">
            <v>13</v>
          </cell>
          <cell r="AC679">
            <v>2</v>
          </cell>
          <cell r="AD679" t="str">
            <v>TIDAK</v>
          </cell>
          <cell r="AE679" t="str">
            <v>TIDAK</v>
          </cell>
          <cell r="AF679">
            <v>13</v>
          </cell>
          <cell r="AG679">
            <v>1</v>
          </cell>
          <cell r="AH679" t="str">
            <v>SAPHIRE</v>
          </cell>
          <cell r="AI679">
            <v>0</v>
          </cell>
          <cell r="AJ679" t="str">
            <v>FALSE</v>
          </cell>
          <cell r="AK679">
            <v>0</v>
          </cell>
          <cell r="AL679">
            <v>45261</v>
          </cell>
          <cell r="AM679">
            <v>45701</v>
          </cell>
          <cell r="AN679">
            <v>1</v>
          </cell>
          <cell r="AO679">
            <v>13</v>
          </cell>
          <cell r="AP679" t="str">
            <v>-</v>
          </cell>
          <cell r="AQ679" t="str">
            <v>-</v>
          </cell>
          <cell r="AR679" t="str">
            <v>-</v>
          </cell>
          <cell r="AS679" t="str">
            <v>-</v>
          </cell>
          <cell r="AT679" t="str">
            <v>-</v>
          </cell>
          <cell r="AU679" t="str">
            <v>-</v>
          </cell>
          <cell r="AV679" t="str">
            <v/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 t="str">
            <v/>
          </cell>
          <cell r="BC679" t="str">
            <v/>
          </cell>
          <cell r="BD679" t="str">
            <v/>
          </cell>
          <cell r="BE679" t="str">
            <v/>
          </cell>
          <cell r="BF679" t="str">
            <v/>
          </cell>
          <cell r="BG679" t="str">
            <v/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 t="str">
            <v/>
          </cell>
          <cell r="BN679">
            <v>0</v>
          </cell>
          <cell r="BO679" t="str">
            <v/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 t="str">
            <v/>
          </cell>
          <cell r="BV679">
            <v>0</v>
          </cell>
          <cell r="BW679">
            <v>7</v>
          </cell>
          <cell r="BX679" t="str">
            <v>DOWNGRADE</v>
          </cell>
          <cell r="BY679" t="str">
            <v>RESET</v>
          </cell>
        </row>
        <row r="680">
          <cell r="A680" t="str">
            <v>A2631</v>
          </cell>
          <cell r="B680" t="str">
            <v>INDAH KEMALASARI</v>
          </cell>
          <cell r="C680" t="str">
            <v>TEMA C1</v>
          </cell>
          <cell r="D680" t="str">
            <v>20 Mei 2024</v>
          </cell>
          <cell r="E680" t="str">
            <v>20 Mei 2024</v>
          </cell>
          <cell r="F680" t="str">
            <v>-</v>
          </cell>
          <cell r="G680" t="str">
            <v>-</v>
          </cell>
          <cell r="H680" t="str">
            <v>-</v>
          </cell>
          <cell r="I680" t="str">
            <v>-</v>
          </cell>
          <cell r="J680" t="str">
            <v>-</v>
          </cell>
          <cell r="K680" t="str">
            <v>REGULER</v>
          </cell>
          <cell r="L680" t="str">
            <v>-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5</v>
          </cell>
          <cell r="S680" t="str">
            <v/>
          </cell>
          <cell r="T680">
            <v>5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5</v>
          </cell>
          <cell r="AA680" t="str">
            <v/>
          </cell>
          <cell r="AB680">
            <v>5</v>
          </cell>
          <cell r="AC680">
            <v>6</v>
          </cell>
          <cell r="AD680" t="str">
            <v>DOWNGRADE</v>
          </cell>
          <cell r="AE680" t="str">
            <v>RESET</v>
          </cell>
          <cell r="AF680">
            <v>0</v>
          </cell>
          <cell r="AG680">
            <v>1</v>
          </cell>
          <cell r="AH680" t="str">
            <v>SAPHIRE</v>
          </cell>
          <cell r="AI680">
            <v>0</v>
          </cell>
          <cell r="AJ680" t="str">
            <v>FALSE</v>
          </cell>
          <cell r="AK680">
            <v>0</v>
          </cell>
          <cell r="AL680">
            <v>45261</v>
          </cell>
          <cell r="AM680">
            <v>45701</v>
          </cell>
          <cell r="AN680">
            <v>1</v>
          </cell>
          <cell r="AO680">
            <v>0</v>
          </cell>
          <cell r="AP680" t="str">
            <v>-</v>
          </cell>
          <cell r="AQ680" t="str">
            <v>REGULER</v>
          </cell>
          <cell r="AR680" t="str">
            <v>-</v>
          </cell>
          <cell r="AS680" t="str">
            <v>-</v>
          </cell>
          <cell r="AT680" t="str">
            <v>-</v>
          </cell>
          <cell r="AU680" t="str">
            <v>-</v>
          </cell>
          <cell r="AV680" t="str">
            <v/>
          </cell>
          <cell r="AW680">
            <v>13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 t="str">
            <v/>
          </cell>
          <cell r="BC680" t="str">
            <v/>
          </cell>
          <cell r="BD680" t="str">
            <v/>
          </cell>
          <cell r="BE680" t="str">
            <v/>
          </cell>
          <cell r="BF680" t="str">
            <v/>
          </cell>
          <cell r="BG680">
            <v>6</v>
          </cell>
          <cell r="BH680">
            <v>13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 t="str">
            <v/>
          </cell>
          <cell r="BN680">
            <v>19</v>
          </cell>
          <cell r="BO680">
            <v>6</v>
          </cell>
          <cell r="BP680">
            <v>13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 t="str">
            <v/>
          </cell>
          <cell r="BV680">
            <v>19</v>
          </cell>
          <cell r="BW680">
            <v>5</v>
          </cell>
          <cell r="BX680" t="str">
            <v>DOWNGRADE</v>
          </cell>
          <cell r="BY680" t="str">
            <v>RESET</v>
          </cell>
        </row>
        <row r="681">
          <cell r="A681" t="str">
            <v>A3742</v>
          </cell>
          <cell r="B681" t="str">
            <v>Irene Magang</v>
          </cell>
          <cell r="C681" t="str">
            <v>TEMA C1</v>
          </cell>
          <cell r="D681">
            <v>45335</v>
          </cell>
          <cell r="E681" t="str">
            <v>Feb-24</v>
          </cell>
          <cell r="F681" t="str">
            <v>-</v>
          </cell>
          <cell r="G681" t="str">
            <v>-</v>
          </cell>
          <cell r="H681" t="str">
            <v>REGULER</v>
          </cell>
          <cell r="I681" t="str">
            <v>REGULER</v>
          </cell>
          <cell r="J681" t="str">
            <v>REGULER</v>
          </cell>
          <cell r="K681" t="str">
            <v>REGULER</v>
          </cell>
          <cell r="L681" t="str">
            <v>REGULER</v>
          </cell>
          <cell r="M681">
            <v>0</v>
          </cell>
          <cell r="N681">
            <v>0</v>
          </cell>
          <cell r="O681">
            <v>15</v>
          </cell>
          <cell r="P681">
            <v>17</v>
          </cell>
          <cell r="Q681">
            <v>32</v>
          </cell>
          <cell r="R681">
            <v>39</v>
          </cell>
          <cell r="S681">
            <v>18</v>
          </cell>
          <cell r="T681">
            <v>121</v>
          </cell>
          <cell r="U681">
            <v>0</v>
          </cell>
          <cell r="V681">
            <v>0</v>
          </cell>
          <cell r="W681">
            <v>15</v>
          </cell>
          <cell r="X681">
            <v>17</v>
          </cell>
          <cell r="Y681">
            <v>32</v>
          </cell>
          <cell r="Z681">
            <v>39</v>
          </cell>
          <cell r="AA681">
            <v>18</v>
          </cell>
          <cell r="AB681">
            <v>121</v>
          </cell>
          <cell r="AC681">
            <v>0</v>
          </cell>
          <cell r="AD681" t="str">
            <v>TIDAK</v>
          </cell>
          <cell r="AE681" t="str">
            <v>TIDAK</v>
          </cell>
          <cell r="AF681">
            <v>121</v>
          </cell>
          <cell r="AG681">
            <v>1</v>
          </cell>
          <cell r="AH681" t="str">
            <v>SAPHIRE</v>
          </cell>
          <cell r="AI681">
            <v>0</v>
          </cell>
          <cell r="AJ681" t="str">
            <v>Y</v>
          </cell>
          <cell r="AK681">
            <v>0</v>
          </cell>
          <cell r="AL681">
            <v>45261</v>
          </cell>
          <cell r="AM681">
            <v>45701</v>
          </cell>
          <cell r="AN681">
            <v>1</v>
          </cell>
          <cell r="AO681">
            <v>121</v>
          </cell>
          <cell r="AP681" t="str">
            <v>-</v>
          </cell>
          <cell r="AQ681" t="str">
            <v>REGULER</v>
          </cell>
          <cell r="AR681" t="str">
            <v>REGULER</v>
          </cell>
          <cell r="AS681" t="str">
            <v>-</v>
          </cell>
          <cell r="AT681" t="str">
            <v>REGULER</v>
          </cell>
          <cell r="AU681" t="str">
            <v>REGULER</v>
          </cell>
          <cell r="AV681" t="str">
            <v/>
          </cell>
          <cell r="AW681">
            <v>44</v>
          </cell>
          <cell r="AX681">
            <v>36</v>
          </cell>
          <cell r="AY681">
            <v>27</v>
          </cell>
          <cell r="AZ681">
            <v>45</v>
          </cell>
          <cell r="BA681">
            <v>16</v>
          </cell>
          <cell r="BB681" t="str">
            <v/>
          </cell>
          <cell r="BC681" t="str">
            <v/>
          </cell>
          <cell r="BD681" t="str">
            <v/>
          </cell>
          <cell r="BE681" t="str">
            <v/>
          </cell>
          <cell r="BF681" t="str">
            <v/>
          </cell>
          <cell r="BG681">
            <v>13</v>
          </cell>
          <cell r="BH681">
            <v>44</v>
          </cell>
          <cell r="BI681">
            <v>36</v>
          </cell>
          <cell r="BJ681">
            <v>27</v>
          </cell>
          <cell r="BK681">
            <v>45</v>
          </cell>
          <cell r="BL681">
            <v>16</v>
          </cell>
          <cell r="BM681" t="str">
            <v/>
          </cell>
          <cell r="BN681">
            <v>181</v>
          </cell>
          <cell r="BO681">
            <v>13</v>
          </cell>
          <cell r="BP681">
            <v>44</v>
          </cell>
          <cell r="BQ681">
            <v>36</v>
          </cell>
          <cell r="BR681">
            <v>27</v>
          </cell>
          <cell r="BS681">
            <v>45</v>
          </cell>
          <cell r="BT681">
            <v>16</v>
          </cell>
          <cell r="BU681" t="str">
            <v/>
          </cell>
          <cell r="BV681">
            <v>181</v>
          </cell>
          <cell r="BW681">
            <v>1</v>
          </cell>
          <cell r="BX681" t="str">
            <v>TIDAK</v>
          </cell>
          <cell r="BY681" t="str">
            <v>TIDAK</v>
          </cell>
        </row>
        <row r="682">
          <cell r="A682" t="str">
            <v>A3682</v>
          </cell>
          <cell r="B682" t="str">
            <v>Jessica Maharani</v>
          </cell>
          <cell r="C682" t="str">
            <v>TEMA C1</v>
          </cell>
          <cell r="D682">
            <v>45313</v>
          </cell>
          <cell r="E682" t="str">
            <v>Jan-24</v>
          </cell>
          <cell r="F682" t="str">
            <v>-</v>
          </cell>
          <cell r="G682" t="str">
            <v>REGULER</v>
          </cell>
          <cell r="H682" t="str">
            <v>REGULER</v>
          </cell>
          <cell r="I682" t="str">
            <v>REGULER</v>
          </cell>
          <cell r="J682" t="str">
            <v>REGULER</v>
          </cell>
          <cell r="K682" t="str">
            <v>REGULER</v>
          </cell>
          <cell r="L682" t="str">
            <v>REGULER</v>
          </cell>
          <cell r="M682">
            <v>0</v>
          </cell>
          <cell r="N682">
            <v>12</v>
          </cell>
          <cell r="O682">
            <v>36</v>
          </cell>
          <cell r="P682">
            <v>36</v>
          </cell>
          <cell r="Q682">
            <v>33</v>
          </cell>
          <cell r="R682">
            <v>39</v>
          </cell>
          <cell r="S682">
            <v>18</v>
          </cell>
          <cell r="T682">
            <v>174</v>
          </cell>
          <cell r="U682">
            <v>0</v>
          </cell>
          <cell r="V682">
            <v>12</v>
          </cell>
          <cell r="W682">
            <v>36</v>
          </cell>
          <cell r="X682">
            <v>36</v>
          </cell>
          <cell r="Y682">
            <v>33</v>
          </cell>
          <cell r="Z682">
            <v>39</v>
          </cell>
          <cell r="AA682">
            <v>18</v>
          </cell>
          <cell r="AB682">
            <v>174</v>
          </cell>
          <cell r="AC682">
            <v>0</v>
          </cell>
          <cell r="AD682" t="str">
            <v>TIDAK</v>
          </cell>
          <cell r="AE682" t="str">
            <v>TIDAK</v>
          </cell>
          <cell r="AF682">
            <v>174</v>
          </cell>
          <cell r="AG682">
            <v>1</v>
          </cell>
          <cell r="AH682" t="str">
            <v>SAPHIRE</v>
          </cell>
          <cell r="AI682">
            <v>0</v>
          </cell>
          <cell r="AJ682" t="str">
            <v>Y</v>
          </cell>
          <cell r="AK682">
            <v>0</v>
          </cell>
          <cell r="AL682">
            <v>45261</v>
          </cell>
          <cell r="AM682">
            <v>45701</v>
          </cell>
          <cell r="AN682">
            <v>1</v>
          </cell>
          <cell r="AO682">
            <v>174</v>
          </cell>
          <cell r="AP682" t="str">
            <v>-</v>
          </cell>
          <cell r="AQ682" t="str">
            <v>REGULER</v>
          </cell>
          <cell r="AR682" t="str">
            <v>REGULER</v>
          </cell>
          <cell r="AS682" t="str">
            <v>-</v>
          </cell>
          <cell r="AT682" t="str">
            <v>REGULER</v>
          </cell>
          <cell r="AU682" t="str">
            <v>REGULER</v>
          </cell>
          <cell r="AV682" t="str">
            <v/>
          </cell>
          <cell r="AW682">
            <v>45</v>
          </cell>
          <cell r="AX682">
            <v>42</v>
          </cell>
          <cell r="AY682">
            <v>40</v>
          </cell>
          <cell r="AZ682">
            <v>43</v>
          </cell>
          <cell r="BA682">
            <v>40</v>
          </cell>
          <cell r="BB682" t="str">
            <v/>
          </cell>
          <cell r="BC682" t="str">
            <v/>
          </cell>
          <cell r="BD682" t="str">
            <v/>
          </cell>
          <cell r="BE682" t="str">
            <v/>
          </cell>
          <cell r="BF682" t="str">
            <v/>
          </cell>
          <cell r="BG682">
            <v>17</v>
          </cell>
          <cell r="BH682">
            <v>45</v>
          </cell>
          <cell r="BI682">
            <v>42</v>
          </cell>
          <cell r="BJ682">
            <v>40</v>
          </cell>
          <cell r="BK682">
            <v>43</v>
          </cell>
          <cell r="BL682">
            <v>40</v>
          </cell>
          <cell r="BM682">
            <v>20</v>
          </cell>
          <cell r="BN682">
            <v>247</v>
          </cell>
          <cell r="BO682">
            <v>17</v>
          </cell>
          <cell r="BP682">
            <v>45</v>
          </cell>
          <cell r="BQ682">
            <v>42</v>
          </cell>
          <cell r="BR682">
            <v>40</v>
          </cell>
          <cell r="BS682">
            <v>43</v>
          </cell>
          <cell r="BT682">
            <v>40</v>
          </cell>
          <cell r="BU682">
            <v>20</v>
          </cell>
          <cell r="BV682">
            <v>247</v>
          </cell>
          <cell r="BW682">
            <v>0</v>
          </cell>
          <cell r="BX682" t="str">
            <v>TIDAK</v>
          </cell>
          <cell r="BY682" t="str">
            <v>TIDAK</v>
          </cell>
        </row>
        <row r="683">
          <cell r="A683" t="str">
            <v>A2717</v>
          </cell>
          <cell r="B683" t="str">
            <v>Kusumastiti Ciptaning Ratri</v>
          </cell>
          <cell r="C683" t="str">
            <v>TEMA C1</v>
          </cell>
          <cell r="D683">
            <v>45124</v>
          </cell>
          <cell r="E683" t="str">
            <v>Jul-23</v>
          </cell>
          <cell r="F683" t="str">
            <v>EKSKLUSIF</v>
          </cell>
          <cell r="G683" t="str">
            <v>REGULER</v>
          </cell>
          <cell r="H683" t="str">
            <v>-</v>
          </cell>
          <cell r="I683" t="str">
            <v>-</v>
          </cell>
          <cell r="J683" t="str">
            <v>-</v>
          </cell>
          <cell r="K683" t="str">
            <v>-</v>
          </cell>
          <cell r="L683" t="str">
            <v>-</v>
          </cell>
          <cell r="M683">
            <v>18</v>
          </cell>
          <cell r="N683">
            <v>23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 t="str">
            <v/>
          </cell>
          <cell r="T683">
            <v>41</v>
          </cell>
          <cell r="U683">
            <v>0</v>
          </cell>
          <cell r="V683">
            <v>23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/>
          </cell>
          <cell r="AB683">
            <v>23</v>
          </cell>
          <cell r="AC683">
            <v>5</v>
          </cell>
          <cell r="AD683" t="str">
            <v>DOWNGRADE</v>
          </cell>
          <cell r="AE683" t="str">
            <v>RESET</v>
          </cell>
          <cell r="AF683">
            <v>0</v>
          </cell>
          <cell r="AG683">
            <v>1</v>
          </cell>
          <cell r="AH683" t="str">
            <v>SAPHIRE</v>
          </cell>
          <cell r="AI683">
            <v>0</v>
          </cell>
          <cell r="AJ683" t="str">
            <v>FALSE</v>
          </cell>
          <cell r="AK683">
            <v>0</v>
          </cell>
          <cell r="AL683">
            <v>45261</v>
          </cell>
          <cell r="AM683">
            <v>45701</v>
          </cell>
          <cell r="AN683">
            <v>1</v>
          </cell>
          <cell r="AO683">
            <v>0</v>
          </cell>
          <cell r="AP683" t="str">
            <v>-</v>
          </cell>
          <cell r="AQ683" t="str">
            <v>-</v>
          </cell>
          <cell r="AR683" t="str">
            <v>-</v>
          </cell>
          <cell r="AS683" t="str">
            <v>-</v>
          </cell>
          <cell r="AT683" t="str">
            <v>-</v>
          </cell>
          <cell r="AU683" t="str">
            <v>-</v>
          </cell>
          <cell r="AV683" t="str">
            <v/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 t="str">
            <v/>
          </cell>
          <cell r="BC683" t="str">
            <v/>
          </cell>
          <cell r="BD683" t="str">
            <v/>
          </cell>
          <cell r="BE683" t="str">
            <v/>
          </cell>
          <cell r="BF683" t="str">
            <v/>
          </cell>
          <cell r="BG683" t="str">
            <v/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 t="str">
            <v/>
          </cell>
          <cell r="BN683">
            <v>0</v>
          </cell>
          <cell r="BO683" t="str">
            <v/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 t="str">
            <v/>
          </cell>
          <cell r="BV683">
            <v>0</v>
          </cell>
          <cell r="BW683">
            <v>7</v>
          </cell>
          <cell r="BX683" t="str">
            <v>DOWNGRADE</v>
          </cell>
          <cell r="BY683" t="str">
            <v>RESET</v>
          </cell>
        </row>
        <row r="684">
          <cell r="A684" t="str">
            <v>A3883</v>
          </cell>
          <cell r="B684" t="str">
            <v>Mitha Aziah</v>
          </cell>
          <cell r="C684" t="str">
            <v>TEMA C1</v>
          </cell>
          <cell r="D684">
            <v>45384</v>
          </cell>
          <cell r="E684" t="str">
            <v>Apr-24</v>
          </cell>
          <cell r="F684" t="str">
            <v>-</v>
          </cell>
          <cell r="G684" t="str">
            <v>-</v>
          </cell>
          <cell r="H684" t="str">
            <v>-</v>
          </cell>
          <cell r="I684" t="str">
            <v>REGULER</v>
          </cell>
          <cell r="J684" t="str">
            <v>REGULER</v>
          </cell>
          <cell r="K684" t="str">
            <v>-</v>
          </cell>
          <cell r="L684" t="str">
            <v>-</v>
          </cell>
          <cell r="M684">
            <v>0</v>
          </cell>
          <cell r="N684">
            <v>0</v>
          </cell>
          <cell r="O684">
            <v>0</v>
          </cell>
          <cell r="P684">
            <v>6</v>
          </cell>
          <cell r="Q684">
            <v>3</v>
          </cell>
          <cell r="R684">
            <v>0</v>
          </cell>
          <cell r="S684" t="str">
            <v/>
          </cell>
          <cell r="T684">
            <v>9</v>
          </cell>
          <cell r="U684">
            <v>0</v>
          </cell>
          <cell r="V684">
            <v>0</v>
          </cell>
          <cell r="W684">
            <v>0</v>
          </cell>
          <cell r="X684">
            <v>6</v>
          </cell>
          <cell r="Y684">
            <v>3</v>
          </cell>
          <cell r="Z684">
            <v>0</v>
          </cell>
          <cell r="AA684" t="str">
            <v/>
          </cell>
          <cell r="AB684">
            <v>9</v>
          </cell>
          <cell r="AC684">
            <v>2</v>
          </cell>
          <cell r="AD684" t="str">
            <v>TIDAK</v>
          </cell>
          <cell r="AE684" t="str">
            <v>TIDAK</v>
          </cell>
          <cell r="AF684">
            <v>9</v>
          </cell>
          <cell r="AG684">
            <v>1</v>
          </cell>
          <cell r="AH684" t="str">
            <v>SAPHIRE</v>
          </cell>
          <cell r="AI684">
            <v>0</v>
          </cell>
          <cell r="AJ684" t="str">
            <v>FALSE</v>
          </cell>
          <cell r="AK684">
            <v>0</v>
          </cell>
          <cell r="AL684">
            <v>45261</v>
          </cell>
          <cell r="AM684">
            <v>45701</v>
          </cell>
          <cell r="AN684">
            <v>1</v>
          </cell>
          <cell r="AO684">
            <v>9</v>
          </cell>
          <cell r="AP684" t="str">
            <v>-</v>
          </cell>
          <cell r="AQ684" t="str">
            <v>-</v>
          </cell>
          <cell r="AR684" t="str">
            <v>-</v>
          </cell>
          <cell r="AS684" t="str">
            <v>-</v>
          </cell>
          <cell r="AT684" t="str">
            <v>-</v>
          </cell>
          <cell r="AU684" t="str">
            <v>-</v>
          </cell>
          <cell r="AV684" t="str">
            <v/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 t="str">
            <v/>
          </cell>
          <cell r="BC684" t="str">
            <v/>
          </cell>
          <cell r="BD684" t="str">
            <v/>
          </cell>
          <cell r="BE684" t="str">
            <v/>
          </cell>
          <cell r="BF684" t="str">
            <v/>
          </cell>
          <cell r="BG684" t="str">
            <v/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 t="str">
            <v/>
          </cell>
          <cell r="BN684">
            <v>0</v>
          </cell>
          <cell r="BO684" t="str">
            <v/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 t="str">
            <v/>
          </cell>
          <cell r="BV684">
            <v>0</v>
          </cell>
          <cell r="BW684">
            <v>7</v>
          </cell>
          <cell r="BX684" t="str">
            <v>DOWNGRADE</v>
          </cell>
          <cell r="BY684" t="str">
            <v>RESET</v>
          </cell>
        </row>
        <row r="685">
          <cell r="A685" t="str">
            <v>A2712</v>
          </cell>
          <cell r="B685" t="str">
            <v>Muhammad Rasanda Aq Qawiyyu Ramdan</v>
          </cell>
          <cell r="C685" t="str">
            <v>TEMA C1</v>
          </cell>
          <cell r="D685">
            <v>45121</v>
          </cell>
          <cell r="E685" t="str">
            <v>Jul-23</v>
          </cell>
          <cell r="F685" t="str">
            <v>EKSKLUSIF</v>
          </cell>
          <cell r="G685" t="str">
            <v>EKSKLUSIF</v>
          </cell>
          <cell r="H685" t="str">
            <v>EKSKLUSIF</v>
          </cell>
          <cell r="I685" t="str">
            <v>REGULER</v>
          </cell>
          <cell r="J685" t="str">
            <v>REGULER</v>
          </cell>
          <cell r="K685" t="str">
            <v>REGULER</v>
          </cell>
          <cell r="L685" t="str">
            <v>-</v>
          </cell>
          <cell r="M685">
            <v>18</v>
          </cell>
          <cell r="N685">
            <v>43</v>
          </cell>
          <cell r="O685">
            <v>36</v>
          </cell>
          <cell r="P685">
            <v>41</v>
          </cell>
          <cell r="Q685">
            <v>0</v>
          </cell>
          <cell r="R685">
            <v>0</v>
          </cell>
          <cell r="S685" t="str">
            <v/>
          </cell>
          <cell r="T685">
            <v>138</v>
          </cell>
          <cell r="U685">
            <v>0</v>
          </cell>
          <cell r="V685">
            <v>0</v>
          </cell>
          <cell r="W685">
            <v>0</v>
          </cell>
          <cell r="X685">
            <v>41</v>
          </cell>
          <cell r="Y685">
            <v>0</v>
          </cell>
          <cell r="Z685">
            <v>0</v>
          </cell>
          <cell r="AA685" t="str">
            <v/>
          </cell>
          <cell r="AB685">
            <v>41</v>
          </cell>
          <cell r="AC685">
            <v>3</v>
          </cell>
          <cell r="AD685" t="str">
            <v>DOWNGRADE</v>
          </cell>
          <cell r="AE685" t="str">
            <v>RESET</v>
          </cell>
          <cell r="AF685">
            <v>0</v>
          </cell>
          <cell r="AG685">
            <v>3</v>
          </cell>
          <cell r="AH685" t="str">
            <v>SAPHIRE</v>
          </cell>
          <cell r="AI685">
            <v>0</v>
          </cell>
          <cell r="AJ685" t="str">
            <v>FALSE</v>
          </cell>
          <cell r="AK685">
            <v>0</v>
          </cell>
          <cell r="AL685">
            <v>45261</v>
          </cell>
          <cell r="AM685">
            <v>45701</v>
          </cell>
          <cell r="AN685">
            <v>1</v>
          </cell>
          <cell r="AO685">
            <v>0</v>
          </cell>
          <cell r="AP685" t="str">
            <v>-</v>
          </cell>
          <cell r="AQ685" t="str">
            <v>REGULER</v>
          </cell>
          <cell r="AR685" t="str">
            <v>REGULER</v>
          </cell>
          <cell r="AS685" t="str">
            <v>-</v>
          </cell>
          <cell r="AT685" t="str">
            <v>-</v>
          </cell>
          <cell r="AU685" t="str">
            <v>-</v>
          </cell>
          <cell r="AV685" t="str">
            <v/>
          </cell>
          <cell r="AW685">
            <v>5</v>
          </cell>
          <cell r="AX685">
            <v>20</v>
          </cell>
          <cell r="AY685">
            <v>0</v>
          </cell>
          <cell r="AZ685">
            <v>0</v>
          </cell>
          <cell r="BA685">
            <v>0</v>
          </cell>
          <cell r="BB685" t="str">
            <v/>
          </cell>
          <cell r="BC685" t="str">
            <v/>
          </cell>
          <cell r="BD685" t="str">
            <v/>
          </cell>
          <cell r="BE685" t="str">
            <v/>
          </cell>
          <cell r="BF685" t="str">
            <v/>
          </cell>
          <cell r="BG685" t="str">
            <v/>
          </cell>
          <cell r="BH685">
            <v>5</v>
          </cell>
          <cell r="BI685">
            <v>20</v>
          </cell>
          <cell r="BJ685">
            <v>0</v>
          </cell>
          <cell r="BK685">
            <v>0</v>
          </cell>
          <cell r="BL685">
            <v>0</v>
          </cell>
          <cell r="BM685" t="str">
            <v/>
          </cell>
          <cell r="BN685">
            <v>25</v>
          </cell>
          <cell r="BO685" t="str">
            <v/>
          </cell>
          <cell r="BP685">
            <v>5</v>
          </cell>
          <cell r="BQ685">
            <v>20</v>
          </cell>
          <cell r="BR685">
            <v>0</v>
          </cell>
          <cell r="BS685">
            <v>0</v>
          </cell>
          <cell r="BT685">
            <v>0</v>
          </cell>
          <cell r="BU685" t="str">
            <v/>
          </cell>
          <cell r="BV685">
            <v>25</v>
          </cell>
          <cell r="BW685">
            <v>5</v>
          </cell>
          <cell r="BX685" t="str">
            <v>DOWNGRADE</v>
          </cell>
          <cell r="BY685" t="str">
            <v>RESET</v>
          </cell>
        </row>
        <row r="686">
          <cell r="A686" t="str">
            <v>A0417</v>
          </cell>
          <cell r="B686" t="str">
            <v>Nur Afifah</v>
          </cell>
          <cell r="C686" t="str">
            <v>TEMA C1</v>
          </cell>
          <cell r="D686">
            <v>44845</v>
          </cell>
          <cell r="E686" t="str">
            <v>Oct-22</v>
          </cell>
          <cell r="F686" t="str">
            <v>EKSKLUSIF</v>
          </cell>
          <cell r="G686" t="str">
            <v>REGULER</v>
          </cell>
          <cell r="H686" t="str">
            <v>REGULER</v>
          </cell>
          <cell r="I686" t="str">
            <v>REGULER</v>
          </cell>
          <cell r="J686" t="str">
            <v>REGULER</v>
          </cell>
          <cell r="K686" t="str">
            <v>REGULER</v>
          </cell>
          <cell r="L686" t="str">
            <v>REGULER</v>
          </cell>
          <cell r="M686">
            <v>18</v>
          </cell>
          <cell r="N686">
            <v>40</v>
          </cell>
          <cell r="O686">
            <v>32</v>
          </cell>
          <cell r="P686">
            <v>38</v>
          </cell>
          <cell r="Q686">
            <v>26</v>
          </cell>
          <cell r="R686">
            <v>39</v>
          </cell>
          <cell r="S686">
            <v>20</v>
          </cell>
          <cell r="T686">
            <v>213</v>
          </cell>
          <cell r="U686">
            <v>0</v>
          </cell>
          <cell r="V686">
            <v>40</v>
          </cell>
          <cell r="W686">
            <v>32</v>
          </cell>
          <cell r="X686">
            <v>38</v>
          </cell>
          <cell r="Y686">
            <v>26</v>
          </cell>
          <cell r="Z686">
            <v>39</v>
          </cell>
          <cell r="AA686">
            <v>20</v>
          </cell>
          <cell r="AB686">
            <v>195</v>
          </cell>
          <cell r="AC686">
            <v>0</v>
          </cell>
          <cell r="AD686" t="str">
            <v>TIDAK</v>
          </cell>
          <cell r="AE686" t="str">
            <v>TIDAK</v>
          </cell>
          <cell r="AF686">
            <v>195</v>
          </cell>
          <cell r="AG686">
            <v>1</v>
          </cell>
          <cell r="AH686" t="str">
            <v>SAPHIRE</v>
          </cell>
          <cell r="AI686">
            <v>0</v>
          </cell>
          <cell r="AJ686" t="str">
            <v>Y</v>
          </cell>
          <cell r="AK686">
            <v>0</v>
          </cell>
          <cell r="AL686">
            <v>45261</v>
          </cell>
          <cell r="AM686">
            <v>45701</v>
          </cell>
          <cell r="AN686">
            <v>1</v>
          </cell>
          <cell r="AO686">
            <v>195</v>
          </cell>
          <cell r="AP686" t="str">
            <v>-</v>
          </cell>
          <cell r="AQ686" t="str">
            <v>REGULER</v>
          </cell>
          <cell r="AR686" t="str">
            <v>REGULER</v>
          </cell>
          <cell r="AS686" t="str">
            <v>-</v>
          </cell>
          <cell r="AT686" t="str">
            <v>REGULER</v>
          </cell>
          <cell r="AU686" t="str">
            <v>REGULER</v>
          </cell>
          <cell r="AV686" t="str">
            <v/>
          </cell>
          <cell r="AW686">
            <v>44</v>
          </cell>
          <cell r="AX686">
            <v>44</v>
          </cell>
          <cell r="AY686">
            <v>40</v>
          </cell>
          <cell r="AZ686">
            <v>43</v>
          </cell>
          <cell r="BA686">
            <v>40</v>
          </cell>
          <cell r="BB686" t="str">
            <v/>
          </cell>
          <cell r="BC686" t="str">
            <v/>
          </cell>
          <cell r="BD686" t="str">
            <v/>
          </cell>
          <cell r="BE686" t="str">
            <v/>
          </cell>
          <cell r="BF686" t="str">
            <v/>
          </cell>
          <cell r="BG686">
            <v>16</v>
          </cell>
          <cell r="BH686">
            <v>44</v>
          </cell>
          <cell r="BI686">
            <v>44</v>
          </cell>
          <cell r="BJ686">
            <v>40</v>
          </cell>
          <cell r="BK686">
            <v>43</v>
          </cell>
          <cell r="BL686">
            <v>40</v>
          </cell>
          <cell r="BM686">
            <v>20</v>
          </cell>
          <cell r="BN686">
            <v>247</v>
          </cell>
          <cell r="BO686">
            <v>16</v>
          </cell>
          <cell r="BP686">
            <v>44</v>
          </cell>
          <cell r="BQ686">
            <v>44</v>
          </cell>
          <cell r="BR686">
            <v>40</v>
          </cell>
          <cell r="BS686">
            <v>43</v>
          </cell>
          <cell r="BT686">
            <v>40</v>
          </cell>
          <cell r="BU686">
            <v>20</v>
          </cell>
          <cell r="BV686">
            <v>247</v>
          </cell>
          <cell r="BW686">
            <v>0</v>
          </cell>
          <cell r="BX686" t="str">
            <v>TIDAK</v>
          </cell>
          <cell r="BY686" t="str">
            <v>TIDAK</v>
          </cell>
        </row>
        <row r="687">
          <cell r="A687" t="str">
            <v>A3774</v>
          </cell>
          <cell r="B687" t="str">
            <v>Nur Sri Mulyaningsih C</v>
          </cell>
          <cell r="C687" t="str">
            <v>TEMA C1</v>
          </cell>
          <cell r="D687">
            <v>45337</v>
          </cell>
          <cell r="E687" t="str">
            <v>Feb-24</v>
          </cell>
          <cell r="F687" t="str">
            <v>-</v>
          </cell>
          <cell r="G687" t="str">
            <v>-</v>
          </cell>
          <cell r="H687" t="str">
            <v>REGULER</v>
          </cell>
          <cell r="I687" t="str">
            <v>REGULER</v>
          </cell>
          <cell r="J687" t="str">
            <v>REGULER</v>
          </cell>
          <cell r="K687" t="str">
            <v>REGULER</v>
          </cell>
          <cell r="L687" t="str">
            <v>REGULER</v>
          </cell>
          <cell r="M687">
            <v>0</v>
          </cell>
          <cell r="N687">
            <v>0</v>
          </cell>
          <cell r="O687">
            <v>3</v>
          </cell>
          <cell r="P687">
            <v>5</v>
          </cell>
          <cell r="Q687">
            <v>14</v>
          </cell>
          <cell r="R687">
            <v>13</v>
          </cell>
          <cell r="S687">
            <v>16</v>
          </cell>
          <cell r="T687">
            <v>51</v>
          </cell>
          <cell r="U687">
            <v>0</v>
          </cell>
          <cell r="V687">
            <v>0</v>
          </cell>
          <cell r="W687">
            <v>3</v>
          </cell>
          <cell r="X687">
            <v>5</v>
          </cell>
          <cell r="Y687">
            <v>14</v>
          </cell>
          <cell r="Z687">
            <v>13</v>
          </cell>
          <cell r="AA687">
            <v>16</v>
          </cell>
          <cell r="AB687">
            <v>51</v>
          </cell>
          <cell r="AC687">
            <v>0</v>
          </cell>
          <cell r="AD687" t="str">
            <v>TIDAK</v>
          </cell>
          <cell r="AE687" t="str">
            <v>TIDAK</v>
          </cell>
          <cell r="AF687">
            <v>51</v>
          </cell>
          <cell r="AG687">
            <v>1</v>
          </cell>
          <cell r="AH687" t="str">
            <v>SAPHIRE</v>
          </cell>
          <cell r="AI687">
            <v>0</v>
          </cell>
          <cell r="AJ687" t="str">
            <v>FALSE</v>
          </cell>
          <cell r="AK687">
            <v>0</v>
          </cell>
          <cell r="AL687">
            <v>45261</v>
          </cell>
          <cell r="AM687">
            <v>45701</v>
          </cell>
          <cell r="AN687">
            <v>1</v>
          </cell>
          <cell r="AO687">
            <v>51</v>
          </cell>
          <cell r="AP687" t="str">
            <v>-</v>
          </cell>
          <cell r="AQ687" t="str">
            <v>REGULER</v>
          </cell>
          <cell r="AR687" t="str">
            <v>REGULER</v>
          </cell>
          <cell r="AS687" t="str">
            <v>-</v>
          </cell>
          <cell r="AT687" t="str">
            <v>REGULER</v>
          </cell>
          <cell r="AU687" t="str">
            <v>REGULER</v>
          </cell>
          <cell r="AV687" t="str">
            <v/>
          </cell>
          <cell r="AW687">
            <v>34</v>
          </cell>
          <cell r="AX687">
            <v>41</v>
          </cell>
          <cell r="AY687">
            <v>29</v>
          </cell>
          <cell r="AZ687">
            <v>29</v>
          </cell>
          <cell r="BA687">
            <v>28</v>
          </cell>
          <cell r="BB687" t="str">
            <v/>
          </cell>
          <cell r="BC687" t="str">
            <v/>
          </cell>
          <cell r="BD687" t="str">
            <v/>
          </cell>
          <cell r="BE687" t="str">
            <v/>
          </cell>
          <cell r="BF687" t="str">
            <v/>
          </cell>
          <cell r="BG687">
            <v>12</v>
          </cell>
          <cell r="BH687">
            <v>34</v>
          </cell>
          <cell r="BI687">
            <v>41</v>
          </cell>
          <cell r="BJ687">
            <v>29</v>
          </cell>
          <cell r="BK687">
            <v>29</v>
          </cell>
          <cell r="BL687">
            <v>28</v>
          </cell>
          <cell r="BM687" t="str">
            <v/>
          </cell>
          <cell r="BN687">
            <v>173</v>
          </cell>
          <cell r="BO687">
            <v>12</v>
          </cell>
          <cell r="BP687">
            <v>34</v>
          </cell>
          <cell r="BQ687">
            <v>41</v>
          </cell>
          <cell r="BR687">
            <v>29</v>
          </cell>
          <cell r="BS687">
            <v>29</v>
          </cell>
          <cell r="BT687">
            <v>28</v>
          </cell>
          <cell r="BU687" t="str">
            <v/>
          </cell>
          <cell r="BV687">
            <v>173</v>
          </cell>
          <cell r="BW687">
            <v>1</v>
          </cell>
          <cell r="BX687" t="str">
            <v>TIDAK</v>
          </cell>
          <cell r="BY687" t="str">
            <v>TIDAK</v>
          </cell>
        </row>
        <row r="688">
          <cell r="A688" t="str">
            <v>A4016</v>
          </cell>
          <cell r="B688" t="str">
            <v>RICHARD RONALDI SOUISA</v>
          </cell>
          <cell r="C688" t="str">
            <v>TEMA C1</v>
          </cell>
          <cell r="D688" t="str">
            <v>08 Mei 2024</v>
          </cell>
          <cell r="E688" t="str">
            <v>08 Mei 2024</v>
          </cell>
          <cell r="F688" t="str">
            <v>-</v>
          </cell>
          <cell r="G688" t="str">
            <v>-</v>
          </cell>
          <cell r="H688" t="str">
            <v>-</v>
          </cell>
          <cell r="I688" t="str">
            <v>-</v>
          </cell>
          <cell r="J688" t="str">
            <v>-</v>
          </cell>
          <cell r="K688" t="str">
            <v>REGULER</v>
          </cell>
          <cell r="L688" t="str">
            <v>REGULER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22</v>
          </cell>
          <cell r="S688">
            <v>13</v>
          </cell>
          <cell r="T688">
            <v>35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22</v>
          </cell>
          <cell r="AA688">
            <v>13</v>
          </cell>
          <cell r="AB688">
            <v>35</v>
          </cell>
          <cell r="AC688">
            <v>5</v>
          </cell>
          <cell r="AD688" t="str">
            <v>DOWNGRADE</v>
          </cell>
          <cell r="AE688" t="str">
            <v>RESET</v>
          </cell>
          <cell r="AF688">
            <v>0</v>
          </cell>
          <cell r="AG688">
            <v>1</v>
          </cell>
          <cell r="AH688" t="str">
            <v>SAPHIRE</v>
          </cell>
          <cell r="AI688">
            <v>0</v>
          </cell>
          <cell r="AJ688" t="str">
            <v>FALSE</v>
          </cell>
          <cell r="AK688">
            <v>0</v>
          </cell>
          <cell r="AL688">
            <v>45261</v>
          </cell>
          <cell r="AM688">
            <v>45701</v>
          </cell>
          <cell r="AN688">
            <v>1</v>
          </cell>
          <cell r="AO688">
            <v>0</v>
          </cell>
          <cell r="AP688" t="str">
            <v>-</v>
          </cell>
          <cell r="AQ688" t="str">
            <v>REGULER</v>
          </cell>
          <cell r="AR688" t="str">
            <v>REGULER</v>
          </cell>
          <cell r="AS688" t="str">
            <v>-</v>
          </cell>
          <cell r="AT688" t="str">
            <v>-</v>
          </cell>
          <cell r="AU688" t="str">
            <v>REGULER</v>
          </cell>
          <cell r="AV688" t="str">
            <v/>
          </cell>
          <cell r="AW688">
            <v>17</v>
          </cell>
          <cell r="AX688">
            <v>11</v>
          </cell>
          <cell r="AY688">
            <v>0</v>
          </cell>
          <cell r="AZ688">
            <v>0</v>
          </cell>
          <cell r="BA688">
            <v>9</v>
          </cell>
          <cell r="BB688" t="str">
            <v/>
          </cell>
          <cell r="BC688" t="str">
            <v/>
          </cell>
          <cell r="BD688" t="str">
            <v/>
          </cell>
          <cell r="BE688" t="str">
            <v/>
          </cell>
          <cell r="BF688" t="str">
            <v/>
          </cell>
          <cell r="BG688">
            <v>15</v>
          </cell>
          <cell r="BH688">
            <v>17</v>
          </cell>
          <cell r="BI688">
            <v>11</v>
          </cell>
          <cell r="BJ688">
            <v>0</v>
          </cell>
          <cell r="BK688">
            <v>0</v>
          </cell>
          <cell r="BL688">
            <v>9</v>
          </cell>
          <cell r="BM688">
            <v>10</v>
          </cell>
          <cell r="BN688">
            <v>62</v>
          </cell>
          <cell r="BO688">
            <v>15</v>
          </cell>
          <cell r="BP688">
            <v>17</v>
          </cell>
          <cell r="BQ688">
            <v>11</v>
          </cell>
          <cell r="BR688">
            <v>0</v>
          </cell>
          <cell r="BS688">
            <v>0</v>
          </cell>
          <cell r="BT688">
            <v>9</v>
          </cell>
          <cell r="BU688">
            <v>10</v>
          </cell>
          <cell r="BV688">
            <v>62</v>
          </cell>
          <cell r="BW688">
            <v>2</v>
          </cell>
          <cell r="BX688" t="str">
            <v>TIDAK</v>
          </cell>
          <cell r="BY688" t="str">
            <v>TIDAK</v>
          </cell>
        </row>
        <row r="689">
          <cell r="A689" t="str">
            <v>A1678</v>
          </cell>
          <cell r="B689" t="str">
            <v xml:space="preserve">Rizky Yuliani </v>
          </cell>
          <cell r="C689" t="str">
            <v>TEMA C1</v>
          </cell>
          <cell r="D689">
            <v>44995</v>
          </cell>
          <cell r="E689" t="str">
            <v>Mar-23</v>
          </cell>
          <cell r="F689" t="str">
            <v>REGULER</v>
          </cell>
          <cell r="G689" t="str">
            <v>-</v>
          </cell>
          <cell r="H689" t="str">
            <v>-</v>
          </cell>
          <cell r="I689" t="str">
            <v>-</v>
          </cell>
          <cell r="J689" t="str">
            <v>-</v>
          </cell>
          <cell r="K689" t="str">
            <v>-</v>
          </cell>
          <cell r="L689" t="str">
            <v>-</v>
          </cell>
          <cell r="M689">
            <v>12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12</v>
          </cell>
          <cell r="U689">
            <v>12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12</v>
          </cell>
          <cell r="AC689">
            <v>6</v>
          </cell>
          <cell r="AD689" t="str">
            <v>DOWNGRADE</v>
          </cell>
          <cell r="AE689" t="str">
            <v>RESET</v>
          </cell>
          <cell r="AF689">
            <v>0</v>
          </cell>
          <cell r="AG689">
            <v>1</v>
          </cell>
          <cell r="AH689" t="str">
            <v>SAPHIRE</v>
          </cell>
          <cell r="AI689">
            <v>0</v>
          </cell>
          <cell r="AJ689" t="str">
            <v>FALSE</v>
          </cell>
          <cell r="AK689">
            <v>0</v>
          </cell>
          <cell r="AL689">
            <v>45261</v>
          </cell>
          <cell r="AM689">
            <v>45701</v>
          </cell>
          <cell r="AN689">
            <v>1</v>
          </cell>
          <cell r="AO689">
            <v>0</v>
          </cell>
          <cell r="AP689" t="str">
            <v>-</v>
          </cell>
          <cell r="AQ689" t="str">
            <v>-</v>
          </cell>
          <cell r="AR689" t="str">
            <v>-</v>
          </cell>
          <cell r="AS689" t="str">
            <v>-</v>
          </cell>
          <cell r="AT689" t="str">
            <v>-</v>
          </cell>
          <cell r="AU689" t="str">
            <v>-</v>
          </cell>
          <cell r="AV689" t="str">
            <v/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 t="str">
            <v/>
          </cell>
          <cell r="BC689" t="str">
            <v/>
          </cell>
          <cell r="BD689" t="str">
            <v/>
          </cell>
          <cell r="BE689" t="str">
            <v/>
          </cell>
          <cell r="BF689" t="str">
            <v/>
          </cell>
          <cell r="BG689" t="str">
            <v/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 t="str">
            <v/>
          </cell>
          <cell r="BN689">
            <v>0</v>
          </cell>
          <cell r="BO689" t="str">
            <v/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 t="str">
            <v/>
          </cell>
          <cell r="BV689">
            <v>0</v>
          </cell>
          <cell r="BW689">
            <v>7</v>
          </cell>
          <cell r="BX689" t="str">
            <v>DOWNGRADE</v>
          </cell>
          <cell r="BY689" t="str">
            <v>RESET</v>
          </cell>
        </row>
        <row r="690">
          <cell r="A690" t="str">
            <v>A3885</v>
          </cell>
          <cell r="B690" t="str">
            <v>Sella Oktiansyah</v>
          </cell>
          <cell r="C690" t="str">
            <v>TEMA C1</v>
          </cell>
          <cell r="D690">
            <v>45357</v>
          </cell>
          <cell r="E690" t="str">
            <v>Mar-24</v>
          </cell>
          <cell r="F690" t="str">
            <v>-</v>
          </cell>
          <cell r="G690" t="str">
            <v>-</v>
          </cell>
          <cell r="H690" t="str">
            <v>-</v>
          </cell>
          <cell r="I690" t="str">
            <v>REGULER</v>
          </cell>
          <cell r="J690" t="str">
            <v>-</v>
          </cell>
          <cell r="K690" t="str">
            <v>-</v>
          </cell>
          <cell r="L690" t="str">
            <v>-</v>
          </cell>
          <cell r="M690">
            <v>0</v>
          </cell>
          <cell r="N690">
            <v>0</v>
          </cell>
          <cell r="O690">
            <v>0</v>
          </cell>
          <cell r="P690">
            <v>2</v>
          </cell>
          <cell r="Q690">
            <v>0</v>
          </cell>
          <cell r="R690">
            <v>0</v>
          </cell>
          <cell r="S690" t="str">
            <v/>
          </cell>
          <cell r="T690">
            <v>2</v>
          </cell>
          <cell r="U690">
            <v>0</v>
          </cell>
          <cell r="V690">
            <v>0</v>
          </cell>
          <cell r="W690">
            <v>0</v>
          </cell>
          <cell r="X690">
            <v>2</v>
          </cell>
          <cell r="Y690">
            <v>0</v>
          </cell>
          <cell r="Z690">
            <v>0</v>
          </cell>
          <cell r="AA690" t="str">
            <v/>
          </cell>
          <cell r="AB690">
            <v>2</v>
          </cell>
          <cell r="AC690">
            <v>3</v>
          </cell>
          <cell r="AD690" t="str">
            <v>DOWNGRADE</v>
          </cell>
          <cell r="AE690" t="str">
            <v>RESET</v>
          </cell>
          <cell r="AF690">
            <v>0</v>
          </cell>
          <cell r="AG690">
            <v>1</v>
          </cell>
          <cell r="AH690" t="str">
            <v>SAPHIRE</v>
          </cell>
          <cell r="AI690">
            <v>0</v>
          </cell>
          <cell r="AJ690" t="str">
            <v>FALSE</v>
          </cell>
          <cell r="AK690">
            <v>0</v>
          </cell>
          <cell r="AL690">
            <v>45261</v>
          </cell>
          <cell r="AM690">
            <v>45701</v>
          </cell>
          <cell r="AN690">
            <v>1</v>
          </cell>
          <cell r="AO690">
            <v>0</v>
          </cell>
          <cell r="AP690" t="str">
            <v>-</v>
          </cell>
          <cell r="AQ690" t="str">
            <v>-</v>
          </cell>
          <cell r="AR690" t="str">
            <v>-</v>
          </cell>
          <cell r="AS690" t="str">
            <v>-</v>
          </cell>
          <cell r="AT690" t="str">
            <v>-</v>
          </cell>
          <cell r="AU690" t="str">
            <v>-</v>
          </cell>
          <cell r="AV690" t="str">
            <v/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 t="str">
            <v/>
          </cell>
          <cell r="BC690" t="str">
            <v/>
          </cell>
          <cell r="BD690" t="str">
            <v/>
          </cell>
          <cell r="BE690" t="str">
            <v/>
          </cell>
          <cell r="BF690" t="str">
            <v/>
          </cell>
          <cell r="BG690" t="str">
            <v/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 t="str">
            <v/>
          </cell>
          <cell r="BN690">
            <v>0</v>
          </cell>
          <cell r="BO690" t="str">
            <v/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 t="str">
            <v/>
          </cell>
          <cell r="BV690">
            <v>0</v>
          </cell>
          <cell r="BW690">
            <v>7</v>
          </cell>
          <cell r="BX690" t="str">
            <v>DOWNGRADE</v>
          </cell>
          <cell r="BY690" t="str">
            <v>RESET</v>
          </cell>
        </row>
        <row r="691">
          <cell r="A691" t="str">
            <v>A3779</v>
          </cell>
          <cell r="B691" t="str">
            <v>Tegar Muhammad Pradana</v>
          </cell>
          <cell r="C691" t="str">
            <v>TEMA C1</v>
          </cell>
          <cell r="D691">
            <v>45335</v>
          </cell>
          <cell r="E691" t="str">
            <v>Feb-24</v>
          </cell>
          <cell r="F691" t="str">
            <v>-</v>
          </cell>
          <cell r="G691" t="str">
            <v>-</v>
          </cell>
          <cell r="H691" t="str">
            <v>REGULER</v>
          </cell>
          <cell r="I691" t="str">
            <v>-</v>
          </cell>
          <cell r="J691" t="str">
            <v>-</v>
          </cell>
          <cell r="K691" t="str">
            <v>-</v>
          </cell>
          <cell r="L691" t="str">
            <v>-</v>
          </cell>
          <cell r="M691">
            <v>0</v>
          </cell>
          <cell r="N691">
            <v>0</v>
          </cell>
          <cell r="O691">
            <v>18</v>
          </cell>
          <cell r="P691">
            <v>0</v>
          </cell>
          <cell r="Q691">
            <v>0</v>
          </cell>
          <cell r="R691">
            <v>0</v>
          </cell>
          <cell r="S691" t="str">
            <v/>
          </cell>
          <cell r="T691">
            <v>18</v>
          </cell>
          <cell r="U691">
            <v>0</v>
          </cell>
          <cell r="V691">
            <v>0</v>
          </cell>
          <cell r="W691">
            <v>18</v>
          </cell>
          <cell r="X691">
            <v>0</v>
          </cell>
          <cell r="Y691">
            <v>0</v>
          </cell>
          <cell r="Z691">
            <v>0</v>
          </cell>
          <cell r="AA691" t="str">
            <v/>
          </cell>
          <cell r="AB691">
            <v>18</v>
          </cell>
          <cell r="AC691">
            <v>4</v>
          </cell>
          <cell r="AD691" t="str">
            <v>DOWNGRADE</v>
          </cell>
          <cell r="AE691" t="str">
            <v>RESET</v>
          </cell>
          <cell r="AF691">
            <v>0</v>
          </cell>
          <cell r="AG691">
            <v>1</v>
          </cell>
          <cell r="AH691" t="str">
            <v>SAPHIRE</v>
          </cell>
          <cell r="AI691">
            <v>0</v>
          </cell>
          <cell r="AJ691" t="str">
            <v>FALSE</v>
          </cell>
          <cell r="AK691">
            <v>0</v>
          </cell>
          <cell r="AL691">
            <v>45261</v>
          </cell>
          <cell r="AM691">
            <v>45701</v>
          </cell>
          <cell r="AN691">
            <v>1</v>
          </cell>
          <cell r="AO691">
            <v>0</v>
          </cell>
          <cell r="AP691" t="str">
            <v>-</v>
          </cell>
          <cell r="AQ691" t="str">
            <v>-</v>
          </cell>
          <cell r="AR691" t="str">
            <v>-</v>
          </cell>
          <cell r="AS691" t="str">
            <v>-</v>
          </cell>
          <cell r="AT691" t="str">
            <v>-</v>
          </cell>
          <cell r="AU691" t="str">
            <v>-</v>
          </cell>
          <cell r="AV691" t="str">
            <v/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 t="str">
            <v/>
          </cell>
          <cell r="BC691" t="str">
            <v/>
          </cell>
          <cell r="BD691" t="str">
            <v/>
          </cell>
          <cell r="BE691" t="str">
            <v/>
          </cell>
          <cell r="BF691" t="str">
            <v/>
          </cell>
          <cell r="BG691" t="str">
            <v/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 t="str">
            <v/>
          </cell>
          <cell r="BN691">
            <v>0</v>
          </cell>
          <cell r="BO691" t="str">
            <v/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 t="str">
            <v/>
          </cell>
          <cell r="BV691">
            <v>0</v>
          </cell>
          <cell r="BW691">
            <v>7</v>
          </cell>
          <cell r="BX691" t="str">
            <v>DOWNGRADE</v>
          </cell>
          <cell r="BY691" t="str">
            <v>RESET</v>
          </cell>
        </row>
        <row r="692">
          <cell r="A692" t="str">
            <v>A4017</v>
          </cell>
          <cell r="B692" t="str">
            <v>VIRGIN DARUS</v>
          </cell>
          <cell r="C692" t="str">
            <v>TEMA C1</v>
          </cell>
          <cell r="D692" t="str">
            <v>16 Mei 2024</v>
          </cell>
          <cell r="E692" t="str">
            <v>16 Mei 2024</v>
          </cell>
          <cell r="F692" t="str">
            <v>-</v>
          </cell>
          <cell r="G692" t="str">
            <v>-</v>
          </cell>
          <cell r="H692" t="str">
            <v>-</v>
          </cell>
          <cell r="I692" t="str">
            <v>-</v>
          </cell>
          <cell r="J692" t="str">
            <v>-</v>
          </cell>
          <cell r="K692" t="str">
            <v>REGULER</v>
          </cell>
          <cell r="L692" t="str">
            <v>REGULER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18</v>
          </cell>
          <cell r="S692">
            <v>2</v>
          </cell>
          <cell r="T692">
            <v>20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18</v>
          </cell>
          <cell r="AA692">
            <v>2</v>
          </cell>
          <cell r="AB692">
            <v>20</v>
          </cell>
          <cell r="AC692">
            <v>5</v>
          </cell>
          <cell r="AD692" t="str">
            <v>DOWNGRADE</v>
          </cell>
          <cell r="AE692" t="str">
            <v>RESET</v>
          </cell>
          <cell r="AF692">
            <v>0</v>
          </cell>
          <cell r="AG692">
            <v>1</v>
          </cell>
          <cell r="AH692" t="str">
            <v>SAPHIRE</v>
          </cell>
          <cell r="AI692">
            <v>0</v>
          </cell>
          <cell r="AJ692" t="str">
            <v>FALSE</v>
          </cell>
          <cell r="AK692">
            <v>0</v>
          </cell>
          <cell r="AL692">
            <v>45261</v>
          </cell>
          <cell r="AM692">
            <v>45701</v>
          </cell>
          <cell r="AN692">
            <v>1</v>
          </cell>
          <cell r="AO692">
            <v>0</v>
          </cell>
          <cell r="AP692" t="str">
            <v>-</v>
          </cell>
          <cell r="AQ692" t="str">
            <v>-</v>
          </cell>
          <cell r="AR692" t="str">
            <v>-</v>
          </cell>
          <cell r="AS692" t="str">
            <v>-</v>
          </cell>
          <cell r="AT692" t="str">
            <v>-</v>
          </cell>
          <cell r="AU692" t="str">
            <v>-</v>
          </cell>
          <cell r="AV692" t="str">
            <v/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 t="str">
            <v/>
          </cell>
          <cell r="BC692" t="str">
            <v/>
          </cell>
          <cell r="BD692" t="str">
            <v/>
          </cell>
          <cell r="BE692" t="str">
            <v/>
          </cell>
          <cell r="BF692" t="str">
            <v/>
          </cell>
          <cell r="BG692" t="str">
            <v/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 t="str">
            <v/>
          </cell>
          <cell r="BN692">
            <v>0</v>
          </cell>
          <cell r="BO692" t="str">
            <v/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 t="str">
            <v/>
          </cell>
          <cell r="BV692">
            <v>0</v>
          </cell>
          <cell r="BW692">
            <v>7</v>
          </cell>
          <cell r="BX692" t="str">
            <v>DOWNGRADE</v>
          </cell>
          <cell r="BY692" t="str">
            <v>RESET</v>
          </cell>
        </row>
        <row r="693">
          <cell r="A693" t="str">
            <v>A3736</v>
          </cell>
          <cell r="B693" t="str">
            <v>Wahyu Vance Velly Brian Margaretta</v>
          </cell>
          <cell r="C693" t="str">
            <v>TEMA C1</v>
          </cell>
          <cell r="D693">
            <v>45334</v>
          </cell>
          <cell r="E693" t="str">
            <v>Feb-24</v>
          </cell>
          <cell r="F693" t="str">
            <v>-</v>
          </cell>
          <cell r="G693" t="str">
            <v>-</v>
          </cell>
          <cell r="H693" t="str">
            <v>REGULER</v>
          </cell>
          <cell r="I693" t="str">
            <v>REGULER</v>
          </cell>
          <cell r="J693" t="str">
            <v>REGULER</v>
          </cell>
          <cell r="K693" t="str">
            <v>REGULER</v>
          </cell>
          <cell r="L693" t="str">
            <v>REGULER</v>
          </cell>
          <cell r="M693">
            <v>0</v>
          </cell>
          <cell r="N693">
            <v>0</v>
          </cell>
          <cell r="O693">
            <v>10</v>
          </cell>
          <cell r="P693">
            <v>9</v>
          </cell>
          <cell r="Q693">
            <v>28</v>
          </cell>
          <cell r="R693">
            <v>17</v>
          </cell>
          <cell r="S693">
            <v>4</v>
          </cell>
          <cell r="T693">
            <v>68</v>
          </cell>
          <cell r="U693">
            <v>0</v>
          </cell>
          <cell r="V693">
            <v>0</v>
          </cell>
          <cell r="W693">
            <v>10</v>
          </cell>
          <cell r="X693">
            <v>9</v>
          </cell>
          <cell r="Y693">
            <v>28</v>
          </cell>
          <cell r="Z693">
            <v>17</v>
          </cell>
          <cell r="AA693">
            <v>4</v>
          </cell>
          <cell r="AB693">
            <v>68</v>
          </cell>
          <cell r="AC693">
            <v>0</v>
          </cell>
          <cell r="AD693" t="str">
            <v>TIDAK</v>
          </cell>
          <cell r="AE693" t="str">
            <v>TIDAK</v>
          </cell>
          <cell r="AF693">
            <v>68</v>
          </cell>
          <cell r="AG693">
            <v>1</v>
          </cell>
          <cell r="AH693" t="str">
            <v>SAPHIRE</v>
          </cell>
          <cell r="AI693">
            <v>0</v>
          </cell>
          <cell r="AJ693" t="str">
            <v>Y</v>
          </cell>
          <cell r="AK693">
            <v>0</v>
          </cell>
          <cell r="AL693">
            <v>45261</v>
          </cell>
          <cell r="AM693">
            <v>45701</v>
          </cell>
          <cell r="AN693">
            <v>1</v>
          </cell>
          <cell r="AO693">
            <v>68</v>
          </cell>
          <cell r="AP693" t="str">
            <v>-</v>
          </cell>
          <cell r="AQ693" t="str">
            <v>REGULER</v>
          </cell>
          <cell r="AR693" t="str">
            <v>REGULER</v>
          </cell>
          <cell r="AS693" t="str">
            <v>-</v>
          </cell>
          <cell r="AT693" t="str">
            <v>REGULER</v>
          </cell>
          <cell r="AU693" t="str">
            <v>REGULER</v>
          </cell>
          <cell r="AV693" t="str">
            <v/>
          </cell>
          <cell r="AW693">
            <v>33</v>
          </cell>
          <cell r="AX693">
            <v>17</v>
          </cell>
          <cell r="AY693">
            <v>16</v>
          </cell>
          <cell r="AZ693">
            <v>3</v>
          </cell>
          <cell r="BA693">
            <v>3</v>
          </cell>
          <cell r="BB693" t="str">
            <v/>
          </cell>
          <cell r="BC693" t="str">
            <v/>
          </cell>
          <cell r="BD693" t="str">
            <v/>
          </cell>
          <cell r="BE693" t="str">
            <v/>
          </cell>
          <cell r="BF693" t="str">
            <v/>
          </cell>
          <cell r="BG693">
            <v>13</v>
          </cell>
          <cell r="BH693">
            <v>33</v>
          </cell>
          <cell r="BI693">
            <v>17</v>
          </cell>
          <cell r="BJ693">
            <v>16</v>
          </cell>
          <cell r="BK693">
            <v>3</v>
          </cell>
          <cell r="BL693">
            <v>3</v>
          </cell>
          <cell r="BM693" t="str">
            <v/>
          </cell>
          <cell r="BN693">
            <v>85</v>
          </cell>
          <cell r="BO693">
            <v>13</v>
          </cell>
          <cell r="BP693">
            <v>33</v>
          </cell>
          <cell r="BQ693">
            <v>17</v>
          </cell>
          <cell r="BR693">
            <v>16</v>
          </cell>
          <cell r="BS693">
            <v>3</v>
          </cell>
          <cell r="BT693">
            <v>3</v>
          </cell>
          <cell r="BU693" t="str">
            <v/>
          </cell>
          <cell r="BV693">
            <v>85</v>
          </cell>
          <cell r="BW693">
            <v>1</v>
          </cell>
          <cell r="BX693" t="str">
            <v>TIDAK</v>
          </cell>
          <cell r="BY693" t="str">
            <v>TIDAK</v>
          </cell>
        </row>
        <row r="694">
          <cell r="A694" t="str">
            <v>A4137</v>
          </cell>
          <cell r="B694" t="str">
            <v>MISYELLA FANNY CHRISTIANI</v>
          </cell>
          <cell r="C694" t="str">
            <v>TEMA C1</v>
          </cell>
          <cell r="D694">
            <v>45477</v>
          </cell>
          <cell r="E694" t="str">
            <v>Jul-24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 t="str">
            <v>-</v>
          </cell>
          <cell r="AQ694" t="str">
            <v>REGULER</v>
          </cell>
          <cell r="AR694" t="str">
            <v>REGULER</v>
          </cell>
          <cell r="AS694" t="str">
            <v>-</v>
          </cell>
          <cell r="AT694" t="str">
            <v>REGULER</v>
          </cell>
          <cell r="AU694" t="str">
            <v>REGULER</v>
          </cell>
          <cell r="AV694" t="str">
            <v/>
          </cell>
          <cell r="AW694">
            <v>13</v>
          </cell>
          <cell r="AX694">
            <v>22</v>
          </cell>
          <cell r="AY694">
            <v>26</v>
          </cell>
          <cell r="AZ694">
            <v>41</v>
          </cell>
          <cell r="BA694">
            <v>33</v>
          </cell>
          <cell r="BB694" t="str">
            <v/>
          </cell>
          <cell r="BC694" t="str">
            <v/>
          </cell>
          <cell r="BD694" t="str">
            <v/>
          </cell>
          <cell r="BE694" t="str">
            <v/>
          </cell>
          <cell r="BF694" t="str">
            <v/>
          </cell>
          <cell r="BG694">
            <v>0</v>
          </cell>
          <cell r="BH694">
            <v>13</v>
          </cell>
          <cell r="BI694">
            <v>22</v>
          </cell>
          <cell r="BJ694">
            <v>26</v>
          </cell>
          <cell r="BK694">
            <v>41</v>
          </cell>
          <cell r="BL694">
            <v>33</v>
          </cell>
          <cell r="BM694">
            <v>12</v>
          </cell>
          <cell r="BN694">
            <v>147</v>
          </cell>
          <cell r="BO694">
            <v>0</v>
          </cell>
          <cell r="BP694">
            <v>13</v>
          </cell>
          <cell r="BQ694">
            <v>22</v>
          </cell>
          <cell r="BR694">
            <v>26</v>
          </cell>
          <cell r="BS694">
            <v>41</v>
          </cell>
          <cell r="BT694">
            <v>33</v>
          </cell>
          <cell r="BU694">
            <v>12</v>
          </cell>
          <cell r="BV694">
            <v>147</v>
          </cell>
          <cell r="BW694">
            <v>0</v>
          </cell>
          <cell r="BX694" t="str">
            <v>TIDAK</v>
          </cell>
          <cell r="BY694" t="str">
            <v>TIDAK</v>
          </cell>
        </row>
        <row r="695">
          <cell r="A695" t="str">
            <v>A4138</v>
          </cell>
          <cell r="B695" t="str">
            <v>DIAN KRISTINA</v>
          </cell>
          <cell r="C695" t="str">
            <v>TEMA C1</v>
          </cell>
          <cell r="D695">
            <v>45482</v>
          </cell>
          <cell r="E695" t="str">
            <v>Jul-24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 t="str">
            <v>-</v>
          </cell>
          <cell r="AQ695" t="str">
            <v>REGULER</v>
          </cell>
          <cell r="AR695" t="str">
            <v>REGULER</v>
          </cell>
          <cell r="AS695" t="str">
            <v>-</v>
          </cell>
          <cell r="AT695" t="str">
            <v>REGULER</v>
          </cell>
          <cell r="AU695" t="str">
            <v>REGULER</v>
          </cell>
          <cell r="AV695" t="str">
            <v/>
          </cell>
          <cell r="AW695">
            <v>21</v>
          </cell>
          <cell r="AX695">
            <v>42</v>
          </cell>
          <cell r="AY695">
            <v>40</v>
          </cell>
          <cell r="AZ695">
            <v>41</v>
          </cell>
          <cell r="BA695">
            <v>38</v>
          </cell>
          <cell r="BB695" t="str">
            <v/>
          </cell>
          <cell r="BC695" t="str">
            <v/>
          </cell>
          <cell r="BD695" t="str">
            <v/>
          </cell>
          <cell r="BE695" t="str">
            <v/>
          </cell>
          <cell r="BF695" t="str">
            <v/>
          </cell>
          <cell r="BG695">
            <v>0</v>
          </cell>
          <cell r="BH695">
            <v>21</v>
          </cell>
          <cell r="BI695">
            <v>42</v>
          </cell>
          <cell r="BJ695">
            <v>40</v>
          </cell>
          <cell r="BK695">
            <v>41</v>
          </cell>
          <cell r="BL695">
            <v>38</v>
          </cell>
          <cell r="BM695">
            <v>12</v>
          </cell>
          <cell r="BN695">
            <v>194</v>
          </cell>
          <cell r="BO695">
            <v>0</v>
          </cell>
          <cell r="BP695">
            <v>21</v>
          </cell>
          <cell r="BQ695">
            <v>42</v>
          </cell>
          <cell r="BR695">
            <v>40</v>
          </cell>
          <cell r="BS695">
            <v>41</v>
          </cell>
          <cell r="BT695">
            <v>38</v>
          </cell>
          <cell r="BU695">
            <v>12</v>
          </cell>
          <cell r="BV695">
            <v>194</v>
          </cell>
          <cell r="BW695">
            <v>0</v>
          </cell>
          <cell r="BX695" t="str">
            <v>TIDAK</v>
          </cell>
          <cell r="BY695" t="str">
            <v>TIDAK</v>
          </cell>
        </row>
        <row r="696">
          <cell r="A696" t="str">
            <v>A4171</v>
          </cell>
          <cell r="B696" t="str">
            <v>EDWIN PUTRAGA</v>
          </cell>
          <cell r="C696" t="str">
            <v>TEMA C1</v>
          </cell>
          <cell r="D696">
            <v>45481</v>
          </cell>
          <cell r="E696" t="str">
            <v>Jul-24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 t="str">
            <v>-</v>
          </cell>
          <cell r="AQ696" t="str">
            <v>REGULER</v>
          </cell>
          <cell r="AR696" t="str">
            <v>REGULER</v>
          </cell>
          <cell r="AS696" t="str">
            <v>-</v>
          </cell>
          <cell r="AT696" t="str">
            <v>-</v>
          </cell>
          <cell r="AU696" t="str">
            <v>-</v>
          </cell>
          <cell r="AV696" t="str">
            <v/>
          </cell>
          <cell r="AW696">
            <v>19</v>
          </cell>
          <cell r="AX696">
            <v>26</v>
          </cell>
          <cell r="AY696">
            <v>0</v>
          </cell>
          <cell r="AZ696">
            <v>0</v>
          </cell>
          <cell r="BA696">
            <v>0</v>
          </cell>
          <cell r="BB696" t="str">
            <v/>
          </cell>
          <cell r="BC696" t="str">
            <v/>
          </cell>
          <cell r="BD696" t="str">
            <v/>
          </cell>
          <cell r="BE696" t="str">
            <v/>
          </cell>
          <cell r="BF696" t="str">
            <v/>
          </cell>
          <cell r="BG696">
            <v>0</v>
          </cell>
          <cell r="BH696">
            <v>19</v>
          </cell>
          <cell r="BI696">
            <v>26</v>
          </cell>
          <cell r="BJ696">
            <v>0</v>
          </cell>
          <cell r="BK696">
            <v>0</v>
          </cell>
          <cell r="BL696">
            <v>0</v>
          </cell>
          <cell r="BM696" t="str">
            <v/>
          </cell>
          <cell r="BN696">
            <v>45</v>
          </cell>
          <cell r="BO696">
            <v>0</v>
          </cell>
          <cell r="BP696">
            <v>19</v>
          </cell>
          <cell r="BQ696">
            <v>26</v>
          </cell>
          <cell r="BR696">
            <v>0</v>
          </cell>
          <cell r="BS696">
            <v>0</v>
          </cell>
          <cell r="BT696">
            <v>0</v>
          </cell>
          <cell r="BU696" t="str">
            <v/>
          </cell>
          <cell r="BV696">
            <v>45</v>
          </cell>
          <cell r="BW696">
            <v>4</v>
          </cell>
          <cell r="BX696" t="str">
            <v>DOWNGRADE</v>
          </cell>
          <cell r="BY696" t="str">
            <v>RESET</v>
          </cell>
        </row>
        <row r="697">
          <cell r="A697" t="str">
            <v>A4278</v>
          </cell>
          <cell r="B697" t="str">
            <v>INDAHRIZKY DINARTANTY PRASETYO</v>
          </cell>
          <cell r="C697" t="str">
            <v>TEMA C1</v>
          </cell>
          <cell r="D697">
            <v>45546</v>
          </cell>
          <cell r="E697" t="str">
            <v>Sep-24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 t="str">
            <v>-</v>
          </cell>
          <cell r="AQ697" t="str">
            <v>-</v>
          </cell>
          <cell r="AR697" t="str">
            <v>-</v>
          </cell>
          <cell r="AS697" t="str">
            <v>-</v>
          </cell>
          <cell r="AT697" t="str">
            <v>REGULER</v>
          </cell>
          <cell r="AU697" t="str">
            <v>REGULER</v>
          </cell>
          <cell r="AV697" t="str">
            <v/>
          </cell>
          <cell r="AW697">
            <v>0</v>
          </cell>
          <cell r="AX697">
            <v>0</v>
          </cell>
          <cell r="AY697">
            <v>21</v>
          </cell>
          <cell r="AZ697">
            <v>42</v>
          </cell>
          <cell r="BA697">
            <v>36</v>
          </cell>
          <cell r="BB697" t="str">
            <v/>
          </cell>
          <cell r="BC697" t="str">
            <v/>
          </cell>
          <cell r="BD697" t="str">
            <v/>
          </cell>
          <cell r="BE697" t="str">
            <v/>
          </cell>
          <cell r="BF697" t="str">
            <v/>
          </cell>
          <cell r="BG697" t="str">
            <v/>
          </cell>
          <cell r="BH697">
            <v>0</v>
          </cell>
          <cell r="BI697">
            <v>0</v>
          </cell>
          <cell r="BJ697">
            <v>21</v>
          </cell>
          <cell r="BK697">
            <v>42</v>
          </cell>
          <cell r="BL697">
            <v>36</v>
          </cell>
          <cell r="BM697">
            <v>20</v>
          </cell>
          <cell r="BN697">
            <v>119</v>
          </cell>
          <cell r="BO697" t="str">
            <v/>
          </cell>
          <cell r="BP697">
            <v>0</v>
          </cell>
          <cell r="BQ697">
            <v>0</v>
          </cell>
          <cell r="BR697">
            <v>21</v>
          </cell>
          <cell r="BS697">
            <v>42</v>
          </cell>
          <cell r="BT697">
            <v>36</v>
          </cell>
          <cell r="BU697">
            <v>20</v>
          </cell>
          <cell r="BV697">
            <v>119</v>
          </cell>
          <cell r="BW697">
            <v>0</v>
          </cell>
          <cell r="BX697" t="str">
            <v>TIDAK</v>
          </cell>
          <cell r="BY697" t="str">
            <v>TIDAK</v>
          </cell>
        </row>
        <row r="698">
          <cell r="A698" t="str">
            <v>A4277</v>
          </cell>
          <cell r="B698" t="str">
            <v>ANGELINE CHALYA AURANTI LAKSITA</v>
          </cell>
          <cell r="C698" t="str">
            <v>TEMA C1</v>
          </cell>
          <cell r="D698">
            <v>45552</v>
          </cell>
          <cell r="E698" t="str">
            <v>Sep-24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 t="str">
            <v>-</v>
          </cell>
          <cell r="AQ698" t="str">
            <v>-</v>
          </cell>
          <cell r="AR698" t="str">
            <v>-</v>
          </cell>
          <cell r="AS698" t="str">
            <v>-</v>
          </cell>
          <cell r="AT698" t="str">
            <v>REGULER</v>
          </cell>
          <cell r="AU698" t="str">
            <v>REGULER</v>
          </cell>
          <cell r="AV698" t="str">
            <v/>
          </cell>
          <cell r="AW698">
            <v>0</v>
          </cell>
          <cell r="AX698">
            <v>0</v>
          </cell>
          <cell r="AY698">
            <v>12</v>
          </cell>
          <cell r="AZ698">
            <v>8</v>
          </cell>
          <cell r="BA698">
            <v>14</v>
          </cell>
          <cell r="BB698" t="str">
            <v/>
          </cell>
          <cell r="BC698" t="str">
            <v/>
          </cell>
          <cell r="BD698" t="str">
            <v/>
          </cell>
          <cell r="BE698" t="str">
            <v/>
          </cell>
          <cell r="BF698" t="str">
            <v/>
          </cell>
          <cell r="BG698" t="str">
            <v/>
          </cell>
          <cell r="BH698">
            <v>0</v>
          </cell>
          <cell r="BI698">
            <v>0</v>
          </cell>
          <cell r="BJ698">
            <v>12</v>
          </cell>
          <cell r="BK698">
            <v>8</v>
          </cell>
          <cell r="BL698">
            <v>14</v>
          </cell>
          <cell r="BM698" t="str">
            <v/>
          </cell>
          <cell r="BN698">
            <v>34</v>
          </cell>
          <cell r="BO698" t="str">
            <v/>
          </cell>
          <cell r="BP698">
            <v>0</v>
          </cell>
          <cell r="BQ698">
            <v>0</v>
          </cell>
          <cell r="BR698">
            <v>12</v>
          </cell>
          <cell r="BS698">
            <v>8</v>
          </cell>
          <cell r="BT698">
            <v>14</v>
          </cell>
          <cell r="BU698" t="str">
            <v/>
          </cell>
          <cell r="BV698">
            <v>34</v>
          </cell>
          <cell r="BW698">
            <v>1</v>
          </cell>
          <cell r="BX698" t="str">
            <v>TIDAK</v>
          </cell>
          <cell r="BY698" t="str">
            <v>TIDAK</v>
          </cell>
        </row>
        <row r="699">
          <cell r="A699" t="str">
            <v>A4358</v>
          </cell>
          <cell r="B699" t="str">
            <v>RASYA NI MA ATHYA</v>
          </cell>
          <cell r="C699" t="str">
            <v>TEMA C1</v>
          </cell>
          <cell r="D699">
            <v>45573</v>
          </cell>
          <cell r="E699" t="str">
            <v>Oct-24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 t="str">
            <v>-</v>
          </cell>
          <cell r="AQ699" t="str">
            <v>-</v>
          </cell>
          <cell r="AR699" t="str">
            <v>-</v>
          </cell>
          <cell r="AS699" t="str">
            <v>-</v>
          </cell>
          <cell r="AT699" t="str">
            <v>REGULER</v>
          </cell>
          <cell r="AU699" t="str">
            <v>REGULER</v>
          </cell>
          <cell r="AV699" t="str">
            <v/>
          </cell>
          <cell r="AW699">
            <v>0</v>
          </cell>
          <cell r="AX699">
            <v>0</v>
          </cell>
          <cell r="AY699">
            <v>0</v>
          </cell>
          <cell r="AZ699">
            <v>21</v>
          </cell>
          <cell r="BA699">
            <v>9</v>
          </cell>
          <cell r="BB699" t="str">
            <v/>
          </cell>
          <cell r="BC699" t="str">
            <v/>
          </cell>
          <cell r="BD699" t="str">
            <v/>
          </cell>
          <cell r="BE699" t="str">
            <v/>
          </cell>
          <cell r="BF699" t="str">
            <v/>
          </cell>
          <cell r="BG699" t="str">
            <v/>
          </cell>
          <cell r="BH699">
            <v>0</v>
          </cell>
          <cell r="BI699">
            <v>0</v>
          </cell>
          <cell r="BJ699">
            <v>0</v>
          </cell>
          <cell r="BK699">
            <v>21</v>
          </cell>
          <cell r="BL699">
            <v>9</v>
          </cell>
          <cell r="BM699" t="str">
            <v/>
          </cell>
          <cell r="BN699">
            <v>30</v>
          </cell>
          <cell r="BO699" t="str">
            <v/>
          </cell>
          <cell r="BP699">
            <v>0</v>
          </cell>
          <cell r="BQ699">
            <v>0</v>
          </cell>
          <cell r="BR699">
            <v>0</v>
          </cell>
          <cell r="BS699">
            <v>21</v>
          </cell>
          <cell r="BT699">
            <v>9</v>
          </cell>
          <cell r="BU699" t="str">
            <v/>
          </cell>
          <cell r="BV699">
            <v>30</v>
          </cell>
          <cell r="BW699">
            <v>1</v>
          </cell>
          <cell r="BX699" t="str">
            <v>TIDAK</v>
          </cell>
          <cell r="BY699" t="str">
            <v>TIDAK</v>
          </cell>
        </row>
        <row r="700">
          <cell r="A700" t="str">
            <v>A4357</v>
          </cell>
          <cell r="B700" t="str">
            <v>WINDI NABILAH FEBRIANI</v>
          </cell>
          <cell r="C700" t="str">
            <v>TEMA C1</v>
          </cell>
          <cell r="D700">
            <v>45583</v>
          </cell>
          <cell r="E700" t="str">
            <v>Oct-24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 t="str">
            <v>-</v>
          </cell>
          <cell r="AQ700" t="str">
            <v>-</v>
          </cell>
          <cell r="AR700" t="str">
            <v>-</v>
          </cell>
          <cell r="AS700" t="str">
            <v>-</v>
          </cell>
          <cell r="AT700" t="str">
            <v>REGULER</v>
          </cell>
          <cell r="AU700" t="str">
            <v>REGULER</v>
          </cell>
          <cell r="AV700" t="str">
            <v/>
          </cell>
          <cell r="AW700">
            <v>0</v>
          </cell>
          <cell r="AX700">
            <v>0</v>
          </cell>
          <cell r="AY700">
            <v>0</v>
          </cell>
          <cell r="AZ700">
            <v>10</v>
          </cell>
          <cell r="BA700">
            <v>27</v>
          </cell>
          <cell r="BB700" t="str">
            <v/>
          </cell>
          <cell r="BC700" t="str">
            <v/>
          </cell>
          <cell r="BD700" t="str">
            <v/>
          </cell>
          <cell r="BE700" t="str">
            <v/>
          </cell>
          <cell r="BF700" t="str">
            <v/>
          </cell>
          <cell r="BG700" t="str">
            <v/>
          </cell>
          <cell r="BH700">
            <v>0</v>
          </cell>
          <cell r="BI700">
            <v>0</v>
          </cell>
          <cell r="BJ700">
            <v>0</v>
          </cell>
          <cell r="BK700">
            <v>10</v>
          </cell>
          <cell r="BL700">
            <v>27</v>
          </cell>
          <cell r="BM700">
            <v>11</v>
          </cell>
          <cell r="BN700">
            <v>48</v>
          </cell>
          <cell r="BO700" t="str">
            <v/>
          </cell>
          <cell r="BP700">
            <v>0</v>
          </cell>
          <cell r="BQ700">
            <v>0</v>
          </cell>
          <cell r="BR700">
            <v>0</v>
          </cell>
          <cell r="BS700">
            <v>10</v>
          </cell>
          <cell r="BT700">
            <v>27</v>
          </cell>
          <cell r="BU700">
            <v>11</v>
          </cell>
          <cell r="BV700">
            <v>48</v>
          </cell>
          <cell r="BW700">
            <v>0</v>
          </cell>
          <cell r="BX700" t="str">
            <v>TIDAK</v>
          </cell>
          <cell r="BY700" t="str">
            <v>TIDAK</v>
          </cell>
        </row>
        <row r="701">
          <cell r="A701" t="str">
            <v>A4513</v>
          </cell>
          <cell r="B701" t="str">
            <v>MUHAMMAD NUR RAMADANI</v>
          </cell>
          <cell r="C701" t="str">
            <v>TEMA C1</v>
          </cell>
          <cell r="D701">
            <v>45629</v>
          </cell>
          <cell r="E701" t="str">
            <v>Dec-24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 t="str">
            <v/>
          </cell>
          <cell r="AW701" t="str">
            <v/>
          </cell>
          <cell r="AX701" t="str">
            <v/>
          </cell>
          <cell r="AY701" t="str">
            <v/>
          </cell>
          <cell r="AZ701" t="str">
            <v/>
          </cell>
          <cell r="BA701" t="str">
            <v/>
          </cell>
          <cell r="BB701" t="str">
            <v/>
          </cell>
          <cell r="BC701" t="str">
            <v/>
          </cell>
          <cell r="BD701" t="str">
            <v/>
          </cell>
          <cell r="BE701" t="str">
            <v/>
          </cell>
          <cell r="BF701" t="str">
            <v/>
          </cell>
          <cell r="BG701">
            <v>0</v>
          </cell>
          <cell r="BH701" t="str">
            <v/>
          </cell>
          <cell r="BI701" t="str">
            <v/>
          </cell>
          <cell r="BJ701" t="str">
            <v/>
          </cell>
          <cell r="BK701" t="str">
            <v/>
          </cell>
          <cell r="BL701" t="str">
            <v/>
          </cell>
          <cell r="BM701">
            <v>16</v>
          </cell>
          <cell r="BN701">
            <v>16</v>
          </cell>
          <cell r="BO701">
            <v>0</v>
          </cell>
          <cell r="BP701" t="str">
            <v/>
          </cell>
          <cell r="BQ701" t="str">
            <v/>
          </cell>
          <cell r="BR701" t="str">
            <v/>
          </cell>
          <cell r="BS701" t="str">
            <v/>
          </cell>
          <cell r="BT701" t="str">
            <v/>
          </cell>
          <cell r="BU701">
            <v>16</v>
          </cell>
          <cell r="BV701">
            <v>16</v>
          </cell>
          <cell r="BW701">
            <v>0</v>
          </cell>
          <cell r="BX701" t="str">
            <v>TIDAK</v>
          </cell>
          <cell r="BY701" t="str">
            <v>TIDAK</v>
          </cell>
        </row>
        <row r="702">
          <cell r="A702" t="str">
            <v>A4514</v>
          </cell>
          <cell r="B702" t="str">
            <v>PRINCE EKA SAPUTRI</v>
          </cell>
          <cell r="C702" t="str">
            <v>TEMA C1</v>
          </cell>
          <cell r="D702">
            <v>45635</v>
          </cell>
          <cell r="E702" t="str">
            <v>Dec-24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 t="str">
            <v/>
          </cell>
          <cell r="AW702" t="str">
            <v/>
          </cell>
          <cell r="AX702" t="str">
            <v/>
          </cell>
          <cell r="AY702" t="str">
            <v/>
          </cell>
          <cell r="AZ702" t="str">
            <v/>
          </cell>
          <cell r="BA702" t="str">
            <v/>
          </cell>
          <cell r="BB702" t="str">
            <v/>
          </cell>
          <cell r="BC702" t="str">
            <v/>
          </cell>
          <cell r="BD702" t="str">
            <v/>
          </cell>
          <cell r="BE702" t="str">
            <v/>
          </cell>
          <cell r="BF702" t="str">
            <v/>
          </cell>
          <cell r="BG702">
            <v>0</v>
          </cell>
          <cell r="BH702" t="str">
            <v/>
          </cell>
          <cell r="BI702" t="str">
            <v/>
          </cell>
          <cell r="BJ702" t="str">
            <v/>
          </cell>
          <cell r="BK702" t="str">
            <v/>
          </cell>
          <cell r="BL702" t="str">
            <v/>
          </cell>
          <cell r="BM702">
            <v>10</v>
          </cell>
          <cell r="BN702">
            <v>10</v>
          </cell>
          <cell r="BO702">
            <v>0</v>
          </cell>
          <cell r="BP702" t="str">
            <v/>
          </cell>
          <cell r="BQ702" t="str">
            <v/>
          </cell>
          <cell r="BR702" t="str">
            <v/>
          </cell>
          <cell r="BS702" t="str">
            <v/>
          </cell>
          <cell r="BT702" t="str">
            <v/>
          </cell>
          <cell r="BU702">
            <v>10</v>
          </cell>
          <cell r="BV702">
            <v>10</v>
          </cell>
          <cell r="BW702">
            <v>0</v>
          </cell>
          <cell r="BX702" t="str">
            <v>TIDAK</v>
          </cell>
          <cell r="BY702" t="str">
            <v>TIDAK</v>
          </cell>
        </row>
        <row r="703">
          <cell r="A703" t="str">
            <v>A4569</v>
          </cell>
          <cell r="B703" t="str">
            <v>MANUEL APRILIYO</v>
          </cell>
          <cell r="C703" t="str">
            <v>TEMA C1</v>
          </cell>
          <cell r="D703" t="str">
            <v/>
          </cell>
          <cell r="E703" t="str">
            <v/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</row>
        <row r="704">
          <cell r="A704" t="str">
            <v>A4570</v>
          </cell>
          <cell r="B704" t="str">
            <v>DIMAS AJI SAPUTRA</v>
          </cell>
          <cell r="C704" t="str">
            <v>TEMA C1</v>
          </cell>
          <cell r="D704" t="str">
            <v/>
          </cell>
          <cell r="E704" t="str">
            <v/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</row>
        <row r="705">
          <cell r="A705" t="str">
            <v>A4572</v>
          </cell>
          <cell r="B705" t="str">
            <v>SEKAR AYU ARUMDITA</v>
          </cell>
          <cell r="C705" t="str">
            <v>TEMA C1</v>
          </cell>
          <cell r="D705" t="str">
            <v/>
          </cell>
          <cell r="E705" t="str">
            <v/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</row>
        <row r="706">
          <cell r="A706" t="str">
            <v>A4512</v>
          </cell>
          <cell r="B706" t="str">
            <v>AZZAHRA SEGITHA GANISWARI</v>
          </cell>
          <cell r="C706" t="str">
            <v>TEMA C1</v>
          </cell>
          <cell r="D706" t="str">
            <v/>
          </cell>
          <cell r="E706" t="str">
            <v/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</row>
        <row r="707">
          <cell r="A707" t="str">
            <v>A4571</v>
          </cell>
          <cell r="B707" t="str">
            <v>KARTIKA SUGIARTI</v>
          </cell>
          <cell r="C707" t="str">
            <v>TEMA C1</v>
          </cell>
          <cell r="D707" t="str">
            <v/>
          </cell>
          <cell r="E707" t="str">
            <v/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</row>
        <row r="708">
          <cell r="A708" t="str">
            <v>A4641</v>
          </cell>
          <cell r="B708" t="str">
            <v>PAMELLA SANDY YUSHARA</v>
          </cell>
          <cell r="C708" t="str">
            <v>TEMA C1</v>
          </cell>
          <cell r="D708" t="str">
            <v/>
          </cell>
          <cell r="E708" t="str">
            <v/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</row>
        <row r="709">
          <cell r="A709" t="str">
            <v>A4621</v>
          </cell>
          <cell r="B709" t="str">
            <v>DEWI INTAN RAHAYU</v>
          </cell>
          <cell r="C709" t="str">
            <v>TEMA C1</v>
          </cell>
          <cell r="D709" t="str">
            <v/>
          </cell>
          <cell r="E709" t="str">
            <v/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</row>
        <row r="710">
          <cell r="A710" t="str">
            <v>A4661</v>
          </cell>
          <cell r="B710" t="str">
            <v>DEYLA OCTA PRASASTI</v>
          </cell>
          <cell r="C710" t="str">
            <v>TEMA C1</v>
          </cell>
          <cell r="D710" t="str">
            <v/>
          </cell>
          <cell r="E710" t="str">
            <v/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</row>
        <row r="711">
          <cell r="A711" t="str">
            <v>A4665</v>
          </cell>
          <cell r="B711" t="str">
            <v>DEFASYA ZULSYIFAH</v>
          </cell>
          <cell r="C711" t="str">
            <v>TEMA C1</v>
          </cell>
          <cell r="D711" t="str">
            <v/>
          </cell>
          <cell r="E711" t="str">
            <v/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</row>
        <row r="712">
          <cell r="A712" t="str">
            <v>A4662</v>
          </cell>
          <cell r="B712" t="str">
            <v>DAFFA NUR AHMAD</v>
          </cell>
          <cell r="C712" t="str">
            <v>TEMA C1</v>
          </cell>
          <cell r="D712" t="str">
            <v/>
          </cell>
          <cell r="E712" t="str">
            <v/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</row>
        <row r="713">
          <cell r="A713" t="str">
            <v>A3326</v>
          </cell>
          <cell r="B713" t="str">
            <v>Disa Putri Hapsari</v>
          </cell>
          <cell r="C713" t="str">
            <v>TEMA C2</v>
          </cell>
          <cell r="D713">
            <v>45255</v>
          </cell>
          <cell r="E713" t="str">
            <v>Nov-23</v>
          </cell>
          <cell r="F713" t="str">
            <v>-</v>
          </cell>
          <cell r="G713" t="str">
            <v>REGULER</v>
          </cell>
          <cell r="H713" t="str">
            <v>-</v>
          </cell>
          <cell r="I713" t="str">
            <v>REGULER</v>
          </cell>
          <cell r="J713" t="str">
            <v>REGULER</v>
          </cell>
          <cell r="K713" t="str">
            <v>-</v>
          </cell>
          <cell r="L713" t="str">
            <v>-</v>
          </cell>
          <cell r="M713">
            <v>0</v>
          </cell>
          <cell r="N713">
            <v>7</v>
          </cell>
          <cell r="O713">
            <v>0</v>
          </cell>
          <cell r="P713">
            <v>2</v>
          </cell>
          <cell r="Q713">
            <v>5</v>
          </cell>
          <cell r="R713">
            <v>0</v>
          </cell>
          <cell r="S713" t="str">
            <v/>
          </cell>
          <cell r="T713">
            <v>14</v>
          </cell>
          <cell r="U713">
            <v>0</v>
          </cell>
          <cell r="V713">
            <v>7</v>
          </cell>
          <cell r="W713">
            <v>0</v>
          </cell>
          <cell r="X713">
            <v>2</v>
          </cell>
          <cell r="Y713">
            <v>5</v>
          </cell>
          <cell r="Z713">
            <v>0</v>
          </cell>
          <cell r="AA713" t="str">
            <v/>
          </cell>
          <cell r="AB713">
            <v>14</v>
          </cell>
          <cell r="AC713">
            <v>4</v>
          </cell>
          <cell r="AD713" t="str">
            <v>DOWNGRADE</v>
          </cell>
          <cell r="AE713" t="str">
            <v>TIDAK</v>
          </cell>
          <cell r="AF713">
            <v>7</v>
          </cell>
          <cell r="AG713">
            <v>1</v>
          </cell>
          <cell r="AH713" t="str">
            <v>SAPHIRE</v>
          </cell>
          <cell r="AI713">
            <v>0</v>
          </cell>
          <cell r="AJ713" t="str">
            <v>FALSE</v>
          </cell>
          <cell r="AK713">
            <v>0</v>
          </cell>
          <cell r="AL713">
            <v>45261</v>
          </cell>
          <cell r="AM713">
            <v>45701</v>
          </cell>
          <cell r="AN713">
            <v>1</v>
          </cell>
          <cell r="AO713">
            <v>7</v>
          </cell>
          <cell r="AP713" t="str">
            <v>-</v>
          </cell>
          <cell r="AQ713" t="str">
            <v>-</v>
          </cell>
          <cell r="AR713" t="str">
            <v>-</v>
          </cell>
          <cell r="AS713" t="str">
            <v>-</v>
          </cell>
          <cell r="AT713" t="str">
            <v>-</v>
          </cell>
          <cell r="AU713" t="str">
            <v>-</v>
          </cell>
          <cell r="AV713" t="str">
            <v/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 t="str">
            <v/>
          </cell>
          <cell r="BH713">
            <v>0</v>
          </cell>
          <cell r="BI713">
            <v>0</v>
          </cell>
          <cell r="BJ713">
            <v>0</v>
          </cell>
          <cell r="BK713">
            <v>0</v>
          </cell>
          <cell r="BL713">
            <v>0</v>
          </cell>
          <cell r="BM713">
            <v>17</v>
          </cell>
          <cell r="BN713">
            <v>17</v>
          </cell>
          <cell r="BO713" t="str">
            <v/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T713">
            <v>0</v>
          </cell>
          <cell r="BU713">
            <v>17</v>
          </cell>
          <cell r="BV713">
            <v>17</v>
          </cell>
          <cell r="BW713">
            <v>6</v>
          </cell>
          <cell r="BX713" t="str">
            <v>DOWNGRADE</v>
          </cell>
          <cell r="BY713" t="str">
            <v>RESET</v>
          </cell>
        </row>
        <row r="714">
          <cell r="A714" t="str">
            <v>A4089</v>
          </cell>
          <cell r="B714" t="str">
            <v>ADI FIRMANSYAH</v>
          </cell>
          <cell r="C714" t="str">
            <v>TEMA C2</v>
          </cell>
          <cell r="D714">
            <v>45442</v>
          </cell>
          <cell r="E714" t="str">
            <v>May-24</v>
          </cell>
          <cell r="F714" t="str">
            <v>-</v>
          </cell>
          <cell r="G714" t="str">
            <v>-</v>
          </cell>
          <cell r="H714" t="str">
            <v>-</v>
          </cell>
          <cell r="I714" t="str">
            <v>-</v>
          </cell>
          <cell r="J714" t="str">
            <v>-</v>
          </cell>
          <cell r="K714" t="str">
            <v>REGULER</v>
          </cell>
          <cell r="L714" t="str">
            <v>REGULER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4</v>
          </cell>
          <cell r="S714">
            <v>20</v>
          </cell>
          <cell r="T714">
            <v>24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4</v>
          </cell>
          <cell r="AA714">
            <v>20</v>
          </cell>
          <cell r="AB714">
            <v>24</v>
          </cell>
          <cell r="AC714">
            <v>0</v>
          </cell>
          <cell r="AD714" t="str">
            <v>TIDAK</v>
          </cell>
          <cell r="AE714" t="str">
            <v>TIDAK</v>
          </cell>
          <cell r="AF714">
            <v>24</v>
          </cell>
          <cell r="AG714">
            <v>1</v>
          </cell>
          <cell r="AH714" t="str">
            <v>SAPHIRE</v>
          </cell>
          <cell r="AI714">
            <v>0</v>
          </cell>
          <cell r="AJ714" t="str">
            <v>FALSE</v>
          </cell>
          <cell r="AK714">
            <v>0</v>
          </cell>
          <cell r="AL714">
            <v>45261</v>
          </cell>
          <cell r="AM714">
            <v>45701</v>
          </cell>
          <cell r="AN714">
            <v>1</v>
          </cell>
          <cell r="AO714">
            <v>24</v>
          </cell>
          <cell r="AP714" t="str">
            <v>-</v>
          </cell>
          <cell r="AQ714" t="str">
            <v>-</v>
          </cell>
          <cell r="AR714" t="str">
            <v>EKSKLUSIF</v>
          </cell>
          <cell r="AS714" t="str">
            <v>EKSKLUSIF</v>
          </cell>
          <cell r="AT714" t="str">
            <v>EKSKLUSIF</v>
          </cell>
          <cell r="AU714" t="str">
            <v>REGULER</v>
          </cell>
          <cell r="AV714" t="str">
            <v/>
          </cell>
          <cell r="AW714">
            <v>43</v>
          </cell>
          <cell r="AX714">
            <v>46</v>
          </cell>
          <cell r="AY714">
            <v>41</v>
          </cell>
          <cell r="AZ714">
            <v>48</v>
          </cell>
          <cell r="BA714">
            <v>40</v>
          </cell>
          <cell r="BB714">
            <v>43</v>
          </cell>
          <cell r="BC714">
            <v>46</v>
          </cell>
          <cell r="BD714">
            <v>41</v>
          </cell>
          <cell r="BE714">
            <v>48</v>
          </cell>
          <cell r="BF714">
            <v>40</v>
          </cell>
          <cell r="BG714">
            <v>18</v>
          </cell>
          <cell r="BH714">
            <v>43</v>
          </cell>
          <cell r="BI714">
            <v>46</v>
          </cell>
          <cell r="BJ714">
            <v>41</v>
          </cell>
          <cell r="BK714">
            <v>48</v>
          </cell>
          <cell r="BL714">
            <v>40</v>
          </cell>
          <cell r="BM714">
            <v>20</v>
          </cell>
          <cell r="BN714">
            <v>256</v>
          </cell>
          <cell r="BO714">
            <v>18</v>
          </cell>
          <cell r="BP714">
            <v>43</v>
          </cell>
          <cell r="BQ714">
            <v>0</v>
          </cell>
          <cell r="BR714">
            <v>0</v>
          </cell>
          <cell r="BS714">
            <v>0</v>
          </cell>
          <cell r="BT714">
            <v>40</v>
          </cell>
          <cell r="BU714">
            <v>20</v>
          </cell>
          <cell r="BV714">
            <v>121</v>
          </cell>
          <cell r="BW714">
            <v>0</v>
          </cell>
          <cell r="BX714" t="str">
            <v>TIDAK</v>
          </cell>
          <cell r="BY714" t="str">
            <v>TIDAK</v>
          </cell>
        </row>
        <row r="715">
          <cell r="A715" t="str">
            <v>A3800</v>
          </cell>
          <cell r="B715" t="str">
            <v>Adictia Abib Sujatmiko</v>
          </cell>
          <cell r="C715" t="str">
            <v>TEMA C2</v>
          </cell>
          <cell r="D715">
            <v>45337</v>
          </cell>
          <cell r="E715" t="str">
            <v>Feb-24</v>
          </cell>
          <cell r="F715" t="str">
            <v>-</v>
          </cell>
          <cell r="G715" t="str">
            <v>-</v>
          </cell>
          <cell r="H715" t="str">
            <v>REGULER</v>
          </cell>
          <cell r="I715" t="str">
            <v>REGULER</v>
          </cell>
          <cell r="J715" t="str">
            <v>-</v>
          </cell>
          <cell r="K715" t="str">
            <v>-</v>
          </cell>
          <cell r="L715" t="str">
            <v>-</v>
          </cell>
          <cell r="M715">
            <v>0</v>
          </cell>
          <cell r="N715">
            <v>0</v>
          </cell>
          <cell r="O715">
            <v>12</v>
          </cell>
          <cell r="P715">
            <v>29</v>
          </cell>
          <cell r="Q715">
            <v>0</v>
          </cell>
          <cell r="R715">
            <v>0</v>
          </cell>
          <cell r="S715" t="str">
            <v/>
          </cell>
          <cell r="T715">
            <v>41</v>
          </cell>
          <cell r="U715">
            <v>0</v>
          </cell>
          <cell r="V715">
            <v>0</v>
          </cell>
          <cell r="W715">
            <v>12</v>
          </cell>
          <cell r="X715">
            <v>29</v>
          </cell>
          <cell r="Y715">
            <v>0</v>
          </cell>
          <cell r="Z715">
            <v>0</v>
          </cell>
          <cell r="AA715" t="str">
            <v/>
          </cell>
          <cell r="AB715">
            <v>41</v>
          </cell>
          <cell r="AC715">
            <v>3</v>
          </cell>
          <cell r="AD715" t="str">
            <v>DOWNGRADE</v>
          </cell>
          <cell r="AE715" t="str">
            <v>RESET</v>
          </cell>
          <cell r="AF715">
            <v>0</v>
          </cell>
          <cell r="AG715">
            <v>1</v>
          </cell>
          <cell r="AH715" t="str">
            <v>SAPHIRE</v>
          </cell>
          <cell r="AI715">
            <v>0</v>
          </cell>
          <cell r="AJ715" t="str">
            <v>FALSE</v>
          </cell>
          <cell r="AK715">
            <v>0</v>
          </cell>
          <cell r="AL715">
            <v>45261</v>
          </cell>
          <cell r="AM715">
            <v>45701</v>
          </cell>
          <cell r="AN715">
            <v>1</v>
          </cell>
          <cell r="AO715">
            <v>0</v>
          </cell>
          <cell r="AP715" t="str">
            <v>-</v>
          </cell>
          <cell r="AQ715" t="str">
            <v>-</v>
          </cell>
          <cell r="AR715" t="str">
            <v>-</v>
          </cell>
          <cell r="AS715" t="str">
            <v>-</v>
          </cell>
          <cell r="AT715" t="str">
            <v>-</v>
          </cell>
          <cell r="AU715" t="str">
            <v>-</v>
          </cell>
          <cell r="AV715" t="str">
            <v/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 t="str">
            <v/>
          </cell>
          <cell r="BH715">
            <v>0</v>
          </cell>
          <cell r="BI715">
            <v>0</v>
          </cell>
          <cell r="BJ715">
            <v>0</v>
          </cell>
          <cell r="BK715">
            <v>0</v>
          </cell>
          <cell r="BL715">
            <v>0</v>
          </cell>
          <cell r="BM715" t="str">
            <v/>
          </cell>
          <cell r="BN715">
            <v>0</v>
          </cell>
          <cell r="BO715" t="str">
            <v/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>
            <v>0</v>
          </cell>
          <cell r="BU715" t="str">
            <v/>
          </cell>
          <cell r="BV715">
            <v>0</v>
          </cell>
          <cell r="BW715">
            <v>7</v>
          </cell>
          <cell r="BX715" t="str">
            <v>DOWNGRADE</v>
          </cell>
          <cell r="BY715" t="str">
            <v>RESET</v>
          </cell>
        </row>
        <row r="716">
          <cell r="A716" t="str">
            <v>A0370</v>
          </cell>
          <cell r="B716" t="str">
            <v>Adila Fitri</v>
          </cell>
          <cell r="C716" t="str">
            <v>TEMA C2</v>
          </cell>
          <cell r="D716">
            <v>45219</v>
          </cell>
          <cell r="E716" t="str">
            <v>Oct-23</v>
          </cell>
          <cell r="F716" t="str">
            <v>REGULER</v>
          </cell>
          <cell r="G716" t="str">
            <v>REGULER</v>
          </cell>
          <cell r="H716" t="str">
            <v>REGULER</v>
          </cell>
          <cell r="I716" t="str">
            <v>REGULER</v>
          </cell>
          <cell r="J716" t="str">
            <v>-</v>
          </cell>
          <cell r="K716" t="str">
            <v>-</v>
          </cell>
          <cell r="L716" t="str">
            <v>-</v>
          </cell>
          <cell r="M716">
            <v>15</v>
          </cell>
          <cell r="N716">
            <v>1</v>
          </cell>
          <cell r="O716">
            <v>25</v>
          </cell>
          <cell r="P716">
            <v>4</v>
          </cell>
          <cell r="Q716">
            <v>0</v>
          </cell>
          <cell r="R716">
            <v>0</v>
          </cell>
          <cell r="S716" t="str">
            <v/>
          </cell>
          <cell r="T716">
            <v>45</v>
          </cell>
          <cell r="U716">
            <v>15</v>
          </cell>
          <cell r="V716">
            <v>1</v>
          </cell>
          <cell r="W716">
            <v>25</v>
          </cell>
          <cell r="X716">
            <v>4</v>
          </cell>
          <cell r="Y716">
            <v>0</v>
          </cell>
          <cell r="Z716">
            <v>0</v>
          </cell>
          <cell r="AA716" t="str">
            <v/>
          </cell>
          <cell r="AB716">
            <v>45</v>
          </cell>
          <cell r="AC716">
            <v>3</v>
          </cell>
          <cell r="AD716" t="str">
            <v>DOWNGRADE</v>
          </cell>
          <cell r="AE716" t="str">
            <v>RESET</v>
          </cell>
          <cell r="AF716">
            <v>0</v>
          </cell>
          <cell r="AG716">
            <v>3</v>
          </cell>
          <cell r="AH716" t="str">
            <v>SAPHIRE</v>
          </cell>
          <cell r="AI716">
            <v>0</v>
          </cell>
          <cell r="AJ716" t="str">
            <v>FALSE</v>
          </cell>
          <cell r="AK716">
            <v>0</v>
          </cell>
          <cell r="AL716">
            <v>45261</v>
          </cell>
          <cell r="AM716">
            <v>45701</v>
          </cell>
          <cell r="AN716">
            <v>1</v>
          </cell>
          <cell r="AO716">
            <v>0</v>
          </cell>
          <cell r="AP716" t="str">
            <v>-</v>
          </cell>
          <cell r="AQ716" t="str">
            <v>-</v>
          </cell>
          <cell r="AR716" t="str">
            <v>-</v>
          </cell>
          <cell r="AS716" t="str">
            <v>-</v>
          </cell>
          <cell r="AT716" t="str">
            <v>-</v>
          </cell>
          <cell r="AU716" t="str">
            <v>-</v>
          </cell>
          <cell r="AV716" t="str">
            <v/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 t="str">
            <v/>
          </cell>
          <cell r="BH716">
            <v>0</v>
          </cell>
          <cell r="BI716">
            <v>0</v>
          </cell>
          <cell r="BJ716">
            <v>0</v>
          </cell>
          <cell r="BK716">
            <v>0</v>
          </cell>
          <cell r="BL716">
            <v>0</v>
          </cell>
          <cell r="BM716" t="str">
            <v/>
          </cell>
          <cell r="BN716">
            <v>0</v>
          </cell>
          <cell r="BO716" t="str">
            <v/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>
            <v>0</v>
          </cell>
          <cell r="BU716" t="str">
            <v/>
          </cell>
          <cell r="BV716">
            <v>0</v>
          </cell>
          <cell r="BW716">
            <v>7</v>
          </cell>
          <cell r="BX716" t="str">
            <v>DOWNGRADE</v>
          </cell>
          <cell r="BY716" t="str">
            <v>RESET</v>
          </cell>
        </row>
        <row r="717">
          <cell r="A717" t="str">
            <v>A4111</v>
          </cell>
          <cell r="B717" t="str">
            <v>ADINDA AMALIA</v>
          </cell>
          <cell r="C717" t="str">
            <v>TEMA C2</v>
          </cell>
          <cell r="D717">
            <v>45456</v>
          </cell>
          <cell r="E717" t="str">
            <v>Jun-24</v>
          </cell>
          <cell r="F717" t="str">
            <v>-</v>
          </cell>
          <cell r="G717" t="str">
            <v>-</v>
          </cell>
          <cell r="H717" t="str">
            <v>-</v>
          </cell>
          <cell r="I717" t="str">
            <v>-</v>
          </cell>
          <cell r="J717" t="str">
            <v>-</v>
          </cell>
          <cell r="K717" t="str">
            <v>-</v>
          </cell>
          <cell r="L717" t="str">
            <v>REGULER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3</v>
          </cell>
          <cell r="T717">
            <v>3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3</v>
          </cell>
          <cell r="AB717">
            <v>3</v>
          </cell>
          <cell r="AC717">
            <v>0</v>
          </cell>
          <cell r="AD717" t="str">
            <v>TIDAK</v>
          </cell>
          <cell r="AE717" t="str">
            <v>TIDAK</v>
          </cell>
          <cell r="AF717">
            <v>3</v>
          </cell>
          <cell r="AG717">
            <v>1</v>
          </cell>
          <cell r="AH717" t="str">
            <v>SAPHIRE</v>
          </cell>
          <cell r="AI717">
            <v>0</v>
          </cell>
          <cell r="AJ717" t="str">
            <v>FALSE</v>
          </cell>
          <cell r="AK717">
            <v>0</v>
          </cell>
          <cell r="AL717">
            <v>45261</v>
          </cell>
          <cell r="AM717">
            <v>45701</v>
          </cell>
          <cell r="AN717">
            <v>1</v>
          </cell>
          <cell r="AO717">
            <v>3</v>
          </cell>
          <cell r="AP717" t="str">
            <v>-</v>
          </cell>
          <cell r="AQ717" t="str">
            <v>-</v>
          </cell>
          <cell r="AR717" t="str">
            <v>REGULER</v>
          </cell>
          <cell r="AS717" t="str">
            <v>-</v>
          </cell>
          <cell r="AT717" t="str">
            <v>-</v>
          </cell>
          <cell r="AU717" t="str">
            <v>-</v>
          </cell>
          <cell r="AV717" t="str">
            <v/>
          </cell>
          <cell r="AW717">
            <v>46</v>
          </cell>
          <cell r="AX717">
            <v>1</v>
          </cell>
          <cell r="AY717">
            <v>0</v>
          </cell>
          <cell r="AZ717">
            <v>0</v>
          </cell>
          <cell r="BA717">
            <v>0</v>
          </cell>
          <cell r="BB717">
            <v>46</v>
          </cell>
          <cell r="BC717">
            <v>1</v>
          </cell>
          <cell r="BD717">
            <v>0</v>
          </cell>
          <cell r="BE717">
            <v>0</v>
          </cell>
          <cell r="BF717">
            <v>0</v>
          </cell>
          <cell r="BG717">
            <v>20</v>
          </cell>
          <cell r="BH717">
            <v>46</v>
          </cell>
          <cell r="BI717">
            <v>1</v>
          </cell>
          <cell r="BJ717">
            <v>0</v>
          </cell>
          <cell r="BK717">
            <v>0</v>
          </cell>
          <cell r="BL717">
            <v>0</v>
          </cell>
          <cell r="BM717" t="str">
            <v/>
          </cell>
          <cell r="BN717">
            <v>67</v>
          </cell>
          <cell r="BO717">
            <v>20</v>
          </cell>
          <cell r="BP717">
            <v>46</v>
          </cell>
          <cell r="BQ717">
            <v>1</v>
          </cell>
          <cell r="BR717">
            <v>0</v>
          </cell>
          <cell r="BS717">
            <v>0</v>
          </cell>
          <cell r="BT717">
            <v>0</v>
          </cell>
          <cell r="BU717" t="str">
            <v/>
          </cell>
          <cell r="BV717">
            <v>67</v>
          </cell>
          <cell r="BW717">
            <v>4</v>
          </cell>
          <cell r="BX717" t="str">
            <v>DOWNGRADE</v>
          </cell>
          <cell r="BY717" t="str">
            <v>RESET</v>
          </cell>
        </row>
        <row r="718">
          <cell r="A718" t="str">
            <v>A1792</v>
          </cell>
          <cell r="B718" t="str">
            <v>Adinda Putri Zela</v>
          </cell>
          <cell r="C718" t="str">
            <v>TEMA C2</v>
          </cell>
          <cell r="D718">
            <v>45019</v>
          </cell>
          <cell r="E718" t="str">
            <v>Apr-23</v>
          </cell>
          <cell r="F718" t="str">
            <v>REGULER</v>
          </cell>
          <cell r="G718" t="str">
            <v>REGULER</v>
          </cell>
          <cell r="H718" t="str">
            <v>EKSKLUSIF</v>
          </cell>
          <cell r="I718" t="str">
            <v>EKSKLUSIF</v>
          </cell>
          <cell r="J718" t="str">
            <v>EKSKLUSIF</v>
          </cell>
          <cell r="K718" t="str">
            <v>EKSKLUSIF</v>
          </cell>
          <cell r="L718" t="str">
            <v>EKSKLUSIF</v>
          </cell>
          <cell r="M718">
            <v>19</v>
          </cell>
          <cell r="N718">
            <v>39</v>
          </cell>
          <cell r="O718">
            <v>38</v>
          </cell>
          <cell r="P718">
            <v>37</v>
          </cell>
          <cell r="Q718">
            <v>32</v>
          </cell>
          <cell r="R718">
            <v>39</v>
          </cell>
          <cell r="S718">
            <v>19</v>
          </cell>
          <cell r="T718">
            <v>223</v>
          </cell>
          <cell r="U718">
            <v>19</v>
          </cell>
          <cell r="V718">
            <v>39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58</v>
          </cell>
          <cell r="AC718">
            <v>0</v>
          </cell>
          <cell r="AD718" t="str">
            <v>TIDAK</v>
          </cell>
          <cell r="AE718" t="str">
            <v>TIDAK</v>
          </cell>
          <cell r="AF718">
            <v>58</v>
          </cell>
          <cell r="AG718">
            <v>2</v>
          </cell>
          <cell r="AH718" t="str">
            <v>SAPHIRE</v>
          </cell>
          <cell r="AI718">
            <v>0</v>
          </cell>
          <cell r="AJ718" t="str">
            <v>FALSE</v>
          </cell>
          <cell r="AK718">
            <v>0</v>
          </cell>
          <cell r="AL718">
            <v>45261</v>
          </cell>
          <cell r="AM718">
            <v>45701</v>
          </cell>
          <cell r="AN718">
            <v>1</v>
          </cell>
          <cell r="AO718">
            <v>58</v>
          </cell>
          <cell r="AP718" t="str">
            <v>EKSKLUSIF</v>
          </cell>
          <cell r="AQ718" t="str">
            <v>-</v>
          </cell>
          <cell r="AR718" t="str">
            <v>EKSKLUSIF</v>
          </cell>
          <cell r="AS718" t="str">
            <v>EKSKLUSIF</v>
          </cell>
          <cell r="AT718" t="str">
            <v>EKSKLUSIF</v>
          </cell>
          <cell r="AU718" t="str">
            <v>REGULER</v>
          </cell>
          <cell r="AV718" t="str">
            <v/>
          </cell>
          <cell r="AW718">
            <v>46</v>
          </cell>
          <cell r="AX718">
            <v>44</v>
          </cell>
          <cell r="AY718">
            <v>40</v>
          </cell>
          <cell r="AZ718">
            <v>46</v>
          </cell>
          <cell r="BA718">
            <v>10</v>
          </cell>
          <cell r="BB718">
            <v>46</v>
          </cell>
          <cell r="BC718">
            <v>44</v>
          </cell>
          <cell r="BD718">
            <v>40</v>
          </cell>
          <cell r="BE718">
            <v>46</v>
          </cell>
          <cell r="BF718">
            <v>10</v>
          </cell>
          <cell r="BG718">
            <v>18</v>
          </cell>
          <cell r="BH718">
            <v>46</v>
          </cell>
          <cell r="BI718">
            <v>44</v>
          </cell>
          <cell r="BJ718">
            <v>40</v>
          </cell>
          <cell r="BK718">
            <v>46</v>
          </cell>
          <cell r="BL718">
            <v>10</v>
          </cell>
          <cell r="BM718">
            <v>3</v>
          </cell>
          <cell r="BN718">
            <v>207</v>
          </cell>
          <cell r="BO718">
            <v>0</v>
          </cell>
          <cell r="BP718">
            <v>46</v>
          </cell>
          <cell r="BQ718">
            <v>0</v>
          </cell>
          <cell r="BR718">
            <v>0</v>
          </cell>
          <cell r="BS718">
            <v>0</v>
          </cell>
          <cell r="BT718">
            <v>10</v>
          </cell>
          <cell r="BU718">
            <v>3</v>
          </cell>
          <cell r="BV718">
            <v>59</v>
          </cell>
          <cell r="BW718">
            <v>0</v>
          </cell>
          <cell r="BX718" t="str">
            <v>TIDAK</v>
          </cell>
          <cell r="BY718" t="str">
            <v>TIDAK</v>
          </cell>
        </row>
        <row r="719">
          <cell r="A719" t="str">
            <v>A2916</v>
          </cell>
          <cell r="B719" t="str">
            <v>Adrian Putra</v>
          </cell>
          <cell r="C719" t="str">
            <v>TEMA C2</v>
          </cell>
          <cell r="D719">
            <v>45231</v>
          </cell>
          <cell r="E719" t="str">
            <v>Nov-23</v>
          </cell>
          <cell r="F719" t="str">
            <v>REGULER</v>
          </cell>
          <cell r="G719" t="str">
            <v>REGULER</v>
          </cell>
          <cell r="H719" t="str">
            <v>EKSKLUSIF</v>
          </cell>
          <cell r="I719" t="str">
            <v>REGULER</v>
          </cell>
          <cell r="J719" t="str">
            <v>-</v>
          </cell>
          <cell r="K719" t="str">
            <v>-</v>
          </cell>
          <cell r="L719" t="str">
            <v>-</v>
          </cell>
          <cell r="M719">
            <v>12</v>
          </cell>
          <cell r="N719">
            <v>21</v>
          </cell>
          <cell r="O719">
            <v>40</v>
          </cell>
          <cell r="P719">
            <v>19</v>
          </cell>
          <cell r="Q719">
            <v>0</v>
          </cell>
          <cell r="R719">
            <v>0</v>
          </cell>
          <cell r="S719" t="str">
            <v/>
          </cell>
          <cell r="T719">
            <v>92</v>
          </cell>
          <cell r="U719">
            <v>12</v>
          </cell>
          <cell r="V719">
            <v>21</v>
          </cell>
          <cell r="W719">
            <v>0</v>
          </cell>
          <cell r="X719">
            <v>19</v>
          </cell>
          <cell r="Y719">
            <v>0</v>
          </cell>
          <cell r="Z719">
            <v>0</v>
          </cell>
          <cell r="AA719" t="str">
            <v/>
          </cell>
          <cell r="AB719">
            <v>52</v>
          </cell>
          <cell r="AC719">
            <v>3</v>
          </cell>
          <cell r="AD719" t="str">
            <v>DOWNGRADE</v>
          </cell>
          <cell r="AE719" t="str">
            <v>RESET</v>
          </cell>
          <cell r="AF719">
            <v>0</v>
          </cell>
          <cell r="AG719">
            <v>2</v>
          </cell>
          <cell r="AH719" t="str">
            <v>SAPHIRE</v>
          </cell>
          <cell r="AI719">
            <v>0</v>
          </cell>
          <cell r="AJ719" t="str">
            <v>FALSE</v>
          </cell>
          <cell r="AK719">
            <v>0</v>
          </cell>
          <cell r="AL719">
            <v>45261</v>
          </cell>
          <cell r="AM719">
            <v>45701</v>
          </cell>
          <cell r="AN719">
            <v>1</v>
          </cell>
          <cell r="AO719">
            <v>0</v>
          </cell>
          <cell r="AP719" t="str">
            <v>-</v>
          </cell>
          <cell r="AQ719" t="str">
            <v>-</v>
          </cell>
          <cell r="AR719" t="str">
            <v>-</v>
          </cell>
          <cell r="AS719" t="str">
            <v>-</v>
          </cell>
          <cell r="AT719" t="str">
            <v>-</v>
          </cell>
          <cell r="AU719" t="str">
            <v>-</v>
          </cell>
          <cell r="AV719" t="str">
            <v/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 t="str">
            <v/>
          </cell>
          <cell r="BH719">
            <v>0</v>
          </cell>
          <cell r="BI719">
            <v>0</v>
          </cell>
          <cell r="BJ719">
            <v>0</v>
          </cell>
          <cell r="BK719">
            <v>0</v>
          </cell>
          <cell r="BL719">
            <v>0</v>
          </cell>
          <cell r="BM719" t="str">
            <v/>
          </cell>
          <cell r="BN719">
            <v>0</v>
          </cell>
          <cell r="BO719" t="str">
            <v/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T719">
            <v>0</v>
          </cell>
          <cell r="BU719" t="str">
            <v/>
          </cell>
          <cell r="BV719">
            <v>0</v>
          </cell>
          <cell r="BW719">
            <v>7</v>
          </cell>
          <cell r="BX719" t="str">
            <v>DOWNGRADE</v>
          </cell>
          <cell r="BY719" t="str">
            <v>RESET</v>
          </cell>
        </row>
        <row r="720">
          <cell r="A720" t="str">
            <v>A3226</v>
          </cell>
          <cell r="B720" t="str">
            <v>Afifah Zubatric</v>
          </cell>
          <cell r="C720" t="str">
            <v>TEMA C2</v>
          </cell>
          <cell r="D720">
            <v>45233</v>
          </cell>
          <cell r="E720" t="str">
            <v>Nov-23</v>
          </cell>
          <cell r="F720" t="str">
            <v>REGULER</v>
          </cell>
          <cell r="G720" t="str">
            <v>REGULER</v>
          </cell>
          <cell r="H720" t="str">
            <v>-</v>
          </cell>
          <cell r="I720" t="str">
            <v>-</v>
          </cell>
          <cell r="J720" t="str">
            <v>-</v>
          </cell>
          <cell r="K720" t="str">
            <v>-</v>
          </cell>
          <cell r="L720" t="str">
            <v>-</v>
          </cell>
          <cell r="M720">
            <v>8</v>
          </cell>
          <cell r="N720">
            <v>4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 t="str">
            <v/>
          </cell>
          <cell r="T720">
            <v>12</v>
          </cell>
          <cell r="U720">
            <v>8</v>
          </cell>
          <cell r="V720">
            <v>4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/>
          </cell>
          <cell r="AB720">
            <v>12</v>
          </cell>
          <cell r="AC720">
            <v>5</v>
          </cell>
          <cell r="AD720" t="str">
            <v>DOWNGRADE</v>
          </cell>
          <cell r="AE720" t="str">
            <v>RESET</v>
          </cell>
          <cell r="AF720">
            <v>0</v>
          </cell>
          <cell r="AG720">
            <v>1</v>
          </cell>
          <cell r="AH720" t="str">
            <v>SAPHIRE</v>
          </cell>
          <cell r="AI720">
            <v>0</v>
          </cell>
          <cell r="AJ720" t="str">
            <v>FALSE</v>
          </cell>
          <cell r="AK720">
            <v>0</v>
          </cell>
          <cell r="AL720">
            <v>45261</v>
          </cell>
          <cell r="AM720">
            <v>45701</v>
          </cell>
          <cell r="AN720">
            <v>1</v>
          </cell>
          <cell r="AO720">
            <v>0</v>
          </cell>
          <cell r="AP720" t="str">
            <v>-</v>
          </cell>
          <cell r="AQ720" t="str">
            <v>-</v>
          </cell>
          <cell r="AR720" t="str">
            <v>-</v>
          </cell>
          <cell r="AS720" t="str">
            <v>-</v>
          </cell>
          <cell r="AT720" t="str">
            <v>-</v>
          </cell>
          <cell r="AU720" t="str">
            <v>-</v>
          </cell>
          <cell r="AV720" t="str">
            <v/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 t="str">
            <v/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 t="str">
            <v/>
          </cell>
          <cell r="BN720">
            <v>0</v>
          </cell>
          <cell r="BO720" t="str">
            <v/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T720">
            <v>0</v>
          </cell>
          <cell r="BU720" t="str">
            <v/>
          </cell>
          <cell r="BV720">
            <v>0</v>
          </cell>
          <cell r="BW720">
            <v>7</v>
          </cell>
          <cell r="BX720" t="str">
            <v>DOWNGRADE</v>
          </cell>
          <cell r="BY720" t="str">
            <v>RESET</v>
          </cell>
        </row>
        <row r="721">
          <cell r="A721" t="str">
            <v>A3515</v>
          </cell>
          <cell r="B721" t="str">
            <v>Agata Istikalani</v>
          </cell>
          <cell r="C721" t="str">
            <v>TEMA C2</v>
          </cell>
          <cell r="D721">
            <v>45262</v>
          </cell>
          <cell r="E721" t="str">
            <v>Dec-23</v>
          </cell>
          <cell r="F721" t="str">
            <v>REGULER</v>
          </cell>
          <cell r="G721" t="str">
            <v>REGULER</v>
          </cell>
          <cell r="H721" t="str">
            <v>REGULER</v>
          </cell>
          <cell r="I721" t="str">
            <v>REGULER</v>
          </cell>
          <cell r="J721" t="str">
            <v>REGULER</v>
          </cell>
          <cell r="K721" t="str">
            <v>REGULER</v>
          </cell>
          <cell r="L721" t="str">
            <v>REGULER</v>
          </cell>
          <cell r="M721">
            <v>8</v>
          </cell>
          <cell r="N721">
            <v>31</v>
          </cell>
          <cell r="O721">
            <v>28</v>
          </cell>
          <cell r="P721">
            <v>35</v>
          </cell>
          <cell r="Q721">
            <v>36</v>
          </cell>
          <cell r="R721">
            <v>30</v>
          </cell>
          <cell r="S721">
            <v>17</v>
          </cell>
          <cell r="T721">
            <v>185</v>
          </cell>
          <cell r="U721">
            <v>8</v>
          </cell>
          <cell r="V721">
            <v>31</v>
          </cell>
          <cell r="W721">
            <v>28</v>
          </cell>
          <cell r="X721">
            <v>35</v>
          </cell>
          <cell r="Y721">
            <v>36</v>
          </cell>
          <cell r="Z721">
            <v>30</v>
          </cell>
          <cell r="AA721">
            <v>17</v>
          </cell>
          <cell r="AB721">
            <v>185</v>
          </cell>
          <cell r="AC721">
            <v>0</v>
          </cell>
          <cell r="AD721" t="str">
            <v>TIDAK</v>
          </cell>
          <cell r="AE721" t="str">
            <v>TIDAK</v>
          </cell>
          <cell r="AF721">
            <v>185</v>
          </cell>
          <cell r="AG721">
            <v>4</v>
          </cell>
          <cell r="AH721" t="str">
            <v>SAPHIRE</v>
          </cell>
          <cell r="AI721">
            <v>0</v>
          </cell>
          <cell r="AJ721" t="str">
            <v>Y</v>
          </cell>
          <cell r="AK721">
            <v>0</v>
          </cell>
          <cell r="AL721">
            <v>45261</v>
          </cell>
          <cell r="AM721">
            <v>45701</v>
          </cell>
          <cell r="AN721">
            <v>1</v>
          </cell>
          <cell r="AO721">
            <v>185</v>
          </cell>
          <cell r="AP721" t="str">
            <v>-</v>
          </cell>
          <cell r="AQ721" t="str">
            <v>-</v>
          </cell>
          <cell r="AR721" t="str">
            <v>REGULER</v>
          </cell>
          <cell r="AS721" t="str">
            <v>REGULER</v>
          </cell>
          <cell r="AT721" t="str">
            <v>REGULER</v>
          </cell>
          <cell r="AU721" t="str">
            <v>REGULER</v>
          </cell>
          <cell r="AV721" t="str">
            <v/>
          </cell>
          <cell r="AW721">
            <v>34</v>
          </cell>
          <cell r="AX721">
            <v>16</v>
          </cell>
          <cell r="AY721">
            <v>34</v>
          </cell>
          <cell r="AZ721">
            <v>40</v>
          </cell>
          <cell r="BA721">
            <v>30</v>
          </cell>
          <cell r="BB721">
            <v>34</v>
          </cell>
          <cell r="BC721">
            <v>16</v>
          </cell>
          <cell r="BD721">
            <v>34</v>
          </cell>
          <cell r="BE721">
            <v>40</v>
          </cell>
          <cell r="BF721">
            <v>30</v>
          </cell>
          <cell r="BG721">
            <v>11</v>
          </cell>
          <cell r="BH721">
            <v>34</v>
          </cell>
          <cell r="BI721">
            <v>16</v>
          </cell>
          <cell r="BJ721">
            <v>34</v>
          </cell>
          <cell r="BK721">
            <v>40</v>
          </cell>
          <cell r="BL721">
            <v>30</v>
          </cell>
          <cell r="BM721">
            <v>16</v>
          </cell>
          <cell r="BN721">
            <v>181</v>
          </cell>
          <cell r="BO721">
            <v>11</v>
          </cell>
          <cell r="BP721">
            <v>34</v>
          </cell>
          <cell r="BQ721">
            <v>16</v>
          </cell>
          <cell r="BR721">
            <v>34</v>
          </cell>
          <cell r="BS721">
            <v>40</v>
          </cell>
          <cell r="BT721">
            <v>30</v>
          </cell>
          <cell r="BU721">
            <v>16</v>
          </cell>
          <cell r="BV721">
            <v>181</v>
          </cell>
          <cell r="BW721">
            <v>0</v>
          </cell>
          <cell r="BX721" t="str">
            <v>TIDAK</v>
          </cell>
          <cell r="BY721" t="str">
            <v>TIDAK</v>
          </cell>
        </row>
        <row r="722">
          <cell r="A722" t="str">
            <v>A3747</v>
          </cell>
          <cell r="B722" t="str">
            <v>Agatha Nias Sari</v>
          </cell>
          <cell r="C722" t="str">
            <v>TEMA C2</v>
          </cell>
          <cell r="D722">
            <v>45348</v>
          </cell>
          <cell r="E722" t="str">
            <v>Feb-24</v>
          </cell>
          <cell r="F722" t="str">
            <v>-</v>
          </cell>
          <cell r="G722" t="str">
            <v>-</v>
          </cell>
          <cell r="H722" t="str">
            <v>REGULER</v>
          </cell>
          <cell r="I722" t="str">
            <v>REGULER</v>
          </cell>
          <cell r="J722" t="str">
            <v>-</v>
          </cell>
          <cell r="K722" t="str">
            <v>-</v>
          </cell>
          <cell r="L722" t="str">
            <v>-</v>
          </cell>
          <cell r="M722">
            <v>0</v>
          </cell>
          <cell r="N722">
            <v>0</v>
          </cell>
          <cell r="O722">
            <v>1</v>
          </cell>
          <cell r="P722">
            <v>5</v>
          </cell>
          <cell r="Q722">
            <v>0</v>
          </cell>
          <cell r="R722">
            <v>0</v>
          </cell>
          <cell r="S722" t="str">
            <v/>
          </cell>
          <cell r="T722">
            <v>6</v>
          </cell>
          <cell r="U722">
            <v>0</v>
          </cell>
          <cell r="V722">
            <v>0</v>
          </cell>
          <cell r="W722">
            <v>1</v>
          </cell>
          <cell r="X722">
            <v>5</v>
          </cell>
          <cell r="Y722">
            <v>0</v>
          </cell>
          <cell r="Z722">
            <v>0</v>
          </cell>
          <cell r="AA722" t="str">
            <v/>
          </cell>
          <cell r="AB722">
            <v>6</v>
          </cell>
          <cell r="AC722">
            <v>3</v>
          </cell>
          <cell r="AD722" t="str">
            <v>DOWNGRADE</v>
          </cell>
          <cell r="AE722" t="str">
            <v>RESET</v>
          </cell>
          <cell r="AF722">
            <v>0</v>
          </cell>
          <cell r="AG722">
            <v>1</v>
          </cell>
          <cell r="AH722" t="str">
            <v>SAPHIRE</v>
          </cell>
          <cell r="AI722">
            <v>0</v>
          </cell>
          <cell r="AJ722" t="str">
            <v>FALSE</v>
          </cell>
          <cell r="AK722">
            <v>0</v>
          </cell>
          <cell r="AL722">
            <v>45261</v>
          </cell>
          <cell r="AM722">
            <v>45701</v>
          </cell>
          <cell r="AN722">
            <v>1</v>
          </cell>
          <cell r="AO722">
            <v>0</v>
          </cell>
          <cell r="AP722" t="str">
            <v>-</v>
          </cell>
          <cell r="AQ722" t="str">
            <v>-</v>
          </cell>
          <cell r="AR722" t="str">
            <v>-</v>
          </cell>
          <cell r="AS722" t="str">
            <v>-</v>
          </cell>
          <cell r="AT722" t="str">
            <v>-</v>
          </cell>
          <cell r="AU722" t="str">
            <v>-</v>
          </cell>
          <cell r="AV722" t="str">
            <v/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 t="str">
            <v/>
          </cell>
          <cell r="BH722">
            <v>0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 t="str">
            <v/>
          </cell>
          <cell r="BN722">
            <v>0</v>
          </cell>
          <cell r="BO722" t="str">
            <v/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T722">
            <v>0</v>
          </cell>
          <cell r="BU722" t="str">
            <v/>
          </cell>
          <cell r="BV722">
            <v>0</v>
          </cell>
          <cell r="BW722">
            <v>7</v>
          </cell>
          <cell r="BX722" t="str">
            <v>DOWNGRADE</v>
          </cell>
          <cell r="BY722" t="str">
            <v>RESET</v>
          </cell>
        </row>
        <row r="723">
          <cell r="A723" t="str">
            <v>A3791</v>
          </cell>
          <cell r="B723" t="str">
            <v>Agatha Putri Rastania</v>
          </cell>
          <cell r="C723" t="str">
            <v>TEMA C2</v>
          </cell>
          <cell r="D723">
            <v>45345</v>
          </cell>
          <cell r="E723" t="str">
            <v>Feb-24</v>
          </cell>
          <cell r="F723" t="str">
            <v>-</v>
          </cell>
          <cell r="G723" t="str">
            <v>-</v>
          </cell>
          <cell r="H723" t="str">
            <v>REGULER</v>
          </cell>
          <cell r="I723" t="str">
            <v>REGULER</v>
          </cell>
          <cell r="J723" t="str">
            <v>REGULER</v>
          </cell>
          <cell r="K723" t="str">
            <v>REGULER</v>
          </cell>
          <cell r="L723" t="str">
            <v>REGULER</v>
          </cell>
          <cell r="M723">
            <v>0</v>
          </cell>
          <cell r="N723">
            <v>0</v>
          </cell>
          <cell r="O723">
            <v>5</v>
          </cell>
          <cell r="P723">
            <v>34</v>
          </cell>
          <cell r="Q723">
            <v>38</v>
          </cell>
          <cell r="R723">
            <v>41</v>
          </cell>
          <cell r="S723">
            <v>19</v>
          </cell>
          <cell r="T723">
            <v>137</v>
          </cell>
          <cell r="U723">
            <v>0</v>
          </cell>
          <cell r="V723">
            <v>0</v>
          </cell>
          <cell r="W723">
            <v>5</v>
          </cell>
          <cell r="X723">
            <v>34</v>
          </cell>
          <cell r="Y723">
            <v>38</v>
          </cell>
          <cell r="Z723">
            <v>41</v>
          </cell>
          <cell r="AA723">
            <v>19</v>
          </cell>
          <cell r="AB723">
            <v>137</v>
          </cell>
          <cell r="AC723">
            <v>0</v>
          </cell>
          <cell r="AD723" t="str">
            <v>TIDAK</v>
          </cell>
          <cell r="AE723" t="str">
            <v>TIDAK</v>
          </cell>
          <cell r="AF723">
            <v>137</v>
          </cell>
          <cell r="AG723">
            <v>2</v>
          </cell>
          <cell r="AH723" t="str">
            <v>SAPHIRE</v>
          </cell>
          <cell r="AI723">
            <v>135</v>
          </cell>
          <cell r="AJ723" t="str">
            <v>Y</v>
          </cell>
          <cell r="AK723">
            <v>0</v>
          </cell>
          <cell r="AL723">
            <v>45261</v>
          </cell>
          <cell r="AM723">
            <v>45701</v>
          </cell>
          <cell r="AN723">
            <v>1</v>
          </cell>
          <cell r="AO723">
            <v>2</v>
          </cell>
          <cell r="AP723" t="str">
            <v>-</v>
          </cell>
          <cell r="AQ723" t="str">
            <v>-</v>
          </cell>
          <cell r="AR723" t="str">
            <v>-</v>
          </cell>
          <cell r="AS723" t="str">
            <v>-</v>
          </cell>
          <cell r="AT723" t="str">
            <v>-</v>
          </cell>
          <cell r="AU723" t="str">
            <v>-</v>
          </cell>
          <cell r="AV723" t="str">
            <v/>
          </cell>
          <cell r="AW723">
            <v>19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19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15</v>
          </cell>
          <cell r="BH723">
            <v>19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 t="str">
            <v/>
          </cell>
          <cell r="BN723">
            <v>34</v>
          </cell>
          <cell r="BO723">
            <v>15</v>
          </cell>
          <cell r="BP723">
            <v>19</v>
          </cell>
          <cell r="BQ723">
            <v>0</v>
          </cell>
          <cell r="BR723">
            <v>0</v>
          </cell>
          <cell r="BS723">
            <v>0</v>
          </cell>
          <cell r="BT723">
            <v>0</v>
          </cell>
          <cell r="BU723" t="str">
            <v/>
          </cell>
          <cell r="BV723">
            <v>34</v>
          </cell>
          <cell r="BW723">
            <v>5</v>
          </cell>
          <cell r="BX723" t="str">
            <v>DOWNGRADE</v>
          </cell>
          <cell r="BY723" t="str">
            <v>RESET</v>
          </cell>
        </row>
        <row r="724">
          <cell r="A724" t="str">
            <v>A2876</v>
          </cell>
          <cell r="B724" t="str">
            <v>Agung Sandi Nurfaisal</v>
          </cell>
          <cell r="C724" t="str">
            <v>TEMA C2</v>
          </cell>
          <cell r="D724">
            <v>45190</v>
          </cell>
          <cell r="E724" t="str">
            <v>Sep-23</v>
          </cell>
          <cell r="F724" t="str">
            <v>REGULER</v>
          </cell>
          <cell r="G724" t="str">
            <v>REGULER</v>
          </cell>
          <cell r="H724" t="str">
            <v>REGULER</v>
          </cell>
          <cell r="I724" t="str">
            <v>REGULER</v>
          </cell>
          <cell r="J724" t="str">
            <v>REGULER</v>
          </cell>
          <cell r="K724" t="str">
            <v>-</v>
          </cell>
          <cell r="L724" t="str">
            <v>-</v>
          </cell>
          <cell r="M724">
            <v>7</v>
          </cell>
          <cell r="N724">
            <v>27</v>
          </cell>
          <cell r="O724">
            <v>23</v>
          </cell>
          <cell r="P724">
            <v>22</v>
          </cell>
          <cell r="Q724">
            <v>10</v>
          </cell>
          <cell r="R724">
            <v>0</v>
          </cell>
          <cell r="S724" t="str">
            <v/>
          </cell>
          <cell r="T724">
            <v>89</v>
          </cell>
          <cell r="U724">
            <v>7</v>
          </cell>
          <cell r="V724">
            <v>27</v>
          </cell>
          <cell r="W724">
            <v>23</v>
          </cell>
          <cell r="X724">
            <v>22</v>
          </cell>
          <cell r="Y724">
            <v>10</v>
          </cell>
          <cell r="Z724">
            <v>0</v>
          </cell>
          <cell r="AA724" t="str">
            <v/>
          </cell>
          <cell r="AB724">
            <v>89</v>
          </cell>
          <cell r="AC724">
            <v>2</v>
          </cell>
          <cell r="AD724" t="str">
            <v>TIDAK</v>
          </cell>
          <cell r="AE724" t="str">
            <v>TIDAK</v>
          </cell>
          <cell r="AF724">
            <v>89</v>
          </cell>
          <cell r="AG724">
            <v>2</v>
          </cell>
          <cell r="AH724" t="str">
            <v>SAPHIRE</v>
          </cell>
          <cell r="AI724">
            <v>0</v>
          </cell>
          <cell r="AJ724" t="str">
            <v>Y</v>
          </cell>
          <cell r="AK724">
            <v>0</v>
          </cell>
          <cell r="AL724">
            <v>45261</v>
          </cell>
          <cell r="AM724">
            <v>45701</v>
          </cell>
          <cell r="AN724">
            <v>1</v>
          </cell>
          <cell r="AO724">
            <v>89</v>
          </cell>
          <cell r="AP724" t="str">
            <v>-</v>
          </cell>
          <cell r="AQ724" t="str">
            <v>-</v>
          </cell>
          <cell r="AR724" t="str">
            <v>-</v>
          </cell>
          <cell r="AS724" t="str">
            <v>-</v>
          </cell>
          <cell r="AT724" t="str">
            <v>-</v>
          </cell>
          <cell r="AU724" t="str">
            <v>-</v>
          </cell>
          <cell r="AV724" t="str">
            <v/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 t="str">
            <v/>
          </cell>
          <cell r="BH724">
            <v>0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 t="str">
            <v/>
          </cell>
          <cell r="BN724">
            <v>0</v>
          </cell>
          <cell r="BO724" t="str">
            <v/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T724">
            <v>0</v>
          </cell>
          <cell r="BU724" t="str">
            <v/>
          </cell>
          <cell r="BV724">
            <v>0</v>
          </cell>
          <cell r="BW724">
            <v>7</v>
          </cell>
          <cell r="BX724" t="str">
            <v>DOWNGRADE</v>
          </cell>
          <cell r="BY724" t="str">
            <v>RESET</v>
          </cell>
        </row>
        <row r="725">
          <cell r="A725" t="str">
            <v>A3788</v>
          </cell>
          <cell r="B725" t="str">
            <v>Ahmad Daffa</v>
          </cell>
          <cell r="C725" t="str">
            <v>TEMA C2</v>
          </cell>
          <cell r="D725">
            <v>45345</v>
          </cell>
          <cell r="E725" t="str">
            <v>Feb-24</v>
          </cell>
          <cell r="F725" t="str">
            <v>-</v>
          </cell>
          <cell r="G725" t="str">
            <v>-</v>
          </cell>
          <cell r="H725" t="str">
            <v>REGULER</v>
          </cell>
          <cell r="I725" t="str">
            <v>REGULER</v>
          </cell>
          <cell r="J725" t="str">
            <v>REGULER</v>
          </cell>
          <cell r="K725" t="str">
            <v>REGULER</v>
          </cell>
          <cell r="L725" t="str">
            <v>REGULER</v>
          </cell>
          <cell r="M725">
            <v>0</v>
          </cell>
          <cell r="N725">
            <v>0</v>
          </cell>
          <cell r="O725">
            <v>1</v>
          </cell>
          <cell r="P725">
            <v>16</v>
          </cell>
          <cell r="Q725">
            <v>11</v>
          </cell>
          <cell r="R725">
            <v>16</v>
          </cell>
          <cell r="S725">
            <v>12</v>
          </cell>
          <cell r="T725">
            <v>56</v>
          </cell>
          <cell r="U725">
            <v>0</v>
          </cell>
          <cell r="V725">
            <v>0</v>
          </cell>
          <cell r="W725">
            <v>1</v>
          </cell>
          <cell r="X725">
            <v>16</v>
          </cell>
          <cell r="Y725">
            <v>11</v>
          </cell>
          <cell r="Z725">
            <v>16</v>
          </cell>
          <cell r="AA725">
            <v>12</v>
          </cell>
          <cell r="AB725">
            <v>56</v>
          </cell>
          <cell r="AC725">
            <v>0</v>
          </cell>
          <cell r="AD725" t="str">
            <v>TIDAK</v>
          </cell>
          <cell r="AE725" t="str">
            <v>TIDAK</v>
          </cell>
          <cell r="AF725">
            <v>56</v>
          </cell>
          <cell r="AG725">
            <v>1</v>
          </cell>
          <cell r="AH725" t="str">
            <v>SAPHIRE</v>
          </cell>
          <cell r="AI725">
            <v>0</v>
          </cell>
          <cell r="AJ725" t="str">
            <v>FALSE</v>
          </cell>
          <cell r="AK725">
            <v>0</v>
          </cell>
          <cell r="AL725">
            <v>45261</v>
          </cell>
          <cell r="AM725">
            <v>45701</v>
          </cell>
          <cell r="AN725">
            <v>1</v>
          </cell>
          <cell r="AO725">
            <v>56</v>
          </cell>
          <cell r="AP725" t="str">
            <v>-</v>
          </cell>
          <cell r="AQ725" t="str">
            <v>-</v>
          </cell>
          <cell r="AR725" t="str">
            <v>-</v>
          </cell>
          <cell r="AS725" t="str">
            <v>-</v>
          </cell>
          <cell r="AT725" t="str">
            <v>-</v>
          </cell>
          <cell r="AU725" t="str">
            <v>-</v>
          </cell>
          <cell r="AV725" t="str">
            <v/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11</v>
          </cell>
          <cell r="BH725">
            <v>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 t="str">
            <v/>
          </cell>
          <cell r="BN725">
            <v>11</v>
          </cell>
          <cell r="BO725">
            <v>11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T725">
            <v>0</v>
          </cell>
          <cell r="BU725" t="str">
            <v/>
          </cell>
          <cell r="BV725">
            <v>11</v>
          </cell>
          <cell r="BW725">
            <v>6</v>
          </cell>
          <cell r="BX725" t="str">
            <v>DOWNGRADE</v>
          </cell>
          <cell r="BY725" t="str">
            <v>RESET</v>
          </cell>
        </row>
        <row r="726">
          <cell r="A726" t="str">
            <v>A2589</v>
          </cell>
          <cell r="B726" t="str">
            <v>Ahmad Ramadhansyah</v>
          </cell>
          <cell r="C726" t="str">
            <v>TEMA C2</v>
          </cell>
          <cell r="D726">
            <v>45093</v>
          </cell>
          <cell r="E726" t="str">
            <v>Jun-23</v>
          </cell>
          <cell r="F726" t="str">
            <v>REGULER</v>
          </cell>
          <cell r="G726" t="str">
            <v>REGULER</v>
          </cell>
          <cell r="H726" t="str">
            <v>REGULER</v>
          </cell>
          <cell r="I726" t="str">
            <v>-</v>
          </cell>
          <cell r="J726" t="str">
            <v>-</v>
          </cell>
          <cell r="K726" t="str">
            <v>-</v>
          </cell>
          <cell r="L726" t="str">
            <v>-</v>
          </cell>
          <cell r="M726">
            <v>9</v>
          </cell>
          <cell r="N726">
            <v>14</v>
          </cell>
          <cell r="O726">
            <v>7</v>
          </cell>
          <cell r="P726">
            <v>0</v>
          </cell>
          <cell r="Q726">
            <v>0</v>
          </cell>
          <cell r="R726">
            <v>0</v>
          </cell>
          <cell r="S726" t="str">
            <v/>
          </cell>
          <cell r="T726">
            <v>30</v>
          </cell>
          <cell r="U726">
            <v>9</v>
          </cell>
          <cell r="V726">
            <v>14</v>
          </cell>
          <cell r="W726">
            <v>7</v>
          </cell>
          <cell r="X726">
            <v>0</v>
          </cell>
          <cell r="Y726">
            <v>0</v>
          </cell>
          <cell r="Z726">
            <v>0</v>
          </cell>
          <cell r="AA726" t="str">
            <v/>
          </cell>
          <cell r="AB726">
            <v>30</v>
          </cell>
          <cell r="AC726">
            <v>4</v>
          </cell>
          <cell r="AD726" t="str">
            <v>DOWNGRADE</v>
          </cell>
          <cell r="AE726" t="str">
            <v>RESET</v>
          </cell>
          <cell r="AF726">
            <v>0</v>
          </cell>
          <cell r="AG726">
            <v>1</v>
          </cell>
          <cell r="AH726" t="str">
            <v>SAPHIRE</v>
          </cell>
          <cell r="AI726">
            <v>0</v>
          </cell>
          <cell r="AJ726" t="str">
            <v>FALSE</v>
          </cell>
          <cell r="AK726">
            <v>0</v>
          </cell>
          <cell r="AL726">
            <v>45261</v>
          </cell>
          <cell r="AM726">
            <v>45701</v>
          </cell>
          <cell r="AN726">
            <v>1</v>
          </cell>
          <cell r="AO726">
            <v>0</v>
          </cell>
          <cell r="AP726" t="str">
            <v>-</v>
          </cell>
          <cell r="AQ726" t="str">
            <v>-</v>
          </cell>
          <cell r="AR726" t="str">
            <v>-</v>
          </cell>
          <cell r="AS726" t="str">
            <v>-</v>
          </cell>
          <cell r="AT726" t="str">
            <v>-</v>
          </cell>
          <cell r="AU726" t="str">
            <v>-</v>
          </cell>
          <cell r="AV726" t="str">
            <v/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 t="str">
            <v/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 t="str">
            <v/>
          </cell>
          <cell r="BN726">
            <v>0</v>
          </cell>
          <cell r="BO726" t="str">
            <v/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T726">
            <v>0</v>
          </cell>
          <cell r="BU726" t="str">
            <v/>
          </cell>
          <cell r="BV726">
            <v>0</v>
          </cell>
          <cell r="BW726">
            <v>7</v>
          </cell>
          <cell r="BX726" t="str">
            <v>DOWNGRADE</v>
          </cell>
          <cell r="BY726" t="str">
            <v>RESET</v>
          </cell>
        </row>
        <row r="727">
          <cell r="A727" t="str">
            <v>A4085</v>
          </cell>
          <cell r="B727" t="str">
            <v>AHMAD YOGA AZ ZUMAR SIDIQ</v>
          </cell>
          <cell r="C727" t="str">
            <v>TEMA C2</v>
          </cell>
          <cell r="D727">
            <v>45442</v>
          </cell>
          <cell r="E727" t="str">
            <v>May-24</v>
          </cell>
          <cell r="F727" t="str">
            <v>-</v>
          </cell>
          <cell r="G727" t="str">
            <v>-</v>
          </cell>
          <cell r="H727" t="str">
            <v>-</v>
          </cell>
          <cell r="I727" t="str">
            <v>-</v>
          </cell>
          <cell r="J727" t="str">
            <v>-</v>
          </cell>
          <cell r="K727" t="str">
            <v>REGULER</v>
          </cell>
          <cell r="L727" t="str">
            <v>REGULER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2</v>
          </cell>
          <cell r="S727">
            <v>17</v>
          </cell>
          <cell r="T727">
            <v>19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2</v>
          </cell>
          <cell r="AA727">
            <v>17</v>
          </cell>
          <cell r="AB727">
            <v>19</v>
          </cell>
          <cell r="AC727">
            <v>0</v>
          </cell>
          <cell r="AD727" t="str">
            <v>TIDAK</v>
          </cell>
          <cell r="AE727" t="str">
            <v>TIDAK</v>
          </cell>
          <cell r="AF727">
            <v>19</v>
          </cell>
          <cell r="AG727">
            <v>1</v>
          </cell>
          <cell r="AH727" t="str">
            <v>SAPHIRE</v>
          </cell>
          <cell r="AI727">
            <v>0</v>
          </cell>
          <cell r="AJ727" t="str">
            <v>FALSE</v>
          </cell>
          <cell r="AK727">
            <v>0</v>
          </cell>
          <cell r="AL727">
            <v>45261</v>
          </cell>
          <cell r="AM727">
            <v>45701</v>
          </cell>
          <cell r="AN727">
            <v>1</v>
          </cell>
          <cell r="AO727">
            <v>19</v>
          </cell>
          <cell r="AP727" t="str">
            <v>-</v>
          </cell>
          <cell r="AQ727" t="str">
            <v>-</v>
          </cell>
          <cell r="AR727" t="str">
            <v>REGULER</v>
          </cell>
          <cell r="AS727" t="str">
            <v>-</v>
          </cell>
          <cell r="AT727" t="str">
            <v>-</v>
          </cell>
          <cell r="AU727" t="str">
            <v>-</v>
          </cell>
          <cell r="AV727" t="str">
            <v/>
          </cell>
          <cell r="AW727">
            <v>43</v>
          </cell>
          <cell r="AX727">
            <v>26</v>
          </cell>
          <cell r="AY727">
            <v>0</v>
          </cell>
          <cell r="AZ727">
            <v>0</v>
          </cell>
          <cell r="BA727">
            <v>0</v>
          </cell>
          <cell r="BB727">
            <v>43</v>
          </cell>
          <cell r="BC727">
            <v>26</v>
          </cell>
          <cell r="BD727">
            <v>0</v>
          </cell>
          <cell r="BE727">
            <v>0</v>
          </cell>
          <cell r="BF727">
            <v>0</v>
          </cell>
          <cell r="BG727">
            <v>11</v>
          </cell>
          <cell r="BH727">
            <v>43</v>
          </cell>
          <cell r="BI727">
            <v>26</v>
          </cell>
          <cell r="BJ727">
            <v>0</v>
          </cell>
          <cell r="BK727">
            <v>0</v>
          </cell>
          <cell r="BL727">
            <v>0</v>
          </cell>
          <cell r="BM727" t="str">
            <v/>
          </cell>
          <cell r="BN727">
            <v>80</v>
          </cell>
          <cell r="BO727">
            <v>11</v>
          </cell>
          <cell r="BP727">
            <v>43</v>
          </cell>
          <cell r="BQ727">
            <v>26</v>
          </cell>
          <cell r="BR727">
            <v>0</v>
          </cell>
          <cell r="BS727">
            <v>0</v>
          </cell>
          <cell r="BT727">
            <v>0</v>
          </cell>
          <cell r="BU727" t="str">
            <v/>
          </cell>
          <cell r="BV727">
            <v>80</v>
          </cell>
          <cell r="BW727">
            <v>4</v>
          </cell>
          <cell r="BX727" t="str">
            <v>DOWNGRADE</v>
          </cell>
          <cell r="BY727" t="str">
            <v>RESET</v>
          </cell>
        </row>
        <row r="728">
          <cell r="A728" t="str">
            <v>A2964</v>
          </cell>
          <cell r="B728" t="str">
            <v>Akhaya Arsyoga</v>
          </cell>
          <cell r="C728" t="str">
            <v>TEMA C2</v>
          </cell>
          <cell r="D728">
            <v>45187</v>
          </cell>
          <cell r="E728" t="str">
            <v>Sep-23</v>
          </cell>
          <cell r="F728" t="str">
            <v>REGULER</v>
          </cell>
          <cell r="G728" t="str">
            <v>REGULER</v>
          </cell>
          <cell r="H728" t="str">
            <v>REGULER</v>
          </cell>
          <cell r="I728" t="str">
            <v>EKSKLUSIF</v>
          </cell>
          <cell r="J728" t="str">
            <v>EKSKLUSIF</v>
          </cell>
          <cell r="K728" t="str">
            <v>EKSKLUSIF</v>
          </cell>
          <cell r="L728" t="str">
            <v>REGULER</v>
          </cell>
          <cell r="M728">
            <v>20</v>
          </cell>
          <cell r="N728">
            <v>46</v>
          </cell>
          <cell r="O728">
            <v>36</v>
          </cell>
          <cell r="P728">
            <v>39</v>
          </cell>
          <cell r="Q728">
            <v>35</v>
          </cell>
          <cell r="R728">
            <v>40</v>
          </cell>
          <cell r="S728">
            <v>16</v>
          </cell>
          <cell r="T728">
            <v>232</v>
          </cell>
          <cell r="U728">
            <v>20</v>
          </cell>
          <cell r="V728">
            <v>46</v>
          </cell>
          <cell r="W728">
            <v>36</v>
          </cell>
          <cell r="X728">
            <v>0</v>
          </cell>
          <cell r="Y728">
            <v>0</v>
          </cell>
          <cell r="Z728">
            <v>0</v>
          </cell>
          <cell r="AA728">
            <v>16</v>
          </cell>
          <cell r="AB728">
            <v>118</v>
          </cell>
          <cell r="AC728">
            <v>0</v>
          </cell>
          <cell r="AD728" t="str">
            <v>TIDAK</v>
          </cell>
          <cell r="AE728" t="str">
            <v>TIDAK</v>
          </cell>
          <cell r="AF728">
            <v>118</v>
          </cell>
          <cell r="AG728">
            <v>2</v>
          </cell>
          <cell r="AH728" t="str">
            <v>SAPHIRE</v>
          </cell>
          <cell r="AI728">
            <v>0</v>
          </cell>
          <cell r="AJ728" t="str">
            <v>Y</v>
          </cell>
          <cell r="AK728">
            <v>0</v>
          </cell>
          <cell r="AL728">
            <v>45261</v>
          </cell>
          <cell r="AM728">
            <v>45701</v>
          </cell>
          <cell r="AN728">
            <v>1</v>
          </cell>
          <cell r="AO728">
            <v>118</v>
          </cell>
          <cell r="AP728" t="str">
            <v>-</v>
          </cell>
          <cell r="AQ728" t="str">
            <v>-</v>
          </cell>
          <cell r="AR728" t="str">
            <v>REGULER</v>
          </cell>
          <cell r="AS728" t="str">
            <v>REGULER</v>
          </cell>
          <cell r="AT728" t="str">
            <v>REGULER</v>
          </cell>
          <cell r="AU728" t="str">
            <v>REGULER</v>
          </cell>
          <cell r="AV728" t="str">
            <v/>
          </cell>
          <cell r="AW728">
            <v>25</v>
          </cell>
          <cell r="AX728">
            <v>30</v>
          </cell>
          <cell r="AY728">
            <v>30</v>
          </cell>
          <cell r="AZ728">
            <v>37</v>
          </cell>
          <cell r="BA728">
            <v>28</v>
          </cell>
          <cell r="BB728">
            <v>25</v>
          </cell>
          <cell r="BC728">
            <v>30</v>
          </cell>
          <cell r="BD728">
            <v>30</v>
          </cell>
          <cell r="BE728">
            <v>37</v>
          </cell>
          <cell r="BF728">
            <v>28</v>
          </cell>
          <cell r="BG728">
            <v>13</v>
          </cell>
          <cell r="BH728">
            <v>25</v>
          </cell>
          <cell r="BI728">
            <v>30</v>
          </cell>
          <cell r="BJ728">
            <v>30</v>
          </cell>
          <cell r="BK728">
            <v>37</v>
          </cell>
          <cell r="BL728">
            <v>28</v>
          </cell>
          <cell r="BM728">
            <v>15</v>
          </cell>
          <cell r="BN728">
            <v>178</v>
          </cell>
          <cell r="BO728">
            <v>13</v>
          </cell>
          <cell r="BP728">
            <v>25</v>
          </cell>
          <cell r="BQ728">
            <v>30</v>
          </cell>
          <cell r="BR728">
            <v>30</v>
          </cell>
          <cell r="BS728">
            <v>37</v>
          </cell>
          <cell r="BT728">
            <v>28</v>
          </cell>
          <cell r="BU728">
            <v>15</v>
          </cell>
          <cell r="BV728">
            <v>178</v>
          </cell>
          <cell r="BW728">
            <v>0</v>
          </cell>
          <cell r="BX728" t="str">
            <v>TIDAK</v>
          </cell>
          <cell r="BY728" t="str">
            <v>TIDAK</v>
          </cell>
        </row>
        <row r="729">
          <cell r="A729" t="str">
            <v>A3391</v>
          </cell>
          <cell r="B729" t="str">
            <v>Alam Maulana</v>
          </cell>
          <cell r="C729" t="str">
            <v>TEMA C2</v>
          </cell>
          <cell r="D729">
            <v>45262</v>
          </cell>
          <cell r="E729" t="str">
            <v>Dec-23</v>
          </cell>
          <cell r="F729" t="str">
            <v>REGULER</v>
          </cell>
          <cell r="G729" t="str">
            <v>REGULER</v>
          </cell>
          <cell r="H729" t="str">
            <v>REGULER</v>
          </cell>
          <cell r="I729" t="str">
            <v>REGULER</v>
          </cell>
          <cell r="J729" t="str">
            <v>REGULER</v>
          </cell>
          <cell r="K729" t="str">
            <v>-</v>
          </cell>
          <cell r="L729" t="str">
            <v>-</v>
          </cell>
          <cell r="M729">
            <v>6</v>
          </cell>
          <cell r="N729">
            <v>25</v>
          </cell>
          <cell r="O729">
            <v>29</v>
          </cell>
          <cell r="P729">
            <v>15</v>
          </cell>
          <cell r="Q729">
            <v>16</v>
          </cell>
          <cell r="R729">
            <v>0</v>
          </cell>
          <cell r="S729" t="str">
            <v/>
          </cell>
          <cell r="T729">
            <v>91</v>
          </cell>
          <cell r="U729">
            <v>6</v>
          </cell>
          <cell r="V729">
            <v>25</v>
          </cell>
          <cell r="W729">
            <v>29</v>
          </cell>
          <cell r="X729">
            <v>15</v>
          </cell>
          <cell r="Y729">
            <v>16</v>
          </cell>
          <cell r="Z729">
            <v>0</v>
          </cell>
          <cell r="AA729" t="str">
            <v/>
          </cell>
          <cell r="AB729">
            <v>91</v>
          </cell>
          <cell r="AC729">
            <v>2</v>
          </cell>
          <cell r="AD729" t="str">
            <v>TIDAK</v>
          </cell>
          <cell r="AE729" t="str">
            <v>TIDAK</v>
          </cell>
          <cell r="AF729">
            <v>91</v>
          </cell>
          <cell r="AG729">
            <v>2</v>
          </cell>
          <cell r="AH729" t="str">
            <v>SAPHIRE</v>
          </cell>
          <cell r="AI729">
            <v>0</v>
          </cell>
          <cell r="AJ729" t="str">
            <v>Y</v>
          </cell>
          <cell r="AK729">
            <v>0</v>
          </cell>
          <cell r="AL729">
            <v>45261</v>
          </cell>
          <cell r="AM729">
            <v>45701</v>
          </cell>
          <cell r="AN729">
            <v>1</v>
          </cell>
          <cell r="AO729">
            <v>91</v>
          </cell>
          <cell r="AP729" t="str">
            <v>-</v>
          </cell>
          <cell r="AQ729" t="str">
            <v>-</v>
          </cell>
          <cell r="AR729" t="str">
            <v>-</v>
          </cell>
          <cell r="AS729" t="str">
            <v>-</v>
          </cell>
          <cell r="AT729" t="str">
            <v>-</v>
          </cell>
          <cell r="AU729" t="str">
            <v>-</v>
          </cell>
          <cell r="AV729" t="str">
            <v/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 t="str">
            <v/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 t="str">
            <v/>
          </cell>
          <cell r="BN729">
            <v>0</v>
          </cell>
          <cell r="BO729" t="str">
            <v/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T729">
            <v>0</v>
          </cell>
          <cell r="BU729" t="str">
            <v/>
          </cell>
          <cell r="BV729">
            <v>0</v>
          </cell>
          <cell r="BW729">
            <v>7</v>
          </cell>
          <cell r="BX729" t="str">
            <v>DOWNGRADE</v>
          </cell>
          <cell r="BY729" t="str">
            <v>RESET</v>
          </cell>
        </row>
        <row r="730">
          <cell r="A730" t="str">
            <v>A1748</v>
          </cell>
          <cell r="B730" t="str">
            <v>Aldi Prayoga</v>
          </cell>
          <cell r="C730" t="str">
            <v>TEMA C2</v>
          </cell>
          <cell r="D730">
            <v>45246</v>
          </cell>
          <cell r="E730" t="str">
            <v>Nov-23</v>
          </cell>
          <cell r="F730" t="str">
            <v>REGULER</v>
          </cell>
          <cell r="G730" t="str">
            <v>REGULER</v>
          </cell>
          <cell r="H730" t="str">
            <v>-</v>
          </cell>
          <cell r="I730" t="str">
            <v>-</v>
          </cell>
          <cell r="J730" t="str">
            <v>-</v>
          </cell>
          <cell r="K730" t="str">
            <v>-</v>
          </cell>
          <cell r="L730" t="str">
            <v>-</v>
          </cell>
          <cell r="M730">
            <v>8</v>
          </cell>
          <cell r="N730">
            <v>21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/>
          </cell>
          <cell r="T730">
            <v>29</v>
          </cell>
          <cell r="U730">
            <v>8</v>
          </cell>
          <cell r="V730">
            <v>21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 t="str">
            <v/>
          </cell>
          <cell r="AB730">
            <v>29</v>
          </cell>
          <cell r="AC730">
            <v>5</v>
          </cell>
          <cell r="AD730" t="str">
            <v>DOWNGRADE</v>
          </cell>
          <cell r="AE730" t="str">
            <v>RESET</v>
          </cell>
          <cell r="AF730">
            <v>0</v>
          </cell>
          <cell r="AG730">
            <v>3</v>
          </cell>
          <cell r="AH730" t="str">
            <v>SAPHIRE</v>
          </cell>
          <cell r="AI730">
            <v>0</v>
          </cell>
          <cell r="AJ730" t="str">
            <v>FALSE</v>
          </cell>
          <cell r="AK730">
            <v>0</v>
          </cell>
          <cell r="AL730">
            <v>45261</v>
          </cell>
          <cell r="AM730">
            <v>45701</v>
          </cell>
          <cell r="AN730">
            <v>1</v>
          </cell>
          <cell r="AO730">
            <v>0</v>
          </cell>
          <cell r="AP730" t="str">
            <v>-</v>
          </cell>
          <cell r="AQ730" t="str">
            <v>-</v>
          </cell>
          <cell r="AR730" t="str">
            <v>-</v>
          </cell>
          <cell r="AS730" t="str">
            <v>-</v>
          </cell>
          <cell r="AT730" t="str">
            <v>-</v>
          </cell>
          <cell r="AU730" t="str">
            <v>-</v>
          </cell>
          <cell r="AV730" t="str">
            <v/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 t="str">
            <v/>
          </cell>
          <cell r="BH730">
            <v>0</v>
          </cell>
          <cell r="BI730">
            <v>0</v>
          </cell>
          <cell r="BJ730">
            <v>0</v>
          </cell>
          <cell r="BK730">
            <v>0</v>
          </cell>
          <cell r="BL730">
            <v>0</v>
          </cell>
          <cell r="BM730" t="str">
            <v/>
          </cell>
          <cell r="BN730">
            <v>0</v>
          </cell>
          <cell r="BO730" t="str">
            <v/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T730">
            <v>0</v>
          </cell>
          <cell r="BU730" t="str">
            <v/>
          </cell>
          <cell r="BV730">
            <v>0</v>
          </cell>
          <cell r="BW730">
            <v>7</v>
          </cell>
          <cell r="BX730" t="str">
            <v>DOWNGRADE</v>
          </cell>
          <cell r="BY730" t="str">
            <v>RESET</v>
          </cell>
        </row>
        <row r="731">
          <cell r="A731" t="str">
            <v>A2729</v>
          </cell>
          <cell r="B731" t="str">
            <v>Alessio Inzaghi W</v>
          </cell>
          <cell r="C731" t="str">
            <v>TEMA C2</v>
          </cell>
          <cell r="D731">
            <v>45162</v>
          </cell>
          <cell r="E731" t="str">
            <v>Aug-23</v>
          </cell>
          <cell r="F731" t="str">
            <v>REGULER</v>
          </cell>
          <cell r="G731" t="str">
            <v>REGULER</v>
          </cell>
          <cell r="H731" t="str">
            <v>REGULER</v>
          </cell>
          <cell r="I731" t="str">
            <v>REGULER</v>
          </cell>
          <cell r="J731" t="str">
            <v>REGULER</v>
          </cell>
          <cell r="K731" t="str">
            <v>-</v>
          </cell>
          <cell r="L731" t="str">
            <v>-</v>
          </cell>
          <cell r="M731">
            <v>19</v>
          </cell>
          <cell r="N731">
            <v>28</v>
          </cell>
          <cell r="O731">
            <v>11</v>
          </cell>
          <cell r="P731">
            <v>2</v>
          </cell>
          <cell r="Q731">
            <v>8</v>
          </cell>
          <cell r="R731">
            <v>0</v>
          </cell>
          <cell r="S731" t="str">
            <v/>
          </cell>
          <cell r="T731">
            <v>68</v>
          </cell>
          <cell r="U731">
            <v>19</v>
          </cell>
          <cell r="V731">
            <v>28</v>
          </cell>
          <cell r="W731">
            <v>11</v>
          </cell>
          <cell r="X731">
            <v>2</v>
          </cell>
          <cell r="Y731">
            <v>8</v>
          </cell>
          <cell r="Z731">
            <v>0</v>
          </cell>
          <cell r="AA731" t="str">
            <v/>
          </cell>
          <cell r="AB731">
            <v>68</v>
          </cell>
          <cell r="AC731">
            <v>2</v>
          </cell>
          <cell r="AD731" t="str">
            <v>TIDAK</v>
          </cell>
          <cell r="AE731" t="str">
            <v>TIDAK</v>
          </cell>
          <cell r="AF731">
            <v>68</v>
          </cell>
          <cell r="AG731">
            <v>2</v>
          </cell>
          <cell r="AH731" t="str">
            <v>SAPHIRE</v>
          </cell>
          <cell r="AI731">
            <v>0</v>
          </cell>
          <cell r="AJ731" t="str">
            <v>Y</v>
          </cell>
          <cell r="AK731">
            <v>0</v>
          </cell>
          <cell r="AL731">
            <v>45261</v>
          </cell>
          <cell r="AM731">
            <v>45701</v>
          </cell>
          <cell r="AN731">
            <v>1</v>
          </cell>
          <cell r="AO731">
            <v>68</v>
          </cell>
          <cell r="AP731" t="str">
            <v>-</v>
          </cell>
          <cell r="AQ731" t="str">
            <v>-</v>
          </cell>
          <cell r="AR731" t="str">
            <v>-</v>
          </cell>
          <cell r="AS731" t="str">
            <v>-</v>
          </cell>
          <cell r="AT731" t="str">
            <v>-</v>
          </cell>
          <cell r="AU731" t="str">
            <v>-</v>
          </cell>
          <cell r="AV731" t="str">
            <v/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 t="str">
            <v/>
          </cell>
          <cell r="BH731">
            <v>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 t="str">
            <v/>
          </cell>
          <cell r="BN731">
            <v>0</v>
          </cell>
          <cell r="BO731" t="str">
            <v/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T731">
            <v>0</v>
          </cell>
          <cell r="BU731" t="str">
            <v/>
          </cell>
          <cell r="BV731">
            <v>0</v>
          </cell>
          <cell r="BW731">
            <v>7</v>
          </cell>
          <cell r="BX731" t="str">
            <v>DOWNGRADE</v>
          </cell>
          <cell r="BY731" t="str">
            <v>RESET</v>
          </cell>
        </row>
        <row r="732">
          <cell r="A732" t="str">
            <v>A3514</v>
          </cell>
          <cell r="B732" t="str">
            <v>Alexsandre Dede</v>
          </cell>
          <cell r="C732" t="str">
            <v>TEMA C2</v>
          </cell>
          <cell r="D732">
            <v>45262</v>
          </cell>
          <cell r="E732" t="str">
            <v>Dec-23</v>
          </cell>
          <cell r="F732" t="str">
            <v>REGULER</v>
          </cell>
          <cell r="G732" t="str">
            <v>REGULER</v>
          </cell>
          <cell r="H732" t="str">
            <v>REGULER</v>
          </cell>
          <cell r="I732" t="str">
            <v>REGULER</v>
          </cell>
          <cell r="J732" t="str">
            <v>REGULER</v>
          </cell>
          <cell r="K732" t="str">
            <v>REGULER</v>
          </cell>
          <cell r="L732" t="str">
            <v>REGULER</v>
          </cell>
          <cell r="M732">
            <v>2</v>
          </cell>
          <cell r="N732">
            <v>26</v>
          </cell>
          <cell r="O732">
            <v>33</v>
          </cell>
          <cell r="P732">
            <v>34</v>
          </cell>
          <cell r="Q732">
            <v>36</v>
          </cell>
          <cell r="R732">
            <v>34</v>
          </cell>
          <cell r="S732">
            <v>20</v>
          </cell>
          <cell r="T732">
            <v>185</v>
          </cell>
          <cell r="U732">
            <v>2</v>
          </cell>
          <cell r="V732">
            <v>26</v>
          </cell>
          <cell r="W732">
            <v>33</v>
          </cell>
          <cell r="X732">
            <v>34</v>
          </cell>
          <cell r="Y732">
            <v>36</v>
          </cell>
          <cell r="Z732">
            <v>34</v>
          </cell>
          <cell r="AA732">
            <v>20</v>
          </cell>
          <cell r="AB732">
            <v>185</v>
          </cell>
          <cell r="AC732">
            <v>0</v>
          </cell>
          <cell r="AD732" t="str">
            <v>TIDAK</v>
          </cell>
          <cell r="AE732" t="str">
            <v>TIDAK</v>
          </cell>
          <cell r="AF732">
            <v>185</v>
          </cell>
          <cell r="AG732">
            <v>4</v>
          </cell>
          <cell r="AH732" t="str">
            <v>SAPHIRE</v>
          </cell>
          <cell r="AI732">
            <v>0</v>
          </cell>
          <cell r="AJ732" t="str">
            <v>Y</v>
          </cell>
          <cell r="AK732">
            <v>0</v>
          </cell>
          <cell r="AL732">
            <v>45261</v>
          </cell>
          <cell r="AM732">
            <v>45701</v>
          </cell>
          <cell r="AN732">
            <v>1</v>
          </cell>
          <cell r="AO732">
            <v>185</v>
          </cell>
          <cell r="AP732" t="str">
            <v>-</v>
          </cell>
          <cell r="AQ732" t="str">
            <v>-</v>
          </cell>
          <cell r="AR732" t="str">
            <v>REGULER</v>
          </cell>
          <cell r="AS732" t="str">
            <v>REGULER</v>
          </cell>
          <cell r="AT732" t="str">
            <v>REGULER</v>
          </cell>
          <cell r="AU732" t="str">
            <v>REGULER</v>
          </cell>
          <cell r="AV732" t="str">
            <v/>
          </cell>
          <cell r="AW732">
            <v>41</v>
          </cell>
          <cell r="AX732">
            <v>38</v>
          </cell>
          <cell r="AY732">
            <v>39</v>
          </cell>
          <cell r="AZ732">
            <v>37</v>
          </cell>
          <cell r="BA732">
            <v>37</v>
          </cell>
          <cell r="BB732">
            <v>41</v>
          </cell>
          <cell r="BC732">
            <v>38</v>
          </cell>
          <cell r="BD732">
            <v>39</v>
          </cell>
          <cell r="BE732">
            <v>37</v>
          </cell>
          <cell r="BF732">
            <v>37</v>
          </cell>
          <cell r="BG732">
            <v>19</v>
          </cell>
          <cell r="BH732">
            <v>41</v>
          </cell>
          <cell r="BI732">
            <v>38</v>
          </cell>
          <cell r="BJ732">
            <v>39</v>
          </cell>
          <cell r="BK732">
            <v>37</v>
          </cell>
          <cell r="BL732">
            <v>37</v>
          </cell>
          <cell r="BM732">
            <v>15</v>
          </cell>
          <cell r="BN732">
            <v>226</v>
          </cell>
          <cell r="BO732">
            <v>19</v>
          </cell>
          <cell r="BP732">
            <v>41</v>
          </cell>
          <cell r="BQ732">
            <v>38</v>
          </cell>
          <cell r="BR732">
            <v>39</v>
          </cell>
          <cell r="BS732">
            <v>37</v>
          </cell>
          <cell r="BT732">
            <v>37</v>
          </cell>
          <cell r="BU732">
            <v>15</v>
          </cell>
          <cell r="BV732">
            <v>226</v>
          </cell>
          <cell r="BW732">
            <v>0</v>
          </cell>
          <cell r="BX732" t="str">
            <v>TIDAK</v>
          </cell>
          <cell r="BY732" t="str">
            <v>TIDAK</v>
          </cell>
        </row>
        <row r="733">
          <cell r="A733" t="str">
            <v>A2899</v>
          </cell>
          <cell r="B733" t="str">
            <v>Alfath Rainey</v>
          </cell>
          <cell r="C733" t="str">
            <v>TEMA C2</v>
          </cell>
          <cell r="D733">
            <v>45187</v>
          </cell>
          <cell r="E733" t="str">
            <v>Sep-23</v>
          </cell>
          <cell r="F733" t="str">
            <v>REGULER</v>
          </cell>
          <cell r="G733" t="str">
            <v>REGULER</v>
          </cell>
          <cell r="H733" t="str">
            <v>REGULER</v>
          </cell>
          <cell r="I733" t="str">
            <v>REGULER</v>
          </cell>
          <cell r="J733" t="str">
            <v>REGULER</v>
          </cell>
          <cell r="K733" t="str">
            <v>REGULER</v>
          </cell>
          <cell r="L733" t="str">
            <v>REGULER</v>
          </cell>
          <cell r="M733">
            <v>18</v>
          </cell>
          <cell r="N733">
            <v>34</v>
          </cell>
          <cell r="O733">
            <v>37</v>
          </cell>
          <cell r="P733">
            <v>31</v>
          </cell>
          <cell r="Q733">
            <v>15</v>
          </cell>
          <cell r="R733">
            <v>33</v>
          </cell>
          <cell r="S733">
            <v>10</v>
          </cell>
          <cell r="T733">
            <v>178</v>
          </cell>
          <cell r="U733">
            <v>18</v>
          </cell>
          <cell r="V733">
            <v>34</v>
          </cell>
          <cell r="W733">
            <v>37</v>
          </cell>
          <cell r="X733">
            <v>31</v>
          </cell>
          <cell r="Y733">
            <v>15</v>
          </cell>
          <cell r="Z733">
            <v>33</v>
          </cell>
          <cell r="AA733">
            <v>10</v>
          </cell>
          <cell r="AB733">
            <v>178</v>
          </cell>
          <cell r="AC733">
            <v>0</v>
          </cell>
          <cell r="AD733" t="str">
            <v>TIDAK</v>
          </cell>
          <cell r="AE733" t="str">
            <v>TIDAK</v>
          </cell>
          <cell r="AF733">
            <v>178</v>
          </cell>
          <cell r="AG733">
            <v>2</v>
          </cell>
          <cell r="AH733" t="str">
            <v>SAPHIRE</v>
          </cell>
          <cell r="AI733">
            <v>0</v>
          </cell>
          <cell r="AJ733" t="str">
            <v>Y</v>
          </cell>
          <cell r="AK733">
            <v>0</v>
          </cell>
          <cell r="AL733">
            <v>45261</v>
          </cell>
          <cell r="AM733">
            <v>45701</v>
          </cell>
          <cell r="AN733">
            <v>1</v>
          </cell>
          <cell r="AO733">
            <v>178</v>
          </cell>
          <cell r="AP733" t="str">
            <v>-</v>
          </cell>
          <cell r="AQ733" t="str">
            <v>-</v>
          </cell>
          <cell r="AR733" t="str">
            <v>REGULER</v>
          </cell>
          <cell r="AS733" t="str">
            <v>REGULER</v>
          </cell>
          <cell r="AT733" t="str">
            <v>REGULER</v>
          </cell>
          <cell r="AU733" t="str">
            <v>REGULER</v>
          </cell>
          <cell r="AV733" t="str">
            <v/>
          </cell>
          <cell r="AW733">
            <v>23</v>
          </cell>
          <cell r="AX733">
            <v>24</v>
          </cell>
          <cell r="AY733">
            <v>1</v>
          </cell>
          <cell r="AZ733">
            <v>5</v>
          </cell>
          <cell r="BA733">
            <v>5</v>
          </cell>
          <cell r="BB733">
            <v>23</v>
          </cell>
          <cell r="BC733">
            <v>24</v>
          </cell>
          <cell r="BD733">
            <v>1</v>
          </cell>
          <cell r="BE733">
            <v>5</v>
          </cell>
          <cell r="BF733">
            <v>5</v>
          </cell>
          <cell r="BG733">
            <v>8</v>
          </cell>
          <cell r="BH733">
            <v>23</v>
          </cell>
          <cell r="BI733">
            <v>24</v>
          </cell>
          <cell r="BJ733">
            <v>1</v>
          </cell>
          <cell r="BK733">
            <v>5</v>
          </cell>
          <cell r="BL733">
            <v>5</v>
          </cell>
          <cell r="BM733" t="str">
            <v/>
          </cell>
          <cell r="BN733">
            <v>66</v>
          </cell>
          <cell r="BO733">
            <v>8</v>
          </cell>
          <cell r="BP733">
            <v>23</v>
          </cell>
          <cell r="BQ733">
            <v>24</v>
          </cell>
          <cell r="BR733">
            <v>1</v>
          </cell>
          <cell r="BS733">
            <v>5</v>
          </cell>
          <cell r="BT733">
            <v>5</v>
          </cell>
          <cell r="BU733" t="str">
            <v/>
          </cell>
          <cell r="BV733">
            <v>66</v>
          </cell>
          <cell r="BW733">
            <v>1</v>
          </cell>
          <cell r="BX733" t="str">
            <v>TIDAK</v>
          </cell>
          <cell r="BY733" t="str">
            <v>TIDAK</v>
          </cell>
        </row>
        <row r="734">
          <cell r="A734" t="str">
            <v>A0407</v>
          </cell>
          <cell r="B734" t="str">
            <v>Alfiana Isnaini</v>
          </cell>
          <cell r="C734" t="str">
            <v>TEMA C2</v>
          </cell>
          <cell r="D734">
            <v>45311</v>
          </cell>
          <cell r="E734" t="str">
            <v>Jan-24</v>
          </cell>
          <cell r="F734" t="str">
            <v>-</v>
          </cell>
          <cell r="G734" t="str">
            <v>REGULER</v>
          </cell>
          <cell r="H734" t="str">
            <v>REGULER</v>
          </cell>
          <cell r="I734" t="str">
            <v>-</v>
          </cell>
          <cell r="J734" t="str">
            <v>-</v>
          </cell>
          <cell r="K734" t="str">
            <v>-</v>
          </cell>
          <cell r="L734" t="str">
            <v>-</v>
          </cell>
          <cell r="M734">
            <v>0</v>
          </cell>
          <cell r="N734">
            <v>4</v>
          </cell>
          <cell r="O734">
            <v>2</v>
          </cell>
          <cell r="P734">
            <v>0</v>
          </cell>
          <cell r="Q734">
            <v>0</v>
          </cell>
          <cell r="R734">
            <v>0</v>
          </cell>
          <cell r="S734" t="str">
            <v/>
          </cell>
          <cell r="T734">
            <v>6</v>
          </cell>
          <cell r="U734">
            <v>0</v>
          </cell>
          <cell r="V734">
            <v>4</v>
          </cell>
          <cell r="W734">
            <v>2</v>
          </cell>
          <cell r="X734">
            <v>0</v>
          </cell>
          <cell r="Y734">
            <v>0</v>
          </cell>
          <cell r="Z734">
            <v>0</v>
          </cell>
          <cell r="AA734" t="str">
            <v/>
          </cell>
          <cell r="AB734">
            <v>6</v>
          </cell>
          <cell r="AC734">
            <v>4</v>
          </cell>
          <cell r="AD734" t="str">
            <v>DOWNGRADE</v>
          </cell>
          <cell r="AE734" t="str">
            <v>RESET</v>
          </cell>
          <cell r="AF734">
            <v>0</v>
          </cell>
          <cell r="AG734">
            <v>1</v>
          </cell>
          <cell r="AH734" t="str">
            <v>SAPHIRE</v>
          </cell>
          <cell r="AI734">
            <v>0</v>
          </cell>
          <cell r="AJ734" t="str">
            <v>FALSE</v>
          </cell>
          <cell r="AK734">
            <v>0</v>
          </cell>
          <cell r="AL734">
            <v>45261</v>
          </cell>
          <cell r="AM734">
            <v>45701</v>
          </cell>
          <cell r="AN734">
            <v>1</v>
          </cell>
          <cell r="AO734">
            <v>0</v>
          </cell>
          <cell r="AP734" t="str">
            <v>-</v>
          </cell>
          <cell r="AQ734" t="str">
            <v>-</v>
          </cell>
          <cell r="AR734" t="str">
            <v>-</v>
          </cell>
          <cell r="AS734" t="str">
            <v>-</v>
          </cell>
          <cell r="AT734" t="str">
            <v>-</v>
          </cell>
          <cell r="AU734" t="str">
            <v>-</v>
          </cell>
          <cell r="AV734" t="str">
            <v/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 t="str">
            <v/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 t="str">
            <v/>
          </cell>
          <cell r="BN734">
            <v>0</v>
          </cell>
          <cell r="BO734" t="str">
            <v/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T734">
            <v>0</v>
          </cell>
          <cell r="BU734" t="str">
            <v/>
          </cell>
          <cell r="BV734">
            <v>0</v>
          </cell>
          <cell r="BW734">
            <v>7</v>
          </cell>
          <cell r="BX734" t="str">
            <v>DOWNGRADE</v>
          </cell>
          <cell r="BY734" t="str">
            <v>RESET</v>
          </cell>
        </row>
        <row r="735">
          <cell r="A735" t="str">
            <v>A2211</v>
          </cell>
          <cell r="B735" t="str">
            <v>ALFONSUS GASO</v>
          </cell>
          <cell r="C735" t="str">
            <v>TEMA C2</v>
          </cell>
          <cell r="D735">
            <v>45442</v>
          </cell>
          <cell r="E735" t="str">
            <v>May-24</v>
          </cell>
          <cell r="F735" t="str">
            <v>-</v>
          </cell>
          <cell r="G735" t="str">
            <v>-</v>
          </cell>
          <cell r="H735" t="str">
            <v>-</v>
          </cell>
          <cell r="I735" t="str">
            <v>-</v>
          </cell>
          <cell r="J735" t="str">
            <v>-</v>
          </cell>
          <cell r="K735" t="str">
            <v>REGULER</v>
          </cell>
          <cell r="L735" t="str">
            <v>REGULER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4</v>
          </cell>
          <cell r="S735">
            <v>22</v>
          </cell>
          <cell r="T735">
            <v>26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4</v>
          </cell>
          <cell r="AA735">
            <v>22</v>
          </cell>
          <cell r="AB735">
            <v>26</v>
          </cell>
          <cell r="AC735">
            <v>0</v>
          </cell>
          <cell r="AD735" t="str">
            <v>TIDAK</v>
          </cell>
          <cell r="AE735" t="str">
            <v>TIDAK</v>
          </cell>
          <cell r="AF735">
            <v>26</v>
          </cell>
          <cell r="AG735">
            <v>1</v>
          </cell>
          <cell r="AH735" t="str">
            <v>SAPHIRE</v>
          </cell>
          <cell r="AI735">
            <v>0</v>
          </cell>
          <cell r="AJ735" t="str">
            <v>FALSE</v>
          </cell>
          <cell r="AK735">
            <v>0</v>
          </cell>
          <cell r="AL735">
            <v>45261</v>
          </cell>
          <cell r="AM735">
            <v>45701</v>
          </cell>
          <cell r="AN735">
            <v>1</v>
          </cell>
          <cell r="AO735">
            <v>26</v>
          </cell>
          <cell r="AP735" t="str">
            <v>-</v>
          </cell>
          <cell r="AQ735" t="str">
            <v>-</v>
          </cell>
          <cell r="AR735" t="str">
            <v>REGULER</v>
          </cell>
          <cell r="AS735" t="str">
            <v>REGULER</v>
          </cell>
          <cell r="AT735" t="str">
            <v>-</v>
          </cell>
          <cell r="AU735" t="str">
            <v>-</v>
          </cell>
          <cell r="AV735" t="str">
            <v/>
          </cell>
          <cell r="AW735">
            <v>39</v>
          </cell>
          <cell r="AX735">
            <v>47</v>
          </cell>
          <cell r="AY735">
            <v>21</v>
          </cell>
          <cell r="AZ735">
            <v>0</v>
          </cell>
          <cell r="BA735">
            <v>0</v>
          </cell>
          <cell r="BB735">
            <v>39</v>
          </cell>
          <cell r="BC735">
            <v>47</v>
          </cell>
          <cell r="BD735">
            <v>21</v>
          </cell>
          <cell r="BE735">
            <v>0</v>
          </cell>
          <cell r="BF735">
            <v>0</v>
          </cell>
          <cell r="BG735">
            <v>20</v>
          </cell>
          <cell r="BH735">
            <v>39</v>
          </cell>
          <cell r="BI735">
            <v>47</v>
          </cell>
          <cell r="BJ735">
            <v>21</v>
          </cell>
          <cell r="BK735">
            <v>0</v>
          </cell>
          <cell r="BL735">
            <v>0</v>
          </cell>
          <cell r="BM735" t="str">
            <v/>
          </cell>
          <cell r="BN735">
            <v>127</v>
          </cell>
          <cell r="BO735">
            <v>20</v>
          </cell>
          <cell r="BP735">
            <v>39</v>
          </cell>
          <cell r="BQ735">
            <v>47</v>
          </cell>
          <cell r="BR735">
            <v>21</v>
          </cell>
          <cell r="BS735">
            <v>0</v>
          </cell>
          <cell r="BT735">
            <v>0</v>
          </cell>
          <cell r="BU735" t="str">
            <v/>
          </cell>
          <cell r="BV735">
            <v>127</v>
          </cell>
          <cell r="BW735">
            <v>3</v>
          </cell>
          <cell r="BX735" t="str">
            <v>DOWNGRADE</v>
          </cell>
          <cell r="BY735" t="str">
            <v>RESET</v>
          </cell>
        </row>
        <row r="736">
          <cell r="A736" t="str">
            <v>A0499</v>
          </cell>
          <cell r="B736" t="str">
            <v>Alindi Candra Dewi</v>
          </cell>
          <cell r="C736" t="str">
            <v>TEMA C2</v>
          </cell>
          <cell r="D736">
            <v>44865</v>
          </cell>
          <cell r="E736" t="str">
            <v>Oct-22</v>
          </cell>
          <cell r="F736" t="str">
            <v>EKSKLUSIF</v>
          </cell>
          <cell r="G736" t="str">
            <v>REGULER</v>
          </cell>
          <cell r="H736" t="str">
            <v>-</v>
          </cell>
          <cell r="I736" t="str">
            <v>-</v>
          </cell>
          <cell r="J736" t="str">
            <v>-</v>
          </cell>
          <cell r="K736" t="str">
            <v>-</v>
          </cell>
          <cell r="L736" t="str">
            <v>-</v>
          </cell>
          <cell r="M736">
            <v>20</v>
          </cell>
          <cell r="N736">
            <v>32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 t="str">
            <v/>
          </cell>
          <cell r="T736">
            <v>52</v>
          </cell>
          <cell r="U736">
            <v>0</v>
          </cell>
          <cell r="V736">
            <v>32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 t="str">
            <v/>
          </cell>
          <cell r="AB736">
            <v>32</v>
          </cell>
          <cell r="AC736">
            <v>5</v>
          </cell>
          <cell r="AD736" t="str">
            <v>DOWNGRADE</v>
          </cell>
          <cell r="AE736" t="str">
            <v>RESET</v>
          </cell>
          <cell r="AF736">
            <v>0</v>
          </cell>
          <cell r="AG736">
            <v>2</v>
          </cell>
          <cell r="AH736" t="str">
            <v>SAPHIRE</v>
          </cell>
          <cell r="AI736">
            <v>0</v>
          </cell>
          <cell r="AJ736" t="str">
            <v>FALSE</v>
          </cell>
          <cell r="AK736">
            <v>0</v>
          </cell>
          <cell r="AL736">
            <v>45261</v>
          </cell>
          <cell r="AM736">
            <v>45701</v>
          </cell>
          <cell r="AN736">
            <v>1</v>
          </cell>
          <cell r="AO736">
            <v>0</v>
          </cell>
          <cell r="AP736" t="str">
            <v>-</v>
          </cell>
          <cell r="AQ736" t="str">
            <v>-</v>
          </cell>
          <cell r="AR736" t="str">
            <v>-</v>
          </cell>
          <cell r="AS736" t="str">
            <v>-</v>
          </cell>
          <cell r="AT736" t="str">
            <v>-</v>
          </cell>
          <cell r="AU736" t="str">
            <v>-</v>
          </cell>
          <cell r="AV736" t="str">
            <v/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 t="str">
            <v/>
          </cell>
          <cell r="BH736">
            <v>0</v>
          </cell>
          <cell r="BI736">
            <v>0</v>
          </cell>
          <cell r="BJ736">
            <v>0</v>
          </cell>
          <cell r="BK736">
            <v>0</v>
          </cell>
          <cell r="BL736">
            <v>0</v>
          </cell>
          <cell r="BM736" t="str">
            <v/>
          </cell>
          <cell r="BN736">
            <v>0</v>
          </cell>
          <cell r="BO736" t="str">
            <v/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T736">
            <v>0</v>
          </cell>
          <cell r="BU736" t="str">
            <v/>
          </cell>
          <cell r="BV736">
            <v>0</v>
          </cell>
          <cell r="BW736">
            <v>7</v>
          </cell>
          <cell r="BX736" t="str">
            <v>DOWNGRADE</v>
          </cell>
          <cell r="BY736" t="str">
            <v>RESET</v>
          </cell>
        </row>
        <row r="737">
          <cell r="A737" t="str">
            <v>A2026</v>
          </cell>
          <cell r="B737" t="str">
            <v>Almay Caesari Ismiaji</v>
          </cell>
          <cell r="C737" t="str">
            <v>TEMA C2</v>
          </cell>
          <cell r="D737">
            <v>45033</v>
          </cell>
          <cell r="E737" t="str">
            <v>Apr-23</v>
          </cell>
          <cell r="F737" t="str">
            <v>REGULER</v>
          </cell>
          <cell r="G737" t="str">
            <v>REGULER</v>
          </cell>
          <cell r="H737" t="str">
            <v>REGULER</v>
          </cell>
          <cell r="I737" t="str">
            <v>REGULER</v>
          </cell>
          <cell r="J737" t="str">
            <v>REGULER</v>
          </cell>
          <cell r="K737" t="str">
            <v>EKSKLUSIF</v>
          </cell>
          <cell r="L737" t="str">
            <v>EKSKLUSIF</v>
          </cell>
          <cell r="M737">
            <v>19</v>
          </cell>
          <cell r="N737">
            <v>42</v>
          </cell>
          <cell r="O737">
            <v>37</v>
          </cell>
          <cell r="P737">
            <v>40</v>
          </cell>
          <cell r="Q737">
            <v>32</v>
          </cell>
          <cell r="R737">
            <v>41</v>
          </cell>
          <cell r="S737">
            <v>20</v>
          </cell>
          <cell r="T737">
            <v>231</v>
          </cell>
          <cell r="U737">
            <v>19</v>
          </cell>
          <cell r="V737">
            <v>42</v>
          </cell>
          <cell r="W737">
            <v>37</v>
          </cell>
          <cell r="X737">
            <v>40</v>
          </cell>
          <cell r="Y737">
            <v>32</v>
          </cell>
          <cell r="Z737">
            <v>0</v>
          </cell>
          <cell r="AA737">
            <v>0</v>
          </cell>
          <cell r="AB737">
            <v>170</v>
          </cell>
          <cell r="AC737">
            <v>0</v>
          </cell>
          <cell r="AD737" t="str">
            <v>TIDAK</v>
          </cell>
          <cell r="AE737" t="str">
            <v>TIDAK</v>
          </cell>
          <cell r="AF737">
            <v>170</v>
          </cell>
          <cell r="AG737">
            <v>2</v>
          </cell>
          <cell r="AH737" t="str">
            <v>SAPHIRE</v>
          </cell>
          <cell r="AI737">
            <v>135</v>
          </cell>
          <cell r="AJ737" t="str">
            <v>Y</v>
          </cell>
          <cell r="AK737">
            <v>0</v>
          </cell>
          <cell r="AL737">
            <v>45261</v>
          </cell>
          <cell r="AM737">
            <v>45701</v>
          </cell>
          <cell r="AN737">
            <v>1</v>
          </cell>
          <cell r="AO737">
            <v>35</v>
          </cell>
          <cell r="AP737" t="str">
            <v>EKSKLUSIF</v>
          </cell>
          <cell r="AQ737" t="str">
            <v>-</v>
          </cell>
          <cell r="AR737" t="str">
            <v>REGULER</v>
          </cell>
          <cell r="AS737" t="str">
            <v>REGULER</v>
          </cell>
          <cell r="AT737" t="str">
            <v>REGULER</v>
          </cell>
          <cell r="AU737" t="str">
            <v>REGULER</v>
          </cell>
          <cell r="AV737" t="str">
            <v/>
          </cell>
          <cell r="AW737">
            <v>46</v>
          </cell>
          <cell r="AX737">
            <v>34</v>
          </cell>
          <cell r="AY737">
            <v>18</v>
          </cell>
          <cell r="AZ737">
            <v>4</v>
          </cell>
          <cell r="BA737">
            <v>7</v>
          </cell>
          <cell r="BB737">
            <v>46</v>
          </cell>
          <cell r="BC737">
            <v>34</v>
          </cell>
          <cell r="BD737">
            <v>18</v>
          </cell>
          <cell r="BE737">
            <v>4</v>
          </cell>
          <cell r="BF737">
            <v>7</v>
          </cell>
          <cell r="BG737">
            <v>19</v>
          </cell>
          <cell r="BH737">
            <v>46</v>
          </cell>
          <cell r="BI737">
            <v>34</v>
          </cell>
          <cell r="BJ737">
            <v>18</v>
          </cell>
          <cell r="BK737">
            <v>4</v>
          </cell>
          <cell r="BL737">
            <v>7</v>
          </cell>
          <cell r="BM737">
            <v>2</v>
          </cell>
          <cell r="BN737">
            <v>130</v>
          </cell>
          <cell r="BO737">
            <v>0</v>
          </cell>
          <cell r="BP737">
            <v>46</v>
          </cell>
          <cell r="BQ737">
            <v>34</v>
          </cell>
          <cell r="BR737">
            <v>18</v>
          </cell>
          <cell r="BS737">
            <v>4</v>
          </cell>
          <cell r="BT737">
            <v>7</v>
          </cell>
          <cell r="BU737">
            <v>2</v>
          </cell>
          <cell r="BV737">
            <v>111</v>
          </cell>
          <cell r="BW737">
            <v>0</v>
          </cell>
          <cell r="BX737" t="str">
            <v>TIDAK</v>
          </cell>
          <cell r="BY737" t="str">
            <v>TIDAK</v>
          </cell>
        </row>
        <row r="738">
          <cell r="A738">
            <v>90847</v>
          </cell>
          <cell r="B738" t="str">
            <v>Aloina Br Tarigan</v>
          </cell>
          <cell r="C738" t="str">
            <v>TEMA C2</v>
          </cell>
          <cell r="D738">
            <v>44501</v>
          </cell>
          <cell r="E738" t="str">
            <v>Nov-21</v>
          </cell>
          <cell r="F738" t="str">
            <v>EKSKLUSIF</v>
          </cell>
          <cell r="G738" t="str">
            <v>REGULER</v>
          </cell>
          <cell r="H738" t="str">
            <v>-</v>
          </cell>
          <cell r="I738" t="str">
            <v>-</v>
          </cell>
          <cell r="J738" t="str">
            <v>-</v>
          </cell>
          <cell r="K738" t="str">
            <v>-</v>
          </cell>
          <cell r="L738" t="str">
            <v>-</v>
          </cell>
          <cell r="M738">
            <v>17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 t="str">
            <v/>
          </cell>
          <cell r="T738">
            <v>17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 t="str">
            <v/>
          </cell>
          <cell r="AB738">
            <v>0</v>
          </cell>
          <cell r="AC738">
            <v>6</v>
          </cell>
          <cell r="AD738" t="str">
            <v>DOWNGRADE</v>
          </cell>
          <cell r="AE738" t="str">
            <v>RESET</v>
          </cell>
          <cell r="AF738">
            <v>0</v>
          </cell>
          <cell r="AG738">
            <v>2</v>
          </cell>
          <cell r="AH738" t="str">
            <v>SAPHIRE</v>
          </cell>
          <cell r="AI738">
            <v>0</v>
          </cell>
          <cell r="AJ738" t="str">
            <v>FALSE</v>
          </cell>
          <cell r="AK738">
            <v>0</v>
          </cell>
          <cell r="AL738">
            <v>45261</v>
          </cell>
          <cell r="AM738">
            <v>45701</v>
          </cell>
          <cell r="AN738">
            <v>1</v>
          </cell>
          <cell r="AO738">
            <v>0</v>
          </cell>
          <cell r="AP738" t="str">
            <v>-</v>
          </cell>
          <cell r="AQ738" t="str">
            <v>-</v>
          </cell>
          <cell r="AR738" t="str">
            <v>-</v>
          </cell>
          <cell r="AS738" t="str">
            <v>-</v>
          </cell>
          <cell r="AT738" t="str">
            <v>-</v>
          </cell>
          <cell r="AU738" t="str">
            <v>-</v>
          </cell>
          <cell r="AV738" t="str">
            <v/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 t="str">
            <v/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 t="str">
            <v/>
          </cell>
          <cell r="BN738">
            <v>0</v>
          </cell>
          <cell r="BO738" t="str">
            <v/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T738">
            <v>0</v>
          </cell>
          <cell r="BU738" t="str">
            <v/>
          </cell>
          <cell r="BV738">
            <v>0</v>
          </cell>
          <cell r="BW738">
            <v>7</v>
          </cell>
          <cell r="BX738" t="str">
            <v>DOWNGRADE</v>
          </cell>
          <cell r="BY738" t="str">
            <v>RESET</v>
          </cell>
        </row>
        <row r="739">
          <cell r="A739" t="str">
            <v>A4051</v>
          </cell>
          <cell r="B739" t="str">
            <v>ALVIANI TRESNA PUTRI UTAMI</v>
          </cell>
          <cell r="C739" t="str">
            <v>TEMA C2</v>
          </cell>
          <cell r="D739">
            <v>45437</v>
          </cell>
          <cell r="E739" t="str">
            <v>May-24</v>
          </cell>
          <cell r="F739" t="str">
            <v>-</v>
          </cell>
          <cell r="G739" t="str">
            <v>-</v>
          </cell>
          <cell r="H739" t="str">
            <v>-</v>
          </cell>
          <cell r="I739" t="str">
            <v>-</v>
          </cell>
          <cell r="J739" t="str">
            <v>-</v>
          </cell>
          <cell r="K739" t="str">
            <v>REGULER</v>
          </cell>
          <cell r="L739" t="str">
            <v>REGULER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11</v>
          </cell>
          <cell r="S739">
            <v>19</v>
          </cell>
          <cell r="T739">
            <v>30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11</v>
          </cell>
          <cell r="AA739">
            <v>19</v>
          </cell>
          <cell r="AB739">
            <v>30</v>
          </cell>
          <cell r="AC739">
            <v>0</v>
          </cell>
          <cell r="AD739" t="str">
            <v>TIDAK</v>
          </cell>
          <cell r="AE739" t="str">
            <v>TIDAK</v>
          </cell>
          <cell r="AF739">
            <v>30</v>
          </cell>
          <cell r="AG739">
            <v>1</v>
          </cell>
          <cell r="AH739" t="str">
            <v>SAPHIRE</v>
          </cell>
          <cell r="AI739">
            <v>0</v>
          </cell>
          <cell r="AJ739" t="str">
            <v>FALSE</v>
          </cell>
          <cell r="AK739">
            <v>0</v>
          </cell>
          <cell r="AL739">
            <v>45261</v>
          </cell>
          <cell r="AM739">
            <v>45701</v>
          </cell>
          <cell r="AN739">
            <v>1</v>
          </cell>
          <cell r="AO739">
            <v>30</v>
          </cell>
          <cell r="AP739" t="str">
            <v>-</v>
          </cell>
          <cell r="AQ739" t="str">
            <v>-</v>
          </cell>
          <cell r="AR739" t="str">
            <v>REGULER</v>
          </cell>
          <cell r="AS739" t="str">
            <v>REGULER</v>
          </cell>
          <cell r="AT739" t="str">
            <v>-</v>
          </cell>
          <cell r="AU739" t="str">
            <v>-</v>
          </cell>
          <cell r="AV739" t="str">
            <v/>
          </cell>
          <cell r="AW739">
            <v>36</v>
          </cell>
          <cell r="AX739">
            <v>31</v>
          </cell>
          <cell r="AY739">
            <v>20</v>
          </cell>
          <cell r="AZ739">
            <v>0</v>
          </cell>
          <cell r="BA739">
            <v>0</v>
          </cell>
          <cell r="BB739">
            <v>36</v>
          </cell>
          <cell r="BC739">
            <v>31</v>
          </cell>
          <cell r="BD739">
            <v>20</v>
          </cell>
          <cell r="BE739">
            <v>0</v>
          </cell>
          <cell r="BF739">
            <v>0</v>
          </cell>
          <cell r="BG739">
            <v>13</v>
          </cell>
          <cell r="BH739">
            <v>36</v>
          </cell>
          <cell r="BI739">
            <v>31</v>
          </cell>
          <cell r="BJ739">
            <v>20</v>
          </cell>
          <cell r="BK739">
            <v>0</v>
          </cell>
          <cell r="BL739">
            <v>0</v>
          </cell>
          <cell r="BM739" t="str">
            <v/>
          </cell>
          <cell r="BN739">
            <v>100</v>
          </cell>
          <cell r="BO739">
            <v>13</v>
          </cell>
          <cell r="BP739">
            <v>36</v>
          </cell>
          <cell r="BQ739">
            <v>31</v>
          </cell>
          <cell r="BR739">
            <v>20</v>
          </cell>
          <cell r="BS739">
            <v>0</v>
          </cell>
          <cell r="BT739">
            <v>0</v>
          </cell>
          <cell r="BU739" t="str">
            <v/>
          </cell>
          <cell r="BV739">
            <v>100</v>
          </cell>
          <cell r="BW739">
            <v>3</v>
          </cell>
          <cell r="BX739" t="str">
            <v>DOWNGRADE</v>
          </cell>
          <cell r="BY739" t="str">
            <v>RESET</v>
          </cell>
        </row>
        <row r="740">
          <cell r="A740" t="str">
            <v>A2730</v>
          </cell>
          <cell r="B740" t="str">
            <v>Amalia Wahyu Wulandari</v>
          </cell>
          <cell r="C740" t="str">
            <v>TEMA C2</v>
          </cell>
          <cell r="D740">
            <v>45154</v>
          </cell>
          <cell r="E740" t="str">
            <v>Aug-23</v>
          </cell>
          <cell r="F740" t="str">
            <v>REGULER</v>
          </cell>
          <cell r="G740" t="str">
            <v>REGULER</v>
          </cell>
          <cell r="H740" t="str">
            <v>REGULER</v>
          </cell>
          <cell r="I740" t="str">
            <v>REGULER</v>
          </cell>
          <cell r="J740" t="str">
            <v>REGULER</v>
          </cell>
          <cell r="K740" t="str">
            <v>-</v>
          </cell>
          <cell r="L740" t="str">
            <v>-</v>
          </cell>
          <cell r="M740">
            <v>3</v>
          </cell>
          <cell r="N740">
            <v>15</v>
          </cell>
          <cell r="O740">
            <v>11</v>
          </cell>
          <cell r="P740">
            <v>4</v>
          </cell>
          <cell r="Q740">
            <v>9</v>
          </cell>
          <cell r="R740">
            <v>0</v>
          </cell>
          <cell r="S740" t="str">
            <v/>
          </cell>
          <cell r="T740">
            <v>42</v>
          </cell>
          <cell r="U740">
            <v>3</v>
          </cell>
          <cell r="V740">
            <v>15</v>
          </cell>
          <cell r="W740">
            <v>11</v>
          </cell>
          <cell r="X740">
            <v>4</v>
          </cell>
          <cell r="Y740">
            <v>9</v>
          </cell>
          <cell r="Z740">
            <v>0</v>
          </cell>
          <cell r="AA740" t="str">
            <v/>
          </cell>
          <cell r="AB740">
            <v>42</v>
          </cell>
          <cell r="AC740">
            <v>2</v>
          </cell>
          <cell r="AD740" t="str">
            <v>TIDAK</v>
          </cell>
          <cell r="AE740" t="str">
            <v>TIDAK</v>
          </cell>
          <cell r="AF740">
            <v>42</v>
          </cell>
          <cell r="AG740">
            <v>1</v>
          </cell>
          <cell r="AH740" t="str">
            <v>SAPHIRE</v>
          </cell>
          <cell r="AI740">
            <v>0</v>
          </cell>
          <cell r="AJ740" t="str">
            <v>FALSE</v>
          </cell>
          <cell r="AK740">
            <v>0</v>
          </cell>
          <cell r="AL740">
            <v>45261</v>
          </cell>
          <cell r="AM740">
            <v>45701</v>
          </cell>
          <cell r="AN740">
            <v>1</v>
          </cell>
          <cell r="AO740">
            <v>42</v>
          </cell>
          <cell r="AP740" t="str">
            <v>-</v>
          </cell>
          <cell r="AQ740" t="str">
            <v>-</v>
          </cell>
          <cell r="AR740" t="str">
            <v>REGULER</v>
          </cell>
          <cell r="AS740" t="str">
            <v>-</v>
          </cell>
          <cell r="AT740" t="str">
            <v>-</v>
          </cell>
          <cell r="AU740" t="str">
            <v>-</v>
          </cell>
          <cell r="AV740" t="str">
            <v/>
          </cell>
          <cell r="AW740">
            <v>0</v>
          </cell>
          <cell r="AX740">
            <v>4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4</v>
          </cell>
          <cell r="BD740">
            <v>0</v>
          </cell>
          <cell r="BE740">
            <v>0</v>
          </cell>
          <cell r="BF740">
            <v>0</v>
          </cell>
          <cell r="BG740">
            <v>2</v>
          </cell>
          <cell r="BH740">
            <v>0</v>
          </cell>
          <cell r="BI740">
            <v>4</v>
          </cell>
          <cell r="BJ740">
            <v>0</v>
          </cell>
          <cell r="BK740">
            <v>0</v>
          </cell>
          <cell r="BL740">
            <v>0</v>
          </cell>
          <cell r="BM740" t="str">
            <v/>
          </cell>
          <cell r="BN740">
            <v>6</v>
          </cell>
          <cell r="BO740">
            <v>2</v>
          </cell>
          <cell r="BP740">
            <v>0</v>
          </cell>
          <cell r="BQ740">
            <v>4</v>
          </cell>
          <cell r="BR740">
            <v>0</v>
          </cell>
          <cell r="BS740">
            <v>0</v>
          </cell>
          <cell r="BT740">
            <v>0</v>
          </cell>
          <cell r="BU740" t="str">
            <v/>
          </cell>
          <cell r="BV740">
            <v>6</v>
          </cell>
          <cell r="BW740">
            <v>5</v>
          </cell>
          <cell r="BX740" t="str">
            <v>DOWNGRADE</v>
          </cell>
          <cell r="BY740" t="str">
            <v>RESET</v>
          </cell>
        </row>
        <row r="741">
          <cell r="A741" t="str">
            <v>A3207</v>
          </cell>
          <cell r="B741" t="str">
            <v>Amelia Tri C Naibaho</v>
          </cell>
          <cell r="C741" t="str">
            <v>TEMA C2</v>
          </cell>
          <cell r="D741">
            <v>45231</v>
          </cell>
          <cell r="E741" t="str">
            <v>Nov-23</v>
          </cell>
          <cell r="F741" t="str">
            <v>REGULER</v>
          </cell>
          <cell r="G741" t="str">
            <v>-</v>
          </cell>
          <cell r="H741" t="str">
            <v>REGULER</v>
          </cell>
          <cell r="I741" t="str">
            <v>REGULER</v>
          </cell>
          <cell r="J741" t="str">
            <v>REGULER</v>
          </cell>
          <cell r="K741" t="str">
            <v>REGULER</v>
          </cell>
          <cell r="L741" t="str">
            <v>REGULER</v>
          </cell>
          <cell r="M741">
            <v>0</v>
          </cell>
          <cell r="N741">
            <v>0</v>
          </cell>
          <cell r="O741">
            <v>29</v>
          </cell>
          <cell r="P741">
            <v>38</v>
          </cell>
          <cell r="Q741">
            <v>36</v>
          </cell>
          <cell r="R741">
            <v>28</v>
          </cell>
          <cell r="S741">
            <v>14</v>
          </cell>
          <cell r="T741">
            <v>145</v>
          </cell>
          <cell r="U741">
            <v>0</v>
          </cell>
          <cell r="V741">
            <v>0</v>
          </cell>
          <cell r="W741">
            <v>29</v>
          </cell>
          <cell r="X741">
            <v>38</v>
          </cell>
          <cell r="Y741">
            <v>36</v>
          </cell>
          <cell r="Z741">
            <v>28</v>
          </cell>
          <cell r="AA741">
            <v>14</v>
          </cell>
          <cell r="AB741">
            <v>145</v>
          </cell>
          <cell r="AC741">
            <v>2</v>
          </cell>
          <cell r="AD741" t="str">
            <v>TIDAK</v>
          </cell>
          <cell r="AE741" t="str">
            <v>TIDAK</v>
          </cell>
          <cell r="AF741">
            <v>145</v>
          </cell>
          <cell r="AG741">
            <v>2</v>
          </cell>
          <cell r="AH741" t="str">
            <v>SAPHIRE</v>
          </cell>
          <cell r="AI741">
            <v>0</v>
          </cell>
          <cell r="AJ741" t="str">
            <v>Y</v>
          </cell>
          <cell r="AK741">
            <v>0</v>
          </cell>
          <cell r="AL741">
            <v>45261</v>
          </cell>
          <cell r="AM741">
            <v>45701</v>
          </cell>
          <cell r="AN741">
            <v>1</v>
          </cell>
          <cell r="AO741">
            <v>145</v>
          </cell>
          <cell r="AP741" t="str">
            <v>-</v>
          </cell>
          <cell r="AQ741" t="str">
            <v>-</v>
          </cell>
          <cell r="AR741" t="str">
            <v>REGULER</v>
          </cell>
          <cell r="AS741" t="str">
            <v>REGULER</v>
          </cell>
          <cell r="AT741" t="str">
            <v>-</v>
          </cell>
          <cell r="AU741" t="str">
            <v>-</v>
          </cell>
          <cell r="AV741" t="str">
            <v/>
          </cell>
          <cell r="AW741">
            <v>0</v>
          </cell>
          <cell r="AX741">
            <v>34</v>
          </cell>
          <cell r="AY741">
            <v>2</v>
          </cell>
          <cell r="AZ741">
            <v>0</v>
          </cell>
          <cell r="BA741">
            <v>0</v>
          </cell>
          <cell r="BB741">
            <v>0</v>
          </cell>
          <cell r="BC741">
            <v>34</v>
          </cell>
          <cell r="BD741">
            <v>2</v>
          </cell>
          <cell r="BE741">
            <v>0</v>
          </cell>
          <cell r="BF741">
            <v>0</v>
          </cell>
          <cell r="BG741" t="str">
            <v/>
          </cell>
          <cell r="BH741">
            <v>0</v>
          </cell>
          <cell r="BI741">
            <v>34</v>
          </cell>
          <cell r="BJ741">
            <v>2</v>
          </cell>
          <cell r="BK741">
            <v>0</v>
          </cell>
          <cell r="BL741">
            <v>0</v>
          </cell>
          <cell r="BM741" t="str">
            <v/>
          </cell>
          <cell r="BN741">
            <v>36</v>
          </cell>
          <cell r="BO741" t="str">
            <v/>
          </cell>
          <cell r="BP741">
            <v>0</v>
          </cell>
          <cell r="BQ741">
            <v>34</v>
          </cell>
          <cell r="BR741">
            <v>2</v>
          </cell>
          <cell r="BS741">
            <v>0</v>
          </cell>
          <cell r="BT741">
            <v>0</v>
          </cell>
          <cell r="BU741" t="str">
            <v/>
          </cell>
          <cell r="BV741">
            <v>36</v>
          </cell>
          <cell r="BW741">
            <v>5</v>
          </cell>
          <cell r="BX741" t="str">
            <v>DOWNGRADE</v>
          </cell>
          <cell r="BY741" t="str">
            <v>RESET</v>
          </cell>
        </row>
        <row r="742">
          <cell r="A742" t="str">
            <v>A3233</v>
          </cell>
          <cell r="B742" t="str">
            <v>Andhika Syeilla Ramdhani</v>
          </cell>
          <cell r="C742" t="str">
            <v>TEMA C2</v>
          </cell>
          <cell r="D742">
            <v>45293</v>
          </cell>
          <cell r="E742" t="str">
            <v>Jan-24</v>
          </cell>
          <cell r="F742" t="str">
            <v>-</v>
          </cell>
          <cell r="G742" t="str">
            <v>REGULER</v>
          </cell>
          <cell r="H742" t="str">
            <v>-</v>
          </cell>
          <cell r="I742" t="str">
            <v>-</v>
          </cell>
          <cell r="J742" t="str">
            <v>-</v>
          </cell>
          <cell r="K742" t="str">
            <v>-</v>
          </cell>
          <cell r="L742" t="str">
            <v>-</v>
          </cell>
          <cell r="M742">
            <v>0</v>
          </cell>
          <cell r="N742">
            <v>4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 t="str">
            <v/>
          </cell>
          <cell r="T742">
            <v>4</v>
          </cell>
          <cell r="U742">
            <v>0</v>
          </cell>
          <cell r="V742">
            <v>4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 t="str">
            <v/>
          </cell>
          <cell r="AB742">
            <v>4</v>
          </cell>
          <cell r="AC742">
            <v>5</v>
          </cell>
          <cell r="AD742" t="str">
            <v>DOWNGRADE</v>
          </cell>
          <cell r="AE742" t="str">
            <v>RESET</v>
          </cell>
          <cell r="AF742">
            <v>0</v>
          </cell>
          <cell r="AG742">
            <v>1</v>
          </cell>
          <cell r="AH742" t="str">
            <v>SAPHIRE</v>
          </cell>
          <cell r="AI742">
            <v>0</v>
          </cell>
          <cell r="AJ742" t="str">
            <v>FALSE</v>
          </cell>
          <cell r="AK742">
            <v>0</v>
          </cell>
          <cell r="AL742">
            <v>45261</v>
          </cell>
          <cell r="AM742">
            <v>45701</v>
          </cell>
          <cell r="AN742">
            <v>1</v>
          </cell>
          <cell r="AO742">
            <v>0</v>
          </cell>
          <cell r="AP742" t="str">
            <v>-</v>
          </cell>
          <cell r="AQ742" t="str">
            <v>-</v>
          </cell>
          <cell r="AR742" t="str">
            <v>-</v>
          </cell>
          <cell r="AS742" t="str">
            <v>-</v>
          </cell>
          <cell r="AT742" t="str">
            <v>-</v>
          </cell>
          <cell r="AU742" t="str">
            <v>-</v>
          </cell>
          <cell r="AV742" t="str">
            <v/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 t="str">
            <v/>
          </cell>
          <cell r="BH742">
            <v>0</v>
          </cell>
          <cell r="BI742">
            <v>0</v>
          </cell>
          <cell r="BJ742">
            <v>0</v>
          </cell>
          <cell r="BK742">
            <v>0</v>
          </cell>
          <cell r="BL742">
            <v>0</v>
          </cell>
          <cell r="BM742" t="str">
            <v/>
          </cell>
          <cell r="BN742">
            <v>0</v>
          </cell>
          <cell r="BO742" t="str">
            <v/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T742">
            <v>0</v>
          </cell>
          <cell r="BU742" t="str">
            <v/>
          </cell>
          <cell r="BV742">
            <v>0</v>
          </cell>
          <cell r="BW742">
            <v>7</v>
          </cell>
          <cell r="BX742" t="str">
            <v>DOWNGRADE</v>
          </cell>
          <cell r="BY742" t="str">
            <v>RESET</v>
          </cell>
        </row>
        <row r="743">
          <cell r="A743" t="str">
            <v>A1698</v>
          </cell>
          <cell r="B743" t="str">
            <v xml:space="preserve">Andika Dewantoro Wibowo </v>
          </cell>
          <cell r="C743" t="str">
            <v>TEMA C2</v>
          </cell>
          <cell r="D743">
            <v>45019</v>
          </cell>
          <cell r="E743" t="str">
            <v>Apr-23</v>
          </cell>
          <cell r="F743" t="str">
            <v>REGULER</v>
          </cell>
          <cell r="G743" t="str">
            <v>REGULER</v>
          </cell>
          <cell r="H743" t="str">
            <v>REGULER</v>
          </cell>
          <cell r="I743" t="str">
            <v>REGULER</v>
          </cell>
          <cell r="J743" t="str">
            <v>REGULER</v>
          </cell>
          <cell r="K743" t="str">
            <v>EKSKLUSIF</v>
          </cell>
          <cell r="L743" t="str">
            <v>-</v>
          </cell>
          <cell r="M743">
            <v>16</v>
          </cell>
          <cell r="N743">
            <v>39</v>
          </cell>
          <cell r="O743">
            <v>28</v>
          </cell>
          <cell r="P743">
            <v>33</v>
          </cell>
          <cell r="Q743">
            <v>37</v>
          </cell>
          <cell r="R743">
            <v>40</v>
          </cell>
          <cell r="S743">
            <v>0</v>
          </cell>
          <cell r="T743">
            <v>193</v>
          </cell>
          <cell r="U743">
            <v>16</v>
          </cell>
          <cell r="V743">
            <v>39</v>
          </cell>
          <cell r="W743">
            <v>28</v>
          </cell>
          <cell r="X743">
            <v>33</v>
          </cell>
          <cell r="Y743">
            <v>37</v>
          </cell>
          <cell r="Z743">
            <v>0</v>
          </cell>
          <cell r="AA743">
            <v>0</v>
          </cell>
          <cell r="AB743">
            <v>153</v>
          </cell>
          <cell r="AC743">
            <v>1</v>
          </cell>
          <cell r="AD743" t="str">
            <v>TIDAK</v>
          </cell>
          <cell r="AE743" t="str">
            <v>TIDAK</v>
          </cell>
          <cell r="AF743">
            <v>153</v>
          </cell>
          <cell r="AG743">
            <v>2</v>
          </cell>
          <cell r="AH743" t="str">
            <v>SAPHIRE</v>
          </cell>
          <cell r="AI743">
            <v>0</v>
          </cell>
          <cell r="AJ743" t="str">
            <v>Y</v>
          </cell>
          <cell r="AK743">
            <v>0</v>
          </cell>
          <cell r="AL743">
            <v>45261</v>
          </cell>
          <cell r="AM743">
            <v>45701</v>
          </cell>
          <cell r="AN743">
            <v>1</v>
          </cell>
          <cell r="AO743">
            <v>153</v>
          </cell>
          <cell r="AP743" t="str">
            <v>-</v>
          </cell>
          <cell r="AQ743" t="str">
            <v>-</v>
          </cell>
          <cell r="AR743" t="str">
            <v>-</v>
          </cell>
          <cell r="AS743" t="str">
            <v>-</v>
          </cell>
          <cell r="AT743" t="str">
            <v>-</v>
          </cell>
          <cell r="AU743" t="str">
            <v>-</v>
          </cell>
          <cell r="AV743" t="str">
            <v/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 t="str">
            <v/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 t="str">
            <v/>
          </cell>
          <cell r="BN743">
            <v>0</v>
          </cell>
          <cell r="BO743" t="str">
            <v/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T743">
            <v>0</v>
          </cell>
          <cell r="BU743" t="str">
            <v/>
          </cell>
          <cell r="BV743">
            <v>0</v>
          </cell>
          <cell r="BW743">
            <v>7</v>
          </cell>
          <cell r="BX743" t="str">
            <v>DOWNGRADE</v>
          </cell>
          <cell r="BY743" t="str">
            <v>RESET</v>
          </cell>
        </row>
        <row r="744">
          <cell r="A744" t="str">
            <v>A1566</v>
          </cell>
          <cell r="B744" t="str">
            <v>Andita Hermawanto</v>
          </cell>
          <cell r="C744" t="str">
            <v>TEMA C2</v>
          </cell>
          <cell r="D744">
            <v>45001</v>
          </cell>
          <cell r="E744" t="str">
            <v>Mar-23</v>
          </cell>
          <cell r="F744" t="str">
            <v>REGULER</v>
          </cell>
          <cell r="G744" t="str">
            <v>REGULER</v>
          </cell>
          <cell r="H744" t="str">
            <v>REGULER</v>
          </cell>
          <cell r="I744" t="str">
            <v>REGULER</v>
          </cell>
          <cell r="J744" t="str">
            <v>REGULER</v>
          </cell>
          <cell r="K744" t="str">
            <v>REGULER</v>
          </cell>
          <cell r="L744" t="str">
            <v>REGULER</v>
          </cell>
          <cell r="M744">
            <v>15</v>
          </cell>
          <cell r="N744">
            <v>27</v>
          </cell>
          <cell r="O744">
            <v>27</v>
          </cell>
          <cell r="P744">
            <v>26</v>
          </cell>
          <cell r="Q744">
            <v>21</v>
          </cell>
          <cell r="R744">
            <v>25</v>
          </cell>
          <cell r="S744">
            <v>4</v>
          </cell>
          <cell r="T744">
            <v>145</v>
          </cell>
          <cell r="U744">
            <v>15</v>
          </cell>
          <cell r="V744">
            <v>27</v>
          </cell>
          <cell r="W744">
            <v>27</v>
          </cell>
          <cell r="X744">
            <v>26</v>
          </cell>
          <cell r="Y744">
            <v>21</v>
          </cell>
          <cell r="Z744">
            <v>25</v>
          </cell>
          <cell r="AA744">
            <v>4</v>
          </cell>
          <cell r="AB744">
            <v>145</v>
          </cell>
          <cell r="AC744">
            <v>0</v>
          </cell>
          <cell r="AD744" t="str">
            <v>TIDAK</v>
          </cell>
          <cell r="AE744" t="str">
            <v>TIDAK</v>
          </cell>
          <cell r="AF744">
            <v>145</v>
          </cell>
          <cell r="AG744">
            <v>3</v>
          </cell>
          <cell r="AH744" t="str">
            <v>SAPHIRE</v>
          </cell>
          <cell r="AI744">
            <v>0</v>
          </cell>
          <cell r="AJ744" t="str">
            <v>Y</v>
          </cell>
          <cell r="AK744">
            <v>0</v>
          </cell>
          <cell r="AL744">
            <v>45261</v>
          </cell>
          <cell r="AM744">
            <v>45701</v>
          </cell>
          <cell r="AN744">
            <v>1</v>
          </cell>
          <cell r="AO744">
            <v>145</v>
          </cell>
          <cell r="AP744" t="str">
            <v>-</v>
          </cell>
          <cell r="AQ744" t="str">
            <v>-</v>
          </cell>
          <cell r="AR744" t="str">
            <v>REGULER</v>
          </cell>
          <cell r="AS744" t="str">
            <v>REGULER</v>
          </cell>
          <cell r="AT744" t="str">
            <v>REGULER</v>
          </cell>
          <cell r="AU744" t="str">
            <v>REGULER</v>
          </cell>
          <cell r="AV744" t="str">
            <v/>
          </cell>
          <cell r="AW744">
            <v>6</v>
          </cell>
          <cell r="AX744">
            <v>24</v>
          </cell>
          <cell r="AY744">
            <v>23</v>
          </cell>
          <cell r="AZ744">
            <v>18</v>
          </cell>
          <cell r="BA744">
            <v>17</v>
          </cell>
          <cell r="BB744">
            <v>6</v>
          </cell>
          <cell r="BC744">
            <v>24</v>
          </cell>
          <cell r="BD744">
            <v>23</v>
          </cell>
          <cell r="BE744">
            <v>18</v>
          </cell>
          <cell r="BF744">
            <v>17</v>
          </cell>
          <cell r="BG744">
            <v>3</v>
          </cell>
          <cell r="BH744">
            <v>6</v>
          </cell>
          <cell r="BI744">
            <v>24</v>
          </cell>
          <cell r="BJ744">
            <v>23</v>
          </cell>
          <cell r="BK744">
            <v>18</v>
          </cell>
          <cell r="BL744">
            <v>17</v>
          </cell>
          <cell r="BM744" t="str">
            <v/>
          </cell>
          <cell r="BN744">
            <v>91</v>
          </cell>
          <cell r="BO744">
            <v>3</v>
          </cell>
          <cell r="BP744">
            <v>6</v>
          </cell>
          <cell r="BQ744">
            <v>24</v>
          </cell>
          <cell r="BR744">
            <v>23</v>
          </cell>
          <cell r="BS744">
            <v>18</v>
          </cell>
          <cell r="BT744">
            <v>17</v>
          </cell>
          <cell r="BU744" t="str">
            <v/>
          </cell>
          <cell r="BV744">
            <v>91</v>
          </cell>
          <cell r="BW744">
            <v>1</v>
          </cell>
          <cell r="BX744" t="str">
            <v>TIDAK</v>
          </cell>
          <cell r="BY744" t="str">
            <v>TIDAK</v>
          </cell>
        </row>
        <row r="745">
          <cell r="A745" t="str">
            <v>A3815</v>
          </cell>
          <cell r="B745" t="str">
            <v>Andreane Amarissa</v>
          </cell>
          <cell r="C745" t="str">
            <v>TEMA C2</v>
          </cell>
          <cell r="D745">
            <v>45367</v>
          </cell>
          <cell r="E745" t="str">
            <v>Mar-24</v>
          </cell>
          <cell r="F745" t="str">
            <v>-</v>
          </cell>
          <cell r="G745" t="str">
            <v>-</v>
          </cell>
          <cell r="H745" t="str">
            <v>-</v>
          </cell>
          <cell r="I745" t="str">
            <v>REGULER</v>
          </cell>
          <cell r="J745" t="str">
            <v>REGULER</v>
          </cell>
          <cell r="K745" t="str">
            <v>REGULER</v>
          </cell>
          <cell r="L745" t="str">
            <v>REGULER</v>
          </cell>
          <cell r="M745">
            <v>0</v>
          </cell>
          <cell r="N745">
            <v>0</v>
          </cell>
          <cell r="O745">
            <v>0</v>
          </cell>
          <cell r="P745">
            <v>38</v>
          </cell>
          <cell r="Q745">
            <v>38</v>
          </cell>
          <cell r="R745">
            <v>42</v>
          </cell>
          <cell r="S745">
            <v>22</v>
          </cell>
          <cell r="T745">
            <v>140</v>
          </cell>
          <cell r="U745">
            <v>0</v>
          </cell>
          <cell r="V745">
            <v>0</v>
          </cell>
          <cell r="W745">
            <v>0</v>
          </cell>
          <cell r="X745">
            <v>38</v>
          </cell>
          <cell r="Y745">
            <v>38</v>
          </cell>
          <cell r="Z745">
            <v>42</v>
          </cell>
          <cell r="AA745">
            <v>22</v>
          </cell>
          <cell r="AB745">
            <v>140</v>
          </cell>
          <cell r="AC745">
            <v>0</v>
          </cell>
          <cell r="AD745" t="str">
            <v>TIDAK</v>
          </cell>
          <cell r="AE745" t="str">
            <v>TIDAK</v>
          </cell>
          <cell r="AF745">
            <v>140</v>
          </cell>
          <cell r="AG745">
            <v>3</v>
          </cell>
          <cell r="AH745" t="str">
            <v>SAPHIRE</v>
          </cell>
          <cell r="AI745">
            <v>0</v>
          </cell>
          <cell r="AJ745" t="str">
            <v>Y</v>
          </cell>
          <cell r="AK745">
            <v>0</v>
          </cell>
          <cell r="AL745">
            <v>45261</v>
          </cell>
          <cell r="AM745">
            <v>45701</v>
          </cell>
          <cell r="AN745">
            <v>1</v>
          </cell>
          <cell r="AO745">
            <v>140</v>
          </cell>
          <cell r="AP745" t="str">
            <v>-</v>
          </cell>
          <cell r="AQ745" t="str">
            <v>-</v>
          </cell>
          <cell r="AR745" t="str">
            <v>EKSKLUSIF</v>
          </cell>
          <cell r="AS745" t="str">
            <v>EKSKLUSIF</v>
          </cell>
          <cell r="AT745" t="str">
            <v>EKSKLUSIF</v>
          </cell>
          <cell r="AU745" t="str">
            <v>REGULER</v>
          </cell>
          <cell r="AV745" t="str">
            <v/>
          </cell>
          <cell r="AW745">
            <v>42</v>
          </cell>
          <cell r="AX745">
            <v>46</v>
          </cell>
          <cell r="AY745">
            <v>35</v>
          </cell>
          <cell r="AZ745">
            <v>49</v>
          </cell>
          <cell r="BA745">
            <v>18</v>
          </cell>
          <cell r="BB745">
            <v>42</v>
          </cell>
          <cell r="BC745">
            <v>46</v>
          </cell>
          <cell r="BD745">
            <v>35</v>
          </cell>
          <cell r="BE745">
            <v>49</v>
          </cell>
          <cell r="BF745">
            <v>18</v>
          </cell>
          <cell r="BG745">
            <v>19</v>
          </cell>
          <cell r="BH745">
            <v>42</v>
          </cell>
          <cell r="BI745">
            <v>46</v>
          </cell>
          <cell r="BJ745">
            <v>35</v>
          </cell>
          <cell r="BK745">
            <v>49</v>
          </cell>
          <cell r="BL745">
            <v>18</v>
          </cell>
          <cell r="BM745">
            <v>17</v>
          </cell>
          <cell r="BN745">
            <v>226</v>
          </cell>
          <cell r="BO745">
            <v>19</v>
          </cell>
          <cell r="BP745">
            <v>42</v>
          </cell>
          <cell r="BQ745">
            <v>0</v>
          </cell>
          <cell r="BR745">
            <v>0</v>
          </cell>
          <cell r="BS745">
            <v>0</v>
          </cell>
          <cell r="BT745">
            <v>18</v>
          </cell>
          <cell r="BU745">
            <v>17</v>
          </cell>
          <cell r="BV745">
            <v>96</v>
          </cell>
          <cell r="BW745">
            <v>0</v>
          </cell>
          <cell r="BX745" t="str">
            <v>TIDAK</v>
          </cell>
          <cell r="BY745" t="str">
            <v>TIDAK</v>
          </cell>
        </row>
        <row r="746">
          <cell r="A746" t="str">
            <v>A2686</v>
          </cell>
          <cell r="B746" t="str">
            <v>Andreas Aji Wicaksono</v>
          </cell>
          <cell r="C746" t="str">
            <v>TEMA C2</v>
          </cell>
          <cell r="D746">
            <v>45124</v>
          </cell>
          <cell r="E746" t="str">
            <v>Jul-23</v>
          </cell>
          <cell r="F746" t="str">
            <v>EKSKLUSIF</v>
          </cell>
          <cell r="G746" t="str">
            <v>EKSKLUSIF</v>
          </cell>
          <cell r="H746" t="str">
            <v>EKSKLUSIF</v>
          </cell>
          <cell r="I746" t="str">
            <v>EKSKLUSIF</v>
          </cell>
          <cell r="J746" t="str">
            <v>EKSKLUSIF</v>
          </cell>
          <cell r="K746" t="str">
            <v>EKSKLUSIF</v>
          </cell>
          <cell r="L746" t="str">
            <v>EKSKLUSIF</v>
          </cell>
          <cell r="M746">
            <v>20</v>
          </cell>
          <cell r="N746">
            <v>48</v>
          </cell>
          <cell r="O746">
            <v>40</v>
          </cell>
          <cell r="P746">
            <v>35</v>
          </cell>
          <cell r="Q746">
            <v>36</v>
          </cell>
          <cell r="R746">
            <v>41</v>
          </cell>
          <cell r="S746">
            <v>22</v>
          </cell>
          <cell r="T746">
            <v>242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 t="str">
            <v>TIDAK</v>
          </cell>
          <cell r="AE746" t="str">
            <v>TIDAK</v>
          </cell>
          <cell r="AF746">
            <v>0</v>
          </cell>
          <cell r="AG746">
            <v>2</v>
          </cell>
          <cell r="AH746" t="str">
            <v>SAPHIRE</v>
          </cell>
          <cell r="AI746">
            <v>0</v>
          </cell>
          <cell r="AJ746" t="str">
            <v>FALSE</v>
          </cell>
          <cell r="AK746">
            <v>0</v>
          </cell>
          <cell r="AL746">
            <v>45261</v>
          </cell>
          <cell r="AM746">
            <v>45701</v>
          </cell>
          <cell r="AN746">
            <v>1</v>
          </cell>
          <cell r="AO746">
            <v>0</v>
          </cell>
          <cell r="AP746" t="str">
            <v>EKSKLUSIF</v>
          </cell>
          <cell r="AQ746" t="str">
            <v>-</v>
          </cell>
          <cell r="AR746" t="str">
            <v>EKSKLUSIF</v>
          </cell>
          <cell r="AS746" t="str">
            <v>REGULER</v>
          </cell>
          <cell r="AT746" t="str">
            <v>-</v>
          </cell>
          <cell r="AU746" t="str">
            <v>-</v>
          </cell>
          <cell r="AV746" t="str">
            <v/>
          </cell>
          <cell r="AW746">
            <v>46</v>
          </cell>
          <cell r="AX746">
            <v>45</v>
          </cell>
          <cell r="AY746">
            <v>5</v>
          </cell>
          <cell r="AZ746">
            <v>0</v>
          </cell>
          <cell r="BA746">
            <v>0</v>
          </cell>
          <cell r="BB746">
            <v>46</v>
          </cell>
          <cell r="BC746">
            <v>45</v>
          </cell>
          <cell r="BD746">
            <v>5</v>
          </cell>
          <cell r="BE746">
            <v>0</v>
          </cell>
          <cell r="BF746">
            <v>0</v>
          </cell>
          <cell r="BG746">
            <v>20</v>
          </cell>
          <cell r="BH746">
            <v>46</v>
          </cell>
          <cell r="BI746">
            <v>45</v>
          </cell>
          <cell r="BJ746">
            <v>5</v>
          </cell>
          <cell r="BK746">
            <v>0</v>
          </cell>
          <cell r="BL746">
            <v>0</v>
          </cell>
          <cell r="BM746" t="str">
            <v/>
          </cell>
          <cell r="BN746">
            <v>116</v>
          </cell>
          <cell r="BO746">
            <v>0</v>
          </cell>
          <cell r="BP746">
            <v>46</v>
          </cell>
          <cell r="BQ746">
            <v>0</v>
          </cell>
          <cell r="BR746">
            <v>5</v>
          </cell>
          <cell r="BS746">
            <v>0</v>
          </cell>
          <cell r="BT746">
            <v>0</v>
          </cell>
          <cell r="BU746" t="str">
            <v/>
          </cell>
          <cell r="BV746">
            <v>51</v>
          </cell>
          <cell r="BW746">
            <v>3</v>
          </cell>
          <cell r="BX746" t="str">
            <v>DOWNGRADE</v>
          </cell>
          <cell r="BY746" t="str">
            <v>RESET</v>
          </cell>
        </row>
        <row r="747">
          <cell r="A747" t="str">
            <v>A3692</v>
          </cell>
          <cell r="B747" t="str">
            <v>Angela Roselie</v>
          </cell>
          <cell r="C747" t="str">
            <v>TEMA C2</v>
          </cell>
          <cell r="D747">
            <v>45311</v>
          </cell>
          <cell r="E747" t="str">
            <v>Jan-24</v>
          </cell>
          <cell r="F747" t="str">
            <v>-</v>
          </cell>
          <cell r="G747" t="str">
            <v>REGULER</v>
          </cell>
          <cell r="H747" t="str">
            <v>REGULER</v>
          </cell>
          <cell r="I747" t="str">
            <v>REGULER</v>
          </cell>
          <cell r="J747" t="str">
            <v>-</v>
          </cell>
          <cell r="K747" t="str">
            <v>-</v>
          </cell>
          <cell r="L747" t="str">
            <v>REGULER</v>
          </cell>
          <cell r="M747">
            <v>0</v>
          </cell>
          <cell r="N747">
            <v>10</v>
          </cell>
          <cell r="O747">
            <v>5</v>
          </cell>
          <cell r="P747">
            <v>1</v>
          </cell>
          <cell r="Q747">
            <v>0</v>
          </cell>
          <cell r="R747">
            <v>0</v>
          </cell>
          <cell r="S747">
            <v>4</v>
          </cell>
          <cell r="T747">
            <v>20</v>
          </cell>
          <cell r="U747">
            <v>0</v>
          </cell>
          <cell r="V747">
            <v>10</v>
          </cell>
          <cell r="W747">
            <v>5</v>
          </cell>
          <cell r="X747">
            <v>1</v>
          </cell>
          <cell r="Y747">
            <v>0</v>
          </cell>
          <cell r="Z747">
            <v>0</v>
          </cell>
          <cell r="AA747">
            <v>4</v>
          </cell>
          <cell r="AB747">
            <v>20</v>
          </cell>
          <cell r="AC747">
            <v>2</v>
          </cell>
          <cell r="AD747" t="str">
            <v>TIDAK</v>
          </cell>
          <cell r="AE747" t="str">
            <v>TIDAK</v>
          </cell>
          <cell r="AF747">
            <v>20</v>
          </cell>
          <cell r="AG747">
            <v>1</v>
          </cell>
          <cell r="AH747" t="str">
            <v>SAPHIRE</v>
          </cell>
          <cell r="AI747">
            <v>0</v>
          </cell>
          <cell r="AJ747" t="str">
            <v>FALSE</v>
          </cell>
          <cell r="AK747">
            <v>0</v>
          </cell>
          <cell r="AL747">
            <v>45261</v>
          </cell>
          <cell r="AM747">
            <v>45701</v>
          </cell>
          <cell r="AN747">
            <v>1</v>
          </cell>
          <cell r="AO747">
            <v>20</v>
          </cell>
          <cell r="AP747" t="str">
            <v>-</v>
          </cell>
          <cell r="AQ747" t="str">
            <v>-</v>
          </cell>
          <cell r="AR747" t="str">
            <v>REGULER</v>
          </cell>
          <cell r="AS747" t="str">
            <v>REGULER</v>
          </cell>
          <cell r="AT747" t="str">
            <v>REGULER</v>
          </cell>
          <cell r="AU747" t="str">
            <v>-</v>
          </cell>
          <cell r="AV747" t="str">
            <v/>
          </cell>
          <cell r="AW747">
            <v>10</v>
          </cell>
          <cell r="AX747">
            <v>6</v>
          </cell>
          <cell r="AY747">
            <v>19</v>
          </cell>
          <cell r="AZ747">
            <v>1</v>
          </cell>
          <cell r="BA747">
            <v>0</v>
          </cell>
          <cell r="BB747">
            <v>10</v>
          </cell>
          <cell r="BC747">
            <v>6</v>
          </cell>
          <cell r="BD747">
            <v>19</v>
          </cell>
          <cell r="BE747">
            <v>1</v>
          </cell>
          <cell r="BF747">
            <v>0</v>
          </cell>
          <cell r="BG747">
            <v>1</v>
          </cell>
          <cell r="BH747">
            <v>10</v>
          </cell>
          <cell r="BI747">
            <v>6</v>
          </cell>
          <cell r="BJ747">
            <v>19</v>
          </cell>
          <cell r="BK747">
            <v>1</v>
          </cell>
          <cell r="BL747">
            <v>0</v>
          </cell>
          <cell r="BM747" t="str">
            <v/>
          </cell>
          <cell r="BN747">
            <v>37</v>
          </cell>
          <cell r="BO747">
            <v>1</v>
          </cell>
          <cell r="BP747">
            <v>10</v>
          </cell>
          <cell r="BQ747">
            <v>6</v>
          </cell>
          <cell r="BR747">
            <v>19</v>
          </cell>
          <cell r="BS747">
            <v>1</v>
          </cell>
          <cell r="BT747">
            <v>0</v>
          </cell>
          <cell r="BU747" t="str">
            <v/>
          </cell>
          <cell r="BV747">
            <v>37</v>
          </cell>
          <cell r="BW747">
            <v>2</v>
          </cell>
          <cell r="BX747" t="str">
            <v>TIDAK</v>
          </cell>
          <cell r="BY747" t="str">
            <v>TIDAK</v>
          </cell>
        </row>
        <row r="748">
          <cell r="A748" t="str">
            <v>A4025</v>
          </cell>
          <cell r="B748" t="str">
            <v>ANGELINA CHRYSILLA</v>
          </cell>
          <cell r="C748" t="str">
            <v>TEMA C2</v>
          </cell>
          <cell r="D748">
            <v>45422</v>
          </cell>
          <cell r="E748" t="str">
            <v>May-24</v>
          </cell>
          <cell r="F748" t="str">
            <v>-</v>
          </cell>
          <cell r="G748" t="str">
            <v>-</v>
          </cell>
          <cell r="H748" t="str">
            <v>-</v>
          </cell>
          <cell r="I748" t="str">
            <v>-</v>
          </cell>
          <cell r="J748" t="str">
            <v>-</v>
          </cell>
          <cell r="K748" t="str">
            <v>REGULER</v>
          </cell>
          <cell r="L748" t="str">
            <v>REGULER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6</v>
          </cell>
          <cell r="S748">
            <v>11</v>
          </cell>
          <cell r="T748">
            <v>17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6</v>
          </cell>
          <cell r="AA748">
            <v>11</v>
          </cell>
          <cell r="AB748">
            <v>17</v>
          </cell>
          <cell r="AC748">
            <v>0</v>
          </cell>
          <cell r="AD748" t="str">
            <v>TIDAK</v>
          </cell>
          <cell r="AE748" t="str">
            <v>TIDAK</v>
          </cell>
          <cell r="AF748">
            <v>17</v>
          </cell>
          <cell r="AG748">
            <v>1</v>
          </cell>
          <cell r="AH748" t="str">
            <v>SAPHIRE</v>
          </cell>
          <cell r="AI748">
            <v>0</v>
          </cell>
          <cell r="AJ748" t="str">
            <v>FALSE</v>
          </cell>
          <cell r="AK748">
            <v>0</v>
          </cell>
          <cell r="AL748">
            <v>45261</v>
          </cell>
          <cell r="AM748">
            <v>45701</v>
          </cell>
          <cell r="AN748">
            <v>1</v>
          </cell>
          <cell r="AO748">
            <v>17</v>
          </cell>
          <cell r="AP748" t="str">
            <v>-</v>
          </cell>
          <cell r="AQ748" t="str">
            <v>-</v>
          </cell>
          <cell r="AR748" t="str">
            <v>REGULER</v>
          </cell>
          <cell r="AS748" t="str">
            <v>-</v>
          </cell>
          <cell r="AT748" t="str">
            <v>-</v>
          </cell>
          <cell r="AU748" t="str">
            <v>-</v>
          </cell>
          <cell r="AV748" t="str">
            <v/>
          </cell>
          <cell r="AW748">
            <v>0</v>
          </cell>
          <cell r="AX748">
            <v>4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4</v>
          </cell>
          <cell r="BD748">
            <v>0</v>
          </cell>
          <cell r="BE748">
            <v>0</v>
          </cell>
          <cell r="BF748">
            <v>0</v>
          </cell>
          <cell r="BG748">
            <v>8</v>
          </cell>
          <cell r="BH748">
            <v>0</v>
          </cell>
          <cell r="BI748">
            <v>4</v>
          </cell>
          <cell r="BJ748">
            <v>0</v>
          </cell>
          <cell r="BK748">
            <v>0</v>
          </cell>
          <cell r="BL748">
            <v>0</v>
          </cell>
          <cell r="BM748" t="str">
            <v/>
          </cell>
          <cell r="BN748">
            <v>12</v>
          </cell>
          <cell r="BO748">
            <v>8</v>
          </cell>
          <cell r="BP748">
            <v>0</v>
          </cell>
          <cell r="BQ748">
            <v>4</v>
          </cell>
          <cell r="BR748">
            <v>0</v>
          </cell>
          <cell r="BS748">
            <v>0</v>
          </cell>
          <cell r="BT748">
            <v>0</v>
          </cell>
          <cell r="BU748" t="str">
            <v/>
          </cell>
          <cell r="BV748">
            <v>12</v>
          </cell>
          <cell r="BW748">
            <v>5</v>
          </cell>
          <cell r="BX748" t="str">
            <v>DOWNGRADE</v>
          </cell>
          <cell r="BY748" t="str">
            <v>RESET</v>
          </cell>
        </row>
        <row r="749">
          <cell r="A749" t="str">
            <v>A2481</v>
          </cell>
          <cell r="B749" t="str">
            <v>Anggara Pramushinta</v>
          </cell>
          <cell r="C749" t="str">
            <v>TEMA C2</v>
          </cell>
          <cell r="D749">
            <v>45100</v>
          </cell>
          <cell r="E749" t="str">
            <v>Jun-23</v>
          </cell>
          <cell r="F749" t="str">
            <v>REGULER</v>
          </cell>
          <cell r="G749" t="str">
            <v>REGULER</v>
          </cell>
          <cell r="H749" t="str">
            <v>REGULER</v>
          </cell>
          <cell r="I749" t="str">
            <v>REGULER</v>
          </cell>
          <cell r="J749" t="str">
            <v>REGULER</v>
          </cell>
          <cell r="K749" t="str">
            <v>REGULER</v>
          </cell>
          <cell r="L749" t="str">
            <v>REGULER</v>
          </cell>
          <cell r="M749">
            <v>16</v>
          </cell>
          <cell r="N749">
            <v>40</v>
          </cell>
          <cell r="O749">
            <v>31</v>
          </cell>
          <cell r="P749">
            <v>21</v>
          </cell>
          <cell r="Q749">
            <v>31</v>
          </cell>
          <cell r="R749">
            <v>21</v>
          </cell>
          <cell r="S749">
            <v>12</v>
          </cell>
          <cell r="T749">
            <v>172</v>
          </cell>
          <cell r="U749">
            <v>16</v>
          </cell>
          <cell r="V749">
            <v>40</v>
          </cell>
          <cell r="W749">
            <v>31</v>
          </cell>
          <cell r="X749">
            <v>21</v>
          </cell>
          <cell r="Y749">
            <v>31</v>
          </cell>
          <cell r="Z749">
            <v>21</v>
          </cell>
          <cell r="AA749">
            <v>12</v>
          </cell>
          <cell r="AB749">
            <v>172</v>
          </cell>
          <cell r="AC749">
            <v>0</v>
          </cell>
          <cell r="AD749" t="str">
            <v>TIDAK</v>
          </cell>
          <cell r="AE749" t="str">
            <v>TIDAK</v>
          </cell>
          <cell r="AF749">
            <v>172</v>
          </cell>
          <cell r="AG749">
            <v>2</v>
          </cell>
          <cell r="AH749" t="str">
            <v>SAPHIRE</v>
          </cell>
          <cell r="AI749">
            <v>0</v>
          </cell>
          <cell r="AJ749" t="str">
            <v>Y</v>
          </cell>
          <cell r="AK749">
            <v>0</v>
          </cell>
          <cell r="AL749">
            <v>45261</v>
          </cell>
          <cell r="AM749">
            <v>45701</v>
          </cell>
          <cell r="AN749">
            <v>1</v>
          </cell>
          <cell r="AO749">
            <v>172</v>
          </cell>
          <cell r="AP749" t="str">
            <v>-</v>
          </cell>
          <cell r="AQ749" t="str">
            <v>-</v>
          </cell>
          <cell r="AR749" t="str">
            <v>REGULER</v>
          </cell>
          <cell r="AS749" t="str">
            <v>REGULER</v>
          </cell>
          <cell r="AT749" t="str">
            <v>-</v>
          </cell>
          <cell r="AU749" t="str">
            <v>-</v>
          </cell>
          <cell r="AV749" t="str">
            <v/>
          </cell>
          <cell r="AW749">
            <v>20</v>
          </cell>
          <cell r="AX749">
            <v>21</v>
          </cell>
          <cell r="AY749">
            <v>1</v>
          </cell>
          <cell r="AZ749">
            <v>0</v>
          </cell>
          <cell r="BA749">
            <v>0</v>
          </cell>
          <cell r="BB749">
            <v>20</v>
          </cell>
          <cell r="BC749">
            <v>21</v>
          </cell>
          <cell r="BD749">
            <v>1</v>
          </cell>
          <cell r="BE749">
            <v>0</v>
          </cell>
          <cell r="BF749">
            <v>0</v>
          </cell>
          <cell r="BG749">
            <v>10</v>
          </cell>
          <cell r="BH749">
            <v>20</v>
          </cell>
          <cell r="BI749">
            <v>21</v>
          </cell>
          <cell r="BJ749">
            <v>1</v>
          </cell>
          <cell r="BK749">
            <v>0</v>
          </cell>
          <cell r="BL749">
            <v>0</v>
          </cell>
          <cell r="BM749" t="str">
            <v/>
          </cell>
          <cell r="BN749">
            <v>52</v>
          </cell>
          <cell r="BO749">
            <v>10</v>
          </cell>
          <cell r="BP749">
            <v>20</v>
          </cell>
          <cell r="BQ749">
            <v>21</v>
          </cell>
          <cell r="BR749">
            <v>1</v>
          </cell>
          <cell r="BS749">
            <v>0</v>
          </cell>
          <cell r="BT749">
            <v>0</v>
          </cell>
          <cell r="BU749" t="str">
            <v/>
          </cell>
          <cell r="BV749">
            <v>52</v>
          </cell>
          <cell r="BW749">
            <v>3</v>
          </cell>
          <cell r="BX749" t="str">
            <v>DOWNGRADE</v>
          </cell>
          <cell r="BY749" t="str">
            <v>RESET</v>
          </cell>
        </row>
        <row r="750">
          <cell r="A750" t="str">
            <v>A3820</v>
          </cell>
          <cell r="B750" t="str">
            <v>Ania Dewi</v>
          </cell>
          <cell r="C750" t="str">
            <v>TEMA C2</v>
          </cell>
          <cell r="D750">
            <v>45369</v>
          </cell>
          <cell r="E750" t="str">
            <v>Mar-24</v>
          </cell>
          <cell r="F750" t="str">
            <v>-</v>
          </cell>
          <cell r="G750" t="str">
            <v>-</v>
          </cell>
          <cell r="H750" t="str">
            <v>-</v>
          </cell>
          <cell r="I750" t="str">
            <v>REGULER</v>
          </cell>
          <cell r="J750" t="str">
            <v>REGULER</v>
          </cell>
          <cell r="K750" t="str">
            <v>REGULER</v>
          </cell>
          <cell r="L750" t="str">
            <v>-</v>
          </cell>
          <cell r="M750">
            <v>0</v>
          </cell>
          <cell r="N750">
            <v>0</v>
          </cell>
          <cell r="O750">
            <v>0</v>
          </cell>
          <cell r="P750">
            <v>15</v>
          </cell>
          <cell r="Q750">
            <v>2</v>
          </cell>
          <cell r="R750">
            <v>7</v>
          </cell>
          <cell r="S750" t="str">
            <v/>
          </cell>
          <cell r="T750">
            <v>24</v>
          </cell>
          <cell r="U750">
            <v>0</v>
          </cell>
          <cell r="V750">
            <v>0</v>
          </cell>
          <cell r="W750">
            <v>0</v>
          </cell>
          <cell r="X750">
            <v>15</v>
          </cell>
          <cell r="Y750">
            <v>2</v>
          </cell>
          <cell r="Z750">
            <v>7</v>
          </cell>
          <cell r="AA750" t="str">
            <v/>
          </cell>
          <cell r="AB750">
            <v>24</v>
          </cell>
          <cell r="AC750">
            <v>1</v>
          </cell>
          <cell r="AD750" t="str">
            <v>TIDAK</v>
          </cell>
          <cell r="AE750" t="str">
            <v>TIDAK</v>
          </cell>
          <cell r="AF750">
            <v>24</v>
          </cell>
          <cell r="AG750">
            <v>1</v>
          </cell>
          <cell r="AH750" t="str">
            <v>SAPHIRE</v>
          </cell>
          <cell r="AI750">
            <v>0</v>
          </cell>
          <cell r="AJ750" t="str">
            <v>FALSE</v>
          </cell>
          <cell r="AK750">
            <v>0</v>
          </cell>
          <cell r="AL750">
            <v>45261</v>
          </cell>
          <cell r="AM750">
            <v>45701</v>
          </cell>
          <cell r="AN750">
            <v>1</v>
          </cell>
          <cell r="AO750">
            <v>24</v>
          </cell>
          <cell r="AP750" t="str">
            <v>-</v>
          </cell>
          <cell r="AQ750" t="str">
            <v>-</v>
          </cell>
          <cell r="AR750" t="str">
            <v>-</v>
          </cell>
          <cell r="AS750" t="str">
            <v>-</v>
          </cell>
          <cell r="AT750" t="str">
            <v>-</v>
          </cell>
          <cell r="AU750" t="str">
            <v>-</v>
          </cell>
          <cell r="AV750" t="str">
            <v/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 t="str">
            <v/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 t="str">
            <v/>
          </cell>
          <cell r="BN750">
            <v>0</v>
          </cell>
          <cell r="BO750" t="str">
            <v/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T750">
            <v>0</v>
          </cell>
          <cell r="BU750" t="str">
            <v/>
          </cell>
          <cell r="BV750">
            <v>0</v>
          </cell>
          <cell r="BW750">
            <v>7</v>
          </cell>
          <cell r="BX750" t="str">
            <v>DOWNGRADE</v>
          </cell>
          <cell r="BY750" t="str">
            <v>RESET</v>
          </cell>
        </row>
        <row r="751">
          <cell r="A751" t="str">
            <v>A3500</v>
          </cell>
          <cell r="B751" t="str">
            <v>Anindita Khusnul Oktavia</v>
          </cell>
          <cell r="C751" t="str">
            <v>TEMA C2</v>
          </cell>
          <cell r="D751">
            <v>45262</v>
          </cell>
          <cell r="E751" t="str">
            <v>Dec-23</v>
          </cell>
          <cell r="F751" t="str">
            <v>REGULER</v>
          </cell>
          <cell r="G751" t="str">
            <v>REGULER</v>
          </cell>
          <cell r="H751" t="str">
            <v>-</v>
          </cell>
          <cell r="I751" t="str">
            <v>-</v>
          </cell>
          <cell r="J751" t="str">
            <v>-</v>
          </cell>
          <cell r="K751" t="str">
            <v>-</v>
          </cell>
          <cell r="L751" t="str">
            <v>-</v>
          </cell>
          <cell r="M751">
            <v>5</v>
          </cell>
          <cell r="N751">
            <v>4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 t="str">
            <v/>
          </cell>
          <cell r="T751">
            <v>9</v>
          </cell>
          <cell r="U751">
            <v>5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 t="str">
            <v/>
          </cell>
          <cell r="AB751">
            <v>9</v>
          </cell>
          <cell r="AC751">
            <v>5</v>
          </cell>
          <cell r="AD751" t="str">
            <v>DOWNGRADE</v>
          </cell>
          <cell r="AE751" t="str">
            <v>RESET</v>
          </cell>
          <cell r="AF751">
            <v>0</v>
          </cell>
          <cell r="AG751">
            <v>1</v>
          </cell>
          <cell r="AH751" t="str">
            <v>SAPHIRE</v>
          </cell>
          <cell r="AI751">
            <v>0</v>
          </cell>
          <cell r="AJ751" t="str">
            <v>FALSE</v>
          </cell>
          <cell r="AK751">
            <v>0</v>
          </cell>
          <cell r="AL751">
            <v>45261</v>
          </cell>
          <cell r="AM751">
            <v>45701</v>
          </cell>
          <cell r="AN751">
            <v>1</v>
          </cell>
          <cell r="AO751">
            <v>0</v>
          </cell>
          <cell r="AP751" t="str">
            <v>-</v>
          </cell>
          <cell r="AQ751" t="str">
            <v>-</v>
          </cell>
          <cell r="AR751" t="str">
            <v>-</v>
          </cell>
          <cell r="AS751" t="str">
            <v>-</v>
          </cell>
          <cell r="AT751" t="str">
            <v>-</v>
          </cell>
          <cell r="AU751" t="str">
            <v>-</v>
          </cell>
          <cell r="AV751" t="str">
            <v/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 t="str">
            <v/>
          </cell>
          <cell r="BH751">
            <v>0</v>
          </cell>
          <cell r="BI751">
            <v>0</v>
          </cell>
          <cell r="BJ751">
            <v>0</v>
          </cell>
          <cell r="BK751">
            <v>0</v>
          </cell>
          <cell r="BL751">
            <v>0</v>
          </cell>
          <cell r="BM751" t="str">
            <v/>
          </cell>
          <cell r="BN751">
            <v>0</v>
          </cell>
          <cell r="BO751" t="str">
            <v/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T751">
            <v>0</v>
          </cell>
          <cell r="BU751" t="str">
            <v/>
          </cell>
          <cell r="BV751">
            <v>0</v>
          </cell>
          <cell r="BW751">
            <v>7</v>
          </cell>
          <cell r="BX751" t="str">
            <v>DOWNGRADE</v>
          </cell>
          <cell r="BY751" t="str">
            <v>RESET</v>
          </cell>
        </row>
        <row r="752">
          <cell r="A752" t="str">
            <v>A2369</v>
          </cell>
          <cell r="B752" t="str">
            <v xml:space="preserve">Anis Diana Sari </v>
          </cell>
          <cell r="C752" t="str">
            <v>TEMA C2</v>
          </cell>
          <cell r="D752">
            <v>45062</v>
          </cell>
          <cell r="E752" t="str">
            <v>May-23</v>
          </cell>
          <cell r="F752" t="str">
            <v>EKSKLUSIF</v>
          </cell>
          <cell r="G752" t="str">
            <v>EKSKLUSIF</v>
          </cell>
          <cell r="H752" t="str">
            <v>EKSKLUSIF</v>
          </cell>
          <cell r="I752" t="str">
            <v>EKSKLUSIF</v>
          </cell>
          <cell r="J752" t="str">
            <v>EKSKLUSIF</v>
          </cell>
          <cell r="K752" t="str">
            <v>EKSKLUSIF</v>
          </cell>
          <cell r="L752" t="str">
            <v>EKSKLUSIF</v>
          </cell>
          <cell r="M752">
            <v>19</v>
          </cell>
          <cell r="N752">
            <v>46</v>
          </cell>
          <cell r="O752">
            <v>36</v>
          </cell>
          <cell r="P752">
            <v>42</v>
          </cell>
          <cell r="Q752">
            <v>32</v>
          </cell>
          <cell r="R752">
            <v>42</v>
          </cell>
          <cell r="S752">
            <v>19</v>
          </cell>
          <cell r="T752">
            <v>236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 t="str">
            <v>TIDAK</v>
          </cell>
          <cell r="AE752" t="str">
            <v>TIDAK</v>
          </cell>
          <cell r="AF752">
            <v>0</v>
          </cell>
          <cell r="AG752">
            <v>3</v>
          </cell>
          <cell r="AH752" t="str">
            <v>SAPHIRE</v>
          </cell>
          <cell r="AI752">
            <v>0</v>
          </cell>
          <cell r="AJ752" t="str">
            <v>FALSE</v>
          </cell>
          <cell r="AK752">
            <v>0</v>
          </cell>
          <cell r="AL752">
            <v>45261</v>
          </cell>
          <cell r="AM752">
            <v>45701</v>
          </cell>
          <cell r="AN752">
            <v>1</v>
          </cell>
          <cell r="AO752">
            <v>0</v>
          </cell>
          <cell r="AP752" t="str">
            <v>EKSKLUSIF</v>
          </cell>
          <cell r="AQ752" t="str">
            <v>-</v>
          </cell>
          <cell r="AR752" t="str">
            <v>EKSKLUSIF</v>
          </cell>
          <cell r="AS752" t="str">
            <v>REGULER</v>
          </cell>
          <cell r="AT752" t="str">
            <v>EKSKLUSIF</v>
          </cell>
          <cell r="AU752" t="str">
            <v>EKSKLUSIF</v>
          </cell>
          <cell r="AV752" t="str">
            <v/>
          </cell>
          <cell r="AW752">
            <v>45</v>
          </cell>
          <cell r="AX752">
            <v>46</v>
          </cell>
          <cell r="AY752">
            <v>30</v>
          </cell>
          <cell r="AZ752">
            <v>44</v>
          </cell>
          <cell r="BA752">
            <v>41</v>
          </cell>
          <cell r="BB752">
            <v>45</v>
          </cell>
          <cell r="BC752">
            <v>46</v>
          </cell>
          <cell r="BD752">
            <v>30</v>
          </cell>
          <cell r="BE752">
            <v>44</v>
          </cell>
          <cell r="BF752">
            <v>41</v>
          </cell>
          <cell r="BG752">
            <v>20</v>
          </cell>
          <cell r="BH752">
            <v>45</v>
          </cell>
          <cell r="BI752">
            <v>46</v>
          </cell>
          <cell r="BJ752">
            <v>30</v>
          </cell>
          <cell r="BK752">
            <v>44</v>
          </cell>
          <cell r="BL752">
            <v>41</v>
          </cell>
          <cell r="BM752">
            <v>20</v>
          </cell>
          <cell r="BN752">
            <v>246</v>
          </cell>
          <cell r="BO752">
            <v>0</v>
          </cell>
          <cell r="BP752">
            <v>45</v>
          </cell>
          <cell r="BQ752">
            <v>0</v>
          </cell>
          <cell r="BR752">
            <v>30</v>
          </cell>
          <cell r="BS752">
            <v>0</v>
          </cell>
          <cell r="BT752">
            <v>0</v>
          </cell>
          <cell r="BU752">
            <v>20</v>
          </cell>
          <cell r="BV752">
            <v>95</v>
          </cell>
          <cell r="BW752">
            <v>0</v>
          </cell>
          <cell r="BX752" t="str">
            <v>TIDAK</v>
          </cell>
          <cell r="BY752" t="str">
            <v>TIDAK</v>
          </cell>
        </row>
        <row r="753">
          <cell r="A753" t="str">
            <v>A2623</v>
          </cell>
          <cell r="B753" t="str">
            <v>Anisa Fitri Nurmayanti</v>
          </cell>
          <cell r="C753" t="str">
            <v>TEMA C2</v>
          </cell>
          <cell r="D753">
            <v>45115</v>
          </cell>
          <cell r="E753" t="str">
            <v>Jul-23</v>
          </cell>
          <cell r="F753" t="str">
            <v>REGULER</v>
          </cell>
          <cell r="G753" t="str">
            <v>REGULER</v>
          </cell>
          <cell r="H753" t="str">
            <v>-</v>
          </cell>
          <cell r="I753" t="str">
            <v>-</v>
          </cell>
          <cell r="J753" t="str">
            <v>-</v>
          </cell>
          <cell r="K753" t="str">
            <v>-</v>
          </cell>
          <cell r="L753" t="str">
            <v>-</v>
          </cell>
          <cell r="M753">
            <v>21</v>
          </cell>
          <cell r="N753">
            <v>29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 t="str">
            <v/>
          </cell>
          <cell r="T753">
            <v>50</v>
          </cell>
          <cell r="U753">
            <v>21</v>
          </cell>
          <cell r="V753">
            <v>29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 t="str">
            <v/>
          </cell>
          <cell r="AB753">
            <v>50</v>
          </cell>
          <cell r="AC753">
            <v>5</v>
          </cell>
          <cell r="AD753" t="str">
            <v>DOWNGRADE</v>
          </cell>
          <cell r="AE753" t="str">
            <v>RESET</v>
          </cell>
          <cell r="AF753">
            <v>0</v>
          </cell>
          <cell r="AG753">
            <v>3</v>
          </cell>
          <cell r="AH753" t="str">
            <v>SAPHIRE</v>
          </cell>
          <cell r="AI753">
            <v>0</v>
          </cell>
          <cell r="AJ753" t="str">
            <v>FALSE</v>
          </cell>
          <cell r="AK753">
            <v>0</v>
          </cell>
          <cell r="AL753">
            <v>45261</v>
          </cell>
          <cell r="AM753">
            <v>45701</v>
          </cell>
          <cell r="AN753">
            <v>1</v>
          </cell>
          <cell r="AO753">
            <v>0</v>
          </cell>
          <cell r="AP753" t="str">
            <v>-</v>
          </cell>
          <cell r="AQ753" t="str">
            <v>-</v>
          </cell>
          <cell r="AR753" t="str">
            <v>-</v>
          </cell>
          <cell r="AS753" t="str">
            <v>-</v>
          </cell>
          <cell r="AT753" t="str">
            <v>-</v>
          </cell>
          <cell r="AU753" t="str">
            <v>-</v>
          </cell>
          <cell r="AV753" t="str">
            <v/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 t="str">
            <v/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 t="str">
            <v/>
          </cell>
          <cell r="BN753">
            <v>0</v>
          </cell>
          <cell r="BO753" t="str">
            <v/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 t="str">
            <v/>
          </cell>
          <cell r="BV753">
            <v>0</v>
          </cell>
          <cell r="BW753">
            <v>7</v>
          </cell>
          <cell r="BX753" t="str">
            <v>DOWNGRADE</v>
          </cell>
          <cell r="BY753" t="str">
            <v>RESET</v>
          </cell>
        </row>
        <row r="754">
          <cell r="A754" t="str">
            <v>A3261</v>
          </cell>
          <cell r="B754" t="str">
            <v>ANISA RAHMAWATI PAMUNGKAS</v>
          </cell>
          <cell r="C754" t="str">
            <v>TEMA C2</v>
          </cell>
          <cell r="D754">
            <v>45418</v>
          </cell>
          <cell r="E754" t="str">
            <v>May-24</v>
          </cell>
          <cell r="F754" t="str">
            <v>-</v>
          </cell>
          <cell r="G754" t="str">
            <v>-</v>
          </cell>
          <cell r="H754" t="str">
            <v>-</v>
          </cell>
          <cell r="I754" t="str">
            <v>-</v>
          </cell>
          <cell r="J754" t="str">
            <v>-</v>
          </cell>
          <cell r="K754" t="str">
            <v>REGULER</v>
          </cell>
          <cell r="L754" t="str">
            <v>REGULER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26</v>
          </cell>
          <cell r="S754">
            <v>11</v>
          </cell>
          <cell r="T754">
            <v>37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26</v>
          </cell>
          <cell r="AA754">
            <v>11</v>
          </cell>
          <cell r="AB754">
            <v>37</v>
          </cell>
          <cell r="AC754">
            <v>0</v>
          </cell>
          <cell r="AD754" t="str">
            <v>TIDAK</v>
          </cell>
          <cell r="AE754" t="str">
            <v>TIDAK</v>
          </cell>
          <cell r="AF754">
            <v>37</v>
          </cell>
          <cell r="AG754">
            <v>1</v>
          </cell>
          <cell r="AH754" t="str">
            <v>SAPHIRE</v>
          </cell>
          <cell r="AI754">
            <v>0</v>
          </cell>
          <cell r="AJ754" t="str">
            <v>FALSE</v>
          </cell>
          <cell r="AK754">
            <v>0</v>
          </cell>
          <cell r="AL754">
            <v>45261</v>
          </cell>
          <cell r="AM754">
            <v>45701</v>
          </cell>
          <cell r="AN754">
            <v>1</v>
          </cell>
          <cell r="AO754">
            <v>37</v>
          </cell>
          <cell r="AP754" t="str">
            <v>-</v>
          </cell>
          <cell r="AQ754" t="str">
            <v>-</v>
          </cell>
          <cell r="AR754" t="str">
            <v>REGULER</v>
          </cell>
          <cell r="AS754" t="str">
            <v>REGULER</v>
          </cell>
          <cell r="AT754" t="str">
            <v>-</v>
          </cell>
          <cell r="AU754" t="str">
            <v>-</v>
          </cell>
          <cell r="AV754" t="str">
            <v/>
          </cell>
          <cell r="AW754">
            <v>23</v>
          </cell>
          <cell r="AX754">
            <v>12</v>
          </cell>
          <cell r="AY754">
            <v>5</v>
          </cell>
          <cell r="AZ754">
            <v>0</v>
          </cell>
          <cell r="BA754">
            <v>0</v>
          </cell>
          <cell r="BB754">
            <v>23</v>
          </cell>
          <cell r="BC754">
            <v>12</v>
          </cell>
          <cell r="BD754">
            <v>5</v>
          </cell>
          <cell r="BE754">
            <v>0</v>
          </cell>
          <cell r="BF754">
            <v>0</v>
          </cell>
          <cell r="BG754">
            <v>13</v>
          </cell>
          <cell r="BH754">
            <v>23</v>
          </cell>
          <cell r="BI754">
            <v>12</v>
          </cell>
          <cell r="BJ754">
            <v>5</v>
          </cell>
          <cell r="BK754">
            <v>0</v>
          </cell>
          <cell r="BL754">
            <v>0</v>
          </cell>
          <cell r="BM754" t="str">
            <v/>
          </cell>
          <cell r="BN754">
            <v>53</v>
          </cell>
          <cell r="BO754">
            <v>13</v>
          </cell>
          <cell r="BP754">
            <v>23</v>
          </cell>
          <cell r="BQ754">
            <v>12</v>
          </cell>
          <cell r="BR754">
            <v>5</v>
          </cell>
          <cell r="BS754">
            <v>0</v>
          </cell>
          <cell r="BT754">
            <v>0</v>
          </cell>
          <cell r="BU754" t="str">
            <v/>
          </cell>
          <cell r="BV754">
            <v>53</v>
          </cell>
          <cell r="BW754">
            <v>3</v>
          </cell>
          <cell r="BX754" t="str">
            <v>DOWNGRADE</v>
          </cell>
          <cell r="BY754" t="str">
            <v>RESET</v>
          </cell>
        </row>
        <row r="755">
          <cell r="A755" t="str">
            <v>A2069</v>
          </cell>
          <cell r="B755" t="str">
            <v>ANISA UL KHIKMAH</v>
          </cell>
          <cell r="C755" t="str">
            <v>TEMA C2</v>
          </cell>
          <cell r="D755">
            <v>45456</v>
          </cell>
          <cell r="E755" t="str">
            <v>Jun-24</v>
          </cell>
          <cell r="F755" t="str">
            <v>-</v>
          </cell>
          <cell r="G755" t="str">
            <v>-</v>
          </cell>
          <cell r="H755" t="str">
            <v>-</v>
          </cell>
          <cell r="I755" t="str">
            <v>-</v>
          </cell>
          <cell r="J755" t="str">
            <v>-</v>
          </cell>
          <cell r="K755" t="str">
            <v>-</v>
          </cell>
          <cell r="L755" t="str">
            <v>REGULER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2</v>
          </cell>
          <cell r="T755">
            <v>2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2</v>
          </cell>
          <cell r="AB755">
            <v>2</v>
          </cell>
          <cell r="AC755">
            <v>0</v>
          </cell>
          <cell r="AD755" t="str">
            <v>TIDAK</v>
          </cell>
          <cell r="AE755" t="str">
            <v>TIDAK</v>
          </cell>
          <cell r="AF755">
            <v>2</v>
          </cell>
          <cell r="AG755">
            <v>1</v>
          </cell>
          <cell r="AH755" t="str">
            <v>SAPHIRE</v>
          </cell>
          <cell r="AI755">
            <v>0</v>
          </cell>
          <cell r="AJ755" t="str">
            <v>FALSE</v>
          </cell>
          <cell r="AK755">
            <v>0</v>
          </cell>
          <cell r="AL755">
            <v>45261</v>
          </cell>
          <cell r="AM755">
            <v>45701</v>
          </cell>
          <cell r="AN755">
            <v>1</v>
          </cell>
          <cell r="AO755">
            <v>2</v>
          </cell>
          <cell r="AP755" t="str">
            <v>-</v>
          </cell>
          <cell r="AQ755" t="str">
            <v>-</v>
          </cell>
          <cell r="AR755" t="str">
            <v>-</v>
          </cell>
          <cell r="AS755" t="str">
            <v>-</v>
          </cell>
          <cell r="AT755" t="str">
            <v>-</v>
          </cell>
          <cell r="AU755" t="str">
            <v>-</v>
          </cell>
          <cell r="AV755" t="str">
            <v/>
          </cell>
          <cell r="AW755">
            <v>19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19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14</v>
          </cell>
          <cell r="BH755">
            <v>19</v>
          </cell>
          <cell r="BI755">
            <v>0</v>
          </cell>
          <cell r="BJ755">
            <v>0</v>
          </cell>
          <cell r="BK755">
            <v>0</v>
          </cell>
          <cell r="BL755">
            <v>0</v>
          </cell>
          <cell r="BM755" t="str">
            <v/>
          </cell>
          <cell r="BN755">
            <v>33</v>
          </cell>
          <cell r="BO755">
            <v>14</v>
          </cell>
          <cell r="BP755">
            <v>19</v>
          </cell>
          <cell r="BQ755">
            <v>0</v>
          </cell>
          <cell r="BR755">
            <v>0</v>
          </cell>
          <cell r="BS755">
            <v>0</v>
          </cell>
          <cell r="BT755">
            <v>0</v>
          </cell>
          <cell r="BU755" t="str">
            <v/>
          </cell>
          <cell r="BV755">
            <v>33</v>
          </cell>
          <cell r="BW755">
            <v>5</v>
          </cell>
          <cell r="BX755" t="str">
            <v>DOWNGRADE</v>
          </cell>
          <cell r="BY755" t="str">
            <v>RESET</v>
          </cell>
        </row>
        <row r="756">
          <cell r="A756" t="str">
            <v>A2756</v>
          </cell>
          <cell r="B756" t="str">
            <v>Anisya Parastika Wati</v>
          </cell>
          <cell r="C756" t="str">
            <v>TEMA C2</v>
          </cell>
          <cell r="D756">
            <v>45157</v>
          </cell>
          <cell r="E756" t="str">
            <v>Aug-23</v>
          </cell>
          <cell r="F756" t="str">
            <v>REGULER</v>
          </cell>
          <cell r="G756" t="str">
            <v>REGULER</v>
          </cell>
          <cell r="H756" t="str">
            <v>REGULER</v>
          </cell>
          <cell r="I756" t="str">
            <v>REGULER</v>
          </cell>
          <cell r="J756" t="str">
            <v>REGULER</v>
          </cell>
          <cell r="K756" t="str">
            <v>REGULER</v>
          </cell>
          <cell r="L756" t="str">
            <v>REGULER</v>
          </cell>
          <cell r="M756">
            <v>20</v>
          </cell>
          <cell r="N756">
            <v>43</v>
          </cell>
          <cell r="O756">
            <v>37</v>
          </cell>
          <cell r="P756">
            <v>23</v>
          </cell>
          <cell r="Q756">
            <v>2</v>
          </cell>
          <cell r="R756">
            <v>2</v>
          </cell>
          <cell r="S756">
            <v>2</v>
          </cell>
          <cell r="T756">
            <v>129</v>
          </cell>
          <cell r="U756">
            <v>20</v>
          </cell>
          <cell r="V756">
            <v>43</v>
          </cell>
          <cell r="W756">
            <v>37</v>
          </cell>
          <cell r="X756">
            <v>23</v>
          </cell>
          <cell r="Y756">
            <v>2</v>
          </cell>
          <cell r="Z756">
            <v>2</v>
          </cell>
          <cell r="AA756">
            <v>2</v>
          </cell>
          <cell r="AB756">
            <v>129</v>
          </cell>
          <cell r="AC756">
            <v>0</v>
          </cell>
          <cell r="AD756" t="str">
            <v>TIDAK</v>
          </cell>
          <cell r="AE756" t="str">
            <v>TIDAK</v>
          </cell>
          <cell r="AF756">
            <v>129</v>
          </cell>
          <cell r="AG756">
            <v>2</v>
          </cell>
          <cell r="AH756" t="str">
            <v>SAPHIRE</v>
          </cell>
          <cell r="AI756">
            <v>0</v>
          </cell>
          <cell r="AJ756" t="str">
            <v>Y</v>
          </cell>
          <cell r="AK756">
            <v>0</v>
          </cell>
          <cell r="AL756">
            <v>45261</v>
          </cell>
          <cell r="AM756">
            <v>45701</v>
          </cell>
          <cell r="AN756">
            <v>1</v>
          </cell>
          <cell r="AO756">
            <v>129</v>
          </cell>
          <cell r="AP756" t="str">
            <v>-</v>
          </cell>
          <cell r="AQ756" t="str">
            <v>-</v>
          </cell>
          <cell r="AR756" t="str">
            <v>REGULER</v>
          </cell>
          <cell r="AS756" t="str">
            <v>REGULER</v>
          </cell>
          <cell r="AT756" t="str">
            <v>-</v>
          </cell>
          <cell r="AU756" t="str">
            <v>-</v>
          </cell>
          <cell r="AV756" t="str">
            <v/>
          </cell>
          <cell r="AW756">
            <v>11</v>
          </cell>
          <cell r="AX756">
            <v>3</v>
          </cell>
          <cell r="AY756">
            <v>1</v>
          </cell>
          <cell r="AZ756">
            <v>0</v>
          </cell>
          <cell r="BA756">
            <v>0</v>
          </cell>
          <cell r="BB756">
            <v>11</v>
          </cell>
          <cell r="BC756">
            <v>3</v>
          </cell>
          <cell r="BD756">
            <v>1</v>
          </cell>
          <cell r="BE756">
            <v>0</v>
          </cell>
          <cell r="BF756">
            <v>0</v>
          </cell>
          <cell r="BG756" t="str">
            <v/>
          </cell>
          <cell r="BH756">
            <v>11</v>
          </cell>
          <cell r="BI756">
            <v>3</v>
          </cell>
          <cell r="BJ756">
            <v>1</v>
          </cell>
          <cell r="BK756">
            <v>0</v>
          </cell>
          <cell r="BL756">
            <v>0</v>
          </cell>
          <cell r="BM756" t="str">
            <v/>
          </cell>
          <cell r="BN756">
            <v>15</v>
          </cell>
          <cell r="BO756" t="str">
            <v/>
          </cell>
          <cell r="BP756">
            <v>11</v>
          </cell>
          <cell r="BQ756">
            <v>3</v>
          </cell>
          <cell r="BR756">
            <v>1</v>
          </cell>
          <cell r="BS756">
            <v>0</v>
          </cell>
          <cell r="BT756">
            <v>0</v>
          </cell>
          <cell r="BU756" t="str">
            <v/>
          </cell>
          <cell r="BV756">
            <v>15</v>
          </cell>
          <cell r="BW756">
            <v>4</v>
          </cell>
          <cell r="BX756" t="str">
            <v>DOWNGRADE</v>
          </cell>
          <cell r="BY756" t="str">
            <v>RESET</v>
          </cell>
        </row>
        <row r="757">
          <cell r="A757" t="str">
            <v>A1836</v>
          </cell>
          <cell r="B757" t="str">
            <v>Annisa Disafira</v>
          </cell>
          <cell r="C757" t="str">
            <v>TEMA C2</v>
          </cell>
          <cell r="D757">
            <v>45020</v>
          </cell>
          <cell r="E757" t="str">
            <v>Apr-23</v>
          </cell>
          <cell r="F757" t="str">
            <v>REGULER</v>
          </cell>
          <cell r="G757" t="str">
            <v>REGULER</v>
          </cell>
          <cell r="H757" t="str">
            <v>REGULER</v>
          </cell>
          <cell r="I757" t="str">
            <v>REGULER</v>
          </cell>
          <cell r="J757" t="str">
            <v>REGULER</v>
          </cell>
          <cell r="K757" t="str">
            <v>REGULER</v>
          </cell>
          <cell r="L757" t="str">
            <v>REGULER</v>
          </cell>
          <cell r="M757">
            <v>2</v>
          </cell>
          <cell r="N757">
            <v>14</v>
          </cell>
          <cell r="O757">
            <v>9</v>
          </cell>
          <cell r="P757">
            <v>6</v>
          </cell>
          <cell r="Q757">
            <v>12</v>
          </cell>
          <cell r="R757">
            <v>6</v>
          </cell>
          <cell r="S757">
            <v>7</v>
          </cell>
          <cell r="T757">
            <v>56</v>
          </cell>
          <cell r="U757">
            <v>2</v>
          </cell>
          <cell r="V757">
            <v>14</v>
          </cell>
          <cell r="W757">
            <v>9</v>
          </cell>
          <cell r="X757">
            <v>6</v>
          </cell>
          <cell r="Y757">
            <v>12</v>
          </cell>
          <cell r="Z757">
            <v>6</v>
          </cell>
          <cell r="AA757">
            <v>7</v>
          </cell>
          <cell r="AB757">
            <v>56</v>
          </cell>
          <cell r="AC757">
            <v>0</v>
          </cell>
          <cell r="AD757" t="str">
            <v>TIDAK</v>
          </cell>
          <cell r="AE757" t="str">
            <v>TIDAK</v>
          </cell>
          <cell r="AF757">
            <v>56</v>
          </cell>
          <cell r="AG757">
            <v>1</v>
          </cell>
          <cell r="AH757" t="str">
            <v>SAPHIRE</v>
          </cell>
          <cell r="AI757">
            <v>0</v>
          </cell>
          <cell r="AJ757" t="str">
            <v>FALSE</v>
          </cell>
          <cell r="AK757">
            <v>0</v>
          </cell>
          <cell r="AL757">
            <v>45261</v>
          </cell>
          <cell r="AM757">
            <v>45701</v>
          </cell>
          <cell r="AN757">
            <v>1</v>
          </cell>
          <cell r="AO757">
            <v>56</v>
          </cell>
          <cell r="AP757" t="str">
            <v>-</v>
          </cell>
          <cell r="AQ757" t="str">
            <v>-</v>
          </cell>
          <cell r="AR757" t="str">
            <v>REGULER</v>
          </cell>
          <cell r="AS757" t="str">
            <v>REGULER</v>
          </cell>
          <cell r="AT757" t="str">
            <v>REGULER</v>
          </cell>
          <cell r="AU757" t="str">
            <v>REGULER</v>
          </cell>
          <cell r="AV757" t="str">
            <v/>
          </cell>
          <cell r="AW757">
            <v>46</v>
          </cell>
          <cell r="AX757">
            <v>30</v>
          </cell>
          <cell r="AY757">
            <v>14</v>
          </cell>
          <cell r="AZ757">
            <v>14</v>
          </cell>
          <cell r="BA757">
            <v>13</v>
          </cell>
          <cell r="BB757">
            <v>46</v>
          </cell>
          <cell r="BC757">
            <v>30</v>
          </cell>
          <cell r="BD757">
            <v>14</v>
          </cell>
          <cell r="BE757">
            <v>14</v>
          </cell>
          <cell r="BF757">
            <v>13</v>
          </cell>
          <cell r="BG757">
            <v>14</v>
          </cell>
          <cell r="BH757">
            <v>46</v>
          </cell>
          <cell r="BI757">
            <v>30</v>
          </cell>
          <cell r="BJ757">
            <v>14</v>
          </cell>
          <cell r="BK757">
            <v>14</v>
          </cell>
          <cell r="BL757">
            <v>13</v>
          </cell>
          <cell r="BM757" t="str">
            <v/>
          </cell>
          <cell r="BN757">
            <v>131</v>
          </cell>
          <cell r="BO757">
            <v>14</v>
          </cell>
          <cell r="BP757">
            <v>46</v>
          </cell>
          <cell r="BQ757">
            <v>30</v>
          </cell>
          <cell r="BR757">
            <v>14</v>
          </cell>
          <cell r="BS757">
            <v>14</v>
          </cell>
          <cell r="BT757">
            <v>13</v>
          </cell>
          <cell r="BU757" t="str">
            <v/>
          </cell>
          <cell r="BV757">
            <v>131</v>
          </cell>
          <cell r="BW757">
            <v>1</v>
          </cell>
          <cell r="BX757" t="str">
            <v>TIDAK</v>
          </cell>
          <cell r="BY757" t="str">
            <v>TIDAK</v>
          </cell>
        </row>
        <row r="758">
          <cell r="A758" t="str">
            <v>A3510</v>
          </cell>
          <cell r="B758" t="str">
            <v>Annisa Fadya</v>
          </cell>
          <cell r="C758" t="str">
            <v>TEMA C2</v>
          </cell>
          <cell r="D758">
            <v>45262</v>
          </cell>
          <cell r="E758" t="str">
            <v>Dec-23</v>
          </cell>
          <cell r="F758" t="str">
            <v>REGULER</v>
          </cell>
          <cell r="G758" t="str">
            <v>REGULER</v>
          </cell>
          <cell r="H758" t="str">
            <v>REGULER</v>
          </cell>
          <cell r="I758" t="str">
            <v>EKSKLUSIF</v>
          </cell>
          <cell r="J758" t="str">
            <v>EKSKLUSIF</v>
          </cell>
          <cell r="K758" t="str">
            <v>EKSKLUSIF</v>
          </cell>
          <cell r="L758" t="str">
            <v>EKSKLUSIF</v>
          </cell>
          <cell r="M758">
            <v>14</v>
          </cell>
          <cell r="N758">
            <v>37</v>
          </cell>
          <cell r="O758">
            <v>29</v>
          </cell>
          <cell r="P758">
            <v>41</v>
          </cell>
          <cell r="Q758">
            <v>36</v>
          </cell>
          <cell r="R758">
            <v>40</v>
          </cell>
          <cell r="S758">
            <v>21</v>
          </cell>
          <cell r="T758">
            <v>218</v>
          </cell>
          <cell r="U758">
            <v>14</v>
          </cell>
          <cell r="V758">
            <v>37</v>
          </cell>
          <cell r="W758">
            <v>29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80</v>
          </cell>
          <cell r="AC758">
            <v>0</v>
          </cell>
          <cell r="AD758" t="str">
            <v>TIDAK</v>
          </cell>
          <cell r="AE758" t="str">
            <v>TIDAK</v>
          </cell>
          <cell r="AF758">
            <v>80</v>
          </cell>
          <cell r="AG758">
            <v>2</v>
          </cell>
          <cell r="AH758" t="str">
            <v>SAPHIRE</v>
          </cell>
          <cell r="AI758">
            <v>65</v>
          </cell>
          <cell r="AJ758" t="str">
            <v>Y</v>
          </cell>
          <cell r="AK758">
            <v>0</v>
          </cell>
          <cell r="AL758">
            <v>45261</v>
          </cell>
          <cell r="AM758">
            <v>45701</v>
          </cell>
          <cell r="AN758">
            <v>1</v>
          </cell>
          <cell r="AO758">
            <v>15</v>
          </cell>
          <cell r="AP758" t="str">
            <v>EKSKLUSIF</v>
          </cell>
          <cell r="AQ758" t="str">
            <v>-</v>
          </cell>
          <cell r="AR758" t="str">
            <v>EKSKLUSIF</v>
          </cell>
          <cell r="AS758" t="str">
            <v>EKSKLUSIF</v>
          </cell>
          <cell r="AT758" t="str">
            <v>EKSKLUSIF</v>
          </cell>
          <cell r="AU758" t="str">
            <v>EKSKLUSIF</v>
          </cell>
          <cell r="AV758" t="str">
            <v/>
          </cell>
          <cell r="AW758">
            <v>45</v>
          </cell>
          <cell r="AX758">
            <v>44</v>
          </cell>
          <cell r="AY758">
            <v>25</v>
          </cell>
          <cell r="AZ758">
            <v>46</v>
          </cell>
          <cell r="BA758">
            <v>41</v>
          </cell>
          <cell r="BB758">
            <v>45</v>
          </cell>
          <cell r="BC758">
            <v>44</v>
          </cell>
          <cell r="BD758">
            <v>25</v>
          </cell>
          <cell r="BE758">
            <v>46</v>
          </cell>
          <cell r="BF758">
            <v>41</v>
          </cell>
          <cell r="BG758">
            <v>20</v>
          </cell>
          <cell r="BH758">
            <v>45</v>
          </cell>
          <cell r="BI758">
            <v>44</v>
          </cell>
          <cell r="BJ758">
            <v>25</v>
          </cell>
          <cell r="BK758">
            <v>46</v>
          </cell>
          <cell r="BL758">
            <v>41</v>
          </cell>
          <cell r="BM758">
            <v>9</v>
          </cell>
          <cell r="BN758">
            <v>230</v>
          </cell>
          <cell r="BO758">
            <v>0</v>
          </cell>
          <cell r="BP758">
            <v>45</v>
          </cell>
          <cell r="BQ758">
            <v>0</v>
          </cell>
          <cell r="BR758">
            <v>0</v>
          </cell>
          <cell r="BS758">
            <v>0</v>
          </cell>
          <cell r="BT758">
            <v>0</v>
          </cell>
          <cell r="BU758">
            <v>9</v>
          </cell>
          <cell r="BV758">
            <v>54</v>
          </cell>
          <cell r="BW758">
            <v>0</v>
          </cell>
          <cell r="BX758" t="str">
            <v>TIDAK</v>
          </cell>
          <cell r="BY758" t="str">
            <v>TIDAK</v>
          </cell>
        </row>
        <row r="759">
          <cell r="A759" t="str">
            <v>A2582</v>
          </cell>
          <cell r="B759" t="str">
            <v>Annisa Maulidina</v>
          </cell>
          <cell r="C759" t="str">
            <v>TEMA C2</v>
          </cell>
          <cell r="D759">
            <v>45093</v>
          </cell>
          <cell r="E759" t="str">
            <v>Jun-23</v>
          </cell>
          <cell r="F759" t="str">
            <v>REGULER</v>
          </cell>
          <cell r="G759" t="str">
            <v>REGULER</v>
          </cell>
          <cell r="H759" t="str">
            <v>REGULER</v>
          </cell>
          <cell r="I759" t="str">
            <v>REGULER</v>
          </cell>
          <cell r="J759" t="str">
            <v>REGULER</v>
          </cell>
          <cell r="K759" t="str">
            <v>-</v>
          </cell>
          <cell r="L759" t="str">
            <v>-</v>
          </cell>
          <cell r="M759">
            <v>12</v>
          </cell>
          <cell r="N759">
            <v>36</v>
          </cell>
          <cell r="O759">
            <v>14</v>
          </cell>
          <cell r="P759">
            <v>18</v>
          </cell>
          <cell r="Q759">
            <v>1</v>
          </cell>
          <cell r="R759">
            <v>0</v>
          </cell>
          <cell r="S759" t="str">
            <v/>
          </cell>
          <cell r="T759">
            <v>81</v>
          </cell>
          <cell r="U759">
            <v>12</v>
          </cell>
          <cell r="V759">
            <v>36</v>
          </cell>
          <cell r="W759">
            <v>14</v>
          </cell>
          <cell r="X759">
            <v>18</v>
          </cell>
          <cell r="Y759">
            <v>1</v>
          </cell>
          <cell r="Z759">
            <v>0</v>
          </cell>
          <cell r="AA759" t="str">
            <v/>
          </cell>
          <cell r="AB759">
            <v>81</v>
          </cell>
          <cell r="AC759">
            <v>2</v>
          </cell>
          <cell r="AD759" t="str">
            <v>TIDAK</v>
          </cell>
          <cell r="AE759" t="str">
            <v>TIDAK</v>
          </cell>
          <cell r="AF759">
            <v>81</v>
          </cell>
          <cell r="AG759">
            <v>1</v>
          </cell>
          <cell r="AH759" t="str">
            <v>SAPHIRE</v>
          </cell>
          <cell r="AI759">
            <v>0</v>
          </cell>
          <cell r="AJ759" t="str">
            <v>Y</v>
          </cell>
          <cell r="AK759">
            <v>0</v>
          </cell>
          <cell r="AL759">
            <v>45261</v>
          </cell>
          <cell r="AM759">
            <v>45701</v>
          </cell>
          <cell r="AN759">
            <v>1</v>
          </cell>
          <cell r="AO759">
            <v>81</v>
          </cell>
          <cell r="AP759" t="str">
            <v>-</v>
          </cell>
          <cell r="AQ759" t="str">
            <v>-</v>
          </cell>
          <cell r="AR759" t="str">
            <v>-</v>
          </cell>
          <cell r="AS759" t="str">
            <v>-</v>
          </cell>
          <cell r="AT759" t="str">
            <v>-</v>
          </cell>
          <cell r="AU759" t="str">
            <v>-</v>
          </cell>
          <cell r="AV759" t="str">
            <v/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 t="str">
            <v/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 t="str">
            <v/>
          </cell>
          <cell r="BN759">
            <v>0</v>
          </cell>
          <cell r="BO759" t="str">
            <v/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T759">
            <v>0</v>
          </cell>
          <cell r="BU759" t="str">
            <v/>
          </cell>
          <cell r="BV759">
            <v>0</v>
          </cell>
          <cell r="BW759">
            <v>7</v>
          </cell>
          <cell r="BX759" t="str">
            <v>DOWNGRADE</v>
          </cell>
          <cell r="BY759" t="str">
            <v>RESET</v>
          </cell>
        </row>
        <row r="760">
          <cell r="A760" t="str">
            <v>A3963</v>
          </cell>
          <cell r="B760" t="str">
            <v>Annisa Pratita</v>
          </cell>
          <cell r="C760" t="str">
            <v>TEMA C2</v>
          </cell>
          <cell r="D760">
            <v>45377</v>
          </cell>
          <cell r="E760" t="str">
            <v>Mar-24</v>
          </cell>
          <cell r="F760" t="str">
            <v>-</v>
          </cell>
          <cell r="G760" t="str">
            <v>-</v>
          </cell>
          <cell r="H760" t="str">
            <v>-</v>
          </cell>
          <cell r="I760" t="str">
            <v>REGULER</v>
          </cell>
          <cell r="J760" t="str">
            <v>REGULER</v>
          </cell>
          <cell r="K760" t="str">
            <v>REGULER</v>
          </cell>
          <cell r="L760" t="str">
            <v>REGULER</v>
          </cell>
          <cell r="M760">
            <v>0</v>
          </cell>
          <cell r="N760">
            <v>0</v>
          </cell>
          <cell r="O760">
            <v>0</v>
          </cell>
          <cell r="P760">
            <v>1</v>
          </cell>
          <cell r="Q760">
            <v>28</v>
          </cell>
          <cell r="R760">
            <v>22</v>
          </cell>
          <cell r="S760">
            <v>6</v>
          </cell>
          <cell r="T760">
            <v>57</v>
          </cell>
          <cell r="U760">
            <v>0</v>
          </cell>
          <cell r="V760">
            <v>0</v>
          </cell>
          <cell r="W760">
            <v>0</v>
          </cell>
          <cell r="X760">
            <v>1</v>
          </cell>
          <cell r="Y760">
            <v>28</v>
          </cell>
          <cell r="Z760">
            <v>22</v>
          </cell>
          <cell r="AA760">
            <v>6</v>
          </cell>
          <cell r="AB760">
            <v>57</v>
          </cell>
          <cell r="AC760">
            <v>0</v>
          </cell>
          <cell r="AD760" t="str">
            <v>TIDAK</v>
          </cell>
          <cell r="AE760" t="str">
            <v>TIDAK</v>
          </cell>
          <cell r="AF760">
            <v>57</v>
          </cell>
          <cell r="AG760">
            <v>1</v>
          </cell>
          <cell r="AH760" t="str">
            <v>SAPHIRE</v>
          </cell>
          <cell r="AI760">
            <v>0</v>
          </cell>
          <cell r="AJ760" t="str">
            <v>FALSE</v>
          </cell>
          <cell r="AK760">
            <v>0</v>
          </cell>
          <cell r="AL760">
            <v>45261</v>
          </cell>
          <cell r="AM760">
            <v>45701</v>
          </cell>
          <cell r="AN760">
            <v>1</v>
          </cell>
          <cell r="AO760">
            <v>57</v>
          </cell>
          <cell r="AP760" t="str">
            <v>-</v>
          </cell>
          <cell r="AQ760" t="str">
            <v>-</v>
          </cell>
          <cell r="AR760" t="str">
            <v>REGULER</v>
          </cell>
          <cell r="AS760" t="str">
            <v>REGULER</v>
          </cell>
          <cell r="AT760" t="str">
            <v>REGULER</v>
          </cell>
          <cell r="AU760" t="str">
            <v>-</v>
          </cell>
          <cell r="AV760" t="str">
            <v/>
          </cell>
          <cell r="AW760">
            <v>18</v>
          </cell>
          <cell r="AX760">
            <v>9</v>
          </cell>
          <cell r="AY760">
            <v>14</v>
          </cell>
          <cell r="AZ760">
            <v>11</v>
          </cell>
          <cell r="BA760">
            <v>0</v>
          </cell>
          <cell r="BB760">
            <v>18</v>
          </cell>
          <cell r="BC760">
            <v>9</v>
          </cell>
          <cell r="BD760">
            <v>14</v>
          </cell>
          <cell r="BE760">
            <v>11</v>
          </cell>
          <cell r="BF760">
            <v>0</v>
          </cell>
          <cell r="BG760" t="str">
            <v/>
          </cell>
          <cell r="BH760">
            <v>18</v>
          </cell>
          <cell r="BI760">
            <v>9</v>
          </cell>
          <cell r="BJ760">
            <v>14</v>
          </cell>
          <cell r="BK760">
            <v>11</v>
          </cell>
          <cell r="BL760">
            <v>0</v>
          </cell>
          <cell r="BM760" t="str">
            <v/>
          </cell>
          <cell r="BN760">
            <v>52</v>
          </cell>
          <cell r="BO760" t="str">
            <v/>
          </cell>
          <cell r="BP760">
            <v>18</v>
          </cell>
          <cell r="BQ760">
            <v>9</v>
          </cell>
          <cell r="BR760">
            <v>14</v>
          </cell>
          <cell r="BS760">
            <v>11</v>
          </cell>
          <cell r="BT760">
            <v>0</v>
          </cell>
          <cell r="BU760" t="str">
            <v/>
          </cell>
          <cell r="BV760">
            <v>52</v>
          </cell>
          <cell r="BW760">
            <v>3</v>
          </cell>
          <cell r="BX760" t="str">
            <v>DOWNGRADE</v>
          </cell>
          <cell r="BY760" t="str">
            <v>TIDAK</v>
          </cell>
        </row>
        <row r="761">
          <cell r="A761" t="str">
            <v>A2459</v>
          </cell>
          <cell r="B761" t="str">
            <v>Annisa Rizki Pratiwi</v>
          </cell>
          <cell r="C761" t="str">
            <v>TEMA C2</v>
          </cell>
          <cell r="D761">
            <v>45079</v>
          </cell>
          <cell r="E761" t="str">
            <v>Jun-23</v>
          </cell>
          <cell r="F761" t="str">
            <v>REGULER</v>
          </cell>
          <cell r="G761" t="str">
            <v>REGULER</v>
          </cell>
          <cell r="H761" t="str">
            <v>REGULER</v>
          </cell>
          <cell r="I761" t="str">
            <v>REGULER</v>
          </cell>
          <cell r="J761" t="str">
            <v>REGULER</v>
          </cell>
          <cell r="K761" t="str">
            <v>REGULER</v>
          </cell>
          <cell r="L761" t="str">
            <v>REGULER</v>
          </cell>
          <cell r="M761">
            <v>19</v>
          </cell>
          <cell r="N761">
            <v>31</v>
          </cell>
          <cell r="O761">
            <v>14</v>
          </cell>
          <cell r="P761">
            <v>32</v>
          </cell>
          <cell r="Q761">
            <v>9</v>
          </cell>
          <cell r="R761">
            <v>6</v>
          </cell>
          <cell r="S761">
            <v>19</v>
          </cell>
          <cell r="T761">
            <v>130</v>
          </cell>
          <cell r="U761">
            <v>19</v>
          </cell>
          <cell r="V761">
            <v>31</v>
          </cell>
          <cell r="W761">
            <v>14</v>
          </cell>
          <cell r="X761">
            <v>32</v>
          </cell>
          <cell r="Y761">
            <v>9</v>
          </cell>
          <cell r="Z761">
            <v>6</v>
          </cell>
          <cell r="AA761">
            <v>19</v>
          </cell>
          <cell r="AB761">
            <v>130</v>
          </cell>
          <cell r="AC761">
            <v>0</v>
          </cell>
          <cell r="AD761" t="str">
            <v>TIDAK</v>
          </cell>
          <cell r="AE761" t="str">
            <v>TIDAK</v>
          </cell>
          <cell r="AF761">
            <v>130</v>
          </cell>
          <cell r="AG761">
            <v>3</v>
          </cell>
          <cell r="AH761" t="str">
            <v>SAPHIRE</v>
          </cell>
          <cell r="AI761">
            <v>0</v>
          </cell>
          <cell r="AJ761" t="str">
            <v>Y</v>
          </cell>
          <cell r="AK761">
            <v>0</v>
          </cell>
          <cell r="AL761">
            <v>45261</v>
          </cell>
          <cell r="AM761">
            <v>45701</v>
          </cell>
          <cell r="AN761">
            <v>1</v>
          </cell>
          <cell r="AO761">
            <v>130</v>
          </cell>
          <cell r="AP761" t="str">
            <v>-</v>
          </cell>
          <cell r="AQ761" t="str">
            <v>-</v>
          </cell>
          <cell r="AR761" t="str">
            <v>-</v>
          </cell>
          <cell r="AS761" t="str">
            <v>-</v>
          </cell>
          <cell r="AT761" t="str">
            <v>-</v>
          </cell>
          <cell r="AU761" t="str">
            <v>-</v>
          </cell>
          <cell r="AV761" t="str">
            <v/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7</v>
          </cell>
          <cell r="BH761">
            <v>0</v>
          </cell>
          <cell r="BI761">
            <v>0</v>
          </cell>
          <cell r="BJ761">
            <v>0</v>
          </cell>
          <cell r="BK761">
            <v>0</v>
          </cell>
          <cell r="BL761">
            <v>0</v>
          </cell>
          <cell r="BM761" t="str">
            <v/>
          </cell>
          <cell r="BN761">
            <v>7</v>
          </cell>
          <cell r="BO761">
            <v>7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T761">
            <v>0</v>
          </cell>
          <cell r="BU761" t="str">
            <v/>
          </cell>
          <cell r="BV761">
            <v>7</v>
          </cell>
          <cell r="BW761">
            <v>6</v>
          </cell>
          <cell r="BX761" t="str">
            <v>DOWNGRADE</v>
          </cell>
          <cell r="BY761" t="str">
            <v>RESET</v>
          </cell>
        </row>
        <row r="762">
          <cell r="A762" t="str">
            <v>A3636</v>
          </cell>
          <cell r="B762" t="str">
            <v>Annisa Safira Salsabila</v>
          </cell>
          <cell r="C762" t="str">
            <v>TEMA C2</v>
          </cell>
          <cell r="D762">
            <v>45313</v>
          </cell>
          <cell r="E762" t="str">
            <v>Jan-24</v>
          </cell>
          <cell r="F762" t="str">
            <v>-</v>
          </cell>
          <cell r="G762" t="str">
            <v>REGULER</v>
          </cell>
          <cell r="H762" t="str">
            <v>REGULER</v>
          </cell>
          <cell r="I762" t="str">
            <v>-</v>
          </cell>
          <cell r="J762" t="str">
            <v>-</v>
          </cell>
          <cell r="K762" t="str">
            <v>-</v>
          </cell>
          <cell r="L762" t="str">
            <v>-</v>
          </cell>
          <cell r="M762">
            <v>0</v>
          </cell>
          <cell r="N762">
            <v>6</v>
          </cell>
          <cell r="O762">
            <v>3</v>
          </cell>
          <cell r="P762">
            <v>0</v>
          </cell>
          <cell r="Q762">
            <v>0</v>
          </cell>
          <cell r="R762">
            <v>0</v>
          </cell>
          <cell r="S762" t="str">
            <v/>
          </cell>
          <cell r="T762">
            <v>9</v>
          </cell>
          <cell r="U762">
            <v>0</v>
          </cell>
          <cell r="V762">
            <v>6</v>
          </cell>
          <cell r="W762">
            <v>3</v>
          </cell>
          <cell r="X762">
            <v>0</v>
          </cell>
          <cell r="Y762">
            <v>0</v>
          </cell>
          <cell r="Z762">
            <v>0</v>
          </cell>
          <cell r="AA762" t="str">
            <v/>
          </cell>
          <cell r="AB762">
            <v>9</v>
          </cell>
          <cell r="AC762">
            <v>4</v>
          </cell>
          <cell r="AD762" t="str">
            <v>DOWNGRADE</v>
          </cell>
          <cell r="AE762" t="str">
            <v>RESET</v>
          </cell>
          <cell r="AF762">
            <v>0</v>
          </cell>
          <cell r="AG762">
            <v>1</v>
          </cell>
          <cell r="AH762" t="str">
            <v>SAPHIRE</v>
          </cell>
          <cell r="AI762">
            <v>0</v>
          </cell>
          <cell r="AJ762" t="str">
            <v>FALSE</v>
          </cell>
          <cell r="AK762">
            <v>0</v>
          </cell>
          <cell r="AL762">
            <v>45261</v>
          </cell>
          <cell r="AM762">
            <v>45701</v>
          </cell>
          <cell r="AN762">
            <v>1</v>
          </cell>
          <cell r="AO762">
            <v>0</v>
          </cell>
          <cell r="AP762" t="str">
            <v>-</v>
          </cell>
          <cell r="AQ762" t="str">
            <v>-</v>
          </cell>
          <cell r="AR762" t="str">
            <v>-</v>
          </cell>
          <cell r="AS762" t="str">
            <v>-</v>
          </cell>
          <cell r="AT762" t="str">
            <v>-</v>
          </cell>
          <cell r="AU762" t="str">
            <v>-</v>
          </cell>
          <cell r="AV762" t="str">
            <v/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 t="str">
            <v/>
          </cell>
          <cell r="BH762">
            <v>0</v>
          </cell>
          <cell r="BI762">
            <v>0</v>
          </cell>
          <cell r="BJ762">
            <v>0</v>
          </cell>
          <cell r="BK762">
            <v>0</v>
          </cell>
          <cell r="BL762">
            <v>0</v>
          </cell>
          <cell r="BM762" t="str">
            <v/>
          </cell>
          <cell r="BN762">
            <v>0</v>
          </cell>
          <cell r="BO762" t="str">
            <v/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T762">
            <v>0</v>
          </cell>
          <cell r="BU762" t="str">
            <v/>
          </cell>
          <cell r="BV762">
            <v>0</v>
          </cell>
          <cell r="BW762">
            <v>7</v>
          </cell>
          <cell r="BX762" t="str">
            <v>DOWNGRADE</v>
          </cell>
          <cell r="BY762" t="str">
            <v>RESET</v>
          </cell>
        </row>
        <row r="763">
          <cell r="A763" t="str">
            <v>A4023</v>
          </cell>
          <cell r="B763" t="str">
            <v>ANNISA SEKAR WARDAYA</v>
          </cell>
          <cell r="C763" t="str">
            <v>TEMA C2</v>
          </cell>
          <cell r="D763">
            <v>45426</v>
          </cell>
          <cell r="E763" t="str">
            <v>May-24</v>
          </cell>
          <cell r="F763" t="str">
            <v>-</v>
          </cell>
          <cell r="G763" t="str">
            <v>-</v>
          </cell>
          <cell r="H763" t="str">
            <v>-</v>
          </cell>
          <cell r="I763" t="str">
            <v>-</v>
          </cell>
          <cell r="J763" t="str">
            <v>-</v>
          </cell>
          <cell r="K763" t="str">
            <v>REGULER</v>
          </cell>
          <cell r="L763" t="str">
            <v>REGULER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22</v>
          </cell>
          <cell r="S763">
            <v>15</v>
          </cell>
          <cell r="T763">
            <v>37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22</v>
          </cell>
          <cell r="AA763">
            <v>15</v>
          </cell>
          <cell r="AB763">
            <v>37</v>
          </cell>
          <cell r="AC763">
            <v>0</v>
          </cell>
          <cell r="AD763" t="str">
            <v>TIDAK</v>
          </cell>
          <cell r="AE763" t="str">
            <v>TIDAK</v>
          </cell>
          <cell r="AF763">
            <v>37</v>
          </cell>
          <cell r="AG763">
            <v>1</v>
          </cell>
          <cell r="AH763" t="str">
            <v>SAPHIRE</v>
          </cell>
          <cell r="AI763">
            <v>0</v>
          </cell>
          <cell r="AJ763" t="str">
            <v>FALSE</v>
          </cell>
          <cell r="AK763">
            <v>0</v>
          </cell>
          <cell r="AL763">
            <v>45261</v>
          </cell>
          <cell r="AM763">
            <v>45701</v>
          </cell>
          <cell r="AN763">
            <v>1</v>
          </cell>
          <cell r="AO763">
            <v>37</v>
          </cell>
          <cell r="AP763" t="str">
            <v>-</v>
          </cell>
          <cell r="AQ763" t="str">
            <v>-</v>
          </cell>
          <cell r="AR763" t="str">
            <v>REGULER</v>
          </cell>
          <cell r="AS763" t="str">
            <v>-</v>
          </cell>
          <cell r="AT763" t="str">
            <v>-</v>
          </cell>
          <cell r="AU763" t="str">
            <v>-</v>
          </cell>
          <cell r="AV763" t="str">
            <v/>
          </cell>
          <cell r="AW763">
            <v>28</v>
          </cell>
          <cell r="AX763">
            <v>14</v>
          </cell>
          <cell r="AY763">
            <v>0</v>
          </cell>
          <cell r="AZ763">
            <v>0</v>
          </cell>
          <cell r="BA763">
            <v>0</v>
          </cell>
          <cell r="BB763">
            <v>28</v>
          </cell>
          <cell r="BC763">
            <v>14</v>
          </cell>
          <cell r="BD763">
            <v>0</v>
          </cell>
          <cell r="BE763">
            <v>0</v>
          </cell>
          <cell r="BF763">
            <v>0</v>
          </cell>
          <cell r="BG763">
            <v>7</v>
          </cell>
          <cell r="BH763">
            <v>28</v>
          </cell>
          <cell r="BI763">
            <v>14</v>
          </cell>
          <cell r="BJ763">
            <v>0</v>
          </cell>
          <cell r="BK763">
            <v>0</v>
          </cell>
          <cell r="BL763">
            <v>0</v>
          </cell>
          <cell r="BM763" t="str">
            <v/>
          </cell>
          <cell r="BN763">
            <v>49</v>
          </cell>
          <cell r="BO763">
            <v>7</v>
          </cell>
          <cell r="BP763">
            <v>28</v>
          </cell>
          <cell r="BQ763">
            <v>14</v>
          </cell>
          <cell r="BR763">
            <v>0</v>
          </cell>
          <cell r="BS763">
            <v>0</v>
          </cell>
          <cell r="BT763">
            <v>0</v>
          </cell>
          <cell r="BU763" t="str">
            <v/>
          </cell>
          <cell r="BV763">
            <v>49</v>
          </cell>
          <cell r="BW763">
            <v>4</v>
          </cell>
          <cell r="BX763" t="str">
            <v>DOWNGRADE</v>
          </cell>
          <cell r="BY763" t="str">
            <v>RESET</v>
          </cell>
        </row>
        <row r="764">
          <cell r="A764" t="str">
            <v>A2977</v>
          </cell>
          <cell r="B764" t="str">
            <v>Anti Widia</v>
          </cell>
          <cell r="C764" t="str">
            <v>TEMA C2</v>
          </cell>
          <cell r="D764">
            <v>45345</v>
          </cell>
          <cell r="E764" t="str">
            <v>Feb-24</v>
          </cell>
          <cell r="F764" t="str">
            <v>-</v>
          </cell>
          <cell r="G764" t="str">
            <v>-</v>
          </cell>
          <cell r="H764" t="str">
            <v>REGULER</v>
          </cell>
          <cell r="I764" t="str">
            <v>REGULER</v>
          </cell>
          <cell r="J764" t="str">
            <v>REGULER</v>
          </cell>
          <cell r="K764" t="str">
            <v>-</v>
          </cell>
          <cell r="L764" t="str">
            <v>-</v>
          </cell>
          <cell r="M764">
            <v>0</v>
          </cell>
          <cell r="N764">
            <v>0</v>
          </cell>
          <cell r="O764">
            <v>5</v>
          </cell>
          <cell r="P764">
            <v>29</v>
          </cell>
          <cell r="Q764">
            <v>4</v>
          </cell>
          <cell r="R764">
            <v>0</v>
          </cell>
          <cell r="S764" t="str">
            <v/>
          </cell>
          <cell r="T764">
            <v>38</v>
          </cell>
          <cell r="U764">
            <v>0</v>
          </cell>
          <cell r="V764">
            <v>0</v>
          </cell>
          <cell r="W764">
            <v>5</v>
          </cell>
          <cell r="X764">
            <v>29</v>
          </cell>
          <cell r="Y764">
            <v>4</v>
          </cell>
          <cell r="Z764">
            <v>0</v>
          </cell>
          <cell r="AA764" t="str">
            <v/>
          </cell>
          <cell r="AB764">
            <v>38</v>
          </cell>
          <cell r="AC764">
            <v>2</v>
          </cell>
          <cell r="AD764" t="str">
            <v>TIDAK</v>
          </cell>
          <cell r="AE764" t="str">
            <v>TIDAK</v>
          </cell>
          <cell r="AF764">
            <v>38</v>
          </cell>
          <cell r="AG764">
            <v>1</v>
          </cell>
          <cell r="AH764" t="str">
            <v>SAPHIRE</v>
          </cell>
          <cell r="AI764">
            <v>0</v>
          </cell>
          <cell r="AJ764" t="str">
            <v>FALSE</v>
          </cell>
          <cell r="AK764">
            <v>0</v>
          </cell>
          <cell r="AL764">
            <v>45261</v>
          </cell>
          <cell r="AM764">
            <v>45701</v>
          </cell>
          <cell r="AN764">
            <v>1</v>
          </cell>
          <cell r="AO764">
            <v>38</v>
          </cell>
          <cell r="AP764" t="str">
            <v>-</v>
          </cell>
          <cell r="AQ764" t="str">
            <v>-</v>
          </cell>
          <cell r="AR764" t="str">
            <v>-</v>
          </cell>
          <cell r="AS764" t="str">
            <v>-</v>
          </cell>
          <cell r="AT764" t="str">
            <v>-</v>
          </cell>
          <cell r="AU764" t="str">
            <v>-</v>
          </cell>
          <cell r="AV764" t="str">
            <v/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 t="str">
            <v/>
          </cell>
          <cell r="BH764">
            <v>0</v>
          </cell>
          <cell r="BI764">
            <v>0</v>
          </cell>
          <cell r="BJ764">
            <v>0</v>
          </cell>
          <cell r="BK764">
            <v>0</v>
          </cell>
          <cell r="BL764">
            <v>0</v>
          </cell>
          <cell r="BM764" t="str">
            <v/>
          </cell>
          <cell r="BN764">
            <v>0</v>
          </cell>
          <cell r="BO764" t="str">
            <v/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T764">
            <v>0</v>
          </cell>
          <cell r="BU764" t="str">
            <v/>
          </cell>
          <cell r="BV764">
            <v>0</v>
          </cell>
          <cell r="BW764">
            <v>7</v>
          </cell>
          <cell r="BX764" t="str">
            <v>DOWNGRADE</v>
          </cell>
          <cell r="BY764" t="str">
            <v>RESET</v>
          </cell>
        </row>
        <row r="765">
          <cell r="A765" t="str">
            <v>A2705</v>
          </cell>
          <cell r="B765" t="str">
            <v>Antonia Desi Endah Kristiyanti</v>
          </cell>
          <cell r="C765" t="str">
            <v>TEMA C2</v>
          </cell>
          <cell r="D765">
            <v>45131</v>
          </cell>
          <cell r="E765" t="str">
            <v>Jul-23</v>
          </cell>
          <cell r="F765" t="str">
            <v>EKSKLUSIF</v>
          </cell>
          <cell r="G765" t="str">
            <v>EKSKLUSIF</v>
          </cell>
          <cell r="H765" t="str">
            <v>EKSKLUSIF</v>
          </cell>
          <cell r="I765" t="str">
            <v>REGULER</v>
          </cell>
          <cell r="J765" t="str">
            <v>REGULER</v>
          </cell>
          <cell r="K765" t="str">
            <v>REGULER</v>
          </cell>
          <cell r="L765" t="str">
            <v>REGULER</v>
          </cell>
          <cell r="M765">
            <v>19</v>
          </cell>
          <cell r="N765">
            <v>45</v>
          </cell>
          <cell r="O765">
            <v>38</v>
          </cell>
          <cell r="P765">
            <v>37</v>
          </cell>
          <cell r="Q765">
            <v>30</v>
          </cell>
          <cell r="R765">
            <v>32</v>
          </cell>
          <cell r="S765">
            <v>18</v>
          </cell>
          <cell r="T765">
            <v>219</v>
          </cell>
          <cell r="U765">
            <v>0</v>
          </cell>
          <cell r="V765">
            <v>0</v>
          </cell>
          <cell r="W765">
            <v>0</v>
          </cell>
          <cell r="X765">
            <v>37</v>
          </cell>
          <cell r="Y765">
            <v>30</v>
          </cell>
          <cell r="Z765">
            <v>32</v>
          </cell>
          <cell r="AA765">
            <v>18</v>
          </cell>
          <cell r="AB765">
            <v>117</v>
          </cell>
          <cell r="AC765">
            <v>0</v>
          </cell>
          <cell r="AD765" t="str">
            <v>TIDAK</v>
          </cell>
          <cell r="AE765" t="str">
            <v>TIDAK</v>
          </cell>
          <cell r="AF765">
            <v>117</v>
          </cell>
          <cell r="AG765">
            <v>1</v>
          </cell>
          <cell r="AH765" t="str">
            <v>SAPHIRE</v>
          </cell>
          <cell r="AI765">
            <v>65</v>
          </cell>
          <cell r="AJ765" t="str">
            <v>Y</v>
          </cell>
          <cell r="AK765">
            <v>0</v>
          </cell>
          <cell r="AL765">
            <v>45261</v>
          </cell>
          <cell r="AM765">
            <v>45701</v>
          </cell>
          <cell r="AN765">
            <v>1</v>
          </cell>
          <cell r="AO765">
            <v>52</v>
          </cell>
          <cell r="AP765" t="str">
            <v>-</v>
          </cell>
          <cell r="AQ765" t="str">
            <v>-</v>
          </cell>
          <cell r="AR765" t="str">
            <v>REGULER</v>
          </cell>
          <cell r="AS765" t="str">
            <v>REGULER</v>
          </cell>
          <cell r="AT765" t="str">
            <v>REGULER</v>
          </cell>
          <cell r="AU765" t="str">
            <v>REGULER</v>
          </cell>
          <cell r="AV765" t="str">
            <v/>
          </cell>
          <cell r="AW765">
            <v>40</v>
          </cell>
          <cell r="AX765">
            <v>28</v>
          </cell>
          <cell r="AY765">
            <v>31</v>
          </cell>
          <cell r="AZ765">
            <v>45</v>
          </cell>
          <cell r="BA765">
            <v>42</v>
          </cell>
          <cell r="BB765">
            <v>40</v>
          </cell>
          <cell r="BC765">
            <v>28</v>
          </cell>
          <cell r="BD765">
            <v>31</v>
          </cell>
          <cell r="BE765">
            <v>45</v>
          </cell>
          <cell r="BF765">
            <v>42</v>
          </cell>
          <cell r="BG765">
            <v>17</v>
          </cell>
          <cell r="BH765">
            <v>40</v>
          </cell>
          <cell r="BI765">
            <v>28</v>
          </cell>
          <cell r="BJ765">
            <v>31</v>
          </cell>
          <cell r="BK765">
            <v>45</v>
          </cell>
          <cell r="BL765">
            <v>42</v>
          </cell>
          <cell r="BM765">
            <v>19</v>
          </cell>
          <cell r="BN765">
            <v>222</v>
          </cell>
          <cell r="BO765">
            <v>17</v>
          </cell>
          <cell r="BP765">
            <v>40</v>
          </cell>
          <cell r="BQ765">
            <v>28</v>
          </cell>
          <cell r="BR765">
            <v>31</v>
          </cell>
          <cell r="BS765">
            <v>45</v>
          </cell>
          <cell r="BT765">
            <v>42</v>
          </cell>
          <cell r="BU765">
            <v>19</v>
          </cell>
          <cell r="BV765">
            <v>222</v>
          </cell>
          <cell r="BW765">
            <v>0</v>
          </cell>
          <cell r="BX765" t="str">
            <v>TIDAK</v>
          </cell>
          <cell r="BY765" t="str">
            <v>TIDAK</v>
          </cell>
        </row>
        <row r="766">
          <cell r="A766" t="str">
            <v>A3739</v>
          </cell>
          <cell r="B766" t="str">
            <v>Antonio Rui Costa Gau</v>
          </cell>
          <cell r="C766" t="str">
            <v>TEMA C2</v>
          </cell>
          <cell r="D766">
            <v>45335</v>
          </cell>
          <cell r="E766" t="str">
            <v>Feb-24</v>
          </cell>
          <cell r="F766" t="str">
            <v>-</v>
          </cell>
          <cell r="G766" t="str">
            <v>-</v>
          </cell>
          <cell r="H766" t="str">
            <v>REGULER</v>
          </cell>
          <cell r="I766" t="str">
            <v>REGULER</v>
          </cell>
          <cell r="J766" t="str">
            <v>REGULER</v>
          </cell>
          <cell r="K766" t="str">
            <v>REGULER</v>
          </cell>
          <cell r="L766" t="str">
            <v>REGULER</v>
          </cell>
          <cell r="M766">
            <v>0</v>
          </cell>
          <cell r="N766">
            <v>0</v>
          </cell>
          <cell r="O766">
            <v>17</v>
          </cell>
          <cell r="P766">
            <v>38</v>
          </cell>
          <cell r="Q766">
            <v>29</v>
          </cell>
          <cell r="R766">
            <v>23</v>
          </cell>
          <cell r="S766">
            <v>11</v>
          </cell>
          <cell r="T766">
            <v>118</v>
          </cell>
          <cell r="U766">
            <v>0</v>
          </cell>
          <cell r="V766">
            <v>0</v>
          </cell>
          <cell r="W766">
            <v>17</v>
          </cell>
          <cell r="X766">
            <v>38</v>
          </cell>
          <cell r="Y766">
            <v>29</v>
          </cell>
          <cell r="Z766">
            <v>23</v>
          </cell>
          <cell r="AA766">
            <v>11</v>
          </cell>
          <cell r="AB766">
            <v>118</v>
          </cell>
          <cell r="AC766">
            <v>0</v>
          </cell>
          <cell r="AD766" t="str">
            <v>TIDAK</v>
          </cell>
          <cell r="AE766" t="str">
            <v>TIDAK</v>
          </cell>
          <cell r="AF766">
            <v>118</v>
          </cell>
          <cell r="AG766">
            <v>2</v>
          </cell>
          <cell r="AH766" t="str">
            <v>SAPHIRE</v>
          </cell>
          <cell r="AI766">
            <v>0</v>
          </cell>
          <cell r="AJ766" t="str">
            <v>Y</v>
          </cell>
          <cell r="AK766">
            <v>0</v>
          </cell>
          <cell r="AL766">
            <v>45261</v>
          </cell>
          <cell r="AM766">
            <v>45701</v>
          </cell>
          <cell r="AN766">
            <v>1</v>
          </cell>
          <cell r="AO766">
            <v>118</v>
          </cell>
          <cell r="AP766" t="str">
            <v>-</v>
          </cell>
          <cell r="AQ766" t="str">
            <v>-</v>
          </cell>
          <cell r="AR766" t="str">
            <v>-</v>
          </cell>
          <cell r="AS766" t="str">
            <v>-</v>
          </cell>
          <cell r="AT766" t="str">
            <v>-</v>
          </cell>
          <cell r="AU766" t="str">
            <v>-</v>
          </cell>
          <cell r="AV766" t="str">
            <v/>
          </cell>
          <cell r="AW766">
            <v>3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3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8</v>
          </cell>
          <cell r="BH766">
            <v>3</v>
          </cell>
          <cell r="BI766">
            <v>0</v>
          </cell>
          <cell r="BJ766">
            <v>0</v>
          </cell>
          <cell r="BK766">
            <v>0</v>
          </cell>
          <cell r="BL766">
            <v>0</v>
          </cell>
          <cell r="BM766" t="str">
            <v/>
          </cell>
          <cell r="BN766">
            <v>11</v>
          </cell>
          <cell r="BO766">
            <v>8</v>
          </cell>
          <cell r="BP766">
            <v>3</v>
          </cell>
          <cell r="BQ766">
            <v>0</v>
          </cell>
          <cell r="BR766">
            <v>0</v>
          </cell>
          <cell r="BS766">
            <v>0</v>
          </cell>
          <cell r="BT766">
            <v>0</v>
          </cell>
          <cell r="BU766" t="str">
            <v/>
          </cell>
          <cell r="BV766">
            <v>11</v>
          </cell>
          <cell r="BW766">
            <v>5</v>
          </cell>
          <cell r="BX766" t="str">
            <v>DOWNGRADE</v>
          </cell>
          <cell r="BY766" t="str">
            <v>RESET</v>
          </cell>
        </row>
        <row r="767">
          <cell r="A767" t="str">
            <v>A1249</v>
          </cell>
          <cell r="B767" t="str">
            <v>Ardiansyah Abubakar</v>
          </cell>
          <cell r="C767" t="str">
            <v>TEMA C2</v>
          </cell>
          <cell r="D767">
            <v>44942</v>
          </cell>
          <cell r="E767" t="str">
            <v>Jan-23</v>
          </cell>
          <cell r="F767" t="str">
            <v>EKSKLUSIF</v>
          </cell>
          <cell r="G767" t="str">
            <v>EKSKLUSIF</v>
          </cell>
          <cell r="H767" t="str">
            <v>EKSKLUSIF</v>
          </cell>
          <cell r="I767" t="str">
            <v>EKSKLUSIF</v>
          </cell>
          <cell r="J767" t="str">
            <v>REGULER</v>
          </cell>
          <cell r="K767" t="str">
            <v>REGULER</v>
          </cell>
          <cell r="L767" t="str">
            <v>REGULER</v>
          </cell>
          <cell r="M767">
            <v>19</v>
          </cell>
          <cell r="N767">
            <v>47</v>
          </cell>
          <cell r="O767">
            <v>38</v>
          </cell>
          <cell r="P767">
            <v>38</v>
          </cell>
          <cell r="Q767">
            <v>6</v>
          </cell>
          <cell r="R767">
            <v>25</v>
          </cell>
          <cell r="S767">
            <v>17</v>
          </cell>
          <cell r="T767">
            <v>190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6</v>
          </cell>
          <cell r="Z767">
            <v>25</v>
          </cell>
          <cell r="AA767">
            <v>17</v>
          </cell>
          <cell r="AB767">
            <v>48</v>
          </cell>
          <cell r="AC767">
            <v>0</v>
          </cell>
          <cell r="AD767" t="str">
            <v>TIDAK</v>
          </cell>
          <cell r="AE767" t="str">
            <v>TIDAK</v>
          </cell>
          <cell r="AF767">
            <v>48</v>
          </cell>
          <cell r="AG767">
            <v>2</v>
          </cell>
          <cell r="AH767" t="str">
            <v>SAPHIRE</v>
          </cell>
          <cell r="AI767">
            <v>0</v>
          </cell>
          <cell r="AJ767" t="str">
            <v>FALSE</v>
          </cell>
          <cell r="AK767">
            <v>0</v>
          </cell>
          <cell r="AL767">
            <v>45261</v>
          </cell>
          <cell r="AM767">
            <v>45701</v>
          </cell>
          <cell r="AN767">
            <v>1</v>
          </cell>
          <cell r="AO767">
            <v>48</v>
          </cell>
          <cell r="AP767" t="str">
            <v>-</v>
          </cell>
          <cell r="AQ767" t="str">
            <v>-</v>
          </cell>
          <cell r="AR767" t="str">
            <v>REGULER</v>
          </cell>
          <cell r="AS767" t="str">
            <v>REGULER</v>
          </cell>
          <cell r="AT767" t="str">
            <v>REGULER</v>
          </cell>
          <cell r="AU767" t="str">
            <v>REGULER</v>
          </cell>
          <cell r="AV767" t="str">
            <v/>
          </cell>
          <cell r="AW767">
            <v>26</v>
          </cell>
          <cell r="AX767">
            <v>41</v>
          </cell>
          <cell r="AY767">
            <v>25</v>
          </cell>
          <cell r="AZ767">
            <v>22</v>
          </cell>
          <cell r="BA767">
            <v>32</v>
          </cell>
          <cell r="BB767">
            <v>26</v>
          </cell>
          <cell r="BC767">
            <v>41</v>
          </cell>
          <cell r="BD767">
            <v>25</v>
          </cell>
          <cell r="BE767">
            <v>22</v>
          </cell>
          <cell r="BF767">
            <v>32</v>
          </cell>
          <cell r="BG767">
            <v>15</v>
          </cell>
          <cell r="BH767">
            <v>26</v>
          </cell>
          <cell r="BI767">
            <v>41</v>
          </cell>
          <cell r="BJ767">
            <v>25</v>
          </cell>
          <cell r="BK767">
            <v>22</v>
          </cell>
          <cell r="BL767">
            <v>32</v>
          </cell>
          <cell r="BM767">
            <v>11</v>
          </cell>
          <cell r="BN767">
            <v>172</v>
          </cell>
          <cell r="BO767">
            <v>15</v>
          </cell>
          <cell r="BP767">
            <v>26</v>
          </cell>
          <cell r="BQ767">
            <v>41</v>
          </cell>
          <cell r="BR767">
            <v>25</v>
          </cell>
          <cell r="BS767">
            <v>22</v>
          </cell>
          <cell r="BT767">
            <v>32</v>
          </cell>
          <cell r="BU767">
            <v>11</v>
          </cell>
          <cell r="BV767">
            <v>172</v>
          </cell>
          <cell r="BW767">
            <v>0</v>
          </cell>
          <cell r="BX767" t="str">
            <v>TIDAK</v>
          </cell>
          <cell r="BY767" t="str">
            <v>TIDAK</v>
          </cell>
        </row>
        <row r="768">
          <cell r="A768">
            <v>92518</v>
          </cell>
          <cell r="B768" t="str">
            <v>Arif Irfanto</v>
          </cell>
          <cell r="C768" t="str">
            <v>TEMA C2</v>
          </cell>
          <cell r="D768">
            <v>44750</v>
          </cell>
          <cell r="E768" t="str">
            <v>Jul-22</v>
          </cell>
          <cell r="F768" t="str">
            <v>EKSKLUSIF</v>
          </cell>
          <cell r="G768" t="str">
            <v>EKSKLUSIF</v>
          </cell>
          <cell r="H768" t="str">
            <v>EKSKLUSIF</v>
          </cell>
          <cell r="I768" t="str">
            <v>REGULER</v>
          </cell>
          <cell r="J768" t="str">
            <v>REGULER</v>
          </cell>
          <cell r="K768" t="str">
            <v>REGULER</v>
          </cell>
          <cell r="L768" t="str">
            <v>-</v>
          </cell>
          <cell r="M768">
            <v>19</v>
          </cell>
          <cell r="N768">
            <v>45</v>
          </cell>
          <cell r="O768">
            <v>39</v>
          </cell>
          <cell r="P768">
            <v>28</v>
          </cell>
          <cell r="Q768">
            <v>32</v>
          </cell>
          <cell r="R768">
            <v>1</v>
          </cell>
          <cell r="S768" t="str">
            <v/>
          </cell>
          <cell r="T768">
            <v>164</v>
          </cell>
          <cell r="U768">
            <v>0</v>
          </cell>
          <cell r="V768">
            <v>0</v>
          </cell>
          <cell r="W768">
            <v>0</v>
          </cell>
          <cell r="X768">
            <v>28</v>
          </cell>
          <cell r="Y768">
            <v>32</v>
          </cell>
          <cell r="Z768">
            <v>1</v>
          </cell>
          <cell r="AA768" t="str">
            <v/>
          </cell>
          <cell r="AB768">
            <v>61</v>
          </cell>
          <cell r="AC768">
            <v>1</v>
          </cell>
          <cell r="AD768" t="str">
            <v>TIDAK</v>
          </cell>
          <cell r="AE768" t="str">
            <v>TIDAK</v>
          </cell>
          <cell r="AF768">
            <v>61</v>
          </cell>
          <cell r="AG768">
            <v>2</v>
          </cell>
          <cell r="AH768" t="str">
            <v>SAPHIRE</v>
          </cell>
          <cell r="AI768">
            <v>0</v>
          </cell>
          <cell r="AJ768" t="str">
            <v>FALSE</v>
          </cell>
          <cell r="AK768">
            <v>0</v>
          </cell>
          <cell r="AL768">
            <v>45261</v>
          </cell>
          <cell r="AM768">
            <v>45701</v>
          </cell>
          <cell r="AN768">
            <v>1</v>
          </cell>
          <cell r="AO768">
            <v>61</v>
          </cell>
          <cell r="AP768" t="str">
            <v>-</v>
          </cell>
          <cell r="AQ768" t="str">
            <v>-</v>
          </cell>
          <cell r="AR768" t="str">
            <v>-</v>
          </cell>
          <cell r="AS768" t="str">
            <v>-</v>
          </cell>
          <cell r="AT768" t="str">
            <v>-</v>
          </cell>
          <cell r="AU768" t="str">
            <v>-</v>
          </cell>
          <cell r="AV768" t="str">
            <v/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 t="str">
            <v/>
          </cell>
          <cell r="BH768">
            <v>0</v>
          </cell>
          <cell r="BI768">
            <v>0</v>
          </cell>
          <cell r="BJ768">
            <v>0</v>
          </cell>
          <cell r="BK768">
            <v>0</v>
          </cell>
          <cell r="BL768">
            <v>0</v>
          </cell>
          <cell r="BM768" t="str">
            <v/>
          </cell>
          <cell r="BN768">
            <v>0</v>
          </cell>
          <cell r="BO768" t="str">
            <v/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T768">
            <v>0</v>
          </cell>
          <cell r="BU768" t="str">
            <v/>
          </cell>
          <cell r="BV768">
            <v>0</v>
          </cell>
          <cell r="BW768">
            <v>7</v>
          </cell>
          <cell r="BX768" t="str">
            <v>DOWNGRADE</v>
          </cell>
          <cell r="BY768" t="str">
            <v>RESET</v>
          </cell>
        </row>
        <row r="769">
          <cell r="A769" t="str">
            <v>A3305</v>
          </cell>
          <cell r="B769" t="str">
            <v>Arif Novianto</v>
          </cell>
          <cell r="C769" t="str">
            <v>TEMA C2</v>
          </cell>
          <cell r="D769">
            <v>45246</v>
          </cell>
          <cell r="E769" t="str">
            <v>Nov-23</v>
          </cell>
          <cell r="F769" t="str">
            <v>REGULER</v>
          </cell>
          <cell r="G769" t="str">
            <v>REGULER</v>
          </cell>
          <cell r="H769" t="str">
            <v>REGULER</v>
          </cell>
          <cell r="I769" t="str">
            <v>REGULER</v>
          </cell>
          <cell r="J769" t="str">
            <v>REGULER</v>
          </cell>
          <cell r="K769" t="str">
            <v>REGULER</v>
          </cell>
          <cell r="L769" t="str">
            <v>REGULER</v>
          </cell>
          <cell r="M769">
            <v>21</v>
          </cell>
          <cell r="N769">
            <v>46</v>
          </cell>
          <cell r="O769">
            <v>34</v>
          </cell>
          <cell r="P769">
            <v>41</v>
          </cell>
          <cell r="Q769">
            <v>35</v>
          </cell>
          <cell r="R769">
            <v>42</v>
          </cell>
          <cell r="S769">
            <v>20</v>
          </cell>
          <cell r="T769">
            <v>239</v>
          </cell>
          <cell r="U769">
            <v>21</v>
          </cell>
          <cell r="V769">
            <v>46</v>
          </cell>
          <cell r="W769">
            <v>34</v>
          </cell>
          <cell r="X769">
            <v>41</v>
          </cell>
          <cell r="Y769">
            <v>35</v>
          </cell>
          <cell r="Z769">
            <v>42</v>
          </cell>
          <cell r="AA769">
            <v>20</v>
          </cell>
          <cell r="AB769">
            <v>239</v>
          </cell>
          <cell r="AC769">
            <v>0</v>
          </cell>
          <cell r="AD769" t="str">
            <v>TIDAK</v>
          </cell>
          <cell r="AE769" t="str">
            <v>TIDAK</v>
          </cell>
          <cell r="AF769">
            <v>239</v>
          </cell>
          <cell r="AG769">
            <v>4</v>
          </cell>
          <cell r="AH769" t="str">
            <v>SAPHIRE</v>
          </cell>
          <cell r="AI769">
            <v>0</v>
          </cell>
          <cell r="AJ769" t="str">
            <v>Y</v>
          </cell>
          <cell r="AK769">
            <v>0</v>
          </cell>
          <cell r="AL769">
            <v>45261</v>
          </cell>
          <cell r="AM769">
            <v>45701</v>
          </cell>
          <cell r="AN769">
            <v>1</v>
          </cell>
          <cell r="AO769">
            <v>239</v>
          </cell>
          <cell r="AP769" t="str">
            <v>-</v>
          </cell>
          <cell r="AQ769" t="str">
            <v>-</v>
          </cell>
          <cell r="AR769" t="str">
            <v>EKSKLUSIF</v>
          </cell>
          <cell r="AS769" t="str">
            <v>EKSKLUSIF</v>
          </cell>
          <cell r="AT769" t="str">
            <v>EKSKLUSIF</v>
          </cell>
          <cell r="AU769" t="str">
            <v>EKSKLUSIF</v>
          </cell>
          <cell r="AV769" t="str">
            <v/>
          </cell>
          <cell r="AW769">
            <v>44</v>
          </cell>
          <cell r="AX769">
            <v>48</v>
          </cell>
          <cell r="AY769">
            <v>43</v>
          </cell>
          <cell r="AZ769">
            <v>50</v>
          </cell>
          <cell r="BA769">
            <v>42</v>
          </cell>
          <cell r="BB769">
            <v>44</v>
          </cell>
          <cell r="BC769">
            <v>48</v>
          </cell>
          <cell r="BD769">
            <v>43</v>
          </cell>
          <cell r="BE769">
            <v>50</v>
          </cell>
          <cell r="BF769">
            <v>42</v>
          </cell>
          <cell r="BG769">
            <v>19</v>
          </cell>
          <cell r="BH769">
            <v>44</v>
          </cell>
          <cell r="BI769">
            <v>48</v>
          </cell>
          <cell r="BJ769">
            <v>43</v>
          </cell>
          <cell r="BK769">
            <v>50</v>
          </cell>
          <cell r="BL769">
            <v>42</v>
          </cell>
          <cell r="BM769">
            <v>21</v>
          </cell>
          <cell r="BN769">
            <v>267</v>
          </cell>
          <cell r="BO769">
            <v>19</v>
          </cell>
          <cell r="BP769">
            <v>44</v>
          </cell>
          <cell r="BQ769">
            <v>0</v>
          </cell>
          <cell r="BR769">
            <v>0</v>
          </cell>
          <cell r="BS769">
            <v>0</v>
          </cell>
          <cell r="BT769">
            <v>0</v>
          </cell>
          <cell r="BU769">
            <v>21</v>
          </cell>
          <cell r="BV769">
            <v>84</v>
          </cell>
          <cell r="BW769">
            <v>0</v>
          </cell>
          <cell r="BX769" t="str">
            <v>TIDAK</v>
          </cell>
          <cell r="BY769" t="str">
            <v>TIDAK</v>
          </cell>
        </row>
        <row r="770">
          <cell r="A770" t="str">
            <v>A4087</v>
          </cell>
          <cell r="B770" t="str">
            <v>ARIF TEGUH WICAKSONO</v>
          </cell>
          <cell r="C770" t="str">
            <v>TEMA C2</v>
          </cell>
          <cell r="D770">
            <v>45442</v>
          </cell>
          <cell r="E770" t="str">
            <v>May-24</v>
          </cell>
          <cell r="F770" t="str">
            <v>-</v>
          </cell>
          <cell r="G770" t="str">
            <v>-</v>
          </cell>
          <cell r="H770" t="str">
            <v>-</v>
          </cell>
          <cell r="I770" t="str">
            <v>-</v>
          </cell>
          <cell r="J770" t="str">
            <v>-</v>
          </cell>
          <cell r="K770" t="str">
            <v>-</v>
          </cell>
          <cell r="L770" t="str">
            <v>REGULER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22</v>
          </cell>
          <cell r="T770">
            <v>22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22</v>
          </cell>
          <cell r="AB770">
            <v>22</v>
          </cell>
          <cell r="AC770">
            <v>1</v>
          </cell>
          <cell r="AD770" t="str">
            <v>TIDAK</v>
          </cell>
          <cell r="AE770" t="str">
            <v>TIDAK</v>
          </cell>
          <cell r="AF770">
            <v>22</v>
          </cell>
          <cell r="AG770">
            <v>1</v>
          </cell>
          <cell r="AH770" t="str">
            <v>SAPHIRE</v>
          </cell>
          <cell r="AI770">
            <v>0</v>
          </cell>
          <cell r="AJ770" t="str">
            <v>FALSE</v>
          </cell>
          <cell r="AK770">
            <v>0</v>
          </cell>
          <cell r="AL770">
            <v>45261</v>
          </cell>
          <cell r="AM770">
            <v>45701</v>
          </cell>
          <cell r="AN770">
            <v>1</v>
          </cell>
          <cell r="AO770">
            <v>22</v>
          </cell>
          <cell r="AP770" t="str">
            <v>-</v>
          </cell>
          <cell r="AQ770" t="str">
            <v>-</v>
          </cell>
          <cell r="AR770" t="str">
            <v>EKSKLUSIF</v>
          </cell>
          <cell r="AS770" t="str">
            <v>EKSKLUSIF</v>
          </cell>
          <cell r="AT770" t="str">
            <v>EKSKLUSIF</v>
          </cell>
          <cell r="AU770" t="str">
            <v>REGULER</v>
          </cell>
          <cell r="AV770" t="str">
            <v/>
          </cell>
          <cell r="AW770">
            <v>46</v>
          </cell>
          <cell r="AX770">
            <v>45</v>
          </cell>
          <cell r="AY770">
            <v>37</v>
          </cell>
          <cell r="AZ770">
            <v>48</v>
          </cell>
          <cell r="BA770">
            <v>38</v>
          </cell>
          <cell r="BB770">
            <v>46</v>
          </cell>
          <cell r="BC770">
            <v>45</v>
          </cell>
          <cell r="BD770">
            <v>37</v>
          </cell>
          <cell r="BE770">
            <v>48</v>
          </cell>
          <cell r="BF770">
            <v>38</v>
          </cell>
          <cell r="BG770">
            <v>19</v>
          </cell>
          <cell r="BH770">
            <v>46</v>
          </cell>
          <cell r="BI770">
            <v>45</v>
          </cell>
          <cell r="BJ770">
            <v>37</v>
          </cell>
          <cell r="BK770">
            <v>48</v>
          </cell>
          <cell r="BL770">
            <v>38</v>
          </cell>
          <cell r="BM770">
            <v>15</v>
          </cell>
          <cell r="BN770">
            <v>248</v>
          </cell>
          <cell r="BO770">
            <v>19</v>
          </cell>
          <cell r="BP770">
            <v>46</v>
          </cell>
          <cell r="BQ770">
            <v>0</v>
          </cell>
          <cell r="BR770">
            <v>0</v>
          </cell>
          <cell r="BS770">
            <v>0</v>
          </cell>
          <cell r="BT770">
            <v>38</v>
          </cell>
          <cell r="BU770">
            <v>15</v>
          </cell>
          <cell r="BV770">
            <v>118</v>
          </cell>
          <cell r="BW770">
            <v>0</v>
          </cell>
          <cell r="BX770" t="str">
            <v>TIDAK</v>
          </cell>
          <cell r="BY770" t="str">
            <v>TIDAK</v>
          </cell>
        </row>
        <row r="771">
          <cell r="A771" t="str">
            <v>A4107</v>
          </cell>
          <cell r="B771" t="str">
            <v>ARIYANI KURNIAWATI</v>
          </cell>
          <cell r="C771" t="str">
            <v>TEMA C2</v>
          </cell>
          <cell r="D771">
            <v>45456</v>
          </cell>
          <cell r="E771" t="str">
            <v>Jun-24</v>
          </cell>
          <cell r="F771" t="str">
            <v>-</v>
          </cell>
          <cell r="G771" t="str">
            <v>-</v>
          </cell>
          <cell r="H771" t="str">
            <v>-</v>
          </cell>
          <cell r="I771" t="str">
            <v>-</v>
          </cell>
          <cell r="J771" t="str">
            <v>-</v>
          </cell>
          <cell r="K771" t="str">
            <v>-</v>
          </cell>
          <cell r="L771" t="str">
            <v>REGULER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4</v>
          </cell>
          <cell r="T771">
            <v>4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4</v>
          </cell>
          <cell r="AB771">
            <v>4</v>
          </cell>
          <cell r="AC771">
            <v>0</v>
          </cell>
          <cell r="AD771" t="str">
            <v>TIDAK</v>
          </cell>
          <cell r="AE771" t="str">
            <v>TIDAK</v>
          </cell>
          <cell r="AF771">
            <v>4</v>
          </cell>
          <cell r="AG771">
            <v>1</v>
          </cell>
          <cell r="AH771" t="str">
            <v>SAPHIRE</v>
          </cell>
          <cell r="AI771">
            <v>0</v>
          </cell>
          <cell r="AJ771" t="str">
            <v>FALSE</v>
          </cell>
          <cell r="AK771">
            <v>0</v>
          </cell>
          <cell r="AL771">
            <v>45261</v>
          </cell>
          <cell r="AM771">
            <v>45701</v>
          </cell>
          <cell r="AN771">
            <v>1</v>
          </cell>
          <cell r="AO771">
            <v>4</v>
          </cell>
          <cell r="AP771" t="str">
            <v>-</v>
          </cell>
          <cell r="AQ771" t="str">
            <v>-</v>
          </cell>
          <cell r="AR771" t="str">
            <v>-</v>
          </cell>
          <cell r="AS771" t="str">
            <v>-</v>
          </cell>
          <cell r="AT771" t="str">
            <v>-</v>
          </cell>
          <cell r="AU771" t="str">
            <v>-</v>
          </cell>
          <cell r="AV771" t="str">
            <v/>
          </cell>
          <cell r="AW771">
            <v>10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10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16</v>
          </cell>
          <cell r="BH771">
            <v>10</v>
          </cell>
          <cell r="BI771">
            <v>0</v>
          </cell>
          <cell r="BJ771">
            <v>0</v>
          </cell>
          <cell r="BK771">
            <v>0</v>
          </cell>
          <cell r="BL771">
            <v>0</v>
          </cell>
          <cell r="BM771" t="str">
            <v/>
          </cell>
          <cell r="BN771">
            <v>26</v>
          </cell>
          <cell r="BO771">
            <v>16</v>
          </cell>
          <cell r="BP771">
            <v>10</v>
          </cell>
          <cell r="BQ771">
            <v>0</v>
          </cell>
          <cell r="BR771">
            <v>0</v>
          </cell>
          <cell r="BS771">
            <v>0</v>
          </cell>
          <cell r="BT771">
            <v>0</v>
          </cell>
          <cell r="BU771" t="str">
            <v/>
          </cell>
          <cell r="BV771">
            <v>26</v>
          </cell>
          <cell r="BW771">
            <v>5</v>
          </cell>
          <cell r="BX771" t="str">
            <v>DOWNGRADE</v>
          </cell>
          <cell r="BY771" t="str">
            <v>RESET</v>
          </cell>
        </row>
        <row r="772">
          <cell r="A772" t="str">
            <v>A3209</v>
          </cell>
          <cell r="B772" t="str">
            <v>Arundati Swastika Waranggani</v>
          </cell>
          <cell r="C772" t="str">
            <v>TEMA C2</v>
          </cell>
          <cell r="D772">
            <v>45236</v>
          </cell>
          <cell r="E772" t="str">
            <v>Nov-23</v>
          </cell>
          <cell r="F772" t="str">
            <v>REGULER</v>
          </cell>
          <cell r="G772" t="str">
            <v>REGULER</v>
          </cell>
          <cell r="H772" t="str">
            <v>REGULER</v>
          </cell>
          <cell r="I772" t="str">
            <v>REGULER</v>
          </cell>
          <cell r="J772" t="str">
            <v>REGULER</v>
          </cell>
          <cell r="K772" t="str">
            <v>REGULER</v>
          </cell>
          <cell r="L772" t="str">
            <v>-</v>
          </cell>
          <cell r="M772">
            <v>9</v>
          </cell>
          <cell r="N772">
            <v>22</v>
          </cell>
          <cell r="O772">
            <v>13</v>
          </cell>
          <cell r="P772">
            <v>21</v>
          </cell>
          <cell r="Q772">
            <v>6</v>
          </cell>
          <cell r="R772">
            <v>9</v>
          </cell>
          <cell r="S772" t="str">
            <v/>
          </cell>
          <cell r="T772">
            <v>80</v>
          </cell>
          <cell r="U772">
            <v>9</v>
          </cell>
          <cell r="V772">
            <v>22</v>
          </cell>
          <cell r="W772">
            <v>13</v>
          </cell>
          <cell r="X772">
            <v>21</v>
          </cell>
          <cell r="Y772">
            <v>6</v>
          </cell>
          <cell r="Z772">
            <v>9</v>
          </cell>
          <cell r="AA772" t="str">
            <v/>
          </cell>
          <cell r="AB772">
            <v>80</v>
          </cell>
          <cell r="AC772">
            <v>1</v>
          </cell>
          <cell r="AD772" t="str">
            <v>TIDAK</v>
          </cell>
          <cell r="AE772" t="str">
            <v>TIDAK</v>
          </cell>
          <cell r="AF772">
            <v>80</v>
          </cell>
          <cell r="AG772">
            <v>2</v>
          </cell>
          <cell r="AH772" t="str">
            <v>SAPHIRE</v>
          </cell>
          <cell r="AI772">
            <v>0</v>
          </cell>
          <cell r="AJ772" t="str">
            <v>Y</v>
          </cell>
          <cell r="AK772">
            <v>0</v>
          </cell>
          <cell r="AL772">
            <v>45261</v>
          </cell>
          <cell r="AM772">
            <v>45701</v>
          </cell>
          <cell r="AN772">
            <v>1</v>
          </cell>
          <cell r="AO772">
            <v>80</v>
          </cell>
          <cell r="AP772" t="str">
            <v>-</v>
          </cell>
          <cell r="AQ772" t="str">
            <v>-</v>
          </cell>
          <cell r="AR772" t="str">
            <v>-</v>
          </cell>
          <cell r="AS772" t="str">
            <v>-</v>
          </cell>
          <cell r="AT772" t="str">
            <v>-</v>
          </cell>
          <cell r="AU772" t="str">
            <v>-</v>
          </cell>
          <cell r="AV772" t="str">
            <v/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 t="str">
            <v/>
          </cell>
          <cell r="BH772">
            <v>0</v>
          </cell>
          <cell r="BI772">
            <v>0</v>
          </cell>
          <cell r="BJ772">
            <v>0</v>
          </cell>
          <cell r="BK772">
            <v>0</v>
          </cell>
          <cell r="BL772">
            <v>0</v>
          </cell>
          <cell r="BM772" t="str">
            <v/>
          </cell>
          <cell r="BN772">
            <v>0</v>
          </cell>
          <cell r="BO772" t="str">
            <v/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T772">
            <v>0</v>
          </cell>
          <cell r="BU772" t="str">
            <v/>
          </cell>
          <cell r="BV772">
            <v>0</v>
          </cell>
          <cell r="BW772">
            <v>7</v>
          </cell>
          <cell r="BX772" t="str">
            <v>DOWNGRADE</v>
          </cell>
          <cell r="BY772" t="str">
            <v>RESET</v>
          </cell>
        </row>
        <row r="773">
          <cell r="A773" t="str">
            <v>A4021</v>
          </cell>
          <cell r="B773" t="str">
            <v>ARYO LUHUR</v>
          </cell>
          <cell r="C773" t="str">
            <v>TEMA C2</v>
          </cell>
          <cell r="D773">
            <v>45415</v>
          </cell>
          <cell r="E773" t="str">
            <v>May-24</v>
          </cell>
          <cell r="F773" t="str">
            <v>-</v>
          </cell>
          <cell r="G773" t="str">
            <v>-</v>
          </cell>
          <cell r="H773" t="str">
            <v>-</v>
          </cell>
          <cell r="I773" t="str">
            <v>-</v>
          </cell>
          <cell r="J773" t="str">
            <v>-</v>
          </cell>
          <cell r="K773" t="str">
            <v>REGULER</v>
          </cell>
          <cell r="L773" t="str">
            <v>EKSKLUSIF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39</v>
          </cell>
          <cell r="S773">
            <v>18</v>
          </cell>
          <cell r="T773">
            <v>57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39</v>
          </cell>
          <cell r="AA773">
            <v>0</v>
          </cell>
          <cell r="AB773">
            <v>39</v>
          </cell>
          <cell r="AC773">
            <v>0</v>
          </cell>
          <cell r="AD773" t="str">
            <v>TIDAK</v>
          </cell>
          <cell r="AE773" t="str">
            <v>TIDAK</v>
          </cell>
          <cell r="AF773">
            <v>39</v>
          </cell>
          <cell r="AG773">
            <v>1</v>
          </cell>
          <cell r="AH773" t="str">
            <v>SAPHIRE</v>
          </cell>
          <cell r="AI773">
            <v>0</v>
          </cell>
          <cell r="AJ773" t="str">
            <v>FALSE</v>
          </cell>
          <cell r="AK773">
            <v>0</v>
          </cell>
          <cell r="AL773">
            <v>45261</v>
          </cell>
          <cell r="AM773">
            <v>45701</v>
          </cell>
          <cell r="AN773">
            <v>1</v>
          </cell>
          <cell r="AO773">
            <v>39</v>
          </cell>
          <cell r="AP773" t="str">
            <v>EKSKLUSIF</v>
          </cell>
          <cell r="AQ773" t="str">
            <v>-</v>
          </cell>
          <cell r="AR773" t="str">
            <v>REGULER</v>
          </cell>
          <cell r="AS773" t="str">
            <v>-</v>
          </cell>
          <cell r="AT773" t="str">
            <v>-</v>
          </cell>
          <cell r="AU773" t="str">
            <v>-</v>
          </cell>
          <cell r="AV773" t="str">
            <v/>
          </cell>
          <cell r="AW773">
            <v>36</v>
          </cell>
          <cell r="AX773">
            <v>9</v>
          </cell>
          <cell r="AY773">
            <v>0</v>
          </cell>
          <cell r="AZ773">
            <v>0</v>
          </cell>
          <cell r="BA773">
            <v>0</v>
          </cell>
          <cell r="BB773">
            <v>36</v>
          </cell>
          <cell r="BC773">
            <v>9</v>
          </cell>
          <cell r="BD773">
            <v>0</v>
          </cell>
          <cell r="BE773">
            <v>0</v>
          </cell>
          <cell r="BF773">
            <v>0</v>
          </cell>
          <cell r="BG773">
            <v>17</v>
          </cell>
          <cell r="BH773">
            <v>36</v>
          </cell>
          <cell r="BI773">
            <v>9</v>
          </cell>
          <cell r="BJ773">
            <v>0</v>
          </cell>
          <cell r="BK773">
            <v>0</v>
          </cell>
          <cell r="BL773">
            <v>0</v>
          </cell>
          <cell r="BM773" t="str">
            <v/>
          </cell>
          <cell r="BN773">
            <v>62</v>
          </cell>
          <cell r="BO773">
            <v>0</v>
          </cell>
          <cell r="BP773">
            <v>36</v>
          </cell>
          <cell r="BQ773">
            <v>9</v>
          </cell>
          <cell r="BR773">
            <v>0</v>
          </cell>
          <cell r="BS773">
            <v>0</v>
          </cell>
          <cell r="BT773">
            <v>0</v>
          </cell>
          <cell r="BU773" t="str">
            <v/>
          </cell>
          <cell r="BV773">
            <v>45</v>
          </cell>
          <cell r="BW773">
            <v>4</v>
          </cell>
          <cell r="BX773" t="str">
            <v>DOWNGRADE</v>
          </cell>
          <cell r="BY773" t="str">
            <v>RESET</v>
          </cell>
        </row>
        <row r="774">
          <cell r="A774" t="str">
            <v>A3986</v>
          </cell>
          <cell r="B774" t="str">
            <v>ASNA ZALUKHU</v>
          </cell>
          <cell r="C774" t="str">
            <v>TEMA C2</v>
          </cell>
          <cell r="D774">
            <v>45422</v>
          </cell>
          <cell r="E774" t="str">
            <v>May-24</v>
          </cell>
          <cell r="F774" t="str">
            <v>-</v>
          </cell>
          <cell r="G774" t="str">
            <v>-</v>
          </cell>
          <cell r="H774" t="str">
            <v>-</v>
          </cell>
          <cell r="I774" t="str">
            <v>-</v>
          </cell>
          <cell r="J774" t="str">
            <v>-</v>
          </cell>
          <cell r="K774" t="str">
            <v>REGULER</v>
          </cell>
          <cell r="L774" t="str">
            <v>REGULER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18</v>
          </cell>
          <cell r="S774">
            <v>18</v>
          </cell>
          <cell r="T774">
            <v>36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18</v>
          </cell>
          <cell r="AA774">
            <v>18</v>
          </cell>
          <cell r="AB774">
            <v>36</v>
          </cell>
          <cell r="AC774">
            <v>0</v>
          </cell>
          <cell r="AD774" t="str">
            <v>TIDAK</v>
          </cell>
          <cell r="AE774" t="str">
            <v>TIDAK</v>
          </cell>
          <cell r="AF774">
            <v>36</v>
          </cell>
          <cell r="AG774">
            <v>1</v>
          </cell>
          <cell r="AH774" t="str">
            <v>SAPHIRE</v>
          </cell>
          <cell r="AI774">
            <v>0</v>
          </cell>
          <cell r="AJ774" t="str">
            <v>FALSE</v>
          </cell>
          <cell r="AK774">
            <v>0</v>
          </cell>
          <cell r="AL774">
            <v>45261</v>
          </cell>
          <cell r="AM774">
            <v>45701</v>
          </cell>
          <cell r="AN774">
            <v>1</v>
          </cell>
          <cell r="AO774">
            <v>36</v>
          </cell>
          <cell r="AP774" t="str">
            <v>-</v>
          </cell>
          <cell r="AQ774" t="str">
            <v>-</v>
          </cell>
          <cell r="AR774" t="str">
            <v>REGULER</v>
          </cell>
          <cell r="AS774" t="str">
            <v>-</v>
          </cell>
          <cell r="AT774" t="str">
            <v>-</v>
          </cell>
          <cell r="AU774" t="str">
            <v>-</v>
          </cell>
          <cell r="AV774" t="str">
            <v/>
          </cell>
          <cell r="AW774">
            <v>30</v>
          </cell>
          <cell r="AX774">
            <v>11</v>
          </cell>
          <cell r="AY774">
            <v>0</v>
          </cell>
          <cell r="AZ774">
            <v>0</v>
          </cell>
          <cell r="BA774">
            <v>0</v>
          </cell>
          <cell r="BB774">
            <v>30</v>
          </cell>
          <cell r="BC774">
            <v>11</v>
          </cell>
          <cell r="BD774">
            <v>0</v>
          </cell>
          <cell r="BE774">
            <v>0</v>
          </cell>
          <cell r="BF774">
            <v>0</v>
          </cell>
          <cell r="BG774">
            <v>16</v>
          </cell>
          <cell r="BH774">
            <v>30</v>
          </cell>
          <cell r="BI774">
            <v>11</v>
          </cell>
          <cell r="BJ774">
            <v>0</v>
          </cell>
          <cell r="BK774">
            <v>0</v>
          </cell>
          <cell r="BL774">
            <v>0</v>
          </cell>
          <cell r="BM774" t="str">
            <v/>
          </cell>
          <cell r="BN774">
            <v>57</v>
          </cell>
          <cell r="BO774">
            <v>16</v>
          </cell>
          <cell r="BP774">
            <v>30</v>
          </cell>
          <cell r="BQ774">
            <v>11</v>
          </cell>
          <cell r="BR774">
            <v>0</v>
          </cell>
          <cell r="BS774">
            <v>0</v>
          </cell>
          <cell r="BT774">
            <v>0</v>
          </cell>
          <cell r="BU774" t="str">
            <v/>
          </cell>
          <cell r="BV774">
            <v>57</v>
          </cell>
          <cell r="BW774">
            <v>4</v>
          </cell>
          <cell r="BX774" t="str">
            <v>DOWNGRADE</v>
          </cell>
          <cell r="BY774" t="str">
            <v>RESET</v>
          </cell>
        </row>
        <row r="775">
          <cell r="A775" t="str">
            <v>A0681</v>
          </cell>
          <cell r="B775" t="str">
            <v>Aurelia Thalia Putri</v>
          </cell>
          <cell r="C775" t="str">
            <v>TEMA C2</v>
          </cell>
          <cell r="D775">
            <v>45262</v>
          </cell>
          <cell r="E775" t="str">
            <v>Dec-23</v>
          </cell>
          <cell r="F775" t="str">
            <v>REGULER</v>
          </cell>
          <cell r="G775" t="str">
            <v>REGULER</v>
          </cell>
          <cell r="H775" t="str">
            <v>REGULER</v>
          </cell>
          <cell r="I775" t="str">
            <v>REGULER</v>
          </cell>
          <cell r="J775" t="str">
            <v>REGULER</v>
          </cell>
          <cell r="K775" t="str">
            <v>REGULER</v>
          </cell>
          <cell r="L775" t="str">
            <v>REGULER</v>
          </cell>
          <cell r="M775">
            <v>20</v>
          </cell>
          <cell r="N775">
            <v>47</v>
          </cell>
          <cell r="O775">
            <v>35</v>
          </cell>
          <cell r="P775">
            <v>41</v>
          </cell>
          <cell r="Q775">
            <v>38</v>
          </cell>
          <cell r="R775">
            <v>44</v>
          </cell>
          <cell r="S775">
            <v>21</v>
          </cell>
          <cell r="T775">
            <v>246</v>
          </cell>
          <cell r="U775">
            <v>20</v>
          </cell>
          <cell r="V775">
            <v>47</v>
          </cell>
          <cell r="W775">
            <v>35</v>
          </cell>
          <cell r="X775">
            <v>41</v>
          </cell>
          <cell r="Y775">
            <v>38</v>
          </cell>
          <cell r="Z775">
            <v>44</v>
          </cell>
          <cell r="AA775">
            <v>21</v>
          </cell>
          <cell r="AB775">
            <v>246</v>
          </cell>
          <cell r="AC775">
            <v>0</v>
          </cell>
          <cell r="AD775" t="str">
            <v>TIDAK</v>
          </cell>
          <cell r="AE775" t="str">
            <v>TIDAK</v>
          </cell>
          <cell r="AF775">
            <v>246</v>
          </cell>
          <cell r="AG775">
            <v>2</v>
          </cell>
          <cell r="AH775" t="str">
            <v>SAPHIRE</v>
          </cell>
          <cell r="AI775">
            <v>200</v>
          </cell>
          <cell r="AJ775" t="str">
            <v>Y</v>
          </cell>
          <cell r="AK775">
            <v>0</v>
          </cell>
          <cell r="AL775">
            <v>45261</v>
          </cell>
          <cell r="AM775">
            <v>45701</v>
          </cell>
          <cell r="AN775">
            <v>1</v>
          </cell>
          <cell r="AO775">
            <v>46</v>
          </cell>
          <cell r="AP775" t="str">
            <v>-</v>
          </cell>
          <cell r="AQ775" t="str">
            <v>-</v>
          </cell>
          <cell r="AR775" t="str">
            <v>-</v>
          </cell>
          <cell r="AS775" t="str">
            <v>-</v>
          </cell>
          <cell r="AT775" t="str">
            <v>-</v>
          </cell>
          <cell r="AU775" t="str">
            <v>-</v>
          </cell>
          <cell r="AV775" t="str">
            <v/>
          </cell>
          <cell r="AW775">
            <v>38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38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20</v>
          </cell>
          <cell r="BH775">
            <v>38</v>
          </cell>
          <cell r="BI775">
            <v>0</v>
          </cell>
          <cell r="BJ775">
            <v>0</v>
          </cell>
          <cell r="BK775">
            <v>0</v>
          </cell>
          <cell r="BL775">
            <v>0</v>
          </cell>
          <cell r="BM775" t="str">
            <v/>
          </cell>
          <cell r="BN775">
            <v>58</v>
          </cell>
          <cell r="BO775">
            <v>20</v>
          </cell>
          <cell r="BP775">
            <v>38</v>
          </cell>
          <cell r="BQ775">
            <v>0</v>
          </cell>
          <cell r="BR775">
            <v>0</v>
          </cell>
          <cell r="BS775">
            <v>0</v>
          </cell>
          <cell r="BT775">
            <v>0</v>
          </cell>
          <cell r="BU775" t="str">
            <v/>
          </cell>
          <cell r="BV775">
            <v>58</v>
          </cell>
          <cell r="BW775">
            <v>5</v>
          </cell>
          <cell r="BX775" t="str">
            <v>DOWNGRADE</v>
          </cell>
          <cell r="BY775" t="str">
            <v>RESET</v>
          </cell>
        </row>
        <row r="776">
          <cell r="A776" t="str">
            <v>A3160</v>
          </cell>
          <cell r="B776" t="str">
            <v>Ayu Anggraeni</v>
          </cell>
          <cell r="C776" t="str">
            <v>TEMA C2</v>
          </cell>
          <cell r="D776">
            <v>45349</v>
          </cell>
          <cell r="E776" t="str">
            <v>Feb-24</v>
          </cell>
          <cell r="F776" t="str">
            <v>-</v>
          </cell>
          <cell r="G776" t="str">
            <v>-</v>
          </cell>
          <cell r="H776" t="str">
            <v>REGULER</v>
          </cell>
          <cell r="I776" t="str">
            <v>REGULER</v>
          </cell>
          <cell r="J776" t="str">
            <v>REGULER</v>
          </cell>
          <cell r="K776" t="str">
            <v>REGULER</v>
          </cell>
          <cell r="L776" t="str">
            <v>-</v>
          </cell>
          <cell r="M776">
            <v>0</v>
          </cell>
          <cell r="N776">
            <v>0</v>
          </cell>
          <cell r="O776">
            <v>3</v>
          </cell>
          <cell r="P776">
            <v>34</v>
          </cell>
          <cell r="Q776">
            <v>24</v>
          </cell>
          <cell r="R776">
            <v>26</v>
          </cell>
          <cell r="S776" t="str">
            <v/>
          </cell>
          <cell r="T776">
            <v>87</v>
          </cell>
          <cell r="U776">
            <v>0</v>
          </cell>
          <cell r="V776">
            <v>0</v>
          </cell>
          <cell r="W776">
            <v>3</v>
          </cell>
          <cell r="X776">
            <v>34</v>
          </cell>
          <cell r="Y776">
            <v>24</v>
          </cell>
          <cell r="Z776">
            <v>26</v>
          </cell>
          <cell r="AA776" t="str">
            <v/>
          </cell>
          <cell r="AB776">
            <v>87</v>
          </cell>
          <cell r="AC776">
            <v>1</v>
          </cell>
          <cell r="AD776" t="str">
            <v>TIDAK</v>
          </cell>
          <cell r="AE776" t="str">
            <v>TIDAK</v>
          </cell>
          <cell r="AF776">
            <v>87</v>
          </cell>
          <cell r="AG776">
            <v>1</v>
          </cell>
          <cell r="AH776" t="str">
            <v>SAPHIRE</v>
          </cell>
          <cell r="AI776">
            <v>0</v>
          </cell>
          <cell r="AJ776" t="str">
            <v>Y</v>
          </cell>
          <cell r="AK776">
            <v>0</v>
          </cell>
          <cell r="AL776">
            <v>45261</v>
          </cell>
          <cell r="AM776">
            <v>45701</v>
          </cell>
          <cell r="AN776">
            <v>1</v>
          </cell>
          <cell r="AO776">
            <v>87</v>
          </cell>
          <cell r="AP776" t="str">
            <v>-</v>
          </cell>
          <cell r="AQ776" t="str">
            <v>-</v>
          </cell>
          <cell r="AR776" t="str">
            <v>-</v>
          </cell>
          <cell r="AS776" t="str">
            <v>-</v>
          </cell>
          <cell r="AT776" t="str">
            <v>-</v>
          </cell>
          <cell r="AU776" t="str">
            <v>-</v>
          </cell>
          <cell r="AV776" t="str">
            <v/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 t="str">
            <v/>
          </cell>
          <cell r="BH776">
            <v>0</v>
          </cell>
          <cell r="BI776">
            <v>0</v>
          </cell>
          <cell r="BJ776">
            <v>0</v>
          </cell>
          <cell r="BK776">
            <v>0</v>
          </cell>
          <cell r="BL776">
            <v>0</v>
          </cell>
          <cell r="BM776" t="str">
            <v/>
          </cell>
          <cell r="BN776">
            <v>0</v>
          </cell>
          <cell r="BO776" t="str">
            <v/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T776">
            <v>0</v>
          </cell>
          <cell r="BU776" t="str">
            <v/>
          </cell>
          <cell r="BV776">
            <v>0</v>
          </cell>
          <cell r="BW776">
            <v>7</v>
          </cell>
          <cell r="BX776" t="str">
            <v>DOWNGRADE</v>
          </cell>
          <cell r="BY776" t="str">
            <v>RESET</v>
          </cell>
        </row>
        <row r="777">
          <cell r="A777" t="str">
            <v>A1397</v>
          </cell>
          <cell r="B777" t="str">
            <v>Ayu Novitasari</v>
          </cell>
          <cell r="C777" t="str">
            <v>TEMA C2</v>
          </cell>
          <cell r="D777">
            <v>44972</v>
          </cell>
          <cell r="E777" t="str">
            <v>Feb-23</v>
          </cell>
          <cell r="F777" t="str">
            <v>REGULER</v>
          </cell>
          <cell r="G777" t="str">
            <v>REGULER</v>
          </cell>
          <cell r="H777" t="str">
            <v>REGULER</v>
          </cell>
          <cell r="I777" t="str">
            <v>REGULER</v>
          </cell>
          <cell r="J777" t="str">
            <v>REGULER</v>
          </cell>
          <cell r="K777" t="str">
            <v>REGULER</v>
          </cell>
          <cell r="L777" t="str">
            <v>-</v>
          </cell>
          <cell r="M777">
            <v>9</v>
          </cell>
          <cell r="N777">
            <v>41</v>
          </cell>
          <cell r="O777">
            <v>24</v>
          </cell>
          <cell r="P777">
            <v>28</v>
          </cell>
          <cell r="Q777">
            <v>18</v>
          </cell>
          <cell r="R777">
            <v>11</v>
          </cell>
          <cell r="S777" t="str">
            <v/>
          </cell>
          <cell r="T777">
            <v>131</v>
          </cell>
          <cell r="U777">
            <v>9</v>
          </cell>
          <cell r="V777">
            <v>41</v>
          </cell>
          <cell r="W777">
            <v>24</v>
          </cell>
          <cell r="X777">
            <v>28</v>
          </cell>
          <cell r="Y777">
            <v>18</v>
          </cell>
          <cell r="Z777">
            <v>11</v>
          </cell>
          <cell r="AA777" t="str">
            <v/>
          </cell>
          <cell r="AB777">
            <v>131</v>
          </cell>
          <cell r="AC777">
            <v>1</v>
          </cell>
          <cell r="AD777" t="str">
            <v>TIDAK</v>
          </cell>
          <cell r="AE777" t="str">
            <v>TIDAK</v>
          </cell>
          <cell r="AF777">
            <v>131</v>
          </cell>
          <cell r="AG777">
            <v>2</v>
          </cell>
          <cell r="AH777" t="str">
            <v>SAPHIRE</v>
          </cell>
          <cell r="AI777">
            <v>0</v>
          </cell>
          <cell r="AJ777" t="str">
            <v>Y</v>
          </cell>
          <cell r="AK777">
            <v>0</v>
          </cell>
          <cell r="AL777">
            <v>45261</v>
          </cell>
          <cell r="AM777">
            <v>45701</v>
          </cell>
          <cell r="AN777">
            <v>1</v>
          </cell>
          <cell r="AO777">
            <v>131</v>
          </cell>
          <cell r="AP777" t="str">
            <v>-</v>
          </cell>
          <cell r="AQ777" t="str">
            <v>-</v>
          </cell>
          <cell r="AR777" t="str">
            <v>-</v>
          </cell>
          <cell r="AS777" t="str">
            <v>-</v>
          </cell>
          <cell r="AT777" t="str">
            <v>-</v>
          </cell>
          <cell r="AU777" t="str">
            <v>-</v>
          </cell>
          <cell r="AV777" t="str">
            <v/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 t="str">
            <v/>
          </cell>
          <cell r="BH777">
            <v>0</v>
          </cell>
          <cell r="BI777">
            <v>0</v>
          </cell>
          <cell r="BJ777">
            <v>0</v>
          </cell>
          <cell r="BK777">
            <v>0</v>
          </cell>
          <cell r="BL777">
            <v>0</v>
          </cell>
          <cell r="BM777" t="str">
            <v/>
          </cell>
          <cell r="BN777">
            <v>0</v>
          </cell>
          <cell r="BO777" t="str">
            <v/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T777">
            <v>0</v>
          </cell>
          <cell r="BU777" t="str">
            <v/>
          </cell>
          <cell r="BV777">
            <v>0</v>
          </cell>
          <cell r="BW777">
            <v>7</v>
          </cell>
          <cell r="BX777" t="str">
            <v>DOWNGRADE</v>
          </cell>
          <cell r="BY777" t="str">
            <v>RESET</v>
          </cell>
        </row>
        <row r="778">
          <cell r="A778">
            <v>90589</v>
          </cell>
          <cell r="B778" t="str">
            <v>Ayu Yala Pradita</v>
          </cell>
          <cell r="C778" t="str">
            <v>TEMA C2</v>
          </cell>
          <cell r="D778">
            <v>44378</v>
          </cell>
          <cell r="E778" t="str">
            <v>Jul-21</v>
          </cell>
          <cell r="F778" t="str">
            <v>REGULER</v>
          </cell>
          <cell r="G778" t="str">
            <v>REGULER</v>
          </cell>
          <cell r="H778" t="str">
            <v>-</v>
          </cell>
          <cell r="I778" t="str">
            <v>-</v>
          </cell>
          <cell r="J778" t="str">
            <v>-</v>
          </cell>
          <cell r="K778" t="str">
            <v>-</v>
          </cell>
          <cell r="L778" t="str">
            <v>-</v>
          </cell>
          <cell r="M778">
            <v>10</v>
          </cell>
          <cell r="N778">
            <v>20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 t="str">
            <v/>
          </cell>
          <cell r="T778">
            <v>30</v>
          </cell>
          <cell r="U778">
            <v>10</v>
          </cell>
          <cell r="V778">
            <v>20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 t="str">
            <v/>
          </cell>
          <cell r="AB778">
            <v>30</v>
          </cell>
          <cell r="AC778">
            <v>5</v>
          </cell>
          <cell r="AD778" t="str">
            <v>DOWNGRADE</v>
          </cell>
          <cell r="AE778" t="str">
            <v>RESET</v>
          </cell>
          <cell r="AF778">
            <v>0</v>
          </cell>
          <cell r="AG778">
            <v>1</v>
          </cell>
          <cell r="AH778" t="str">
            <v>SAPHIRE</v>
          </cell>
          <cell r="AI778">
            <v>0</v>
          </cell>
          <cell r="AJ778" t="str">
            <v>FALSE</v>
          </cell>
          <cell r="AK778">
            <v>0</v>
          </cell>
          <cell r="AL778">
            <v>45261</v>
          </cell>
          <cell r="AM778">
            <v>45701</v>
          </cell>
          <cell r="AN778">
            <v>1</v>
          </cell>
          <cell r="AO778">
            <v>0</v>
          </cell>
          <cell r="AP778" t="str">
            <v>-</v>
          </cell>
          <cell r="AQ778" t="str">
            <v>-</v>
          </cell>
          <cell r="AR778" t="str">
            <v>-</v>
          </cell>
          <cell r="AS778" t="str">
            <v>-</v>
          </cell>
          <cell r="AT778" t="str">
            <v>-</v>
          </cell>
          <cell r="AU778" t="str">
            <v>-</v>
          </cell>
          <cell r="AV778" t="str">
            <v/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 t="str">
            <v/>
          </cell>
          <cell r="BH778">
            <v>0</v>
          </cell>
          <cell r="BI778">
            <v>0</v>
          </cell>
          <cell r="BJ778">
            <v>0</v>
          </cell>
          <cell r="BK778">
            <v>0</v>
          </cell>
          <cell r="BL778">
            <v>0</v>
          </cell>
          <cell r="BM778" t="str">
            <v/>
          </cell>
          <cell r="BN778">
            <v>0</v>
          </cell>
          <cell r="BO778" t="str">
            <v/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T778">
            <v>0</v>
          </cell>
          <cell r="BU778" t="str">
            <v/>
          </cell>
          <cell r="BV778">
            <v>0</v>
          </cell>
          <cell r="BW778">
            <v>7</v>
          </cell>
          <cell r="BX778" t="str">
            <v>DOWNGRADE</v>
          </cell>
          <cell r="BY778" t="str">
            <v>RESET</v>
          </cell>
        </row>
        <row r="779">
          <cell r="A779" t="str">
            <v>A1059</v>
          </cell>
          <cell r="B779" t="str">
            <v>Azila Zalwa</v>
          </cell>
          <cell r="C779" t="str">
            <v>TEMA C2</v>
          </cell>
          <cell r="D779">
            <v>44923</v>
          </cell>
          <cell r="E779" t="str">
            <v>Dec-22</v>
          </cell>
          <cell r="F779" t="str">
            <v>REGULER</v>
          </cell>
          <cell r="G779" t="str">
            <v>REGULER</v>
          </cell>
          <cell r="H779" t="str">
            <v>EKSKLUSIF</v>
          </cell>
          <cell r="I779" t="str">
            <v>EKSKLUSIF</v>
          </cell>
          <cell r="J779" t="str">
            <v>EKSKLUSIF</v>
          </cell>
          <cell r="K779" t="str">
            <v>EKSKLUSIF</v>
          </cell>
          <cell r="L779" t="str">
            <v>EKSKLUSIF</v>
          </cell>
          <cell r="M779">
            <v>21</v>
          </cell>
          <cell r="N779">
            <v>44</v>
          </cell>
          <cell r="O779">
            <v>41</v>
          </cell>
          <cell r="P779">
            <v>38</v>
          </cell>
          <cell r="Q779">
            <v>37</v>
          </cell>
          <cell r="R779">
            <v>43</v>
          </cell>
          <cell r="S779">
            <v>19</v>
          </cell>
          <cell r="T779">
            <v>243</v>
          </cell>
          <cell r="U779">
            <v>21</v>
          </cell>
          <cell r="V779">
            <v>44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65</v>
          </cell>
          <cell r="AC779">
            <v>0</v>
          </cell>
          <cell r="AD779" t="str">
            <v>TIDAK</v>
          </cell>
          <cell r="AE779" t="str">
            <v>TIDAK</v>
          </cell>
          <cell r="AF779">
            <v>65</v>
          </cell>
          <cell r="AG779">
            <v>2</v>
          </cell>
          <cell r="AH779" t="str">
            <v>SAPHIRE</v>
          </cell>
          <cell r="AI779">
            <v>65</v>
          </cell>
          <cell r="AJ779" t="str">
            <v>Y</v>
          </cell>
          <cell r="AK779">
            <v>0</v>
          </cell>
          <cell r="AL779">
            <v>45261</v>
          </cell>
          <cell r="AM779">
            <v>45701</v>
          </cell>
          <cell r="AN779">
            <v>1</v>
          </cell>
          <cell r="AO779">
            <v>0</v>
          </cell>
          <cell r="AP779" t="str">
            <v>EKSKLUSIF</v>
          </cell>
          <cell r="AQ779" t="str">
            <v>-</v>
          </cell>
          <cell r="AR779" t="str">
            <v>EKSKLUSIF</v>
          </cell>
          <cell r="AS779" t="str">
            <v>EKSKLUSIF</v>
          </cell>
          <cell r="AT779" t="str">
            <v>EKSKLUSIF</v>
          </cell>
          <cell r="AU779" t="str">
            <v>EKSKLUSIF</v>
          </cell>
          <cell r="AV779" t="str">
            <v/>
          </cell>
          <cell r="AW779">
            <v>48</v>
          </cell>
          <cell r="AX779">
            <v>45</v>
          </cell>
          <cell r="AY779">
            <v>43</v>
          </cell>
          <cell r="AZ779">
            <v>48</v>
          </cell>
          <cell r="BA779">
            <v>41</v>
          </cell>
          <cell r="BB779">
            <v>48</v>
          </cell>
          <cell r="BC779">
            <v>45</v>
          </cell>
          <cell r="BD779">
            <v>43</v>
          </cell>
          <cell r="BE779">
            <v>48</v>
          </cell>
          <cell r="BF779">
            <v>41</v>
          </cell>
          <cell r="BG779">
            <v>20</v>
          </cell>
          <cell r="BH779">
            <v>48</v>
          </cell>
          <cell r="BI779">
            <v>45</v>
          </cell>
          <cell r="BJ779">
            <v>43</v>
          </cell>
          <cell r="BK779">
            <v>48</v>
          </cell>
          <cell r="BL779">
            <v>41</v>
          </cell>
          <cell r="BM779">
            <v>22</v>
          </cell>
          <cell r="BN779">
            <v>267</v>
          </cell>
          <cell r="BO779">
            <v>0</v>
          </cell>
          <cell r="BP779">
            <v>48</v>
          </cell>
          <cell r="BQ779">
            <v>0</v>
          </cell>
          <cell r="BR779">
            <v>0</v>
          </cell>
          <cell r="BS779">
            <v>0</v>
          </cell>
          <cell r="BT779">
            <v>0</v>
          </cell>
          <cell r="BU779">
            <v>22</v>
          </cell>
          <cell r="BV779">
            <v>70</v>
          </cell>
          <cell r="BW779">
            <v>0</v>
          </cell>
          <cell r="BX779" t="str">
            <v>TIDAK</v>
          </cell>
          <cell r="BY779" t="str">
            <v>TIDAK</v>
          </cell>
        </row>
        <row r="780">
          <cell r="A780" t="str">
            <v>A3070</v>
          </cell>
          <cell r="B780" t="str">
            <v>Azizul Anse</v>
          </cell>
          <cell r="C780" t="str">
            <v>TEMA C2</v>
          </cell>
          <cell r="D780">
            <v>45205</v>
          </cell>
          <cell r="E780" t="str">
            <v>Oct-23</v>
          </cell>
          <cell r="F780" t="str">
            <v>REGULER</v>
          </cell>
          <cell r="G780" t="str">
            <v>REGULER</v>
          </cell>
          <cell r="H780" t="str">
            <v>REGULER</v>
          </cell>
          <cell r="I780" t="str">
            <v>REGULER</v>
          </cell>
          <cell r="J780" t="str">
            <v>REGULER</v>
          </cell>
          <cell r="K780" t="str">
            <v>REGULER</v>
          </cell>
          <cell r="L780" t="str">
            <v>-</v>
          </cell>
          <cell r="M780">
            <v>19</v>
          </cell>
          <cell r="N780">
            <v>46</v>
          </cell>
          <cell r="O780">
            <v>28</v>
          </cell>
          <cell r="P780">
            <v>40</v>
          </cell>
          <cell r="Q780">
            <v>38</v>
          </cell>
          <cell r="R780">
            <v>11</v>
          </cell>
          <cell r="S780" t="str">
            <v/>
          </cell>
          <cell r="T780">
            <v>182</v>
          </cell>
          <cell r="U780">
            <v>19</v>
          </cell>
          <cell r="V780">
            <v>46</v>
          </cell>
          <cell r="W780">
            <v>28</v>
          </cell>
          <cell r="X780">
            <v>40</v>
          </cell>
          <cell r="Y780">
            <v>38</v>
          </cell>
          <cell r="Z780">
            <v>11</v>
          </cell>
          <cell r="AA780" t="str">
            <v/>
          </cell>
          <cell r="AB780">
            <v>182</v>
          </cell>
          <cell r="AC780">
            <v>1</v>
          </cell>
          <cell r="AD780" t="str">
            <v>TIDAK</v>
          </cell>
          <cell r="AE780" t="str">
            <v>TIDAK</v>
          </cell>
          <cell r="AF780">
            <v>182</v>
          </cell>
          <cell r="AG780">
            <v>2</v>
          </cell>
          <cell r="AH780" t="str">
            <v>SAPHIRE</v>
          </cell>
          <cell r="AI780">
            <v>0</v>
          </cell>
          <cell r="AJ780" t="str">
            <v>Y</v>
          </cell>
          <cell r="AK780">
            <v>0</v>
          </cell>
          <cell r="AL780">
            <v>45261</v>
          </cell>
          <cell r="AM780">
            <v>45701</v>
          </cell>
          <cell r="AN780">
            <v>1</v>
          </cell>
          <cell r="AO780">
            <v>182</v>
          </cell>
          <cell r="AP780" t="str">
            <v>-</v>
          </cell>
          <cell r="AQ780" t="str">
            <v>-</v>
          </cell>
          <cell r="AR780" t="str">
            <v>-</v>
          </cell>
          <cell r="AS780" t="str">
            <v>-</v>
          </cell>
          <cell r="AT780" t="str">
            <v>-</v>
          </cell>
          <cell r="AU780" t="str">
            <v>-</v>
          </cell>
          <cell r="AV780" t="str">
            <v/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 t="str">
            <v/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T780">
            <v>0</v>
          </cell>
          <cell r="BU780" t="str">
            <v/>
          </cell>
          <cell r="BV780">
            <v>0</v>
          </cell>
          <cell r="BW780">
            <v>7</v>
          </cell>
          <cell r="BX780" t="str">
            <v>DOWNGRADE</v>
          </cell>
          <cell r="BY780" t="str">
            <v>RESET</v>
          </cell>
        </row>
        <row r="781">
          <cell r="A781" t="str">
            <v>A2969</v>
          </cell>
          <cell r="B781" t="str">
            <v>B Khoiru Addien</v>
          </cell>
          <cell r="C781" t="str">
            <v>TEMA C2</v>
          </cell>
          <cell r="D781">
            <v>45190</v>
          </cell>
          <cell r="E781" t="str">
            <v>Sep-23</v>
          </cell>
          <cell r="F781" t="str">
            <v>REGULER</v>
          </cell>
          <cell r="G781" t="str">
            <v>REGULER</v>
          </cell>
          <cell r="H781" t="str">
            <v>REGULER</v>
          </cell>
          <cell r="I781" t="str">
            <v>REGULER</v>
          </cell>
          <cell r="J781" t="str">
            <v>REGULER</v>
          </cell>
          <cell r="K781" t="str">
            <v>REGULER</v>
          </cell>
          <cell r="L781" t="str">
            <v>REGULER</v>
          </cell>
          <cell r="M781">
            <v>2</v>
          </cell>
          <cell r="N781">
            <v>24</v>
          </cell>
          <cell r="O781">
            <v>19</v>
          </cell>
          <cell r="P781">
            <v>8</v>
          </cell>
          <cell r="Q781">
            <v>15</v>
          </cell>
          <cell r="R781">
            <v>12</v>
          </cell>
          <cell r="S781">
            <v>5</v>
          </cell>
          <cell r="T781">
            <v>85</v>
          </cell>
          <cell r="U781">
            <v>2</v>
          </cell>
          <cell r="V781">
            <v>24</v>
          </cell>
          <cell r="W781">
            <v>19</v>
          </cell>
          <cell r="X781">
            <v>8</v>
          </cell>
          <cell r="Y781">
            <v>15</v>
          </cell>
          <cell r="Z781">
            <v>12</v>
          </cell>
          <cell r="AA781">
            <v>5</v>
          </cell>
          <cell r="AB781">
            <v>85</v>
          </cell>
          <cell r="AC781">
            <v>0</v>
          </cell>
          <cell r="AD781" t="str">
            <v>TIDAK</v>
          </cell>
          <cell r="AE781" t="str">
            <v>TIDAK</v>
          </cell>
          <cell r="AF781">
            <v>85</v>
          </cell>
          <cell r="AG781">
            <v>2</v>
          </cell>
          <cell r="AH781" t="str">
            <v>SAPHIRE</v>
          </cell>
          <cell r="AI781">
            <v>0</v>
          </cell>
          <cell r="AJ781" t="str">
            <v>Y</v>
          </cell>
          <cell r="AK781">
            <v>0</v>
          </cell>
          <cell r="AL781">
            <v>45261</v>
          </cell>
          <cell r="AM781">
            <v>45701</v>
          </cell>
          <cell r="AN781">
            <v>1</v>
          </cell>
          <cell r="AO781">
            <v>85</v>
          </cell>
          <cell r="AP781" t="str">
            <v>-</v>
          </cell>
          <cell r="AQ781" t="str">
            <v>-</v>
          </cell>
          <cell r="AR781" t="str">
            <v>-</v>
          </cell>
          <cell r="AS781" t="str">
            <v>-</v>
          </cell>
          <cell r="AT781" t="str">
            <v>-</v>
          </cell>
          <cell r="AU781" t="str">
            <v>-</v>
          </cell>
          <cell r="AV781" t="str">
            <v/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 t="str">
            <v/>
          </cell>
          <cell r="BH781">
            <v>0</v>
          </cell>
          <cell r="BI781">
            <v>0</v>
          </cell>
          <cell r="BJ781">
            <v>0</v>
          </cell>
          <cell r="BK781">
            <v>0</v>
          </cell>
          <cell r="BL781">
            <v>0</v>
          </cell>
          <cell r="BM781" t="str">
            <v/>
          </cell>
          <cell r="BN781">
            <v>0</v>
          </cell>
          <cell r="BO781" t="str">
            <v/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T781">
            <v>0</v>
          </cell>
          <cell r="BU781" t="str">
            <v/>
          </cell>
          <cell r="BV781">
            <v>0</v>
          </cell>
          <cell r="BW781">
            <v>7</v>
          </cell>
          <cell r="BX781" t="str">
            <v>DOWNGRADE</v>
          </cell>
          <cell r="BY781" t="str">
            <v>RESET</v>
          </cell>
        </row>
        <row r="782">
          <cell r="A782" t="str">
            <v>A4048</v>
          </cell>
          <cell r="B782" t="str">
            <v>BAYU NANDA</v>
          </cell>
          <cell r="C782" t="str">
            <v>TEMA C2</v>
          </cell>
          <cell r="D782">
            <v>45440</v>
          </cell>
          <cell r="E782" t="str">
            <v>May-24</v>
          </cell>
          <cell r="F782" t="str">
            <v>-</v>
          </cell>
          <cell r="G782" t="str">
            <v>-</v>
          </cell>
          <cell r="H782" t="str">
            <v>-</v>
          </cell>
          <cell r="I782" t="str">
            <v>-</v>
          </cell>
          <cell r="J782" t="str">
            <v>-</v>
          </cell>
          <cell r="K782" t="str">
            <v>REGULER</v>
          </cell>
          <cell r="L782" t="str">
            <v>-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2</v>
          </cell>
          <cell r="S782" t="str">
            <v/>
          </cell>
          <cell r="T782">
            <v>2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2</v>
          </cell>
          <cell r="AA782" t="str">
            <v/>
          </cell>
          <cell r="AB782">
            <v>2</v>
          </cell>
          <cell r="AC782">
            <v>1</v>
          </cell>
          <cell r="AD782" t="str">
            <v>TIDAK</v>
          </cell>
          <cell r="AE782" t="str">
            <v>TIDAK</v>
          </cell>
          <cell r="AF782">
            <v>2</v>
          </cell>
          <cell r="AG782">
            <v>1</v>
          </cell>
          <cell r="AH782" t="str">
            <v>SAPHIRE</v>
          </cell>
          <cell r="AI782">
            <v>0</v>
          </cell>
          <cell r="AJ782" t="str">
            <v>FALSE</v>
          </cell>
          <cell r="AK782">
            <v>0</v>
          </cell>
          <cell r="AL782">
            <v>45261</v>
          </cell>
          <cell r="AM782">
            <v>45701</v>
          </cell>
          <cell r="AN782">
            <v>1</v>
          </cell>
          <cell r="AO782">
            <v>2</v>
          </cell>
          <cell r="AP782" t="str">
            <v>-</v>
          </cell>
          <cell r="AQ782" t="str">
            <v>-</v>
          </cell>
          <cell r="AR782" t="str">
            <v>-</v>
          </cell>
          <cell r="AS782" t="str">
            <v>-</v>
          </cell>
          <cell r="AT782" t="str">
            <v>-</v>
          </cell>
          <cell r="AU782" t="str">
            <v>-</v>
          </cell>
          <cell r="AV782" t="str">
            <v/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 t="str">
            <v/>
          </cell>
          <cell r="BH782">
            <v>0</v>
          </cell>
          <cell r="BI782">
            <v>0</v>
          </cell>
          <cell r="BJ782">
            <v>0</v>
          </cell>
          <cell r="BK782">
            <v>0</v>
          </cell>
          <cell r="BL782">
            <v>0</v>
          </cell>
          <cell r="BM782" t="str">
            <v/>
          </cell>
          <cell r="BN782">
            <v>0</v>
          </cell>
          <cell r="BO782" t="str">
            <v/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T782">
            <v>0</v>
          </cell>
          <cell r="BU782" t="str">
            <v/>
          </cell>
          <cell r="BV782">
            <v>0</v>
          </cell>
          <cell r="BW782">
            <v>7</v>
          </cell>
          <cell r="BX782" t="str">
            <v>DOWNGRADE</v>
          </cell>
          <cell r="BY782" t="str">
            <v>RESET</v>
          </cell>
        </row>
        <row r="783">
          <cell r="A783" t="str">
            <v>A3716</v>
          </cell>
          <cell r="B783" t="str">
            <v>Benediktus Adi</v>
          </cell>
          <cell r="C783" t="str">
            <v>TEMA C2</v>
          </cell>
          <cell r="D783">
            <v>45323</v>
          </cell>
          <cell r="E783" t="str">
            <v>Feb-24</v>
          </cell>
          <cell r="F783" t="str">
            <v>-</v>
          </cell>
          <cell r="G783" t="str">
            <v>-</v>
          </cell>
          <cell r="H783" t="str">
            <v>REGULER</v>
          </cell>
          <cell r="I783" t="str">
            <v>-</v>
          </cell>
          <cell r="J783" t="str">
            <v>-</v>
          </cell>
          <cell r="K783" t="str">
            <v>-</v>
          </cell>
          <cell r="L783" t="str">
            <v>-</v>
          </cell>
          <cell r="M783">
            <v>0</v>
          </cell>
          <cell r="N783">
            <v>0</v>
          </cell>
          <cell r="O783">
            <v>14</v>
          </cell>
          <cell r="P783">
            <v>0</v>
          </cell>
          <cell r="Q783">
            <v>0</v>
          </cell>
          <cell r="R783">
            <v>0</v>
          </cell>
          <cell r="S783" t="str">
            <v/>
          </cell>
          <cell r="T783">
            <v>14</v>
          </cell>
          <cell r="U783">
            <v>0</v>
          </cell>
          <cell r="V783">
            <v>0</v>
          </cell>
          <cell r="W783">
            <v>14</v>
          </cell>
          <cell r="X783">
            <v>0</v>
          </cell>
          <cell r="Y783">
            <v>0</v>
          </cell>
          <cell r="Z783">
            <v>0</v>
          </cell>
          <cell r="AA783" t="str">
            <v/>
          </cell>
          <cell r="AB783">
            <v>14</v>
          </cell>
          <cell r="AC783">
            <v>4</v>
          </cell>
          <cell r="AD783" t="str">
            <v>DOWNGRADE</v>
          </cell>
          <cell r="AE783" t="str">
            <v>RESET</v>
          </cell>
          <cell r="AF783">
            <v>0</v>
          </cell>
          <cell r="AG783">
            <v>1</v>
          </cell>
          <cell r="AH783" t="str">
            <v>SAPHIRE</v>
          </cell>
          <cell r="AI783">
            <v>0</v>
          </cell>
          <cell r="AJ783" t="str">
            <v>FALSE</v>
          </cell>
          <cell r="AK783">
            <v>0</v>
          </cell>
          <cell r="AL783">
            <v>45261</v>
          </cell>
          <cell r="AM783">
            <v>45701</v>
          </cell>
          <cell r="AN783">
            <v>1</v>
          </cell>
          <cell r="AO783">
            <v>0</v>
          </cell>
          <cell r="AP783" t="str">
            <v>-</v>
          </cell>
          <cell r="AQ783" t="str">
            <v>-</v>
          </cell>
          <cell r="AR783" t="str">
            <v>-</v>
          </cell>
          <cell r="AS783" t="str">
            <v>-</v>
          </cell>
          <cell r="AT783" t="str">
            <v>-</v>
          </cell>
          <cell r="AU783" t="str">
            <v>-</v>
          </cell>
          <cell r="AV783" t="str">
            <v/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 t="str">
            <v/>
          </cell>
          <cell r="BH783">
            <v>0</v>
          </cell>
          <cell r="BI783">
            <v>0</v>
          </cell>
          <cell r="BJ783">
            <v>0</v>
          </cell>
          <cell r="BK783">
            <v>0</v>
          </cell>
          <cell r="BL783">
            <v>0</v>
          </cell>
          <cell r="BM783" t="str">
            <v/>
          </cell>
          <cell r="BN783">
            <v>0</v>
          </cell>
          <cell r="BO783" t="str">
            <v/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T783">
            <v>0</v>
          </cell>
          <cell r="BU783" t="str">
            <v/>
          </cell>
          <cell r="BV783">
            <v>0</v>
          </cell>
          <cell r="BW783">
            <v>7</v>
          </cell>
          <cell r="BX783" t="str">
            <v>DOWNGRADE</v>
          </cell>
          <cell r="BY783" t="str">
            <v>RESET</v>
          </cell>
        </row>
        <row r="784">
          <cell r="A784" t="str">
            <v>A3961</v>
          </cell>
          <cell r="B784" t="str">
            <v>Bernadus Gilang Penggalih</v>
          </cell>
          <cell r="C784" t="str">
            <v>TEMA C2</v>
          </cell>
          <cell r="D784">
            <v>45372</v>
          </cell>
          <cell r="E784" t="str">
            <v>Mar-24</v>
          </cell>
          <cell r="F784" t="str">
            <v>-</v>
          </cell>
          <cell r="G784" t="str">
            <v>-</v>
          </cell>
          <cell r="H784" t="str">
            <v>-</v>
          </cell>
          <cell r="I784" t="str">
            <v>REGULER</v>
          </cell>
          <cell r="J784" t="str">
            <v>REGULER</v>
          </cell>
          <cell r="K784" t="str">
            <v>-</v>
          </cell>
          <cell r="L784" t="str">
            <v>-</v>
          </cell>
          <cell r="M784">
            <v>0</v>
          </cell>
          <cell r="N784">
            <v>0</v>
          </cell>
          <cell r="O784">
            <v>0</v>
          </cell>
          <cell r="P784">
            <v>4</v>
          </cell>
          <cell r="Q784">
            <v>4</v>
          </cell>
          <cell r="R784">
            <v>0</v>
          </cell>
          <cell r="S784" t="str">
            <v/>
          </cell>
          <cell r="T784">
            <v>8</v>
          </cell>
          <cell r="U784">
            <v>0</v>
          </cell>
          <cell r="V784">
            <v>0</v>
          </cell>
          <cell r="W784">
            <v>0</v>
          </cell>
          <cell r="X784">
            <v>4</v>
          </cell>
          <cell r="Y784">
            <v>4</v>
          </cell>
          <cell r="Z784">
            <v>0</v>
          </cell>
          <cell r="AA784" t="str">
            <v/>
          </cell>
          <cell r="AB784">
            <v>8</v>
          </cell>
          <cell r="AC784">
            <v>2</v>
          </cell>
          <cell r="AD784" t="str">
            <v>TIDAK</v>
          </cell>
          <cell r="AE784" t="str">
            <v>TIDAK</v>
          </cell>
          <cell r="AF784">
            <v>8</v>
          </cell>
          <cell r="AG784">
            <v>1</v>
          </cell>
          <cell r="AH784" t="str">
            <v>SAPHIRE</v>
          </cell>
          <cell r="AI784">
            <v>0</v>
          </cell>
          <cell r="AJ784" t="str">
            <v>FALSE</v>
          </cell>
          <cell r="AK784">
            <v>0</v>
          </cell>
          <cell r="AL784">
            <v>45261</v>
          </cell>
          <cell r="AM784">
            <v>45701</v>
          </cell>
          <cell r="AN784">
            <v>1</v>
          </cell>
          <cell r="AO784">
            <v>8</v>
          </cell>
          <cell r="AP784" t="str">
            <v>-</v>
          </cell>
          <cell r="AQ784" t="str">
            <v>-</v>
          </cell>
          <cell r="AR784" t="str">
            <v>-</v>
          </cell>
          <cell r="AS784" t="str">
            <v>-</v>
          </cell>
          <cell r="AT784" t="str">
            <v>-</v>
          </cell>
          <cell r="AU784" t="str">
            <v>-</v>
          </cell>
          <cell r="AV784" t="str">
            <v/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 t="str">
            <v/>
          </cell>
          <cell r="BH784">
            <v>0</v>
          </cell>
          <cell r="BI784">
            <v>0</v>
          </cell>
          <cell r="BJ784">
            <v>0</v>
          </cell>
          <cell r="BK784">
            <v>0</v>
          </cell>
          <cell r="BL784">
            <v>0</v>
          </cell>
          <cell r="BM784" t="str">
            <v/>
          </cell>
          <cell r="BN784">
            <v>0</v>
          </cell>
          <cell r="BO784" t="str">
            <v/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T784">
            <v>0</v>
          </cell>
          <cell r="BU784" t="str">
            <v/>
          </cell>
          <cell r="BV784">
            <v>0</v>
          </cell>
          <cell r="BW784">
            <v>7</v>
          </cell>
          <cell r="BX784" t="str">
            <v>DOWNGRADE</v>
          </cell>
          <cell r="BY784" t="str">
            <v>RESET</v>
          </cell>
        </row>
        <row r="785">
          <cell r="A785" t="str">
            <v>A3766</v>
          </cell>
          <cell r="B785" t="str">
            <v>Bestfebri Christy Dameria Pakpahan</v>
          </cell>
          <cell r="C785" t="str">
            <v>TEMA C2</v>
          </cell>
          <cell r="D785">
            <v>45337</v>
          </cell>
          <cell r="E785" t="str">
            <v>Feb-24</v>
          </cell>
          <cell r="F785" t="str">
            <v>-</v>
          </cell>
          <cell r="G785" t="str">
            <v>-</v>
          </cell>
          <cell r="H785" t="str">
            <v>REGULER</v>
          </cell>
          <cell r="I785" t="str">
            <v>REGULER</v>
          </cell>
          <cell r="J785" t="str">
            <v>REGULER</v>
          </cell>
          <cell r="K785" t="str">
            <v>REGULER</v>
          </cell>
          <cell r="L785" t="str">
            <v>EKSKLUSIF</v>
          </cell>
          <cell r="M785">
            <v>0</v>
          </cell>
          <cell r="N785">
            <v>0</v>
          </cell>
          <cell r="O785">
            <v>8</v>
          </cell>
          <cell r="P785">
            <v>30</v>
          </cell>
          <cell r="Q785">
            <v>36</v>
          </cell>
          <cell r="R785">
            <v>35</v>
          </cell>
          <cell r="S785">
            <v>20</v>
          </cell>
          <cell r="T785">
            <v>129</v>
          </cell>
          <cell r="U785">
            <v>0</v>
          </cell>
          <cell r="V785">
            <v>0</v>
          </cell>
          <cell r="W785">
            <v>8</v>
          </cell>
          <cell r="X785">
            <v>30</v>
          </cell>
          <cell r="Y785">
            <v>36</v>
          </cell>
          <cell r="Z785">
            <v>35</v>
          </cell>
          <cell r="AA785">
            <v>0</v>
          </cell>
          <cell r="AB785">
            <v>109</v>
          </cell>
          <cell r="AC785">
            <v>0</v>
          </cell>
          <cell r="AD785" t="str">
            <v>TIDAK</v>
          </cell>
          <cell r="AE785" t="str">
            <v>TIDAK</v>
          </cell>
          <cell r="AF785">
            <v>109</v>
          </cell>
          <cell r="AG785">
            <v>2</v>
          </cell>
          <cell r="AH785" t="str">
            <v>SAPHIRE</v>
          </cell>
          <cell r="AI785">
            <v>0</v>
          </cell>
          <cell r="AJ785" t="str">
            <v>Y</v>
          </cell>
          <cell r="AK785">
            <v>0</v>
          </cell>
          <cell r="AL785">
            <v>45261</v>
          </cell>
          <cell r="AM785">
            <v>45701</v>
          </cell>
          <cell r="AN785">
            <v>1</v>
          </cell>
          <cell r="AO785">
            <v>109</v>
          </cell>
          <cell r="AP785" t="str">
            <v>EKSKLUSIF</v>
          </cell>
          <cell r="AQ785" t="str">
            <v>-</v>
          </cell>
          <cell r="AR785" t="str">
            <v>REGULER</v>
          </cell>
          <cell r="AS785" t="str">
            <v>REGULER</v>
          </cell>
          <cell r="AT785" t="str">
            <v>REGULER</v>
          </cell>
          <cell r="AU785" t="str">
            <v>REGULER</v>
          </cell>
          <cell r="AV785" t="str">
            <v/>
          </cell>
          <cell r="AW785">
            <v>0</v>
          </cell>
          <cell r="AX785">
            <v>31</v>
          </cell>
          <cell r="AY785">
            <v>31</v>
          </cell>
          <cell r="AZ785">
            <v>36</v>
          </cell>
          <cell r="BA785">
            <v>38</v>
          </cell>
          <cell r="BB785">
            <v>0</v>
          </cell>
          <cell r="BC785">
            <v>31</v>
          </cell>
          <cell r="BD785">
            <v>31</v>
          </cell>
          <cell r="BE785">
            <v>36</v>
          </cell>
          <cell r="BF785">
            <v>38</v>
          </cell>
          <cell r="BG785">
            <v>15</v>
          </cell>
          <cell r="BH785">
            <v>0</v>
          </cell>
          <cell r="BI785">
            <v>31</v>
          </cell>
          <cell r="BJ785">
            <v>31</v>
          </cell>
          <cell r="BK785">
            <v>36</v>
          </cell>
          <cell r="BL785">
            <v>38</v>
          </cell>
          <cell r="BM785">
            <v>19</v>
          </cell>
          <cell r="BN785">
            <v>170</v>
          </cell>
          <cell r="BO785">
            <v>0</v>
          </cell>
          <cell r="BP785">
            <v>0</v>
          </cell>
          <cell r="BQ785">
            <v>31</v>
          </cell>
          <cell r="BR785">
            <v>31</v>
          </cell>
          <cell r="BS785">
            <v>36</v>
          </cell>
          <cell r="BT785">
            <v>38</v>
          </cell>
          <cell r="BU785">
            <v>19</v>
          </cell>
          <cell r="BV785">
            <v>155</v>
          </cell>
          <cell r="BW785">
            <v>1</v>
          </cell>
          <cell r="BX785" t="str">
            <v>TIDAK</v>
          </cell>
          <cell r="BY785" t="str">
            <v>TIDAK</v>
          </cell>
        </row>
        <row r="786">
          <cell r="A786">
            <v>92192</v>
          </cell>
          <cell r="B786" t="str">
            <v>Bima Bagaskara</v>
          </cell>
          <cell r="C786" t="str">
            <v>TEMA C2</v>
          </cell>
          <cell r="D786">
            <v>44606</v>
          </cell>
          <cell r="E786" t="str">
            <v>Feb-22</v>
          </cell>
          <cell r="F786" t="str">
            <v>EKSKLUSIF</v>
          </cell>
          <cell r="G786" t="str">
            <v>EKSKLUSIF</v>
          </cell>
          <cell r="H786" t="str">
            <v>EKSKLUSIF</v>
          </cell>
          <cell r="I786" t="str">
            <v>REGULER</v>
          </cell>
          <cell r="J786" t="str">
            <v>REGULER</v>
          </cell>
          <cell r="K786" t="str">
            <v>REGULER</v>
          </cell>
          <cell r="L786" t="str">
            <v>REGULER</v>
          </cell>
          <cell r="M786">
            <v>20</v>
          </cell>
          <cell r="N786">
            <v>44</v>
          </cell>
          <cell r="O786">
            <v>40</v>
          </cell>
          <cell r="P786">
            <v>36</v>
          </cell>
          <cell r="Q786">
            <v>34</v>
          </cell>
          <cell r="R786">
            <v>34</v>
          </cell>
          <cell r="S786">
            <v>18</v>
          </cell>
          <cell r="T786">
            <v>226</v>
          </cell>
          <cell r="U786">
            <v>0</v>
          </cell>
          <cell r="V786">
            <v>0</v>
          </cell>
          <cell r="W786">
            <v>0</v>
          </cell>
          <cell r="X786">
            <v>36</v>
          </cell>
          <cell r="Y786">
            <v>34</v>
          </cell>
          <cell r="Z786">
            <v>34</v>
          </cell>
          <cell r="AA786">
            <v>18</v>
          </cell>
          <cell r="AB786">
            <v>122</v>
          </cell>
          <cell r="AC786">
            <v>0</v>
          </cell>
          <cell r="AD786" t="str">
            <v>TIDAK</v>
          </cell>
          <cell r="AE786" t="str">
            <v>TIDAK</v>
          </cell>
          <cell r="AF786">
            <v>122</v>
          </cell>
          <cell r="AG786">
            <v>2</v>
          </cell>
          <cell r="AH786" t="str">
            <v>SAPHIRE</v>
          </cell>
          <cell r="AI786">
            <v>0</v>
          </cell>
          <cell r="AJ786" t="str">
            <v>Y</v>
          </cell>
          <cell r="AK786">
            <v>0</v>
          </cell>
          <cell r="AL786">
            <v>45261</v>
          </cell>
          <cell r="AM786">
            <v>45701</v>
          </cell>
          <cell r="AN786">
            <v>1</v>
          </cell>
          <cell r="AO786">
            <v>122</v>
          </cell>
          <cell r="AP786" t="str">
            <v>-</v>
          </cell>
          <cell r="AQ786" t="str">
            <v>-</v>
          </cell>
          <cell r="AR786" t="str">
            <v>REGULER</v>
          </cell>
          <cell r="AS786" t="str">
            <v>REGULER</v>
          </cell>
          <cell r="AT786" t="str">
            <v>EKSKLUSIF</v>
          </cell>
          <cell r="AU786" t="str">
            <v>EKSKLUSIF</v>
          </cell>
          <cell r="AV786" t="str">
            <v/>
          </cell>
          <cell r="AW786">
            <v>42</v>
          </cell>
          <cell r="AX786">
            <v>41</v>
          </cell>
          <cell r="AY786">
            <v>38</v>
          </cell>
          <cell r="AZ786">
            <v>48</v>
          </cell>
          <cell r="BA786">
            <v>43</v>
          </cell>
          <cell r="BB786">
            <v>42</v>
          </cell>
          <cell r="BC786">
            <v>41</v>
          </cell>
          <cell r="BD786">
            <v>38</v>
          </cell>
          <cell r="BE786">
            <v>48</v>
          </cell>
          <cell r="BF786">
            <v>43</v>
          </cell>
          <cell r="BG786">
            <v>18</v>
          </cell>
          <cell r="BH786">
            <v>42</v>
          </cell>
          <cell r="BI786">
            <v>41</v>
          </cell>
          <cell r="BJ786">
            <v>38</v>
          </cell>
          <cell r="BK786">
            <v>48</v>
          </cell>
          <cell r="BL786">
            <v>43</v>
          </cell>
          <cell r="BM786">
            <v>21</v>
          </cell>
          <cell r="BN786">
            <v>251</v>
          </cell>
          <cell r="BO786">
            <v>18</v>
          </cell>
          <cell r="BP786">
            <v>42</v>
          </cell>
          <cell r="BQ786">
            <v>41</v>
          </cell>
          <cell r="BR786">
            <v>38</v>
          </cell>
          <cell r="BS786">
            <v>0</v>
          </cell>
          <cell r="BT786">
            <v>0</v>
          </cell>
          <cell r="BU786">
            <v>21</v>
          </cell>
          <cell r="BV786">
            <v>160</v>
          </cell>
          <cell r="BW786">
            <v>0</v>
          </cell>
          <cell r="BX786" t="str">
            <v>TIDAK</v>
          </cell>
          <cell r="BY786" t="str">
            <v>TIDAK</v>
          </cell>
        </row>
        <row r="787">
          <cell r="A787" t="str">
            <v>A3798</v>
          </cell>
          <cell r="B787" t="str">
            <v>Bitha Prabaningtyas</v>
          </cell>
          <cell r="C787" t="str">
            <v>TEMA C2</v>
          </cell>
          <cell r="D787">
            <v>45373</v>
          </cell>
          <cell r="E787" t="str">
            <v>Mar-24</v>
          </cell>
          <cell r="F787" t="str">
            <v>-</v>
          </cell>
          <cell r="G787" t="str">
            <v>-</v>
          </cell>
          <cell r="H787" t="str">
            <v>-</v>
          </cell>
          <cell r="I787" t="str">
            <v>REGULER</v>
          </cell>
          <cell r="J787" t="str">
            <v>REGULER</v>
          </cell>
          <cell r="K787" t="str">
            <v>-</v>
          </cell>
          <cell r="L787" t="str">
            <v>-</v>
          </cell>
          <cell r="M787">
            <v>0</v>
          </cell>
          <cell r="N787">
            <v>0</v>
          </cell>
          <cell r="O787">
            <v>0</v>
          </cell>
          <cell r="P787">
            <v>3</v>
          </cell>
          <cell r="Q787">
            <v>4</v>
          </cell>
          <cell r="R787">
            <v>0</v>
          </cell>
          <cell r="S787" t="str">
            <v/>
          </cell>
          <cell r="T787">
            <v>7</v>
          </cell>
          <cell r="U787">
            <v>0</v>
          </cell>
          <cell r="V787">
            <v>0</v>
          </cell>
          <cell r="W787">
            <v>0</v>
          </cell>
          <cell r="X787">
            <v>3</v>
          </cell>
          <cell r="Y787">
            <v>4</v>
          </cell>
          <cell r="Z787">
            <v>0</v>
          </cell>
          <cell r="AA787" t="str">
            <v/>
          </cell>
          <cell r="AB787">
            <v>7</v>
          </cell>
          <cell r="AC787">
            <v>2</v>
          </cell>
          <cell r="AD787" t="str">
            <v>TIDAK</v>
          </cell>
          <cell r="AE787" t="str">
            <v>TIDAK</v>
          </cell>
          <cell r="AF787">
            <v>7</v>
          </cell>
          <cell r="AG787">
            <v>1</v>
          </cell>
          <cell r="AH787" t="str">
            <v>SAPHIRE</v>
          </cell>
          <cell r="AI787">
            <v>0</v>
          </cell>
          <cell r="AJ787" t="str">
            <v>FALSE</v>
          </cell>
          <cell r="AK787">
            <v>0</v>
          </cell>
          <cell r="AL787">
            <v>45261</v>
          </cell>
          <cell r="AM787">
            <v>45701</v>
          </cell>
          <cell r="AN787">
            <v>1</v>
          </cell>
          <cell r="AO787">
            <v>7</v>
          </cell>
          <cell r="AP787" t="str">
            <v>-</v>
          </cell>
          <cell r="AQ787" t="str">
            <v>-</v>
          </cell>
          <cell r="AR787" t="str">
            <v>-</v>
          </cell>
          <cell r="AS787" t="str">
            <v>-</v>
          </cell>
          <cell r="AT787" t="str">
            <v>-</v>
          </cell>
          <cell r="AU787" t="str">
            <v>-</v>
          </cell>
          <cell r="AV787" t="str">
            <v/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7</v>
          </cell>
          <cell r="BD787">
            <v>7</v>
          </cell>
          <cell r="BE787">
            <v>0</v>
          </cell>
          <cell r="BF787">
            <v>0</v>
          </cell>
          <cell r="BG787" t="str">
            <v/>
          </cell>
          <cell r="BH787">
            <v>0</v>
          </cell>
          <cell r="BI787">
            <v>7</v>
          </cell>
          <cell r="BJ787">
            <v>7</v>
          </cell>
          <cell r="BK787">
            <v>0</v>
          </cell>
          <cell r="BL787">
            <v>0</v>
          </cell>
          <cell r="BM787" t="str">
            <v/>
          </cell>
          <cell r="BN787">
            <v>14</v>
          </cell>
          <cell r="BO787" t="str">
            <v/>
          </cell>
          <cell r="BP787">
            <v>0</v>
          </cell>
          <cell r="BQ787">
            <v>7</v>
          </cell>
          <cell r="BR787">
            <v>7</v>
          </cell>
          <cell r="BS787">
            <v>0</v>
          </cell>
          <cell r="BT787">
            <v>0</v>
          </cell>
          <cell r="BU787" t="str">
            <v/>
          </cell>
          <cell r="BV787">
            <v>14</v>
          </cell>
          <cell r="BW787">
            <v>5</v>
          </cell>
          <cell r="BX787" t="str">
            <v>DOWNGRADE</v>
          </cell>
          <cell r="BY787" t="str">
            <v>RESET</v>
          </cell>
        </row>
        <row r="788">
          <cell r="A788" t="str">
            <v>A2821</v>
          </cell>
          <cell r="B788" t="str">
            <v>Cahyati Wulandari</v>
          </cell>
          <cell r="C788" t="str">
            <v>TEMA C2</v>
          </cell>
          <cell r="D788">
            <v>45157</v>
          </cell>
          <cell r="E788" t="str">
            <v>Aug-23</v>
          </cell>
          <cell r="F788" t="str">
            <v>REGULER</v>
          </cell>
          <cell r="G788" t="str">
            <v>REGULER</v>
          </cell>
          <cell r="H788" t="str">
            <v>REGULER</v>
          </cell>
          <cell r="I788" t="str">
            <v>-</v>
          </cell>
          <cell r="J788" t="str">
            <v>-</v>
          </cell>
          <cell r="K788" t="str">
            <v>-</v>
          </cell>
          <cell r="L788" t="str">
            <v>-</v>
          </cell>
          <cell r="M788">
            <v>1</v>
          </cell>
          <cell r="N788">
            <v>1</v>
          </cell>
          <cell r="O788">
            <v>2</v>
          </cell>
          <cell r="P788">
            <v>0</v>
          </cell>
          <cell r="Q788">
            <v>0</v>
          </cell>
          <cell r="R788">
            <v>0</v>
          </cell>
          <cell r="S788" t="str">
            <v/>
          </cell>
          <cell r="T788">
            <v>4</v>
          </cell>
          <cell r="U788">
            <v>1</v>
          </cell>
          <cell r="V788">
            <v>1</v>
          </cell>
          <cell r="W788">
            <v>2</v>
          </cell>
          <cell r="X788">
            <v>0</v>
          </cell>
          <cell r="Y788">
            <v>0</v>
          </cell>
          <cell r="Z788">
            <v>0</v>
          </cell>
          <cell r="AA788" t="str">
            <v/>
          </cell>
          <cell r="AB788">
            <v>4</v>
          </cell>
          <cell r="AC788">
            <v>4</v>
          </cell>
          <cell r="AD788" t="str">
            <v>DOWNGRADE</v>
          </cell>
          <cell r="AE788" t="str">
            <v>RESET</v>
          </cell>
          <cell r="AF788">
            <v>0</v>
          </cell>
          <cell r="AG788">
            <v>1</v>
          </cell>
          <cell r="AH788" t="str">
            <v>SAPHIRE</v>
          </cell>
          <cell r="AI788">
            <v>0</v>
          </cell>
          <cell r="AJ788" t="str">
            <v>FALSE</v>
          </cell>
          <cell r="AK788">
            <v>0</v>
          </cell>
          <cell r="AL788">
            <v>45261</v>
          </cell>
          <cell r="AM788">
            <v>45701</v>
          </cell>
          <cell r="AN788">
            <v>1</v>
          </cell>
          <cell r="AO788">
            <v>0</v>
          </cell>
          <cell r="AP788" t="str">
            <v>-</v>
          </cell>
          <cell r="AQ788" t="str">
            <v>-</v>
          </cell>
          <cell r="AR788" t="str">
            <v>-</v>
          </cell>
          <cell r="AS788" t="str">
            <v>-</v>
          </cell>
          <cell r="AT788" t="str">
            <v>-</v>
          </cell>
          <cell r="AU788" t="str">
            <v>-</v>
          </cell>
          <cell r="AV788" t="str">
            <v/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 t="str">
            <v/>
          </cell>
          <cell r="BH788">
            <v>0</v>
          </cell>
          <cell r="BI788">
            <v>0</v>
          </cell>
          <cell r="BJ788">
            <v>0</v>
          </cell>
          <cell r="BK788">
            <v>0</v>
          </cell>
          <cell r="BL788">
            <v>0</v>
          </cell>
          <cell r="BM788" t="str">
            <v/>
          </cell>
          <cell r="BN788">
            <v>0</v>
          </cell>
          <cell r="BO788" t="str">
            <v/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T788">
            <v>0</v>
          </cell>
          <cell r="BU788" t="str">
            <v/>
          </cell>
          <cell r="BV788">
            <v>0</v>
          </cell>
          <cell r="BW788">
            <v>7</v>
          </cell>
          <cell r="BX788" t="str">
            <v>DOWNGRADE</v>
          </cell>
          <cell r="BY788" t="str">
            <v>RESET</v>
          </cell>
        </row>
        <row r="789">
          <cell r="A789" t="str">
            <v>A0548</v>
          </cell>
          <cell r="B789" t="str">
            <v>Carretha Viola Chamara</v>
          </cell>
          <cell r="C789" t="str">
            <v>TEMA C2</v>
          </cell>
          <cell r="D789">
            <v>44875</v>
          </cell>
          <cell r="E789" t="str">
            <v>Nov-22</v>
          </cell>
          <cell r="F789" t="str">
            <v>REGULER</v>
          </cell>
          <cell r="G789" t="str">
            <v>REGULER</v>
          </cell>
          <cell r="H789" t="str">
            <v>-</v>
          </cell>
          <cell r="I789" t="str">
            <v>-</v>
          </cell>
          <cell r="J789" t="str">
            <v>-</v>
          </cell>
          <cell r="K789" t="str">
            <v>-</v>
          </cell>
          <cell r="L789" t="str">
            <v>-</v>
          </cell>
          <cell r="M789">
            <v>16</v>
          </cell>
          <cell r="N789">
            <v>5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 t="str">
            <v/>
          </cell>
          <cell r="T789">
            <v>21</v>
          </cell>
          <cell r="U789">
            <v>16</v>
          </cell>
          <cell r="V789">
            <v>5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 t="str">
            <v/>
          </cell>
          <cell r="AB789">
            <v>21</v>
          </cell>
          <cell r="AC789">
            <v>5</v>
          </cell>
          <cell r="AD789" t="str">
            <v>DOWNGRADE</v>
          </cell>
          <cell r="AE789" t="str">
            <v>RESET</v>
          </cell>
          <cell r="AF789">
            <v>0</v>
          </cell>
          <cell r="AG789">
            <v>2</v>
          </cell>
          <cell r="AH789" t="str">
            <v>SAPHIRE</v>
          </cell>
          <cell r="AI789">
            <v>0</v>
          </cell>
          <cell r="AJ789" t="str">
            <v>FALSE</v>
          </cell>
          <cell r="AK789">
            <v>0</v>
          </cell>
          <cell r="AL789">
            <v>45261</v>
          </cell>
          <cell r="AM789">
            <v>45701</v>
          </cell>
          <cell r="AN789">
            <v>1</v>
          </cell>
          <cell r="AO789">
            <v>0</v>
          </cell>
          <cell r="AP789" t="str">
            <v>-</v>
          </cell>
          <cell r="AQ789" t="str">
            <v>-</v>
          </cell>
          <cell r="AR789" t="str">
            <v>-</v>
          </cell>
          <cell r="AS789" t="str">
            <v>-</v>
          </cell>
          <cell r="AT789" t="str">
            <v>-</v>
          </cell>
          <cell r="AU789" t="str">
            <v>-</v>
          </cell>
          <cell r="AV789" t="str">
            <v/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 t="str">
            <v/>
          </cell>
          <cell r="BH789">
            <v>0</v>
          </cell>
          <cell r="BI789">
            <v>0</v>
          </cell>
          <cell r="BJ789">
            <v>0</v>
          </cell>
          <cell r="BK789">
            <v>0</v>
          </cell>
          <cell r="BL789">
            <v>0</v>
          </cell>
          <cell r="BM789" t="str">
            <v/>
          </cell>
          <cell r="BN789">
            <v>0</v>
          </cell>
          <cell r="BO789" t="str">
            <v/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T789">
            <v>0</v>
          </cell>
          <cell r="BU789" t="str">
            <v/>
          </cell>
          <cell r="BV789">
            <v>0</v>
          </cell>
          <cell r="BW789">
            <v>7</v>
          </cell>
          <cell r="BX789" t="str">
            <v>DOWNGRADE</v>
          </cell>
          <cell r="BY789" t="str">
            <v>RESET</v>
          </cell>
        </row>
        <row r="790">
          <cell r="A790" t="str">
            <v>A0355</v>
          </cell>
          <cell r="B790" t="str">
            <v>Catharina Widia</v>
          </cell>
          <cell r="C790" t="str">
            <v>TEMA C2</v>
          </cell>
          <cell r="D790">
            <v>45219</v>
          </cell>
          <cell r="E790" t="str">
            <v>Oct-23</v>
          </cell>
          <cell r="F790" t="str">
            <v>REGULER</v>
          </cell>
          <cell r="G790" t="str">
            <v>REGULER</v>
          </cell>
          <cell r="H790" t="str">
            <v>REGULER</v>
          </cell>
          <cell r="I790" t="str">
            <v>REGULER</v>
          </cell>
          <cell r="J790" t="str">
            <v>REGULER</v>
          </cell>
          <cell r="K790" t="str">
            <v>REGULER</v>
          </cell>
          <cell r="L790" t="str">
            <v>REGULER</v>
          </cell>
          <cell r="M790">
            <v>20</v>
          </cell>
          <cell r="N790">
            <v>34</v>
          </cell>
          <cell r="O790">
            <v>32</v>
          </cell>
          <cell r="P790">
            <v>32</v>
          </cell>
          <cell r="Q790">
            <v>32</v>
          </cell>
          <cell r="R790">
            <v>40</v>
          </cell>
          <cell r="S790">
            <v>20</v>
          </cell>
          <cell r="T790">
            <v>210</v>
          </cell>
          <cell r="U790">
            <v>20</v>
          </cell>
          <cell r="V790">
            <v>34</v>
          </cell>
          <cell r="W790">
            <v>32</v>
          </cell>
          <cell r="X790">
            <v>32</v>
          </cell>
          <cell r="Y790">
            <v>32</v>
          </cell>
          <cell r="Z790">
            <v>40</v>
          </cell>
          <cell r="AA790">
            <v>20</v>
          </cell>
          <cell r="AB790">
            <v>210</v>
          </cell>
          <cell r="AC790">
            <v>0</v>
          </cell>
          <cell r="AD790" t="str">
            <v>TIDAK</v>
          </cell>
          <cell r="AE790" t="str">
            <v>TIDAK</v>
          </cell>
          <cell r="AF790">
            <v>210</v>
          </cell>
          <cell r="AG790">
            <v>2</v>
          </cell>
          <cell r="AH790" t="str">
            <v>SAPHIRE</v>
          </cell>
          <cell r="AI790">
            <v>0</v>
          </cell>
          <cell r="AJ790" t="str">
            <v>Y</v>
          </cell>
          <cell r="AK790">
            <v>0</v>
          </cell>
          <cell r="AL790">
            <v>45261</v>
          </cell>
          <cell r="AM790">
            <v>45701</v>
          </cell>
          <cell r="AN790">
            <v>1</v>
          </cell>
          <cell r="AO790">
            <v>210</v>
          </cell>
          <cell r="AP790" t="str">
            <v>-</v>
          </cell>
          <cell r="AQ790" t="str">
            <v>-</v>
          </cell>
          <cell r="AR790" t="str">
            <v>REGULER</v>
          </cell>
          <cell r="AS790" t="str">
            <v>REGULER</v>
          </cell>
          <cell r="AT790" t="str">
            <v>REGULER</v>
          </cell>
          <cell r="AU790" t="str">
            <v>-</v>
          </cell>
          <cell r="AV790" t="str">
            <v/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41</v>
          </cell>
          <cell r="BC790">
            <v>36</v>
          </cell>
          <cell r="BD790">
            <v>38</v>
          </cell>
          <cell r="BE790">
            <v>18</v>
          </cell>
          <cell r="BF790">
            <v>0</v>
          </cell>
          <cell r="BG790">
            <v>15</v>
          </cell>
          <cell r="BH790">
            <v>41</v>
          </cell>
          <cell r="BI790">
            <v>36</v>
          </cell>
          <cell r="BJ790">
            <v>38</v>
          </cell>
          <cell r="BK790">
            <v>18</v>
          </cell>
          <cell r="BL790">
            <v>0</v>
          </cell>
          <cell r="BM790" t="str">
            <v/>
          </cell>
          <cell r="BN790">
            <v>148</v>
          </cell>
          <cell r="BO790">
            <v>15</v>
          </cell>
          <cell r="BP790">
            <v>41</v>
          </cell>
          <cell r="BQ790">
            <v>36</v>
          </cell>
          <cell r="BR790">
            <v>38</v>
          </cell>
          <cell r="BS790">
            <v>18</v>
          </cell>
          <cell r="BT790">
            <v>0</v>
          </cell>
          <cell r="BU790" t="str">
            <v/>
          </cell>
          <cell r="BV790">
            <v>148</v>
          </cell>
          <cell r="BW790">
            <v>2</v>
          </cell>
          <cell r="BX790" t="str">
            <v>TIDAK</v>
          </cell>
          <cell r="BY790" t="str">
            <v>TIDAK</v>
          </cell>
        </row>
        <row r="791">
          <cell r="A791" t="str">
            <v>A2319</v>
          </cell>
          <cell r="B791" t="str">
            <v xml:space="preserve">Chairunnisa Noorjanah </v>
          </cell>
          <cell r="C791" t="str">
            <v>TEMA C2</v>
          </cell>
          <cell r="D791">
            <v>45084</v>
          </cell>
          <cell r="E791" t="str">
            <v>Jun-23</v>
          </cell>
          <cell r="F791" t="str">
            <v>EKSKLUSIF</v>
          </cell>
          <cell r="G791" t="str">
            <v>EKSKLUSIF</v>
          </cell>
          <cell r="H791" t="str">
            <v>EKSKLUSIF</v>
          </cell>
          <cell r="I791" t="str">
            <v>EKSKLUSIF</v>
          </cell>
          <cell r="J791" t="str">
            <v>EKSKLUSIF</v>
          </cell>
          <cell r="K791" t="str">
            <v>EKSKLUSIF</v>
          </cell>
          <cell r="L791" t="str">
            <v>REGULER</v>
          </cell>
          <cell r="M791">
            <v>19</v>
          </cell>
          <cell r="N791">
            <v>46</v>
          </cell>
          <cell r="O791">
            <v>40</v>
          </cell>
          <cell r="P791">
            <v>41</v>
          </cell>
          <cell r="Q791">
            <v>34</v>
          </cell>
          <cell r="R791">
            <v>42</v>
          </cell>
          <cell r="S791">
            <v>17</v>
          </cell>
          <cell r="T791">
            <v>239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17</v>
          </cell>
          <cell r="AB791">
            <v>17</v>
          </cell>
          <cell r="AC791">
            <v>0</v>
          </cell>
          <cell r="AD791" t="str">
            <v>TIDAK</v>
          </cell>
          <cell r="AE791" t="str">
            <v>TIDAK</v>
          </cell>
          <cell r="AF791">
            <v>17</v>
          </cell>
          <cell r="AG791">
            <v>2</v>
          </cell>
          <cell r="AH791" t="str">
            <v>SAPHIRE</v>
          </cell>
          <cell r="AI791">
            <v>0</v>
          </cell>
          <cell r="AJ791" t="str">
            <v>FALSE</v>
          </cell>
          <cell r="AK791">
            <v>0</v>
          </cell>
          <cell r="AL791">
            <v>45261</v>
          </cell>
          <cell r="AM791">
            <v>45701</v>
          </cell>
          <cell r="AN791">
            <v>1</v>
          </cell>
          <cell r="AO791">
            <v>17</v>
          </cell>
          <cell r="AP791" t="str">
            <v>-</v>
          </cell>
          <cell r="AQ791" t="str">
            <v>-</v>
          </cell>
          <cell r="AR791" t="str">
            <v>EKSKLUSIF</v>
          </cell>
          <cell r="AS791" t="str">
            <v>-</v>
          </cell>
          <cell r="AT791" t="str">
            <v>REGULER</v>
          </cell>
          <cell r="AU791" t="str">
            <v>-</v>
          </cell>
          <cell r="AV791" t="str">
            <v/>
          </cell>
          <cell r="AW791">
            <v>30</v>
          </cell>
          <cell r="AX791">
            <v>46</v>
          </cell>
          <cell r="AY791">
            <v>0</v>
          </cell>
          <cell r="AZ791">
            <v>2</v>
          </cell>
          <cell r="BA791">
            <v>0</v>
          </cell>
          <cell r="BB791">
            <v>30</v>
          </cell>
          <cell r="BC791">
            <v>46</v>
          </cell>
          <cell r="BD791">
            <v>0</v>
          </cell>
          <cell r="BE791">
            <v>2</v>
          </cell>
          <cell r="BF791">
            <v>0</v>
          </cell>
          <cell r="BG791" t="str">
            <v/>
          </cell>
          <cell r="BH791">
            <v>30</v>
          </cell>
          <cell r="BI791">
            <v>46</v>
          </cell>
          <cell r="BJ791">
            <v>0</v>
          </cell>
          <cell r="BK791">
            <v>2</v>
          </cell>
          <cell r="BL791">
            <v>0</v>
          </cell>
          <cell r="BM791" t="str">
            <v/>
          </cell>
          <cell r="BN791">
            <v>78</v>
          </cell>
          <cell r="BO791" t="str">
            <v/>
          </cell>
          <cell r="BP791">
            <v>30</v>
          </cell>
          <cell r="BQ791">
            <v>0</v>
          </cell>
          <cell r="BR791">
            <v>0</v>
          </cell>
          <cell r="BS791">
            <v>2</v>
          </cell>
          <cell r="BT791">
            <v>0</v>
          </cell>
          <cell r="BU791" t="str">
            <v/>
          </cell>
          <cell r="BV791">
            <v>32</v>
          </cell>
          <cell r="BW791">
            <v>4</v>
          </cell>
          <cell r="BX791" t="str">
            <v>DOWNGRADE</v>
          </cell>
          <cell r="BY791" t="str">
            <v>TIDAK</v>
          </cell>
        </row>
        <row r="792">
          <cell r="A792" t="str">
            <v>A3879</v>
          </cell>
          <cell r="B792" t="str">
            <v>Charlotte Theresia Pattipeilohy</v>
          </cell>
          <cell r="C792" t="str">
            <v>TEMA C2</v>
          </cell>
          <cell r="D792">
            <v>45396</v>
          </cell>
          <cell r="E792" t="str">
            <v>Apr-24</v>
          </cell>
          <cell r="F792" t="str">
            <v>-</v>
          </cell>
          <cell r="G792" t="str">
            <v>-</v>
          </cell>
          <cell r="H792" t="str">
            <v>-</v>
          </cell>
          <cell r="I792" t="str">
            <v>-</v>
          </cell>
          <cell r="J792" t="str">
            <v>REGULER</v>
          </cell>
          <cell r="K792" t="str">
            <v>REGULER</v>
          </cell>
          <cell r="L792" t="str">
            <v>EKSKLUSIF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18</v>
          </cell>
          <cell r="R792">
            <v>35</v>
          </cell>
          <cell r="S792">
            <v>12</v>
          </cell>
          <cell r="T792">
            <v>65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18</v>
          </cell>
          <cell r="Z792">
            <v>35</v>
          </cell>
          <cell r="AA792">
            <v>0</v>
          </cell>
          <cell r="AB792">
            <v>53</v>
          </cell>
          <cell r="AC792">
            <v>0</v>
          </cell>
          <cell r="AD792" t="str">
            <v>TIDAK</v>
          </cell>
          <cell r="AE792" t="str">
            <v>TIDAK</v>
          </cell>
          <cell r="AF792">
            <v>53</v>
          </cell>
          <cell r="AG792">
            <v>1</v>
          </cell>
          <cell r="AH792" t="str">
            <v>SAPHIRE</v>
          </cell>
          <cell r="AI792">
            <v>0</v>
          </cell>
          <cell r="AJ792" t="str">
            <v>FALSE</v>
          </cell>
          <cell r="AK792">
            <v>0</v>
          </cell>
          <cell r="AL792">
            <v>45261</v>
          </cell>
          <cell r="AM792">
            <v>45701</v>
          </cell>
          <cell r="AN792">
            <v>1</v>
          </cell>
          <cell r="AO792">
            <v>53</v>
          </cell>
          <cell r="AP792" t="str">
            <v>EKSKLUSIF</v>
          </cell>
          <cell r="AQ792" t="str">
            <v>-</v>
          </cell>
          <cell r="AR792" t="str">
            <v>REGULER</v>
          </cell>
          <cell r="AS792" t="str">
            <v>-</v>
          </cell>
          <cell r="AT792" t="str">
            <v>-</v>
          </cell>
          <cell r="AU792" t="str">
            <v>-</v>
          </cell>
          <cell r="AV792" t="str">
            <v/>
          </cell>
          <cell r="AW792">
            <v>18</v>
          </cell>
          <cell r="AX792">
            <v>10</v>
          </cell>
          <cell r="AY792">
            <v>0</v>
          </cell>
          <cell r="AZ792">
            <v>0</v>
          </cell>
          <cell r="BA792">
            <v>0</v>
          </cell>
          <cell r="BB792">
            <v>18</v>
          </cell>
          <cell r="BC792">
            <v>10</v>
          </cell>
          <cell r="BD792">
            <v>0</v>
          </cell>
          <cell r="BE792">
            <v>0</v>
          </cell>
          <cell r="BF792">
            <v>0</v>
          </cell>
          <cell r="BG792">
            <v>15</v>
          </cell>
          <cell r="BH792">
            <v>18</v>
          </cell>
          <cell r="BI792">
            <v>10</v>
          </cell>
          <cell r="BJ792">
            <v>0</v>
          </cell>
          <cell r="BK792">
            <v>0</v>
          </cell>
          <cell r="BL792">
            <v>0</v>
          </cell>
          <cell r="BM792" t="str">
            <v/>
          </cell>
          <cell r="BN792">
            <v>43</v>
          </cell>
          <cell r="BO792">
            <v>0</v>
          </cell>
          <cell r="BP792">
            <v>18</v>
          </cell>
          <cell r="BQ792">
            <v>10</v>
          </cell>
          <cell r="BR792">
            <v>0</v>
          </cell>
          <cell r="BS792">
            <v>0</v>
          </cell>
          <cell r="BT792">
            <v>0</v>
          </cell>
          <cell r="BU792" t="str">
            <v/>
          </cell>
          <cell r="BV792">
            <v>28</v>
          </cell>
          <cell r="BW792">
            <v>4</v>
          </cell>
          <cell r="BX792" t="str">
            <v>DOWNGRADE</v>
          </cell>
          <cell r="BY792" t="str">
            <v>RESET</v>
          </cell>
        </row>
        <row r="793">
          <cell r="A793" t="str">
            <v>A3224</v>
          </cell>
          <cell r="B793" t="str">
            <v>Chinta Belafatika Suryanto</v>
          </cell>
          <cell r="C793" t="str">
            <v>TEMA C2</v>
          </cell>
          <cell r="D793">
            <v>45231</v>
          </cell>
          <cell r="E793" t="str">
            <v>Nov-23</v>
          </cell>
          <cell r="F793" t="str">
            <v>REGULER</v>
          </cell>
          <cell r="G793" t="str">
            <v>REGULER</v>
          </cell>
          <cell r="H793" t="str">
            <v>REGULER</v>
          </cell>
          <cell r="I793" t="str">
            <v>REGULER</v>
          </cell>
          <cell r="J793" t="str">
            <v>REGULER</v>
          </cell>
          <cell r="K793" t="str">
            <v>REGULER</v>
          </cell>
          <cell r="L793" t="str">
            <v>REGULER</v>
          </cell>
          <cell r="M793">
            <v>13</v>
          </cell>
          <cell r="N793">
            <v>27</v>
          </cell>
          <cell r="O793">
            <v>33</v>
          </cell>
          <cell r="P793">
            <v>27</v>
          </cell>
          <cell r="Q793">
            <v>36</v>
          </cell>
          <cell r="R793">
            <v>26</v>
          </cell>
          <cell r="S793">
            <v>14</v>
          </cell>
          <cell r="T793">
            <v>176</v>
          </cell>
          <cell r="U793">
            <v>13</v>
          </cell>
          <cell r="V793">
            <v>27</v>
          </cell>
          <cell r="W793">
            <v>33</v>
          </cell>
          <cell r="X793">
            <v>27</v>
          </cell>
          <cell r="Y793">
            <v>36</v>
          </cell>
          <cell r="Z793">
            <v>26</v>
          </cell>
          <cell r="AA793">
            <v>14</v>
          </cell>
          <cell r="AB793">
            <v>176</v>
          </cell>
          <cell r="AC793">
            <v>0</v>
          </cell>
          <cell r="AD793" t="str">
            <v>TIDAK</v>
          </cell>
          <cell r="AE793" t="str">
            <v>TIDAK</v>
          </cell>
          <cell r="AF793">
            <v>176</v>
          </cell>
          <cell r="AG793">
            <v>3</v>
          </cell>
          <cell r="AH793" t="str">
            <v>SAPHIRE</v>
          </cell>
          <cell r="AI793">
            <v>135</v>
          </cell>
          <cell r="AJ793" t="str">
            <v>Y</v>
          </cell>
          <cell r="AK793">
            <v>0</v>
          </cell>
          <cell r="AL793">
            <v>45261</v>
          </cell>
          <cell r="AM793">
            <v>45701</v>
          </cell>
          <cell r="AN793">
            <v>1</v>
          </cell>
          <cell r="AO793">
            <v>41</v>
          </cell>
          <cell r="AP793" t="str">
            <v>-</v>
          </cell>
          <cell r="AQ793" t="str">
            <v>-</v>
          </cell>
          <cell r="AR793" t="str">
            <v>-</v>
          </cell>
          <cell r="AS793" t="str">
            <v>-</v>
          </cell>
          <cell r="AT793" t="str">
            <v>-</v>
          </cell>
          <cell r="AU793" t="str">
            <v>-</v>
          </cell>
          <cell r="AV793" t="str">
            <v/>
          </cell>
          <cell r="AW793">
            <v>11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11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12</v>
          </cell>
          <cell r="BH793">
            <v>11</v>
          </cell>
          <cell r="BI793">
            <v>0</v>
          </cell>
          <cell r="BJ793">
            <v>0</v>
          </cell>
          <cell r="BK793">
            <v>0</v>
          </cell>
          <cell r="BL793">
            <v>0</v>
          </cell>
          <cell r="BM793" t="str">
            <v/>
          </cell>
          <cell r="BN793">
            <v>23</v>
          </cell>
          <cell r="BO793">
            <v>12</v>
          </cell>
          <cell r="BP793">
            <v>11</v>
          </cell>
          <cell r="BQ793">
            <v>0</v>
          </cell>
          <cell r="BR793">
            <v>0</v>
          </cell>
          <cell r="BS793">
            <v>0</v>
          </cell>
          <cell r="BT793">
            <v>0</v>
          </cell>
          <cell r="BU793" t="str">
            <v/>
          </cell>
          <cell r="BV793">
            <v>23</v>
          </cell>
          <cell r="BW793">
            <v>5</v>
          </cell>
          <cell r="BX793" t="str">
            <v>DOWNGRADE</v>
          </cell>
          <cell r="BY793" t="str">
            <v>RESET</v>
          </cell>
        </row>
        <row r="794">
          <cell r="A794" t="str">
            <v>A2723</v>
          </cell>
          <cell r="B794" t="str">
            <v>Christabella Girsang</v>
          </cell>
          <cell r="C794" t="str">
            <v>TEMA C2</v>
          </cell>
          <cell r="D794">
            <v>45156</v>
          </cell>
          <cell r="E794" t="str">
            <v>Aug-23</v>
          </cell>
          <cell r="F794" t="str">
            <v>REGULER</v>
          </cell>
          <cell r="G794" t="str">
            <v>REGULER</v>
          </cell>
          <cell r="H794" t="str">
            <v>-</v>
          </cell>
          <cell r="I794" t="str">
            <v>REGULER</v>
          </cell>
          <cell r="J794" t="str">
            <v>REGULER</v>
          </cell>
          <cell r="K794" t="str">
            <v>REGULER</v>
          </cell>
          <cell r="L794" t="str">
            <v>-</v>
          </cell>
          <cell r="M794">
            <v>3</v>
          </cell>
          <cell r="N794">
            <v>3</v>
          </cell>
          <cell r="O794">
            <v>0</v>
          </cell>
          <cell r="P794">
            <v>2</v>
          </cell>
          <cell r="Q794">
            <v>6</v>
          </cell>
          <cell r="R794">
            <v>3</v>
          </cell>
          <cell r="S794" t="str">
            <v/>
          </cell>
          <cell r="T794">
            <v>17</v>
          </cell>
          <cell r="U794">
            <v>3</v>
          </cell>
          <cell r="V794">
            <v>3</v>
          </cell>
          <cell r="W794">
            <v>0</v>
          </cell>
          <cell r="X794">
            <v>2</v>
          </cell>
          <cell r="Y794">
            <v>6</v>
          </cell>
          <cell r="Z794">
            <v>3</v>
          </cell>
          <cell r="AA794" t="str">
            <v/>
          </cell>
          <cell r="AB794">
            <v>17</v>
          </cell>
          <cell r="AC794">
            <v>2</v>
          </cell>
          <cell r="AD794" t="str">
            <v>TIDAK</v>
          </cell>
          <cell r="AE794" t="str">
            <v>TIDAK</v>
          </cell>
          <cell r="AF794">
            <v>17</v>
          </cell>
          <cell r="AG794">
            <v>1</v>
          </cell>
          <cell r="AH794" t="str">
            <v>SAPHIRE</v>
          </cell>
          <cell r="AI794">
            <v>0</v>
          </cell>
          <cell r="AJ794" t="str">
            <v>FALSE</v>
          </cell>
          <cell r="AK794">
            <v>0</v>
          </cell>
          <cell r="AL794">
            <v>45261</v>
          </cell>
          <cell r="AM794">
            <v>45701</v>
          </cell>
          <cell r="AN794">
            <v>1</v>
          </cell>
          <cell r="AO794">
            <v>17</v>
          </cell>
          <cell r="AP794" t="str">
            <v>-</v>
          </cell>
          <cell r="AQ794" t="str">
            <v>-</v>
          </cell>
          <cell r="AR794" t="str">
            <v>-</v>
          </cell>
          <cell r="AS794" t="str">
            <v>-</v>
          </cell>
          <cell r="AT794" t="str">
            <v>-</v>
          </cell>
          <cell r="AU794" t="str">
            <v>-</v>
          </cell>
          <cell r="AV794" t="str">
            <v/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 t="str">
            <v/>
          </cell>
          <cell r="BH794">
            <v>0</v>
          </cell>
          <cell r="BI794">
            <v>0</v>
          </cell>
          <cell r="BJ794">
            <v>0</v>
          </cell>
          <cell r="BK794">
            <v>0</v>
          </cell>
          <cell r="BL794">
            <v>0</v>
          </cell>
          <cell r="BM794" t="str">
            <v/>
          </cell>
          <cell r="BN794">
            <v>0</v>
          </cell>
          <cell r="BO794" t="str">
            <v/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T794">
            <v>0</v>
          </cell>
          <cell r="BU794" t="str">
            <v/>
          </cell>
          <cell r="BV794">
            <v>0</v>
          </cell>
          <cell r="BW794">
            <v>7</v>
          </cell>
          <cell r="BX794" t="str">
            <v>DOWNGRADE</v>
          </cell>
          <cell r="BY794" t="str">
            <v>RESET</v>
          </cell>
        </row>
        <row r="795">
          <cell r="A795" t="str">
            <v>A4019</v>
          </cell>
          <cell r="B795" t="str">
            <v>CINDY LINGGA</v>
          </cell>
          <cell r="C795" t="str">
            <v>TEMA C2</v>
          </cell>
          <cell r="D795">
            <v>45418</v>
          </cell>
          <cell r="E795" t="str">
            <v>May-24</v>
          </cell>
          <cell r="F795" t="str">
            <v>-</v>
          </cell>
          <cell r="G795" t="str">
            <v>-</v>
          </cell>
          <cell r="H795" t="str">
            <v>-</v>
          </cell>
          <cell r="I795" t="str">
            <v>-</v>
          </cell>
          <cell r="J795" t="str">
            <v>-</v>
          </cell>
          <cell r="K795" t="str">
            <v>REGULER</v>
          </cell>
          <cell r="L795" t="str">
            <v>REGULER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23</v>
          </cell>
          <cell r="S795">
            <v>15</v>
          </cell>
          <cell r="T795">
            <v>38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23</v>
          </cell>
          <cell r="AA795">
            <v>15</v>
          </cell>
          <cell r="AB795">
            <v>38</v>
          </cell>
          <cell r="AC795">
            <v>0</v>
          </cell>
          <cell r="AD795" t="str">
            <v>TIDAK</v>
          </cell>
          <cell r="AE795" t="str">
            <v>TIDAK</v>
          </cell>
          <cell r="AF795">
            <v>38</v>
          </cell>
          <cell r="AG795">
            <v>1</v>
          </cell>
          <cell r="AH795" t="str">
            <v>SAPHIRE</v>
          </cell>
          <cell r="AI795">
            <v>0</v>
          </cell>
          <cell r="AJ795" t="str">
            <v>FALSE</v>
          </cell>
          <cell r="AK795">
            <v>0</v>
          </cell>
          <cell r="AL795">
            <v>45261</v>
          </cell>
          <cell r="AM795">
            <v>45701</v>
          </cell>
          <cell r="AN795">
            <v>1</v>
          </cell>
          <cell r="AO795">
            <v>38</v>
          </cell>
          <cell r="AP795" t="str">
            <v>-</v>
          </cell>
          <cell r="AQ795" t="str">
            <v>-</v>
          </cell>
          <cell r="AR795" t="str">
            <v>-</v>
          </cell>
          <cell r="AS795" t="str">
            <v>-</v>
          </cell>
          <cell r="AT795" t="str">
            <v>-</v>
          </cell>
          <cell r="AU795" t="str">
            <v>-</v>
          </cell>
          <cell r="AV795" t="str">
            <v/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 t="str">
            <v/>
          </cell>
          <cell r="BH795">
            <v>0</v>
          </cell>
          <cell r="BI795">
            <v>0</v>
          </cell>
          <cell r="BJ795">
            <v>0</v>
          </cell>
          <cell r="BK795">
            <v>0</v>
          </cell>
          <cell r="BL795">
            <v>0</v>
          </cell>
          <cell r="BM795" t="str">
            <v/>
          </cell>
          <cell r="BN795">
            <v>0</v>
          </cell>
          <cell r="BO795" t="str">
            <v/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T795">
            <v>0</v>
          </cell>
          <cell r="BU795" t="str">
            <v/>
          </cell>
          <cell r="BV795">
            <v>0</v>
          </cell>
          <cell r="BW795">
            <v>7</v>
          </cell>
          <cell r="BX795" t="str">
            <v>DOWNGRADE</v>
          </cell>
          <cell r="BY795" t="str">
            <v>RESET</v>
          </cell>
        </row>
        <row r="796">
          <cell r="A796" t="str">
            <v>A1562</v>
          </cell>
          <cell r="B796" t="str">
            <v>Cintya Anindita</v>
          </cell>
          <cell r="C796" t="str">
            <v>TEMA C2</v>
          </cell>
          <cell r="D796">
            <v>45000</v>
          </cell>
          <cell r="E796" t="str">
            <v>Mar-23</v>
          </cell>
          <cell r="F796" t="str">
            <v>REGULER</v>
          </cell>
          <cell r="G796" t="str">
            <v>-</v>
          </cell>
          <cell r="H796" t="str">
            <v>-</v>
          </cell>
          <cell r="I796" t="str">
            <v>-</v>
          </cell>
          <cell r="J796" t="str">
            <v>-</v>
          </cell>
          <cell r="K796" t="str">
            <v>-</v>
          </cell>
          <cell r="L796" t="str">
            <v>-</v>
          </cell>
          <cell r="M796">
            <v>7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7</v>
          </cell>
          <cell r="U796">
            <v>7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7</v>
          </cell>
          <cell r="AC796">
            <v>6</v>
          </cell>
          <cell r="AD796" t="str">
            <v>DOWNGRADE</v>
          </cell>
          <cell r="AE796" t="str">
            <v>RESET</v>
          </cell>
          <cell r="AF796">
            <v>0</v>
          </cell>
          <cell r="AG796">
            <v>1</v>
          </cell>
          <cell r="AH796" t="str">
            <v>SAPHIRE</v>
          </cell>
          <cell r="AI796">
            <v>0</v>
          </cell>
          <cell r="AJ796" t="str">
            <v>FALSE</v>
          </cell>
          <cell r="AK796">
            <v>0</v>
          </cell>
          <cell r="AL796">
            <v>45261</v>
          </cell>
          <cell r="AM796">
            <v>45701</v>
          </cell>
          <cell r="AN796">
            <v>1</v>
          </cell>
          <cell r="AO796">
            <v>0</v>
          </cell>
          <cell r="AP796" t="str">
            <v>-</v>
          </cell>
          <cell r="AQ796" t="str">
            <v>-</v>
          </cell>
          <cell r="AR796" t="str">
            <v>-</v>
          </cell>
          <cell r="AS796" t="str">
            <v>-</v>
          </cell>
          <cell r="AT796" t="str">
            <v>-</v>
          </cell>
          <cell r="AU796" t="str">
            <v>-</v>
          </cell>
          <cell r="AV796" t="str">
            <v/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 t="str">
            <v/>
          </cell>
          <cell r="BH796">
            <v>0</v>
          </cell>
          <cell r="BI796">
            <v>0</v>
          </cell>
          <cell r="BJ796">
            <v>0</v>
          </cell>
          <cell r="BK796">
            <v>0</v>
          </cell>
          <cell r="BL796">
            <v>0</v>
          </cell>
          <cell r="BM796" t="str">
            <v/>
          </cell>
          <cell r="BN796">
            <v>0</v>
          </cell>
          <cell r="BO796" t="str">
            <v/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T796">
            <v>0</v>
          </cell>
          <cell r="BU796" t="str">
            <v/>
          </cell>
          <cell r="BV796">
            <v>0</v>
          </cell>
          <cell r="BW796">
            <v>7</v>
          </cell>
          <cell r="BX796" t="str">
            <v>DOWNGRADE</v>
          </cell>
          <cell r="BY796" t="str">
            <v>RESET</v>
          </cell>
        </row>
        <row r="797">
          <cell r="A797" t="str">
            <v>A3519</v>
          </cell>
          <cell r="B797" t="str">
            <v>Daffa Dzaky Musthofa</v>
          </cell>
          <cell r="C797" t="str">
            <v>TEMA C2</v>
          </cell>
          <cell r="D797">
            <v>45262</v>
          </cell>
          <cell r="E797" t="str">
            <v>Dec-23</v>
          </cell>
          <cell r="F797" t="str">
            <v>REGULER</v>
          </cell>
          <cell r="G797" t="str">
            <v>REGULER</v>
          </cell>
          <cell r="H797" t="str">
            <v>REGULER</v>
          </cell>
          <cell r="I797" t="str">
            <v>REGULER</v>
          </cell>
          <cell r="J797" t="str">
            <v>-</v>
          </cell>
          <cell r="K797" t="str">
            <v>REGULER</v>
          </cell>
          <cell r="L797" t="str">
            <v>REGULER</v>
          </cell>
          <cell r="M797">
            <v>8</v>
          </cell>
          <cell r="N797">
            <v>33</v>
          </cell>
          <cell r="O797">
            <v>5</v>
          </cell>
          <cell r="P797">
            <v>1</v>
          </cell>
          <cell r="Q797">
            <v>0</v>
          </cell>
          <cell r="R797">
            <v>1</v>
          </cell>
          <cell r="S797">
            <v>1</v>
          </cell>
          <cell r="T797">
            <v>49</v>
          </cell>
          <cell r="U797">
            <v>8</v>
          </cell>
          <cell r="V797">
            <v>33</v>
          </cell>
          <cell r="W797">
            <v>5</v>
          </cell>
          <cell r="X797">
            <v>1</v>
          </cell>
          <cell r="Y797">
            <v>0</v>
          </cell>
          <cell r="Z797">
            <v>1</v>
          </cell>
          <cell r="AA797">
            <v>1</v>
          </cell>
          <cell r="AB797">
            <v>49</v>
          </cell>
          <cell r="AC797">
            <v>1</v>
          </cell>
          <cell r="AD797" t="str">
            <v>TIDAK</v>
          </cell>
          <cell r="AE797" t="str">
            <v>TIDAK</v>
          </cell>
          <cell r="AF797">
            <v>49</v>
          </cell>
          <cell r="AG797">
            <v>2</v>
          </cell>
          <cell r="AH797" t="str">
            <v>SAPHIRE</v>
          </cell>
          <cell r="AI797">
            <v>0</v>
          </cell>
          <cell r="AJ797" t="str">
            <v>FALSE</v>
          </cell>
          <cell r="AK797">
            <v>0</v>
          </cell>
          <cell r="AL797">
            <v>45261</v>
          </cell>
          <cell r="AM797">
            <v>45701</v>
          </cell>
          <cell r="AN797">
            <v>1</v>
          </cell>
          <cell r="AO797">
            <v>49</v>
          </cell>
          <cell r="AP797" t="str">
            <v>-</v>
          </cell>
          <cell r="AQ797" t="str">
            <v>-</v>
          </cell>
          <cell r="AR797" t="str">
            <v>REGULER</v>
          </cell>
          <cell r="AS797" t="str">
            <v>-</v>
          </cell>
          <cell r="AT797" t="str">
            <v>-</v>
          </cell>
          <cell r="AU797" t="str">
            <v>-</v>
          </cell>
          <cell r="AV797" t="str">
            <v/>
          </cell>
          <cell r="AW797">
            <v>0</v>
          </cell>
          <cell r="AX797">
            <v>2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2</v>
          </cell>
          <cell r="BD797">
            <v>0</v>
          </cell>
          <cell r="BE797">
            <v>0</v>
          </cell>
          <cell r="BF797">
            <v>0</v>
          </cell>
          <cell r="BG797" t="str">
            <v/>
          </cell>
          <cell r="BH797">
            <v>0</v>
          </cell>
          <cell r="BI797">
            <v>2</v>
          </cell>
          <cell r="BJ797">
            <v>0</v>
          </cell>
          <cell r="BK797">
            <v>0</v>
          </cell>
          <cell r="BL797">
            <v>0</v>
          </cell>
          <cell r="BM797" t="str">
            <v/>
          </cell>
          <cell r="BN797">
            <v>2</v>
          </cell>
          <cell r="BO797" t="str">
            <v/>
          </cell>
          <cell r="BP797">
            <v>0</v>
          </cell>
          <cell r="BQ797">
            <v>2</v>
          </cell>
          <cell r="BR797">
            <v>0</v>
          </cell>
          <cell r="BS797">
            <v>0</v>
          </cell>
          <cell r="BT797">
            <v>0</v>
          </cell>
          <cell r="BU797" t="str">
            <v/>
          </cell>
          <cell r="BV797">
            <v>2</v>
          </cell>
          <cell r="BW797">
            <v>6</v>
          </cell>
          <cell r="BX797" t="str">
            <v>DOWNGRADE</v>
          </cell>
          <cell r="BY797" t="str">
            <v>RESET</v>
          </cell>
        </row>
        <row r="798">
          <cell r="A798" t="str">
            <v>A3027</v>
          </cell>
          <cell r="B798" t="str">
            <v>Daffa Husni Mal Habsy</v>
          </cell>
          <cell r="C798" t="str">
            <v>TEMA C2</v>
          </cell>
          <cell r="D798">
            <v>45202</v>
          </cell>
          <cell r="E798" t="str">
            <v>Oct-23</v>
          </cell>
          <cell r="F798" t="str">
            <v>REGULER</v>
          </cell>
          <cell r="G798" t="str">
            <v>REGULER</v>
          </cell>
          <cell r="H798" t="str">
            <v>REGULER</v>
          </cell>
          <cell r="I798" t="str">
            <v>REGULER</v>
          </cell>
          <cell r="J798" t="str">
            <v>-</v>
          </cell>
          <cell r="K798" t="str">
            <v>REGULER</v>
          </cell>
          <cell r="L798" t="str">
            <v>-</v>
          </cell>
          <cell r="M798">
            <v>5</v>
          </cell>
          <cell r="N798">
            <v>21</v>
          </cell>
          <cell r="O798">
            <v>13</v>
          </cell>
          <cell r="P798">
            <v>6</v>
          </cell>
          <cell r="Q798">
            <v>0</v>
          </cell>
          <cell r="R798">
            <v>11</v>
          </cell>
          <cell r="S798" t="str">
            <v/>
          </cell>
          <cell r="T798">
            <v>56</v>
          </cell>
          <cell r="U798">
            <v>5</v>
          </cell>
          <cell r="V798">
            <v>21</v>
          </cell>
          <cell r="W798">
            <v>13</v>
          </cell>
          <cell r="X798">
            <v>6</v>
          </cell>
          <cell r="Y798">
            <v>0</v>
          </cell>
          <cell r="Z798">
            <v>11</v>
          </cell>
          <cell r="AA798" t="str">
            <v/>
          </cell>
          <cell r="AB798">
            <v>56</v>
          </cell>
          <cell r="AC798">
            <v>2</v>
          </cell>
          <cell r="AD798" t="str">
            <v>TIDAK</v>
          </cell>
          <cell r="AE798" t="str">
            <v>TIDAK</v>
          </cell>
          <cell r="AF798">
            <v>56</v>
          </cell>
          <cell r="AG798">
            <v>2</v>
          </cell>
          <cell r="AH798" t="str">
            <v>SAPHIRE</v>
          </cell>
          <cell r="AI798">
            <v>0</v>
          </cell>
          <cell r="AJ798" t="str">
            <v>FALSE</v>
          </cell>
          <cell r="AK798">
            <v>0</v>
          </cell>
          <cell r="AL798">
            <v>45261</v>
          </cell>
          <cell r="AM798">
            <v>45701</v>
          </cell>
          <cell r="AN798">
            <v>1</v>
          </cell>
          <cell r="AO798">
            <v>56</v>
          </cell>
          <cell r="AP798" t="str">
            <v>-</v>
          </cell>
          <cell r="AQ798" t="str">
            <v>-</v>
          </cell>
          <cell r="AR798" t="str">
            <v>-</v>
          </cell>
          <cell r="AS798" t="str">
            <v>-</v>
          </cell>
          <cell r="AT798" t="str">
            <v>-</v>
          </cell>
          <cell r="AU798" t="str">
            <v>-</v>
          </cell>
          <cell r="AV798" t="str">
            <v/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 t="str">
            <v/>
          </cell>
          <cell r="BH798">
            <v>0</v>
          </cell>
          <cell r="BI798">
            <v>0</v>
          </cell>
          <cell r="BJ798">
            <v>0</v>
          </cell>
          <cell r="BK798">
            <v>0</v>
          </cell>
          <cell r="BL798">
            <v>0</v>
          </cell>
          <cell r="BM798" t="str">
            <v/>
          </cell>
          <cell r="BN798">
            <v>0</v>
          </cell>
          <cell r="BO798" t="str">
            <v/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T798">
            <v>0</v>
          </cell>
          <cell r="BU798" t="str">
            <v/>
          </cell>
          <cell r="BV798">
            <v>0</v>
          </cell>
          <cell r="BW798">
            <v>7</v>
          </cell>
          <cell r="BX798" t="str">
            <v>DOWNGRADE</v>
          </cell>
          <cell r="BY798" t="str">
            <v>RESET</v>
          </cell>
        </row>
        <row r="799">
          <cell r="A799" t="str">
            <v>A3793</v>
          </cell>
          <cell r="B799" t="str">
            <v>Damar Imroatul Az Zahro</v>
          </cell>
          <cell r="C799" t="str">
            <v>TEMA C2</v>
          </cell>
          <cell r="D799">
            <v>45367</v>
          </cell>
          <cell r="E799" t="str">
            <v>Mar-24</v>
          </cell>
          <cell r="F799" t="str">
            <v>-</v>
          </cell>
          <cell r="G799" t="str">
            <v>-</v>
          </cell>
          <cell r="H799" t="str">
            <v>REGULER</v>
          </cell>
          <cell r="I799" t="str">
            <v>REGULER</v>
          </cell>
          <cell r="J799" t="str">
            <v>REGULER</v>
          </cell>
          <cell r="K799" t="str">
            <v>-</v>
          </cell>
          <cell r="L799" t="str">
            <v>-</v>
          </cell>
          <cell r="M799">
            <v>0</v>
          </cell>
          <cell r="N799">
            <v>0</v>
          </cell>
          <cell r="O799">
            <v>2</v>
          </cell>
          <cell r="P799">
            <v>23</v>
          </cell>
          <cell r="Q799">
            <v>6</v>
          </cell>
          <cell r="R799">
            <v>0</v>
          </cell>
          <cell r="S799" t="str">
            <v/>
          </cell>
          <cell r="T799">
            <v>31</v>
          </cell>
          <cell r="U799">
            <v>0</v>
          </cell>
          <cell r="V799">
            <v>0</v>
          </cell>
          <cell r="W799">
            <v>2</v>
          </cell>
          <cell r="X799">
            <v>23</v>
          </cell>
          <cell r="Y799">
            <v>6</v>
          </cell>
          <cell r="Z799">
            <v>0</v>
          </cell>
          <cell r="AA799" t="str">
            <v/>
          </cell>
          <cell r="AB799">
            <v>31</v>
          </cell>
          <cell r="AC799">
            <v>2</v>
          </cell>
          <cell r="AD799" t="str">
            <v>TIDAK</v>
          </cell>
          <cell r="AE799" t="str">
            <v>TIDAK</v>
          </cell>
          <cell r="AF799">
            <v>31</v>
          </cell>
          <cell r="AG799">
            <v>1</v>
          </cell>
          <cell r="AH799" t="str">
            <v>SAPHIRE</v>
          </cell>
          <cell r="AI799">
            <v>0</v>
          </cell>
          <cell r="AJ799" t="str">
            <v>FALSE</v>
          </cell>
          <cell r="AK799">
            <v>0</v>
          </cell>
          <cell r="AL799">
            <v>45261</v>
          </cell>
          <cell r="AM799">
            <v>45701</v>
          </cell>
          <cell r="AN799">
            <v>1</v>
          </cell>
          <cell r="AO799">
            <v>31</v>
          </cell>
          <cell r="AP799" t="str">
            <v>-</v>
          </cell>
          <cell r="AQ799" t="str">
            <v>-</v>
          </cell>
          <cell r="AR799" t="str">
            <v>-</v>
          </cell>
          <cell r="AS799" t="str">
            <v>-</v>
          </cell>
          <cell r="AT799" t="str">
            <v>-</v>
          </cell>
          <cell r="AU799" t="str">
            <v>-</v>
          </cell>
          <cell r="AV799" t="str">
            <v/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 t="str">
            <v/>
          </cell>
          <cell r="BH799">
            <v>0</v>
          </cell>
          <cell r="BI799">
            <v>0</v>
          </cell>
          <cell r="BJ799">
            <v>0</v>
          </cell>
          <cell r="BK799">
            <v>0</v>
          </cell>
          <cell r="BL799">
            <v>0</v>
          </cell>
          <cell r="BM799" t="str">
            <v/>
          </cell>
          <cell r="BN799">
            <v>0</v>
          </cell>
          <cell r="BO799" t="str">
            <v/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T799">
            <v>0</v>
          </cell>
          <cell r="BU799" t="str">
            <v/>
          </cell>
          <cell r="BV799">
            <v>0</v>
          </cell>
          <cell r="BW799">
            <v>7</v>
          </cell>
          <cell r="BX799" t="str">
            <v>DOWNGRADE</v>
          </cell>
          <cell r="BY799" t="str">
            <v>RESET</v>
          </cell>
        </row>
        <row r="800">
          <cell r="A800" t="str">
            <v>A3640</v>
          </cell>
          <cell r="B800" t="str">
            <v>Daniel Bangkit</v>
          </cell>
          <cell r="C800" t="str">
            <v>TEMA C2</v>
          </cell>
          <cell r="D800">
            <v>45325</v>
          </cell>
          <cell r="E800" t="str">
            <v>Feb-24</v>
          </cell>
          <cell r="F800" t="str">
            <v>-</v>
          </cell>
          <cell r="G800" t="str">
            <v>-</v>
          </cell>
          <cell r="H800" t="str">
            <v>REGULER</v>
          </cell>
          <cell r="I800" t="str">
            <v>REGULER</v>
          </cell>
          <cell r="J800" t="str">
            <v>REGULER</v>
          </cell>
          <cell r="K800" t="str">
            <v>-</v>
          </cell>
          <cell r="L800" t="str">
            <v>-</v>
          </cell>
          <cell r="M800">
            <v>0</v>
          </cell>
          <cell r="N800">
            <v>0</v>
          </cell>
          <cell r="O800">
            <v>3</v>
          </cell>
          <cell r="P800">
            <v>8</v>
          </cell>
          <cell r="Q800">
            <v>6</v>
          </cell>
          <cell r="R800">
            <v>0</v>
          </cell>
          <cell r="S800" t="str">
            <v/>
          </cell>
          <cell r="T800">
            <v>17</v>
          </cell>
          <cell r="U800">
            <v>0</v>
          </cell>
          <cell r="V800">
            <v>0</v>
          </cell>
          <cell r="W800">
            <v>3</v>
          </cell>
          <cell r="X800">
            <v>8</v>
          </cell>
          <cell r="Y800">
            <v>6</v>
          </cell>
          <cell r="Z800">
            <v>0</v>
          </cell>
          <cell r="AA800" t="str">
            <v/>
          </cell>
          <cell r="AB800">
            <v>17</v>
          </cell>
          <cell r="AC800">
            <v>2</v>
          </cell>
          <cell r="AD800" t="str">
            <v>TIDAK</v>
          </cell>
          <cell r="AE800" t="str">
            <v>TIDAK</v>
          </cell>
          <cell r="AF800">
            <v>17</v>
          </cell>
          <cell r="AG800">
            <v>1</v>
          </cell>
          <cell r="AH800" t="str">
            <v>SAPHIRE</v>
          </cell>
          <cell r="AI800">
            <v>0</v>
          </cell>
          <cell r="AJ800" t="str">
            <v>FALSE</v>
          </cell>
          <cell r="AK800">
            <v>0</v>
          </cell>
          <cell r="AL800">
            <v>45261</v>
          </cell>
          <cell r="AM800">
            <v>45701</v>
          </cell>
          <cell r="AN800">
            <v>1</v>
          </cell>
          <cell r="AO800">
            <v>17</v>
          </cell>
          <cell r="AP800" t="str">
            <v>-</v>
          </cell>
          <cell r="AQ800" t="str">
            <v>-</v>
          </cell>
          <cell r="AR800" t="str">
            <v>-</v>
          </cell>
          <cell r="AS800" t="str">
            <v>-</v>
          </cell>
          <cell r="AT800" t="str">
            <v>-</v>
          </cell>
          <cell r="AU800" t="str">
            <v>-</v>
          </cell>
          <cell r="AV800" t="str">
            <v/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 t="str">
            <v/>
          </cell>
          <cell r="BH800">
            <v>0</v>
          </cell>
          <cell r="BI800">
            <v>0</v>
          </cell>
          <cell r="BJ800">
            <v>0</v>
          </cell>
          <cell r="BK800">
            <v>0</v>
          </cell>
          <cell r="BL800">
            <v>0</v>
          </cell>
          <cell r="BM800" t="str">
            <v/>
          </cell>
          <cell r="BN800">
            <v>0</v>
          </cell>
          <cell r="BO800" t="str">
            <v/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T800">
            <v>0</v>
          </cell>
          <cell r="BU800" t="str">
            <v/>
          </cell>
          <cell r="BV800">
            <v>0</v>
          </cell>
          <cell r="BW800">
            <v>7</v>
          </cell>
          <cell r="BX800" t="str">
            <v>DOWNGRADE</v>
          </cell>
          <cell r="BY800" t="str">
            <v>RESET</v>
          </cell>
        </row>
        <row r="801">
          <cell r="A801" t="str">
            <v>A3587</v>
          </cell>
          <cell r="B801" t="str">
            <v>Daniel Bayutama</v>
          </cell>
          <cell r="C801" t="str">
            <v>TEMA C2</v>
          </cell>
          <cell r="D801">
            <v>45303</v>
          </cell>
          <cell r="E801" t="str">
            <v>Jan-24</v>
          </cell>
          <cell r="F801" t="str">
            <v>-</v>
          </cell>
          <cell r="G801" t="str">
            <v>REGULER</v>
          </cell>
          <cell r="H801" t="str">
            <v>REGULER</v>
          </cell>
          <cell r="I801" t="str">
            <v>REGULER</v>
          </cell>
          <cell r="J801" t="str">
            <v>REGULER</v>
          </cell>
          <cell r="K801" t="str">
            <v>REGULER</v>
          </cell>
          <cell r="L801" t="str">
            <v>REGULER</v>
          </cell>
          <cell r="M801">
            <v>0</v>
          </cell>
          <cell r="N801">
            <v>22</v>
          </cell>
          <cell r="O801">
            <v>30</v>
          </cell>
          <cell r="P801">
            <v>30</v>
          </cell>
          <cell r="Q801">
            <v>27</v>
          </cell>
          <cell r="R801">
            <v>26</v>
          </cell>
          <cell r="S801">
            <v>13</v>
          </cell>
          <cell r="T801">
            <v>148</v>
          </cell>
          <cell r="U801">
            <v>0</v>
          </cell>
          <cell r="V801">
            <v>22</v>
          </cell>
          <cell r="W801">
            <v>30</v>
          </cell>
          <cell r="X801">
            <v>30</v>
          </cell>
          <cell r="Y801">
            <v>27</v>
          </cell>
          <cell r="Z801">
            <v>26</v>
          </cell>
          <cell r="AA801">
            <v>13</v>
          </cell>
          <cell r="AB801">
            <v>148</v>
          </cell>
          <cell r="AC801">
            <v>0</v>
          </cell>
          <cell r="AD801" t="str">
            <v>TIDAK</v>
          </cell>
          <cell r="AE801" t="str">
            <v>TIDAK</v>
          </cell>
          <cell r="AF801">
            <v>148</v>
          </cell>
          <cell r="AG801">
            <v>2</v>
          </cell>
          <cell r="AH801" t="str">
            <v>SAPHIRE</v>
          </cell>
          <cell r="AI801">
            <v>0</v>
          </cell>
          <cell r="AJ801" t="str">
            <v>Y</v>
          </cell>
          <cell r="AK801">
            <v>0</v>
          </cell>
          <cell r="AL801">
            <v>45261</v>
          </cell>
          <cell r="AM801">
            <v>45701</v>
          </cell>
          <cell r="AN801">
            <v>1</v>
          </cell>
          <cell r="AO801">
            <v>148</v>
          </cell>
          <cell r="AP801" t="str">
            <v>-</v>
          </cell>
          <cell r="AQ801" t="str">
            <v>-</v>
          </cell>
          <cell r="AR801" t="str">
            <v>REGULER</v>
          </cell>
          <cell r="AS801" t="str">
            <v>-</v>
          </cell>
          <cell r="AT801" t="str">
            <v>-</v>
          </cell>
          <cell r="AU801" t="str">
            <v>-</v>
          </cell>
          <cell r="AV801" t="str">
            <v/>
          </cell>
          <cell r="AW801">
            <v>24</v>
          </cell>
          <cell r="AX801">
            <v>2</v>
          </cell>
          <cell r="AY801">
            <v>0</v>
          </cell>
          <cell r="AZ801">
            <v>0</v>
          </cell>
          <cell r="BA801">
            <v>0</v>
          </cell>
          <cell r="BB801">
            <v>24</v>
          </cell>
          <cell r="BC801">
            <v>2</v>
          </cell>
          <cell r="BD801">
            <v>0</v>
          </cell>
          <cell r="BE801">
            <v>0</v>
          </cell>
          <cell r="BF801">
            <v>0</v>
          </cell>
          <cell r="BG801">
            <v>12</v>
          </cell>
          <cell r="BH801">
            <v>24</v>
          </cell>
          <cell r="BI801">
            <v>2</v>
          </cell>
          <cell r="BJ801">
            <v>0</v>
          </cell>
          <cell r="BK801">
            <v>0</v>
          </cell>
          <cell r="BL801">
            <v>0</v>
          </cell>
          <cell r="BM801" t="str">
            <v/>
          </cell>
          <cell r="BN801">
            <v>38</v>
          </cell>
          <cell r="BO801">
            <v>12</v>
          </cell>
          <cell r="BP801">
            <v>24</v>
          </cell>
          <cell r="BQ801">
            <v>2</v>
          </cell>
          <cell r="BR801">
            <v>0</v>
          </cell>
          <cell r="BS801">
            <v>0</v>
          </cell>
          <cell r="BT801">
            <v>0</v>
          </cell>
          <cell r="BU801" t="str">
            <v/>
          </cell>
          <cell r="BV801">
            <v>38</v>
          </cell>
          <cell r="BW801">
            <v>4</v>
          </cell>
          <cell r="BX801" t="str">
            <v>DOWNGRADE</v>
          </cell>
          <cell r="BY801" t="str">
            <v>RESET</v>
          </cell>
        </row>
        <row r="802">
          <cell r="A802" t="str">
            <v>A4046</v>
          </cell>
          <cell r="B802" t="str">
            <v>DANIEL RIO ANDIKA PUTRA</v>
          </cell>
          <cell r="C802" t="str">
            <v>TEMA C2</v>
          </cell>
          <cell r="D802">
            <v>45436</v>
          </cell>
          <cell r="E802" t="str">
            <v>May-24</v>
          </cell>
          <cell r="F802" t="str">
            <v>-</v>
          </cell>
          <cell r="G802" t="str">
            <v>-</v>
          </cell>
          <cell r="H802" t="str">
            <v>-</v>
          </cell>
          <cell r="I802" t="str">
            <v>-</v>
          </cell>
          <cell r="J802" t="str">
            <v>-</v>
          </cell>
          <cell r="K802" t="str">
            <v>REGULER</v>
          </cell>
          <cell r="L802" t="str">
            <v>REGULER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12</v>
          </cell>
          <cell r="S802">
            <v>21</v>
          </cell>
          <cell r="T802">
            <v>33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12</v>
          </cell>
          <cell r="AA802">
            <v>21</v>
          </cell>
          <cell r="AB802">
            <v>33</v>
          </cell>
          <cell r="AC802">
            <v>0</v>
          </cell>
          <cell r="AD802" t="str">
            <v>TIDAK</v>
          </cell>
          <cell r="AE802" t="str">
            <v>TIDAK</v>
          </cell>
          <cell r="AF802">
            <v>33</v>
          </cell>
          <cell r="AG802">
            <v>1</v>
          </cell>
          <cell r="AH802" t="str">
            <v>SAPHIRE</v>
          </cell>
          <cell r="AI802">
            <v>0</v>
          </cell>
          <cell r="AJ802" t="str">
            <v>FALSE</v>
          </cell>
          <cell r="AK802">
            <v>0</v>
          </cell>
          <cell r="AL802">
            <v>45261</v>
          </cell>
          <cell r="AM802">
            <v>45701</v>
          </cell>
          <cell r="AN802">
            <v>1</v>
          </cell>
          <cell r="AO802">
            <v>33</v>
          </cell>
          <cell r="AP802" t="str">
            <v>-</v>
          </cell>
          <cell r="AQ802" t="str">
            <v>-</v>
          </cell>
          <cell r="AR802" t="str">
            <v>EKSKLUSIF</v>
          </cell>
          <cell r="AS802" t="str">
            <v>EKSKLUSIF</v>
          </cell>
          <cell r="AT802" t="str">
            <v>EKSKLUSIF</v>
          </cell>
          <cell r="AU802" t="str">
            <v>EKSKLUSIF</v>
          </cell>
          <cell r="AV802" t="str">
            <v/>
          </cell>
          <cell r="AW802">
            <v>48</v>
          </cell>
          <cell r="AX802">
            <v>46</v>
          </cell>
          <cell r="AY802">
            <v>33</v>
          </cell>
          <cell r="AZ802">
            <v>49</v>
          </cell>
          <cell r="BA802">
            <v>42</v>
          </cell>
          <cell r="BB802">
            <v>48</v>
          </cell>
          <cell r="BC802">
            <v>46</v>
          </cell>
          <cell r="BD802">
            <v>33</v>
          </cell>
          <cell r="BE802">
            <v>49</v>
          </cell>
          <cell r="BF802">
            <v>42</v>
          </cell>
          <cell r="BG802">
            <v>19</v>
          </cell>
          <cell r="BH802">
            <v>48</v>
          </cell>
          <cell r="BI802">
            <v>46</v>
          </cell>
          <cell r="BJ802">
            <v>33</v>
          </cell>
          <cell r="BK802">
            <v>49</v>
          </cell>
          <cell r="BL802">
            <v>42</v>
          </cell>
          <cell r="BM802">
            <v>21</v>
          </cell>
          <cell r="BN802">
            <v>258</v>
          </cell>
          <cell r="BO802">
            <v>19</v>
          </cell>
          <cell r="BP802">
            <v>48</v>
          </cell>
          <cell r="BQ802">
            <v>0</v>
          </cell>
          <cell r="BR802">
            <v>0</v>
          </cell>
          <cell r="BS802">
            <v>0</v>
          </cell>
          <cell r="BT802">
            <v>0</v>
          </cell>
          <cell r="BU802">
            <v>21</v>
          </cell>
          <cell r="BV802">
            <v>88</v>
          </cell>
          <cell r="BW802">
            <v>0</v>
          </cell>
          <cell r="BX802" t="str">
            <v>TIDAK</v>
          </cell>
          <cell r="BY802" t="str">
            <v>TIDAK</v>
          </cell>
        </row>
        <row r="803">
          <cell r="A803" t="str">
            <v>A2822</v>
          </cell>
          <cell r="B803" t="str">
            <v>Darin Tri Widyastuti</v>
          </cell>
          <cell r="C803" t="str">
            <v>TEMA C2</v>
          </cell>
          <cell r="D803">
            <v>45157</v>
          </cell>
          <cell r="E803" t="str">
            <v>Aug-23</v>
          </cell>
          <cell r="F803" t="str">
            <v>REGULER</v>
          </cell>
          <cell r="G803" t="str">
            <v>REGULER</v>
          </cell>
          <cell r="H803" t="str">
            <v>-</v>
          </cell>
          <cell r="I803" t="str">
            <v>-</v>
          </cell>
          <cell r="J803" t="str">
            <v>-</v>
          </cell>
          <cell r="K803" t="str">
            <v>-</v>
          </cell>
          <cell r="L803" t="str">
            <v>-</v>
          </cell>
          <cell r="M803">
            <v>14</v>
          </cell>
          <cell r="N803">
            <v>7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 t="str">
            <v/>
          </cell>
          <cell r="T803">
            <v>21</v>
          </cell>
          <cell r="U803">
            <v>14</v>
          </cell>
          <cell r="V803">
            <v>7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 t="str">
            <v/>
          </cell>
          <cell r="AB803">
            <v>21</v>
          </cell>
          <cell r="AC803">
            <v>5</v>
          </cell>
          <cell r="AD803" t="str">
            <v>DOWNGRADE</v>
          </cell>
          <cell r="AE803" t="str">
            <v>RESET</v>
          </cell>
          <cell r="AF803">
            <v>0</v>
          </cell>
          <cell r="AG803">
            <v>3</v>
          </cell>
          <cell r="AH803" t="str">
            <v>SAPHIRE</v>
          </cell>
          <cell r="AI803">
            <v>0</v>
          </cell>
          <cell r="AJ803" t="str">
            <v>FALSE</v>
          </cell>
          <cell r="AK803">
            <v>0</v>
          </cell>
          <cell r="AL803">
            <v>45261</v>
          </cell>
          <cell r="AM803">
            <v>45701</v>
          </cell>
          <cell r="AN803">
            <v>1</v>
          </cell>
          <cell r="AO803">
            <v>0</v>
          </cell>
          <cell r="AP803" t="str">
            <v>-</v>
          </cell>
          <cell r="AQ803" t="str">
            <v>-</v>
          </cell>
          <cell r="AR803" t="str">
            <v>-</v>
          </cell>
          <cell r="AS803" t="str">
            <v>-</v>
          </cell>
          <cell r="AT803" t="str">
            <v>-</v>
          </cell>
          <cell r="AU803" t="str">
            <v>-</v>
          </cell>
          <cell r="AV803" t="str">
            <v/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 t="str">
            <v/>
          </cell>
          <cell r="BH803">
            <v>0</v>
          </cell>
          <cell r="BI803">
            <v>0</v>
          </cell>
          <cell r="BJ803">
            <v>0</v>
          </cell>
          <cell r="BK803">
            <v>0</v>
          </cell>
          <cell r="BL803">
            <v>0</v>
          </cell>
          <cell r="BM803" t="str">
            <v/>
          </cell>
          <cell r="BN803">
            <v>0</v>
          </cell>
          <cell r="BO803" t="str">
            <v/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T803">
            <v>0</v>
          </cell>
          <cell r="BU803" t="str">
            <v/>
          </cell>
          <cell r="BV803">
            <v>0</v>
          </cell>
          <cell r="BW803">
            <v>7</v>
          </cell>
          <cell r="BX803" t="str">
            <v>DOWNGRADE</v>
          </cell>
          <cell r="BY803" t="str">
            <v>RESET</v>
          </cell>
        </row>
        <row r="804">
          <cell r="A804" t="str">
            <v>A3797</v>
          </cell>
          <cell r="B804" t="str">
            <v>Dea Sherlita Maharani</v>
          </cell>
          <cell r="C804" t="str">
            <v>TEMA C2</v>
          </cell>
          <cell r="D804">
            <v>45348</v>
          </cell>
          <cell r="E804" t="str">
            <v>Feb-24</v>
          </cell>
          <cell r="F804" t="str">
            <v>-</v>
          </cell>
          <cell r="G804" t="str">
            <v>-</v>
          </cell>
          <cell r="H804" t="str">
            <v>REGULER</v>
          </cell>
          <cell r="I804" t="str">
            <v>REGULER</v>
          </cell>
          <cell r="J804" t="str">
            <v>-</v>
          </cell>
          <cell r="K804" t="str">
            <v>-</v>
          </cell>
          <cell r="L804" t="str">
            <v>-</v>
          </cell>
          <cell r="M804">
            <v>0</v>
          </cell>
          <cell r="N804">
            <v>0</v>
          </cell>
          <cell r="O804">
            <v>1</v>
          </cell>
          <cell r="P804">
            <v>2</v>
          </cell>
          <cell r="Q804">
            <v>0</v>
          </cell>
          <cell r="R804">
            <v>0</v>
          </cell>
          <cell r="S804" t="str">
            <v/>
          </cell>
          <cell r="T804">
            <v>3</v>
          </cell>
          <cell r="U804">
            <v>0</v>
          </cell>
          <cell r="V804">
            <v>0</v>
          </cell>
          <cell r="W804">
            <v>1</v>
          </cell>
          <cell r="X804">
            <v>2</v>
          </cell>
          <cell r="Y804">
            <v>0</v>
          </cell>
          <cell r="Z804">
            <v>0</v>
          </cell>
          <cell r="AA804" t="str">
            <v/>
          </cell>
          <cell r="AB804">
            <v>3</v>
          </cell>
          <cell r="AC804">
            <v>3</v>
          </cell>
          <cell r="AD804" t="str">
            <v>DOWNGRADE</v>
          </cell>
          <cell r="AE804" t="str">
            <v>RESET</v>
          </cell>
          <cell r="AF804">
            <v>0</v>
          </cell>
          <cell r="AG804">
            <v>1</v>
          </cell>
          <cell r="AH804" t="str">
            <v>SAPHIRE</v>
          </cell>
          <cell r="AI804">
            <v>0</v>
          </cell>
          <cell r="AJ804" t="str">
            <v>FALSE</v>
          </cell>
          <cell r="AK804">
            <v>0</v>
          </cell>
          <cell r="AL804">
            <v>45261</v>
          </cell>
          <cell r="AM804">
            <v>45701</v>
          </cell>
          <cell r="AN804">
            <v>1</v>
          </cell>
          <cell r="AO804">
            <v>0</v>
          </cell>
          <cell r="AP804" t="str">
            <v>-</v>
          </cell>
          <cell r="AQ804" t="str">
            <v>-</v>
          </cell>
          <cell r="AR804" t="str">
            <v>-</v>
          </cell>
          <cell r="AS804" t="str">
            <v>-</v>
          </cell>
          <cell r="AT804" t="str">
            <v>-</v>
          </cell>
          <cell r="AU804" t="str">
            <v>-</v>
          </cell>
          <cell r="AV804" t="str">
            <v/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 t="str">
            <v/>
          </cell>
          <cell r="BH804">
            <v>0</v>
          </cell>
          <cell r="BI804">
            <v>0</v>
          </cell>
          <cell r="BJ804">
            <v>0</v>
          </cell>
          <cell r="BK804">
            <v>0</v>
          </cell>
          <cell r="BL804">
            <v>0</v>
          </cell>
          <cell r="BM804" t="str">
            <v/>
          </cell>
          <cell r="BN804">
            <v>0</v>
          </cell>
          <cell r="BO804" t="str">
            <v/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T804">
            <v>0</v>
          </cell>
          <cell r="BU804" t="str">
            <v/>
          </cell>
          <cell r="BV804">
            <v>0</v>
          </cell>
          <cell r="BW804">
            <v>7</v>
          </cell>
          <cell r="BX804" t="str">
            <v>DOWNGRADE</v>
          </cell>
          <cell r="BY804" t="str">
            <v>RESET</v>
          </cell>
        </row>
        <row r="805">
          <cell r="A805" t="str">
            <v>A0947</v>
          </cell>
          <cell r="B805" t="str">
            <v>Deffina Febrian</v>
          </cell>
          <cell r="C805" t="str">
            <v>TEMA C2</v>
          </cell>
          <cell r="D805">
            <v>44921</v>
          </cell>
          <cell r="E805" t="str">
            <v>Dec-22</v>
          </cell>
          <cell r="F805" t="str">
            <v>REGULER</v>
          </cell>
          <cell r="G805" t="str">
            <v>REGULER</v>
          </cell>
          <cell r="H805" t="str">
            <v>REGULER</v>
          </cell>
          <cell r="I805" t="str">
            <v>REGULER</v>
          </cell>
          <cell r="J805" t="str">
            <v>REGULER</v>
          </cell>
          <cell r="K805" t="str">
            <v>REGULER</v>
          </cell>
          <cell r="L805" t="str">
            <v>REGULER</v>
          </cell>
          <cell r="M805">
            <v>11</v>
          </cell>
          <cell r="N805">
            <v>40</v>
          </cell>
          <cell r="O805">
            <v>30</v>
          </cell>
          <cell r="P805">
            <v>35</v>
          </cell>
          <cell r="Q805">
            <v>33</v>
          </cell>
          <cell r="R805">
            <v>30</v>
          </cell>
          <cell r="S805">
            <v>13</v>
          </cell>
          <cell r="T805">
            <v>192</v>
          </cell>
          <cell r="U805">
            <v>11</v>
          </cell>
          <cell r="V805">
            <v>40</v>
          </cell>
          <cell r="W805">
            <v>30</v>
          </cell>
          <cell r="X805">
            <v>35</v>
          </cell>
          <cell r="Y805">
            <v>33</v>
          </cell>
          <cell r="Z805">
            <v>30</v>
          </cell>
          <cell r="AA805">
            <v>13</v>
          </cell>
          <cell r="AB805">
            <v>192</v>
          </cell>
          <cell r="AC805">
            <v>0</v>
          </cell>
          <cell r="AD805" t="str">
            <v>TIDAK</v>
          </cell>
          <cell r="AE805" t="str">
            <v>TIDAK</v>
          </cell>
          <cell r="AF805">
            <v>192</v>
          </cell>
          <cell r="AG805">
            <v>1</v>
          </cell>
          <cell r="AH805" t="str">
            <v>SAPHIRE</v>
          </cell>
          <cell r="AI805">
            <v>135</v>
          </cell>
          <cell r="AJ805" t="str">
            <v>Y</v>
          </cell>
          <cell r="AK805">
            <v>0</v>
          </cell>
          <cell r="AL805">
            <v>45261</v>
          </cell>
          <cell r="AM805">
            <v>45701</v>
          </cell>
          <cell r="AN805">
            <v>1</v>
          </cell>
          <cell r="AO805">
            <v>57</v>
          </cell>
          <cell r="AP805" t="str">
            <v>-</v>
          </cell>
          <cell r="AQ805" t="str">
            <v>-</v>
          </cell>
          <cell r="AR805" t="str">
            <v>-</v>
          </cell>
          <cell r="AS805" t="str">
            <v>-</v>
          </cell>
          <cell r="AT805" t="str">
            <v>-</v>
          </cell>
          <cell r="AU805" t="str">
            <v>-</v>
          </cell>
          <cell r="AV805" t="str">
            <v/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7</v>
          </cell>
          <cell r="BH805">
            <v>0</v>
          </cell>
          <cell r="BI805">
            <v>0</v>
          </cell>
          <cell r="BJ805">
            <v>0</v>
          </cell>
          <cell r="BK805">
            <v>0</v>
          </cell>
          <cell r="BL805">
            <v>0</v>
          </cell>
          <cell r="BM805" t="str">
            <v/>
          </cell>
          <cell r="BN805">
            <v>7</v>
          </cell>
          <cell r="BO805">
            <v>7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T805">
            <v>0</v>
          </cell>
          <cell r="BU805" t="str">
            <v/>
          </cell>
          <cell r="BV805">
            <v>7</v>
          </cell>
          <cell r="BW805">
            <v>6</v>
          </cell>
          <cell r="BX805" t="str">
            <v>DOWNGRADE</v>
          </cell>
          <cell r="BY805" t="str">
            <v>RESET</v>
          </cell>
        </row>
        <row r="806">
          <cell r="A806" t="str">
            <v>A3568</v>
          </cell>
          <cell r="B806" t="str">
            <v>Deny Alfian Novianto</v>
          </cell>
          <cell r="C806" t="str">
            <v>TEMA C2</v>
          </cell>
          <cell r="D806">
            <v>45307</v>
          </cell>
          <cell r="E806" t="str">
            <v>Jan-24</v>
          </cell>
          <cell r="F806" t="str">
            <v>-</v>
          </cell>
          <cell r="G806" t="str">
            <v>REGULER</v>
          </cell>
          <cell r="H806" t="str">
            <v>REGULER</v>
          </cell>
          <cell r="I806" t="str">
            <v>REGULER</v>
          </cell>
          <cell r="J806" t="str">
            <v>REGULER</v>
          </cell>
          <cell r="K806" t="str">
            <v>REGULER</v>
          </cell>
          <cell r="L806" t="str">
            <v>-</v>
          </cell>
          <cell r="M806">
            <v>0</v>
          </cell>
          <cell r="N806">
            <v>14</v>
          </cell>
          <cell r="O806">
            <v>22</v>
          </cell>
          <cell r="P806">
            <v>13</v>
          </cell>
          <cell r="Q806">
            <v>10</v>
          </cell>
          <cell r="R806">
            <v>9</v>
          </cell>
          <cell r="S806" t="str">
            <v/>
          </cell>
          <cell r="T806">
            <v>68</v>
          </cell>
          <cell r="U806">
            <v>0</v>
          </cell>
          <cell r="V806">
            <v>14</v>
          </cell>
          <cell r="W806">
            <v>22</v>
          </cell>
          <cell r="X806">
            <v>13</v>
          </cell>
          <cell r="Y806">
            <v>10</v>
          </cell>
          <cell r="Z806">
            <v>9</v>
          </cell>
          <cell r="AA806" t="str">
            <v/>
          </cell>
          <cell r="AB806">
            <v>68</v>
          </cell>
          <cell r="AC806">
            <v>1</v>
          </cell>
          <cell r="AD806" t="str">
            <v>TIDAK</v>
          </cell>
          <cell r="AE806" t="str">
            <v>TIDAK</v>
          </cell>
          <cell r="AF806">
            <v>68</v>
          </cell>
          <cell r="AG806">
            <v>1</v>
          </cell>
          <cell r="AH806" t="str">
            <v>SAPHIRE</v>
          </cell>
          <cell r="AI806">
            <v>0</v>
          </cell>
          <cell r="AJ806" t="str">
            <v>Y</v>
          </cell>
          <cell r="AK806">
            <v>0</v>
          </cell>
          <cell r="AL806">
            <v>45261</v>
          </cell>
          <cell r="AM806">
            <v>45701</v>
          </cell>
          <cell r="AN806">
            <v>1</v>
          </cell>
          <cell r="AO806">
            <v>68</v>
          </cell>
          <cell r="AP806" t="str">
            <v>-</v>
          </cell>
          <cell r="AQ806" t="str">
            <v>-</v>
          </cell>
          <cell r="AR806" t="str">
            <v>-</v>
          </cell>
          <cell r="AS806" t="str">
            <v>-</v>
          </cell>
          <cell r="AT806" t="str">
            <v>-</v>
          </cell>
          <cell r="AU806" t="str">
            <v>-</v>
          </cell>
          <cell r="AV806" t="str">
            <v/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 t="str">
            <v/>
          </cell>
          <cell r="BH806">
            <v>0</v>
          </cell>
          <cell r="BI806">
            <v>0</v>
          </cell>
          <cell r="BJ806">
            <v>0</v>
          </cell>
          <cell r="BK806">
            <v>0</v>
          </cell>
          <cell r="BL806">
            <v>0</v>
          </cell>
          <cell r="BM806" t="str">
            <v/>
          </cell>
          <cell r="BN806">
            <v>0</v>
          </cell>
          <cell r="BO806" t="str">
            <v/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T806">
            <v>0</v>
          </cell>
          <cell r="BU806" t="str">
            <v/>
          </cell>
          <cell r="BV806">
            <v>0</v>
          </cell>
          <cell r="BW806">
            <v>7</v>
          </cell>
          <cell r="BX806" t="str">
            <v>DOWNGRADE</v>
          </cell>
          <cell r="BY806" t="str">
            <v>RESET</v>
          </cell>
        </row>
        <row r="807">
          <cell r="A807" t="str">
            <v>A2536</v>
          </cell>
          <cell r="B807" t="str">
            <v>Desy Megasari</v>
          </cell>
          <cell r="C807" t="str">
            <v>TEMA C2</v>
          </cell>
          <cell r="D807">
            <v>45093</v>
          </cell>
          <cell r="E807" t="str">
            <v>Jun-23</v>
          </cell>
          <cell r="F807" t="str">
            <v>REGULER</v>
          </cell>
          <cell r="G807" t="str">
            <v>REGULER</v>
          </cell>
          <cell r="H807" t="str">
            <v>REGULER</v>
          </cell>
          <cell r="I807" t="str">
            <v>REGULER</v>
          </cell>
          <cell r="J807" t="str">
            <v>REGULER</v>
          </cell>
          <cell r="K807" t="str">
            <v>-</v>
          </cell>
          <cell r="L807" t="str">
            <v>-</v>
          </cell>
          <cell r="M807">
            <v>11</v>
          </cell>
          <cell r="N807">
            <v>23</v>
          </cell>
          <cell r="O807">
            <v>14</v>
          </cell>
          <cell r="P807">
            <v>7</v>
          </cell>
          <cell r="Q807">
            <v>1</v>
          </cell>
          <cell r="R807">
            <v>0</v>
          </cell>
          <cell r="S807" t="str">
            <v/>
          </cell>
          <cell r="T807">
            <v>56</v>
          </cell>
          <cell r="U807">
            <v>11</v>
          </cell>
          <cell r="V807">
            <v>23</v>
          </cell>
          <cell r="W807">
            <v>14</v>
          </cell>
          <cell r="X807">
            <v>7</v>
          </cell>
          <cell r="Y807">
            <v>1</v>
          </cell>
          <cell r="Z807">
            <v>0</v>
          </cell>
          <cell r="AA807" t="str">
            <v/>
          </cell>
          <cell r="AB807">
            <v>56</v>
          </cell>
          <cell r="AC807">
            <v>2</v>
          </cell>
          <cell r="AD807" t="str">
            <v>TIDAK</v>
          </cell>
          <cell r="AE807" t="str">
            <v>TIDAK</v>
          </cell>
          <cell r="AF807">
            <v>56</v>
          </cell>
          <cell r="AG807">
            <v>1</v>
          </cell>
          <cell r="AH807" t="str">
            <v>SAPHIRE</v>
          </cell>
          <cell r="AI807">
            <v>0</v>
          </cell>
          <cell r="AJ807" t="str">
            <v>FALSE</v>
          </cell>
          <cell r="AK807">
            <v>0</v>
          </cell>
          <cell r="AL807">
            <v>45261</v>
          </cell>
          <cell r="AM807">
            <v>45701</v>
          </cell>
          <cell r="AN807">
            <v>1</v>
          </cell>
          <cell r="AO807">
            <v>56</v>
          </cell>
          <cell r="AP807" t="str">
            <v>-</v>
          </cell>
          <cell r="AQ807" t="str">
            <v>-</v>
          </cell>
          <cell r="AR807" t="str">
            <v>-</v>
          </cell>
          <cell r="AS807" t="str">
            <v>-</v>
          </cell>
          <cell r="AT807" t="str">
            <v>-</v>
          </cell>
          <cell r="AU807" t="str">
            <v>-</v>
          </cell>
          <cell r="AV807" t="str">
            <v/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 t="str">
            <v/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 t="str">
            <v/>
          </cell>
          <cell r="BN807">
            <v>0</v>
          </cell>
          <cell r="BO807" t="str">
            <v/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 t="str">
            <v/>
          </cell>
          <cell r="BV807">
            <v>0</v>
          </cell>
          <cell r="BW807">
            <v>7</v>
          </cell>
          <cell r="BX807" t="str">
            <v>DOWNGRADE</v>
          </cell>
          <cell r="BY807" t="str">
            <v>RESET</v>
          </cell>
        </row>
        <row r="808">
          <cell r="A808" t="str">
            <v>A2493</v>
          </cell>
          <cell r="B808" t="str">
            <v>Devi Fatmawati</v>
          </cell>
          <cell r="C808" t="str">
            <v>TEMA C2</v>
          </cell>
          <cell r="D808">
            <v>45110</v>
          </cell>
          <cell r="E808" t="str">
            <v>Jul-23</v>
          </cell>
          <cell r="F808" t="str">
            <v>REGULER</v>
          </cell>
          <cell r="G808" t="str">
            <v>REGULER</v>
          </cell>
          <cell r="H808" t="str">
            <v>REGULER</v>
          </cell>
          <cell r="I808" t="str">
            <v>REGULER</v>
          </cell>
          <cell r="J808" t="str">
            <v>REGULER</v>
          </cell>
          <cell r="K808" t="str">
            <v>REGULER</v>
          </cell>
          <cell r="L808" t="str">
            <v>REGULER</v>
          </cell>
          <cell r="M808">
            <v>17</v>
          </cell>
          <cell r="N808">
            <v>24</v>
          </cell>
          <cell r="O808">
            <v>5</v>
          </cell>
          <cell r="P808">
            <v>18</v>
          </cell>
          <cell r="Q808">
            <v>27</v>
          </cell>
          <cell r="R808">
            <v>34</v>
          </cell>
          <cell r="S808">
            <v>15</v>
          </cell>
          <cell r="T808">
            <v>140</v>
          </cell>
          <cell r="U808">
            <v>17</v>
          </cell>
          <cell r="V808">
            <v>24</v>
          </cell>
          <cell r="W808">
            <v>5</v>
          </cell>
          <cell r="X808">
            <v>18</v>
          </cell>
          <cell r="Y808">
            <v>27</v>
          </cell>
          <cell r="Z808">
            <v>34</v>
          </cell>
          <cell r="AA808">
            <v>15</v>
          </cell>
          <cell r="AB808">
            <v>140</v>
          </cell>
          <cell r="AC808">
            <v>0</v>
          </cell>
          <cell r="AD808" t="str">
            <v>TIDAK</v>
          </cell>
          <cell r="AE808" t="str">
            <v>TIDAK</v>
          </cell>
          <cell r="AF808">
            <v>140</v>
          </cell>
          <cell r="AG808">
            <v>1</v>
          </cell>
          <cell r="AH808" t="str">
            <v>SAPHIRE</v>
          </cell>
          <cell r="AI808">
            <v>65</v>
          </cell>
          <cell r="AJ808" t="str">
            <v>Y</v>
          </cell>
          <cell r="AK808">
            <v>0</v>
          </cell>
          <cell r="AL808">
            <v>45261</v>
          </cell>
          <cell r="AM808">
            <v>45701</v>
          </cell>
          <cell r="AN808">
            <v>1</v>
          </cell>
          <cell r="AO808">
            <v>75</v>
          </cell>
          <cell r="AP808" t="str">
            <v>-</v>
          </cell>
          <cell r="AQ808" t="str">
            <v>-</v>
          </cell>
          <cell r="AR808" t="str">
            <v>REGULER</v>
          </cell>
          <cell r="AS808" t="str">
            <v>REGULER</v>
          </cell>
          <cell r="AT808" t="str">
            <v>REGULER</v>
          </cell>
          <cell r="AU808" t="str">
            <v>REGULER</v>
          </cell>
          <cell r="AV808" t="str">
            <v/>
          </cell>
          <cell r="AW808">
            <v>22</v>
          </cell>
          <cell r="AX808">
            <v>34</v>
          </cell>
          <cell r="AY808">
            <v>28</v>
          </cell>
          <cell r="AZ808">
            <v>36</v>
          </cell>
          <cell r="BA808">
            <v>5</v>
          </cell>
          <cell r="BB808">
            <v>22</v>
          </cell>
          <cell r="BC808">
            <v>34</v>
          </cell>
          <cell r="BD808">
            <v>28</v>
          </cell>
          <cell r="BE808">
            <v>36</v>
          </cell>
          <cell r="BF808">
            <v>5</v>
          </cell>
          <cell r="BG808">
            <v>14</v>
          </cell>
          <cell r="BH808">
            <v>22</v>
          </cell>
          <cell r="BI808">
            <v>34</v>
          </cell>
          <cell r="BJ808">
            <v>28</v>
          </cell>
          <cell r="BK808">
            <v>36</v>
          </cell>
          <cell r="BL808">
            <v>5</v>
          </cell>
          <cell r="BM808" t="str">
            <v/>
          </cell>
          <cell r="BN808">
            <v>139</v>
          </cell>
          <cell r="BO808">
            <v>14</v>
          </cell>
          <cell r="BP808">
            <v>22</v>
          </cell>
          <cell r="BQ808">
            <v>34</v>
          </cell>
          <cell r="BR808">
            <v>28</v>
          </cell>
          <cell r="BS808">
            <v>36</v>
          </cell>
          <cell r="BT808">
            <v>5</v>
          </cell>
          <cell r="BU808" t="str">
            <v/>
          </cell>
          <cell r="BV808">
            <v>139</v>
          </cell>
          <cell r="BW808">
            <v>1</v>
          </cell>
          <cell r="BX808" t="str">
            <v>TIDAK</v>
          </cell>
          <cell r="BY808" t="str">
            <v>TIDAK</v>
          </cell>
        </row>
        <row r="809">
          <cell r="A809" t="str">
            <v>A0216</v>
          </cell>
          <cell r="B809" t="str">
            <v>Devi Prastika</v>
          </cell>
          <cell r="C809" t="str">
            <v>TEMA C2</v>
          </cell>
          <cell r="D809">
            <v>44854</v>
          </cell>
          <cell r="E809" t="str">
            <v>Oct-22</v>
          </cell>
          <cell r="F809" t="str">
            <v>REGULER</v>
          </cell>
          <cell r="G809" t="str">
            <v>REGULER</v>
          </cell>
          <cell r="H809" t="str">
            <v>REGULER</v>
          </cell>
          <cell r="I809" t="str">
            <v>REGULER</v>
          </cell>
          <cell r="J809" t="str">
            <v>REGULER</v>
          </cell>
          <cell r="K809" t="str">
            <v>REGULER</v>
          </cell>
          <cell r="L809" t="str">
            <v>REGULER</v>
          </cell>
          <cell r="M809">
            <v>15</v>
          </cell>
          <cell r="N809">
            <v>42</v>
          </cell>
          <cell r="O809">
            <v>30</v>
          </cell>
          <cell r="P809">
            <v>38</v>
          </cell>
          <cell r="Q809">
            <v>37</v>
          </cell>
          <cell r="R809">
            <v>39</v>
          </cell>
          <cell r="S809">
            <v>15</v>
          </cell>
          <cell r="T809">
            <v>216</v>
          </cell>
          <cell r="U809">
            <v>15</v>
          </cell>
          <cell r="V809">
            <v>42</v>
          </cell>
          <cell r="W809">
            <v>30</v>
          </cell>
          <cell r="X809">
            <v>38</v>
          </cell>
          <cell r="Y809">
            <v>37</v>
          </cell>
          <cell r="Z809">
            <v>39</v>
          </cell>
          <cell r="AA809">
            <v>15</v>
          </cell>
          <cell r="AB809">
            <v>216</v>
          </cell>
          <cell r="AC809">
            <v>0</v>
          </cell>
          <cell r="AD809" t="str">
            <v>TIDAK</v>
          </cell>
          <cell r="AE809" t="str">
            <v>TIDAK</v>
          </cell>
          <cell r="AF809">
            <v>216</v>
          </cell>
          <cell r="AG809">
            <v>2</v>
          </cell>
          <cell r="AH809" t="str">
            <v>SAPHIRE</v>
          </cell>
          <cell r="AI809">
            <v>0</v>
          </cell>
          <cell r="AJ809" t="str">
            <v>Y</v>
          </cell>
          <cell r="AK809">
            <v>0</v>
          </cell>
          <cell r="AL809">
            <v>45261</v>
          </cell>
          <cell r="AM809">
            <v>45701</v>
          </cell>
          <cell r="AN809">
            <v>1</v>
          </cell>
          <cell r="AO809">
            <v>216</v>
          </cell>
          <cell r="AP809" t="str">
            <v>-</v>
          </cell>
          <cell r="AQ809" t="str">
            <v>-</v>
          </cell>
          <cell r="AR809" t="str">
            <v>REGULER</v>
          </cell>
          <cell r="AS809" t="str">
            <v>REGULER</v>
          </cell>
          <cell r="AT809" t="str">
            <v>REGULER</v>
          </cell>
          <cell r="AU809" t="str">
            <v>REGULER</v>
          </cell>
          <cell r="AV809" t="str">
            <v/>
          </cell>
          <cell r="AW809">
            <v>39</v>
          </cell>
          <cell r="AX809">
            <v>32</v>
          </cell>
          <cell r="AY809">
            <v>35</v>
          </cell>
          <cell r="AZ809">
            <v>35</v>
          </cell>
          <cell r="BA809">
            <v>38</v>
          </cell>
          <cell r="BB809">
            <v>39</v>
          </cell>
          <cell r="BC809">
            <v>32</v>
          </cell>
          <cell r="BD809">
            <v>35</v>
          </cell>
          <cell r="BE809">
            <v>35</v>
          </cell>
          <cell r="BF809">
            <v>38</v>
          </cell>
          <cell r="BG809">
            <v>14</v>
          </cell>
          <cell r="BH809">
            <v>39</v>
          </cell>
          <cell r="BI809">
            <v>32</v>
          </cell>
          <cell r="BJ809">
            <v>35</v>
          </cell>
          <cell r="BK809">
            <v>35</v>
          </cell>
          <cell r="BL809">
            <v>38</v>
          </cell>
          <cell r="BM809">
            <v>20</v>
          </cell>
          <cell r="BN809">
            <v>213</v>
          </cell>
          <cell r="BO809">
            <v>14</v>
          </cell>
          <cell r="BP809">
            <v>39</v>
          </cell>
          <cell r="BQ809">
            <v>32</v>
          </cell>
          <cell r="BR809">
            <v>35</v>
          </cell>
          <cell r="BS809">
            <v>35</v>
          </cell>
          <cell r="BT809">
            <v>38</v>
          </cell>
          <cell r="BU809">
            <v>20</v>
          </cell>
          <cell r="BV809">
            <v>213</v>
          </cell>
          <cell r="BW809">
            <v>0</v>
          </cell>
          <cell r="BX809" t="str">
            <v>TIDAK</v>
          </cell>
          <cell r="BY809" t="str">
            <v>TIDAK</v>
          </cell>
        </row>
        <row r="810">
          <cell r="A810" t="str">
            <v>A3786</v>
          </cell>
          <cell r="B810" t="str">
            <v>Deviyana</v>
          </cell>
          <cell r="C810" t="str">
            <v>TEMA C2</v>
          </cell>
          <cell r="D810">
            <v>45367</v>
          </cell>
          <cell r="E810" t="str">
            <v>Mar-24</v>
          </cell>
          <cell r="F810" t="str">
            <v>-</v>
          </cell>
          <cell r="G810" t="str">
            <v>-</v>
          </cell>
          <cell r="H810" t="str">
            <v>REGULER</v>
          </cell>
          <cell r="I810" t="str">
            <v>REGULER</v>
          </cell>
          <cell r="J810" t="str">
            <v>-</v>
          </cell>
          <cell r="K810" t="str">
            <v>-</v>
          </cell>
          <cell r="L810" t="str">
            <v>-</v>
          </cell>
          <cell r="M810">
            <v>0</v>
          </cell>
          <cell r="N810">
            <v>0</v>
          </cell>
          <cell r="O810">
            <v>1</v>
          </cell>
          <cell r="P810">
            <v>6</v>
          </cell>
          <cell r="Q810">
            <v>0</v>
          </cell>
          <cell r="R810">
            <v>0</v>
          </cell>
          <cell r="S810" t="str">
            <v/>
          </cell>
          <cell r="T810">
            <v>7</v>
          </cell>
          <cell r="U810">
            <v>0</v>
          </cell>
          <cell r="V810">
            <v>0</v>
          </cell>
          <cell r="W810">
            <v>1</v>
          </cell>
          <cell r="X810">
            <v>6</v>
          </cell>
          <cell r="Y810">
            <v>0</v>
          </cell>
          <cell r="Z810">
            <v>0</v>
          </cell>
          <cell r="AA810" t="str">
            <v/>
          </cell>
          <cell r="AB810">
            <v>7</v>
          </cell>
          <cell r="AC810">
            <v>3</v>
          </cell>
          <cell r="AD810" t="str">
            <v>DOWNGRADE</v>
          </cell>
          <cell r="AE810" t="str">
            <v>RESET</v>
          </cell>
          <cell r="AF810">
            <v>0</v>
          </cell>
          <cell r="AG810">
            <v>1</v>
          </cell>
          <cell r="AH810" t="str">
            <v>SAPHIRE</v>
          </cell>
          <cell r="AI810">
            <v>0</v>
          </cell>
          <cell r="AJ810" t="str">
            <v>FALSE</v>
          </cell>
          <cell r="AK810">
            <v>0</v>
          </cell>
          <cell r="AL810">
            <v>45261</v>
          </cell>
          <cell r="AM810">
            <v>45701</v>
          </cell>
          <cell r="AN810">
            <v>1</v>
          </cell>
          <cell r="AO810">
            <v>0</v>
          </cell>
          <cell r="AP810" t="str">
            <v>-</v>
          </cell>
          <cell r="AQ810" t="str">
            <v>-</v>
          </cell>
          <cell r="AR810" t="str">
            <v>-</v>
          </cell>
          <cell r="AS810" t="str">
            <v>-</v>
          </cell>
          <cell r="AT810" t="str">
            <v>-</v>
          </cell>
          <cell r="AU810" t="str">
            <v>-</v>
          </cell>
          <cell r="AV810" t="str">
            <v/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 t="str">
            <v/>
          </cell>
          <cell r="BH810">
            <v>0</v>
          </cell>
          <cell r="BI810">
            <v>0</v>
          </cell>
          <cell r="BJ810">
            <v>0</v>
          </cell>
          <cell r="BK810">
            <v>0</v>
          </cell>
          <cell r="BL810">
            <v>0</v>
          </cell>
          <cell r="BM810" t="str">
            <v/>
          </cell>
          <cell r="BN810">
            <v>0</v>
          </cell>
          <cell r="BO810" t="str">
            <v/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T810">
            <v>0</v>
          </cell>
          <cell r="BU810" t="str">
            <v/>
          </cell>
          <cell r="BV810">
            <v>0</v>
          </cell>
          <cell r="BW810">
            <v>7</v>
          </cell>
          <cell r="BX810" t="str">
            <v>DOWNGRADE</v>
          </cell>
          <cell r="BY810" t="str">
            <v>RESET</v>
          </cell>
        </row>
        <row r="811">
          <cell r="A811" t="str">
            <v>A3499</v>
          </cell>
          <cell r="B811" t="str">
            <v>Dhaiman Hadi Iriyanto</v>
          </cell>
          <cell r="C811" t="str">
            <v>TEMA C2</v>
          </cell>
          <cell r="D811">
            <v>45262</v>
          </cell>
          <cell r="E811" t="str">
            <v>Dec-23</v>
          </cell>
          <cell r="F811" t="str">
            <v>REGULER</v>
          </cell>
          <cell r="G811" t="str">
            <v>REGULER</v>
          </cell>
          <cell r="H811" t="str">
            <v>-</v>
          </cell>
          <cell r="I811" t="str">
            <v>-</v>
          </cell>
          <cell r="J811" t="str">
            <v>-</v>
          </cell>
          <cell r="K811" t="str">
            <v>-</v>
          </cell>
          <cell r="L811" t="str">
            <v>-</v>
          </cell>
          <cell r="M811">
            <v>10</v>
          </cell>
          <cell r="N811">
            <v>4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 t="str">
            <v/>
          </cell>
          <cell r="T811">
            <v>14</v>
          </cell>
          <cell r="U811">
            <v>10</v>
          </cell>
          <cell r="V811">
            <v>4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 t="str">
            <v/>
          </cell>
          <cell r="AB811">
            <v>14</v>
          </cell>
          <cell r="AC811">
            <v>5</v>
          </cell>
          <cell r="AD811" t="str">
            <v>DOWNGRADE</v>
          </cell>
          <cell r="AE811" t="str">
            <v>RESET</v>
          </cell>
          <cell r="AF811">
            <v>0</v>
          </cell>
          <cell r="AG811">
            <v>1</v>
          </cell>
          <cell r="AH811" t="str">
            <v>SAPHIRE</v>
          </cell>
          <cell r="AI811">
            <v>0</v>
          </cell>
          <cell r="AJ811" t="str">
            <v>FALSE</v>
          </cell>
          <cell r="AK811">
            <v>0</v>
          </cell>
          <cell r="AL811">
            <v>45261</v>
          </cell>
          <cell r="AM811">
            <v>45701</v>
          </cell>
          <cell r="AN811">
            <v>1</v>
          </cell>
          <cell r="AO811">
            <v>0</v>
          </cell>
          <cell r="AP811" t="str">
            <v>-</v>
          </cell>
          <cell r="AQ811" t="str">
            <v>-</v>
          </cell>
          <cell r="AR811" t="str">
            <v>-</v>
          </cell>
          <cell r="AS811" t="str">
            <v>-</v>
          </cell>
          <cell r="AT811" t="str">
            <v>-</v>
          </cell>
          <cell r="AU811" t="str">
            <v>-</v>
          </cell>
          <cell r="AV811" t="str">
            <v/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 t="str">
            <v/>
          </cell>
          <cell r="BH811">
            <v>0</v>
          </cell>
          <cell r="BI811">
            <v>0</v>
          </cell>
          <cell r="BJ811">
            <v>0</v>
          </cell>
          <cell r="BK811">
            <v>0</v>
          </cell>
          <cell r="BL811">
            <v>0</v>
          </cell>
          <cell r="BM811" t="str">
            <v/>
          </cell>
          <cell r="BN811">
            <v>0</v>
          </cell>
          <cell r="BO811" t="str">
            <v/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T811">
            <v>0</v>
          </cell>
          <cell r="BU811" t="str">
            <v/>
          </cell>
          <cell r="BV811">
            <v>0</v>
          </cell>
          <cell r="BW811">
            <v>7</v>
          </cell>
          <cell r="BX811" t="str">
            <v>DOWNGRADE</v>
          </cell>
          <cell r="BY811" t="str">
            <v>RESET</v>
          </cell>
        </row>
        <row r="812">
          <cell r="A812" t="str">
            <v>A2093</v>
          </cell>
          <cell r="B812" t="str">
            <v>Dhea Pramesti Wardani</v>
          </cell>
          <cell r="C812" t="str">
            <v>TEMA C2</v>
          </cell>
          <cell r="D812">
            <v>45033</v>
          </cell>
          <cell r="E812" t="str">
            <v>Apr-23</v>
          </cell>
          <cell r="F812" t="str">
            <v>REGULER</v>
          </cell>
          <cell r="G812" t="str">
            <v>REGULER</v>
          </cell>
          <cell r="H812" t="str">
            <v>REGULER</v>
          </cell>
          <cell r="I812" t="str">
            <v>REGULER</v>
          </cell>
          <cell r="J812" t="str">
            <v>REGULER</v>
          </cell>
          <cell r="K812" t="str">
            <v>EKSKLUSIF</v>
          </cell>
          <cell r="L812" t="str">
            <v>EKSKLUSIF</v>
          </cell>
          <cell r="M812">
            <v>15</v>
          </cell>
          <cell r="N812">
            <v>28</v>
          </cell>
          <cell r="O812">
            <v>29</v>
          </cell>
          <cell r="P812">
            <v>23</v>
          </cell>
          <cell r="Q812">
            <v>2</v>
          </cell>
          <cell r="R812">
            <v>42</v>
          </cell>
          <cell r="S812">
            <v>20</v>
          </cell>
          <cell r="T812">
            <v>159</v>
          </cell>
          <cell r="U812">
            <v>15</v>
          </cell>
          <cell r="V812">
            <v>28</v>
          </cell>
          <cell r="W812">
            <v>29</v>
          </cell>
          <cell r="X812">
            <v>23</v>
          </cell>
          <cell r="Y812">
            <v>2</v>
          </cell>
          <cell r="Z812">
            <v>0</v>
          </cell>
          <cell r="AA812">
            <v>0</v>
          </cell>
          <cell r="AB812">
            <v>97</v>
          </cell>
          <cell r="AC812">
            <v>0</v>
          </cell>
          <cell r="AD812" t="str">
            <v>TIDAK</v>
          </cell>
          <cell r="AE812" t="str">
            <v>TIDAK</v>
          </cell>
          <cell r="AF812">
            <v>97</v>
          </cell>
          <cell r="AG812">
            <v>2</v>
          </cell>
          <cell r="AH812" t="str">
            <v>SAPHIRE</v>
          </cell>
          <cell r="AI812">
            <v>0</v>
          </cell>
          <cell r="AJ812" t="str">
            <v>Y</v>
          </cell>
          <cell r="AK812">
            <v>0</v>
          </cell>
          <cell r="AL812">
            <v>45261</v>
          </cell>
          <cell r="AM812">
            <v>45701</v>
          </cell>
          <cell r="AN812">
            <v>1</v>
          </cell>
          <cell r="AO812">
            <v>97</v>
          </cell>
          <cell r="AP812" t="str">
            <v>EKSKLUSIF</v>
          </cell>
          <cell r="AQ812" t="str">
            <v>-</v>
          </cell>
          <cell r="AR812" t="str">
            <v>-</v>
          </cell>
          <cell r="AS812" t="str">
            <v>-</v>
          </cell>
          <cell r="AT812" t="str">
            <v>-</v>
          </cell>
          <cell r="AU812" t="str">
            <v>-</v>
          </cell>
          <cell r="AV812" t="str">
            <v/>
          </cell>
          <cell r="AW812">
            <v>44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44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19</v>
          </cell>
          <cell r="BH812">
            <v>44</v>
          </cell>
          <cell r="BI812">
            <v>0</v>
          </cell>
          <cell r="BJ812">
            <v>0</v>
          </cell>
          <cell r="BK812">
            <v>0</v>
          </cell>
          <cell r="BL812">
            <v>0</v>
          </cell>
          <cell r="BM812" t="str">
            <v/>
          </cell>
          <cell r="BN812">
            <v>63</v>
          </cell>
          <cell r="BO812">
            <v>0</v>
          </cell>
          <cell r="BP812">
            <v>44</v>
          </cell>
          <cell r="BQ812">
            <v>0</v>
          </cell>
          <cell r="BR812">
            <v>0</v>
          </cell>
          <cell r="BS812">
            <v>0</v>
          </cell>
          <cell r="BT812">
            <v>0</v>
          </cell>
          <cell r="BU812" t="str">
            <v/>
          </cell>
          <cell r="BV812">
            <v>44</v>
          </cell>
          <cell r="BW812">
            <v>5</v>
          </cell>
          <cell r="BX812" t="str">
            <v>DOWNGRADE</v>
          </cell>
          <cell r="BY812" t="str">
            <v>RESET</v>
          </cell>
        </row>
        <row r="813">
          <cell r="A813" t="str">
            <v>A2256</v>
          </cell>
          <cell r="B813" t="str">
            <v>Diana May Safera</v>
          </cell>
          <cell r="C813" t="str">
            <v>TEMA C2</v>
          </cell>
          <cell r="D813">
            <v>45063</v>
          </cell>
          <cell r="E813" t="str">
            <v>May-23</v>
          </cell>
          <cell r="F813" t="str">
            <v>REGULER</v>
          </cell>
          <cell r="G813" t="str">
            <v>REGULER</v>
          </cell>
          <cell r="H813" t="str">
            <v>REGULER</v>
          </cell>
          <cell r="I813" t="str">
            <v>REGULER</v>
          </cell>
          <cell r="J813" t="str">
            <v>REGULER</v>
          </cell>
          <cell r="K813" t="str">
            <v>REGULER</v>
          </cell>
          <cell r="L813" t="str">
            <v>REGULER</v>
          </cell>
          <cell r="M813">
            <v>21</v>
          </cell>
          <cell r="N813">
            <v>44</v>
          </cell>
          <cell r="O813">
            <v>41</v>
          </cell>
          <cell r="P813">
            <v>40</v>
          </cell>
          <cell r="Q813">
            <v>37</v>
          </cell>
          <cell r="R813">
            <v>36</v>
          </cell>
          <cell r="S813">
            <v>15</v>
          </cell>
          <cell r="T813">
            <v>234</v>
          </cell>
          <cell r="U813">
            <v>21</v>
          </cell>
          <cell r="V813">
            <v>44</v>
          </cell>
          <cell r="W813">
            <v>41</v>
          </cell>
          <cell r="X813">
            <v>40</v>
          </cell>
          <cell r="Y813">
            <v>37</v>
          </cell>
          <cell r="Z813">
            <v>36</v>
          </cell>
          <cell r="AA813">
            <v>15</v>
          </cell>
          <cell r="AB813">
            <v>234</v>
          </cell>
          <cell r="AC813">
            <v>0</v>
          </cell>
          <cell r="AD813" t="str">
            <v>TIDAK</v>
          </cell>
          <cell r="AE813" t="str">
            <v>TIDAK</v>
          </cell>
          <cell r="AF813">
            <v>234</v>
          </cell>
          <cell r="AG813">
            <v>1</v>
          </cell>
          <cell r="AH813" t="str">
            <v>SAPHIRE</v>
          </cell>
          <cell r="AI813">
            <v>200</v>
          </cell>
          <cell r="AJ813" t="str">
            <v>Y</v>
          </cell>
          <cell r="AK813">
            <v>0</v>
          </cell>
          <cell r="AL813">
            <v>45261</v>
          </cell>
          <cell r="AM813">
            <v>45701</v>
          </cell>
          <cell r="AN813">
            <v>1</v>
          </cell>
          <cell r="AO813">
            <v>34</v>
          </cell>
          <cell r="AP813" t="str">
            <v>-</v>
          </cell>
          <cell r="AQ813" t="str">
            <v>-</v>
          </cell>
          <cell r="AR813" t="str">
            <v>-</v>
          </cell>
          <cell r="AS813" t="str">
            <v>-</v>
          </cell>
          <cell r="AT813" t="str">
            <v>-</v>
          </cell>
          <cell r="AU813" t="str">
            <v>-</v>
          </cell>
          <cell r="AV813" t="str">
            <v/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14</v>
          </cell>
          <cell r="BH813">
            <v>0</v>
          </cell>
          <cell r="BI813">
            <v>0</v>
          </cell>
          <cell r="BJ813">
            <v>0</v>
          </cell>
          <cell r="BK813">
            <v>0</v>
          </cell>
          <cell r="BL813">
            <v>0</v>
          </cell>
          <cell r="BM813" t="str">
            <v/>
          </cell>
          <cell r="BN813">
            <v>14</v>
          </cell>
          <cell r="BO813">
            <v>14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T813">
            <v>0</v>
          </cell>
          <cell r="BU813" t="str">
            <v/>
          </cell>
          <cell r="BV813">
            <v>14</v>
          </cell>
          <cell r="BW813">
            <v>6</v>
          </cell>
          <cell r="BX813" t="str">
            <v>DOWNGRADE</v>
          </cell>
          <cell r="BY813" t="str">
            <v>RESET</v>
          </cell>
        </row>
        <row r="814">
          <cell r="A814" t="str">
            <v>A2072</v>
          </cell>
          <cell r="B814" t="str">
            <v>Diana Puteri Maharani</v>
          </cell>
          <cell r="C814" t="str">
            <v>TEMA C2</v>
          </cell>
          <cell r="D814">
            <v>45042</v>
          </cell>
          <cell r="E814" t="str">
            <v>Apr-23</v>
          </cell>
          <cell r="F814" t="str">
            <v>EKSKLUSIF</v>
          </cell>
          <cell r="G814" t="str">
            <v>EKSKLUSIF</v>
          </cell>
          <cell r="H814" t="str">
            <v>EKSKLUSIF</v>
          </cell>
          <cell r="I814" t="str">
            <v>EKSKLUSIF</v>
          </cell>
          <cell r="J814" t="str">
            <v>EKSKLUSIF</v>
          </cell>
          <cell r="K814" t="str">
            <v>EKSKLUSIF</v>
          </cell>
          <cell r="L814" t="str">
            <v>EKSKLUSIF</v>
          </cell>
          <cell r="M814">
            <v>21</v>
          </cell>
          <cell r="N814">
            <v>48</v>
          </cell>
          <cell r="O814">
            <v>41</v>
          </cell>
          <cell r="P814">
            <v>42</v>
          </cell>
          <cell r="Q814">
            <v>37</v>
          </cell>
          <cell r="R814">
            <v>44</v>
          </cell>
          <cell r="S814">
            <v>21</v>
          </cell>
          <cell r="T814">
            <v>254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 t="str">
            <v>TIDAK</v>
          </cell>
          <cell r="AE814" t="str">
            <v>TIDAK</v>
          </cell>
          <cell r="AF814">
            <v>0</v>
          </cell>
          <cell r="AG814">
            <v>3</v>
          </cell>
          <cell r="AH814" t="str">
            <v>SAPHIRE</v>
          </cell>
          <cell r="AI814">
            <v>0</v>
          </cell>
          <cell r="AJ814" t="str">
            <v>FALSE</v>
          </cell>
          <cell r="AK814">
            <v>0</v>
          </cell>
          <cell r="AL814">
            <v>45261</v>
          </cell>
          <cell r="AM814">
            <v>45701</v>
          </cell>
          <cell r="AN814">
            <v>1</v>
          </cell>
          <cell r="AO814">
            <v>0</v>
          </cell>
          <cell r="AP814" t="str">
            <v>EKSKLUSIF</v>
          </cell>
          <cell r="AQ814" t="str">
            <v>-</v>
          </cell>
          <cell r="AR814" t="str">
            <v>EKSKLUSIF</v>
          </cell>
          <cell r="AS814" t="str">
            <v>EKSKLUSIF</v>
          </cell>
          <cell r="AT814" t="str">
            <v>EKSKLUSIF</v>
          </cell>
          <cell r="AU814" t="str">
            <v>EKSKLUSIF</v>
          </cell>
          <cell r="AV814" t="str">
            <v/>
          </cell>
          <cell r="AW814">
            <v>50</v>
          </cell>
          <cell r="AX814">
            <v>48</v>
          </cell>
          <cell r="AY814">
            <v>44</v>
          </cell>
          <cell r="AZ814">
            <v>48</v>
          </cell>
          <cell r="BA814">
            <v>45</v>
          </cell>
          <cell r="BB814">
            <v>50</v>
          </cell>
          <cell r="BC814">
            <v>48</v>
          </cell>
          <cell r="BD814">
            <v>44</v>
          </cell>
          <cell r="BE814">
            <v>48</v>
          </cell>
          <cell r="BF814">
            <v>45</v>
          </cell>
          <cell r="BG814">
            <v>20</v>
          </cell>
          <cell r="BH814">
            <v>50</v>
          </cell>
          <cell r="BI814">
            <v>48</v>
          </cell>
          <cell r="BJ814">
            <v>44</v>
          </cell>
          <cell r="BK814">
            <v>48</v>
          </cell>
          <cell r="BL814">
            <v>45</v>
          </cell>
          <cell r="BM814">
            <v>22</v>
          </cell>
          <cell r="BN814">
            <v>277</v>
          </cell>
          <cell r="BO814">
            <v>0</v>
          </cell>
          <cell r="BP814">
            <v>50</v>
          </cell>
          <cell r="BQ814">
            <v>0</v>
          </cell>
          <cell r="BR814">
            <v>0</v>
          </cell>
          <cell r="BS814">
            <v>0</v>
          </cell>
          <cell r="BT814">
            <v>0</v>
          </cell>
          <cell r="BU814">
            <v>22</v>
          </cell>
          <cell r="BV814">
            <v>72</v>
          </cell>
          <cell r="BW814">
            <v>0</v>
          </cell>
          <cell r="BX814" t="str">
            <v>TIDAK</v>
          </cell>
          <cell r="BY814" t="str">
            <v>TIDAK</v>
          </cell>
        </row>
        <row r="815">
          <cell r="A815" t="str">
            <v>A4031</v>
          </cell>
          <cell r="B815" t="str">
            <v>DIKA ARDIYANTO</v>
          </cell>
          <cell r="C815" t="str">
            <v>TEMA C2</v>
          </cell>
          <cell r="D815">
            <v>45425</v>
          </cell>
          <cell r="E815" t="str">
            <v>May-24</v>
          </cell>
          <cell r="F815" t="str">
            <v>-</v>
          </cell>
          <cell r="G815" t="str">
            <v>-</v>
          </cell>
          <cell r="H815" t="str">
            <v>-</v>
          </cell>
          <cell r="I815" t="str">
            <v>-</v>
          </cell>
          <cell r="J815" t="str">
            <v>-</v>
          </cell>
          <cell r="K815" t="str">
            <v>REGULER</v>
          </cell>
          <cell r="L815" t="str">
            <v>REGULER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23</v>
          </cell>
          <cell r="S815">
            <v>15</v>
          </cell>
          <cell r="T815">
            <v>38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23</v>
          </cell>
          <cell r="AA815">
            <v>15</v>
          </cell>
          <cell r="AB815">
            <v>38</v>
          </cell>
          <cell r="AC815">
            <v>0</v>
          </cell>
          <cell r="AD815" t="str">
            <v>TIDAK</v>
          </cell>
          <cell r="AE815" t="str">
            <v>TIDAK</v>
          </cell>
          <cell r="AF815">
            <v>38</v>
          </cell>
          <cell r="AG815">
            <v>1</v>
          </cell>
          <cell r="AH815" t="str">
            <v>SAPHIRE</v>
          </cell>
          <cell r="AI815">
            <v>0</v>
          </cell>
          <cell r="AJ815" t="str">
            <v>FALSE</v>
          </cell>
          <cell r="AK815">
            <v>0</v>
          </cell>
          <cell r="AL815">
            <v>45261</v>
          </cell>
          <cell r="AM815">
            <v>45701</v>
          </cell>
          <cell r="AN815">
            <v>1</v>
          </cell>
          <cell r="AO815">
            <v>38</v>
          </cell>
          <cell r="AP815" t="str">
            <v>-</v>
          </cell>
          <cell r="AQ815" t="str">
            <v>-</v>
          </cell>
          <cell r="AR815" t="str">
            <v>-</v>
          </cell>
          <cell r="AS815" t="str">
            <v>-</v>
          </cell>
          <cell r="AT815" t="str">
            <v>-</v>
          </cell>
          <cell r="AU815" t="str">
            <v>-</v>
          </cell>
          <cell r="AV815" t="str">
            <v/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11</v>
          </cell>
          <cell r="BH815">
            <v>0</v>
          </cell>
          <cell r="BI815">
            <v>0</v>
          </cell>
          <cell r="BJ815">
            <v>0</v>
          </cell>
          <cell r="BK815">
            <v>0</v>
          </cell>
          <cell r="BL815">
            <v>0</v>
          </cell>
          <cell r="BM815" t="str">
            <v/>
          </cell>
          <cell r="BN815">
            <v>11</v>
          </cell>
          <cell r="BO815">
            <v>11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T815">
            <v>0</v>
          </cell>
          <cell r="BU815" t="str">
            <v/>
          </cell>
          <cell r="BV815">
            <v>11</v>
          </cell>
          <cell r="BW815">
            <v>6</v>
          </cell>
          <cell r="BX815" t="str">
            <v>DOWNGRADE</v>
          </cell>
          <cell r="BY815" t="str">
            <v>RESET</v>
          </cell>
        </row>
        <row r="816">
          <cell r="A816" t="str">
            <v>A2702</v>
          </cell>
          <cell r="B816" t="str">
            <v>Dila Fitriani</v>
          </cell>
          <cell r="C816" t="str">
            <v>TEMA C2</v>
          </cell>
          <cell r="D816">
            <v>45131</v>
          </cell>
          <cell r="E816" t="str">
            <v>Jul-23</v>
          </cell>
          <cell r="F816" t="str">
            <v>EKSKLUSIF</v>
          </cell>
          <cell r="G816" t="str">
            <v>EKSKLUSIF</v>
          </cell>
          <cell r="H816" t="str">
            <v>EKSKLUSIF</v>
          </cell>
          <cell r="I816" t="str">
            <v>EKSKLUSIF</v>
          </cell>
          <cell r="J816" t="str">
            <v>EKSKLUSIF</v>
          </cell>
          <cell r="K816" t="str">
            <v>EKSKLUSIF</v>
          </cell>
          <cell r="L816" t="str">
            <v>EKSKLUSIF</v>
          </cell>
          <cell r="M816">
            <v>19</v>
          </cell>
          <cell r="N816">
            <v>46</v>
          </cell>
          <cell r="O816">
            <v>39</v>
          </cell>
          <cell r="P816">
            <v>37</v>
          </cell>
          <cell r="Q816">
            <v>35</v>
          </cell>
          <cell r="R816">
            <v>41</v>
          </cell>
          <cell r="S816">
            <v>19</v>
          </cell>
          <cell r="T816">
            <v>236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 t="str">
            <v>TIDAK</v>
          </cell>
          <cell r="AE816" t="str">
            <v>TIDAK</v>
          </cell>
          <cell r="AF816">
            <v>0</v>
          </cell>
          <cell r="AG816">
            <v>3</v>
          </cell>
          <cell r="AH816" t="str">
            <v>SAPHIRE</v>
          </cell>
          <cell r="AI816">
            <v>0</v>
          </cell>
          <cell r="AJ816" t="str">
            <v>FALSE</v>
          </cell>
          <cell r="AK816">
            <v>0</v>
          </cell>
          <cell r="AL816">
            <v>45261</v>
          </cell>
          <cell r="AM816">
            <v>45701</v>
          </cell>
          <cell r="AN816">
            <v>1</v>
          </cell>
          <cell r="AO816">
            <v>0</v>
          </cell>
          <cell r="AP816" t="str">
            <v>EKSKLUSIF</v>
          </cell>
          <cell r="AQ816" t="str">
            <v>-</v>
          </cell>
          <cell r="AR816" t="str">
            <v>EKSKLUSIF</v>
          </cell>
          <cell r="AS816" t="str">
            <v>EKSKLUSIF</v>
          </cell>
          <cell r="AT816" t="str">
            <v>EKSKLUSIF</v>
          </cell>
          <cell r="AU816" t="str">
            <v>EKSKLUSIF</v>
          </cell>
          <cell r="AV816" t="str">
            <v/>
          </cell>
          <cell r="AW816">
            <v>45</v>
          </cell>
          <cell r="AX816">
            <v>43</v>
          </cell>
          <cell r="AY816">
            <v>39</v>
          </cell>
          <cell r="AZ816">
            <v>46</v>
          </cell>
          <cell r="BA816">
            <v>40</v>
          </cell>
          <cell r="BB816">
            <v>45</v>
          </cell>
          <cell r="BC816">
            <v>43</v>
          </cell>
          <cell r="BD816">
            <v>39</v>
          </cell>
          <cell r="BE816">
            <v>46</v>
          </cell>
          <cell r="BF816">
            <v>40</v>
          </cell>
          <cell r="BG816">
            <v>18</v>
          </cell>
          <cell r="BH816">
            <v>45</v>
          </cell>
          <cell r="BI816">
            <v>43</v>
          </cell>
          <cell r="BJ816">
            <v>39</v>
          </cell>
          <cell r="BK816">
            <v>46</v>
          </cell>
          <cell r="BL816">
            <v>40</v>
          </cell>
          <cell r="BM816">
            <v>19</v>
          </cell>
          <cell r="BN816">
            <v>250</v>
          </cell>
          <cell r="BO816">
            <v>0</v>
          </cell>
          <cell r="BP816">
            <v>45</v>
          </cell>
          <cell r="BQ816">
            <v>0</v>
          </cell>
          <cell r="BR816">
            <v>0</v>
          </cell>
          <cell r="BS816">
            <v>0</v>
          </cell>
          <cell r="BT816">
            <v>0</v>
          </cell>
          <cell r="BU816">
            <v>19</v>
          </cell>
          <cell r="BV816">
            <v>64</v>
          </cell>
          <cell r="BW816">
            <v>0</v>
          </cell>
          <cell r="BX816" t="str">
            <v>TIDAK</v>
          </cell>
          <cell r="BY816" t="str">
            <v>TIDAK</v>
          </cell>
        </row>
        <row r="817">
          <cell r="A817" t="str">
            <v>A2684</v>
          </cell>
          <cell r="B817" t="str">
            <v>Dimas Vergiawan Afiat</v>
          </cell>
          <cell r="C817" t="str">
            <v>TEMA C2</v>
          </cell>
          <cell r="D817">
            <v>45124</v>
          </cell>
          <cell r="E817" t="str">
            <v>Jul-23</v>
          </cell>
          <cell r="F817" t="str">
            <v>EKSKLUSIF</v>
          </cell>
          <cell r="G817" t="str">
            <v>EKSKLUSIF</v>
          </cell>
          <cell r="H817" t="str">
            <v>EKSKLUSIF</v>
          </cell>
          <cell r="I817" t="str">
            <v>EKSKLUSIF</v>
          </cell>
          <cell r="J817" t="str">
            <v>EKSKLUSIF</v>
          </cell>
          <cell r="K817" t="str">
            <v>EKSKLUSIF</v>
          </cell>
          <cell r="L817" t="str">
            <v>EKSKLUSIF</v>
          </cell>
          <cell r="M817">
            <v>21</v>
          </cell>
          <cell r="N817">
            <v>48</v>
          </cell>
          <cell r="O817">
            <v>39</v>
          </cell>
          <cell r="P817">
            <v>40</v>
          </cell>
          <cell r="Q817">
            <v>33</v>
          </cell>
          <cell r="R817">
            <v>43</v>
          </cell>
          <cell r="S817">
            <v>21</v>
          </cell>
          <cell r="T817">
            <v>245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 t="str">
            <v>TIDAK</v>
          </cell>
          <cell r="AE817" t="str">
            <v>TIDAK</v>
          </cell>
          <cell r="AF817">
            <v>0</v>
          </cell>
          <cell r="AG817">
            <v>2</v>
          </cell>
          <cell r="AH817" t="str">
            <v>SAPHIRE</v>
          </cell>
          <cell r="AI817">
            <v>0</v>
          </cell>
          <cell r="AJ817" t="str">
            <v>FALSE</v>
          </cell>
          <cell r="AK817">
            <v>0</v>
          </cell>
          <cell r="AL817">
            <v>45261</v>
          </cell>
          <cell r="AM817">
            <v>45701</v>
          </cell>
          <cell r="AN817">
            <v>1</v>
          </cell>
          <cell r="AO817">
            <v>0</v>
          </cell>
          <cell r="AP817" t="str">
            <v>EKSKLUSIF</v>
          </cell>
          <cell r="AQ817" t="str">
            <v>-</v>
          </cell>
          <cell r="AR817" t="str">
            <v>REGULER</v>
          </cell>
          <cell r="AS817" t="str">
            <v>REGULER</v>
          </cell>
          <cell r="AT817" t="str">
            <v>REGULER</v>
          </cell>
          <cell r="AU817" t="str">
            <v>REGULER</v>
          </cell>
          <cell r="AV817" t="str">
            <v/>
          </cell>
          <cell r="AW817">
            <v>47</v>
          </cell>
          <cell r="AX817">
            <v>36</v>
          </cell>
          <cell r="AY817">
            <v>26</v>
          </cell>
          <cell r="AZ817">
            <v>35</v>
          </cell>
          <cell r="BA817">
            <v>40</v>
          </cell>
          <cell r="BB817">
            <v>47</v>
          </cell>
          <cell r="BC817">
            <v>36</v>
          </cell>
          <cell r="BD817">
            <v>26</v>
          </cell>
          <cell r="BE817">
            <v>35</v>
          </cell>
          <cell r="BF817">
            <v>40</v>
          </cell>
          <cell r="BG817">
            <v>20</v>
          </cell>
          <cell r="BH817">
            <v>47</v>
          </cell>
          <cell r="BI817">
            <v>36</v>
          </cell>
          <cell r="BJ817">
            <v>26</v>
          </cell>
          <cell r="BK817">
            <v>35</v>
          </cell>
          <cell r="BL817">
            <v>40</v>
          </cell>
          <cell r="BM817">
            <v>20</v>
          </cell>
          <cell r="BN817">
            <v>224</v>
          </cell>
          <cell r="BO817">
            <v>0</v>
          </cell>
          <cell r="BP817">
            <v>47</v>
          </cell>
          <cell r="BQ817">
            <v>36</v>
          </cell>
          <cell r="BR817">
            <v>26</v>
          </cell>
          <cell r="BS817">
            <v>35</v>
          </cell>
          <cell r="BT817">
            <v>40</v>
          </cell>
          <cell r="BU817">
            <v>20</v>
          </cell>
          <cell r="BV817">
            <v>204</v>
          </cell>
          <cell r="BW817">
            <v>0</v>
          </cell>
          <cell r="BX817" t="str">
            <v>TIDAK</v>
          </cell>
          <cell r="BY817" t="str">
            <v>TIDAK</v>
          </cell>
        </row>
        <row r="818">
          <cell r="A818" t="str">
            <v>A3896</v>
          </cell>
          <cell r="B818" t="str">
            <v>Dina Musriyan Dwiarini</v>
          </cell>
          <cell r="C818" t="str">
            <v>TEMA C2</v>
          </cell>
          <cell r="D818">
            <v>45367</v>
          </cell>
          <cell r="E818" t="str">
            <v>Mar-24</v>
          </cell>
          <cell r="F818" t="str">
            <v>-</v>
          </cell>
          <cell r="G818" t="str">
            <v>-</v>
          </cell>
          <cell r="H818" t="str">
            <v>-</v>
          </cell>
          <cell r="I818" t="str">
            <v>REGULER</v>
          </cell>
          <cell r="J818" t="str">
            <v>REGULER</v>
          </cell>
          <cell r="K818" t="str">
            <v>REGULER</v>
          </cell>
          <cell r="L818" t="str">
            <v>REGULER</v>
          </cell>
          <cell r="M818">
            <v>0</v>
          </cell>
          <cell r="N818">
            <v>0</v>
          </cell>
          <cell r="O818">
            <v>0</v>
          </cell>
          <cell r="P818">
            <v>6</v>
          </cell>
          <cell r="Q818">
            <v>10</v>
          </cell>
          <cell r="R818">
            <v>19</v>
          </cell>
          <cell r="S818">
            <v>11</v>
          </cell>
          <cell r="T818">
            <v>46</v>
          </cell>
          <cell r="U818">
            <v>0</v>
          </cell>
          <cell r="V818">
            <v>0</v>
          </cell>
          <cell r="W818">
            <v>0</v>
          </cell>
          <cell r="X818">
            <v>6</v>
          </cell>
          <cell r="Y818">
            <v>10</v>
          </cell>
          <cell r="Z818">
            <v>19</v>
          </cell>
          <cell r="AA818">
            <v>11</v>
          </cell>
          <cell r="AB818">
            <v>46</v>
          </cell>
          <cell r="AC818">
            <v>0</v>
          </cell>
          <cell r="AD818" t="str">
            <v>TIDAK</v>
          </cell>
          <cell r="AE818" t="str">
            <v>TIDAK</v>
          </cell>
          <cell r="AF818">
            <v>46</v>
          </cell>
          <cell r="AG818">
            <v>1</v>
          </cell>
          <cell r="AH818" t="str">
            <v>SAPHIRE</v>
          </cell>
          <cell r="AI818">
            <v>0</v>
          </cell>
          <cell r="AJ818" t="str">
            <v>FALSE</v>
          </cell>
          <cell r="AK818">
            <v>0</v>
          </cell>
          <cell r="AL818">
            <v>45261</v>
          </cell>
          <cell r="AM818">
            <v>45701</v>
          </cell>
          <cell r="AN818">
            <v>1</v>
          </cell>
          <cell r="AO818">
            <v>46</v>
          </cell>
          <cell r="AP818" t="str">
            <v>-</v>
          </cell>
          <cell r="AQ818" t="str">
            <v>-</v>
          </cell>
          <cell r="AR818" t="str">
            <v>-</v>
          </cell>
          <cell r="AS818" t="str">
            <v>-</v>
          </cell>
          <cell r="AT818" t="str">
            <v>-</v>
          </cell>
          <cell r="AU818" t="str">
            <v>-</v>
          </cell>
          <cell r="AV818" t="str">
            <v/>
          </cell>
          <cell r="AW818">
            <v>1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1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6</v>
          </cell>
          <cell r="BH818">
            <v>1</v>
          </cell>
          <cell r="BI818">
            <v>0</v>
          </cell>
          <cell r="BJ818">
            <v>0</v>
          </cell>
          <cell r="BK818">
            <v>0</v>
          </cell>
          <cell r="BL818">
            <v>0</v>
          </cell>
          <cell r="BM818" t="str">
            <v/>
          </cell>
          <cell r="BN818">
            <v>7</v>
          </cell>
          <cell r="BO818">
            <v>6</v>
          </cell>
          <cell r="BP818">
            <v>1</v>
          </cell>
          <cell r="BQ818">
            <v>0</v>
          </cell>
          <cell r="BR818">
            <v>0</v>
          </cell>
          <cell r="BS818">
            <v>0</v>
          </cell>
          <cell r="BT818">
            <v>0</v>
          </cell>
          <cell r="BU818" t="str">
            <v/>
          </cell>
          <cell r="BV818">
            <v>7</v>
          </cell>
          <cell r="BW818">
            <v>5</v>
          </cell>
          <cell r="BX818" t="str">
            <v>DOWNGRADE</v>
          </cell>
          <cell r="BY818" t="str">
            <v>RESET</v>
          </cell>
        </row>
        <row r="819">
          <cell r="A819" t="str">
            <v>A1089</v>
          </cell>
          <cell r="B819" t="str">
            <v>Dina Rohmatika</v>
          </cell>
          <cell r="C819" t="str">
            <v>TEMA C2</v>
          </cell>
          <cell r="D819">
            <v>44960</v>
          </cell>
          <cell r="E819" t="str">
            <v>Feb-23</v>
          </cell>
          <cell r="F819" t="str">
            <v>REGULER</v>
          </cell>
          <cell r="G819" t="str">
            <v>REGULER</v>
          </cell>
          <cell r="H819" t="str">
            <v>REGULER</v>
          </cell>
          <cell r="I819" t="str">
            <v>REGULER</v>
          </cell>
          <cell r="J819" t="str">
            <v>REGULER</v>
          </cell>
          <cell r="K819" t="str">
            <v>REGULER</v>
          </cell>
          <cell r="L819" t="str">
            <v>REGULER</v>
          </cell>
          <cell r="M819">
            <v>17</v>
          </cell>
          <cell r="N819">
            <v>36</v>
          </cell>
          <cell r="O819">
            <v>36</v>
          </cell>
          <cell r="P819">
            <v>33</v>
          </cell>
          <cell r="Q819">
            <v>25</v>
          </cell>
          <cell r="R819">
            <v>31</v>
          </cell>
          <cell r="S819">
            <v>16</v>
          </cell>
          <cell r="T819">
            <v>194</v>
          </cell>
          <cell r="U819">
            <v>17</v>
          </cell>
          <cell r="V819">
            <v>36</v>
          </cell>
          <cell r="W819">
            <v>36</v>
          </cell>
          <cell r="X819">
            <v>33</v>
          </cell>
          <cell r="Y819">
            <v>25</v>
          </cell>
          <cell r="Z819">
            <v>31</v>
          </cell>
          <cell r="AA819">
            <v>16</v>
          </cell>
          <cell r="AB819">
            <v>194</v>
          </cell>
          <cell r="AC819">
            <v>0</v>
          </cell>
          <cell r="AD819" t="str">
            <v>TIDAK</v>
          </cell>
          <cell r="AE819" t="str">
            <v>TIDAK</v>
          </cell>
          <cell r="AF819">
            <v>194</v>
          </cell>
          <cell r="AG819">
            <v>3</v>
          </cell>
          <cell r="AH819" t="str">
            <v>SAPHIRE</v>
          </cell>
          <cell r="AI819">
            <v>0</v>
          </cell>
          <cell r="AJ819" t="str">
            <v>Y</v>
          </cell>
          <cell r="AK819">
            <v>0</v>
          </cell>
          <cell r="AL819">
            <v>45261</v>
          </cell>
          <cell r="AM819">
            <v>45701</v>
          </cell>
          <cell r="AN819">
            <v>1</v>
          </cell>
          <cell r="AO819">
            <v>194</v>
          </cell>
          <cell r="AP819" t="str">
            <v>-</v>
          </cell>
          <cell r="AQ819" t="str">
            <v>-</v>
          </cell>
          <cell r="AR819" t="str">
            <v>REGULER</v>
          </cell>
          <cell r="AS819" t="str">
            <v>REGULER</v>
          </cell>
          <cell r="AT819" t="str">
            <v>REGULER</v>
          </cell>
          <cell r="AU819" t="str">
            <v>REGULER</v>
          </cell>
          <cell r="AV819" t="str">
            <v/>
          </cell>
          <cell r="AW819">
            <v>33</v>
          </cell>
          <cell r="AX819">
            <v>28</v>
          </cell>
          <cell r="AY819">
            <v>38</v>
          </cell>
          <cell r="AZ819">
            <v>31</v>
          </cell>
          <cell r="BA819">
            <v>21</v>
          </cell>
          <cell r="BB819">
            <v>33</v>
          </cell>
          <cell r="BC819">
            <v>28</v>
          </cell>
          <cell r="BD819">
            <v>38</v>
          </cell>
          <cell r="BE819">
            <v>31</v>
          </cell>
          <cell r="BF819">
            <v>21</v>
          </cell>
          <cell r="BG819">
            <v>11</v>
          </cell>
          <cell r="BH819">
            <v>33</v>
          </cell>
          <cell r="BI819">
            <v>28</v>
          </cell>
          <cell r="BJ819">
            <v>38</v>
          </cell>
          <cell r="BK819">
            <v>31</v>
          </cell>
          <cell r="BL819">
            <v>21</v>
          </cell>
          <cell r="BM819">
            <v>17</v>
          </cell>
          <cell r="BN819">
            <v>179</v>
          </cell>
          <cell r="BO819">
            <v>11</v>
          </cell>
          <cell r="BP819">
            <v>33</v>
          </cell>
          <cell r="BQ819">
            <v>28</v>
          </cell>
          <cell r="BR819">
            <v>38</v>
          </cell>
          <cell r="BS819">
            <v>31</v>
          </cell>
          <cell r="BT819">
            <v>21</v>
          </cell>
          <cell r="BU819">
            <v>17</v>
          </cell>
          <cell r="BV819">
            <v>179</v>
          </cell>
          <cell r="BW819">
            <v>0</v>
          </cell>
          <cell r="BX819" t="str">
            <v>TIDAK</v>
          </cell>
          <cell r="BY819" t="str">
            <v>TIDAK</v>
          </cell>
        </row>
        <row r="820">
          <cell r="A820" t="str">
            <v>A3135</v>
          </cell>
          <cell r="B820" t="str">
            <v>Dinar Aulya Agustin</v>
          </cell>
          <cell r="C820" t="str">
            <v>TEMA C2</v>
          </cell>
          <cell r="D820">
            <v>45223</v>
          </cell>
          <cell r="E820" t="str">
            <v>Oct-23</v>
          </cell>
          <cell r="F820" t="str">
            <v>REGULER</v>
          </cell>
          <cell r="G820" t="str">
            <v>REGULER</v>
          </cell>
          <cell r="H820" t="str">
            <v>REGULER</v>
          </cell>
          <cell r="I820" t="str">
            <v>REGULER</v>
          </cell>
          <cell r="J820" t="str">
            <v>-</v>
          </cell>
          <cell r="K820" t="str">
            <v>-</v>
          </cell>
          <cell r="L820" t="str">
            <v>-</v>
          </cell>
          <cell r="M820">
            <v>2</v>
          </cell>
          <cell r="N820">
            <v>8</v>
          </cell>
          <cell r="O820">
            <v>3</v>
          </cell>
          <cell r="P820">
            <v>2</v>
          </cell>
          <cell r="Q820">
            <v>0</v>
          </cell>
          <cell r="R820">
            <v>0</v>
          </cell>
          <cell r="S820" t="str">
            <v/>
          </cell>
          <cell r="T820">
            <v>15</v>
          </cell>
          <cell r="U820">
            <v>2</v>
          </cell>
          <cell r="V820">
            <v>8</v>
          </cell>
          <cell r="W820">
            <v>3</v>
          </cell>
          <cell r="X820">
            <v>2</v>
          </cell>
          <cell r="Y820">
            <v>0</v>
          </cell>
          <cell r="Z820">
            <v>0</v>
          </cell>
          <cell r="AA820" t="str">
            <v/>
          </cell>
          <cell r="AB820">
            <v>15</v>
          </cell>
          <cell r="AC820">
            <v>3</v>
          </cell>
          <cell r="AD820" t="str">
            <v>DOWNGRADE</v>
          </cell>
          <cell r="AE820" t="str">
            <v>RESET</v>
          </cell>
          <cell r="AF820">
            <v>0</v>
          </cell>
          <cell r="AG820">
            <v>1</v>
          </cell>
          <cell r="AH820" t="str">
            <v>SAPHIRE</v>
          </cell>
          <cell r="AI820">
            <v>0</v>
          </cell>
          <cell r="AJ820" t="str">
            <v>FALSE</v>
          </cell>
          <cell r="AK820">
            <v>0</v>
          </cell>
          <cell r="AL820">
            <v>45261</v>
          </cell>
          <cell r="AM820">
            <v>45701</v>
          </cell>
          <cell r="AN820">
            <v>1</v>
          </cell>
          <cell r="AO820">
            <v>0</v>
          </cell>
          <cell r="AP820" t="str">
            <v>-</v>
          </cell>
          <cell r="AQ820" t="str">
            <v>-</v>
          </cell>
          <cell r="AR820" t="str">
            <v>-</v>
          </cell>
          <cell r="AS820" t="str">
            <v>-</v>
          </cell>
          <cell r="AT820" t="str">
            <v>-</v>
          </cell>
          <cell r="AU820" t="str">
            <v>-</v>
          </cell>
          <cell r="AV820" t="str">
            <v/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 t="str">
            <v/>
          </cell>
          <cell r="BH820">
            <v>0</v>
          </cell>
          <cell r="BI820">
            <v>0</v>
          </cell>
          <cell r="BJ820">
            <v>0</v>
          </cell>
          <cell r="BK820">
            <v>0</v>
          </cell>
          <cell r="BL820">
            <v>0</v>
          </cell>
          <cell r="BM820" t="str">
            <v/>
          </cell>
          <cell r="BN820">
            <v>0</v>
          </cell>
          <cell r="BO820" t="str">
            <v/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T820">
            <v>0</v>
          </cell>
          <cell r="BU820" t="str">
            <v/>
          </cell>
          <cell r="BV820">
            <v>0</v>
          </cell>
          <cell r="BW820">
            <v>7</v>
          </cell>
          <cell r="BX820" t="str">
            <v>DOWNGRADE</v>
          </cell>
          <cell r="BY820" t="str">
            <v>RESET</v>
          </cell>
        </row>
        <row r="821">
          <cell r="A821" t="str">
            <v>A4034</v>
          </cell>
          <cell r="B821" t="str">
            <v>DINI LESTARI</v>
          </cell>
          <cell r="C821" t="str">
            <v>TEMA C2</v>
          </cell>
          <cell r="D821">
            <v>45428</v>
          </cell>
          <cell r="E821" t="str">
            <v>May-24</v>
          </cell>
          <cell r="F821" t="str">
            <v>-</v>
          </cell>
          <cell r="G821" t="str">
            <v>-</v>
          </cell>
          <cell r="H821" t="str">
            <v>-</v>
          </cell>
          <cell r="I821" t="str">
            <v>-</v>
          </cell>
          <cell r="J821" t="str">
            <v>-</v>
          </cell>
          <cell r="K821" t="str">
            <v>REGULER</v>
          </cell>
          <cell r="L821" t="str">
            <v>REGULER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12</v>
          </cell>
          <cell r="S821">
            <v>11</v>
          </cell>
          <cell r="T821">
            <v>23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12</v>
          </cell>
          <cell r="AA821">
            <v>11</v>
          </cell>
          <cell r="AB821">
            <v>23</v>
          </cell>
          <cell r="AC821">
            <v>0</v>
          </cell>
          <cell r="AD821" t="str">
            <v>TIDAK</v>
          </cell>
          <cell r="AE821" t="str">
            <v>TIDAK</v>
          </cell>
          <cell r="AF821">
            <v>23</v>
          </cell>
          <cell r="AG821">
            <v>1</v>
          </cell>
          <cell r="AH821" t="str">
            <v>SAPHIRE</v>
          </cell>
          <cell r="AI821">
            <v>0</v>
          </cell>
          <cell r="AJ821" t="str">
            <v>FALSE</v>
          </cell>
          <cell r="AK821">
            <v>0</v>
          </cell>
          <cell r="AL821">
            <v>45261</v>
          </cell>
          <cell r="AM821">
            <v>45701</v>
          </cell>
          <cell r="AN821">
            <v>1</v>
          </cell>
          <cell r="AO821">
            <v>23</v>
          </cell>
          <cell r="AP821" t="str">
            <v>-</v>
          </cell>
          <cell r="AQ821" t="str">
            <v>-</v>
          </cell>
          <cell r="AR821" t="str">
            <v>REGULER</v>
          </cell>
          <cell r="AS821" t="str">
            <v>REGULER</v>
          </cell>
          <cell r="AT821" t="str">
            <v>REGULER</v>
          </cell>
          <cell r="AU821" t="str">
            <v>REGULER</v>
          </cell>
          <cell r="AV821" t="str">
            <v/>
          </cell>
          <cell r="AW821">
            <v>16</v>
          </cell>
          <cell r="AX821">
            <v>8</v>
          </cell>
          <cell r="AY821">
            <v>2</v>
          </cell>
          <cell r="AZ821">
            <v>12</v>
          </cell>
          <cell r="BA821">
            <v>7</v>
          </cell>
          <cell r="BB821">
            <v>16</v>
          </cell>
          <cell r="BC821">
            <v>8</v>
          </cell>
          <cell r="BD821">
            <v>2</v>
          </cell>
          <cell r="BE821">
            <v>12</v>
          </cell>
          <cell r="BF821">
            <v>7</v>
          </cell>
          <cell r="BG821">
            <v>10</v>
          </cell>
          <cell r="BH821">
            <v>16</v>
          </cell>
          <cell r="BI821">
            <v>8</v>
          </cell>
          <cell r="BJ821">
            <v>2</v>
          </cell>
          <cell r="BK821">
            <v>12</v>
          </cell>
          <cell r="BL821">
            <v>7</v>
          </cell>
          <cell r="BM821" t="str">
            <v/>
          </cell>
          <cell r="BN821">
            <v>55</v>
          </cell>
          <cell r="BO821">
            <v>10</v>
          </cell>
          <cell r="BP821">
            <v>16</v>
          </cell>
          <cell r="BQ821">
            <v>8</v>
          </cell>
          <cell r="BR821">
            <v>2</v>
          </cell>
          <cell r="BS821">
            <v>12</v>
          </cell>
          <cell r="BT821">
            <v>7</v>
          </cell>
          <cell r="BU821" t="str">
            <v/>
          </cell>
          <cell r="BV821">
            <v>55</v>
          </cell>
          <cell r="BW821">
            <v>1</v>
          </cell>
          <cell r="BX821" t="str">
            <v>TIDAK</v>
          </cell>
          <cell r="BY821" t="str">
            <v>TIDAK</v>
          </cell>
        </row>
        <row r="822">
          <cell r="A822" t="str">
            <v>A4050</v>
          </cell>
          <cell r="B822" t="str">
            <v>DITA PUSPITA SARI</v>
          </cell>
          <cell r="C822" t="str">
            <v>TEMA C2</v>
          </cell>
          <cell r="D822">
            <v>45436</v>
          </cell>
          <cell r="E822" t="str">
            <v>May-24</v>
          </cell>
          <cell r="F822" t="str">
            <v>-</v>
          </cell>
          <cell r="G822" t="str">
            <v>-</v>
          </cell>
          <cell r="H822" t="str">
            <v>-</v>
          </cell>
          <cell r="I822" t="str">
            <v>-</v>
          </cell>
          <cell r="J822" t="str">
            <v>-</v>
          </cell>
          <cell r="K822" t="str">
            <v>REGULER</v>
          </cell>
          <cell r="L822" t="str">
            <v>REGULER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13</v>
          </cell>
          <cell r="S822">
            <v>18</v>
          </cell>
          <cell r="T822">
            <v>31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13</v>
          </cell>
          <cell r="AA822">
            <v>18</v>
          </cell>
          <cell r="AB822">
            <v>31</v>
          </cell>
          <cell r="AC822">
            <v>0</v>
          </cell>
          <cell r="AD822" t="str">
            <v>TIDAK</v>
          </cell>
          <cell r="AE822" t="str">
            <v>TIDAK</v>
          </cell>
          <cell r="AF822">
            <v>31</v>
          </cell>
          <cell r="AG822">
            <v>1</v>
          </cell>
          <cell r="AH822" t="str">
            <v>SAPHIRE</v>
          </cell>
          <cell r="AI822">
            <v>0</v>
          </cell>
          <cell r="AJ822" t="str">
            <v>FALSE</v>
          </cell>
          <cell r="AK822">
            <v>0</v>
          </cell>
          <cell r="AL822">
            <v>45261</v>
          </cell>
          <cell r="AM822">
            <v>45701</v>
          </cell>
          <cell r="AN822">
            <v>1</v>
          </cell>
          <cell r="AO822">
            <v>31</v>
          </cell>
          <cell r="AP822" t="str">
            <v>-</v>
          </cell>
          <cell r="AQ822" t="str">
            <v>-</v>
          </cell>
          <cell r="AR822" t="str">
            <v>EKSKLUSIF</v>
          </cell>
          <cell r="AS822" t="str">
            <v>EKSKLUSIF</v>
          </cell>
          <cell r="AT822" t="str">
            <v>REGULER</v>
          </cell>
          <cell r="AU822" t="str">
            <v>REGULER</v>
          </cell>
          <cell r="AV822" t="str">
            <v/>
          </cell>
          <cell r="AW822">
            <v>49</v>
          </cell>
          <cell r="AX822">
            <v>45</v>
          </cell>
          <cell r="AY822">
            <v>42</v>
          </cell>
          <cell r="AZ822">
            <v>34</v>
          </cell>
          <cell r="BA822">
            <v>36</v>
          </cell>
          <cell r="BB822">
            <v>49</v>
          </cell>
          <cell r="BC822">
            <v>45</v>
          </cell>
          <cell r="BD822">
            <v>42</v>
          </cell>
          <cell r="BE822">
            <v>34</v>
          </cell>
          <cell r="BF822">
            <v>36</v>
          </cell>
          <cell r="BG822">
            <v>13</v>
          </cell>
          <cell r="BH822">
            <v>49</v>
          </cell>
          <cell r="BI822">
            <v>45</v>
          </cell>
          <cell r="BJ822">
            <v>42</v>
          </cell>
          <cell r="BK822">
            <v>34</v>
          </cell>
          <cell r="BL822">
            <v>36</v>
          </cell>
          <cell r="BM822">
            <v>18</v>
          </cell>
          <cell r="BN822">
            <v>237</v>
          </cell>
          <cell r="BO822">
            <v>13</v>
          </cell>
          <cell r="BP822">
            <v>49</v>
          </cell>
          <cell r="BQ822">
            <v>0</v>
          </cell>
          <cell r="BR822">
            <v>0</v>
          </cell>
          <cell r="BS822">
            <v>34</v>
          </cell>
          <cell r="BT822">
            <v>36</v>
          </cell>
          <cell r="BU822">
            <v>18</v>
          </cell>
          <cell r="BV822">
            <v>150</v>
          </cell>
          <cell r="BW822">
            <v>0</v>
          </cell>
          <cell r="BX822" t="str">
            <v>TIDAK</v>
          </cell>
          <cell r="BY822" t="str">
            <v>TIDAK</v>
          </cell>
        </row>
        <row r="823">
          <cell r="A823" t="str">
            <v>A2540</v>
          </cell>
          <cell r="B823" t="str">
            <v>Dwi Novita</v>
          </cell>
          <cell r="C823" t="str">
            <v>TEMA C2</v>
          </cell>
          <cell r="D823">
            <v>45115</v>
          </cell>
          <cell r="E823" t="str">
            <v>Jul-23</v>
          </cell>
          <cell r="F823" t="str">
            <v>REGULER</v>
          </cell>
          <cell r="G823" t="str">
            <v>REGULER</v>
          </cell>
          <cell r="H823" t="str">
            <v>REGULER</v>
          </cell>
          <cell r="I823" t="str">
            <v>REGULER</v>
          </cell>
          <cell r="J823" t="str">
            <v>REGULER</v>
          </cell>
          <cell r="K823" t="str">
            <v>REGULER</v>
          </cell>
          <cell r="L823" t="str">
            <v>REGULER</v>
          </cell>
          <cell r="M823">
            <v>16</v>
          </cell>
          <cell r="N823">
            <v>41</v>
          </cell>
          <cell r="O823">
            <v>33</v>
          </cell>
          <cell r="P823">
            <v>26</v>
          </cell>
          <cell r="Q823">
            <v>11</v>
          </cell>
          <cell r="R823">
            <v>22</v>
          </cell>
          <cell r="S823">
            <v>14</v>
          </cell>
          <cell r="T823">
            <v>163</v>
          </cell>
          <cell r="U823">
            <v>16</v>
          </cell>
          <cell r="V823">
            <v>41</v>
          </cell>
          <cell r="W823">
            <v>33</v>
          </cell>
          <cell r="X823">
            <v>26</v>
          </cell>
          <cell r="Y823">
            <v>11</v>
          </cell>
          <cell r="Z823">
            <v>22</v>
          </cell>
          <cell r="AA823">
            <v>14</v>
          </cell>
          <cell r="AB823">
            <v>163</v>
          </cell>
          <cell r="AC823">
            <v>0</v>
          </cell>
          <cell r="AD823" t="str">
            <v>TIDAK</v>
          </cell>
          <cell r="AE823" t="str">
            <v>TIDAK</v>
          </cell>
          <cell r="AF823">
            <v>163</v>
          </cell>
          <cell r="AG823">
            <v>2</v>
          </cell>
          <cell r="AH823" t="str">
            <v>SAPHIRE</v>
          </cell>
          <cell r="AI823">
            <v>135</v>
          </cell>
          <cell r="AJ823" t="str">
            <v>Y</v>
          </cell>
          <cell r="AK823">
            <v>0</v>
          </cell>
          <cell r="AL823">
            <v>45261</v>
          </cell>
          <cell r="AM823">
            <v>45701</v>
          </cell>
          <cell r="AN823">
            <v>1</v>
          </cell>
          <cell r="AO823">
            <v>28</v>
          </cell>
          <cell r="AP823" t="str">
            <v>-</v>
          </cell>
          <cell r="AQ823" t="str">
            <v>-</v>
          </cell>
          <cell r="AR823" t="str">
            <v>REGULER</v>
          </cell>
          <cell r="AS823" t="str">
            <v>REGULER</v>
          </cell>
          <cell r="AT823" t="str">
            <v>REGULER</v>
          </cell>
          <cell r="AU823" t="str">
            <v>REGULER</v>
          </cell>
          <cell r="AV823" t="str">
            <v/>
          </cell>
          <cell r="AW823">
            <v>30</v>
          </cell>
          <cell r="AX823">
            <v>15</v>
          </cell>
          <cell r="AY823">
            <v>13</v>
          </cell>
          <cell r="AZ823">
            <v>11</v>
          </cell>
          <cell r="BA823">
            <v>3</v>
          </cell>
          <cell r="BB823">
            <v>30</v>
          </cell>
          <cell r="BC823">
            <v>15</v>
          </cell>
          <cell r="BD823">
            <v>13</v>
          </cell>
          <cell r="BE823">
            <v>11</v>
          </cell>
          <cell r="BF823">
            <v>3</v>
          </cell>
          <cell r="BG823">
            <v>12</v>
          </cell>
          <cell r="BH823">
            <v>30</v>
          </cell>
          <cell r="BI823">
            <v>15</v>
          </cell>
          <cell r="BJ823">
            <v>13</v>
          </cell>
          <cell r="BK823">
            <v>11</v>
          </cell>
          <cell r="BL823">
            <v>3</v>
          </cell>
          <cell r="BM823" t="str">
            <v/>
          </cell>
          <cell r="BN823">
            <v>84</v>
          </cell>
          <cell r="BO823">
            <v>12</v>
          </cell>
          <cell r="BP823">
            <v>30</v>
          </cell>
          <cell r="BQ823">
            <v>15</v>
          </cell>
          <cell r="BR823">
            <v>13</v>
          </cell>
          <cell r="BS823">
            <v>11</v>
          </cell>
          <cell r="BT823">
            <v>3</v>
          </cell>
          <cell r="BU823" t="str">
            <v/>
          </cell>
          <cell r="BV823">
            <v>84</v>
          </cell>
          <cell r="BW823">
            <v>1</v>
          </cell>
          <cell r="BX823" t="str">
            <v>TIDAK</v>
          </cell>
          <cell r="BY823" t="str">
            <v>TIDAK</v>
          </cell>
        </row>
        <row r="824">
          <cell r="A824" t="str">
            <v>A2583</v>
          </cell>
          <cell r="B824" t="str">
            <v>Dwi Ratna Yaditara</v>
          </cell>
          <cell r="C824" t="str">
            <v>TEMA C2</v>
          </cell>
          <cell r="D824">
            <v>45112</v>
          </cell>
          <cell r="E824" t="str">
            <v>Jul-23</v>
          </cell>
          <cell r="F824" t="str">
            <v>REGULER</v>
          </cell>
          <cell r="G824" t="str">
            <v>REGULER</v>
          </cell>
          <cell r="H824" t="str">
            <v>REGULER</v>
          </cell>
          <cell r="I824" t="str">
            <v>REGULER</v>
          </cell>
          <cell r="J824" t="str">
            <v>REGULER</v>
          </cell>
          <cell r="K824" t="str">
            <v>REGULER</v>
          </cell>
          <cell r="L824" t="str">
            <v>REGULER</v>
          </cell>
          <cell r="M824">
            <v>17</v>
          </cell>
          <cell r="N824">
            <v>43</v>
          </cell>
          <cell r="O824">
            <v>34</v>
          </cell>
          <cell r="P824">
            <v>32</v>
          </cell>
          <cell r="Q824">
            <v>31</v>
          </cell>
          <cell r="R824">
            <v>31</v>
          </cell>
          <cell r="S824">
            <v>15</v>
          </cell>
          <cell r="T824">
            <v>203</v>
          </cell>
          <cell r="U824">
            <v>17</v>
          </cell>
          <cell r="V824">
            <v>43</v>
          </cell>
          <cell r="W824">
            <v>34</v>
          </cell>
          <cell r="X824">
            <v>32</v>
          </cell>
          <cell r="Y824">
            <v>31</v>
          </cell>
          <cell r="Z824">
            <v>31</v>
          </cell>
          <cell r="AA824">
            <v>15</v>
          </cell>
          <cell r="AB824">
            <v>203</v>
          </cell>
          <cell r="AC824">
            <v>0</v>
          </cell>
          <cell r="AD824" t="str">
            <v>TIDAK</v>
          </cell>
          <cell r="AE824" t="str">
            <v>TIDAK</v>
          </cell>
          <cell r="AF824">
            <v>203</v>
          </cell>
          <cell r="AG824">
            <v>4</v>
          </cell>
          <cell r="AH824" t="str">
            <v>SAPHIRE</v>
          </cell>
          <cell r="AI824">
            <v>0</v>
          </cell>
          <cell r="AJ824" t="str">
            <v>Y</v>
          </cell>
          <cell r="AK824">
            <v>0</v>
          </cell>
          <cell r="AL824">
            <v>45261</v>
          </cell>
          <cell r="AM824">
            <v>45701</v>
          </cell>
          <cell r="AN824">
            <v>1</v>
          </cell>
          <cell r="AO824">
            <v>203</v>
          </cell>
          <cell r="AP824" t="str">
            <v>-</v>
          </cell>
          <cell r="AQ824" t="str">
            <v>-</v>
          </cell>
          <cell r="AR824" t="str">
            <v>REGULER</v>
          </cell>
          <cell r="AS824" t="str">
            <v>-</v>
          </cell>
          <cell r="AT824" t="str">
            <v>-</v>
          </cell>
          <cell r="AU824" t="str">
            <v>-</v>
          </cell>
          <cell r="AV824" t="str">
            <v/>
          </cell>
          <cell r="AW824">
            <v>26</v>
          </cell>
          <cell r="AX824">
            <v>13</v>
          </cell>
          <cell r="AY824">
            <v>0</v>
          </cell>
          <cell r="AZ824">
            <v>0</v>
          </cell>
          <cell r="BA824">
            <v>0</v>
          </cell>
          <cell r="BB824">
            <v>26</v>
          </cell>
          <cell r="BC824">
            <v>13</v>
          </cell>
          <cell r="BD824">
            <v>0</v>
          </cell>
          <cell r="BE824">
            <v>0</v>
          </cell>
          <cell r="BF824">
            <v>0</v>
          </cell>
          <cell r="BG824">
            <v>12</v>
          </cell>
          <cell r="BH824">
            <v>26</v>
          </cell>
          <cell r="BI824">
            <v>13</v>
          </cell>
          <cell r="BJ824">
            <v>0</v>
          </cell>
          <cell r="BK824">
            <v>0</v>
          </cell>
          <cell r="BL824">
            <v>0</v>
          </cell>
          <cell r="BM824" t="str">
            <v/>
          </cell>
          <cell r="BN824">
            <v>51</v>
          </cell>
          <cell r="BO824">
            <v>12</v>
          </cell>
          <cell r="BP824">
            <v>26</v>
          </cell>
          <cell r="BQ824">
            <v>13</v>
          </cell>
          <cell r="BR824">
            <v>0</v>
          </cell>
          <cell r="BS824">
            <v>0</v>
          </cell>
          <cell r="BT824">
            <v>0</v>
          </cell>
          <cell r="BU824" t="str">
            <v/>
          </cell>
          <cell r="BV824">
            <v>51</v>
          </cell>
          <cell r="BW824">
            <v>4</v>
          </cell>
          <cell r="BX824" t="str">
            <v>DOWNGRADE</v>
          </cell>
          <cell r="BY824" t="str">
            <v>RESET</v>
          </cell>
        </row>
        <row r="825">
          <cell r="A825" t="str">
            <v>A0855</v>
          </cell>
          <cell r="B825" t="str">
            <v>Dwike Mutiara Rahmadani</v>
          </cell>
          <cell r="C825" t="str">
            <v>TEMA C2</v>
          </cell>
          <cell r="D825">
            <v>44896</v>
          </cell>
          <cell r="E825" t="str">
            <v>Dec-22</v>
          </cell>
          <cell r="F825" t="str">
            <v>EKSKLUSIF</v>
          </cell>
          <cell r="G825" t="str">
            <v>EKSKLUSIF</v>
          </cell>
          <cell r="H825" t="str">
            <v>EKSKLUSIF</v>
          </cell>
          <cell r="I825" t="str">
            <v>REGULER</v>
          </cell>
          <cell r="J825" t="str">
            <v>REGULER</v>
          </cell>
          <cell r="K825" t="str">
            <v>REGULER</v>
          </cell>
          <cell r="L825" t="str">
            <v>EKSKLUSIF</v>
          </cell>
          <cell r="M825">
            <v>20</v>
          </cell>
          <cell r="N825">
            <v>47</v>
          </cell>
          <cell r="O825">
            <v>39</v>
          </cell>
          <cell r="P825">
            <v>35</v>
          </cell>
          <cell r="Q825">
            <v>18</v>
          </cell>
          <cell r="R825">
            <v>33</v>
          </cell>
          <cell r="S825">
            <v>20</v>
          </cell>
          <cell r="T825">
            <v>212</v>
          </cell>
          <cell r="U825">
            <v>0</v>
          </cell>
          <cell r="V825">
            <v>0</v>
          </cell>
          <cell r="W825">
            <v>0</v>
          </cell>
          <cell r="X825">
            <v>35</v>
          </cell>
          <cell r="Y825">
            <v>18</v>
          </cell>
          <cell r="Z825">
            <v>33</v>
          </cell>
          <cell r="AA825">
            <v>0</v>
          </cell>
          <cell r="AB825">
            <v>86</v>
          </cell>
          <cell r="AC825">
            <v>0</v>
          </cell>
          <cell r="AD825" t="str">
            <v>TIDAK</v>
          </cell>
          <cell r="AE825" t="str">
            <v>TIDAK</v>
          </cell>
          <cell r="AF825">
            <v>86</v>
          </cell>
          <cell r="AG825">
            <v>2</v>
          </cell>
          <cell r="AH825" t="str">
            <v>SAPHIRE</v>
          </cell>
          <cell r="AI825">
            <v>65</v>
          </cell>
          <cell r="AJ825" t="str">
            <v>Y</v>
          </cell>
          <cell r="AK825">
            <v>0</v>
          </cell>
          <cell r="AL825">
            <v>45261</v>
          </cell>
          <cell r="AM825">
            <v>45701</v>
          </cell>
          <cell r="AN825">
            <v>1</v>
          </cell>
          <cell r="AO825">
            <v>21</v>
          </cell>
          <cell r="AP825" t="str">
            <v>EKSKLUSIF</v>
          </cell>
          <cell r="AQ825" t="str">
            <v>-</v>
          </cell>
          <cell r="AR825" t="str">
            <v>EKSKLUSIF</v>
          </cell>
          <cell r="AS825" t="str">
            <v>REGULER</v>
          </cell>
          <cell r="AT825" t="str">
            <v>REGULER</v>
          </cell>
          <cell r="AU825" t="str">
            <v>REGULER</v>
          </cell>
          <cell r="AV825" t="str">
            <v/>
          </cell>
          <cell r="AW825">
            <v>48</v>
          </cell>
          <cell r="AX825">
            <v>45</v>
          </cell>
          <cell r="AY825">
            <v>35</v>
          </cell>
          <cell r="AZ825">
            <v>42</v>
          </cell>
          <cell r="BA825">
            <v>27</v>
          </cell>
          <cell r="BB825">
            <v>48</v>
          </cell>
          <cell r="BC825">
            <v>45</v>
          </cell>
          <cell r="BD825">
            <v>35</v>
          </cell>
          <cell r="BE825">
            <v>42</v>
          </cell>
          <cell r="BF825">
            <v>27</v>
          </cell>
          <cell r="BG825">
            <v>18</v>
          </cell>
          <cell r="BH825">
            <v>48</v>
          </cell>
          <cell r="BI825">
            <v>45</v>
          </cell>
          <cell r="BJ825">
            <v>35</v>
          </cell>
          <cell r="BK825">
            <v>42</v>
          </cell>
          <cell r="BL825">
            <v>27</v>
          </cell>
          <cell r="BM825">
            <v>16</v>
          </cell>
          <cell r="BN825">
            <v>231</v>
          </cell>
          <cell r="BO825">
            <v>0</v>
          </cell>
          <cell r="BP825">
            <v>48</v>
          </cell>
          <cell r="BQ825">
            <v>0</v>
          </cell>
          <cell r="BR825">
            <v>35</v>
          </cell>
          <cell r="BS825">
            <v>42</v>
          </cell>
          <cell r="BT825">
            <v>27</v>
          </cell>
          <cell r="BU825">
            <v>16</v>
          </cell>
          <cell r="BV825">
            <v>168</v>
          </cell>
          <cell r="BW825">
            <v>0</v>
          </cell>
          <cell r="BX825" t="str">
            <v>TIDAK</v>
          </cell>
          <cell r="BY825" t="str">
            <v>TIDAK</v>
          </cell>
        </row>
        <row r="826">
          <cell r="A826" t="str">
            <v>A3134</v>
          </cell>
          <cell r="B826" t="str">
            <v>Dyana Arum Nugraini</v>
          </cell>
          <cell r="C826" t="str">
            <v>TEMA C2</v>
          </cell>
          <cell r="D826">
            <v>45215</v>
          </cell>
          <cell r="E826" t="str">
            <v>Oct-23</v>
          </cell>
          <cell r="F826" t="str">
            <v>REGULER</v>
          </cell>
          <cell r="G826" t="str">
            <v>REGULER</v>
          </cell>
          <cell r="H826" t="str">
            <v>REGULER</v>
          </cell>
          <cell r="I826" t="str">
            <v>REGULER</v>
          </cell>
          <cell r="J826" t="str">
            <v>REGULER</v>
          </cell>
          <cell r="K826" t="str">
            <v>-</v>
          </cell>
          <cell r="L826" t="str">
            <v>-</v>
          </cell>
          <cell r="M826">
            <v>19</v>
          </cell>
          <cell r="N826">
            <v>39</v>
          </cell>
          <cell r="O826">
            <v>34</v>
          </cell>
          <cell r="P826">
            <v>35</v>
          </cell>
          <cell r="Q826">
            <v>5</v>
          </cell>
          <cell r="R826">
            <v>0</v>
          </cell>
          <cell r="S826" t="str">
            <v/>
          </cell>
          <cell r="T826">
            <v>132</v>
          </cell>
          <cell r="U826">
            <v>19</v>
          </cell>
          <cell r="V826">
            <v>39</v>
          </cell>
          <cell r="W826">
            <v>34</v>
          </cell>
          <cell r="X826">
            <v>35</v>
          </cell>
          <cell r="Y826">
            <v>5</v>
          </cell>
          <cell r="Z826">
            <v>0</v>
          </cell>
          <cell r="AA826" t="str">
            <v/>
          </cell>
          <cell r="AB826">
            <v>132</v>
          </cell>
          <cell r="AC826">
            <v>2</v>
          </cell>
          <cell r="AD826" t="str">
            <v>TIDAK</v>
          </cell>
          <cell r="AE826" t="str">
            <v>TIDAK</v>
          </cell>
          <cell r="AF826">
            <v>132</v>
          </cell>
          <cell r="AG826">
            <v>2</v>
          </cell>
          <cell r="AH826" t="str">
            <v>SAPHIRE</v>
          </cell>
          <cell r="AI826">
            <v>0</v>
          </cell>
          <cell r="AJ826" t="str">
            <v>Y</v>
          </cell>
          <cell r="AK826">
            <v>0</v>
          </cell>
          <cell r="AL826">
            <v>45261</v>
          </cell>
          <cell r="AM826">
            <v>45701</v>
          </cell>
          <cell r="AN826">
            <v>1</v>
          </cell>
          <cell r="AO826">
            <v>132</v>
          </cell>
          <cell r="AP826" t="str">
            <v>-</v>
          </cell>
          <cell r="AQ826" t="str">
            <v>-</v>
          </cell>
          <cell r="AR826" t="str">
            <v>-</v>
          </cell>
          <cell r="AS826" t="str">
            <v>-</v>
          </cell>
          <cell r="AT826" t="str">
            <v>-</v>
          </cell>
          <cell r="AU826" t="str">
            <v>-</v>
          </cell>
          <cell r="AV826" t="str">
            <v/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 t="str">
            <v/>
          </cell>
          <cell r="BH826">
            <v>0</v>
          </cell>
          <cell r="BI826">
            <v>0</v>
          </cell>
          <cell r="BJ826">
            <v>0</v>
          </cell>
          <cell r="BK826">
            <v>0</v>
          </cell>
          <cell r="BL826">
            <v>0</v>
          </cell>
          <cell r="BM826" t="str">
            <v/>
          </cell>
          <cell r="BN826">
            <v>0</v>
          </cell>
          <cell r="BO826" t="str">
            <v/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T826">
            <v>0</v>
          </cell>
          <cell r="BU826" t="str">
            <v/>
          </cell>
          <cell r="BV826">
            <v>0</v>
          </cell>
          <cell r="BW826">
            <v>7</v>
          </cell>
          <cell r="BX826" t="str">
            <v>DOWNGRADE</v>
          </cell>
          <cell r="BY826" t="str">
            <v>RESET</v>
          </cell>
        </row>
        <row r="827">
          <cell r="A827" t="str">
            <v>A4086</v>
          </cell>
          <cell r="B827" t="str">
            <v>EFA KURNIASARI</v>
          </cell>
          <cell r="C827" t="str">
            <v>TEMA C2</v>
          </cell>
          <cell r="D827">
            <v>45442</v>
          </cell>
          <cell r="E827" t="str">
            <v>May-24</v>
          </cell>
          <cell r="F827" t="str">
            <v>-</v>
          </cell>
          <cell r="G827" t="str">
            <v>-</v>
          </cell>
          <cell r="H827" t="str">
            <v>-</v>
          </cell>
          <cell r="I827" t="str">
            <v>-</v>
          </cell>
          <cell r="J827" t="str">
            <v>-</v>
          </cell>
          <cell r="K827" t="str">
            <v>REGULER</v>
          </cell>
          <cell r="L827" t="str">
            <v>REGULER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4</v>
          </cell>
          <cell r="S827">
            <v>19</v>
          </cell>
          <cell r="T827">
            <v>23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4</v>
          </cell>
          <cell r="AA827">
            <v>19</v>
          </cell>
          <cell r="AB827">
            <v>23</v>
          </cell>
          <cell r="AC827">
            <v>0</v>
          </cell>
          <cell r="AD827" t="str">
            <v>TIDAK</v>
          </cell>
          <cell r="AE827" t="str">
            <v>TIDAK</v>
          </cell>
          <cell r="AF827">
            <v>23</v>
          </cell>
          <cell r="AG827">
            <v>1</v>
          </cell>
          <cell r="AH827" t="str">
            <v>SAPHIRE</v>
          </cell>
          <cell r="AI827">
            <v>0</v>
          </cell>
          <cell r="AJ827" t="str">
            <v>FALSE</v>
          </cell>
          <cell r="AK827">
            <v>0</v>
          </cell>
          <cell r="AL827">
            <v>45261</v>
          </cell>
          <cell r="AM827">
            <v>45701</v>
          </cell>
          <cell r="AN827">
            <v>1</v>
          </cell>
          <cell r="AO827">
            <v>23</v>
          </cell>
          <cell r="AP827" t="str">
            <v>-</v>
          </cell>
          <cell r="AQ827" t="str">
            <v>-</v>
          </cell>
          <cell r="AR827" t="str">
            <v>-</v>
          </cell>
          <cell r="AS827" t="str">
            <v>-</v>
          </cell>
          <cell r="AT827" t="str">
            <v>-</v>
          </cell>
          <cell r="AU827" t="str">
            <v>-</v>
          </cell>
          <cell r="AV827" t="str">
            <v/>
          </cell>
          <cell r="AW827">
            <v>34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34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15</v>
          </cell>
          <cell r="BH827">
            <v>34</v>
          </cell>
          <cell r="BI827">
            <v>0</v>
          </cell>
          <cell r="BJ827">
            <v>0</v>
          </cell>
          <cell r="BK827">
            <v>0</v>
          </cell>
          <cell r="BL827">
            <v>0</v>
          </cell>
          <cell r="BM827" t="str">
            <v/>
          </cell>
          <cell r="BN827">
            <v>49</v>
          </cell>
          <cell r="BO827">
            <v>15</v>
          </cell>
          <cell r="BP827">
            <v>34</v>
          </cell>
          <cell r="BQ827">
            <v>0</v>
          </cell>
          <cell r="BR827">
            <v>0</v>
          </cell>
          <cell r="BS827">
            <v>0</v>
          </cell>
          <cell r="BT827">
            <v>0</v>
          </cell>
          <cell r="BU827" t="str">
            <v/>
          </cell>
          <cell r="BV827">
            <v>49</v>
          </cell>
          <cell r="BW827">
            <v>5</v>
          </cell>
          <cell r="BX827" t="str">
            <v>DOWNGRADE</v>
          </cell>
          <cell r="BY827" t="str">
            <v>RESET</v>
          </cell>
        </row>
        <row r="828">
          <cell r="A828" t="str">
            <v>A0900</v>
          </cell>
          <cell r="B828" t="str">
            <v>Egi Rahmawati</v>
          </cell>
          <cell r="C828" t="str">
            <v>TEMA C2</v>
          </cell>
          <cell r="D828">
            <v>44902</v>
          </cell>
          <cell r="E828" t="str">
            <v>Dec-22</v>
          </cell>
          <cell r="F828" t="str">
            <v>EKSKLUSIF</v>
          </cell>
          <cell r="G828" t="str">
            <v>EKSKLUSIF</v>
          </cell>
          <cell r="H828" t="str">
            <v>EKSKLUSIF</v>
          </cell>
          <cell r="I828" t="str">
            <v>REGULER</v>
          </cell>
          <cell r="J828" t="str">
            <v>REGULER</v>
          </cell>
          <cell r="K828" t="str">
            <v>REGULER</v>
          </cell>
          <cell r="L828" t="str">
            <v>-</v>
          </cell>
          <cell r="M828">
            <v>21</v>
          </cell>
          <cell r="N828">
            <v>45</v>
          </cell>
          <cell r="O828">
            <v>39</v>
          </cell>
          <cell r="P828">
            <v>35</v>
          </cell>
          <cell r="Q828">
            <v>26</v>
          </cell>
          <cell r="R828">
            <v>2</v>
          </cell>
          <cell r="S828" t="str">
            <v/>
          </cell>
          <cell r="T828">
            <v>168</v>
          </cell>
          <cell r="U828">
            <v>0</v>
          </cell>
          <cell r="V828">
            <v>0</v>
          </cell>
          <cell r="W828">
            <v>0</v>
          </cell>
          <cell r="X828">
            <v>35</v>
          </cell>
          <cell r="Y828">
            <v>26</v>
          </cell>
          <cell r="Z828">
            <v>2</v>
          </cell>
          <cell r="AA828" t="str">
            <v/>
          </cell>
          <cell r="AB828">
            <v>63</v>
          </cell>
          <cell r="AC828">
            <v>1</v>
          </cell>
          <cell r="AD828" t="str">
            <v>TIDAK</v>
          </cell>
          <cell r="AE828" t="str">
            <v>TIDAK</v>
          </cell>
          <cell r="AF828">
            <v>63</v>
          </cell>
          <cell r="AG828">
            <v>2</v>
          </cell>
          <cell r="AH828" t="str">
            <v>SAPHIRE</v>
          </cell>
          <cell r="AI828">
            <v>0</v>
          </cell>
          <cell r="AJ828" t="str">
            <v>FALSE</v>
          </cell>
          <cell r="AK828">
            <v>0</v>
          </cell>
          <cell r="AL828">
            <v>45261</v>
          </cell>
          <cell r="AM828">
            <v>45701</v>
          </cell>
          <cell r="AN828">
            <v>1</v>
          </cell>
          <cell r="AO828">
            <v>63</v>
          </cell>
          <cell r="AP828" t="str">
            <v>-</v>
          </cell>
          <cell r="AQ828" t="str">
            <v>-</v>
          </cell>
          <cell r="AR828" t="str">
            <v>-</v>
          </cell>
          <cell r="AS828" t="str">
            <v>-</v>
          </cell>
          <cell r="AT828" t="str">
            <v>-</v>
          </cell>
          <cell r="AU828" t="str">
            <v>-</v>
          </cell>
          <cell r="AV828" t="str">
            <v/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 t="str">
            <v/>
          </cell>
          <cell r="BH828">
            <v>0</v>
          </cell>
          <cell r="BI828">
            <v>0</v>
          </cell>
          <cell r="BJ828">
            <v>0</v>
          </cell>
          <cell r="BK828">
            <v>0</v>
          </cell>
          <cell r="BL828">
            <v>0</v>
          </cell>
          <cell r="BM828" t="str">
            <v/>
          </cell>
          <cell r="BN828">
            <v>0</v>
          </cell>
          <cell r="BO828" t="str">
            <v/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T828">
            <v>0</v>
          </cell>
          <cell r="BU828" t="str">
            <v/>
          </cell>
          <cell r="BV828">
            <v>0</v>
          </cell>
          <cell r="BW828">
            <v>7</v>
          </cell>
          <cell r="BX828" t="str">
            <v>DOWNGRADE</v>
          </cell>
          <cell r="BY828" t="str">
            <v>RESET</v>
          </cell>
        </row>
        <row r="829">
          <cell r="A829" t="str">
            <v>A3764</v>
          </cell>
          <cell r="B829" t="str">
            <v>Egidius Salino</v>
          </cell>
          <cell r="C829" t="str">
            <v>TEMA C2</v>
          </cell>
          <cell r="D829">
            <v>45344</v>
          </cell>
          <cell r="E829" t="str">
            <v>Feb-24</v>
          </cell>
          <cell r="F829" t="str">
            <v>-</v>
          </cell>
          <cell r="G829" t="str">
            <v>-</v>
          </cell>
          <cell r="H829" t="str">
            <v>REGULER</v>
          </cell>
          <cell r="I829" t="str">
            <v>REGULER</v>
          </cell>
          <cell r="J829" t="str">
            <v>REGULER</v>
          </cell>
          <cell r="K829" t="str">
            <v>REGULER</v>
          </cell>
          <cell r="L829" t="str">
            <v>REGULER</v>
          </cell>
          <cell r="M829">
            <v>0</v>
          </cell>
          <cell r="N829">
            <v>0</v>
          </cell>
          <cell r="O829">
            <v>4</v>
          </cell>
          <cell r="P829">
            <v>19</v>
          </cell>
          <cell r="Q829">
            <v>24</v>
          </cell>
          <cell r="R829">
            <v>24</v>
          </cell>
          <cell r="S829">
            <v>10</v>
          </cell>
          <cell r="T829">
            <v>81</v>
          </cell>
          <cell r="U829">
            <v>0</v>
          </cell>
          <cell r="V829">
            <v>0</v>
          </cell>
          <cell r="W829">
            <v>4</v>
          </cell>
          <cell r="X829">
            <v>19</v>
          </cell>
          <cell r="Y829">
            <v>24</v>
          </cell>
          <cell r="Z829">
            <v>24</v>
          </cell>
          <cell r="AA829">
            <v>10</v>
          </cell>
          <cell r="AB829">
            <v>81</v>
          </cell>
          <cell r="AC829">
            <v>0</v>
          </cell>
          <cell r="AD829" t="str">
            <v>TIDAK</v>
          </cell>
          <cell r="AE829" t="str">
            <v>TIDAK</v>
          </cell>
          <cell r="AF829">
            <v>81</v>
          </cell>
          <cell r="AG829">
            <v>2</v>
          </cell>
          <cell r="AH829" t="str">
            <v>SAPHIRE</v>
          </cell>
          <cell r="AI829">
            <v>0</v>
          </cell>
          <cell r="AJ829" t="str">
            <v>Y</v>
          </cell>
          <cell r="AK829">
            <v>0</v>
          </cell>
          <cell r="AL829">
            <v>45261</v>
          </cell>
          <cell r="AM829">
            <v>45701</v>
          </cell>
          <cell r="AN829">
            <v>1</v>
          </cell>
          <cell r="AO829">
            <v>81</v>
          </cell>
          <cell r="AP829" t="str">
            <v>-</v>
          </cell>
          <cell r="AQ829" t="str">
            <v>-</v>
          </cell>
          <cell r="AR829" t="str">
            <v>-</v>
          </cell>
          <cell r="AS829" t="str">
            <v>-</v>
          </cell>
          <cell r="AT829" t="str">
            <v>-</v>
          </cell>
          <cell r="AU829" t="str">
            <v>-</v>
          </cell>
          <cell r="AV829" t="str">
            <v/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 t="str">
            <v/>
          </cell>
          <cell r="BH829">
            <v>0</v>
          </cell>
          <cell r="BI829">
            <v>0</v>
          </cell>
          <cell r="BJ829">
            <v>0</v>
          </cell>
          <cell r="BK829">
            <v>0</v>
          </cell>
          <cell r="BL829">
            <v>0</v>
          </cell>
          <cell r="BM829" t="str">
            <v/>
          </cell>
          <cell r="BN829">
            <v>0</v>
          </cell>
          <cell r="BO829" t="str">
            <v/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T829">
            <v>0</v>
          </cell>
          <cell r="BU829" t="str">
            <v/>
          </cell>
          <cell r="BV829">
            <v>0</v>
          </cell>
          <cell r="BW829">
            <v>7</v>
          </cell>
          <cell r="BX829" t="str">
            <v>DOWNGRADE</v>
          </cell>
          <cell r="BY829" t="str">
            <v>RESET</v>
          </cell>
        </row>
        <row r="830">
          <cell r="A830" t="str">
            <v>A3738</v>
          </cell>
          <cell r="B830" t="str">
            <v>Eilin Dayatri</v>
          </cell>
          <cell r="C830" t="str">
            <v>TEMA C2</v>
          </cell>
          <cell r="D830">
            <v>45367</v>
          </cell>
          <cell r="E830" t="str">
            <v>Mar-24</v>
          </cell>
          <cell r="F830" t="str">
            <v>-</v>
          </cell>
          <cell r="G830" t="str">
            <v>-</v>
          </cell>
          <cell r="H830" t="str">
            <v>REGULER</v>
          </cell>
          <cell r="I830" t="str">
            <v>REGULER</v>
          </cell>
          <cell r="J830" t="str">
            <v>REGULER</v>
          </cell>
          <cell r="K830" t="str">
            <v>REGULER</v>
          </cell>
          <cell r="L830" t="str">
            <v>REGULER</v>
          </cell>
          <cell r="M830">
            <v>0</v>
          </cell>
          <cell r="N830">
            <v>0</v>
          </cell>
          <cell r="O830">
            <v>3</v>
          </cell>
          <cell r="P830">
            <v>29</v>
          </cell>
          <cell r="Q830">
            <v>38</v>
          </cell>
          <cell r="R830">
            <v>24</v>
          </cell>
          <cell r="S830">
            <v>11</v>
          </cell>
          <cell r="T830">
            <v>105</v>
          </cell>
          <cell r="U830">
            <v>0</v>
          </cell>
          <cell r="V830">
            <v>0</v>
          </cell>
          <cell r="W830">
            <v>3</v>
          </cell>
          <cell r="X830">
            <v>29</v>
          </cell>
          <cell r="Y830">
            <v>38</v>
          </cell>
          <cell r="Z830">
            <v>24</v>
          </cell>
          <cell r="AA830">
            <v>11</v>
          </cell>
          <cell r="AB830">
            <v>105</v>
          </cell>
          <cell r="AC830">
            <v>0</v>
          </cell>
          <cell r="AD830" t="str">
            <v>TIDAK</v>
          </cell>
          <cell r="AE830" t="str">
            <v>TIDAK</v>
          </cell>
          <cell r="AF830">
            <v>105</v>
          </cell>
          <cell r="AG830">
            <v>1</v>
          </cell>
          <cell r="AH830" t="str">
            <v>SAPHIRE</v>
          </cell>
          <cell r="AI830">
            <v>0</v>
          </cell>
          <cell r="AJ830" t="str">
            <v>Y</v>
          </cell>
          <cell r="AK830">
            <v>0</v>
          </cell>
          <cell r="AL830">
            <v>45261</v>
          </cell>
          <cell r="AM830">
            <v>45701</v>
          </cell>
          <cell r="AN830">
            <v>1</v>
          </cell>
          <cell r="AO830">
            <v>105</v>
          </cell>
          <cell r="AP830" t="str">
            <v>-</v>
          </cell>
          <cell r="AQ830" t="str">
            <v>-</v>
          </cell>
          <cell r="AR830" t="str">
            <v>-</v>
          </cell>
          <cell r="AS830" t="str">
            <v>-</v>
          </cell>
          <cell r="AT830" t="str">
            <v>-</v>
          </cell>
          <cell r="AU830" t="str">
            <v>-</v>
          </cell>
          <cell r="AV830" t="str">
            <v/>
          </cell>
          <cell r="AW830">
            <v>2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2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7</v>
          </cell>
          <cell r="BH830">
            <v>2</v>
          </cell>
          <cell r="BI830">
            <v>0</v>
          </cell>
          <cell r="BJ830">
            <v>0</v>
          </cell>
          <cell r="BK830">
            <v>0</v>
          </cell>
          <cell r="BL830">
            <v>0</v>
          </cell>
          <cell r="BM830" t="str">
            <v/>
          </cell>
          <cell r="BN830">
            <v>9</v>
          </cell>
          <cell r="BO830">
            <v>7</v>
          </cell>
          <cell r="BP830">
            <v>2</v>
          </cell>
          <cell r="BQ830">
            <v>0</v>
          </cell>
          <cell r="BR830">
            <v>0</v>
          </cell>
          <cell r="BS830">
            <v>0</v>
          </cell>
          <cell r="BT830">
            <v>0</v>
          </cell>
          <cell r="BU830" t="str">
            <v/>
          </cell>
          <cell r="BV830">
            <v>9</v>
          </cell>
          <cell r="BW830">
            <v>5</v>
          </cell>
          <cell r="BX830" t="str">
            <v>DOWNGRADE</v>
          </cell>
          <cell r="BY830" t="str">
            <v>RESET</v>
          </cell>
        </row>
        <row r="831">
          <cell r="A831" t="str">
            <v>A3734</v>
          </cell>
          <cell r="B831" t="str">
            <v>Elisabet Gramediwila Seruni</v>
          </cell>
          <cell r="C831" t="str">
            <v>TEMA C2</v>
          </cell>
          <cell r="D831">
            <v>45337</v>
          </cell>
          <cell r="E831" t="str">
            <v>Feb-24</v>
          </cell>
          <cell r="F831" t="str">
            <v>-</v>
          </cell>
          <cell r="G831" t="str">
            <v>-</v>
          </cell>
          <cell r="H831" t="str">
            <v>REGULER</v>
          </cell>
          <cell r="I831" t="str">
            <v>REGULER</v>
          </cell>
          <cell r="J831" t="str">
            <v>-</v>
          </cell>
          <cell r="K831" t="str">
            <v>-</v>
          </cell>
          <cell r="L831" t="str">
            <v>-</v>
          </cell>
          <cell r="M831">
            <v>0</v>
          </cell>
          <cell r="N831">
            <v>0</v>
          </cell>
          <cell r="O831">
            <v>2</v>
          </cell>
          <cell r="P831">
            <v>13</v>
          </cell>
          <cell r="Q831">
            <v>0</v>
          </cell>
          <cell r="R831">
            <v>0</v>
          </cell>
          <cell r="S831" t="str">
            <v/>
          </cell>
          <cell r="T831">
            <v>15</v>
          </cell>
          <cell r="U831">
            <v>0</v>
          </cell>
          <cell r="V831">
            <v>0</v>
          </cell>
          <cell r="W831">
            <v>2</v>
          </cell>
          <cell r="X831">
            <v>13</v>
          </cell>
          <cell r="Y831">
            <v>0</v>
          </cell>
          <cell r="Z831">
            <v>0</v>
          </cell>
          <cell r="AA831" t="str">
            <v/>
          </cell>
          <cell r="AB831">
            <v>15</v>
          </cell>
          <cell r="AC831">
            <v>3</v>
          </cell>
          <cell r="AD831" t="str">
            <v>DOWNGRADE</v>
          </cell>
          <cell r="AE831" t="str">
            <v>RESET</v>
          </cell>
          <cell r="AF831">
            <v>0</v>
          </cell>
          <cell r="AG831">
            <v>1</v>
          </cell>
          <cell r="AH831" t="str">
            <v>SAPHIRE</v>
          </cell>
          <cell r="AI831">
            <v>0</v>
          </cell>
          <cell r="AJ831" t="str">
            <v>FALSE</v>
          </cell>
          <cell r="AK831">
            <v>0</v>
          </cell>
          <cell r="AL831">
            <v>45261</v>
          </cell>
          <cell r="AM831">
            <v>45701</v>
          </cell>
          <cell r="AN831">
            <v>1</v>
          </cell>
          <cell r="AO831">
            <v>0</v>
          </cell>
          <cell r="AP831" t="str">
            <v>-</v>
          </cell>
          <cell r="AQ831" t="str">
            <v>-</v>
          </cell>
          <cell r="AR831" t="str">
            <v>-</v>
          </cell>
          <cell r="AS831" t="str">
            <v>-</v>
          </cell>
          <cell r="AT831" t="str">
            <v>-</v>
          </cell>
          <cell r="AU831" t="str">
            <v>-</v>
          </cell>
          <cell r="AV831" t="str">
            <v/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 t="str">
            <v/>
          </cell>
          <cell r="BH831">
            <v>0</v>
          </cell>
          <cell r="BI831">
            <v>0</v>
          </cell>
          <cell r="BJ831">
            <v>0</v>
          </cell>
          <cell r="BK831">
            <v>0</v>
          </cell>
          <cell r="BL831">
            <v>0</v>
          </cell>
          <cell r="BM831" t="str">
            <v/>
          </cell>
          <cell r="BN831">
            <v>0</v>
          </cell>
          <cell r="BO831" t="str">
            <v/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T831">
            <v>0</v>
          </cell>
          <cell r="BU831" t="str">
            <v/>
          </cell>
          <cell r="BV831">
            <v>0</v>
          </cell>
          <cell r="BW831">
            <v>7</v>
          </cell>
          <cell r="BX831" t="str">
            <v>DOWNGRADE</v>
          </cell>
          <cell r="BY831" t="str">
            <v>RESET</v>
          </cell>
        </row>
        <row r="832">
          <cell r="A832" t="str">
            <v>A1187</v>
          </cell>
          <cell r="B832" t="str">
            <v>Ella Fatmila</v>
          </cell>
          <cell r="C832" t="str">
            <v>TEMA C2</v>
          </cell>
          <cell r="D832">
            <v>44928</v>
          </cell>
          <cell r="E832" t="str">
            <v>Jan-23</v>
          </cell>
          <cell r="F832" t="str">
            <v>REGULER</v>
          </cell>
          <cell r="G832" t="str">
            <v>REGULER</v>
          </cell>
          <cell r="H832" t="str">
            <v>REGULER</v>
          </cell>
          <cell r="I832" t="str">
            <v>REGULER</v>
          </cell>
          <cell r="J832" t="str">
            <v>REGULER</v>
          </cell>
          <cell r="K832" t="str">
            <v>REGULER</v>
          </cell>
          <cell r="L832" t="str">
            <v>-</v>
          </cell>
          <cell r="M832">
            <v>17</v>
          </cell>
          <cell r="N832">
            <v>30</v>
          </cell>
          <cell r="O832">
            <v>31</v>
          </cell>
          <cell r="P832">
            <v>27</v>
          </cell>
          <cell r="Q832">
            <v>30</v>
          </cell>
          <cell r="R832">
            <v>4</v>
          </cell>
          <cell r="S832" t="str">
            <v/>
          </cell>
          <cell r="T832">
            <v>139</v>
          </cell>
          <cell r="U832">
            <v>17</v>
          </cell>
          <cell r="V832">
            <v>30</v>
          </cell>
          <cell r="W832">
            <v>31</v>
          </cell>
          <cell r="X832">
            <v>27</v>
          </cell>
          <cell r="Y832">
            <v>30</v>
          </cell>
          <cell r="Z832">
            <v>4</v>
          </cell>
          <cell r="AA832" t="str">
            <v/>
          </cell>
          <cell r="AB832">
            <v>139</v>
          </cell>
          <cell r="AC832">
            <v>1</v>
          </cell>
          <cell r="AD832" t="str">
            <v>TIDAK</v>
          </cell>
          <cell r="AE832" t="str">
            <v>TIDAK</v>
          </cell>
          <cell r="AF832">
            <v>139</v>
          </cell>
          <cell r="AG832">
            <v>2</v>
          </cell>
          <cell r="AH832" t="str">
            <v>SAPHIRE</v>
          </cell>
          <cell r="AI832">
            <v>0</v>
          </cell>
          <cell r="AJ832" t="str">
            <v>Y</v>
          </cell>
          <cell r="AK832">
            <v>0</v>
          </cell>
          <cell r="AL832">
            <v>45261</v>
          </cell>
          <cell r="AM832">
            <v>45701</v>
          </cell>
          <cell r="AN832">
            <v>1</v>
          </cell>
          <cell r="AO832">
            <v>139</v>
          </cell>
          <cell r="AP832" t="str">
            <v>-</v>
          </cell>
          <cell r="AQ832" t="str">
            <v>-</v>
          </cell>
          <cell r="AR832" t="str">
            <v>-</v>
          </cell>
          <cell r="AS832" t="str">
            <v>-</v>
          </cell>
          <cell r="AT832" t="str">
            <v>-</v>
          </cell>
          <cell r="AU832" t="str">
            <v>-</v>
          </cell>
          <cell r="AV832" t="str">
            <v/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 t="str">
            <v/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 t="str">
            <v/>
          </cell>
          <cell r="BN832">
            <v>0</v>
          </cell>
          <cell r="BO832" t="str">
            <v/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 t="str">
            <v/>
          </cell>
          <cell r="BV832">
            <v>0</v>
          </cell>
          <cell r="BW832">
            <v>7</v>
          </cell>
          <cell r="BX832" t="str">
            <v>DOWNGRADE</v>
          </cell>
          <cell r="BY832" t="str">
            <v>RESET</v>
          </cell>
        </row>
        <row r="833">
          <cell r="A833" t="str">
            <v>A0056</v>
          </cell>
          <cell r="B833" t="str">
            <v>Elsa Salsabila</v>
          </cell>
          <cell r="C833" t="str">
            <v>TEMA C2</v>
          </cell>
          <cell r="D833">
            <v>44791</v>
          </cell>
          <cell r="E833" t="str">
            <v>Aug-22</v>
          </cell>
          <cell r="F833" t="str">
            <v>REGULER</v>
          </cell>
          <cell r="G833" t="str">
            <v>REGULER</v>
          </cell>
          <cell r="H833" t="str">
            <v>REGULER</v>
          </cell>
          <cell r="I833" t="str">
            <v>REGULER</v>
          </cell>
          <cell r="J833" t="str">
            <v>REGULER</v>
          </cell>
          <cell r="K833" t="str">
            <v>REGULER</v>
          </cell>
          <cell r="L833" t="str">
            <v>REGULER</v>
          </cell>
          <cell r="M833">
            <v>18</v>
          </cell>
          <cell r="N833">
            <v>36</v>
          </cell>
          <cell r="O833">
            <v>36</v>
          </cell>
          <cell r="P833">
            <v>34</v>
          </cell>
          <cell r="Q833">
            <v>27</v>
          </cell>
          <cell r="R833">
            <v>34</v>
          </cell>
          <cell r="S833">
            <v>16</v>
          </cell>
          <cell r="T833">
            <v>201</v>
          </cell>
          <cell r="U833">
            <v>18</v>
          </cell>
          <cell r="V833">
            <v>36</v>
          </cell>
          <cell r="W833">
            <v>36</v>
          </cell>
          <cell r="X833">
            <v>34</v>
          </cell>
          <cell r="Y833">
            <v>27</v>
          </cell>
          <cell r="Z833">
            <v>34</v>
          </cell>
          <cell r="AA833">
            <v>16</v>
          </cell>
          <cell r="AB833">
            <v>201</v>
          </cell>
          <cell r="AC833">
            <v>0</v>
          </cell>
          <cell r="AD833" t="str">
            <v>TIDAK</v>
          </cell>
          <cell r="AE833" t="str">
            <v>TIDAK</v>
          </cell>
          <cell r="AF833">
            <v>201</v>
          </cell>
          <cell r="AG833">
            <v>1</v>
          </cell>
          <cell r="AH833" t="str">
            <v>SAPHIRE</v>
          </cell>
          <cell r="AI833">
            <v>65</v>
          </cell>
          <cell r="AJ833" t="str">
            <v>Y</v>
          </cell>
          <cell r="AK833">
            <v>0</v>
          </cell>
          <cell r="AL833">
            <v>45261</v>
          </cell>
          <cell r="AM833">
            <v>45701</v>
          </cell>
          <cell r="AN833">
            <v>1</v>
          </cell>
          <cell r="AO833">
            <v>136</v>
          </cell>
          <cell r="AP833" t="str">
            <v>-</v>
          </cell>
          <cell r="AQ833" t="str">
            <v>-</v>
          </cell>
          <cell r="AR833" t="str">
            <v>REGULER</v>
          </cell>
          <cell r="AS833" t="str">
            <v>REGULER</v>
          </cell>
          <cell r="AT833" t="str">
            <v>REGULER</v>
          </cell>
          <cell r="AU833" t="str">
            <v>REGULER</v>
          </cell>
          <cell r="AV833" t="str">
            <v/>
          </cell>
          <cell r="AW833">
            <v>34</v>
          </cell>
          <cell r="AX833">
            <v>30</v>
          </cell>
          <cell r="AY833">
            <v>25</v>
          </cell>
          <cell r="AZ833">
            <v>27</v>
          </cell>
          <cell r="BA833">
            <v>32</v>
          </cell>
          <cell r="BB833">
            <v>34</v>
          </cell>
          <cell r="BC833">
            <v>30</v>
          </cell>
          <cell r="BD833">
            <v>25</v>
          </cell>
          <cell r="BE833">
            <v>27</v>
          </cell>
          <cell r="BF833">
            <v>32</v>
          </cell>
          <cell r="BG833">
            <v>12</v>
          </cell>
          <cell r="BH833">
            <v>34</v>
          </cell>
          <cell r="BI833">
            <v>30</v>
          </cell>
          <cell r="BJ833">
            <v>25</v>
          </cell>
          <cell r="BK833">
            <v>27</v>
          </cell>
          <cell r="BL833">
            <v>32</v>
          </cell>
          <cell r="BM833">
            <v>16</v>
          </cell>
          <cell r="BN833">
            <v>176</v>
          </cell>
          <cell r="BO833">
            <v>12</v>
          </cell>
          <cell r="BP833">
            <v>34</v>
          </cell>
          <cell r="BQ833">
            <v>30</v>
          </cell>
          <cell r="BR833">
            <v>25</v>
          </cell>
          <cell r="BS833">
            <v>27</v>
          </cell>
          <cell r="BT833">
            <v>32</v>
          </cell>
          <cell r="BU833">
            <v>16</v>
          </cell>
          <cell r="BV833">
            <v>176</v>
          </cell>
          <cell r="BW833">
            <v>0</v>
          </cell>
          <cell r="BX833" t="str">
            <v>TIDAK</v>
          </cell>
          <cell r="BY833" t="str">
            <v>TIDAK</v>
          </cell>
        </row>
        <row r="834">
          <cell r="A834" t="str">
            <v>A0911</v>
          </cell>
          <cell r="B834" t="str">
            <v>Engelina Galuh Windiasari</v>
          </cell>
          <cell r="C834" t="str">
            <v>TEMA C2</v>
          </cell>
          <cell r="D834">
            <v>44916</v>
          </cell>
          <cell r="E834" t="str">
            <v>Dec-22</v>
          </cell>
          <cell r="F834" t="str">
            <v>EKSKLUSIF</v>
          </cell>
          <cell r="G834" t="str">
            <v>REGULER</v>
          </cell>
          <cell r="H834" t="str">
            <v>EKSKLUSIF</v>
          </cell>
          <cell r="I834" t="str">
            <v>EKSKLUSIF</v>
          </cell>
          <cell r="J834" t="str">
            <v>EKSKLUSIF</v>
          </cell>
          <cell r="K834" t="str">
            <v>EKSKLUSIF</v>
          </cell>
          <cell r="L834" t="str">
            <v>EKSKLUSIF</v>
          </cell>
          <cell r="M834">
            <v>20</v>
          </cell>
          <cell r="N834">
            <v>31</v>
          </cell>
          <cell r="O834">
            <v>36</v>
          </cell>
          <cell r="P834">
            <v>39</v>
          </cell>
          <cell r="Q834">
            <v>34</v>
          </cell>
          <cell r="R834">
            <v>38</v>
          </cell>
          <cell r="S834">
            <v>20</v>
          </cell>
          <cell r="T834">
            <v>218</v>
          </cell>
          <cell r="U834">
            <v>0</v>
          </cell>
          <cell r="V834">
            <v>31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31</v>
          </cell>
          <cell r="AC834">
            <v>0</v>
          </cell>
          <cell r="AD834" t="str">
            <v>TIDAK</v>
          </cell>
          <cell r="AE834" t="str">
            <v>TIDAK</v>
          </cell>
          <cell r="AF834">
            <v>31</v>
          </cell>
          <cell r="AG834">
            <v>2</v>
          </cell>
          <cell r="AH834" t="str">
            <v>SAPHIRE</v>
          </cell>
          <cell r="AI834">
            <v>0</v>
          </cell>
          <cell r="AJ834" t="str">
            <v>FALSE</v>
          </cell>
          <cell r="AK834">
            <v>0</v>
          </cell>
          <cell r="AL834">
            <v>45261</v>
          </cell>
          <cell r="AM834">
            <v>45701</v>
          </cell>
          <cell r="AN834">
            <v>1</v>
          </cell>
          <cell r="AO834">
            <v>31</v>
          </cell>
          <cell r="AP834" t="str">
            <v>EKSKLUSIF</v>
          </cell>
          <cell r="AQ834" t="str">
            <v>-</v>
          </cell>
          <cell r="AR834" t="str">
            <v>REGULER</v>
          </cell>
          <cell r="AS834" t="str">
            <v>EKSKLUSIF</v>
          </cell>
          <cell r="AT834" t="str">
            <v>EKSKLUSIF</v>
          </cell>
          <cell r="AU834" t="str">
            <v>EKSKLUSIF</v>
          </cell>
          <cell r="AV834" t="str">
            <v/>
          </cell>
          <cell r="AW834">
            <v>46</v>
          </cell>
          <cell r="AX834">
            <v>32</v>
          </cell>
          <cell r="AY834">
            <v>40</v>
          </cell>
          <cell r="AZ834">
            <v>45</v>
          </cell>
          <cell r="BA834">
            <v>35</v>
          </cell>
          <cell r="BB834">
            <v>46</v>
          </cell>
          <cell r="BC834">
            <v>32</v>
          </cell>
          <cell r="BD834">
            <v>40</v>
          </cell>
          <cell r="BE834">
            <v>45</v>
          </cell>
          <cell r="BF834">
            <v>35</v>
          </cell>
          <cell r="BG834">
            <v>18</v>
          </cell>
          <cell r="BH834">
            <v>46</v>
          </cell>
          <cell r="BI834">
            <v>32</v>
          </cell>
          <cell r="BJ834">
            <v>40</v>
          </cell>
          <cell r="BK834">
            <v>45</v>
          </cell>
          <cell r="BL834">
            <v>35</v>
          </cell>
          <cell r="BM834">
            <v>15</v>
          </cell>
          <cell r="BN834">
            <v>231</v>
          </cell>
          <cell r="BO834">
            <v>0</v>
          </cell>
          <cell r="BP834">
            <v>46</v>
          </cell>
          <cell r="BQ834">
            <v>32</v>
          </cell>
          <cell r="BR834">
            <v>0</v>
          </cell>
          <cell r="BS834">
            <v>0</v>
          </cell>
          <cell r="BT834">
            <v>0</v>
          </cell>
          <cell r="BU834">
            <v>15</v>
          </cell>
          <cell r="BV834">
            <v>93</v>
          </cell>
          <cell r="BW834">
            <v>0</v>
          </cell>
          <cell r="BX834" t="str">
            <v>TIDAK</v>
          </cell>
          <cell r="BY834" t="str">
            <v>TIDAK</v>
          </cell>
        </row>
        <row r="835">
          <cell r="A835" t="str">
            <v>A3589</v>
          </cell>
          <cell r="B835" t="str">
            <v>Enggal Mianita</v>
          </cell>
          <cell r="C835" t="str">
            <v>TEMA C2</v>
          </cell>
          <cell r="D835">
            <v>45303</v>
          </cell>
          <cell r="E835" t="str">
            <v>Jan-24</v>
          </cell>
          <cell r="F835" t="str">
            <v>-</v>
          </cell>
          <cell r="G835" t="str">
            <v>REGULER</v>
          </cell>
          <cell r="H835" t="str">
            <v>REGULER</v>
          </cell>
          <cell r="I835" t="str">
            <v>REGULER</v>
          </cell>
          <cell r="J835" t="str">
            <v>REGULER</v>
          </cell>
          <cell r="K835" t="str">
            <v>REGULER</v>
          </cell>
          <cell r="L835" t="str">
            <v>REGULER</v>
          </cell>
          <cell r="M835">
            <v>0</v>
          </cell>
          <cell r="N835">
            <v>9</v>
          </cell>
          <cell r="O835">
            <v>27</v>
          </cell>
          <cell r="P835">
            <v>20</v>
          </cell>
          <cell r="Q835">
            <v>26</v>
          </cell>
          <cell r="R835">
            <v>26</v>
          </cell>
          <cell r="S835">
            <v>15</v>
          </cell>
          <cell r="T835">
            <v>123</v>
          </cell>
          <cell r="U835">
            <v>0</v>
          </cell>
          <cell r="V835">
            <v>9</v>
          </cell>
          <cell r="W835">
            <v>27</v>
          </cell>
          <cell r="X835">
            <v>20</v>
          </cell>
          <cell r="Y835">
            <v>26</v>
          </cell>
          <cell r="Z835">
            <v>26</v>
          </cell>
          <cell r="AA835">
            <v>15</v>
          </cell>
          <cell r="AB835">
            <v>123</v>
          </cell>
          <cell r="AC835">
            <v>0</v>
          </cell>
          <cell r="AD835" t="str">
            <v>TIDAK</v>
          </cell>
          <cell r="AE835" t="str">
            <v>TIDAK</v>
          </cell>
          <cell r="AF835">
            <v>123</v>
          </cell>
          <cell r="AG835">
            <v>2</v>
          </cell>
          <cell r="AH835" t="str">
            <v>SAPHIRE</v>
          </cell>
          <cell r="AI835">
            <v>0</v>
          </cell>
          <cell r="AJ835" t="str">
            <v>Y</v>
          </cell>
          <cell r="AK835">
            <v>0</v>
          </cell>
          <cell r="AL835">
            <v>45261</v>
          </cell>
          <cell r="AM835">
            <v>45701</v>
          </cell>
          <cell r="AN835">
            <v>1</v>
          </cell>
          <cell r="AO835">
            <v>123</v>
          </cell>
          <cell r="AP835" t="str">
            <v>-</v>
          </cell>
          <cell r="AQ835" t="str">
            <v>-</v>
          </cell>
          <cell r="AR835" t="str">
            <v>-</v>
          </cell>
          <cell r="AS835" t="str">
            <v>-</v>
          </cell>
          <cell r="AT835" t="str">
            <v>-</v>
          </cell>
          <cell r="AU835" t="str">
            <v>-</v>
          </cell>
          <cell r="AV835" t="str">
            <v/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3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 t="str">
            <v/>
          </cell>
          <cell r="BN835">
            <v>3</v>
          </cell>
          <cell r="BO835">
            <v>3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 t="str">
            <v/>
          </cell>
          <cell r="BV835">
            <v>3</v>
          </cell>
          <cell r="BW835">
            <v>6</v>
          </cell>
          <cell r="BX835" t="str">
            <v>DOWNGRADE</v>
          </cell>
          <cell r="BY835" t="str">
            <v>RESET</v>
          </cell>
        </row>
        <row r="836">
          <cell r="A836" t="str">
            <v>A2681</v>
          </cell>
          <cell r="B836" t="str">
            <v>Eranio Dwi Arya</v>
          </cell>
          <cell r="C836" t="str">
            <v>TEMA C2</v>
          </cell>
          <cell r="D836">
            <v>45128</v>
          </cell>
          <cell r="E836" t="str">
            <v>Jul-23</v>
          </cell>
          <cell r="F836" t="str">
            <v>EKSKLUSIF</v>
          </cell>
          <cell r="G836" t="str">
            <v>EKSKLUSIF</v>
          </cell>
          <cell r="H836" t="str">
            <v>EKSKLUSIF</v>
          </cell>
          <cell r="I836" t="str">
            <v>REGULER</v>
          </cell>
          <cell r="J836" t="str">
            <v>-</v>
          </cell>
          <cell r="K836" t="str">
            <v>-</v>
          </cell>
          <cell r="L836" t="str">
            <v>-</v>
          </cell>
          <cell r="M836">
            <v>21</v>
          </cell>
          <cell r="N836">
            <v>47</v>
          </cell>
          <cell r="O836">
            <v>40</v>
          </cell>
          <cell r="P836">
            <v>20</v>
          </cell>
          <cell r="Q836">
            <v>0</v>
          </cell>
          <cell r="R836">
            <v>0</v>
          </cell>
          <cell r="S836" t="str">
            <v/>
          </cell>
          <cell r="T836">
            <v>128</v>
          </cell>
          <cell r="U836">
            <v>0</v>
          </cell>
          <cell r="V836">
            <v>0</v>
          </cell>
          <cell r="W836">
            <v>0</v>
          </cell>
          <cell r="X836">
            <v>20</v>
          </cell>
          <cell r="Y836">
            <v>0</v>
          </cell>
          <cell r="Z836">
            <v>0</v>
          </cell>
          <cell r="AA836" t="str">
            <v/>
          </cell>
          <cell r="AB836">
            <v>20</v>
          </cell>
          <cell r="AC836">
            <v>3</v>
          </cell>
          <cell r="AD836" t="str">
            <v>DOWNGRADE</v>
          </cell>
          <cell r="AE836" t="str">
            <v>RESET</v>
          </cell>
          <cell r="AF836">
            <v>0</v>
          </cell>
          <cell r="AG836">
            <v>2</v>
          </cell>
          <cell r="AH836" t="str">
            <v>SAPHIRE</v>
          </cell>
          <cell r="AI836">
            <v>0</v>
          </cell>
          <cell r="AJ836" t="str">
            <v>FALSE</v>
          </cell>
          <cell r="AK836">
            <v>0</v>
          </cell>
          <cell r="AL836">
            <v>45261</v>
          </cell>
          <cell r="AM836">
            <v>45701</v>
          </cell>
          <cell r="AN836">
            <v>1</v>
          </cell>
          <cell r="AO836">
            <v>0</v>
          </cell>
          <cell r="AP836" t="str">
            <v>-</v>
          </cell>
          <cell r="AQ836" t="str">
            <v>-</v>
          </cell>
          <cell r="AR836" t="str">
            <v>-</v>
          </cell>
          <cell r="AS836" t="str">
            <v>-</v>
          </cell>
          <cell r="AT836" t="str">
            <v>-</v>
          </cell>
          <cell r="AU836" t="str">
            <v>-</v>
          </cell>
          <cell r="AV836" t="str">
            <v/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 t="str">
            <v/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 t="str">
            <v/>
          </cell>
          <cell r="BN836">
            <v>0</v>
          </cell>
          <cell r="BO836" t="str">
            <v/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 t="str">
            <v/>
          </cell>
          <cell r="BV836">
            <v>0</v>
          </cell>
          <cell r="BW836">
            <v>7</v>
          </cell>
          <cell r="BX836" t="str">
            <v>DOWNGRADE</v>
          </cell>
          <cell r="BY836" t="str">
            <v>RESET</v>
          </cell>
        </row>
        <row r="837">
          <cell r="A837">
            <v>92663</v>
          </cell>
          <cell r="B837" t="str">
            <v>Erika Hutasoit</v>
          </cell>
          <cell r="C837" t="str">
            <v>TEMA C2</v>
          </cell>
          <cell r="D837">
            <v>44782</v>
          </cell>
          <cell r="E837" t="str">
            <v>Aug-22</v>
          </cell>
          <cell r="F837" t="str">
            <v>REGULER</v>
          </cell>
          <cell r="G837" t="str">
            <v>REGULER</v>
          </cell>
          <cell r="H837" t="str">
            <v>REGULER</v>
          </cell>
          <cell r="I837" t="str">
            <v>EKSKLUSIF</v>
          </cell>
          <cell r="J837" t="str">
            <v>EKSKLUSIF</v>
          </cell>
          <cell r="K837" t="str">
            <v>REGULER</v>
          </cell>
          <cell r="L837" t="str">
            <v>REGULER</v>
          </cell>
          <cell r="M837">
            <v>21</v>
          </cell>
          <cell r="N837">
            <v>46</v>
          </cell>
          <cell r="O837">
            <v>20</v>
          </cell>
          <cell r="P837">
            <v>43</v>
          </cell>
          <cell r="Q837">
            <v>22</v>
          </cell>
          <cell r="R837">
            <v>3</v>
          </cell>
          <cell r="S837">
            <v>20</v>
          </cell>
          <cell r="T837">
            <v>175</v>
          </cell>
          <cell r="U837">
            <v>21</v>
          </cell>
          <cell r="V837">
            <v>46</v>
          </cell>
          <cell r="W837">
            <v>20</v>
          </cell>
          <cell r="X837">
            <v>0</v>
          </cell>
          <cell r="Y837">
            <v>0</v>
          </cell>
          <cell r="Z837">
            <v>3</v>
          </cell>
          <cell r="AA837">
            <v>20</v>
          </cell>
          <cell r="AB837">
            <v>110</v>
          </cell>
          <cell r="AC837">
            <v>0</v>
          </cell>
          <cell r="AD837" t="str">
            <v>TIDAK</v>
          </cell>
          <cell r="AE837" t="str">
            <v>TIDAK</v>
          </cell>
          <cell r="AF837">
            <v>110</v>
          </cell>
          <cell r="AG837">
            <v>2</v>
          </cell>
          <cell r="AH837" t="str">
            <v>SAPHIRE</v>
          </cell>
          <cell r="AI837">
            <v>0</v>
          </cell>
          <cell r="AJ837" t="str">
            <v>Y</v>
          </cell>
          <cell r="AK837">
            <v>0</v>
          </cell>
          <cell r="AL837">
            <v>45261</v>
          </cell>
          <cell r="AM837">
            <v>45701</v>
          </cell>
          <cell r="AN837">
            <v>1</v>
          </cell>
          <cell r="AO837">
            <v>110</v>
          </cell>
          <cell r="AP837" t="str">
            <v>-</v>
          </cell>
          <cell r="AQ837" t="str">
            <v>-</v>
          </cell>
          <cell r="AR837" t="str">
            <v>-</v>
          </cell>
          <cell r="AS837" t="str">
            <v>-</v>
          </cell>
          <cell r="AT837" t="str">
            <v>-</v>
          </cell>
          <cell r="AU837" t="str">
            <v>-</v>
          </cell>
          <cell r="AV837" t="str">
            <v/>
          </cell>
          <cell r="AW837">
            <v>15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15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20</v>
          </cell>
          <cell r="BH837">
            <v>15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 t="str">
            <v/>
          </cell>
          <cell r="BN837">
            <v>35</v>
          </cell>
          <cell r="BO837">
            <v>20</v>
          </cell>
          <cell r="BP837">
            <v>15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 t="str">
            <v/>
          </cell>
          <cell r="BV837">
            <v>35</v>
          </cell>
          <cell r="BW837">
            <v>5</v>
          </cell>
          <cell r="BX837" t="str">
            <v>DOWNGRADE</v>
          </cell>
          <cell r="BY837" t="str">
            <v>RESET</v>
          </cell>
        </row>
        <row r="838">
          <cell r="A838" t="str">
            <v>A3252</v>
          </cell>
          <cell r="B838" t="str">
            <v>Erlina Shinta Wati</v>
          </cell>
          <cell r="C838" t="str">
            <v>TEMA C2</v>
          </cell>
          <cell r="D838">
            <v>45237</v>
          </cell>
          <cell r="E838" t="str">
            <v>Nov-23</v>
          </cell>
          <cell r="F838" t="str">
            <v>REGULER</v>
          </cell>
          <cell r="G838" t="str">
            <v>REGULER</v>
          </cell>
          <cell r="H838" t="str">
            <v>REGULER</v>
          </cell>
          <cell r="I838" t="str">
            <v>REGULER</v>
          </cell>
          <cell r="J838" t="str">
            <v>REGULER</v>
          </cell>
          <cell r="K838" t="str">
            <v>-</v>
          </cell>
          <cell r="L838" t="str">
            <v>-</v>
          </cell>
          <cell r="M838">
            <v>11</v>
          </cell>
          <cell r="N838">
            <v>12</v>
          </cell>
          <cell r="O838">
            <v>7</v>
          </cell>
          <cell r="P838">
            <v>5</v>
          </cell>
          <cell r="Q838">
            <v>1</v>
          </cell>
          <cell r="R838">
            <v>0</v>
          </cell>
          <cell r="S838" t="str">
            <v/>
          </cell>
          <cell r="T838">
            <v>36</v>
          </cell>
          <cell r="U838">
            <v>11</v>
          </cell>
          <cell r="V838">
            <v>12</v>
          </cell>
          <cell r="W838">
            <v>7</v>
          </cell>
          <cell r="X838">
            <v>5</v>
          </cell>
          <cell r="Y838">
            <v>1</v>
          </cell>
          <cell r="Z838">
            <v>0</v>
          </cell>
          <cell r="AA838" t="str">
            <v/>
          </cell>
          <cell r="AB838">
            <v>36</v>
          </cell>
          <cell r="AC838">
            <v>2</v>
          </cell>
          <cell r="AD838" t="str">
            <v>TIDAK</v>
          </cell>
          <cell r="AE838" t="str">
            <v>TIDAK</v>
          </cell>
          <cell r="AF838">
            <v>36</v>
          </cell>
          <cell r="AG838">
            <v>2</v>
          </cell>
          <cell r="AH838" t="str">
            <v>SAPHIRE</v>
          </cell>
          <cell r="AI838">
            <v>0</v>
          </cell>
          <cell r="AJ838" t="str">
            <v>FALSE</v>
          </cell>
          <cell r="AK838">
            <v>0</v>
          </cell>
          <cell r="AL838">
            <v>45261</v>
          </cell>
          <cell r="AM838">
            <v>45701</v>
          </cell>
          <cell r="AN838">
            <v>1</v>
          </cell>
          <cell r="AO838">
            <v>36</v>
          </cell>
          <cell r="AP838" t="str">
            <v>-</v>
          </cell>
          <cell r="AQ838" t="str">
            <v>-</v>
          </cell>
          <cell r="AR838" t="str">
            <v>-</v>
          </cell>
          <cell r="AS838" t="str">
            <v>-</v>
          </cell>
          <cell r="AT838" t="str">
            <v>-</v>
          </cell>
          <cell r="AU838" t="str">
            <v>-</v>
          </cell>
          <cell r="AV838" t="str">
            <v/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 t="str">
            <v/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 t="str">
            <v/>
          </cell>
          <cell r="BN838">
            <v>0</v>
          </cell>
          <cell r="BO838" t="str">
            <v/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 t="str">
            <v/>
          </cell>
          <cell r="BV838">
            <v>0</v>
          </cell>
          <cell r="BW838">
            <v>7</v>
          </cell>
          <cell r="BX838" t="str">
            <v>DOWNGRADE</v>
          </cell>
          <cell r="BY838" t="str">
            <v>RESET</v>
          </cell>
        </row>
        <row r="839">
          <cell r="A839">
            <v>92744</v>
          </cell>
          <cell r="B839" t="str">
            <v>Esti Musriana</v>
          </cell>
          <cell r="C839" t="str">
            <v>TEMA C2</v>
          </cell>
          <cell r="D839">
            <v>45294</v>
          </cell>
          <cell r="E839" t="str">
            <v>Jan-24</v>
          </cell>
          <cell r="F839" t="str">
            <v>-</v>
          </cell>
          <cell r="G839" t="str">
            <v>REGULER</v>
          </cell>
          <cell r="H839" t="str">
            <v>REGULER</v>
          </cell>
          <cell r="I839" t="str">
            <v>REGULER</v>
          </cell>
          <cell r="J839" t="str">
            <v>REGULER</v>
          </cell>
          <cell r="K839" t="str">
            <v>REGULER</v>
          </cell>
          <cell r="L839" t="str">
            <v>REGULER</v>
          </cell>
          <cell r="M839">
            <v>0</v>
          </cell>
          <cell r="N839">
            <v>29</v>
          </cell>
          <cell r="O839">
            <v>22</v>
          </cell>
          <cell r="P839">
            <v>24</v>
          </cell>
          <cell r="Q839">
            <v>12</v>
          </cell>
          <cell r="R839">
            <v>8</v>
          </cell>
          <cell r="S839">
            <v>5</v>
          </cell>
          <cell r="T839">
            <v>100</v>
          </cell>
          <cell r="U839">
            <v>0</v>
          </cell>
          <cell r="V839">
            <v>29</v>
          </cell>
          <cell r="W839">
            <v>22</v>
          </cell>
          <cell r="X839">
            <v>24</v>
          </cell>
          <cell r="Y839">
            <v>12</v>
          </cell>
          <cell r="Z839">
            <v>8</v>
          </cell>
          <cell r="AA839">
            <v>5</v>
          </cell>
          <cell r="AB839">
            <v>100</v>
          </cell>
          <cell r="AC839">
            <v>0</v>
          </cell>
          <cell r="AD839" t="str">
            <v>TIDAK</v>
          </cell>
          <cell r="AE839" t="str">
            <v>TIDAK</v>
          </cell>
          <cell r="AF839">
            <v>100</v>
          </cell>
          <cell r="AG839">
            <v>2</v>
          </cell>
          <cell r="AH839" t="str">
            <v>SAPHIRE</v>
          </cell>
          <cell r="AI839">
            <v>0</v>
          </cell>
          <cell r="AJ839" t="str">
            <v>Y</v>
          </cell>
          <cell r="AK839">
            <v>0</v>
          </cell>
          <cell r="AL839">
            <v>45261</v>
          </cell>
          <cell r="AM839">
            <v>45701</v>
          </cell>
          <cell r="AN839">
            <v>1</v>
          </cell>
          <cell r="AO839">
            <v>100</v>
          </cell>
          <cell r="AP839" t="str">
            <v>-</v>
          </cell>
          <cell r="AQ839" t="str">
            <v>-</v>
          </cell>
          <cell r="AR839" t="str">
            <v>REGULER</v>
          </cell>
          <cell r="AS839" t="str">
            <v>REGULER</v>
          </cell>
          <cell r="AT839" t="str">
            <v>REGULER</v>
          </cell>
          <cell r="AU839" t="str">
            <v>REGULER</v>
          </cell>
          <cell r="AV839" t="str">
            <v/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32</v>
          </cell>
          <cell r="BC839">
            <v>6</v>
          </cell>
          <cell r="BD839">
            <v>18</v>
          </cell>
          <cell r="BE839">
            <v>37</v>
          </cell>
          <cell r="BF839">
            <v>17</v>
          </cell>
          <cell r="BG839" t="str">
            <v/>
          </cell>
          <cell r="BH839">
            <v>32</v>
          </cell>
          <cell r="BI839">
            <v>6</v>
          </cell>
          <cell r="BJ839">
            <v>18</v>
          </cell>
          <cell r="BK839">
            <v>37</v>
          </cell>
          <cell r="BL839">
            <v>17</v>
          </cell>
          <cell r="BM839">
            <v>12</v>
          </cell>
          <cell r="BN839">
            <v>122</v>
          </cell>
          <cell r="BO839" t="str">
            <v/>
          </cell>
          <cell r="BP839">
            <v>32</v>
          </cell>
          <cell r="BQ839">
            <v>6</v>
          </cell>
          <cell r="BR839">
            <v>18</v>
          </cell>
          <cell r="BS839">
            <v>37</v>
          </cell>
          <cell r="BT839">
            <v>17</v>
          </cell>
          <cell r="BU839">
            <v>12</v>
          </cell>
          <cell r="BV839">
            <v>122</v>
          </cell>
          <cell r="BW839">
            <v>1</v>
          </cell>
          <cell r="BX839" t="str">
            <v>TIDAK</v>
          </cell>
          <cell r="BY839" t="str">
            <v>TIDAK</v>
          </cell>
        </row>
        <row r="840">
          <cell r="A840" t="str">
            <v>A4052</v>
          </cell>
          <cell r="B840" t="str">
            <v>FADHILA HUSNA ASRI</v>
          </cell>
          <cell r="C840" t="str">
            <v>TEMA C2</v>
          </cell>
          <cell r="D840">
            <v>45439</v>
          </cell>
          <cell r="E840" t="str">
            <v>May-24</v>
          </cell>
          <cell r="F840" t="str">
            <v>-</v>
          </cell>
          <cell r="G840" t="str">
            <v>-</v>
          </cell>
          <cell r="H840" t="str">
            <v>-</v>
          </cell>
          <cell r="I840" t="str">
            <v>-</v>
          </cell>
          <cell r="J840" t="str">
            <v>-</v>
          </cell>
          <cell r="K840" t="str">
            <v>REGULER</v>
          </cell>
          <cell r="L840" t="str">
            <v>REGULER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8</v>
          </cell>
          <cell r="S840">
            <v>20</v>
          </cell>
          <cell r="T840">
            <v>28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8</v>
          </cell>
          <cell r="AA840">
            <v>20</v>
          </cell>
          <cell r="AB840">
            <v>28</v>
          </cell>
          <cell r="AC840">
            <v>0</v>
          </cell>
          <cell r="AD840" t="str">
            <v>TIDAK</v>
          </cell>
          <cell r="AE840" t="str">
            <v>TIDAK</v>
          </cell>
          <cell r="AF840">
            <v>28</v>
          </cell>
          <cell r="AG840">
            <v>1</v>
          </cell>
          <cell r="AH840" t="str">
            <v>SAPHIRE</v>
          </cell>
          <cell r="AI840">
            <v>0</v>
          </cell>
          <cell r="AJ840" t="str">
            <v>FALSE</v>
          </cell>
          <cell r="AK840">
            <v>0</v>
          </cell>
          <cell r="AL840">
            <v>45261</v>
          </cell>
          <cell r="AM840">
            <v>45701</v>
          </cell>
          <cell r="AN840">
            <v>1</v>
          </cell>
          <cell r="AO840">
            <v>28</v>
          </cell>
          <cell r="AP840" t="str">
            <v>-</v>
          </cell>
          <cell r="AQ840" t="str">
            <v>-</v>
          </cell>
          <cell r="AR840" t="str">
            <v>-</v>
          </cell>
          <cell r="AS840" t="str">
            <v>-</v>
          </cell>
          <cell r="AT840" t="str">
            <v>-</v>
          </cell>
          <cell r="AU840" t="str">
            <v>-</v>
          </cell>
          <cell r="AV840" t="str">
            <v/>
          </cell>
          <cell r="AW840">
            <v>22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22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17</v>
          </cell>
          <cell r="BH840">
            <v>22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 t="str">
            <v/>
          </cell>
          <cell r="BN840">
            <v>39</v>
          </cell>
          <cell r="BO840">
            <v>17</v>
          </cell>
          <cell r="BP840">
            <v>22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 t="str">
            <v/>
          </cell>
          <cell r="BV840">
            <v>39</v>
          </cell>
          <cell r="BW840">
            <v>5</v>
          </cell>
          <cell r="BX840" t="str">
            <v>DOWNGRADE</v>
          </cell>
          <cell r="BY840" t="str">
            <v>RESET</v>
          </cell>
        </row>
        <row r="841">
          <cell r="A841" t="str">
            <v>A2495</v>
          </cell>
          <cell r="B841" t="str">
            <v>Fadlin Rohmawati</v>
          </cell>
          <cell r="C841" t="str">
            <v>TEMA C2</v>
          </cell>
          <cell r="D841">
            <v>45093</v>
          </cell>
          <cell r="E841" t="str">
            <v>Jun-23</v>
          </cell>
          <cell r="F841" t="str">
            <v>EKSKLUSIF</v>
          </cell>
          <cell r="G841" t="str">
            <v>EKSKLUSIF</v>
          </cell>
          <cell r="H841" t="str">
            <v>EKSKLUSIF</v>
          </cell>
          <cell r="I841" t="str">
            <v>REGULER</v>
          </cell>
          <cell r="J841" t="str">
            <v>REGULER</v>
          </cell>
          <cell r="K841" t="str">
            <v>REGULER</v>
          </cell>
          <cell r="L841" t="str">
            <v>REGULER</v>
          </cell>
          <cell r="M841">
            <v>20</v>
          </cell>
          <cell r="N841">
            <v>47</v>
          </cell>
          <cell r="O841">
            <v>41</v>
          </cell>
          <cell r="P841">
            <v>35</v>
          </cell>
          <cell r="Q841">
            <v>35</v>
          </cell>
          <cell r="R841">
            <v>40</v>
          </cell>
          <cell r="S841">
            <v>18</v>
          </cell>
          <cell r="T841">
            <v>236</v>
          </cell>
          <cell r="U841">
            <v>0</v>
          </cell>
          <cell r="V841">
            <v>0</v>
          </cell>
          <cell r="W841">
            <v>0</v>
          </cell>
          <cell r="X841">
            <v>35</v>
          </cell>
          <cell r="Y841">
            <v>35</v>
          </cell>
          <cell r="Z841">
            <v>40</v>
          </cell>
          <cell r="AA841">
            <v>18</v>
          </cell>
          <cell r="AB841">
            <v>128</v>
          </cell>
          <cell r="AC841">
            <v>0</v>
          </cell>
          <cell r="AD841" t="str">
            <v>TIDAK</v>
          </cell>
          <cell r="AE841" t="str">
            <v>TIDAK</v>
          </cell>
          <cell r="AF841">
            <v>128</v>
          </cell>
          <cell r="AG841">
            <v>1</v>
          </cell>
          <cell r="AH841" t="str">
            <v>SAPHIRE</v>
          </cell>
          <cell r="AI841">
            <v>0</v>
          </cell>
          <cell r="AJ841" t="str">
            <v>Y</v>
          </cell>
          <cell r="AK841">
            <v>0</v>
          </cell>
          <cell r="AL841">
            <v>45261</v>
          </cell>
          <cell r="AM841">
            <v>45701</v>
          </cell>
          <cell r="AN841">
            <v>1</v>
          </cell>
          <cell r="AO841">
            <v>128</v>
          </cell>
          <cell r="AP841" t="str">
            <v>-</v>
          </cell>
          <cell r="AQ841" t="str">
            <v>-</v>
          </cell>
          <cell r="AR841" t="str">
            <v>REGULER</v>
          </cell>
          <cell r="AS841" t="str">
            <v>REGULER</v>
          </cell>
          <cell r="AT841" t="str">
            <v>REGULER</v>
          </cell>
          <cell r="AU841" t="str">
            <v>REGULER</v>
          </cell>
          <cell r="AV841" t="str">
            <v/>
          </cell>
          <cell r="AW841">
            <v>46</v>
          </cell>
          <cell r="AX841">
            <v>44</v>
          </cell>
          <cell r="AY841">
            <v>39</v>
          </cell>
          <cell r="AZ841">
            <v>43</v>
          </cell>
          <cell r="BA841">
            <v>35</v>
          </cell>
          <cell r="BB841">
            <v>46</v>
          </cell>
          <cell r="BC841">
            <v>44</v>
          </cell>
          <cell r="BD841">
            <v>39</v>
          </cell>
          <cell r="BE841">
            <v>43</v>
          </cell>
          <cell r="BF841">
            <v>35</v>
          </cell>
          <cell r="BG841">
            <v>18</v>
          </cell>
          <cell r="BH841">
            <v>46</v>
          </cell>
          <cell r="BI841">
            <v>44</v>
          </cell>
          <cell r="BJ841">
            <v>39</v>
          </cell>
          <cell r="BK841">
            <v>43</v>
          </cell>
          <cell r="BL841">
            <v>35</v>
          </cell>
          <cell r="BM841">
            <v>15</v>
          </cell>
          <cell r="BN841">
            <v>240</v>
          </cell>
          <cell r="BO841">
            <v>18</v>
          </cell>
          <cell r="BP841">
            <v>46</v>
          </cell>
          <cell r="BQ841">
            <v>44</v>
          </cell>
          <cell r="BR841">
            <v>39</v>
          </cell>
          <cell r="BS841">
            <v>43</v>
          </cell>
          <cell r="BT841">
            <v>35</v>
          </cell>
          <cell r="BU841">
            <v>15</v>
          </cell>
          <cell r="BV841">
            <v>240</v>
          </cell>
          <cell r="BW841">
            <v>0</v>
          </cell>
          <cell r="BX841" t="str">
            <v>TIDAK</v>
          </cell>
          <cell r="BY841" t="str">
            <v>TIDAK</v>
          </cell>
        </row>
        <row r="842">
          <cell r="A842" t="str">
            <v>A0960</v>
          </cell>
          <cell r="B842" t="str">
            <v>Fala Tirta Nurcahyani</v>
          </cell>
          <cell r="C842" t="str">
            <v>TEMA C2</v>
          </cell>
          <cell r="D842">
            <v>44924</v>
          </cell>
          <cell r="E842" t="str">
            <v>Dec-22</v>
          </cell>
          <cell r="F842" t="str">
            <v>REGULER</v>
          </cell>
          <cell r="G842" t="str">
            <v>REGULER</v>
          </cell>
          <cell r="H842" t="str">
            <v>REGULER</v>
          </cell>
          <cell r="I842" t="str">
            <v>REGULER</v>
          </cell>
          <cell r="J842" t="str">
            <v>REGULER</v>
          </cell>
          <cell r="K842" t="str">
            <v>REGULER</v>
          </cell>
          <cell r="L842" t="str">
            <v>REGULER</v>
          </cell>
          <cell r="M842">
            <v>20</v>
          </cell>
          <cell r="N842">
            <v>39</v>
          </cell>
          <cell r="O842">
            <v>32</v>
          </cell>
          <cell r="P842">
            <v>18</v>
          </cell>
          <cell r="Q842">
            <v>28</v>
          </cell>
          <cell r="R842">
            <v>31</v>
          </cell>
          <cell r="S842">
            <v>12</v>
          </cell>
          <cell r="T842">
            <v>180</v>
          </cell>
          <cell r="U842">
            <v>20</v>
          </cell>
          <cell r="V842">
            <v>39</v>
          </cell>
          <cell r="W842">
            <v>32</v>
          </cell>
          <cell r="X842">
            <v>18</v>
          </cell>
          <cell r="Y842">
            <v>28</v>
          </cell>
          <cell r="Z842">
            <v>31</v>
          </cell>
          <cell r="AA842">
            <v>12</v>
          </cell>
          <cell r="AB842">
            <v>180</v>
          </cell>
          <cell r="AC842">
            <v>0</v>
          </cell>
          <cell r="AD842" t="str">
            <v>TIDAK</v>
          </cell>
          <cell r="AE842" t="str">
            <v>TIDAK</v>
          </cell>
          <cell r="AF842">
            <v>180</v>
          </cell>
          <cell r="AG842">
            <v>1</v>
          </cell>
          <cell r="AH842" t="str">
            <v>SAPHIRE</v>
          </cell>
          <cell r="AI842">
            <v>0</v>
          </cell>
          <cell r="AJ842" t="str">
            <v>Y</v>
          </cell>
          <cell r="AK842">
            <v>0</v>
          </cell>
          <cell r="AL842">
            <v>45261</v>
          </cell>
          <cell r="AM842">
            <v>45701</v>
          </cell>
          <cell r="AN842">
            <v>1</v>
          </cell>
          <cell r="AO842">
            <v>180</v>
          </cell>
          <cell r="AP842" t="str">
            <v>-</v>
          </cell>
          <cell r="AQ842" t="str">
            <v>-</v>
          </cell>
          <cell r="AR842" t="str">
            <v>-</v>
          </cell>
          <cell r="AS842" t="str">
            <v>-</v>
          </cell>
          <cell r="AT842" t="str">
            <v>-</v>
          </cell>
          <cell r="AU842" t="str">
            <v>-</v>
          </cell>
          <cell r="AV842" t="str">
            <v/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7</v>
          </cell>
          <cell r="BH842">
            <v>0</v>
          </cell>
          <cell r="BI842">
            <v>0</v>
          </cell>
          <cell r="BJ842">
            <v>0</v>
          </cell>
          <cell r="BK842">
            <v>0</v>
          </cell>
          <cell r="BL842">
            <v>0</v>
          </cell>
          <cell r="BM842" t="str">
            <v/>
          </cell>
          <cell r="BN842">
            <v>7</v>
          </cell>
          <cell r="BO842">
            <v>7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T842">
            <v>0</v>
          </cell>
          <cell r="BU842" t="str">
            <v/>
          </cell>
          <cell r="BV842">
            <v>7</v>
          </cell>
          <cell r="BW842">
            <v>6</v>
          </cell>
          <cell r="BX842" t="str">
            <v>DOWNGRADE</v>
          </cell>
          <cell r="BY842" t="str">
            <v>RESET</v>
          </cell>
        </row>
        <row r="843">
          <cell r="A843" t="str">
            <v>A1135</v>
          </cell>
          <cell r="B843" t="str">
            <v>Fanni Melia Alvionaliza</v>
          </cell>
          <cell r="C843" t="str">
            <v>TEMA C2</v>
          </cell>
          <cell r="D843">
            <v>44924</v>
          </cell>
          <cell r="E843" t="str">
            <v>Dec-22</v>
          </cell>
          <cell r="F843" t="str">
            <v>REGULER</v>
          </cell>
          <cell r="G843" t="str">
            <v>REGULER</v>
          </cell>
          <cell r="H843" t="str">
            <v>REGULER</v>
          </cell>
          <cell r="I843" t="str">
            <v>REGULER</v>
          </cell>
          <cell r="J843" t="str">
            <v>REGULER</v>
          </cell>
          <cell r="K843" t="str">
            <v>REGULER</v>
          </cell>
          <cell r="L843" t="str">
            <v>REGULER</v>
          </cell>
          <cell r="M843">
            <v>19</v>
          </cell>
          <cell r="N843">
            <v>44</v>
          </cell>
          <cell r="O843">
            <v>37</v>
          </cell>
          <cell r="P843">
            <v>41</v>
          </cell>
          <cell r="Q843">
            <v>18</v>
          </cell>
          <cell r="R843">
            <v>42</v>
          </cell>
          <cell r="S843">
            <v>15</v>
          </cell>
          <cell r="T843">
            <v>216</v>
          </cell>
          <cell r="U843">
            <v>19</v>
          </cell>
          <cell r="V843">
            <v>44</v>
          </cell>
          <cell r="W843">
            <v>37</v>
          </cell>
          <cell r="X843">
            <v>41</v>
          </cell>
          <cell r="Y843">
            <v>18</v>
          </cell>
          <cell r="Z843">
            <v>42</v>
          </cell>
          <cell r="AA843">
            <v>15</v>
          </cell>
          <cell r="AB843">
            <v>216</v>
          </cell>
          <cell r="AC843">
            <v>0</v>
          </cell>
          <cell r="AD843" t="str">
            <v>TIDAK</v>
          </cell>
          <cell r="AE843" t="str">
            <v>TIDAK</v>
          </cell>
          <cell r="AF843">
            <v>216</v>
          </cell>
          <cell r="AG843">
            <v>3</v>
          </cell>
          <cell r="AH843" t="str">
            <v>SAPHIRE</v>
          </cell>
          <cell r="AI843">
            <v>200</v>
          </cell>
          <cell r="AJ843" t="str">
            <v>Y</v>
          </cell>
          <cell r="AK843">
            <v>0</v>
          </cell>
          <cell r="AL843">
            <v>45261</v>
          </cell>
          <cell r="AM843">
            <v>45701</v>
          </cell>
          <cell r="AN843">
            <v>1</v>
          </cell>
          <cell r="AO843">
            <v>16</v>
          </cell>
          <cell r="AP843" t="str">
            <v>-</v>
          </cell>
          <cell r="AQ843" t="str">
            <v>-</v>
          </cell>
          <cell r="AR843" t="str">
            <v>EKSKLUSIF</v>
          </cell>
          <cell r="AS843" t="str">
            <v>EKSKLUSIF</v>
          </cell>
          <cell r="AT843" t="str">
            <v>EKSKLUSIF</v>
          </cell>
          <cell r="AU843" t="str">
            <v>REGULER</v>
          </cell>
          <cell r="AV843" t="str">
            <v/>
          </cell>
          <cell r="AW843">
            <v>45</v>
          </cell>
          <cell r="AX843">
            <v>45</v>
          </cell>
          <cell r="AY843">
            <v>42</v>
          </cell>
          <cell r="AZ843">
            <v>48</v>
          </cell>
          <cell r="BA843">
            <v>31</v>
          </cell>
          <cell r="BB843">
            <v>45</v>
          </cell>
          <cell r="BC843">
            <v>45</v>
          </cell>
          <cell r="BD843">
            <v>42</v>
          </cell>
          <cell r="BE843">
            <v>48</v>
          </cell>
          <cell r="BF843">
            <v>31</v>
          </cell>
          <cell r="BG843">
            <v>17</v>
          </cell>
          <cell r="BH843">
            <v>45</v>
          </cell>
          <cell r="BI843">
            <v>45</v>
          </cell>
          <cell r="BJ843">
            <v>42</v>
          </cell>
          <cell r="BK843">
            <v>48</v>
          </cell>
          <cell r="BL843">
            <v>31</v>
          </cell>
          <cell r="BM843">
            <v>14</v>
          </cell>
          <cell r="BN843">
            <v>242</v>
          </cell>
          <cell r="BO843">
            <v>17</v>
          </cell>
          <cell r="BP843">
            <v>45</v>
          </cell>
          <cell r="BQ843">
            <v>0</v>
          </cell>
          <cell r="BR843">
            <v>0</v>
          </cell>
          <cell r="BS843">
            <v>0</v>
          </cell>
          <cell r="BT843">
            <v>31</v>
          </cell>
          <cell r="BU843">
            <v>14</v>
          </cell>
          <cell r="BV843">
            <v>107</v>
          </cell>
          <cell r="BW843">
            <v>0</v>
          </cell>
          <cell r="BX843" t="str">
            <v>TIDAK</v>
          </cell>
          <cell r="BY843" t="str">
            <v>TIDAK</v>
          </cell>
        </row>
        <row r="844">
          <cell r="A844" t="str">
            <v>A3680</v>
          </cell>
          <cell r="B844" t="str">
            <v>Farah Nadhifah</v>
          </cell>
          <cell r="C844" t="str">
            <v>TEMA C2</v>
          </cell>
          <cell r="D844">
            <v>45317</v>
          </cell>
          <cell r="E844" t="str">
            <v>Jan-24</v>
          </cell>
          <cell r="F844" t="str">
            <v>-</v>
          </cell>
          <cell r="G844" t="str">
            <v>REGULER</v>
          </cell>
          <cell r="H844" t="str">
            <v>REGULER</v>
          </cell>
          <cell r="I844" t="str">
            <v>REGULER</v>
          </cell>
          <cell r="J844" t="str">
            <v>REGULER</v>
          </cell>
          <cell r="K844" t="str">
            <v>REGULER</v>
          </cell>
          <cell r="L844" t="str">
            <v>REGULER</v>
          </cell>
          <cell r="M844">
            <v>0</v>
          </cell>
          <cell r="N844">
            <v>3</v>
          </cell>
          <cell r="O844">
            <v>25</v>
          </cell>
          <cell r="P844">
            <v>33</v>
          </cell>
          <cell r="Q844">
            <v>33</v>
          </cell>
          <cell r="R844">
            <v>34</v>
          </cell>
          <cell r="S844">
            <v>19</v>
          </cell>
          <cell r="T844">
            <v>147</v>
          </cell>
          <cell r="U844">
            <v>0</v>
          </cell>
          <cell r="V844">
            <v>3</v>
          </cell>
          <cell r="W844">
            <v>25</v>
          </cell>
          <cell r="X844">
            <v>33</v>
          </cell>
          <cell r="Y844">
            <v>33</v>
          </cell>
          <cell r="Z844">
            <v>34</v>
          </cell>
          <cell r="AA844">
            <v>19</v>
          </cell>
          <cell r="AB844">
            <v>147</v>
          </cell>
          <cell r="AC844">
            <v>0</v>
          </cell>
          <cell r="AD844" t="str">
            <v>TIDAK</v>
          </cell>
          <cell r="AE844" t="str">
            <v>TIDAK</v>
          </cell>
          <cell r="AF844">
            <v>147</v>
          </cell>
          <cell r="AG844">
            <v>2</v>
          </cell>
          <cell r="AH844" t="str">
            <v>SAPHIRE</v>
          </cell>
          <cell r="AI844">
            <v>135</v>
          </cell>
          <cell r="AJ844" t="str">
            <v>Y</v>
          </cell>
          <cell r="AK844">
            <v>0</v>
          </cell>
          <cell r="AL844">
            <v>45261</v>
          </cell>
          <cell r="AM844">
            <v>45701</v>
          </cell>
          <cell r="AN844">
            <v>1</v>
          </cell>
          <cell r="AO844">
            <v>12</v>
          </cell>
          <cell r="AP844" t="str">
            <v>-</v>
          </cell>
          <cell r="AQ844" t="str">
            <v>-</v>
          </cell>
          <cell r="AR844" t="str">
            <v>REGULER</v>
          </cell>
          <cell r="AS844" t="str">
            <v>REGULER</v>
          </cell>
          <cell r="AT844" t="str">
            <v>REGULER</v>
          </cell>
          <cell r="AU844" t="str">
            <v>REGULER</v>
          </cell>
          <cell r="AV844" t="str">
            <v/>
          </cell>
          <cell r="AW844">
            <v>38</v>
          </cell>
          <cell r="AX844">
            <v>19</v>
          </cell>
          <cell r="AY844">
            <v>23</v>
          </cell>
          <cell r="AZ844">
            <v>32</v>
          </cell>
          <cell r="BA844">
            <v>32</v>
          </cell>
          <cell r="BB844">
            <v>38</v>
          </cell>
          <cell r="BC844">
            <v>19</v>
          </cell>
          <cell r="BD844">
            <v>23</v>
          </cell>
          <cell r="BE844">
            <v>32</v>
          </cell>
          <cell r="BF844">
            <v>32</v>
          </cell>
          <cell r="BG844">
            <v>17</v>
          </cell>
          <cell r="BH844">
            <v>38</v>
          </cell>
          <cell r="BI844">
            <v>19</v>
          </cell>
          <cell r="BJ844">
            <v>23</v>
          </cell>
          <cell r="BK844">
            <v>32</v>
          </cell>
          <cell r="BL844">
            <v>32</v>
          </cell>
          <cell r="BM844">
            <v>19</v>
          </cell>
          <cell r="BN844">
            <v>180</v>
          </cell>
          <cell r="BO844">
            <v>17</v>
          </cell>
          <cell r="BP844">
            <v>38</v>
          </cell>
          <cell r="BQ844">
            <v>19</v>
          </cell>
          <cell r="BR844">
            <v>23</v>
          </cell>
          <cell r="BS844">
            <v>32</v>
          </cell>
          <cell r="BT844">
            <v>32</v>
          </cell>
          <cell r="BU844">
            <v>19</v>
          </cell>
          <cell r="BV844">
            <v>180</v>
          </cell>
          <cell r="BW844">
            <v>0</v>
          </cell>
          <cell r="BX844" t="str">
            <v>TIDAK</v>
          </cell>
          <cell r="BY844" t="str">
            <v>TIDAK</v>
          </cell>
        </row>
        <row r="845">
          <cell r="A845" t="str">
            <v>A3235</v>
          </cell>
          <cell r="B845" t="str">
            <v>Fathya Aufa Lidinillah</v>
          </cell>
          <cell r="C845" t="str">
            <v>TEMA C2</v>
          </cell>
          <cell r="D845">
            <v>45246</v>
          </cell>
          <cell r="E845" t="str">
            <v>Nov-23</v>
          </cell>
          <cell r="F845" t="str">
            <v>REGULER</v>
          </cell>
          <cell r="G845" t="str">
            <v>REGULER</v>
          </cell>
          <cell r="H845" t="str">
            <v>REGULER</v>
          </cell>
          <cell r="I845" t="str">
            <v>REGULER</v>
          </cell>
          <cell r="J845" t="str">
            <v>REGULER</v>
          </cell>
          <cell r="K845" t="str">
            <v>REGULER</v>
          </cell>
          <cell r="L845" t="str">
            <v>REGULER</v>
          </cell>
          <cell r="M845">
            <v>11</v>
          </cell>
          <cell r="N845">
            <v>35</v>
          </cell>
          <cell r="O845">
            <v>36</v>
          </cell>
          <cell r="P845">
            <v>21</v>
          </cell>
          <cell r="Q845">
            <v>5</v>
          </cell>
          <cell r="R845">
            <v>14</v>
          </cell>
          <cell r="S845">
            <v>2</v>
          </cell>
          <cell r="T845">
            <v>124</v>
          </cell>
          <cell r="U845">
            <v>11</v>
          </cell>
          <cell r="V845">
            <v>35</v>
          </cell>
          <cell r="W845">
            <v>36</v>
          </cell>
          <cell r="X845">
            <v>21</v>
          </cell>
          <cell r="Y845">
            <v>5</v>
          </cell>
          <cell r="Z845">
            <v>14</v>
          </cell>
          <cell r="AA845">
            <v>2</v>
          </cell>
          <cell r="AB845">
            <v>124</v>
          </cell>
          <cell r="AC845">
            <v>0</v>
          </cell>
          <cell r="AD845" t="str">
            <v>TIDAK</v>
          </cell>
          <cell r="AE845" t="str">
            <v>TIDAK</v>
          </cell>
          <cell r="AF845">
            <v>124</v>
          </cell>
          <cell r="AG845">
            <v>1</v>
          </cell>
          <cell r="AH845" t="str">
            <v>SAPHIRE</v>
          </cell>
          <cell r="AI845">
            <v>0</v>
          </cell>
          <cell r="AJ845" t="str">
            <v>Y</v>
          </cell>
          <cell r="AK845">
            <v>0</v>
          </cell>
          <cell r="AL845">
            <v>45261</v>
          </cell>
          <cell r="AM845">
            <v>45701</v>
          </cell>
          <cell r="AN845">
            <v>1</v>
          </cell>
          <cell r="AO845">
            <v>124</v>
          </cell>
          <cell r="AP845" t="str">
            <v>-</v>
          </cell>
          <cell r="AQ845" t="str">
            <v>-</v>
          </cell>
          <cell r="AR845" t="str">
            <v>-</v>
          </cell>
          <cell r="AS845" t="str">
            <v>-</v>
          </cell>
          <cell r="AT845" t="str">
            <v>-</v>
          </cell>
          <cell r="AU845" t="str">
            <v>-</v>
          </cell>
          <cell r="AV845" t="str">
            <v/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 t="str">
            <v/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 t="str">
            <v/>
          </cell>
          <cell r="BN845">
            <v>0</v>
          </cell>
          <cell r="BO845" t="str">
            <v/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T845">
            <v>0</v>
          </cell>
          <cell r="BU845" t="str">
            <v/>
          </cell>
          <cell r="BV845">
            <v>0</v>
          </cell>
          <cell r="BW845">
            <v>7</v>
          </cell>
          <cell r="BX845" t="str">
            <v>DOWNGRADE</v>
          </cell>
          <cell r="BY845" t="str">
            <v>RESET</v>
          </cell>
        </row>
        <row r="846">
          <cell r="A846" t="str">
            <v>A3188</v>
          </cell>
          <cell r="B846" t="str">
            <v>Fauziyati Khairul Latifah</v>
          </cell>
          <cell r="C846" t="str">
            <v>TEMA C2</v>
          </cell>
          <cell r="D846">
            <v>45245</v>
          </cell>
          <cell r="E846" t="str">
            <v>Nov-23</v>
          </cell>
          <cell r="F846" t="str">
            <v>REGULER</v>
          </cell>
          <cell r="G846" t="str">
            <v>REGULER</v>
          </cell>
          <cell r="H846" t="str">
            <v>REGULER</v>
          </cell>
          <cell r="I846" t="str">
            <v>REGULER</v>
          </cell>
          <cell r="J846" t="str">
            <v>REGULER</v>
          </cell>
          <cell r="K846" t="str">
            <v>REGULER</v>
          </cell>
          <cell r="L846" t="str">
            <v>REGULER</v>
          </cell>
          <cell r="M846">
            <v>14</v>
          </cell>
          <cell r="N846">
            <v>43</v>
          </cell>
          <cell r="O846">
            <v>34</v>
          </cell>
          <cell r="P846">
            <v>38</v>
          </cell>
          <cell r="Q846">
            <v>35</v>
          </cell>
          <cell r="R846">
            <v>40</v>
          </cell>
          <cell r="S846">
            <v>18</v>
          </cell>
          <cell r="T846">
            <v>222</v>
          </cell>
          <cell r="U846">
            <v>14</v>
          </cell>
          <cell r="V846">
            <v>43</v>
          </cell>
          <cell r="W846">
            <v>34</v>
          </cell>
          <cell r="X846">
            <v>38</v>
          </cell>
          <cell r="Y846">
            <v>35</v>
          </cell>
          <cell r="Z846">
            <v>40</v>
          </cell>
          <cell r="AA846">
            <v>18</v>
          </cell>
          <cell r="AB846">
            <v>222</v>
          </cell>
          <cell r="AC846">
            <v>0</v>
          </cell>
          <cell r="AD846" t="str">
            <v>TIDAK</v>
          </cell>
          <cell r="AE846" t="str">
            <v>TIDAK</v>
          </cell>
          <cell r="AF846">
            <v>222</v>
          </cell>
          <cell r="AG846">
            <v>3</v>
          </cell>
          <cell r="AH846" t="str">
            <v>SAPHIRE</v>
          </cell>
          <cell r="AI846">
            <v>0</v>
          </cell>
          <cell r="AJ846" t="str">
            <v>Y</v>
          </cell>
          <cell r="AK846">
            <v>0</v>
          </cell>
          <cell r="AL846">
            <v>45261</v>
          </cell>
          <cell r="AM846">
            <v>45701</v>
          </cell>
          <cell r="AN846">
            <v>1</v>
          </cell>
          <cell r="AO846">
            <v>222</v>
          </cell>
          <cell r="AP846" t="str">
            <v>-</v>
          </cell>
          <cell r="AQ846" t="str">
            <v>-</v>
          </cell>
          <cell r="AR846" t="str">
            <v>REGULER</v>
          </cell>
          <cell r="AS846" t="str">
            <v>REGULER</v>
          </cell>
          <cell r="AT846" t="str">
            <v>REGULER</v>
          </cell>
          <cell r="AU846" t="str">
            <v>REGULER</v>
          </cell>
          <cell r="AV846" t="str">
            <v/>
          </cell>
          <cell r="AW846">
            <v>46</v>
          </cell>
          <cell r="AX846">
            <v>39</v>
          </cell>
          <cell r="AY846">
            <v>27</v>
          </cell>
          <cell r="AZ846">
            <v>46</v>
          </cell>
          <cell r="BA846">
            <v>31</v>
          </cell>
          <cell r="BB846">
            <v>46</v>
          </cell>
          <cell r="BC846">
            <v>39</v>
          </cell>
          <cell r="BD846">
            <v>27</v>
          </cell>
          <cell r="BE846">
            <v>46</v>
          </cell>
          <cell r="BF846">
            <v>31</v>
          </cell>
          <cell r="BG846">
            <v>16</v>
          </cell>
          <cell r="BH846">
            <v>46</v>
          </cell>
          <cell r="BI846">
            <v>39</v>
          </cell>
          <cell r="BJ846">
            <v>27</v>
          </cell>
          <cell r="BK846">
            <v>46</v>
          </cell>
          <cell r="BL846">
            <v>31</v>
          </cell>
          <cell r="BM846">
            <v>20</v>
          </cell>
          <cell r="BN846">
            <v>225</v>
          </cell>
          <cell r="BO846">
            <v>16</v>
          </cell>
          <cell r="BP846">
            <v>46</v>
          </cell>
          <cell r="BQ846">
            <v>39</v>
          </cell>
          <cell r="BR846">
            <v>27</v>
          </cell>
          <cell r="BS846">
            <v>46</v>
          </cell>
          <cell r="BT846">
            <v>31</v>
          </cell>
          <cell r="BU846">
            <v>20</v>
          </cell>
          <cell r="BV846">
            <v>225</v>
          </cell>
          <cell r="BW846">
            <v>0</v>
          </cell>
          <cell r="BX846" t="str">
            <v>TIDAK</v>
          </cell>
          <cell r="BY846" t="str">
            <v>TIDAK</v>
          </cell>
        </row>
        <row r="847">
          <cell r="A847" t="str">
            <v>A1237</v>
          </cell>
          <cell r="B847" t="str">
            <v>Febrianti Sianturi</v>
          </cell>
          <cell r="C847" t="str">
            <v>TEMA C2</v>
          </cell>
          <cell r="D847">
            <v>44942</v>
          </cell>
          <cell r="E847" t="str">
            <v>Jan-23</v>
          </cell>
          <cell r="F847" t="str">
            <v>REGULER</v>
          </cell>
          <cell r="G847" t="str">
            <v>-</v>
          </cell>
          <cell r="H847" t="str">
            <v>REGULER</v>
          </cell>
          <cell r="I847" t="str">
            <v>EKSKLUSIF</v>
          </cell>
          <cell r="J847" t="str">
            <v>EKSKLUSIF</v>
          </cell>
          <cell r="K847" t="str">
            <v>EKSKLUSIF</v>
          </cell>
          <cell r="L847" t="str">
            <v>EKSKLUSIF</v>
          </cell>
          <cell r="M847">
            <v>9</v>
          </cell>
          <cell r="N847">
            <v>0</v>
          </cell>
          <cell r="O847">
            <v>15</v>
          </cell>
          <cell r="P847">
            <v>41</v>
          </cell>
          <cell r="Q847">
            <v>37</v>
          </cell>
          <cell r="R847">
            <v>44</v>
          </cell>
          <cell r="S847">
            <v>22</v>
          </cell>
          <cell r="T847">
            <v>168</v>
          </cell>
          <cell r="U847">
            <v>9</v>
          </cell>
          <cell r="V847">
            <v>0</v>
          </cell>
          <cell r="W847">
            <v>15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24</v>
          </cell>
          <cell r="AC847">
            <v>1</v>
          </cell>
          <cell r="AD847" t="str">
            <v>TIDAK</v>
          </cell>
          <cell r="AE847" t="str">
            <v>TIDAK</v>
          </cell>
          <cell r="AF847">
            <v>24</v>
          </cell>
          <cell r="AG847">
            <v>2</v>
          </cell>
          <cell r="AH847" t="str">
            <v>SAPHIRE</v>
          </cell>
          <cell r="AI847">
            <v>0</v>
          </cell>
          <cell r="AJ847" t="str">
            <v>FALSE</v>
          </cell>
          <cell r="AK847">
            <v>0</v>
          </cell>
          <cell r="AL847">
            <v>45261</v>
          </cell>
          <cell r="AM847">
            <v>45701</v>
          </cell>
          <cell r="AN847">
            <v>1</v>
          </cell>
          <cell r="AO847">
            <v>24</v>
          </cell>
          <cell r="AP847" t="str">
            <v>EKSKLUSIF</v>
          </cell>
          <cell r="AQ847" t="str">
            <v>-</v>
          </cell>
          <cell r="AR847" t="str">
            <v>EKSKLUSIF</v>
          </cell>
          <cell r="AS847" t="str">
            <v>EKSKLUSIF</v>
          </cell>
          <cell r="AT847" t="str">
            <v>EKSKLUSIF</v>
          </cell>
          <cell r="AU847" t="str">
            <v>EKSKLUSIF</v>
          </cell>
          <cell r="AV847" t="str">
            <v/>
          </cell>
          <cell r="AW847">
            <v>48</v>
          </cell>
          <cell r="AX847">
            <v>46</v>
          </cell>
          <cell r="AY847">
            <v>42</v>
          </cell>
          <cell r="AZ847">
            <v>50</v>
          </cell>
          <cell r="BA847">
            <v>44</v>
          </cell>
          <cell r="BB847">
            <v>48</v>
          </cell>
          <cell r="BC847">
            <v>46</v>
          </cell>
          <cell r="BD847">
            <v>42</v>
          </cell>
          <cell r="BE847">
            <v>50</v>
          </cell>
          <cell r="BF847">
            <v>44</v>
          </cell>
          <cell r="BG847">
            <v>20</v>
          </cell>
          <cell r="BH847">
            <v>48</v>
          </cell>
          <cell r="BI847">
            <v>46</v>
          </cell>
          <cell r="BJ847">
            <v>42</v>
          </cell>
          <cell r="BK847">
            <v>50</v>
          </cell>
          <cell r="BL847">
            <v>44</v>
          </cell>
          <cell r="BM847">
            <v>21</v>
          </cell>
          <cell r="BN847">
            <v>271</v>
          </cell>
          <cell r="BO847">
            <v>0</v>
          </cell>
          <cell r="BP847">
            <v>48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21</v>
          </cell>
          <cell r="BV847">
            <v>69</v>
          </cell>
          <cell r="BW847">
            <v>0</v>
          </cell>
          <cell r="BX847" t="str">
            <v>TIDAK</v>
          </cell>
          <cell r="BY847" t="str">
            <v>TIDAK</v>
          </cell>
        </row>
        <row r="848">
          <cell r="A848" t="str">
            <v>A3881</v>
          </cell>
          <cell r="B848" t="str">
            <v>Feby Bate</v>
          </cell>
          <cell r="C848" t="str">
            <v>TEMA C2</v>
          </cell>
          <cell r="D848">
            <v>45350</v>
          </cell>
          <cell r="E848" t="str">
            <v>Feb-24</v>
          </cell>
          <cell r="F848" t="str">
            <v>-</v>
          </cell>
          <cell r="G848" t="str">
            <v>-</v>
          </cell>
          <cell r="H848" t="str">
            <v>REGULER</v>
          </cell>
          <cell r="I848" t="str">
            <v>REGULER</v>
          </cell>
          <cell r="J848" t="str">
            <v>-</v>
          </cell>
          <cell r="K848" t="str">
            <v>-</v>
          </cell>
          <cell r="L848" t="str">
            <v>-</v>
          </cell>
          <cell r="M848">
            <v>0</v>
          </cell>
          <cell r="N848">
            <v>0</v>
          </cell>
          <cell r="O848">
            <v>2</v>
          </cell>
          <cell r="P848">
            <v>8</v>
          </cell>
          <cell r="Q848">
            <v>0</v>
          </cell>
          <cell r="R848">
            <v>0</v>
          </cell>
          <cell r="S848" t="str">
            <v/>
          </cell>
          <cell r="T848">
            <v>10</v>
          </cell>
          <cell r="U848">
            <v>0</v>
          </cell>
          <cell r="V848">
            <v>0</v>
          </cell>
          <cell r="W848">
            <v>2</v>
          </cell>
          <cell r="X848">
            <v>8</v>
          </cell>
          <cell r="Y848">
            <v>0</v>
          </cell>
          <cell r="Z848">
            <v>0</v>
          </cell>
          <cell r="AA848" t="str">
            <v/>
          </cell>
          <cell r="AB848">
            <v>10</v>
          </cell>
          <cell r="AC848">
            <v>3</v>
          </cell>
          <cell r="AD848" t="str">
            <v>DOWNGRADE</v>
          </cell>
          <cell r="AE848" t="str">
            <v>RESET</v>
          </cell>
          <cell r="AF848">
            <v>0</v>
          </cell>
          <cell r="AG848">
            <v>1</v>
          </cell>
          <cell r="AH848" t="str">
            <v>SAPHIRE</v>
          </cell>
          <cell r="AI848">
            <v>0</v>
          </cell>
          <cell r="AJ848" t="str">
            <v>FALSE</v>
          </cell>
          <cell r="AK848">
            <v>0</v>
          </cell>
          <cell r="AL848">
            <v>45261</v>
          </cell>
          <cell r="AM848">
            <v>45701</v>
          </cell>
          <cell r="AN848">
            <v>1</v>
          </cell>
          <cell r="AO848">
            <v>0</v>
          </cell>
          <cell r="AP848" t="str">
            <v>-</v>
          </cell>
          <cell r="AQ848" t="str">
            <v>-</v>
          </cell>
          <cell r="AR848" t="str">
            <v>-</v>
          </cell>
          <cell r="AS848" t="str">
            <v>-</v>
          </cell>
          <cell r="AT848" t="str">
            <v>-</v>
          </cell>
          <cell r="AU848" t="str">
            <v>-</v>
          </cell>
          <cell r="AV848" t="str">
            <v/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 t="str">
            <v/>
          </cell>
          <cell r="BH848">
            <v>0</v>
          </cell>
          <cell r="BI848">
            <v>0</v>
          </cell>
          <cell r="BJ848">
            <v>0</v>
          </cell>
          <cell r="BK848">
            <v>0</v>
          </cell>
          <cell r="BL848">
            <v>0</v>
          </cell>
          <cell r="BM848" t="str">
            <v/>
          </cell>
          <cell r="BN848">
            <v>0</v>
          </cell>
          <cell r="BO848" t="str">
            <v/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T848">
            <v>0</v>
          </cell>
          <cell r="BU848" t="str">
            <v/>
          </cell>
          <cell r="BV848">
            <v>0</v>
          </cell>
          <cell r="BW848">
            <v>7</v>
          </cell>
          <cell r="BX848" t="str">
            <v>DOWNGRADE</v>
          </cell>
          <cell r="BY848" t="str">
            <v>RESET</v>
          </cell>
        </row>
        <row r="849">
          <cell r="A849" t="str">
            <v>A0186</v>
          </cell>
          <cell r="B849" t="str">
            <v>Fernandia Juwita Sari</v>
          </cell>
          <cell r="C849" t="str">
            <v>TEMA C2</v>
          </cell>
          <cell r="D849">
            <v>44811</v>
          </cell>
          <cell r="E849" t="str">
            <v>Sep-22</v>
          </cell>
          <cell r="F849" t="str">
            <v>REGULER</v>
          </cell>
          <cell r="G849" t="str">
            <v>REGULER</v>
          </cell>
          <cell r="H849" t="str">
            <v>REGULER</v>
          </cell>
          <cell r="I849" t="str">
            <v>REGULER</v>
          </cell>
          <cell r="J849" t="str">
            <v>REGULER</v>
          </cell>
          <cell r="K849" t="str">
            <v>-</v>
          </cell>
          <cell r="L849" t="str">
            <v>-</v>
          </cell>
          <cell r="M849">
            <v>14</v>
          </cell>
          <cell r="N849">
            <v>24</v>
          </cell>
          <cell r="O849">
            <v>21</v>
          </cell>
          <cell r="P849">
            <v>24</v>
          </cell>
          <cell r="Q849">
            <v>36</v>
          </cell>
          <cell r="R849">
            <v>0</v>
          </cell>
          <cell r="S849" t="str">
            <v/>
          </cell>
          <cell r="T849">
            <v>119</v>
          </cell>
          <cell r="U849">
            <v>14</v>
          </cell>
          <cell r="V849">
            <v>24</v>
          </cell>
          <cell r="W849">
            <v>21</v>
          </cell>
          <cell r="X849">
            <v>24</v>
          </cell>
          <cell r="Y849">
            <v>36</v>
          </cell>
          <cell r="Z849">
            <v>0</v>
          </cell>
          <cell r="AA849" t="str">
            <v/>
          </cell>
          <cell r="AB849">
            <v>119</v>
          </cell>
          <cell r="AC849">
            <v>2</v>
          </cell>
          <cell r="AD849" t="str">
            <v>TIDAK</v>
          </cell>
          <cell r="AE849" t="str">
            <v>TIDAK</v>
          </cell>
          <cell r="AF849">
            <v>119</v>
          </cell>
          <cell r="AG849">
            <v>2</v>
          </cell>
          <cell r="AH849" t="str">
            <v>SAPHIRE</v>
          </cell>
          <cell r="AI849">
            <v>0</v>
          </cell>
          <cell r="AJ849" t="str">
            <v>Y</v>
          </cell>
          <cell r="AK849">
            <v>0</v>
          </cell>
          <cell r="AL849">
            <v>45261</v>
          </cell>
          <cell r="AM849">
            <v>45701</v>
          </cell>
          <cell r="AN849">
            <v>1</v>
          </cell>
          <cell r="AO849">
            <v>119</v>
          </cell>
          <cell r="AP849" t="str">
            <v>-</v>
          </cell>
          <cell r="AQ849" t="str">
            <v>-</v>
          </cell>
          <cell r="AR849" t="str">
            <v>-</v>
          </cell>
          <cell r="AS849" t="str">
            <v>-</v>
          </cell>
          <cell r="AT849" t="str">
            <v>-</v>
          </cell>
          <cell r="AU849" t="str">
            <v>-</v>
          </cell>
          <cell r="AV849" t="str">
            <v/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 t="str">
            <v/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 t="str">
            <v/>
          </cell>
          <cell r="BN849">
            <v>0</v>
          </cell>
          <cell r="BO849" t="str">
            <v/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 t="str">
            <v/>
          </cell>
          <cell r="BV849">
            <v>0</v>
          </cell>
          <cell r="BW849">
            <v>7</v>
          </cell>
          <cell r="BX849" t="str">
            <v>DOWNGRADE</v>
          </cell>
          <cell r="BY849" t="str">
            <v>RESET</v>
          </cell>
        </row>
        <row r="850">
          <cell r="A850" t="str">
            <v>A0898</v>
          </cell>
          <cell r="B850" t="str">
            <v>Fienda Kurniawati</v>
          </cell>
          <cell r="C850" t="str">
            <v>TEMA C2</v>
          </cell>
          <cell r="D850">
            <v>44907</v>
          </cell>
          <cell r="E850" t="str">
            <v>Dec-22</v>
          </cell>
          <cell r="F850" t="str">
            <v>REGULER</v>
          </cell>
          <cell r="G850" t="str">
            <v>REGULER</v>
          </cell>
          <cell r="H850" t="str">
            <v>REGULER</v>
          </cell>
          <cell r="I850" t="str">
            <v>REGULER</v>
          </cell>
          <cell r="J850" t="str">
            <v>-</v>
          </cell>
          <cell r="K850" t="str">
            <v>REGULER</v>
          </cell>
          <cell r="L850" t="str">
            <v>-</v>
          </cell>
          <cell r="M850">
            <v>21</v>
          </cell>
          <cell r="N850">
            <v>43</v>
          </cell>
          <cell r="O850">
            <v>30</v>
          </cell>
          <cell r="P850">
            <v>35</v>
          </cell>
          <cell r="Q850">
            <v>0</v>
          </cell>
          <cell r="R850">
            <v>2</v>
          </cell>
          <cell r="S850" t="str">
            <v/>
          </cell>
          <cell r="T850">
            <v>131</v>
          </cell>
          <cell r="U850">
            <v>21</v>
          </cell>
          <cell r="V850">
            <v>43</v>
          </cell>
          <cell r="W850">
            <v>30</v>
          </cell>
          <cell r="X850">
            <v>35</v>
          </cell>
          <cell r="Y850">
            <v>0</v>
          </cell>
          <cell r="Z850">
            <v>2</v>
          </cell>
          <cell r="AA850" t="str">
            <v/>
          </cell>
          <cell r="AB850">
            <v>131</v>
          </cell>
          <cell r="AC850">
            <v>2</v>
          </cell>
          <cell r="AD850" t="str">
            <v>TIDAK</v>
          </cell>
          <cell r="AE850" t="str">
            <v>TIDAK</v>
          </cell>
          <cell r="AF850">
            <v>131</v>
          </cell>
          <cell r="AG850">
            <v>3</v>
          </cell>
          <cell r="AH850" t="str">
            <v>SAPHIRE</v>
          </cell>
          <cell r="AI850">
            <v>0</v>
          </cell>
          <cell r="AJ850" t="str">
            <v>Y</v>
          </cell>
          <cell r="AK850">
            <v>0</v>
          </cell>
          <cell r="AL850">
            <v>45261</v>
          </cell>
          <cell r="AM850">
            <v>45701</v>
          </cell>
          <cell r="AN850">
            <v>1</v>
          </cell>
          <cell r="AO850">
            <v>131</v>
          </cell>
          <cell r="AP850" t="str">
            <v>-</v>
          </cell>
          <cell r="AQ850" t="str">
            <v>-</v>
          </cell>
          <cell r="AR850" t="str">
            <v>-</v>
          </cell>
          <cell r="AS850" t="str">
            <v>-</v>
          </cell>
          <cell r="AT850" t="str">
            <v>-</v>
          </cell>
          <cell r="AU850" t="str">
            <v>REGULER</v>
          </cell>
          <cell r="AV850" t="str">
            <v/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32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32</v>
          </cell>
          <cell r="BG850" t="str">
            <v/>
          </cell>
          <cell r="BH850">
            <v>0</v>
          </cell>
          <cell r="BI850">
            <v>0</v>
          </cell>
          <cell r="BJ850">
            <v>0</v>
          </cell>
          <cell r="BK850">
            <v>0</v>
          </cell>
          <cell r="BL850">
            <v>32</v>
          </cell>
          <cell r="BM850">
            <v>17</v>
          </cell>
          <cell r="BN850">
            <v>49</v>
          </cell>
          <cell r="BO850" t="str">
            <v/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T850">
            <v>32</v>
          </cell>
          <cell r="BU850">
            <v>17</v>
          </cell>
          <cell r="BV850">
            <v>49</v>
          </cell>
          <cell r="BW850">
            <v>5</v>
          </cell>
          <cell r="BX850" t="str">
            <v>DOWNGRADE</v>
          </cell>
          <cell r="BY850" t="str">
            <v>RESET</v>
          </cell>
        </row>
        <row r="851">
          <cell r="A851" t="str">
            <v>A4032</v>
          </cell>
          <cell r="B851" t="str">
            <v>FIKY AZHARI BACHRUDDIN</v>
          </cell>
          <cell r="C851" t="str">
            <v>TEMA C2</v>
          </cell>
          <cell r="D851">
            <v>45428</v>
          </cell>
          <cell r="E851" t="str">
            <v>May-24</v>
          </cell>
          <cell r="F851" t="str">
            <v>-</v>
          </cell>
          <cell r="G851" t="str">
            <v>-</v>
          </cell>
          <cell r="H851" t="str">
            <v>-</v>
          </cell>
          <cell r="I851" t="str">
            <v>-</v>
          </cell>
          <cell r="J851" t="str">
            <v>-</v>
          </cell>
          <cell r="K851" t="str">
            <v>REGULER</v>
          </cell>
          <cell r="L851" t="str">
            <v>-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6</v>
          </cell>
          <cell r="S851" t="str">
            <v/>
          </cell>
          <cell r="T851">
            <v>6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6</v>
          </cell>
          <cell r="AA851" t="str">
            <v/>
          </cell>
          <cell r="AB851">
            <v>6</v>
          </cell>
          <cell r="AC851">
            <v>1</v>
          </cell>
          <cell r="AD851" t="str">
            <v>TIDAK</v>
          </cell>
          <cell r="AE851" t="str">
            <v>TIDAK</v>
          </cell>
          <cell r="AF851">
            <v>6</v>
          </cell>
          <cell r="AG851">
            <v>1</v>
          </cell>
          <cell r="AH851" t="str">
            <v>SAPHIRE</v>
          </cell>
          <cell r="AI851">
            <v>0</v>
          </cell>
          <cell r="AJ851" t="str">
            <v>FALSE</v>
          </cell>
          <cell r="AK851">
            <v>0</v>
          </cell>
          <cell r="AL851">
            <v>45261</v>
          </cell>
          <cell r="AM851">
            <v>45701</v>
          </cell>
          <cell r="AN851">
            <v>1</v>
          </cell>
          <cell r="AO851">
            <v>6</v>
          </cell>
          <cell r="AP851" t="str">
            <v>-</v>
          </cell>
          <cell r="AQ851" t="str">
            <v>-</v>
          </cell>
          <cell r="AR851" t="str">
            <v>-</v>
          </cell>
          <cell r="AS851" t="str">
            <v>-</v>
          </cell>
          <cell r="AT851" t="str">
            <v>-</v>
          </cell>
          <cell r="AU851" t="str">
            <v>-</v>
          </cell>
          <cell r="AV851" t="str">
            <v/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 t="str">
            <v/>
          </cell>
          <cell r="BH851">
            <v>0</v>
          </cell>
          <cell r="BI851">
            <v>0</v>
          </cell>
          <cell r="BJ851">
            <v>0</v>
          </cell>
          <cell r="BK851">
            <v>0</v>
          </cell>
          <cell r="BL851">
            <v>0</v>
          </cell>
          <cell r="BM851" t="str">
            <v/>
          </cell>
          <cell r="BN851">
            <v>0</v>
          </cell>
          <cell r="BO851" t="str">
            <v/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T851">
            <v>0</v>
          </cell>
          <cell r="BU851" t="str">
            <v/>
          </cell>
          <cell r="BV851">
            <v>0</v>
          </cell>
          <cell r="BW851">
            <v>7</v>
          </cell>
          <cell r="BX851" t="str">
            <v>DOWNGRADE</v>
          </cell>
          <cell r="BY851" t="str">
            <v>RESET</v>
          </cell>
        </row>
        <row r="852">
          <cell r="A852" t="str">
            <v>A3796</v>
          </cell>
          <cell r="B852" t="str">
            <v>Finggar Kurnia Murti</v>
          </cell>
          <cell r="C852" t="str">
            <v>TEMA C2</v>
          </cell>
          <cell r="D852">
            <v>45352</v>
          </cell>
          <cell r="E852" t="str">
            <v>Mar-24</v>
          </cell>
          <cell r="F852" t="str">
            <v>-</v>
          </cell>
          <cell r="G852" t="str">
            <v>-</v>
          </cell>
          <cell r="H852" t="str">
            <v>-</v>
          </cell>
          <cell r="I852" t="str">
            <v>REGULER</v>
          </cell>
          <cell r="J852" t="str">
            <v>-</v>
          </cell>
          <cell r="K852" t="str">
            <v>-</v>
          </cell>
          <cell r="L852" t="str">
            <v>-</v>
          </cell>
          <cell r="M852">
            <v>0</v>
          </cell>
          <cell r="N852">
            <v>0</v>
          </cell>
          <cell r="O852">
            <v>0</v>
          </cell>
          <cell r="P852">
            <v>1</v>
          </cell>
          <cell r="Q852">
            <v>0</v>
          </cell>
          <cell r="R852">
            <v>0</v>
          </cell>
          <cell r="S852" t="str">
            <v/>
          </cell>
          <cell r="T852">
            <v>1</v>
          </cell>
          <cell r="U852">
            <v>0</v>
          </cell>
          <cell r="V852">
            <v>0</v>
          </cell>
          <cell r="W852">
            <v>0</v>
          </cell>
          <cell r="X852">
            <v>1</v>
          </cell>
          <cell r="Y852">
            <v>0</v>
          </cell>
          <cell r="Z852">
            <v>0</v>
          </cell>
          <cell r="AA852" t="str">
            <v/>
          </cell>
          <cell r="AB852">
            <v>1</v>
          </cell>
          <cell r="AC852">
            <v>3</v>
          </cell>
          <cell r="AD852" t="str">
            <v>DOWNGRADE</v>
          </cell>
          <cell r="AE852" t="str">
            <v>RESET</v>
          </cell>
          <cell r="AF852">
            <v>0</v>
          </cell>
          <cell r="AG852">
            <v>1</v>
          </cell>
          <cell r="AH852" t="str">
            <v>SAPHIRE</v>
          </cell>
          <cell r="AI852">
            <v>0</v>
          </cell>
          <cell r="AJ852" t="str">
            <v>FALSE</v>
          </cell>
          <cell r="AK852">
            <v>0</v>
          </cell>
          <cell r="AL852">
            <v>45261</v>
          </cell>
          <cell r="AM852">
            <v>45701</v>
          </cell>
          <cell r="AN852">
            <v>1</v>
          </cell>
          <cell r="AO852">
            <v>0</v>
          </cell>
          <cell r="AP852" t="str">
            <v>-</v>
          </cell>
          <cell r="AQ852" t="str">
            <v>-</v>
          </cell>
          <cell r="AR852" t="str">
            <v>-</v>
          </cell>
          <cell r="AS852" t="str">
            <v>-</v>
          </cell>
          <cell r="AT852" t="str">
            <v>-</v>
          </cell>
          <cell r="AU852" t="str">
            <v>-</v>
          </cell>
          <cell r="AV852" t="str">
            <v/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 t="str">
            <v/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 t="str">
            <v/>
          </cell>
          <cell r="BN852">
            <v>0</v>
          </cell>
          <cell r="BO852" t="str">
            <v/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 t="str">
            <v/>
          </cell>
          <cell r="BV852">
            <v>0</v>
          </cell>
          <cell r="BW852">
            <v>7</v>
          </cell>
          <cell r="BX852" t="str">
            <v>DOWNGRADE</v>
          </cell>
          <cell r="BY852" t="str">
            <v>RESET</v>
          </cell>
        </row>
        <row r="853">
          <cell r="A853" t="str">
            <v>A1232</v>
          </cell>
          <cell r="B853" t="str">
            <v>Fiorentina Br Sebayang</v>
          </cell>
          <cell r="C853" t="str">
            <v>TEMA C2</v>
          </cell>
          <cell r="D853">
            <v>44956</v>
          </cell>
          <cell r="E853" t="str">
            <v>Jan-23</v>
          </cell>
          <cell r="F853" t="str">
            <v>EKSKLUSIF</v>
          </cell>
          <cell r="G853" t="str">
            <v>EKSKLUSIF</v>
          </cell>
          <cell r="H853" t="str">
            <v>EKSKLUSIF</v>
          </cell>
          <cell r="I853" t="str">
            <v>EKSKLUSIF</v>
          </cell>
          <cell r="J853" t="str">
            <v>REGULER</v>
          </cell>
          <cell r="K853" t="str">
            <v>REGULER</v>
          </cell>
          <cell r="L853" t="str">
            <v>REGULER</v>
          </cell>
          <cell r="M853">
            <v>18</v>
          </cell>
          <cell r="N853">
            <v>46</v>
          </cell>
          <cell r="O853">
            <v>38</v>
          </cell>
          <cell r="P853">
            <v>39</v>
          </cell>
          <cell r="Q853">
            <v>2</v>
          </cell>
          <cell r="R853">
            <v>37</v>
          </cell>
          <cell r="S853">
            <v>18</v>
          </cell>
          <cell r="T853">
            <v>198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2</v>
          </cell>
          <cell r="Z853">
            <v>37</v>
          </cell>
          <cell r="AA853">
            <v>18</v>
          </cell>
          <cell r="AB853">
            <v>57</v>
          </cell>
          <cell r="AC853">
            <v>0</v>
          </cell>
          <cell r="AD853" t="str">
            <v>TIDAK</v>
          </cell>
          <cell r="AE853" t="str">
            <v>TIDAK</v>
          </cell>
          <cell r="AF853">
            <v>57</v>
          </cell>
          <cell r="AG853">
            <v>2</v>
          </cell>
          <cell r="AH853" t="str">
            <v>SAPHIRE</v>
          </cell>
          <cell r="AI853">
            <v>0</v>
          </cell>
          <cell r="AJ853" t="str">
            <v>FALSE</v>
          </cell>
          <cell r="AK853">
            <v>0</v>
          </cell>
          <cell r="AL853">
            <v>45261</v>
          </cell>
          <cell r="AM853">
            <v>45701</v>
          </cell>
          <cell r="AN853">
            <v>1</v>
          </cell>
          <cell r="AO853">
            <v>57</v>
          </cell>
          <cell r="AP853" t="str">
            <v>-</v>
          </cell>
          <cell r="AQ853" t="str">
            <v>-</v>
          </cell>
          <cell r="AR853" t="str">
            <v>EKSKLUSIF</v>
          </cell>
          <cell r="AS853" t="str">
            <v>EKSKLUSIF</v>
          </cell>
          <cell r="AT853" t="str">
            <v>EKSKLUSIF</v>
          </cell>
          <cell r="AU853" t="str">
            <v>EKSKLUSIF</v>
          </cell>
          <cell r="AV853" t="str">
            <v/>
          </cell>
          <cell r="AW853">
            <v>46</v>
          </cell>
          <cell r="AX853">
            <v>46</v>
          </cell>
          <cell r="AY853">
            <v>42</v>
          </cell>
          <cell r="AZ853">
            <v>48</v>
          </cell>
          <cell r="BA853">
            <v>43</v>
          </cell>
          <cell r="BB853">
            <v>46</v>
          </cell>
          <cell r="BC853">
            <v>46</v>
          </cell>
          <cell r="BD853">
            <v>42</v>
          </cell>
          <cell r="BE853">
            <v>48</v>
          </cell>
          <cell r="BF853">
            <v>43</v>
          </cell>
          <cell r="BG853">
            <v>18</v>
          </cell>
          <cell r="BH853">
            <v>46</v>
          </cell>
          <cell r="BI853">
            <v>46</v>
          </cell>
          <cell r="BJ853">
            <v>42</v>
          </cell>
          <cell r="BK853">
            <v>48</v>
          </cell>
          <cell r="BL853">
            <v>43</v>
          </cell>
          <cell r="BM853">
            <v>21</v>
          </cell>
          <cell r="BN853">
            <v>264</v>
          </cell>
          <cell r="BO853">
            <v>18</v>
          </cell>
          <cell r="BP853">
            <v>46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21</v>
          </cell>
          <cell r="BV853">
            <v>85</v>
          </cell>
          <cell r="BW853">
            <v>0</v>
          </cell>
          <cell r="BX853" t="str">
            <v>TIDAK</v>
          </cell>
          <cell r="BY853" t="str">
            <v>TIDAK</v>
          </cell>
        </row>
        <row r="854">
          <cell r="A854" t="str">
            <v>A4024</v>
          </cell>
          <cell r="B854" t="str">
            <v>FITRIA NURUL</v>
          </cell>
          <cell r="C854" t="str">
            <v>TEMA C2</v>
          </cell>
          <cell r="D854">
            <v>45414</v>
          </cell>
          <cell r="E854" t="str">
            <v>May-24</v>
          </cell>
          <cell r="F854" t="str">
            <v>-</v>
          </cell>
          <cell r="G854" t="str">
            <v>-</v>
          </cell>
          <cell r="H854" t="str">
            <v>-</v>
          </cell>
          <cell r="I854" t="str">
            <v>-</v>
          </cell>
          <cell r="J854" t="str">
            <v>-</v>
          </cell>
          <cell r="K854" t="str">
            <v>REGULER</v>
          </cell>
          <cell r="L854" t="str">
            <v>REGULER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37</v>
          </cell>
          <cell r="S854">
            <v>20</v>
          </cell>
          <cell r="T854">
            <v>57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37</v>
          </cell>
          <cell r="AA854">
            <v>20</v>
          </cell>
          <cell r="AB854">
            <v>57</v>
          </cell>
          <cell r="AC854">
            <v>0</v>
          </cell>
          <cell r="AD854" t="str">
            <v>TIDAK</v>
          </cell>
          <cell r="AE854" t="str">
            <v>TIDAK</v>
          </cell>
          <cell r="AF854">
            <v>57</v>
          </cell>
          <cell r="AG854">
            <v>1</v>
          </cell>
          <cell r="AH854" t="str">
            <v>SAPHIRE</v>
          </cell>
          <cell r="AI854">
            <v>0</v>
          </cell>
          <cell r="AJ854" t="str">
            <v>FALSE</v>
          </cell>
          <cell r="AK854">
            <v>0</v>
          </cell>
          <cell r="AL854">
            <v>45261</v>
          </cell>
          <cell r="AM854">
            <v>45701</v>
          </cell>
          <cell r="AN854">
            <v>1</v>
          </cell>
          <cell r="AO854">
            <v>57</v>
          </cell>
          <cell r="AP854" t="str">
            <v>-</v>
          </cell>
          <cell r="AQ854" t="str">
            <v>-</v>
          </cell>
          <cell r="AR854" t="str">
            <v>EKSKLUSIF</v>
          </cell>
          <cell r="AS854" t="str">
            <v>EKSKLUSIF</v>
          </cell>
          <cell r="AT854" t="str">
            <v>EKSKLUSIF</v>
          </cell>
          <cell r="AU854" t="str">
            <v>EKSKLUSIF</v>
          </cell>
          <cell r="AV854" t="str">
            <v/>
          </cell>
          <cell r="AW854">
            <v>48</v>
          </cell>
          <cell r="AX854">
            <v>45</v>
          </cell>
          <cell r="AY854">
            <v>44</v>
          </cell>
          <cell r="AZ854">
            <v>50</v>
          </cell>
          <cell r="BA854">
            <v>42</v>
          </cell>
          <cell r="BB854">
            <v>48</v>
          </cell>
          <cell r="BC854">
            <v>45</v>
          </cell>
          <cell r="BD854">
            <v>44</v>
          </cell>
          <cell r="BE854">
            <v>50</v>
          </cell>
          <cell r="BF854">
            <v>42</v>
          </cell>
          <cell r="BG854">
            <v>12</v>
          </cell>
          <cell r="BH854">
            <v>48</v>
          </cell>
          <cell r="BI854">
            <v>45</v>
          </cell>
          <cell r="BJ854">
            <v>44</v>
          </cell>
          <cell r="BK854">
            <v>50</v>
          </cell>
          <cell r="BL854">
            <v>42</v>
          </cell>
          <cell r="BM854">
            <v>22</v>
          </cell>
          <cell r="BN854">
            <v>263</v>
          </cell>
          <cell r="BO854">
            <v>12</v>
          </cell>
          <cell r="BP854">
            <v>48</v>
          </cell>
          <cell r="BQ854">
            <v>0</v>
          </cell>
          <cell r="BR854">
            <v>0</v>
          </cell>
          <cell r="BS854">
            <v>0</v>
          </cell>
          <cell r="BT854">
            <v>0</v>
          </cell>
          <cell r="BU854">
            <v>22</v>
          </cell>
          <cell r="BV854">
            <v>82</v>
          </cell>
          <cell r="BW854">
            <v>0</v>
          </cell>
          <cell r="BX854" t="str">
            <v>TIDAK</v>
          </cell>
          <cell r="BY854" t="str">
            <v>TIDAK</v>
          </cell>
        </row>
        <row r="855">
          <cell r="A855" t="str">
            <v>A2296</v>
          </cell>
          <cell r="B855" t="str">
            <v xml:space="preserve">Fransiskus Dimas </v>
          </cell>
          <cell r="C855" t="str">
            <v>TEMA C2</v>
          </cell>
          <cell r="D855">
            <v>45065</v>
          </cell>
          <cell r="E855" t="str">
            <v>May-23</v>
          </cell>
          <cell r="F855" t="str">
            <v>REGULER</v>
          </cell>
          <cell r="G855" t="str">
            <v>REGULER</v>
          </cell>
          <cell r="H855" t="str">
            <v>REGULER</v>
          </cell>
          <cell r="I855" t="str">
            <v>REGULER</v>
          </cell>
          <cell r="J855" t="str">
            <v>REGULER</v>
          </cell>
          <cell r="K855" t="str">
            <v>REGULER</v>
          </cell>
          <cell r="L855" t="str">
            <v>REGULER</v>
          </cell>
          <cell r="M855">
            <v>14</v>
          </cell>
          <cell r="N855">
            <v>34</v>
          </cell>
          <cell r="O855">
            <v>32</v>
          </cell>
          <cell r="P855">
            <v>34</v>
          </cell>
          <cell r="Q855">
            <v>36</v>
          </cell>
          <cell r="R855">
            <v>35</v>
          </cell>
          <cell r="S855">
            <v>14</v>
          </cell>
          <cell r="T855">
            <v>199</v>
          </cell>
          <cell r="U855">
            <v>14</v>
          </cell>
          <cell r="V855">
            <v>34</v>
          </cell>
          <cell r="W855">
            <v>32</v>
          </cell>
          <cell r="X855">
            <v>34</v>
          </cell>
          <cell r="Y855">
            <v>36</v>
          </cell>
          <cell r="Z855">
            <v>35</v>
          </cell>
          <cell r="AA855">
            <v>14</v>
          </cell>
          <cell r="AB855">
            <v>199</v>
          </cell>
          <cell r="AC855">
            <v>0</v>
          </cell>
          <cell r="AD855" t="str">
            <v>TIDAK</v>
          </cell>
          <cell r="AE855" t="str">
            <v>TIDAK</v>
          </cell>
          <cell r="AF855">
            <v>199</v>
          </cell>
          <cell r="AG855">
            <v>2</v>
          </cell>
          <cell r="AH855" t="str">
            <v>SAPHIRE</v>
          </cell>
          <cell r="AI855">
            <v>0</v>
          </cell>
          <cell r="AJ855" t="str">
            <v>Y</v>
          </cell>
          <cell r="AK855">
            <v>0</v>
          </cell>
          <cell r="AL855">
            <v>45261</v>
          </cell>
          <cell r="AM855">
            <v>45701</v>
          </cell>
          <cell r="AN855">
            <v>1</v>
          </cell>
          <cell r="AO855">
            <v>199</v>
          </cell>
          <cell r="AP855" t="str">
            <v>-</v>
          </cell>
          <cell r="AQ855" t="str">
            <v>-</v>
          </cell>
          <cell r="AR855" t="str">
            <v>REGULER</v>
          </cell>
          <cell r="AS855" t="str">
            <v>REGULER</v>
          </cell>
          <cell r="AT855" t="str">
            <v>-</v>
          </cell>
          <cell r="AU855" t="str">
            <v>-</v>
          </cell>
          <cell r="AV855" t="str">
            <v/>
          </cell>
          <cell r="AW855">
            <v>31</v>
          </cell>
          <cell r="AX855">
            <v>24</v>
          </cell>
          <cell r="AY855">
            <v>2</v>
          </cell>
          <cell r="AZ855">
            <v>0</v>
          </cell>
          <cell r="BA855">
            <v>0</v>
          </cell>
          <cell r="BB855">
            <v>31</v>
          </cell>
          <cell r="BC855">
            <v>24</v>
          </cell>
          <cell r="BD855">
            <v>2</v>
          </cell>
          <cell r="BE855">
            <v>0</v>
          </cell>
          <cell r="BF855">
            <v>0</v>
          </cell>
          <cell r="BG855">
            <v>12</v>
          </cell>
          <cell r="BH855">
            <v>31</v>
          </cell>
          <cell r="BI855">
            <v>24</v>
          </cell>
          <cell r="BJ855">
            <v>2</v>
          </cell>
          <cell r="BK855">
            <v>0</v>
          </cell>
          <cell r="BL855">
            <v>0</v>
          </cell>
          <cell r="BM855" t="str">
            <v/>
          </cell>
          <cell r="BN855">
            <v>69</v>
          </cell>
          <cell r="BO855">
            <v>12</v>
          </cell>
          <cell r="BP855">
            <v>31</v>
          </cell>
          <cell r="BQ855">
            <v>24</v>
          </cell>
          <cell r="BR855">
            <v>2</v>
          </cell>
          <cell r="BS855">
            <v>0</v>
          </cell>
          <cell r="BT855">
            <v>0</v>
          </cell>
          <cell r="BU855" t="str">
            <v/>
          </cell>
          <cell r="BV855">
            <v>69</v>
          </cell>
          <cell r="BW855">
            <v>3</v>
          </cell>
          <cell r="BX855" t="str">
            <v>DOWNGRADE</v>
          </cell>
          <cell r="BY855" t="str">
            <v>RESET</v>
          </cell>
        </row>
        <row r="856">
          <cell r="A856" t="str">
            <v>A3817</v>
          </cell>
          <cell r="B856" t="str">
            <v>Genoveva Edita Putri</v>
          </cell>
          <cell r="C856" t="str">
            <v>TEMA C2</v>
          </cell>
          <cell r="D856">
            <v>45350</v>
          </cell>
          <cell r="E856" t="str">
            <v>Feb-24</v>
          </cell>
          <cell r="F856" t="str">
            <v>-</v>
          </cell>
          <cell r="G856" t="str">
            <v>-</v>
          </cell>
          <cell r="H856" t="str">
            <v>REGULER</v>
          </cell>
          <cell r="I856" t="str">
            <v>REGULER</v>
          </cell>
          <cell r="J856" t="str">
            <v>REGULER</v>
          </cell>
          <cell r="K856" t="str">
            <v>-</v>
          </cell>
          <cell r="L856" t="str">
            <v>-</v>
          </cell>
          <cell r="M856">
            <v>0</v>
          </cell>
          <cell r="N856">
            <v>0</v>
          </cell>
          <cell r="O856">
            <v>2</v>
          </cell>
          <cell r="P856">
            <v>13</v>
          </cell>
          <cell r="Q856">
            <v>20</v>
          </cell>
          <cell r="R856">
            <v>0</v>
          </cell>
          <cell r="S856" t="str">
            <v/>
          </cell>
          <cell r="T856">
            <v>35</v>
          </cell>
          <cell r="U856">
            <v>0</v>
          </cell>
          <cell r="V856">
            <v>0</v>
          </cell>
          <cell r="W856">
            <v>2</v>
          </cell>
          <cell r="X856">
            <v>13</v>
          </cell>
          <cell r="Y856">
            <v>20</v>
          </cell>
          <cell r="Z856">
            <v>0</v>
          </cell>
          <cell r="AA856" t="str">
            <v/>
          </cell>
          <cell r="AB856">
            <v>35</v>
          </cell>
          <cell r="AC856">
            <v>2</v>
          </cell>
          <cell r="AD856" t="str">
            <v>TIDAK</v>
          </cell>
          <cell r="AE856" t="str">
            <v>TIDAK</v>
          </cell>
          <cell r="AF856">
            <v>35</v>
          </cell>
          <cell r="AG856">
            <v>1</v>
          </cell>
          <cell r="AH856" t="str">
            <v>SAPHIRE</v>
          </cell>
          <cell r="AI856">
            <v>0</v>
          </cell>
          <cell r="AJ856" t="str">
            <v>FALSE</v>
          </cell>
          <cell r="AK856">
            <v>0</v>
          </cell>
          <cell r="AL856">
            <v>45261</v>
          </cell>
          <cell r="AM856">
            <v>45701</v>
          </cell>
          <cell r="AN856">
            <v>1</v>
          </cell>
          <cell r="AO856">
            <v>35</v>
          </cell>
          <cell r="AP856" t="str">
            <v>-</v>
          </cell>
          <cell r="AQ856" t="str">
            <v>-</v>
          </cell>
          <cell r="AR856" t="str">
            <v>-</v>
          </cell>
          <cell r="AS856" t="str">
            <v>-</v>
          </cell>
          <cell r="AT856" t="str">
            <v>-</v>
          </cell>
          <cell r="AU856" t="str">
            <v>-</v>
          </cell>
          <cell r="AV856" t="str">
            <v/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 t="str">
            <v/>
          </cell>
          <cell r="BH856">
            <v>0</v>
          </cell>
          <cell r="BI856">
            <v>0</v>
          </cell>
          <cell r="BJ856">
            <v>0</v>
          </cell>
          <cell r="BK856">
            <v>0</v>
          </cell>
          <cell r="BL856">
            <v>0</v>
          </cell>
          <cell r="BM856" t="str">
            <v/>
          </cell>
          <cell r="BN856">
            <v>0</v>
          </cell>
          <cell r="BO856" t="str">
            <v/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T856">
            <v>0</v>
          </cell>
          <cell r="BU856" t="str">
            <v/>
          </cell>
          <cell r="BV856">
            <v>0</v>
          </cell>
          <cell r="BW856">
            <v>7</v>
          </cell>
          <cell r="BX856" t="str">
            <v>DOWNGRADE</v>
          </cell>
          <cell r="BY856" t="str">
            <v>RESET</v>
          </cell>
        </row>
        <row r="857">
          <cell r="A857" t="str">
            <v>A3122</v>
          </cell>
          <cell r="B857" t="str">
            <v>Gilang Permitasari</v>
          </cell>
          <cell r="C857" t="str">
            <v>TEMA C2</v>
          </cell>
          <cell r="D857">
            <v>45217</v>
          </cell>
          <cell r="E857" t="str">
            <v>Oct-23</v>
          </cell>
          <cell r="F857" t="str">
            <v>REGULER</v>
          </cell>
          <cell r="G857" t="str">
            <v>REGULER</v>
          </cell>
          <cell r="H857" t="str">
            <v>REGULER</v>
          </cell>
          <cell r="I857" t="str">
            <v>REGULER</v>
          </cell>
          <cell r="J857" t="str">
            <v>REGULER</v>
          </cell>
          <cell r="K857" t="str">
            <v>-</v>
          </cell>
          <cell r="L857" t="str">
            <v>-</v>
          </cell>
          <cell r="M857">
            <v>0</v>
          </cell>
          <cell r="N857">
            <v>4</v>
          </cell>
          <cell r="O857">
            <v>6</v>
          </cell>
          <cell r="P857">
            <v>7</v>
          </cell>
          <cell r="Q857">
            <v>2</v>
          </cell>
          <cell r="R857">
            <v>0</v>
          </cell>
          <cell r="S857" t="str">
            <v/>
          </cell>
          <cell r="T857">
            <v>19</v>
          </cell>
          <cell r="U857">
            <v>0</v>
          </cell>
          <cell r="V857">
            <v>4</v>
          </cell>
          <cell r="W857">
            <v>6</v>
          </cell>
          <cell r="X857">
            <v>7</v>
          </cell>
          <cell r="Y857">
            <v>2</v>
          </cell>
          <cell r="Z857">
            <v>0</v>
          </cell>
          <cell r="AA857" t="str">
            <v/>
          </cell>
          <cell r="AB857">
            <v>19</v>
          </cell>
          <cell r="AC857">
            <v>3</v>
          </cell>
          <cell r="AD857" t="str">
            <v>DOWNGRADE</v>
          </cell>
          <cell r="AE857" t="str">
            <v>TIDAK</v>
          </cell>
          <cell r="AF857">
            <v>9.5</v>
          </cell>
          <cell r="AG857">
            <v>2</v>
          </cell>
          <cell r="AH857" t="str">
            <v>SAPHIRE</v>
          </cell>
          <cell r="AI857">
            <v>0</v>
          </cell>
          <cell r="AJ857" t="str">
            <v>FALSE</v>
          </cell>
          <cell r="AK857">
            <v>0</v>
          </cell>
          <cell r="AL857">
            <v>45261</v>
          </cell>
          <cell r="AM857">
            <v>45701</v>
          </cell>
          <cell r="AN857">
            <v>1</v>
          </cell>
          <cell r="AO857">
            <v>9.5</v>
          </cell>
          <cell r="AP857" t="str">
            <v>-</v>
          </cell>
          <cell r="AQ857" t="str">
            <v>-</v>
          </cell>
          <cell r="AR857" t="str">
            <v>-</v>
          </cell>
          <cell r="AS857" t="str">
            <v>-</v>
          </cell>
          <cell r="AT857" t="str">
            <v>-</v>
          </cell>
          <cell r="AU857" t="str">
            <v>-</v>
          </cell>
          <cell r="AV857" t="str">
            <v/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 t="str">
            <v/>
          </cell>
          <cell r="BH857">
            <v>0</v>
          </cell>
          <cell r="BI857">
            <v>0</v>
          </cell>
          <cell r="BJ857">
            <v>0</v>
          </cell>
          <cell r="BK857">
            <v>0</v>
          </cell>
          <cell r="BL857">
            <v>0</v>
          </cell>
          <cell r="BM857" t="str">
            <v/>
          </cell>
          <cell r="BN857">
            <v>0</v>
          </cell>
          <cell r="BO857" t="str">
            <v/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T857">
            <v>0</v>
          </cell>
          <cell r="BU857" t="str">
            <v/>
          </cell>
          <cell r="BV857">
            <v>0</v>
          </cell>
          <cell r="BW857">
            <v>7</v>
          </cell>
          <cell r="BX857" t="str">
            <v>DOWNGRADE</v>
          </cell>
          <cell r="BY857" t="str">
            <v>RESET</v>
          </cell>
        </row>
        <row r="858">
          <cell r="A858" t="str">
            <v>A2300</v>
          </cell>
          <cell r="B858" t="str">
            <v xml:space="preserve">Grace Sifra </v>
          </cell>
          <cell r="C858" t="str">
            <v>TEMA C2</v>
          </cell>
          <cell r="D858">
            <v>45062</v>
          </cell>
          <cell r="E858" t="str">
            <v>May-23</v>
          </cell>
          <cell r="F858" t="str">
            <v>REGULER</v>
          </cell>
          <cell r="G858" t="str">
            <v>REGULER</v>
          </cell>
          <cell r="H858" t="str">
            <v>REGULER</v>
          </cell>
          <cell r="I858" t="str">
            <v>REGULER</v>
          </cell>
          <cell r="J858" t="str">
            <v>REGULER</v>
          </cell>
          <cell r="K858" t="str">
            <v>REGULER</v>
          </cell>
          <cell r="L858" t="str">
            <v>REGULER</v>
          </cell>
          <cell r="M858">
            <v>14</v>
          </cell>
          <cell r="N858">
            <v>41</v>
          </cell>
          <cell r="O858">
            <v>40</v>
          </cell>
          <cell r="P858">
            <v>38</v>
          </cell>
          <cell r="Q858">
            <v>38</v>
          </cell>
          <cell r="R858">
            <v>37</v>
          </cell>
          <cell r="S858">
            <v>22</v>
          </cell>
          <cell r="T858">
            <v>230</v>
          </cell>
          <cell r="U858">
            <v>14</v>
          </cell>
          <cell r="V858">
            <v>41</v>
          </cell>
          <cell r="W858">
            <v>40</v>
          </cell>
          <cell r="X858">
            <v>38</v>
          </cell>
          <cell r="Y858">
            <v>38</v>
          </cell>
          <cell r="Z858">
            <v>37</v>
          </cell>
          <cell r="AA858">
            <v>22</v>
          </cell>
          <cell r="AB858">
            <v>230</v>
          </cell>
          <cell r="AC858">
            <v>0</v>
          </cell>
          <cell r="AD858" t="str">
            <v>TIDAK</v>
          </cell>
          <cell r="AE858" t="str">
            <v>TIDAK</v>
          </cell>
          <cell r="AF858">
            <v>230</v>
          </cell>
          <cell r="AG858">
            <v>3</v>
          </cell>
          <cell r="AH858" t="str">
            <v>SAPHIRE</v>
          </cell>
          <cell r="AI858">
            <v>200</v>
          </cell>
          <cell r="AJ858" t="str">
            <v>Y</v>
          </cell>
          <cell r="AK858">
            <v>0</v>
          </cell>
          <cell r="AL858">
            <v>45261</v>
          </cell>
          <cell r="AM858">
            <v>45701</v>
          </cell>
          <cell r="AN858">
            <v>1</v>
          </cell>
          <cell r="AO858">
            <v>30</v>
          </cell>
          <cell r="AP858" t="str">
            <v>-</v>
          </cell>
          <cell r="AQ858" t="str">
            <v>-</v>
          </cell>
          <cell r="AR858" t="str">
            <v>EKSKLUSIF</v>
          </cell>
          <cell r="AS858" t="str">
            <v>EKSKLUSIF</v>
          </cell>
          <cell r="AT858" t="str">
            <v>EKSKLUSIF</v>
          </cell>
          <cell r="AU858" t="str">
            <v>REGULER</v>
          </cell>
          <cell r="AV858" t="str">
            <v/>
          </cell>
          <cell r="AW858">
            <v>47</v>
          </cell>
          <cell r="AX858">
            <v>46</v>
          </cell>
          <cell r="AY858">
            <v>43</v>
          </cell>
          <cell r="AZ858">
            <v>50</v>
          </cell>
          <cell r="BA858">
            <v>41</v>
          </cell>
          <cell r="BB858">
            <v>47</v>
          </cell>
          <cell r="BC858">
            <v>46</v>
          </cell>
          <cell r="BD858">
            <v>43</v>
          </cell>
          <cell r="BE858">
            <v>50</v>
          </cell>
          <cell r="BF858">
            <v>41</v>
          </cell>
          <cell r="BG858">
            <v>20</v>
          </cell>
          <cell r="BH858">
            <v>47</v>
          </cell>
          <cell r="BI858">
            <v>46</v>
          </cell>
          <cell r="BJ858">
            <v>43</v>
          </cell>
          <cell r="BK858">
            <v>50</v>
          </cell>
          <cell r="BL858">
            <v>41</v>
          </cell>
          <cell r="BM858">
            <v>18</v>
          </cell>
          <cell r="BN858">
            <v>265</v>
          </cell>
          <cell r="BO858">
            <v>20</v>
          </cell>
          <cell r="BP858">
            <v>47</v>
          </cell>
          <cell r="BQ858">
            <v>0</v>
          </cell>
          <cell r="BR858">
            <v>0</v>
          </cell>
          <cell r="BS858">
            <v>0</v>
          </cell>
          <cell r="BT858">
            <v>41</v>
          </cell>
          <cell r="BU858">
            <v>18</v>
          </cell>
          <cell r="BV858">
            <v>126</v>
          </cell>
          <cell r="BW858">
            <v>0</v>
          </cell>
          <cell r="BX858" t="str">
            <v>TIDAK</v>
          </cell>
          <cell r="BY858" t="str">
            <v>TIDAK</v>
          </cell>
        </row>
        <row r="859">
          <cell r="A859" t="str">
            <v>A2483</v>
          </cell>
          <cell r="B859" t="str">
            <v>Gracesella Hardiyanti</v>
          </cell>
          <cell r="C859" t="str">
            <v>TEMA C2</v>
          </cell>
          <cell r="D859">
            <v>45093</v>
          </cell>
          <cell r="E859" t="str">
            <v>Jun-23</v>
          </cell>
          <cell r="F859" t="str">
            <v>REGULER</v>
          </cell>
          <cell r="G859" t="str">
            <v>REGULER</v>
          </cell>
          <cell r="H859" t="str">
            <v>-</v>
          </cell>
          <cell r="I859" t="str">
            <v>-</v>
          </cell>
          <cell r="J859" t="str">
            <v>-</v>
          </cell>
          <cell r="K859" t="str">
            <v>-</v>
          </cell>
          <cell r="L859" t="str">
            <v>-</v>
          </cell>
          <cell r="M859">
            <v>17</v>
          </cell>
          <cell r="N859">
            <v>12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 t="str">
            <v/>
          </cell>
          <cell r="T859">
            <v>29</v>
          </cell>
          <cell r="U859">
            <v>17</v>
          </cell>
          <cell r="V859">
            <v>12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 t="str">
            <v/>
          </cell>
          <cell r="AB859">
            <v>29</v>
          </cell>
          <cell r="AC859">
            <v>5</v>
          </cell>
          <cell r="AD859" t="str">
            <v>DOWNGRADE</v>
          </cell>
          <cell r="AE859" t="str">
            <v>RESET</v>
          </cell>
          <cell r="AF859">
            <v>0</v>
          </cell>
          <cell r="AG859">
            <v>3</v>
          </cell>
          <cell r="AH859" t="str">
            <v>SAPHIRE</v>
          </cell>
          <cell r="AI859">
            <v>0</v>
          </cell>
          <cell r="AJ859" t="str">
            <v>FALSE</v>
          </cell>
          <cell r="AK859">
            <v>0</v>
          </cell>
          <cell r="AL859">
            <v>45261</v>
          </cell>
          <cell r="AM859">
            <v>45701</v>
          </cell>
          <cell r="AN859">
            <v>1</v>
          </cell>
          <cell r="AO859">
            <v>0</v>
          </cell>
          <cell r="AP859" t="str">
            <v>-</v>
          </cell>
          <cell r="AQ859" t="str">
            <v>-</v>
          </cell>
          <cell r="AR859" t="str">
            <v>-</v>
          </cell>
          <cell r="AS859" t="str">
            <v>-</v>
          </cell>
          <cell r="AT859" t="str">
            <v>-</v>
          </cell>
          <cell r="AU859" t="str">
            <v>-</v>
          </cell>
          <cell r="AV859" t="str">
            <v/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 t="str">
            <v/>
          </cell>
          <cell r="BH859">
            <v>0</v>
          </cell>
          <cell r="BI859">
            <v>0</v>
          </cell>
          <cell r="BJ859">
            <v>0</v>
          </cell>
          <cell r="BK859">
            <v>0</v>
          </cell>
          <cell r="BL859">
            <v>0</v>
          </cell>
          <cell r="BM859" t="str">
            <v/>
          </cell>
          <cell r="BN859">
            <v>0</v>
          </cell>
          <cell r="BO859" t="str">
            <v/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T859">
            <v>0</v>
          </cell>
          <cell r="BU859" t="str">
            <v/>
          </cell>
          <cell r="BV859">
            <v>0</v>
          </cell>
          <cell r="BW859">
            <v>7</v>
          </cell>
          <cell r="BX859" t="str">
            <v>DOWNGRADE</v>
          </cell>
          <cell r="BY859" t="str">
            <v>RESET</v>
          </cell>
        </row>
        <row r="860">
          <cell r="A860" t="str">
            <v>A3980</v>
          </cell>
          <cell r="B860" t="str">
            <v>Grisela</v>
          </cell>
          <cell r="C860" t="str">
            <v>TEMA C2</v>
          </cell>
          <cell r="D860">
            <v>45395</v>
          </cell>
          <cell r="E860" t="str">
            <v>Apr-24</v>
          </cell>
          <cell r="F860" t="str">
            <v>-</v>
          </cell>
          <cell r="G860" t="str">
            <v>-</v>
          </cell>
          <cell r="H860" t="str">
            <v>-</v>
          </cell>
          <cell r="I860" t="str">
            <v>-</v>
          </cell>
          <cell r="J860" t="str">
            <v>REGULER</v>
          </cell>
          <cell r="K860" t="str">
            <v>REGULER</v>
          </cell>
          <cell r="L860" t="str">
            <v>-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20</v>
          </cell>
          <cell r="R860">
            <v>1</v>
          </cell>
          <cell r="S860" t="str">
            <v/>
          </cell>
          <cell r="T860">
            <v>21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20</v>
          </cell>
          <cell r="Z860">
            <v>1</v>
          </cell>
          <cell r="AA860" t="str">
            <v/>
          </cell>
          <cell r="AB860">
            <v>21</v>
          </cell>
          <cell r="AC860">
            <v>1</v>
          </cell>
          <cell r="AD860" t="str">
            <v>TIDAK</v>
          </cell>
          <cell r="AE860" t="str">
            <v>TIDAK</v>
          </cell>
          <cell r="AF860">
            <v>21</v>
          </cell>
          <cell r="AG860">
            <v>1</v>
          </cell>
          <cell r="AH860" t="str">
            <v>SAPHIRE</v>
          </cell>
          <cell r="AI860">
            <v>0</v>
          </cell>
          <cell r="AJ860" t="str">
            <v>FALSE</v>
          </cell>
          <cell r="AK860">
            <v>0</v>
          </cell>
          <cell r="AL860">
            <v>45261</v>
          </cell>
          <cell r="AM860">
            <v>45701</v>
          </cell>
          <cell r="AN860">
            <v>1</v>
          </cell>
          <cell r="AO860">
            <v>21</v>
          </cell>
          <cell r="AP860" t="str">
            <v>-</v>
          </cell>
          <cell r="AQ860" t="str">
            <v>-</v>
          </cell>
          <cell r="AR860" t="str">
            <v>-</v>
          </cell>
          <cell r="AS860" t="str">
            <v>-</v>
          </cell>
          <cell r="AT860" t="str">
            <v>-</v>
          </cell>
          <cell r="AU860" t="str">
            <v>-</v>
          </cell>
          <cell r="AV860" t="str">
            <v/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 t="str">
            <v/>
          </cell>
          <cell r="BH860">
            <v>0</v>
          </cell>
          <cell r="BI860">
            <v>0</v>
          </cell>
          <cell r="BJ860">
            <v>0</v>
          </cell>
          <cell r="BK860">
            <v>0</v>
          </cell>
          <cell r="BL860">
            <v>0</v>
          </cell>
          <cell r="BM860" t="str">
            <v/>
          </cell>
          <cell r="BN860">
            <v>0</v>
          </cell>
          <cell r="BO860" t="str">
            <v/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T860">
            <v>0</v>
          </cell>
          <cell r="BU860" t="str">
            <v/>
          </cell>
          <cell r="BV860">
            <v>0</v>
          </cell>
          <cell r="BW860">
            <v>7</v>
          </cell>
          <cell r="BX860" t="str">
            <v>DOWNGRADE</v>
          </cell>
          <cell r="BY860" t="str">
            <v>RESET</v>
          </cell>
        </row>
        <row r="861">
          <cell r="A861" t="str">
            <v>A3065</v>
          </cell>
          <cell r="B861" t="str">
            <v>Gwyneth Mandala</v>
          </cell>
          <cell r="C861" t="str">
            <v>TEMA C2</v>
          </cell>
          <cell r="D861">
            <v>45210</v>
          </cell>
          <cell r="E861" t="str">
            <v>Oct-23</v>
          </cell>
          <cell r="F861" t="str">
            <v>REGULER</v>
          </cell>
          <cell r="G861" t="str">
            <v>REGULER</v>
          </cell>
          <cell r="H861" t="str">
            <v>EKSKLUSIF</v>
          </cell>
          <cell r="I861" t="str">
            <v>REGULER</v>
          </cell>
          <cell r="J861" t="str">
            <v>-</v>
          </cell>
          <cell r="K861" t="str">
            <v>-</v>
          </cell>
          <cell r="L861" t="str">
            <v>-</v>
          </cell>
          <cell r="M861">
            <v>5</v>
          </cell>
          <cell r="N861">
            <v>30</v>
          </cell>
          <cell r="O861">
            <v>37</v>
          </cell>
          <cell r="P861">
            <v>18</v>
          </cell>
          <cell r="Q861">
            <v>0</v>
          </cell>
          <cell r="R861">
            <v>0</v>
          </cell>
          <cell r="S861" t="str">
            <v/>
          </cell>
          <cell r="T861">
            <v>90</v>
          </cell>
          <cell r="U861">
            <v>5</v>
          </cell>
          <cell r="V861">
            <v>30</v>
          </cell>
          <cell r="W861">
            <v>0</v>
          </cell>
          <cell r="X861">
            <v>18</v>
          </cell>
          <cell r="Y861">
            <v>0</v>
          </cell>
          <cell r="Z861">
            <v>0</v>
          </cell>
          <cell r="AA861" t="str">
            <v/>
          </cell>
          <cell r="AB861">
            <v>53</v>
          </cell>
          <cell r="AC861">
            <v>3</v>
          </cell>
          <cell r="AD861" t="str">
            <v>DOWNGRADE</v>
          </cell>
          <cell r="AE861" t="str">
            <v>RESET</v>
          </cell>
          <cell r="AF861">
            <v>0</v>
          </cell>
          <cell r="AG861">
            <v>2</v>
          </cell>
          <cell r="AH861" t="str">
            <v>SAPHIRE</v>
          </cell>
          <cell r="AI861">
            <v>0</v>
          </cell>
          <cell r="AJ861" t="str">
            <v>FALSE</v>
          </cell>
          <cell r="AK861">
            <v>0</v>
          </cell>
          <cell r="AL861">
            <v>45261</v>
          </cell>
          <cell r="AM861">
            <v>45701</v>
          </cell>
          <cell r="AN861">
            <v>1</v>
          </cell>
          <cell r="AO861">
            <v>0</v>
          </cell>
          <cell r="AP861" t="str">
            <v>-</v>
          </cell>
          <cell r="AQ861" t="str">
            <v>-</v>
          </cell>
          <cell r="AR861" t="str">
            <v>-</v>
          </cell>
          <cell r="AS861" t="str">
            <v>-</v>
          </cell>
          <cell r="AT861" t="str">
            <v>-</v>
          </cell>
          <cell r="AU861" t="str">
            <v>-</v>
          </cell>
          <cell r="AV861" t="str">
            <v/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 t="str">
            <v/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 t="str">
            <v/>
          </cell>
          <cell r="BN861">
            <v>0</v>
          </cell>
          <cell r="BO861" t="str">
            <v/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 t="str">
            <v/>
          </cell>
          <cell r="BV861">
            <v>0</v>
          </cell>
          <cell r="BW861">
            <v>7</v>
          </cell>
          <cell r="BX861" t="str">
            <v>DOWNGRADE</v>
          </cell>
          <cell r="BY861" t="str">
            <v>RESET</v>
          </cell>
        </row>
        <row r="862">
          <cell r="A862" t="str">
            <v>A3210</v>
          </cell>
          <cell r="B862" t="str">
            <v>Hafidz Hilmy</v>
          </cell>
          <cell r="C862" t="str">
            <v>TEMA C2</v>
          </cell>
          <cell r="D862">
            <v>45232</v>
          </cell>
          <cell r="E862" t="str">
            <v>Nov-23</v>
          </cell>
          <cell r="F862" t="str">
            <v>REGULER</v>
          </cell>
          <cell r="G862" t="str">
            <v>REGULER</v>
          </cell>
          <cell r="H862" t="str">
            <v>REGULER</v>
          </cell>
          <cell r="I862" t="str">
            <v>REGULER</v>
          </cell>
          <cell r="J862" t="str">
            <v>REGULER</v>
          </cell>
          <cell r="K862" t="str">
            <v>EKSKLUSIF</v>
          </cell>
          <cell r="L862" t="str">
            <v>REGULER</v>
          </cell>
          <cell r="M862">
            <v>13</v>
          </cell>
          <cell r="N862">
            <v>36</v>
          </cell>
          <cell r="O862">
            <v>29</v>
          </cell>
          <cell r="P862">
            <v>13</v>
          </cell>
          <cell r="Q862">
            <v>17</v>
          </cell>
          <cell r="R862">
            <v>39</v>
          </cell>
          <cell r="S862">
            <v>19</v>
          </cell>
          <cell r="T862">
            <v>166</v>
          </cell>
          <cell r="U862">
            <v>13</v>
          </cell>
          <cell r="V862">
            <v>36</v>
          </cell>
          <cell r="W862">
            <v>29</v>
          </cell>
          <cell r="X862">
            <v>13</v>
          </cell>
          <cell r="Y862">
            <v>17</v>
          </cell>
          <cell r="Z862">
            <v>0</v>
          </cell>
          <cell r="AA862">
            <v>19</v>
          </cell>
          <cell r="AB862">
            <v>127</v>
          </cell>
          <cell r="AC862">
            <v>0</v>
          </cell>
          <cell r="AD862" t="str">
            <v>TIDAK</v>
          </cell>
          <cell r="AE862" t="str">
            <v>TIDAK</v>
          </cell>
          <cell r="AF862">
            <v>127</v>
          </cell>
          <cell r="AG862">
            <v>1</v>
          </cell>
          <cell r="AH862" t="str">
            <v>SAPHIRE</v>
          </cell>
          <cell r="AI862">
            <v>0</v>
          </cell>
          <cell r="AJ862" t="str">
            <v>Y</v>
          </cell>
          <cell r="AK862">
            <v>0</v>
          </cell>
          <cell r="AL862">
            <v>45261</v>
          </cell>
          <cell r="AM862">
            <v>45701</v>
          </cell>
          <cell r="AN862">
            <v>1</v>
          </cell>
          <cell r="AO862">
            <v>127</v>
          </cell>
          <cell r="AP862" t="str">
            <v>-</v>
          </cell>
          <cell r="AQ862" t="str">
            <v>-</v>
          </cell>
          <cell r="AR862" t="str">
            <v>REGULER</v>
          </cell>
          <cell r="AS862" t="str">
            <v>REGULER</v>
          </cell>
          <cell r="AT862" t="str">
            <v>REGULER</v>
          </cell>
          <cell r="AU862" t="str">
            <v>REGULER</v>
          </cell>
          <cell r="AV862" t="str">
            <v/>
          </cell>
          <cell r="AW862">
            <v>13</v>
          </cell>
          <cell r="AX862">
            <v>5</v>
          </cell>
          <cell r="AY862">
            <v>27</v>
          </cell>
          <cell r="AZ862">
            <v>9</v>
          </cell>
          <cell r="BA862">
            <v>17</v>
          </cell>
          <cell r="BB862">
            <v>13</v>
          </cell>
          <cell r="BC862">
            <v>5</v>
          </cell>
          <cell r="BD862">
            <v>27</v>
          </cell>
          <cell r="BE862">
            <v>9</v>
          </cell>
          <cell r="BF862">
            <v>17</v>
          </cell>
          <cell r="BG862">
            <v>15</v>
          </cell>
          <cell r="BH862">
            <v>13</v>
          </cell>
          <cell r="BI862">
            <v>5</v>
          </cell>
          <cell r="BJ862">
            <v>27</v>
          </cell>
          <cell r="BK862">
            <v>9</v>
          </cell>
          <cell r="BL862">
            <v>17</v>
          </cell>
          <cell r="BM862">
            <v>13</v>
          </cell>
          <cell r="BN862">
            <v>99</v>
          </cell>
          <cell r="BO862">
            <v>15</v>
          </cell>
          <cell r="BP862">
            <v>13</v>
          </cell>
          <cell r="BQ862">
            <v>5</v>
          </cell>
          <cell r="BR862">
            <v>27</v>
          </cell>
          <cell r="BS862">
            <v>9</v>
          </cell>
          <cell r="BT862">
            <v>17</v>
          </cell>
          <cell r="BU862">
            <v>13</v>
          </cell>
          <cell r="BV862">
            <v>99</v>
          </cell>
          <cell r="BW862">
            <v>0</v>
          </cell>
          <cell r="BX862" t="str">
            <v>TIDAK</v>
          </cell>
          <cell r="BY862" t="str">
            <v>TIDAK</v>
          </cell>
        </row>
        <row r="863">
          <cell r="A863" t="str">
            <v>A3418</v>
          </cell>
          <cell r="B863" t="str">
            <v>Handono Lakstianto</v>
          </cell>
          <cell r="C863" t="str">
            <v>TEMA C2</v>
          </cell>
          <cell r="D863">
            <v>45262</v>
          </cell>
          <cell r="E863" t="str">
            <v>Dec-23</v>
          </cell>
          <cell r="F863" t="str">
            <v>REGULER</v>
          </cell>
          <cell r="G863" t="str">
            <v>REGULER</v>
          </cell>
          <cell r="H863" t="str">
            <v>-</v>
          </cell>
          <cell r="I863" t="str">
            <v>-</v>
          </cell>
          <cell r="J863" t="str">
            <v>-</v>
          </cell>
          <cell r="K863" t="str">
            <v>-</v>
          </cell>
          <cell r="L863" t="str">
            <v>-</v>
          </cell>
          <cell r="M863">
            <v>8</v>
          </cell>
          <cell r="N863">
            <v>5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 t="str">
            <v/>
          </cell>
          <cell r="T863">
            <v>13</v>
          </cell>
          <cell r="U863">
            <v>8</v>
          </cell>
          <cell r="V863">
            <v>5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 t="str">
            <v/>
          </cell>
          <cell r="AB863">
            <v>13</v>
          </cell>
          <cell r="AC863">
            <v>5</v>
          </cell>
          <cell r="AD863" t="str">
            <v>DOWNGRADE</v>
          </cell>
          <cell r="AE863" t="str">
            <v>RESET</v>
          </cell>
          <cell r="AF863">
            <v>0</v>
          </cell>
          <cell r="AG863">
            <v>3</v>
          </cell>
          <cell r="AH863" t="str">
            <v>SAPHIRE</v>
          </cell>
          <cell r="AI863">
            <v>0</v>
          </cell>
          <cell r="AJ863" t="str">
            <v>FALSE</v>
          </cell>
          <cell r="AK863">
            <v>0</v>
          </cell>
          <cell r="AL863">
            <v>45261</v>
          </cell>
          <cell r="AM863">
            <v>45701</v>
          </cell>
          <cell r="AN863">
            <v>1</v>
          </cell>
          <cell r="AO863">
            <v>0</v>
          </cell>
          <cell r="AP863" t="str">
            <v>-</v>
          </cell>
          <cell r="AQ863" t="str">
            <v>-</v>
          </cell>
          <cell r="AR863" t="str">
            <v>-</v>
          </cell>
          <cell r="AS863" t="str">
            <v>-</v>
          </cell>
          <cell r="AT863" t="str">
            <v>-</v>
          </cell>
          <cell r="AU863" t="str">
            <v>-</v>
          </cell>
          <cell r="AV863" t="str">
            <v/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 t="str">
            <v/>
          </cell>
          <cell r="BH863">
            <v>0</v>
          </cell>
          <cell r="BI863">
            <v>0</v>
          </cell>
          <cell r="BJ863">
            <v>0</v>
          </cell>
          <cell r="BK863">
            <v>0</v>
          </cell>
          <cell r="BL863">
            <v>0</v>
          </cell>
          <cell r="BM863" t="str">
            <v/>
          </cell>
          <cell r="BN863">
            <v>0</v>
          </cell>
          <cell r="BO863" t="str">
            <v/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T863">
            <v>0</v>
          </cell>
          <cell r="BU863" t="str">
            <v/>
          </cell>
          <cell r="BV863">
            <v>0</v>
          </cell>
          <cell r="BW863">
            <v>7</v>
          </cell>
          <cell r="BX863" t="str">
            <v>DOWNGRADE</v>
          </cell>
          <cell r="BY863" t="str">
            <v>RESET</v>
          </cell>
        </row>
        <row r="864">
          <cell r="A864" t="str">
            <v>A0920</v>
          </cell>
          <cell r="B864" t="str">
            <v>Hangesti Retno Utari Utari</v>
          </cell>
          <cell r="C864" t="str">
            <v>TEMA C2</v>
          </cell>
          <cell r="D864">
            <v>44903</v>
          </cell>
          <cell r="E864" t="str">
            <v>Dec-22</v>
          </cell>
          <cell r="F864" t="str">
            <v>EKSKLUSIF</v>
          </cell>
          <cell r="G864" t="str">
            <v>EKSKLUSIF</v>
          </cell>
          <cell r="H864" t="str">
            <v>EKSKLUSIF</v>
          </cell>
          <cell r="I864" t="str">
            <v>EKSKLUSIF</v>
          </cell>
          <cell r="J864" t="str">
            <v>EKSKLUSIF</v>
          </cell>
          <cell r="K864" t="str">
            <v>EKSKLUSIF</v>
          </cell>
          <cell r="L864" t="str">
            <v>EKSKLUSIF</v>
          </cell>
          <cell r="M864">
            <v>21</v>
          </cell>
          <cell r="N864">
            <v>48</v>
          </cell>
          <cell r="O864">
            <v>41</v>
          </cell>
          <cell r="P864">
            <v>43</v>
          </cell>
          <cell r="Q864">
            <v>37</v>
          </cell>
          <cell r="R864">
            <v>43</v>
          </cell>
          <cell r="S864">
            <v>22</v>
          </cell>
          <cell r="T864">
            <v>255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 t="str">
            <v>TIDAK</v>
          </cell>
          <cell r="AE864" t="str">
            <v>TIDAK</v>
          </cell>
          <cell r="AF864">
            <v>0</v>
          </cell>
          <cell r="AG864">
            <v>3</v>
          </cell>
          <cell r="AH864" t="str">
            <v>SAPHIRE</v>
          </cell>
          <cell r="AI864">
            <v>0</v>
          </cell>
          <cell r="AJ864" t="str">
            <v>FALSE</v>
          </cell>
          <cell r="AK864">
            <v>0</v>
          </cell>
          <cell r="AL864">
            <v>45261</v>
          </cell>
          <cell r="AM864">
            <v>45701</v>
          </cell>
          <cell r="AN864">
            <v>1</v>
          </cell>
          <cell r="AO864">
            <v>0</v>
          </cell>
          <cell r="AP864" t="str">
            <v>EKSKLUSIF</v>
          </cell>
          <cell r="AQ864" t="str">
            <v>-</v>
          </cell>
          <cell r="AR864" t="str">
            <v>EKSKLUSIF</v>
          </cell>
          <cell r="AS864" t="str">
            <v>EKSKLUSIF</v>
          </cell>
          <cell r="AT864" t="str">
            <v>EKSKLUSIF</v>
          </cell>
          <cell r="AU864" t="str">
            <v>EKSKLUSIF</v>
          </cell>
          <cell r="AV864" t="str">
            <v/>
          </cell>
          <cell r="AW864">
            <v>49</v>
          </cell>
          <cell r="AX864">
            <v>48</v>
          </cell>
          <cell r="AY864">
            <v>44</v>
          </cell>
          <cell r="AZ864">
            <v>50</v>
          </cell>
          <cell r="BA864">
            <v>45</v>
          </cell>
          <cell r="BB864">
            <v>49</v>
          </cell>
          <cell r="BC864">
            <v>48</v>
          </cell>
          <cell r="BD864">
            <v>44</v>
          </cell>
          <cell r="BE864">
            <v>50</v>
          </cell>
          <cell r="BF864">
            <v>45</v>
          </cell>
          <cell r="BG864">
            <v>20</v>
          </cell>
          <cell r="BH864">
            <v>49</v>
          </cell>
          <cell r="BI864">
            <v>48</v>
          </cell>
          <cell r="BJ864">
            <v>44</v>
          </cell>
          <cell r="BK864">
            <v>50</v>
          </cell>
          <cell r="BL864">
            <v>45</v>
          </cell>
          <cell r="BM864">
            <v>22</v>
          </cell>
          <cell r="BN864">
            <v>278</v>
          </cell>
          <cell r="BO864">
            <v>0</v>
          </cell>
          <cell r="BP864">
            <v>49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22</v>
          </cell>
          <cell r="BV864">
            <v>71</v>
          </cell>
          <cell r="BW864">
            <v>0</v>
          </cell>
          <cell r="BX864" t="str">
            <v>TIDAK</v>
          </cell>
          <cell r="BY864" t="str">
            <v>TIDAK</v>
          </cell>
        </row>
        <row r="865">
          <cell r="A865" t="str">
            <v>A1305</v>
          </cell>
          <cell r="B865" t="str">
            <v>Hanifah Duwi Amalia</v>
          </cell>
          <cell r="C865" t="str">
            <v>TEMA C2</v>
          </cell>
          <cell r="D865">
            <v>44972</v>
          </cell>
          <cell r="E865" t="str">
            <v>Feb-23</v>
          </cell>
          <cell r="F865" t="str">
            <v>EKSKLUSIF</v>
          </cell>
          <cell r="G865" t="str">
            <v>REGULER</v>
          </cell>
          <cell r="H865" t="str">
            <v>EKSKLUSIF</v>
          </cell>
          <cell r="I865" t="str">
            <v>EKSKLUSIF</v>
          </cell>
          <cell r="J865" t="str">
            <v>EKSKLUSIF</v>
          </cell>
          <cell r="K865" t="str">
            <v>EKSKLUSIF</v>
          </cell>
          <cell r="L865" t="str">
            <v>EKSKLUSIF</v>
          </cell>
          <cell r="M865">
            <v>19</v>
          </cell>
          <cell r="N865">
            <v>37</v>
          </cell>
          <cell r="O865">
            <v>39</v>
          </cell>
          <cell r="P865">
            <v>42</v>
          </cell>
          <cell r="Q865">
            <v>36</v>
          </cell>
          <cell r="R865">
            <v>42</v>
          </cell>
          <cell r="S865">
            <v>22</v>
          </cell>
          <cell r="T865">
            <v>237</v>
          </cell>
          <cell r="U865">
            <v>0</v>
          </cell>
          <cell r="V865">
            <v>37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37</v>
          </cell>
          <cell r="AC865">
            <v>0</v>
          </cell>
          <cell r="AD865" t="str">
            <v>TIDAK</v>
          </cell>
          <cell r="AE865" t="str">
            <v>TIDAK</v>
          </cell>
          <cell r="AF865">
            <v>37</v>
          </cell>
          <cell r="AG865">
            <v>3</v>
          </cell>
          <cell r="AH865" t="str">
            <v>SAPHIRE</v>
          </cell>
          <cell r="AI865">
            <v>0</v>
          </cell>
          <cell r="AJ865" t="str">
            <v>FALSE</v>
          </cell>
          <cell r="AK865">
            <v>0</v>
          </cell>
          <cell r="AL865">
            <v>45261</v>
          </cell>
          <cell r="AM865">
            <v>45701</v>
          </cell>
          <cell r="AN865">
            <v>1</v>
          </cell>
          <cell r="AO865">
            <v>37</v>
          </cell>
          <cell r="AP865" t="str">
            <v>EKSKLUSIF</v>
          </cell>
          <cell r="AQ865" t="str">
            <v>-</v>
          </cell>
          <cell r="AR865" t="str">
            <v>REGULER</v>
          </cell>
          <cell r="AS865" t="str">
            <v>REGULER</v>
          </cell>
          <cell r="AT865" t="str">
            <v>REGULER</v>
          </cell>
          <cell r="AU865" t="str">
            <v>REGULER</v>
          </cell>
          <cell r="AV865" t="str">
            <v/>
          </cell>
          <cell r="AW865">
            <v>45</v>
          </cell>
          <cell r="AX865">
            <v>39</v>
          </cell>
          <cell r="AY865">
            <v>35</v>
          </cell>
          <cell r="AZ865">
            <v>38</v>
          </cell>
          <cell r="BA865">
            <v>31</v>
          </cell>
          <cell r="BB865">
            <v>45</v>
          </cell>
          <cell r="BC865">
            <v>39</v>
          </cell>
          <cell r="BD865">
            <v>35</v>
          </cell>
          <cell r="BE865">
            <v>38</v>
          </cell>
          <cell r="BF865">
            <v>31</v>
          </cell>
          <cell r="BG865">
            <v>19</v>
          </cell>
          <cell r="BH865">
            <v>45</v>
          </cell>
          <cell r="BI865">
            <v>39</v>
          </cell>
          <cell r="BJ865">
            <v>35</v>
          </cell>
          <cell r="BK865">
            <v>38</v>
          </cell>
          <cell r="BL865">
            <v>31</v>
          </cell>
          <cell r="BM865">
            <v>14</v>
          </cell>
          <cell r="BN865">
            <v>221</v>
          </cell>
          <cell r="BO865">
            <v>0</v>
          </cell>
          <cell r="BP865">
            <v>45</v>
          </cell>
          <cell r="BQ865">
            <v>39</v>
          </cell>
          <cell r="BR865">
            <v>35</v>
          </cell>
          <cell r="BS865">
            <v>38</v>
          </cell>
          <cell r="BT865">
            <v>31</v>
          </cell>
          <cell r="BU865">
            <v>14</v>
          </cell>
          <cell r="BV865">
            <v>202</v>
          </cell>
          <cell r="BW865">
            <v>0</v>
          </cell>
          <cell r="BX865" t="str">
            <v>TIDAK</v>
          </cell>
          <cell r="BY865" t="str">
            <v>TIDAK</v>
          </cell>
        </row>
        <row r="866">
          <cell r="A866" t="str">
            <v>A2757</v>
          </cell>
          <cell r="B866" t="str">
            <v>Hanna Mutisari Sitorus</v>
          </cell>
          <cell r="C866" t="str">
            <v>TEMA C2</v>
          </cell>
          <cell r="D866">
            <v>45157</v>
          </cell>
          <cell r="E866" t="str">
            <v>Aug-23</v>
          </cell>
          <cell r="F866" t="str">
            <v>REGULER</v>
          </cell>
          <cell r="G866" t="str">
            <v>REGULER</v>
          </cell>
          <cell r="H866" t="str">
            <v>REGULER</v>
          </cell>
          <cell r="I866" t="str">
            <v>REGULER</v>
          </cell>
          <cell r="J866" t="str">
            <v>-</v>
          </cell>
          <cell r="K866" t="str">
            <v>-</v>
          </cell>
          <cell r="L866" t="str">
            <v>-</v>
          </cell>
          <cell r="M866">
            <v>0</v>
          </cell>
          <cell r="N866">
            <v>36</v>
          </cell>
          <cell r="O866">
            <v>21</v>
          </cell>
          <cell r="P866">
            <v>3</v>
          </cell>
          <cell r="Q866">
            <v>0</v>
          </cell>
          <cell r="R866">
            <v>0</v>
          </cell>
          <cell r="S866" t="str">
            <v/>
          </cell>
          <cell r="T866">
            <v>60</v>
          </cell>
          <cell r="U866">
            <v>0</v>
          </cell>
          <cell r="V866">
            <v>36</v>
          </cell>
          <cell r="W866">
            <v>21</v>
          </cell>
          <cell r="X866">
            <v>3</v>
          </cell>
          <cell r="Y866">
            <v>0</v>
          </cell>
          <cell r="Z866">
            <v>0</v>
          </cell>
          <cell r="AA866" t="str">
            <v/>
          </cell>
          <cell r="AB866">
            <v>60</v>
          </cell>
          <cell r="AC866">
            <v>4</v>
          </cell>
          <cell r="AD866" t="str">
            <v>DOWNGRADE</v>
          </cell>
          <cell r="AE866" t="str">
            <v>RESET</v>
          </cell>
          <cell r="AF866">
            <v>0</v>
          </cell>
          <cell r="AG866">
            <v>1</v>
          </cell>
          <cell r="AH866" t="str">
            <v>SAPHIRE</v>
          </cell>
          <cell r="AI866">
            <v>0</v>
          </cell>
          <cell r="AJ866" t="str">
            <v>FALSE</v>
          </cell>
          <cell r="AK866">
            <v>0</v>
          </cell>
          <cell r="AL866">
            <v>45261</v>
          </cell>
          <cell r="AM866">
            <v>45701</v>
          </cell>
          <cell r="AN866">
            <v>1</v>
          </cell>
          <cell r="AO866">
            <v>0</v>
          </cell>
          <cell r="AP866" t="str">
            <v>-</v>
          </cell>
          <cell r="AQ866" t="str">
            <v>-</v>
          </cell>
          <cell r="AR866" t="str">
            <v>-</v>
          </cell>
          <cell r="AS866" t="str">
            <v>-</v>
          </cell>
          <cell r="AT866" t="str">
            <v>-</v>
          </cell>
          <cell r="AU866" t="str">
            <v>-</v>
          </cell>
          <cell r="AV866" t="str">
            <v/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 t="str">
            <v/>
          </cell>
          <cell r="BH866">
            <v>0</v>
          </cell>
          <cell r="BI866">
            <v>0</v>
          </cell>
          <cell r="BJ866">
            <v>0</v>
          </cell>
          <cell r="BK866">
            <v>0</v>
          </cell>
          <cell r="BL866">
            <v>0</v>
          </cell>
          <cell r="BM866" t="str">
            <v/>
          </cell>
          <cell r="BN866">
            <v>0</v>
          </cell>
          <cell r="BO866" t="str">
            <v/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T866">
            <v>0</v>
          </cell>
          <cell r="BU866" t="str">
            <v/>
          </cell>
          <cell r="BV866">
            <v>0</v>
          </cell>
          <cell r="BW866">
            <v>7</v>
          </cell>
          <cell r="BX866" t="str">
            <v>DOWNGRADE</v>
          </cell>
          <cell r="BY866" t="str">
            <v>RESET</v>
          </cell>
        </row>
        <row r="867">
          <cell r="A867" t="str">
            <v>A1407</v>
          </cell>
          <cell r="B867" t="str">
            <v>Hardini Komalasari</v>
          </cell>
          <cell r="C867" t="str">
            <v>TEMA C2</v>
          </cell>
          <cell r="D867">
            <v>44972</v>
          </cell>
          <cell r="E867" t="str">
            <v>Feb-23</v>
          </cell>
          <cell r="F867" t="str">
            <v>EKSKLUSIF</v>
          </cell>
          <cell r="G867" t="str">
            <v>EKSKLUSIF</v>
          </cell>
          <cell r="H867" t="str">
            <v>EKSKLUSIF</v>
          </cell>
          <cell r="I867" t="str">
            <v>EKSKLUSIF</v>
          </cell>
          <cell r="J867" t="str">
            <v>EKSKLUSIF</v>
          </cell>
          <cell r="K867" t="str">
            <v>EKSKLUSIF</v>
          </cell>
          <cell r="L867" t="str">
            <v>EKSKLUSIF</v>
          </cell>
          <cell r="M867">
            <v>19</v>
          </cell>
          <cell r="N867">
            <v>46</v>
          </cell>
          <cell r="O867">
            <v>39</v>
          </cell>
          <cell r="P867">
            <v>40</v>
          </cell>
          <cell r="Q867">
            <v>36</v>
          </cell>
          <cell r="R867">
            <v>41</v>
          </cell>
          <cell r="S867">
            <v>21</v>
          </cell>
          <cell r="T867">
            <v>242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 t="str">
            <v>TIDAK</v>
          </cell>
          <cell r="AE867" t="str">
            <v>TIDAK</v>
          </cell>
          <cell r="AF867">
            <v>0</v>
          </cell>
          <cell r="AG867">
            <v>2</v>
          </cell>
          <cell r="AH867" t="str">
            <v>SAPHIRE</v>
          </cell>
          <cell r="AI867">
            <v>0</v>
          </cell>
          <cell r="AJ867" t="str">
            <v>FALSE</v>
          </cell>
          <cell r="AK867">
            <v>0</v>
          </cell>
          <cell r="AL867">
            <v>45261</v>
          </cell>
          <cell r="AM867">
            <v>45701</v>
          </cell>
          <cell r="AN867">
            <v>1</v>
          </cell>
          <cell r="AO867">
            <v>0</v>
          </cell>
          <cell r="AP867" t="str">
            <v>EKSKLUSIF</v>
          </cell>
          <cell r="AQ867" t="str">
            <v>-</v>
          </cell>
          <cell r="AR867" t="str">
            <v>EKSKLUSIF</v>
          </cell>
          <cell r="AS867" t="str">
            <v>EKSKLUSIF</v>
          </cell>
          <cell r="AT867" t="str">
            <v>EKSKLUSIF</v>
          </cell>
          <cell r="AU867" t="str">
            <v>EKSKLUSIF</v>
          </cell>
          <cell r="AV867" t="str">
            <v/>
          </cell>
          <cell r="AW867">
            <v>48</v>
          </cell>
          <cell r="AX867">
            <v>47</v>
          </cell>
          <cell r="AY867">
            <v>44</v>
          </cell>
          <cell r="AZ867">
            <v>48</v>
          </cell>
          <cell r="BA867">
            <v>44</v>
          </cell>
          <cell r="BB867">
            <v>48</v>
          </cell>
          <cell r="BC867">
            <v>47</v>
          </cell>
          <cell r="BD867">
            <v>44</v>
          </cell>
          <cell r="BE867">
            <v>48</v>
          </cell>
          <cell r="BF867">
            <v>44</v>
          </cell>
          <cell r="BG867">
            <v>18</v>
          </cell>
          <cell r="BH867">
            <v>48</v>
          </cell>
          <cell r="BI867">
            <v>47</v>
          </cell>
          <cell r="BJ867">
            <v>44</v>
          </cell>
          <cell r="BK867">
            <v>48</v>
          </cell>
          <cell r="BL867">
            <v>44</v>
          </cell>
          <cell r="BM867">
            <v>22</v>
          </cell>
          <cell r="BN867">
            <v>271</v>
          </cell>
          <cell r="BO867">
            <v>0</v>
          </cell>
          <cell r="BP867">
            <v>48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22</v>
          </cell>
          <cell r="BV867">
            <v>70</v>
          </cell>
          <cell r="BW867">
            <v>0</v>
          </cell>
          <cell r="BX867" t="str">
            <v>TIDAK</v>
          </cell>
          <cell r="BY867" t="str">
            <v>TIDAK</v>
          </cell>
        </row>
        <row r="868">
          <cell r="A868" t="str">
            <v>A2206</v>
          </cell>
          <cell r="B868" t="str">
            <v xml:space="preserve">Hary Yan Sebastian </v>
          </cell>
          <cell r="C868" t="str">
            <v>TEMA C2</v>
          </cell>
          <cell r="D868">
            <v>45050</v>
          </cell>
          <cell r="E868" t="str">
            <v>May-23</v>
          </cell>
          <cell r="F868" t="str">
            <v>REGULER</v>
          </cell>
          <cell r="G868" t="str">
            <v>REGULER</v>
          </cell>
          <cell r="H868" t="str">
            <v>REGULER</v>
          </cell>
          <cell r="I868" t="str">
            <v>-</v>
          </cell>
          <cell r="J868" t="str">
            <v>-</v>
          </cell>
          <cell r="K868" t="str">
            <v>-</v>
          </cell>
          <cell r="L868" t="str">
            <v>-</v>
          </cell>
          <cell r="M868">
            <v>5</v>
          </cell>
          <cell r="N868">
            <v>14</v>
          </cell>
          <cell r="O868">
            <v>3</v>
          </cell>
          <cell r="P868">
            <v>0</v>
          </cell>
          <cell r="Q868">
            <v>0</v>
          </cell>
          <cell r="R868">
            <v>0</v>
          </cell>
          <cell r="S868" t="str">
            <v/>
          </cell>
          <cell r="T868">
            <v>22</v>
          </cell>
          <cell r="U868">
            <v>5</v>
          </cell>
          <cell r="V868">
            <v>14</v>
          </cell>
          <cell r="W868">
            <v>3</v>
          </cell>
          <cell r="X868">
            <v>0</v>
          </cell>
          <cell r="Y868">
            <v>0</v>
          </cell>
          <cell r="Z868">
            <v>0</v>
          </cell>
          <cell r="AA868" t="str">
            <v/>
          </cell>
          <cell r="AB868">
            <v>22</v>
          </cell>
          <cell r="AC868">
            <v>4</v>
          </cell>
          <cell r="AD868" t="str">
            <v>DOWNGRADE</v>
          </cell>
          <cell r="AE868" t="str">
            <v>RESET</v>
          </cell>
          <cell r="AF868">
            <v>0</v>
          </cell>
          <cell r="AG868">
            <v>2</v>
          </cell>
          <cell r="AH868" t="str">
            <v>SAPHIRE</v>
          </cell>
          <cell r="AI868">
            <v>0</v>
          </cell>
          <cell r="AJ868" t="str">
            <v>FALSE</v>
          </cell>
          <cell r="AK868">
            <v>0</v>
          </cell>
          <cell r="AL868">
            <v>45261</v>
          </cell>
          <cell r="AM868">
            <v>45701</v>
          </cell>
          <cell r="AN868">
            <v>1</v>
          </cell>
          <cell r="AO868">
            <v>0</v>
          </cell>
          <cell r="AP868" t="str">
            <v>-</v>
          </cell>
          <cell r="AQ868" t="str">
            <v>-</v>
          </cell>
          <cell r="AR868" t="str">
            <v>-</v>
          </cell>
          <cell r="AS868" t="str">
            <v>-</v>
          </cell>
          <cell r="AT868" t="str">
            <v>-</v>
          </cell>
          <cell r="AU868" t="str">
            <v>-</v>
          </cell>
          <cell r="AV868" t="str">
            <v/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 t="str">
            <v/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 t="str">
            <v/>
          </cell>
          <cell r="BN868">
            <v>0</v>
          </cell>
          <cell r="BO868" t="str">
            <v/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 t="str">
            <v/>
          </cell>
          <cell r="BV868">
            <v>0</v>
          </cell>
          <cell r="BW868">
            <v>7</v>
          </cell>
          <cell r="BX868" t="str">
            <v>DOWNGRADE</v>
          </cell>
          <cell r="BY868" t="str">
            <v>RESET</v>
          </cell>
        </row>
        <row r="869">
          <cell r="A869" t="str">
            <v>A3244</v>
          </cell>
          <cell r="B869" t="str">
            <v>Hasna Asmaraningthyas</v>
          </cell>
          <cell r="C869" t="str">
            <v>TEMA C2</v>
          </cell>
          <cell r="D869">
            <v>45241</v>
          </cell>
          <cell r="E869" t="str">
            <v>Nov-23</v>
          </cell>
          <cell r="F869" t="str">
            <v>REGULER</v>
          </cell>
          <cell r="G869" t="str">
            <v>REGULER</v>
          </cell>
          <cell r="H869" t="str">
            <v>-</v>
          </cell>
          <cell r="I869" t="str">
            <v>-</v>
          </cell>
          <cell r="J869" t="str">
            <v>-</v>
          </cell>
          <cell r="K869" t="str">
            <v>-</v>
          </cell>
          <cell r="L869" t="str">
            <v>-</v>
          </cell>
          <cell r="M869">
            <v>2</v>
          </cell>
          <cell r="N869">
            <v>6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 t="str">
            <v/>
          </cell>
          <cell r="T869">
            <v>8</v>
          </cell>
          <cell r="U869">
            <v>2</v>
          </cell>
          <cell r="V869">
            <v>6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 t="str">
            <v/>
          </cell>
          <cell r="AB869">
            <v>8</v>
          </cell>
          <cell r="AC869">
            <v>5</v>
          </cell>
          <cell r="AD869" t="str">
            <v>DOWNGRADE</v>
          </cell>
          <cell r="AE869" t="str">
            <v>RESET</v>
          </cell>
          <cell r="AF869">
            <v>0</v>
          </cell>
          <cell r="AG869">
            <v>1</v>
          </cell>
          <cell r="AH869" t="str">
            <v>SAPHIRE</v>
          </cell>
          <cell r="AI869">
            <v>0</v>
          </cell>
          <cell r="AJ869" t="str">
            <v>FALSE</v>
          </cell>
          <cell r="AK869">
            <v>0</v>
          </cell>
          <cell r="AL869">
            <v>45261</v>
          </cell>
          <cell r="AM869">
            <v>45701</v>
          </cell>
          <cell r="AN869">
            <v>1</v>
          </cell>
          <cell r="AO869">
            <v>0</v>
          </cell>
          <cell r="AP869" t="str">
            <v>-</v>
          </cell>
          <cell r="AQ869" t="str">
            <v>-</v>
          </cell>
          <cell r="AR869" t="str">
            <v>-</v>
          </cell>
          <cell r="AS869" t="str">
            <v>-</v>
          </cell>
          <cell r="AT869" t="str">
            <v>-</v>
          </cell>
          <cell r="AU869" t="str">
            <v>-</v>
          </cell>
          <cell r="AV869" t="str">
            <v/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 t="str">
            <v/>
          </cell>
          <cell r="BH869">
            <v>0</v>
          </cell>
          <cell r="BI869">
            <v>0</v>
          </cell>
          <cell r="BJ869">
            <v>0</v>
          </cell>
          <cell r="BK869">
            <v>0</v>
          </cell>
          <cell r="BL869">
            <v>0</v>
          </cell>
          <cell r="BM869" t="str">
            <v/>
          </cell>
          <cell r="BN869">
            <v>0</v>
          </cell>
          <cell r="BO869" t="str">
            <v/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T869">
            <v>0</v>
          </cell>
          <cell r="BU869" t="str">
            <v/>
          </cell>
          <cell r="BV869">
            <v>0</v>
          </cell>
          <cell r="BW869">
            <v>7</v>
          </cell>
          <cell r="BX869" t="str">
            <v>DOWNGRADE</v>
          </cell>
          <cell r="BY869" t="str">
            <v>RESET</v>
          </cell>
        </row>
        <row r="870">
          <cell r="A870" t="str">
            <v>A3914</v>
          </cell>
          <cell r="B870" t="str">
            <v>HILARY RELITA VERTIKASARI SEKARNINGRUM</v>
          </cell>
          <cell r="C870" t="str">
            <v>TEMA C2</v>
          </cell>
          <cell r="D870">
            <v>45447</v>
          </cell>
          <cell r="E870" t="str">
            <v>Jun-24</v>
          </cell>
          <cell r="F870" t="str">
            <v>-</v>
          </cell>
          <cell r="G870" t="str">
            <v>-</v>
          </cell>
          <cell r="H870" t="str">
            <v>-</v>
          </cell>
          <cell r="I870" t="str">
            <v>-</v>
          </cell>
          <cell r="J870" t="str">
            <v>-</v>
          </cell>
          <cell r="K870" t="str">
            <v>-</v>
          </cell>
          <cell r="L870" t="str">
            <v>REGULER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6</v>
          </cell>
          <cell r="T870">
            <v>6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6</v>
          </cell>
          <cell r="AB870">
            <v>6</v>
          </cell>
          <cell r="AC870">
            <v>0</v>
          </cell>
          <cell r="AD870" t="str">
            <v>TIDAK</v>
          </cell>
          <cell r="AE870" t="str">
            <v>TIDAK</v>
          </cell>
          <cell r="AF870">
            <v>6</v>
          </cell>
          <cell r="AG870">
            <v>1</v>
          </cell>
          <cell r="AH870" t="str">
            <v>SAPHIRE</v>
          </cell>
          <cell r="AI870">
            <v>0</v>
          </cell>
          <cell r="AJ870" t="str">
            <v>FALSE</v>
          </cell>
          <cell r="AK870">
            <v>0</v>
          </cell>
          <cell r="AL870">
            <v>45261</v>
          </cell>
          <cell r="AM870">
            <v>45701</v>
          </cell>
          <cell r="AN870">
            <v>1</v>
          </cell>
          <cell r="AO870">
            <v>6</v>
          </cell>
          <cell r="AP870" t="str">
            <v>-</v>
          </cell>
          <cell r="AQ870" t="str">
            <v>-</v>
          </cell>
          <cell r="AR870" t="str">
            <v>REGULER</v>
          </cell>
          <cell r="AS870" t="str">
            <v>-</v>
          </cell>
          <cell r="AT870" t="str">
            <v>-</v>
          </cell>
          <cell r="AU870" t="str">
            <v>-</v>
          </cell>
          <cell r="AV870" t="str">
            <v/>
          </cell>
          <cell r="AW870">
            <v>12</v>
          </cell>
          <cell r="AX870">
            <v>7</v>
          </cell>
          <cell r="AY870">
            <v>0</v>
          </cell>
          <cell r="AZ870">
            <v>0</v>
          </cell>
          <cell r="BA870">
            <v>0</v>
          </cell>
          <cell r="BB870">
            <v>12</v>
          </cell>
          <cell r="BC870">
            <v>7</v>
          </cell>
          <cell r="BD870">
            <v>0</v>
          </cell>
          <cell r="BE870">
            <v>0</v>
          </cell>
          <cell r="BF870">
            <v>0</v>
          </cell>
          <cell r="BG870">
            <v>7</v>
          </cell>
          <cell r="BH870">
            <v>12</v>
          </cell>
          <cell r="BI870">
            <v>7</v>
          </cell>
          <cell r="BJ870">
            <v>0</v>
          </cell>
          <cell r="BK870">
            <v>0</v>
          </cell>
          <cell r="BL870">
            <v>0</v>
          </cell>
          <cell r="BM870" t="str">
            <v/>
          </cell>
          <cell r="BN870">
            <v>26</v>
          </cell>
          <cell r="BO870">
            <v>7</v>
          </cell>
          <cell r="BP870">
            <v>12</v>
          </cell>
          <cell r="BQ870">
            <v>7</v>
          </cell>
          <cell r="BR870">
            <v>0</v>
          </cell>
          <cell r="BS870">
            <v>0</v>
          </cell>
          <cell r="BT870">
            <v>0</v>
          </cell>
          <cell r="BU870" t="str">
            <v/>
          </cell>
          <cell r="BV870">
            <v>26</v>
          </cell>
          <cell r="BW870">
            <v>4</v>
          </cell>
          <cell r="BX870" t="str">
            <v>DOWNGRADE</v>
          </cell>
          <cell r="BY870" t="str">
            <v>RESET</v>
          </cell>
        </row>
        <row r="871">
          <cell r="A871" t="str">
            <v>A1251</v>
          </cell>
          <cell r="B871" t="str">
            <v>Hilda Musyayyadah</v>
          </cell>
          <cell r="C871" t="str">
            <v>TEMA C2</v>
          </cell>
          <cell r="D871">
            <v>44943</v>
          </cell>
          <cell r="E871" t="str">
            <v>Jan-23</v>
          </cell>
          <cell r="F871" t="str">
            <v>REGULER</v>
          </cell>
          <cell r="G871" t="str">
            <v>REGULER</v>
          </cell>
          <cell r="H871" t="str">
            <v>REGULER</v>
          </cell>
          <cell r="I871" t="str">
            <v>REGULER</v>
          </cell>
          <cell r="J871" t="str">
            <v>REGULER</v>
          </cell>
          <cell r="K871" t="str">
            <v>REGULER</v>
          </cell>
          <cell r="L871" t="str">
            <v>EKSKLUSIF</v>
          </cell>
          <cell r="M871">
            <v>19</v>
          </cell>
          <cell r="N871">
            <v>47</v>
          </cell>
          <cell r="O871">
            <v>33</v>
          </cell>
          <cell r="P871">
            <v>35</v>
          </cell>
          <cell r="Q871">
            <v>24</v>
          </cell>
          <cell r="R871">
            <v>38</v>
          </cell>
          <cell r="S871">
            <v>22</v>
          </cell>
          <cell r="T871">
            <v>218</v>
          </cell>
          <cell r="U871">
            <v>19</v>
          </cell>
          <cell r="V871">
            <v>47</v>
          </cell>
          <cell r="W871">
            <v>33</v>
          </cell>
          <cell r="X871">
            <v>35</v>
          </cell>
          <cell r="Y871">
            <v>24</v>
          </cell>
          <cell r="Z871">
            <v>38</v>
          </cell>
          <cell r="AA871">
            <v>0</v>
          </cell>
          <cell r="AB871">
            <v>196</v>
          </cell>
          <cell r="AC871">
            <v>0</v>
          </cell>
          <cell r="AD871" t="str">
            <v>TIDAK</v>
          </cell>
          <cell r="AE871" t="str">
            <v>TIDAK</v>
          </cell>
          <cell r="AF871">
            <v>196</v>
          </cell>
          <cell r="AG871">
            <v>2</v>
          </cell>
          <cell r="AH871" t="str">
            <v>SAPHIRE</v>
          </cell>
          <cell r="AI871">
            <v>135</v>
          </cell>
          <cell r="AJ871" t="str">
            <v>Y</v>
          </cell>
          <cell r="AK871">
            <v>0</v>
          </cell>
          <cell r="AL871">
            <v>45261</v>
          </cell>
          <cell r="AM871">
            <v>45701</v>
          </cell>
          <cell r="AN871">
            <v>1</v>
          </cell>
          <cell r="AO871">
            <v>61</v>
          </cell>
          <cell r="AP871" t="str">
            <v>EKSKLUSIF</v>
          </cell>
          <cell r="AQ871" t="str">
            <v>-</v>
          </cell>
          <cell r="AR871" t="str">
            <v>-</v>
          </cell>
          <cell r="AS871" t="str">
            <v>-</v>
          </cell>
          <cell r="AT871" t="str">
            <v>-</v>
          </cell>
          <cell r="AU871" t="str">
            <v>-</v>
          </cell>
          <cell r="AV871" t="str">
            <v/>
          </cell>
          <cell r="AW871">
            <v>4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4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16</v>
          </cell>
          <cell r="BH871">
            <v>4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 t="str">
            <v/>
          </cell>
          <cell r="BN871">
            <v>20</v>
          </cell>
          <cell r="BO871">
            <v>0</v>
          </cell>
          <cell r="BP871">
            <v>4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 t="str">
            <v/>
          </cell>
          <cell r="BV871">
            <v>4</v>
          </cell>
          <cell r="BW871">
            <v>5</v>
          </cell>
          <cell r="BX871" t="str">
            <v>DOWNGRADE</v>
          </cell>
          <cell r="BY871" t="str">
            <v>RESET</v>
          </cell>
        </row>
        <row r="872">
          <cell r="A872" t="str">
            <v>A0728</v>
          </cell>
          <cell r="B872" t="str">
            <v>Iftita Nahda Fadhila</v>
          </cell>
          <cell r="C872" t="str">
            <v>TEMA C2</v>
          </cell>
          <cell r="D872">
            <v>44986</v>
          </cell>
          <cell r="E872" t="str">
            <v>Mar-23</v>
          </cell>
          <cell r="F872" t="str">
            <v>REGULER</v>
          </cell>
          <cell r="G872" t="str">
            <v>REGULER</v>
          </cell>
          <cell r="H872" t="str">
            <v>REGULER</v>
          </cell>
          <cell r="I872" t="str">
            <v>REGULER</v>
          </cell>
          <cell r="J872" t="str">
            <v>REGULER</v>
          </cell>
          <cell r="K872" t="str">
            <v>REGULER</v>
          </cell>
          <cell r="L872" t="str">
            <v>REGULER</v>
          </cell>
          <cell r="M872">
            <v>17</v>
          </cell>
          <cell r="N872">
            <v>28</v>
          </cell>
          <cell r="O872">
            <v>13</v>
          </cell>
          <cell r="P872">
            <v>21</v>
          </cell>
          <cell r="Q872">
            <v>20</v>
          </cell>
          <cell r="R872">
            <v>20</v>
          </cell>
          <cell r="S872">
            <v>7</v>
          </cell>
          <cell r="T872">
            <v>126</v>
          </cell>
          <cell r="U872">
            <v>17</v>
          </cell>
          <cell r="V872">
            <v>28</v>
          </cell>
          <cell r="W872">
            <v>13</v>
          </cell>
          <cell r="X872">
            <v>21</v>
          </cell>
          <cell r="Y872">
            <v>20</v>
          </cell>
          <cell r="Z872">
            <v>20</v>
          </cell>
          <cell r="AA872">
            <v>7</v>
          </cell>
          <cell r="AB872">
            <v>126</v>
          </cell>
          <cell r="AC872">
            <v>0</v>
          </cell>
          <cell r="AD872" t="str">
            <v>TIDAK</v>
          </cell>
          <cell r="AE872" t="str">
            <v>TIDAK</v>
          </cell>
          <cell r="AF872">
            <v>126</v>
          </cell>
          <cell r="AG872">
            <v>2</v>
          </cell>
          <cell r="AH872" t="str">
            <v>SAPHIRE</v>
          </cell>
          <cell r="AI872">
            <v>0</v>
          </cell>
          <cell r="AJ872" t="str">
            <v>Y</v>
          </cell>
          <cell r="AK872">
            <v>0</v>
          </cell>
          <cell r="AL872">
            <v>45261</v>
          </cell>
          <cell r="AM872">
            <v>45701</v>
          </cell>
          <cell r="AN872">
            <v>1</v>
          </cell>
          <cell r="AO872">
            <v>126</v>
          </cell>
          <cell r="AP872" t="str">
            <v>-</v>
          </cell>
          <cell r="AQ872" t="str">
            <v>-</v>
          </cell>
          <cell r="AR872" t="str">
            <v>REGULER</v>
          </cell>
          <cell r="AS872" t="str">
            <v>-</v>
          </cell>
          <cell r="AT872" t="str">
            <v>-</v>
          </cell>
          <cell r="AU872" t="str">
            <v>-</v>
          </cell>
          <cell r="AV872" t="str">
            <v/>
          </cell>
          <cell r="AW872">
            <v>3</v>
          </cell>
          <cell r="AX872">
            <v>1</v>
          </cell>
          <cell r="AY872">
            <v>0</v>
          </cell>
          <cell r="AZ872">
            <v>0</v>
          </cell>
          <cell r="BA872">
            <v>0</v>
          </cell>
          <cell r="BB872">
            <v>3</v>
          </cell>
          <cell r="BC872">
            <v>1</v>
          </cell>
          <cell r="BD872">
            <v>0</v>
          </cell>
          <cell r="BE872">
            <v>0</v>
          </cell>
          <cell r="BF872">
            <v>0</v>
          </cell>
          <cell r="BG872">
            <v>6</v>
          </cell>
          <cell r="BH872">
            <v>3</v>
          </cell>
          <cell r="BI872">
            <v>1</v>
          </cell>
          <cell r="BJ872">
            <v>0</v>
          </cell>
          <cell r="BK872">
            <v>0</v>
          </cell>
          <cell r="BL872">
            <v>0</v>
          </cell>
          <cell r="BM872" t="str">
            <v/>
          </cell>
          <cell r="BN872">
            <v>10</v>
          </cell>
          <cell r="BO872">
            <v>6</v>
          </cell>
          <cell r="BP872">
            <v>3</v>
          </cell>
          <cell r="BQ872">
            <v>1</v>
          </cell>
          <cell r="BR872">
            <v>0</v>
          </cell>
          <cell r="BS872">
            <v>0</v>
          </cell>
          <cell r="BT872">
            <v>0</v>
          </cell>
          <cell r="BU872" t="str">
            <v/>
          </cell>
          <cell r="BV872">
            <v>10</v>
          </cell>
          <cell r="BW872">
            <v>4</v>
          </cell>
          <cell r="BX872" t="str">
            <v>DOWNGRADE</v>
          </cell>
          <cell r="BY872" t="str">
            <v>RESET</v>
          </cell>
        </row>
        <row r="873">
          <cell r="A873" t="str">
            <v>A3959</v>
          </cell>
          <cell r="B873" t="str">
            <v>Ignatius Surya Rahadi</v>
          </cell>
          <cell r="C873" t="str">
            <v>TEMA C2</v>
          </cell>
          <cell r="D873">
            <v>45381</v>
          </cell>
          <cell r="E873" t="str">
            <v>Mar-24</v>
          </cell>
          <cell r="F873" t="str">
            <v>-</v>
          </cell>
          <cell r="G873" t="str">
            <v>-</v>
          </cell>
          <cell r="H873" t="str">
            <v>-</v>
          </cell>
          <cell r="I873" t="str">
            <v>REGULER</v>
          </cell>
          <cell r="J873" t="str">
            <v>-</v>
          </cell>
          <cell r="K873" t="str">
            <v>-</v>
          </cell>
          <cell r="L873" t="str">
            <v>-</v>
          </cell>
          <cell r="M873">
            <v>0</v>
          </cell>
          <cell r="N873">
            <v>0</v>
          </cell>
          <cell r="O873">
            <v>0</v>
          </cell>
          <cell r="P873">
            <v>1</v>
          </cell>
          <cell r="Q873">
            <v>0</v>
          </cell>
          <cell r="R873">
            <v>0</v>
          </cell>
          <cell r="S873" t="str">
            <v/>
          </cell>
          <cell r="T873">
            <v>1</v>
          </cell>
          <cell r="U873">
            <v>0</v>
          </cell>
          <cell r="V873">
            <v>0</v>
          </cell>
          <cell r="W873">
            <v>0</v>
          </cell>
          <cell r="X873">
            <v>1</v>
          </cell>
          <cell r="Y873">
            <v>0</v>
          </cell>
          <cell r="Z873">
            <v>0</v>
          </cell>
          <cell r="AA873" t="str">
            <v/>
          </cell>
          <cell r="AB873">
            <v>1</v>
          </cell>
          <cell r="AC873">
            <v>3</v>
          </cell>
          <cell r="AD873" t="str">
            <v>DOWNGRADE</v>
          </cell>
          <cell r="AE873" t="str">
            <v>RESET</v>
          </cell>
          <cell r="AF873">
            <v>0</v>
          </cell>
          <cell r="AG873">
            <v>1</v>
          </cell>
          <cell r="AH873" t="str">
            <v>SAPHIRE</v>
          </cell>
          <cell r="AI873">
            <v>0</v>
          </cell>
          <cell r="AJ873" t="str">
            <v>FALSE</v>
          </cell>
          <cell r="AK873">
            <v>0</v>
          </cell>
          <cell r="AL873">
            <v>45261</v>
          </cell>
          <cell r="AM873">
            <v>45701</v>
          </cell>
          <cell r="AN873">
            <v>1</v>
          </cell>
          <cell r="AO873">
            <v>0</v>
          </cell>
          <cell r="AP873" t="str">
            <v>-</v>
          </cell>
          <cell r="AQ873" t="str">
            <v>-</v>
          </cell>
          <cell r="AR873" t="str">
            <v>-</v>
          </cell>
          <cell r="AS873" t="str">
            <v>-</v>
          </cell>
          <cell r="AT873" t="str">
            <v>-</v>
          </cell>
          <cell r="AU873" t="str">
            <v>-</v>
          </cell>
          <cell r="AV873" t="str">
            <v/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 t="str">
            <v/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 t="str">
            <v/>
          </cell>
          <cell r="BN873">
            <v>0</v>
          </cell>
          <cell r="BO873" t="str">
            <v/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 t="str">
            <v/>
          </cell>
          <cell r="BV873">
            <v>0</v>
          </cell>
          <cell r="BW873">
            <v>7</v>
          </cell>
          <cell r="BX873" t="str">
            <v>DOWNGRADE</v>
          </cell>
          <cell r="BY873" t="str">
            <v>RESET</v>
          </cell>
        </row>
        <row r="874">
          <cell r="A874" t="str">
            <v>A4106</v>
          </cell>
          <cell r="B874" t="str">
            <v>IIN LAILA ZAKIYATUNISA</v>
          </cell>
          <cell r="C874" t="str">
            <v>TEMA C2</v>
          </cell>
          <cell r="D874">
            <v>45456</v>
          </cell>
          <cell r="E874" t="str">
            <v>Jun-24</v>
          </cell>
          <cell r="F874" t="str">
            <v>-</v>
          </cell>
          <cell r="G874" t="str">
            <v>-</v>
          </cell>
          <cell r="H874" t="str">
            <v>-</v>
          </cell>
          <cell r="I874" t="str">
            <v>-</v>
          </cell>
          <cell r="J874" t="str">
            <v>-</v>
          </cell>
          <cell r="K874" t="str">
            <v>-</v>
          </cell>
          <cell r="L874" t="str">
            <v>REGULER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4</v>
          </cell>
          <cell r="T874">
            <v>4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4</v>
          </cell>
          <cell r="AB874">
            <v>4</v>
          </cell>
          <cell r="AC874">
            <v>0</v>
          </cell>
          <cell r="AD874" t="str">
            <v>TIDAK</v>
          </cell>
          <cell r="AE874" t="str">
            <v>TIDAK</v>
          </cell>
          <cell r="AF874">
            <v>4</v>
          </cell>
          <cell r="AG874">
            <v>1</v>
          </cell>
          <cell r="AH874" t="str">
            <v>SAPHIRE</v>
          </cell>
          <cell r="AI874">
            <v>0</v>
          </cell>
          <cell r="AJ874" t="str">
            <v>FALSE</v>
          </cell>
          <cell r="AK874">
            <v>0</v>
          </cell>
          <cell r="AL874">
            <v>45261</v>
          </cell>
          <cell r="AM874">
            <v>45701</v>
          </cell>
          <cell r="AN874">
            <v>1</v>
          </cell>
          <cell r="AO874">
            <v>4</v>
          </cell>
          <cell r="AP874" t="str">
            <v>-</v>
          </cell>
          <cell r="AQ874" t="str">
            <v>-</v>
          </cell>
          <cell r="AR874" t="str">
            <v>REGULER</v>
          </cell>
          <cell r="AS874" t="str">
            <v>-</v>
          </cell>
          <cell r="AT874" t="str">
            <v>-</v>
          </cell>
          <cell r="AU874" t="str">
            <v>-</v>
          </cell>
          <cell r="AV874" t="str">
            <v/>
          </cell>
          <cell r="AW874">
            <v>33</v>
          </cell>
          <cell r="AX874">
            <v>9</v>
          </cell>
          <cell r="AY874">
            <v>0</v>
          </cell>
          <cell r="AZ874">
            <v>0</v>
          </cell>
          <cell r="BA874">
            <v>0</v>
          </cell>
          <cell r="BB874">
            <v>33</v>
          </cell>
          <cell r="BC874">
            <v>9</v>
          </cell>
          <cell r="BD874">
            <v>0</v>
          </cell>
          <cell r="BE874">
            <v>0</v>
          </cell>
          <cell r="BF874">
            <v>0</v>
          </cell>
          <cell r="BG874">
            <v>20</v>
          </cell>
          <cell r="BH874">
            <v>33</v>
          </cell>
          <cell r="BI874">
            <v>9</v>
          </cell>
          <cell r="BJ874">
            <v>0</v>
          </cell>
          <cell r="BK874">
            <v>0</v>
          </cell>
          <cell r="BL874">
            <v>0</v>
          </cell>
          <cell r="BM874" t="str">
            <v/>
          </cell>
          <cell r="BN874">
            <v>62</v>
          </cell>
          <cell r="BO874">
            <v>20</v>
          </cell>
          <cell r="BP874">
            <v>33</v>
          </cell>
          <cell r="BQ874">
            <v>9</v>
          </cell>
          <cell r="BR874">
            <v>0</v>
          </cell>
          <cell r="BS874">
            <v>0</v>
          </cell>
          <cell r="BT874">
            <v>0</v>
          </cell>
          <cell r="BU874" t="str">
            <v/>
          </cell>
          <cell r="BV874">
            <v>62</v>
          </cell>
          <cell r="BW874">
            <v>4</v>
          </cell>
          <cell r="BX874" t="str">
            <v>DOWNGRADE</v>
          </cell>
          <cell r="BY874" t="str">
            <v>RESET</v>
          </cell>
        </row>
        <row r="875">
          <cell r="A875" t="str">
            <v>A0413</v>
          </cell>
          <cell r="B875" t="str">
            <v>Iin Nurinayah</v>
          </cell>
          <cell r="C875" t="str">
            <v>TEMA C2</v>
          </cell>
          <cell r="D875">
            <v>44921</v>
          </cell>
          <cell r="E875" t="str">
            <v>Dec-22</v>
          </cell>
          <cell r="F875" t="str">
            <v>REGULER</v>
          </cell>
          <cell r="G875" t="str">
            <v>REGULER</v>
          </cell>
          <cell r="H875" t="str">
            <v>REGULER</v>
          </cell>
          <cell r="I875" t="str">
            <v>REGULER</v>
          </cell>
          <cell r="J875" t="str">
            <v>REGULER</v>
          </cell>
          <cell r="K875" t="str">
            <v>REGULER</v>
          </cell>
          <cell r="L875" t="str">
            <v>REGULER</v>
          </cell>
          <cell r="M875">
            <v>17</v>
          </cell>
          <cell r="N875">
            <v>37</v>
          </cell>
          <cell r="O875">
            <v>35</v>
          </cell>
          <cell r="P875">
            <v>31</v>
          </cell>
          <cell r="Q875">
            <v>29</v>
          </cell>
          <cell r="R875">
            <v>24</v>
          </cell>
          <cell r="S875">
            <v>12</v>
          </cell>
          <cell r="T875">
            <v>185</v>
          </cell>
          <cell r="U875">
            <v>17</v>
          </cell>
          <cell r="V875">
            <v>37</v>
          </cell>
          <cell r="W875">
            <v>35</v>
          </cell>
          <cell r="X875">
            <v>31</v>
          </cell>
          <cell r="Y875">
            <v>29</v>
          </cell>
          <cell r="Z875">
            <v>24</v>
          </cell>
          <cell r="AA875">
            <v>12</v>
          </cell>
          <cell r="AB875">
            <v>185</v>
          </cell>
          <cell r="AC875">
            <v>0</v>
          </cell>
          <cell r="AD875" t="str">
            <v>TIDAK</v>
          </cell>
          <cell r="AE875" t="str">
            <v>TIDAK</v>
          </cell>
          <cell r="AF875">
            <v>185</v>
          </cell>
          <cell r="AG875">
            <v>3</v>
          </cell>
          <cell r="AH875" t="str">
            <v>SAPHIRE</v>
          </cell>
          <cell r="AI875">
            <v>0</v>
          </cell>
          <cell r="AJ875" t="str">
            <v>Y</v>
          </cell>
          <cell r="AK875">
            <v>0</v>
          </cell>
          <cell r="AL875">
            <v>45261</v>
          </cell>
          <cell r="AM875">
            <v>45701</v>
          </cell>
          <cell r="AN875">
            <v>1</v>
          </cell>
          <cell r="AO875">
            <v>185</v>
          </cell>
          <cell r="AP875" t="str">
            <v>-</v>
          </cell>
          <cell r="AQ875" t="str">
            <v>-</v>
          </cell>
          <cell r="AR875" t="str">
            <v>REGULER</v>
          </cell>
          <cell r="AS875" t="str">
            <v>-</v>
          </cell>
          <cell r="AT875" t="str">
            <v>-</v>
          </cell>
          <cell r="AU875" t="str">
            <v>-</v>
          </cell>
          <cell r="AV875" t="str">
            <v/>
          </cell>
          <cell r="AW875">
            <v>26</v>
          </cell>
          <cell r="AX875">
            <v>10</v>
          </cell>
          <cell r="AY875">
            <v>0</v>
          </cell>
          <cell r="AZ875">
            <v>0</v>
          </cell>
          <cell r="BA875">
            <v>0</v>
          </cell>
          <cell r="BB875">
            <v>26</v>
          </cell>
          <cell r="BC875">
            <v>10</v>
          </cell>
          <cell r="BD875">
            <v>0</v>
          </cell>
          <cell r="BE875">
            <v>0</v>
          </cell>
          <cell r="BF875">
            <v>0</v>
          </cell>
          <cell r="BG875">
            <v>12</v>
          </cell>
          <cell r="BH875">
            <v>26</v>
          </cell>
          <cell r="BI875">
            <v>10</v>
          </cell>
          <cell r="BJ875">
            <v>0</v>
          </cell>
          <cell r="BK875">
            <v>0</v>
          </cell>
          <cell r="BL875">
            <v>0</v>
          </cell>
          <cell r="BM875" t="str">
            <v/>
          </cell>
          <cell r="BN875">
            <v>48</v>
          </cell>
          <cell r="BO875">
            <v>12</v>
          </cell>
          <cell r="BP875">
            <v>26</v>
          </cell>
          <cell r="BQ875">
            <v>10</v>
          </cell>
          <cell r="BR875">
            <v>0</v>
          </cell>
          <cell r="BS875">
            <v>0</v>
          </cell>
          <cell r="BT875">
            <v>0</v>
          </cell>
          <cell r="BU875" t="str">
            <v/>
          </cell>
          <cell r="BV875">
            <v>48</v>
          </cell>
          <cell r="BW875">
            <v>4</v>
          </cell>
          <cell r="BX875" t="str">
            <v>DOWNGRADE</v>
          </cell>
          <cell r="BY875" t="str">
            <v>RESET</v>
          </cell>
        </row>
        <row r="876">
          <cell r="A876" t="str">
            <v>A4049</v>
          </cell>
          <cell r="B876" t="str">
            <v>IKA AYU PRATIWI</v>
          </cell>
          <cell r="C876" t="str">
            <v>TEMA C2</v>
          </cell>
          <cell r="D876">
            <v>45436</v>
          </cell>
          <cell r="E876" t="str">
            <v>May-24</v>
          </cell>
          <cell r="F876" t="str">
            <v>-</v>
          </cell>
          <cell r="G876" t="str">
            <v>-</v>
          </cell>
          <cell r="H876" t="str">
            <v>-</v>
          </cell>
          <cell r="I876" t="str">
            <v>-</v>
          </cell>
          <cell r="J876" t="str">
            <v>-</v>
          </cell>
          <cell r="K876" t="str">
            <v>REGULER</v>
          </cell>
          <cell r="L876" t="str">
            <v>REGULER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13</v>
          </cell>
          <cell r="S876">
            <v>21</v>
          </cell>
          <cell r="T876">
            <v>34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13</v>
          </cell>
          <cell r="AA876">
            <v>21</v>
          </cell>
          <cell r="AB876">
            <v>34</v>
          </cell>
          <cell r="AC876">
            <v>0</v>
          </cell>
          <cell r="AD876" t="str">
            <v>TIDAK</v>
          </cell>
          <cell r="AE876" t="str">
            <v>TIDAK</v>
          </cell>
          <cell r="AF876">
            <v>34</v>
          </cell>
          <cell r="AG876">
            <v>1</v>
          </cell>
          <cell r="AH876" t="str">
            <v>SAPHIRE</v>
          </cell>
          <cell r="AI876">
            <v>0</v>
          </cell>
          <cell r="AJ876" t="str">
            <v>FALSE</v>
          </cell>
          <cell r="AK876">
            <v>0</v>
          </cell>
          <cell r="AL876">
            <v>45261</v>
          </cell>
          <cell r="AM876">
            <v>45701</v>
          </cell>
          <cell r="AN876">
            <v>1</v>
          </cell>
          <cell r="AO876">
            <v>34</v>
          </cell>
          <cell r="AP876" t="str">
            <v>-</v>
          </cell>
          <cell r="AQ876" t="str">
            <v>-</v>
          </cell>
          <cell r="AR876" t="str">
            <v>EKSKLUSIF</v>
          </cell>
          <cell r="AS876" t="str">
            <v>EKSKLUSIF</v>
          </cell>
          <cell r="AT876" t="str">
            <v>REGULER</v>
          </cell>
          <cell r="AU876" t="str">
            <v>-</v>
          </cell>
          <cell r="AV876" t="str">
            <v/>
          </cell>
          <cell r="AW876">
            <v>49</v>
          </cell>
          <cell r="AX876">
            <v>47</v>
          </cell>
          <cell r="AY876">
            <v>39</v>
          </cell>
          <cell r="AZ876">
            <v>37</v>
          </cell>
          <cell r="BA876">
            <v>0</v>
          </cell>
          <cell r="BB876">
            <v>49</v>
          </cell>
          <cell r="BC876">
            <v>47</v>
          </cell>
          <cell r="BD876">
            <v>39</v>
          </cell>
          <cell r="BE876">
            <v>37</v>
          </cell>
          <cell r="BF876">
            <v>0</v>
          </cell>
          <cell r="BG876">
            <v>19</v>
          </cell>
          <cell r="BH876">
            <v>49</v>
          </cell>
          <cell r="BI876">
            <v>47</v>
          </cell>
          <cell r="BJ876">
            <v>39</v>
          </cell>
          <cell r="BK876">
            <v>37</v>
          </cell>
          <cell r="BL876">
            <v>0</v>
          </cell>
          <cell r="BM876" t="str">
            <v/>
          </cell>
          <cell r="BN876">
            <v>191</v>
          </cell>
          <cell r="BO876">
            <v>19</v>
          </cell>
          <cell r="BP876">
            <v>49</v>
          </cell>
          <cell r="BQ876">
            <v>0</v>
          </cell>
          <cell r="BR876">
            <v>0</v>
          </cell>
          <cell r="BS876">
            <v>37</v>
          </cell>
          <cell r="BT876">
            <v>0</v>
          </cell>
          <cell r="BU876" t="str">
            <v/>
          </cell>
          <cell r="BV876">
            <v>105</v>
          </cell>
          <cell r="BW876">
            <v>2</v>
          </cell>
          <cell r="BX876" t="str">
            <v>TIDAK</v>
          </cell>
          <cell r="BY876" t="str">
            <v>TIDAK</v>
          </cell>
        </row>
        <row r="877">
          <cell r="A877">
            <v>92265</v>
          </cell>
          <cell r="B877" t="str">
            <v>Ika Muzainatul Khasanah</v>
          </cell>
          <cell r="C877" t="str">
            <v>TEMA C2</v>
          </cell>
          <cell r="D877">
            <v>44663</v>
          </cell>
          <cell r="E877" t="str">
            <v>Apr-22</v>
          </cell>
          <cell r="F877" t="str">
            <v>REGULER</v>
          </cell>
          <cell r="G877" t="str">
            <v>REGULER</v>
          </cell>
          <cell r="H877" t="str">
            <v>REGULER</v>
          </cell>
          <cell r="I877" t="str">
            <v>REGULER</v>
          </cell>
          <cell r="J877" t="str">
            <v>REGULER</v>
          </cell>
          <cell r="K877" t="str">
            <v>REGULER</v>
          </cell>
          <cell r="L877" t="str">
            <v>REGULER</v>
          </cell>
          <cell r="M877">
            <v>16</v>
          </cell>
          <cell r="N877">
            <v>25</v>
          </cell>
          <cell r="O877">
            <v>25</v>
          </cell>
          <cell r="P877">
            <v>21</v>
          </cell>
          <cell r="Q877">
            <v>17</v>
          </cell>
          <cell r="R877">
            <v>16</v>
          </cell>
          <cell r="S877">
            <v>10</v>
          </cell>
          <cell r="T877">
            <v>130</v>
          </cell>
          <cell r="U877">
            <v>16</v>
          </cell>
          <cell r="V877">
            <v>25</v>
          </cell>
          <cell r="W877">
            <v>25</v>
          </cell>
          <cell r="X877">
            <v>21</v>
          </cell>
          <cell r="Y877">
            <v>17</v>
          </cell>
          <cell r="Z877">
            <v>16</v>
          </cell>
          <cell r="AA877">
            <v>10</v>
          </cell>
          <cell r="AB877">
            <v>130</v>
          </cell>
          <cell r="AC877">
            <v>0</v>
          </cell>
          <cell r="AD877" t="str">
            <v>TIDAK</v>
          </cell>
          <cell r="AE877" t="str">
            <v>TIDAK</v>
          </cell>
          <cell r="AF877">
            <v>130</v>
          </cell>
          <cell r="AG877">
            <v>1</v>
          </cell>
          <cell r="AH877" t="str">
            <v>SAPHIRE</v>
          </cell>
          <cell r="AI877">
            <v>0</v>
          </cell>
          <cell r="AJ877" t="str">
            <v>Y</v>
          </cell>
          <cell r="AK877">
            <v>0</v>
          </cell>
          <cell r="AL877">
            <v>45261</v>
          </cell>
          <cell r="AM877">
            <v>45701</v>
          </cell>
          <cell r="AN877">
            <v>1</v>
          </cell>
          <cell r="AO877">
            <v>130</v>
          </cell>
          <cell r="AP877" t="str">
            <v>-</v>
          </cell>
          <cell r="AQ877" t="str">
            <v>-</v>
          </cell>
          <cell r="AR877" t="str">
            <v>REGULER</v>
          </cell>
          <cell r="AS877" t="str">
            <v>REGULER</v>
          </cell>
          <cell r="AT877" t="str">
            <v>REGULER</v>
          </cell>
          <cell r="AU877" t="str">
            <v>REGULER</v>
          </cell>
          <cell r="AV877" t="str">
            <v/>
          </cell>
          <cell r="AW877">
            <v>21</v>
          </cell>
          <cell r="AX877">
            <v>23</v>
          </cell>
          <cell r="AY877">
            <v>18</v>
          </cell>
          <cell r="AZ877">
            <v>17</v>
          </cell>
          <cell r="BA877">
            <v>23</v>
          </cell>
          <cell r="BB877">
            <v>21</v>
          </cell>
          <cell r="BC877">
            <v>23</v>
          </cell>
          <cell r="BD877">
            <v>18</v>
          </cell>
          <cell r="BE877">
            <v>17</v>
          </cell>
          <cell r="BF877">
            <v>23</v>
          </cell>
          <cell r="BG877">
            <v>4</v>
          </cell>
          <cell r="BH877">
            <v>21</v>
          </cell>
          <cell r="BI877">
            <v>23</v>
          </cell>
          <cell r="BJ877">
            <v>18</v>
          </cell>
          <cell r="BK877">
            <v>17</v>
          </cell>
          <cell r="BL877">
            <v>23</v>
          </cell>
          <cell r="BM877">
            <v>6</v>
          </cell>
          <cell r="BN877">
            <v>112</v>
          </cell>
          <cell r="BO877">
            <v>4</v>
          </cell>
          <cell r="BP877">
            <v>21</v>
          </cell>
          <cell r="BQ877">
            <v>23</v>
          </cell>
          <cell r="BR877">
            <v>18</v>
          </cell>
          <cell r="BS877">
            <v>17</v>
          </cell>
          <cell r="BT877">
            <v>23</v>
          </cell>
          <cell r="BU877">
            <v>6</v>
          </cell>
          <cell r="BV877">
            <v>112</v>
          </cell>
          <cell r="BW877">
            <v>0</v>
          </cell>
          <cell r="BX877" t="str">
            <v>TIDAK</v>
          </cell>
          <cell r="BY877" t="str">
            <v>TIDAK</v>
          </cell>
        </row>
        <row r="878">
          <cell r="A878" t="str">
            <v>A3310</v>
          </cell>
          <cell r="B878" t="str">
            <v>Ika Safitri Wicaksono</v>
          </cell>
          <cell r="C878" t="str">
            <v>TEMA C2</v>
          </cell>
          <cell r="D878">
            <v>45245</v>
          </cell>
          <cell r="E878" t="str">
            <v>Nov-23</v>
          </cell>
          <cell r="F878" t="str">
            <v>REGULER</v>
          </cell>
          <cell r="G878" t="str">
            <v>REGULER</v>
          </cell>
          <cell r="H878" t="str">
            <v>REGULER</v>
          </cell>
          <cell r="I878" t="str">
            <v>REGULER</v>
          </cell>
          <cell r="J878" t="str">
            <v>REGULER</v>
          </cell>
          <cell r="K878" t="str">
            <v>-</v>
          </cell>
          <cell r="L878" t="str">
            <v>-</v>
          </cell>
          <cell r="M878">
            <v>3</v>
          </cell>
          <cell r="N878">
            <v>5</v>
          </cell>
          <cell r="O878">
            <v>26</v>
          </cell>
          <cell r="P878">
            <v>26</v>
          </cell>
          <cell r="Q878">
            <v>1</v>
          </cell>
          <cell r="R878">
            <v>0</v>
          </cell>
          <cell r="S878" t="str">
            <v/>
          </cell>
          <cell r="T878">
            <v>61</v>
          </cell>
          <cell r="U878">
            <v>3</v>
          </cell>
          <cell r="V878">
            <v>5</v>
          </cell>
          <cell r="W878">
            <v>26</v>
          </cell>
          <cell r="X878">
            <v>26</v>
          </cell>
          <cell r="Y878">
            <v>1</v>
          </cell>
          <cell r="Z878">
            <v>0</v>
          </cell>
          <cell r="AA878" t="str">
            <v/>
          </cell>
          <cell r="AB878">
            <v>61</v>
          </cell>
          <cell r="AC878">
            <v>2</v>
          </cell>
          <cell r="AD878" t="str">
            <v>TIDAK</v>
          </cell>
          <cell r="AE878" t="str">
            <v>TIDAK</v>
          </cell>
          <cell r="AF878">
            <v>61</v>
          </cell>
          <cell r="AG878">
            <v>1</v>
          </cell>
          <cell r="AH878" t="str">
            <v>SAPHIRE</v>
          </cell>
          <cell r="AI878">
            <v>0</v>
          </cell>
          <cell r="AJ878" t="str">
            <v>FALSE</v>
          </cell>
          <cell r="AK878">
            <v>0</v>
          </cell>
          <cell r="AL878">
            <v>45261</v>
          </cell>
          <cell r="AM878">
            <v>45701</v>
          </cell>
          <cell r="AN878">
            <v>1</v>
          </cell>
          <cell r="AO878">
            <v>61</v>
          </cell>
          <cell r="AP878" t="str">
            <v>-</v>
          </cell>
          <cell r="AQ878" t="str">
            <v>-</v>
          </cell>
          <cell r="AR878" t="str">
            <v>-</v>
          </cell>
          <cell r="AS878" t="str">
            <v>-</v>
          </cell>
          <cell r="AT878" t="str">
            <v>-</v>
          </cell>
          <cell r="AU878" t="str">
            <v>-</v>
          </cell>
          <cell r="AV878" t="str">
            <v/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 t="str">
            <v/>
          </cell>
          <cell r="BH878">
            <v>0</v>
          </cell>
          <cell r="BI878">
            <v>0</v>
          </cell>
          <cell r="BJ878">
            <v>0</v>
          </cell>
          <cell r="BK878">
            <v>0</v>
          </cell>
          <cell r="BL878">
            <v>0</v>
          </cell>
          <cell r="BM878" t="str">
            <v/>
          </cell>
          <cell r="BN878">
            <v>0</v>
          </cell>
          <cell r="BO878" t="str">
            <v/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T878">
            <v>0</v>
          </cell>
          <cell r="BU878" t="str">
            <v/>
          </cell>
          <cell r="BV878">
            <v>0</v>
          </cell>
          <cell r="BW878">
            <v>7</v>
          </cell>
          <cell r="BX878" t="str">
            <v>DOWNGRADE</v>
          </cell>
          <cell r="BY878" t="str">
            <v>RESET</v>
          </cell>
        </row>
        <row r="879">
          <cell r="A879" t="str">
            <v>A3790</v>
          </cell>
          <cell r="B879" t="str">
            <v>Ilham Malik</v>
          </cell>
          <cell r="C879" t="str">
            <v>TEMA C2</v>
          </cell>
          <cell r="D879">
            <v>45351</v>
          </cell>
          <cell r="E879" t="str">
            <v>Feb-24</v>
          </cell>
          <cell r="F879" t="str">
            <v>-</v>
          </cell>
          <cell r="G879" t="str">
            <v>-</v>
          </cell>
          <cell r="H879" t="str">
            <v>REGULER</v>
          </cell>
          <cell r="I879" t="str">
            <v>REGULER</v>
          </cell>
          <cell r="J879" t="str">
            <v>REGULER</v>
          </cell>
          <cell r="K879" t="str">
            <v>-</v>
          </cell>
          <cell r="L879" t="str">
            <v>-</v>
          </cell>
          <cell r="M879">
            <v>0</v>
          </cell>
          <cell r="N879">
            <v>0</v>
          </cell>
          <cell r="O879">
            <v>1</v>
          </cell>
          <cell r="P879">
            <v>24</v>
          </cell>
          <cell r="Q879">
            <v>11</v>
          </cell>
          <cell r="R879">
            <v>0</v>
          </cell>
          <cell r="S879" t="str">
            <v/>
          </cell>
          <cell r="T879">
            <v>36</v>
          </cell>
          <cell r="U879">
            <v>0</v>
          </cell>
          <cell r="V879">
            <v>0</v>
          </cell>
          <cell r="W879">
            <v>1</v>
          </cell>
          <cell r="X879">
            <v>24</v>
          </cell>
          <cell r="Y879">
            <v>11</v>
          </cell>
          <cell r="Z879">
            <v>0</v>
          </cell>
          <cell r="AA879" t="str">
            <v/>
          </cell>
          <cell r="AB879">
            <v>36</v>
          </cell>
          <cell r="AC879">
            <v>2</v>
          </cell>
          <cell r="AD879" t="str">
            <v>TIDAK</v>
          </cell>
          <cell r="AE879" t="str">
            <v>TIDAK</v>
          </cell>
          <cell r="AF879">
            <v>36</v>
          </cell>
          <cell r="AG879">
            <v>1</v>
          </cell>
          <cell r="AH879" t="str">
            <v>SAPHIRE</v>
          </cell>
          <cell r="AI879">
            <v>0</v>
          </cell>
          <cell r="AJ879" t="str">
            <v>FALSE</v>
          </cell>
          <cell r="AK879">
            <v>0</v>
          </cell>
          <cell r="AL879">
            <v>45261</v>
          </cell>
          <cell r="AM879">
            <v>45701</v>
          </cell>
          <cell r="AN879">
            <v>1</v>
          </cell>
          <cell r="AO879">
            <v>36</v>
          </cell>
          <cell r="AP879" t="str">
            <v>-</v>
          </cell>
          <cell r="AQ879" t="str">
            <v>-</v>
          </cell>
          <cell r="AR879" t="str">
            <v>-</v>
          </cell>
          <cell r="AS879" t="str">
            <v>-</v>
          </cell>
          <cell r="AT879" t="str">
            <v>-</v>
          </cell>
          <cell r="AU879" t="str">
            <v>-</v>
          </cell>
          <cell r="AV879" t="str">
            <v/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 t="str">
            <v/>
          </cell>
          <cell r="BH879">
            <v>0</v>
          </cell>
          <cell r="BI879">
            <v>0</v>
          </cell>
          <cell r="BJ879">
            <v>0</v>
          </cell>
          <cell r="BK879">
            <v>0</v>
          </cell>
          <cell r="BL879">
            <v>0</v>
          </cell>
          <cell r="BM879" t="str">
            <v/>
          </cell>
          <cell r="BN879">
            <v>0</v>
          </cell>
          <cell r="BO879" t="str">
            <v/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T879">
            <v>0</v>
          </cell>
          <cell r="BU879" t="str">
            <v/>
          </cell>
          <cell r="BV879">
            <v>0</v>
          </cell>
          <cell r="BW879">
            <v>7</v>
          </cell>
          <cell r="BX879" t="str">
            <v>DOWNGRADE</v>
          </cell>
          <cell r="BY879" t="str">
            <v>RESET</v>
          </cell>
        </row>
        <row r="880">
          <cell r="A880" t="str">
            <v>A3306</v>
          </cell>
          <cell r="B880" t="str">
            <v>Ilham Muhammad Dyan Fauzi</v>
          </cell>
          <cell r="C880" t="str">
            <v>TEMA C2</v>
          </cell>
          <cell r="D880">
            <v>45262</v>
          </cell>
          <cell r="E880" t="str">
            <v>Dec-23</v>
          </cell>
          <cell r="F880" t="str">
            <v>REGULER</v>
          </cell>
          <cell r="G880" t="str">
            <v>REGULER</v>
          </cell>
          <cell r="H880" t="str">
            <v>REGULER</v>
          </cell>
          <cell r="I880" t="str">
            <v>REGULER</v>
          </cell>
          <cell r="J880" t="str">
            <v>REGULER</v>
          </cell>
          <cell r="K880" t="str">
            <v>REGULER</v>
          </cell>
          <cell r="L880" t="str">
            <v>EKSKLUSIF</v>
          </cell>
          <cell r="M880">
            <v>18</v>
          </cell>
          <cell r="N880">
            <v>39</v>
          </cell>
          <cell r="O880">
            <v>30</v>
          </cell>
          <cell r="P880">
            <v>22</v>
          </cell>
          <cell r="Q880">
            <v>19</v>
          </cell>
          <cell r="R880">
            <v>36</v>
          </cell>
          <cell r="S880">
            <v>20</v>
          </cell>
          <cell r="T880">
            <v>184</v>
          </cell>
          <cell r="U880">
            <v>18</v>
          </cell>
          <cell r="V880">
            <v>39</v>
          </cell>
          <cell r="W880">
            <v>30</v>
          </cell>
          <cell r="X880">
            <v>22</v>
          </cell>
          <cell r="Y880">
            <v>19</v>
          </cell>
          <cell r="Z880">
            <v>36</v>
          </cell>
          <cell r="AA880">
            <v>0</v>
          </cell>
          <cell r="AB880">
            <v>164</v>
          </cell>
          <cell r="AC880">
            <v>0</v>
          </cell>
          <cell r="AD880" t="str">
            <v>TIDAK</v>
          </cell>
          <cell r="AE880" t="str">
            <v>TIDAK</v>
          </cell>
          <cell r="AF880">
            <v>164</v>
          </cell>
          <cell r="AG880">
            <v>4</v>
          </cell>
          <cell r="AH880" t="str">
            <v>SAPHIRE</v>
          </cell>
          <cell r="AI880">
            <v>135</v>
          </cell>
          <cell r="AJ880" t="str">
            <v>Y</v>
          </cell>
          <cell r="AK880">
            <v>0</v>
          </cell>
          <cell r="AL880">
            <v>45261</v>
          </cell>
          <cell r="AM880">
            <v>45701</v>
          </cell>
          <cell r="AN880">
            <v>1</v>
          </cell>
          <cell r="AO880">
            <v>29</v>
          </cell>
          <cell r="AP880" t="str">
            <v>EKSKLUSIF</v>
          </cell>
          <cell r="AQ880" t="str">
            <v>-</v>
          </cell>
          <cell r="AR880" t="str">
            <v>EKSKLUSIF</v>
          </cell>
          <cell r="AS880" t="str">
            <v>REGULER</v>
          </cell>
          <cell r="AT880" t="str">
            <v>EKSKLUSIF</v>
          </cell>
          <cell r="AU880" t="str">
            <v>EKSKLUSIF</v>
          </cell>
          <cell r="AV880" t="str">
            <v/>
          </cell>
          <cell r="AW880">
            <v>41</v>
          </cell>
          <cell r="AX880">
            <v>43</v>
          </cell>
          <cell r="AY880">
            <v>32</v>
          </cell>
          <cell r="AZ880">
            <v>42</v>
          </cell>
          <cell r="BA880">
            <v>31</v>
          </cell>
          <cell r="BB880">
            <v>41</v>
          </cell>
          <cell r="BC880">
            <v>43</v>
          </cell>
          <cell r="BD880">
            <v>32</v>
          </cell>
          <cell r="BE880">
            <v>42</v>
          </cell>
          <cell r="BF880">
            <v>31</v>
          </cell>
          <cell r="BG880">
            <v>18</v>
          </cell>
          <cell r="BH880">
            <v>41</v>
          </cell>
          <cell r="BI880">
            <v>43</v>
          </cell>
          <cell r="BJ880">
            <v>32</v>
          </cell>
          <cell r="BK880">
            <v>42</v>
          </cell>
          <cell r="BL880">
            <v>31</v>
          </cell>
          <cell r="BM880">
            <v>14</v>
          </cell>
          <cell r="BN880">
            <v>221</v>
          </cell>
          <cell r="BO880">
            <v>0</v>
          </cell>
          <cell r="BP880">
            <v>41</v>
          </cell>
          <cell r="BQ880">
            <v>0</v>
          </cell>
          <cell r="BR880">
            <v>32</v>
          </cell>
          <cell r="BS880">
            <v>0</v>
          </cell>
          <cell r="BT880">
            <v>0</v>
          </cell>
          <cell r="BU880">
            <v>14</v>
          </cell>
          <cell r="BV880">
            <v>87</v>
          </cell>
          <cell r="BW880">
            <v>0</v>
          </cell>
          <cell r="BX880" t="str">
            <v>TIDAK</v>
          </cell>
          <cell r="BY880" t="str">
            <v>TIDAK</v>
          </cell>
        </row>
        <row r="881">
          <cell r="A881" t="str">
            <v>A2455</v>
          </cell>
          <cell r="B881" t="str">
            <v>Imelda Nika Debora</v>
          </cell>
          <cell r="C881" t="str">
            <v>TEMA C2</v>
          </cell>
          <cell r="D881">
            <v>45091</v>
          </cell>
          <cell r="E881" t="str">
            <v>Jun-23</v>
          </cell>
          <cell r="F881" t="str">
            <v>EKSKLUSIF</v>
          </cell>
          <cell r="G881" t="str">
            <v>EKSKLUSIF</v>
          </cell>
          <cell r="H881" t="str">
            <v>EKSKLUSIF</v>
          </cell>
          <cell r="I881" t="str">
            <v>EKSKLUSIF</v>
          </cell>
          <cell r="J881" t="str">
            <v>EKSKLUSIF</v>
          </cell>
          <cell r="K881" t="str">
            <v>EKSKLUSIF</v>
          </cell>
          <cell r="L881" t="str">
            <v>EKSKLUSIF</v>
          </cell>
          <cell r="M881">
            <v>19</v>
          </cell>
          <cell r="N881">
            <v>46</v>
          </cell>
          <cell r="O881">
            <v>40</v>
          </cell>
          <cell r="P881">
            <v>40</v>
          </cell>
          <cell r="Q881">
            <v>36</v>
          </cell>
          <cell r="R881">
            <v>44</v>
          </cell>
          <cell r="S881">
            <v>20</v>
          </cell>
          <cell r="T881">
            <v>245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 t="str">
            <v>TIDAK</v>
          </cell>
          <cell r="AE881" t="str">
            <v>TIDAK</v>
          </cell>
          <cell r="AF881">
            <v>0</v>
          </cell>
          <cell r="AG881">
            <v>1</v>
          </cell>
          <cell r="AH881" t="str">
            <v>SAPHIRE</v>
          </cell>
          <cell r="AI881">
            <v>0</v>
          </cell>
          <cell r="AJ881" t="str">
            <v>FALSE</v>
          </cell>
          <cell r="AK881">
            <v>0</v>
          </cell>
          <cell r="AL881">
            <v>45261</v>
          </cell>
          <cell r="AM881">
            <v>45701</v>
          </cell>
          <cell r="AN881">
            <v>1</v>
          </cell>
          <cell r="AO881">
            <v>0</v>
          </cell>
          <cell r="AP881" t="str">
            <v>EKSKLUSIF</v>
          </cell>
          <cell r="AQ881" t="str">
            <v>-</v>
          </cell>
          <cell r="AR881" t="str">
            <v>-</v>
          </cell>
          <cell r="AS881" t="str">
            <v>-</v>
          </cell>
          <cell r="AT881" t="str">
            <v>-</v>
          </cell>
          <cell r="AU881" t="str">
            <v>-</v>
          </cell>
          <cell r="AV881" t="str">
            <v/>
          </cell>
          <cell r="AW881">
            <v>9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9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19</v>
          </cell>
          <cell r="BH881">
            <v>9</v>
          </cell>
          <cell r="BI881">
            <v>0</v>
          </cell>
          <cell r="BJ881">
            <v>0</v>
          </cell>
          <cell r="BK881">
            <v>0</v>
          </cell>
          <cell r="BL881">
            <v>0</v>
          </cell>
          <cell r="BM881" t="str">
            <v/>
          </cell>
          <cell r="BN881">
            <v>28</v>
          </cell>
          <cell r="BO881">
            <v>0</v>
          </cell>
          <cell r="BP881">
            <v>9</v>
          </cell>
          <cell r="BQ881">
            <v>0</v>
          </cell>
          <cell r="BR881">
            <v>0</v>
          </cell>
          <cell r="BS881">
            <v>0</v>
          </cell>
          <cell r="BT881">
            <v>0</v>
          </cell>
          <cell r="BU881" t="str">
            <v/>
          </cell>
          <cell r="BV881">
            <v>9</v>
          </cell>
          <cell r="BW881">
            <v>5</v>
          </cell>
          <cell r="BX881" t="str">
            <v>DOWNGRADE</v>
          </cell>
          <cell r="BY881" t="str">
            <v>RESET</v>
          </cell>
        </row>
        <row r="882">
          <cell r="A882" t="str">
            <v>A3512</v>
          </cell>
          <cell r="B882" t="str">
            <v>Imroatul Khasanah</v>
          </cell>
          <cell r="C882" t="str">
            <v>TEMA C2</v>
          </cell>
          <cell r="D882">
            <v>45262</v>
          </cell>
          <cell r="E882" t="str">
            <v>Dec-23</v>
          </cell>
          <cell r="F882" t="str">
            <v>REGULER</v>
          </cell>
          <cell r="G882" t="str">
            <v>REGULER</v>
          </cell>
          <cell r="H882" t="str">
            <v>-</v>
          </cell>
          <cell r="I882" t="str">
            <v>-</v>
          </cell>
          <cell r="J882" t="str">
            <v>-</v>
          </cell>
          <cell r="K882" t="str">
            <v>-</v>
          </cell>
          <cell r="L882" t="str">
            <v>-</v>
          </cell>
          <cell r="M882">
            <v>8</v>
          </cell>
          <cell r="N882">
            <v>13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 t="str">
            <v/>
          </cell>
          <cell r="T882">
            <v>21</v>
          </cell>
          <cell r="U882">
            <v>8</v>
          </cell>
          <cell r="V882">
            <v>13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 t="str">
            <v/>
          </cell>
          <cell r="AB882">
            <v>21</v>
          </cell>
          <cell r="AC882">
            <v>5</v>
          </cell>
          <cell r="AD882" t="str">
            <v>DOWNGRADE</v>
          </cell>
          <cell r="AE882" t="str">
            <v>RESET</v>
          </cell>
          <cell r="AF882">
            <v>0</v>
          </cell>
          <cell r="AG882">
            <v>2</v>
          </cell>
          <cell r="AH882" t="str">
            <v>SAPHIRE</v>
          </cell>
          <cell r="AI882">
            <v>0</v>
          </cell>
          <cell r="AJ882" t="str">
            <v>FALSE</v>
          </cell>
          <cell r="AK882">
            <v>0</v>
          </cell>
          <cell r="AL882">
            <v>45261</v>
          </cell>
          <cell r="AM882">
            <v>45701</v>
          </cell>
          <cell r="AN882">
            <v>1</v>
          </cell>
          <cell r="AO882">
            <v>0</v>
          </cell>
          <cell r="AP882" t="str">
            <v>-</v>
          </cell>
          <cell r="AQ882" t="str">
            <v>-</v>
          </cell>
          <cell r="AR882" t="str">
            <v>-</v>
          </cell>
          <cell r="AS882" t="str">
            <v>-</v>
          </cell>
          <cell r="AT882" t="str">
            <v>-</v>
          </cell>
          <cell r="AU882" t="str">
            <v>-</v>
          </cell>
          <cell r="AV882" t="str">
            <v/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 t="str">
            <v/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 t="str">
            <v/>
          </cell>
          <cell r="BN882">
            <v>0</v>
          </cell>
          <cell r="BO882" t="str">
            <v/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 t="str">
            <v/>
          </cell>
          <cell r="BV882">
            <v>0</v>
          </cell>
          <cell r="BW882">
            <v>7</v>
          </cell>
          <cell r="BX882" t="str">
            <v>DOWNGRADE</v>
          </cell>
          <cell r="BY882" t="str">
            <v>RESET</v>
          </cell>
        </row>
        <row r="883">
          <cell r="A883" t="str">
            <v>A1496</v>
          </cell>
          <cell r="B883" t="str">
            <v>Indah Puspita Dewi</v>
          </cell>
          <cell r="C883" t="str">
            <v>TEMA C2</v>
          </cell>
          <cell r="D883">
            <v>44978</v>
          </cell>
          <cell r="E883" t="str">
            <v>Feb-23</v>
          </cell>
          <cell r="F883" t="str">
            <v>EKSKLUSIF</v>
          </cell>
          <cell r="G883" t="str">
            <v>EKSKLUSIF</v>
          </cell>
          <cell r="H883" t="str">
            <v>EKSKLUSIF</v>
          </cell>
          <cell r="I883" t="str">
            <v>EKSKLUSIF</v>
          </cell>
          <cell r="J883" t="str">
            <v>REGULER</v>
          </cell>
          <cell r="K883" t="str">
            <v>REGULER</v>
          </cell>
          <cell r="L883" t="str">
            <v>REGULER</v>
          </cell>
          <cell r="M883">
            <v>20</v>
          </cell>
          <cell r="N883">
            <v>46</v>
          </cell>
          <cell r="O883">
            <v>37</v>
          </cell>
          <cell r="P883">
            <v>40</v>
          </cell>
          <cell r="Q883">
            <v>25</v>
          </cell>
          <cell r="R883">
            <v>23</v>
          </cell>
          <cell r="S883">
            <v>10</v>
          </cell>
          <cell r="T883">
            <v>201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25</v>
          </cell>
          <cell r="Z883">
            <v>23</v>
          </cell>
          <cell r="AA883">
            <v>10</v>
          </cell>
          <cell r="AB883">
            <v>58</v>
          </cell>
          <cell r="AC883">
            <v>0</v>
          </cell>
          <cell r="AD883" t="str">
            <v>TIDAK</v>
          </cell>
          <cell r="AE883" t="str">
            <v>TIDAK</v>
          </cell>
          <cell r="AF883">
            <v>58</v>
          </cell>
          <cell r="AG883">
            <v>2</v>
          </cell>
          <cell r="AH883" t="str">
            <v>SAPHIRE</v>
          </cell>
          <cell r="AI883">
            <v>0</v>
          </cell>
          <cell r="AJ883" t="str">
            <v>FALSE</v>
          </cell>
          <cell r="AK883">
            <v>0</v>
          </cell>
          <cell r="AL883">
            <v>45261</v>
          </cell>
          <cell r="AM883">
            <v>45701</v>
          </cell>
          <cell r="AN883">
            <v>1</v>
          </cell>
          <cell r="AO883">
            <v>58</v>
          </cell>
          <cell r="AP883" t="str">
            <v>-</v>
          </cell>
          <cell r="AQ883" t="str">
            <v>-</v>
          </cell>
          <cell r="AR883" t="str">
            <v>REGULER</v>
          </cell>
          <cell r="AS883" t="str">
            <v>REGULER</v>
          </cell>
          <cell r="AT883" t="str">
            <v>REGULER</v>
          </cell>
          <cell r="AU883" t="str">
            <v>REGULER</v>
          </cell>
          <cell r="AV883" t="str">
            <v/>
          </cell>
          <cell r="AW883">
            <v>0</v>
          </cell>
          <cell r="AX883">
            <v>4</v>
          </cell>
          <cell r="AY883">
            <v>3</v>
          </cell>
          <cell r="AZ883">
            <v>17</v>
          </cell>
          <cell r="BA883">
            <v>30</v>
          </cell>
          <cell r="BB883">
            <v>0</v>
          </cell>
          <cell r="BC883">
            <v>4</v>
          </cell>
          <cell r="BD883">
            <v>3</v>
          </cell>
          <cell r="BE883">
            <v>17</v>
          </cell>
          <cell r="BF883">
            <v>30</v>
          </cell>
          <cell r="BG883">
            <v>8</v>
          </cell>
          <cell r="BH883">
            <v>0</v>
          </cell>
          <cell r="BI883">
            <v>4</v>
          </cell>
          <cell r="BJ883">
            <v>3</v>
          </cell>
          <cell r="BK883">
            <v>17</v>
          </cell>
          <cell r="BL883">
            <v>30</v>
          </cell>
          <cell r="BM883">
            <v>18</v>
          </cell>
          <cell r="BN883">
            <v>80</v>
          </cell>
          <cell r="BO883">
            <v>8</v>
          </cell>
          <cell r="BP883">
            <v>0</v>
          </cell>
          <cell r="BQ883">
            <v>4</v>
          </cell>
          <cell r="BR883">
            <v>3</v>
          </cell>
          <cell r="BS883">
            <v>17</v>
          </cell>
          <cell r="BT883">
            <v>30</v>
          </cell>
          <cell r="BU883">
            <v>18</v>
          </cell>
          <cell r="BV883">
            <v>80</v>
          </cell>
          <cell r="BW883">
            <v>1</v>
          </cell>
          <cell r="BX883" t="str">
            <v>TIDAK</v>
          </cell>
          <cell r="BY883" t="str">
            <v>TIDAK</v>
          </cell>
        </row>
        <row r="884">
          <cell r="A884">
            <v>90660</v>
          </cell>
          <cell r="B884" t="str">
            <v>Indika Yulianti</v>
          </cell>
          <cell r="C884" t="str">
            <v>TEMA C2</v>
          </cell>
          <cell r="D884">
            <v>44410</v>
          </cell>
          <cell r="E884" t="str">
            <v>Aug-21</v>
          </cell>
          <cell r="F884" t="str">
            <v>REGULER</v>
          </cell>
          <cell r="G884" t="str">
            <v>REGULER</v>
          </cell>
          <cell r="H884" t="str">
            <v>REGULER</v>
          </cell>
          <cell r="I884" t="str">
            <v>-</v>
          </cell>
          <cell r="J884" t="str">
            <v>-</v>
          </cell>
          <cell r="K884" t="str">
            <v>-</v>
          </cell>
          <cell r="L884" t="str">
            <v>-</v>
          </cell>
          <cell r="M884">
            <v>6</v>
          </cell>
          <cell r="N884">
            <v>13</v>
          </cell>
          <cell r="O884">
            <v>3</v>
          </cell>
          <cell r="P884">
            <v>0</v>
          </cell>
          <cell r="Q884">
            <v>0</v>
          </cell>
          <cell r="R884">
            <v>0</v>
          </cell>
          <cell r="S884" t="str">
            <v/>
          </cell>
          <cell r="T884">
            <v>22</v>
          </cell>
          <cell r="U884">
            <v>6</v>
          </cell>
          <cell r="V884">
            <v>13</v>
          </cell>
          <cell r="W884">
            <v>3</v>
          </cell>
          <cell r="X884">
            <v>0</v>
          </cell>
          <cell r="Y884">
            <v>0</v>
          </cell>
          <cell r="Z884">
            <v>0</v>
          </cell>
          <cell r="AA884" t="str">
            <v/>
          </cell>
          <cell r="AB884">
            <v>22</v>
          </cell>
          <cell r="AC884">
            <v>4</v>
          </cell>
          <cell r="AD884" t="str">
            <v>DOWNGRADE</v>
          </cell>
          <cell r="AE884" t="str">
            <v>RESET</v>
          </cell>
          <cell r="AF884">
            <v>0</v>
          </cell>
          <cell r="AG884">
            <v>1</v>
          </cell>
          <cell r="AH884" t="str">
            <v>SAPHIRE</v>
          </cell>
          <cell r="AI884">
            <v>0</v>
          </cell>
          <cell r="AJ884" t="str">
            <v>FALSE</v>
          </cell>
          <cell r="AK884">
            <v>0</v>
          </cell>
          <cell r="AL884">
            <v>45261</v>
          </cell>
          <cell r="AM884">
            <v>45701</v>
          </cell>
          <cell r="AN884">
            <v>1</v>
          </cell>
          <cell r="AO884">
            <v>0</v>
          </cell>
          <cell r="AP884" t="str">
            <v>-</v>
          </cell>
          <cell r="AQ884" t="str">
            <v>-</v>
          </cell>
          <cell r="AR884" t="str">
            <v>-</v>
          </cell>
          <cell r="AS884" t="str">
            <v>-</v>
          </cell>
          <cell r="AT884" t="str">
            <v>-</v>
          </cell>
          <cell r="AU884" t="str">
            <v>-</v>
          </cell>
          <cell r="AV884" t="str">
            <v/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 t="str">
            <v/>
          </cell>
          <cell r="BH884">
            <v>0</v>
          </cell>
          <cell r="BI884">
            <v>0</v>
          </cell>
          <cell r="BJ884">
            <v>0</v>
          </cell>
          <cell r="BK884">
            <v>0</v>
          </cell>
          <cell r="BL884">
            <v>0</v>
          </cell>
          <cell r="BM884" t="str">
            <v/>
          </cell>
          <cell r="BN884">
            <v>0</v>
          </cell>
          <cell r="BO884" t="str">
            <v/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T884">
            <v>0</v>
          </cell>
          <cell r="BU884" t="str">
            <v/>
          </cell>
          <cell r="BV884">
            <v>0</v>
          </cell>
          <cell r="BW884">
            <v>7</v>
          </cell>
          <cell r="BX884" t="str">
            <v>DOWNGRADE</v>
          </cell>
          <cell r="BY884" t="str">
            <v>RESET</v>
          </cell>
        </row>
        <row r="885">
          <cell r="A885" t="str">
            <v>A4105</v>
          </cell>
          <cell r="B885" t="str">
            <v>INDRA RAPSANJANI</v>
          </cell>
          <cell r="C885" t="str">
            <v>TEMA C2</v>
          </cell>
          <cell r="D885">
            <v>45457</v>
          </cell>
          <cell r="E885" t="str">
            <v>Jun-24</v>
          </cell>
          <cell r="F885" t="str">
            <v>-</v>
          </cell>
          <cell r="G885" t="str">
            <v>-</v>
          </cell>
          <cell r="H885" t="str">
            <v>-</v>
          </cell>
          <cell r="I885" t="str">
            <v>-</v>
          </cell>
          <cell r="J885" t="str">
            <v>-</v>
          </cell>
          <cell r="K885" t="str">
            <v>-</v>
          </cell>
          <cell r="L885" t="str">
            <v>REGULER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2</v>
          </cell>
          <cell r="T885">
            <v>2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2</v>
          </cell>
          <cell r="AB885">
            <v>2</v>
          </cell>
          <cell r="AC885">
            <v>0</v>
          </cell>
          <cell r="AD885" t="str">
            <v>TIDAK</v>
          </cell>
          <cell r="AE885" t="str">
            <v>TIDAK</v>
          </cell>
          <cell r="AF885">
            <v>2</v>
          </cell>
          <cell r="AG885">
            <v>1</v>
          </cell>
          <cell r="AH885" t="str">
            <v>SAPHIRE</v>
          </cell>
          <cell r="AI885">
            <v>0</v>
          </cell>
          <cell r="AJ885" t="str">
            <v>FALSE</v>
          </cell>
          <cell r="AK885">
            <v>0</v>
          </cell>
          <cell r="AL885">
            <v>45261</v>
          </cell>
          <cell r="AM885">
            <v>45701</v>
          </cell>
          <cell r="AN885">
            <v>1</v>
          </cell>
          <cell r="AO885">
            <v>2</v>
          </cell>
          <cell r="AP885" t="str">
            <v>-</v>
          </cell>
          <cell r="AQ885" t="str">
            <v>-</v>
          </cell>
          <cell r="AR885" t="str">
            <v>-</v>
          </cell>
          <cell r="AS885" t="str">
            <v>-</v>
          </cell>
          <cell r="AT885" t="str">
            <v>-</v>
          </cell>
          <cell r="AU885" t="str">
            <v>-</v>
          </cell>
          <cell r="AV885" t="str">
            <v/>
          </cell>
          <cell r="AW885">
            <v>41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41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17</v>
          </cell>
          <cell r="BH885">
            <v>41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 t="str">
            <v/>
          </cell>
          <cell r="BN885">
            <v>58</v>
          </cell>
          <cell r="BO885">
            <v>17</v>
          </cell>
          <cell r="BP885">
            <v>41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 t="str">
            <v/>
          </cell>
          <cell r="BV885">
            <v>58</v>
          </cell>
          <cell r="BW885">
            <v>5</v>
          </cell>
          <cell r="BX885" t="str">
            <v>DOWNGRADE</v>
          </cell>
          <cell r="BY885" t="str">
            <v>RESET</v>
          </cell>
        </row>
        <row r="886">
          <cell r="A886" t="str">
            <v>A3175</v>
          </cell>
          <cell r="B886" t="str">
            <v>Indri Sari</v>
          </cell>
          <cell r="C886" t="str">
            <v>TEMA C2</v>
          </cell>
          <cell r="D886">
            <v>45220</v>
          </cell>
          <cell r="E886" t="str">
            <v>Oct-23</v>
          </cell>
          <cell r="F886" t="str">
            <v>REGULER</v>
          </cell>
          <cell r="G886" t="str">
            <v>REGULER</v>
          </cell>
          <cell r="H886" t="str">
            <v>REGULER</v>
          </cell>
          <cell r="I886" t="str">
            <v>REGULER</v>
          </cell>
          <cell r="J886" t="str">
            <v>-</v>
          </cell>
          <cell r="K886" t="str">
            <v>-</v>
          </cell>
          <cell r="L886" t="str">
            <v>-</v>
          </cell>
          <cell r="M886">
            <v>19</v>
          </cell>
          <cell r="N886">
            <v>19</v>
          </cell>
          <cell r="O886">
            <v>9</v>
          </cell>
          <cell r="P886">
            <v>1</v>
          </cell>
          <cell r="Q886">
            <v>0</v>
          </cell>
          <cell r="R886">
            <v>0</v>
          </cell>
          <cell r="S886" t="str">
            <v/>
          </cell>
          <cell r="T886">
            <v>48</v>
          </cell>
          <cell r="U886">
            <v>19</v>
          </cell>
          <cell r="V886">
            <v>19</v>
          </cell>
          <cell r="W886">
            <v>9</v>
          </cell>
          <cell r="X886">
            <v>1</v>
          </cell>
          <cell r="Y886">
            <v>0</v>
          </cell>
          <cell r="Z886">
            <v>0</v>
          </cell>
          <cell r="AA886" t="str">
            <v/>
          </cell>
          <cell r="AB886">
            <v>48</v>
          </cell>
          <cell r="AC886">
            <v>3</v>
          </cell>
          <cell r="AD886" t="str">
            <v>DOWNGRADE</v>
          </cell>
          <cell r="AE886" t="str">
            <v>RESET</v>
          </cell>
          <cell r="AF886">
            <v>0</v>
          </cell>
          <cell r="AG886">
            <v>2</v>
          </cell>
          <cell r="AH886" t="str">
            <v>SAPHIRE</v>
          </cell>
          <cell r="AI886">
            <v>0</v>
          </cell>
          <cell r="AJ886" t="str">
            <v>FALSE</v>
          </cell>
          <cell r="AK886">
            <v>0</v>
          </cell>
          <cell r="AL886">
            <v>45261</v>
          </cell>
          <cell r="AM886">
            <v>45701</v>
          </cell>
          <cell r="AN886">
            <v>1</v>
          </cell>
          <cell r="AO886">
            <v>0</v>
          </cell>
          <cell r="AP886" t="str">
            <v>-</v>
          </cell>
          <cell r="AQ886" t="str">
            <v>-</v>
          </cell>
          <cell r="AR886" t="str">
            <v>-</v>
          </cell>
          <cell r="AS886" t="str">
            <v>REGULER</v>
          </cell>
          <cell r="AT886" t="str">
            <v>REGULER</v>
          </cell>
          <cell r="AU886" t="str">
            <v>-</v>
          </cell>
          <cell r="AV886" t="str">
            <v/>
          </cell>
          <cell r="AW886">
            <v>1</v>
          </cell>
          <cell r="AX886">
            <v>0</v>
          </cell>
          <cell r="AY886">
            <v>23</v>
          </cell>
          <cell r="AZ886">
            <v>11</v>
          </cell>
          <cell r="BA886">
            <v>0</v>
          </cell>
          <cell r="BB886">
            <v>1</v>
          </cell>
          <cell r="BC886">
            <v>0</v>
          </cell>
          <cell r="BD886">
            <v>23</v>
          </cell>
          <cell r="BE886">
            <v>11</v>
          </cell>
          <cell r="BF886">
            <v>0</v>
          </cell>
          <cell r="BG886" t="str">
            <v/>
          </cell>
          <cell r="BH886">
            <v>1</v>
          </cell>
          <cell r="BI886">
            <v>0</v>
          </cell>
          <cell r="BJ886">
            <v>23</v>
          </cell>
          <cell r="BK886">
            <v>11</v>
          </cell>
          <cell r="BL886">
            <v>0</v>
          </cell>
          <cell r="BM886">
            <v>11</v>
          </cell>
          <cell r="BN886">
            <v>46</v>
          </cell>
          <cell r="BO886" t="str">
            <v/>
          </cell>
          <cell r="BP886">
            <v>1</v>
          </cell>
          <cell r="BQ886">
            <v>0</v>
          </cell>
          <cell r="BR886">
            <v>23</v>
          </cell>
          <cell r="BS886">
            <v>11</v>
          </cell>
          <cell r="BT886">
            <v>0</v>
          </cell>
          <cell r="BU886">
            <v>11</v>
          </cell>
          <cell r="BV886">
            <v>46</v>
          </cell>
          <cell r="BW886">
            <v>3</v>
          </cell>
          <cell r="BX886" t="str">
            <v>DOWNGRADE</v>
          </cell>
          <cell r="BY886" t="str">
            <v>TIDAK</v>
          </cell>
        </row>
        <row r="887">
          <cell r="A887">
            <v>90593</v>
          </cell>
          <cell r="B887" t="str">
            <v>Ineke Bayo</v>
          </cell>
          <cell r="C887" t="str">
            <v>TEMA C2</v>
          </cell>
          <cell r="D887">
            <v>45337</v>
          </cell>
          <cell r="E887" t="str">
            <v>Feb-24</v>
          </cell>
          <cell r="F887" t="str">
            <v>-</v>
          </cell>
          <cell r="G887" t="str">
            <v>-</v>
          </cell>
          <cell r="H887" t="str">
            <v>REGULER</v>
          </cell>
          <cell r="I887" t="str">
            <v>-</v>
          </cell>
          <cell r="J887" t="str">
            <v>-</v>
          </cell>
          <cell r="K887" t="str">
            <v>-</v>
          </cell>
          <cell r="L887" t="str">
            <v>-</v>
          </cell>
          <cell r="M887">
            <v>0</v>
          </cell>
          <cell r="N887">
            <v>0</v>
          </cell>
          <cell r="O887">
            <v>2</v>
          </cell>
          <cell r="P887">
            <v>0</v>
          </cell>
          <cell r="Q887">
            <v>0</v>
          </cell>
          <cell r="R887">
            <v>0</v>
          </cell>
          <cell r="S887" t="str">
            <v/>
          </cell>
          <cell r="T887">
            <v>2</v>
          </cell>
          <cell r="U887">
            <v>0</v>
          </cell>
          <cell r="V887">
            <v>0</v>
          </cell>
          <cell r="W887">
            <v>2</v>
          </cell>
          <cell r="X887">
            <v>0</v>
          </cell>
          <cell r="Y887">
            <v>0</v>
          </cell>
          <cell r="Z887">
            <v>0</v>
          </cell>
          <cell r="AA887" t="str">
            <v/>
          </cell>
          <cell r="AB887">
            <v>2</v>
          </cell>
          <cell r="AC887">
            <v>4</v>
          </cell>
          <cell r="AD887" t="str">
            <v>DOWNGRADE</v>
          </cell>
          <cell r="AE887" t="str">
            <v>RESET</v>
          </cell>
          <cell r="AF887">
            <v>0</v>
          </cell>
          <cell r="AG887">
            <v>1</v>
          </cell>
          <cell r="AH887" t="str">
            <v>SAPHIRE</v>
          </cell>
          <cell r="AI887">
            <v>0</v>
          </cell>
          <cell r="AJ887" t="str">
            <v>FALSE</v>
          </cell>
          <cell r="AK887">
            <v>0</v>
          </cell>
          <cell r="AL887">
            <v>45261</v>
          </cell>
          <cell r="AM887">
            <v>45701</v>
          </cell>
          <cell r="AN887">
            <v>1</v>
          </cell>
          <cell r="AO887">
            <v>0</v>
          </cell>
          <cell r="AP887" t="str">
            <v>-</v>
          </cell>
          <cell r="AQ887" t="str">
            <v>-</v>
          </cell>
          <cell r="AR887" t="str">
            <v>-</v>
          </cell>
          <cell r="AS887" t="str">
            <v>-</v>
          </cell>
          <cell r="AT887" t="str">
            <v>-</v>
          </cell>
          <cell r="AU887" t="str">
            <v>-</v>
          </cell>
          <cell r="AV887" t="str">
            <v/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 t="str">
            <v/>
          </cell>
          <cell r="BH887">
            <v>0</v>
          </cell>
          <cell r="BI887">
            <v>0</v>
          </cell>
          <cell r="BJ887">
            <v>0</v>
          </cell>
          <cell r="BK887">
            <v>0</v>
          </cell>
          <cell r="BL887">
            <v>0</v>
          </cell>
          <cell r="BM887" t="str">
            <v/>
          </cell>
          <cell r="BN887">
            <v>0</v>
          </cell>
          <cell r="BO887" t="str">
            <v/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T887">
            <v>0</v>
          </cell>
          <cell r="BU887" t="str">
            <v/>
          </cell>
          <cell r="BV887">
            <v>0</v>
          </cell>
          <cell r="BW887">
            <v>7</v>
          </cell>
          <cell r="BX887" t="str">
            <v>DOWNGRADE</v>
          </cell>
          <cell r="BY887" t="str">
            <v>RESET</v>
          </cell>
        </row>
        <row r="888">
          <cell r="A888" t="str">
            <v>A3616</v>
          </cell>
          <cell r="B888" t="str">
            <v>Inggrid Kristina</v>
          </cell>
          <cell r="C888" t="str">
            <v>TEMA C2</v>
          </cell>
          <cell r="D888">
            <v>45325</v>
          </cell>
          <cell r="E888" t="str">
            <v>Feb-24</v>
          </cell>
          <cell r="F888" t="str">
            <v>-</v>
          </cell>
          <cell r="G888" t="str">
            <v>-</v>
          </cell>
          <cell r="H888" t="str">
            <v>REGULER</v>
          </cell>
          <cell r="I888" t="str">
            <v>-</v>
          </cell>
          <cell r="J888" t="str">
            <v>-</v>
          </cell>
          <cell r="K888" t="str">
            <v>-</v>
          </cell>
          <cell r="L888" t="str">
            <v>-</v>
          </cell>
          <cell r="M888">
            <v>0</v>
          </cell>
          <cell r="N888">
            <v>0</v>
          </cell>
          <cell r="O888">
            <v>3</v>
          </cell>
          <cell r="P888">
            <v>0</v>
          </cell>
          <cell r="Q888">
            <v>0</v>
          </cell>
          <cell r="R888">
            <v>0</v>
          </cell>
          <cell r="S888" t="str">
            <v/>
          </cell>
          <cell r="T888">
            <v>3</v>
          </cell>
          <cell r="U888">
            <v>0</v>
          </cell>
          <cell r="V888">
            <v>0</v>
          </cell>
          <cell r="W888">
            <v>3</v>
          </cell>
          <cell r="X888">
            <v>0</v>
          </cell>
          <cell r="Y888">
            <v>0</v>
          </cell>
          <cell r="Z888">
            <v>0</v>
          </cell>
          <cell r="AA888" t="str">
            <v/>
          </cell>
          <cell r="AB888">
            <v>3</v>
          </cell>
          <cell r="AC888">
            <v>4</v>
          </cell>
          <cell r="AD888" t="str">
            <v>DOWNGRADE</v>
          </cell>
          <cell r="AE888" t="str">
            <v>RESET</v>
          </cell>
          <cell r="AF888">
            <v>0</v>
          </cell>
          <cell r="AG888">
            <v>1</v>
          </cell>
          <cell r="AH888" t="str">
            <v>SAPHIRE</v>
          </cell>
          <cell r="AI888">
            <v>0</v>
          </cell>
          <cell r="AJ888" t="str">
            <v>FALSE</v>
          </cell>
          <cell r="AK888">
            <v>0</v>
          </cell>
          <cell r="AL888">
            <v>45261</v>
          </cell>
          <cell r="AM888">
            <v>45701</v>
          </cell>
          <cell r="AN888">
            <v>1</v>
          </cell>
          <cell r="AO888">
            <v>0</v>
          </cell>
          <cell r="AP888" t="str">
            <v>-</v>
          </cell>
          <cell r="AQ888" t="str">
            <v>-</v>
          </cell>
          <cell r="AR888" t="str">
            <v>-</v>
          </cell>
          <cell r="AS888" t="str">
            <v>-</v>
          </cell>
          <cell r="AT888" t="str">
            <v>-</v>
          </cell>
          <cell r="AU888" t="str">
            <v>-</v>
          </cell>
          <cell r="AV888" t="str">
            <v/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 t="str">
            <v/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 t="str">
            <v/>
          </cell>
          <cell r="BN888">
            <v>0</v>
          </cell>
          <cell r="BO888" t="str">
            <v/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 t="str">
            <v/>
          </cell>
          <cell r="BV888">
            <v>0</v>
          </cell>
          <cell r="BW888">
            <v>7</v>
          </cell>
          <cell r="BX888" t="str">
            <v>DOWNGRADE</v>
          </cell>
          <cell r="BY888" t="str">
            <v>RESET</v>
          </cell>
        </row>
        <row r="889">
          <cell r="A889" t="str">
            <v>A3294</v>
          </cell>
          <cell r="B889" t="str">
            <v>Inneke Dewi Karunia Putri</v>
          </cell>
          <cell r="C889" t="str">
            <v>TEMA C2</v>
          </cell>
          <cell r="D889">
            <v>45257</v>
          </cell>
          <cell r="E889" t="str">
            <v>Nov-23</v>
          </cell>
          <cell r="F889" t="str">
            <v>REGULER</v>
          </cell>
          <cell r="G889" t="str">
            <v>REGULER</v>
          </cell>
          <cell r="H889" t="str">
            <v>REGULER</v>
          </cell>
          <cell r="I889" t="str">
            <v>REGULER</v>
          </cell>
          <cell r="J889" t="str">
            <v>REGULER</v>
          </cell>
          <cell r="K889" t="str">
            <v>REGULER</v>
          </cell>
          <cell r="L889" t="str">
            <v>REGULER</v>
          </cell>
          <cell r="M889">
            <v>12</v>
          </cell>
          <cell r="N889">
            <v>22</v>
          </cell>
          <cell r="O889">
            <v>29</v>
          </cell>
          <cell r="P889">
            <v>27</v>
          </cell>
          <cell r="Q889">
            <v>38</v>
          </cell>
          <cell r="R889">
            <v>38</v>
          </cell>
          <cell r="S889">
            <v>18</v>
          </cell>
          <cell r="T889">
            <v>184</v>
          </cell>
          <cell r="U889">
            <v>12</v>
          </cell>
          <cell r="V889">
            <v>22</v>
          </cell>
          <cell r="W889">
            <v>29</v>
          </cell>
          <cell r="X889">
            <v>27</v>
          </cell>
          <cell r="Y889">
            <v>38</v>
          </cell>
          <cell r="Z889">
            <v>38</v>
          </cell>
          <cell r="AA889">
            <v>18</v>
          </cell>
          <cell r="AB889">
            <v>184</v>
          </cell>
          <cell r="AC889">
            <v>0</v>
          </cell>
          <cell r="AD889" t="str">
            <v>TIDAK</v>
          </cell>
          <cell r="AE889" t="str">
            <v>TIDAK</v>
          </cell>
          <cell r="AF889">
            <v>184</v>
          </cell>
          <cell r="AG889">
            <v>2</v>
          </cell>
          <cell r="AH889" t="str">
            <v>SAPHIRE</v>
          </cell>
          <cell r="AI889">
            <v>0</v>
          </cell>
          <cell r="AJ889" t="str">
            <v>Y</v>
          </cell>
          <cell r="AK889">
            <v>0</v>
          </cell>
          <cell r="AL889">
            <v>45261</v>
          </cell>
          <cell r="AM889">
            <v>45701</v>
          </cell>
          <cell r="AN889">
            <v>1</v>
          </cell>
          <cell r="AO889">
            <v>184</v>
          </cell>
          <cell r="AP889" t="str">
            <v>-</v>
          </cell>
          <cell r="AQ889" t="str">
            <v>-</v>
          </cell>
          <cell r="AR889" t="str">
            <v>REGULER</v>
          </cell>
          <cell r="AS889" t="str">
            <v>-</v>
          </cell>
          <cell r="AT889" t="str">
            <v>-</v>
          </cell>
          <cell r="AU889" t="str">
            <v>-</v>
          </cell>
          <cell r="AV889" t="str">
            <v/>
          </cell>
          <cell r="AW889">
            <v>40</v>
          </cell>
          <cell r="AX889">
            <v>29</v>
          </cell>
          <cell r="AY889">
            <v>0</v>
          </cell>
          <cell r="AZ889">
            <v>0</v>
          </cell>
          <cell r="BA889">
            <v>0</v>
          </cell>
          <cell r="BB889">
            <v>40</v>
          </cell>
          <cell r="BC889">
            <v>29</v>
          </cell>
          <cell r="BD889">
            <v>0</v>
          </cell>
          <cell r="BE889">
            <v>0</v>
          </cell>
          <cell r="BF889">
            <v>0</v>
          </cell>
          <cell r="BG889">
            <v>16</v>
          </cell>
          <cell r="BH889">
            <v>40</v>
          </cell>
          <cell r="BI889">
            <v>29</v>
          </cell>
          <cell r="BJ889">
            <v>0</v>
          </cell>
          <cell r="BK889">
            <v>0</v>
          </cell>
          <cell r="BL889">
            <v>0</v>
          </cell>
          <cell r="BM889" t="str">
            <v/>
          </cell>
          <cell r="BN889">
            <v>85</v>
          </cell>
          <cell r="BO889">
            <v>16</v>
          </cell>
          <cell r="BP889">
            <v>40</v>
          </cell>
          <cell r="BQ889">
            <v>29</v>
          </cell>
          <cell r="BR889">
            <v>0</v>
          </cell>
          <cell r="BS889">
            <v>0</v>
          </cell>
          <cell r="BT889">
            <v>0</v>
          </cell>
          <cell r="BU889" t="str">
            <v/>
          </cell>
          <cell r="BV889">
            <v>85</v>
          </cell>
          <cell r="BW889">
            <v>4</v>
          </cell>
          <cell r="BX889" t="str">
            <v>DOWNGRADE</v>
          </cell>
          <cell r="BY889" t="str">
            <v>RESET</v>
          </cell>
        </row>
        <row r="890">
          <cell r="A890" t="str">
            <v>A0927</v>
          </cell>
          <cell r="B890" t="str">
            <v>Intan Ayu Wardani</v>
          </cell>
          <cell r="C890" t="str">
            <v>TEMA C2</v>
          </cell>
          <cell r="D890">
            <v>44921</v>
          </cell>
          <cell r="E890" t="str">
            <v>Dec-22</v>
          </cell>
          <cell r="F890" t="str">
            <v>REGULER</v>
          </cell>
          <cell r="G890" t="str">
            <v>REGULER</v>
          </cell>
          <cell r="H890" t="str">
            <v>REGULER</v>
          </cell>
          <cell r="I890" t="str">
            <v>REGULER</v>
          </cell>
          <cell r="J890" t="str">
            <v>REGULER</v>
          </cell>
          <cell r="K890" t="str">
            <v>EKSKLUSIF</v>
          </cell>
          <cell r="L890" t="str">
            <v>EKSKLUSIF</v>
          </cell>
          <cell r="M890">
            <v>19</v>
          </cell>
          <cell r="N890">
            <v>40</v>
          </cell>
          <cell r="O890">
            <v>38</v>
          </cell>
          <cell r="P890">
            <v>37</v>
          </cell>
          <cell r="Q890">
            <v>38</v>
          </cell>
          <cell r="R890">
            <v>43</v>
          </cell>
          <cell r="S890">
            <v>21</v>
          </cell>
          <cell r="T890">
            <v>236</v>
          </cell>
          <cell r="U890">
            <v>19</v>
          </cell>
          <cell r="V890">
            <v>40</v>
          </cell>
          <cell r="W890">
            <v>38</v>
          </cell>
          <cell r="X890">
            <v>37</v>
          </cell>
          <cell r="Y890">
            <v>38</v>
          </cell>
          <cell r="Z890">
            <v>0</v>
          </cell>
          <cell r="AA890">
            <v>0</v>
          </cell>
          <cell r="AB890">
            <v>172</v>
          </cell>
          <cell r="AC890">
            <v>0</v>
          </cell>
          <cell r="AD890" t="str">
            <v>TIDAK</v>
          </cell>
          <cell r="AE890" t="str">
            <v>TIDAK</v>
          </cell>
          <cell r="AF890">
            <v>172</v>
          </cell>
          <cell r="AG890">
            <v>3</v>
          </cell>
          <cell r="AH890" t="str">
            <v>SAPHIRE</v>
          </cell>
          <cell r="AI890">
            <v>135</v>
          </cell>
          <cell r="AJ890" t="str">
            <v>Y</v>
          </cell>
          <cell r="AK890">
            <v>0</v>
          </cell>
          <cell r="AL890">
            <v>45261</v>
          </cell>
          <cell r="AM890">
            <v>45701</v>
          </cell>
          <cell r="AN890">
            <v>1</v>
          </cell>
          <cell r="AO890">
            <v>37</v>
          </cell>
          <cell r="AP890" t="str">
            <v>EKSKLUSIF</v>
          </cell>
          <cell r="AQ890" t="str">
            <v>-</v>
          </cell>
          <cell r="AR890" t="str">
            <v>EKSKLUSIF</v>
          </cell>
          <cell r="AS890" t="str">
            <v>EKSKLUSIF</v>
          </cell>
          <cell r="AT890" t="str">
            <v>EKSKLUSIF</v>
          </cell>
          <cell r="AU890" t="str">
            <v>EKSKLUSIF</v>
          </cell>
          <cell r="AV890" t="str">
            <v/>
          </cell>
          <cell r="AW890">
            <v>47</v>
          </cell>
          <cell r="AX890">
            <v>42</v>
          </cell>
          <cell r="AY890">
            <v>41</v>
          </cell>
          <cell r="AZ890">
            <v>46</v>
          </cell>
          <cell r="BA890">
            <v>45</v>
          </cell>
          <cell r="BB890">
            <v>47</v>
          </cell>
          <cell r="BC890">
            <v>42</v>
          </cell>
          <cell r="BD890">
            <v>41</v>
          </cell>
          <cell r="BE890">
            <v>46</v>
          </cell>
          <cell r="BF890">
            <v>45</v>
          </cell>
          <cell r="BG890">
            <v>20</v>
          </cell>
          <cell r="BH890">
            <v>47</v>
          </cell>
          <cell r="BI890">
            <v>42</v>
          </cell>
          <cell r="BJ890">
            <v>41</v>
          </cell>
          <cell r="BK890">
            <v>46</v>
          </cell>
          <cell r="BL890">
            <v>45</v>
          </cell>
          <cell r="BM890">
            <v>21</v>
          </cell>
          <cell r="BN890">
            <v>262</v>
          </cell>
          <cell r="BO890">
            <v>0</v>
          </cell>
          <cell r="BP890">
            <v>47</v>
          </cell>
          <cell r="BQ890">
            <v>0</v>
          </cell>
          <cell r="BR890">
            <v>0</v>
          </cell>
          <cell r="BS890">
            <v>0</v>
          </cell>
          <cell r="BT890">
            <v>0</v>
          </cell>
          <cell r="BU890">
            <v>21</v>
          </cell>
          <cell r="BV890">
            <v>68</v>
          </cell>
          <cell r="BW890">
            <v>0</v>
          </cell>
          <cell r="BX890" t="str">
            <v>TIDAK</v>
          </cell>
          <cell r="BY890" t="str">
            <v>TIDAK</v>
          </cell>
        </row>
        <row r="891">
          <cell r="A891" t="str">
            <v>A3216</v>
          </cell>
          <cell r="B891" t="str">
            <v>Intan Khoirunisa Febiliana</v>
          </cell>
          <cell r="C891" t="str">
            <v>TEMA C2</v>
          </cell>
          <cell r="D891">
            <v>45231</v>
          </cell>
          <cell r="E891" t="str">
            <v>Nov-23</v>
          </cell>
          <cell r="F891" t="str">
            <v>REGULER</v>
          </cell>
          <cell r="G891" t="str">
            <v>REGULER</v>
          </cell>
          <cell r="H891" t="str">
            <v>REGULER</v>
          </cell>
          <cell r="I891" t="str">
            <v>REGULER</v>
          </cell>
          <cell r="J891" t="str">
            <v>REGULER</v>
          </cell>
          <cell r="K891" t="str">
            <v>REGULER</v>
          </cell>
          <cell r="L891" t="str">
            <v>REGULER</v>
          </cell>
          <cell r="M891">
            <v>11</v>
          </cell>
          <cell r="N891">
            <v>29</v>
          </cell>
          <cell r="O891">
            <v>26</v>
          </cell>
          <cell r="P891">
            <v>30</v>
          </cell>
          <cell r="Q891">
            <v>35</v>
          </cell>
          <cell r="R891">
            <v>34</v>
          </cell>
          <cell r="S891">
            <v>22</v>
          </cell>
          <cell r="T891">
            <v>187</v>
          </cell>
          <cell r="U891">
            <v>11</v>
          </cell>
          <cell r="V891">
            <v>29</v>
          </cell>
          <cell r="W891">
            <v>26</v>
          </cell>
          <cell r="X891">
            <v>30</v>
          </cell>
          <cell r="Y891">
            <v>35</v>
          </cell>
          <cell r="Z891">
            <v>34</v>
          </cell>
          <cell r="AA891">
            <v>22</v>
          </cell>
          <cell r="AB891">
            <v>187</v>
          </cell>
          <cell r="AC891">
            <v>0</v>
          </cell>
          <cell r="AD891" t="str">
            <v>TIDAK</v>
          </cell>
          <cell r="AE891" t="str">
            <v>TIDAK</v>
          </cell>
          <cell r="AF891">
            <v>187</v>
          </cell>
          <cell r="AG891">
            <v>4</v>
          </cell>
          <cell r="AH891" t="str">
            <v>SAPHIRE</v>
          </cell>
          <cell r="AI891">
            <v>135</v>
          </cell>
          <cell r="AJ891" t="str">
            <v>Y</v>
          </cell>
          <cell r="AK891">
            <v>0</v>
          </cell>
          <cell r="AL891">
            <v>45261</v>
          </cell>
          <cell r="AM891">
            <v>45701</v>
          </cell>
          <cell r="AN891">
            <v>1</v>
          </cell>
          <cell r="AO891">
            <v>52</v>
          </cell>
          <cell r="AP891" t="str">
            <v>-</v>
          </cell>
          <cell r="AQ891" t="str">
            <v>-</v>
          </cell>
          <cell r="AR891" t="str">
            <v>EKSKLUSIF</v>
          </cell>
          <cell r="AS891" t="str">
            <v>EKSKLUSIF</v>
          </cell>
          <cell r="AT891" t="str">
            <v>EKSKLUSIF</v>
          </cell>
          <cell r="AU891" t="str">
            <v>REGULER</v>
          </cell>
          <cell r="AV891" t="str">
            <v/>
          </cell>
          <cell r="AW891">
            <v>38</v>
          </cell>
          <cell r="AX891">
            <v>44</v>
          </cell>
          <cell r="AY891">
            <v>34</v>
          </cell>
          <cell r="AZ891">
            <v>50</v>
          </cell>
          <cell r="BA891">
            <v>34</v>
          </cell>
          <cell r="BB891">
            <v>38</v>
          </cell>
          <cell r="BC891">
            <v>44</v>
          </cell>
          <cell r="BD891">
            <v>34</v>
          </cell>
          <cell r="BE891">
            <v>50</v>
          </cell>
          <cell r="BF891">
            <v>34</v>
          </cell>
          <cell r="BG891">
            <v>18</v>
          </cell>
          <cell r="BH891">
            <v>38</v>
          </cell>
          <cell r="BI891">
            <v>44</v>
          </cell>
          <cell r="BJ891">
            <v>34</v>
          </cell>
          <cell r="BK891">
            <v>50</v>
          </cell>
          <cell r="BL891">
            <v>34</v>
          </cell>
          <cell r="BM891">
            <v>15</v>
          </cell>
          <cell r="BN891">
            <v>233</v>
          </cell>
          <cell r="BO891">
            <v>18</v>
          </cell>
          <cell r="BP891">
            <v>38</v>
          </cell>
          <cell r="BQ891">
            <v>0</v>
          </cell>
          <cell r="BR891">
            <v>0</v>
          </cell>
          <cell r="BS891">
            <v>0</v>
          </cell>
          <cell r="BT891">
            <v>34</v>
          </cell>
          <cell r="BU891">
            <v>15</v>
          </cell>
          <cell r="BV891">
            <v>105</v>
          </cell>
          <cell r="BW891">
            <v>0</v>
          </cell>
          <cell r="BX891" t="str">
            <v>TIDAK</v>
          </cell>
          <cell r="BY891" t="str">
            <v>TIDAK</v>
          </cell>
        </row>
        <row r="892">
          <cell r="A892" t="str">
            <v>A0473</v>
          </cell>
          <cell r="B892" t="str">
            <v>Ira Pratica</v>
          </cell>
          <cell r="C892" t="str">
            <v>TEMA C2</v>
          </cell>
          <cell r="D892">
            <v>44866</v>
          </cell>
          <cell r="E892" t="str">
            <v>Nov-22</v>
          </cell>
          <cell r="F892" t="str">
            <v>REGULER</v>
          </cell>
          <cell r="G892" t="str">
            <v>REGULER</v>
          </cell>
          <cell r="H892" t="str">
            <v>-</v>
          </cell>
          <cell r="I892" t="str">
            <v>-</v>
          </cell>
          <cell r="J892" t="str">
            <v>-</v>
          </cell>
          <cell r="K892" t="str">
            <v>-</v>
          </cell>
          <cell r="L892" t="str">
            <v>-</v>
          </cell>
          <cell r="M892">
            <v>13</v>
          </cell>
          <cell r="N892">
            <v>20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 t="str">
            <v/>
          </cell>
          <cell r="T892">
            <v>33</v>
          </cell>
          <cell r="U892">
            <v>13</v>
          </cell>
          <cell r="V892">
            <v>20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 t="str">
            <v/>
          </cell>
          <cell r="AB892">
            <v>33</v>
          </cell>
          <cell r="AC892">
            <v>5</v>
          </cell>
          <cell r="AD892" t="str">
            <v>DOWNGRADE</v>
          </cell>
          <cell r="AE892" t="str">
            <v>RESET</v>
          </cell>
          <cell r="AF892">
            <v>0</v>
          </cell>
          <cell r="AG892">
            <v>4</v>
          </cell>
          <cell r="AH892" t="str">
            <v>SAPHIRE</v>
          </cell>
          <cell r="AI892">
            <v>0</v>
          </cell>
          <cell r="AJ892" t="str">
            <v>FALSE</v>
          </cell>
          <cell r="AK892">
            <v>0</v>
          </cell>
          <cell r="AL892">
            <v>45261</v>
          </cell>
          <cell r="AM892">
            <v>45701</v>
          </cell>
          <cell r="AN892">
            <v>1</v>
          </cell>
          <cell r="AO892">
            <v>0</v>
          </cell>
          <cell r="AP892" t="str">
            <v>-</v>
          </cell>
          <cell r="AQ892" t="str">
            <v>-</v>
          </cell>
          <cell r="AR892" t="str">
            <v>-</v>
          </cell>
          <cell r="AS892" t="str">
            <v>-</v>
          </cell>
          <cell r="AT892" t="str">
            <v>-</v>
          </cell>
          <cell r="AU892" t="str">
            <v>-</v>
          </cell>
          <cell r="AV892" t="str">
            <v/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 t="str">
            <v/>
          </cell>
          <cell r="BH892">
            <v>0</v>
          </cell>
          <cell r="BI892">
            <v>0</v>
          </cell>
          <cell r="BJ892">
            <v>0</v>
          </cell>
          <cell r="BK892">
            <v>0</v>
          </cell>
          <cell r="BL892">
            <v>0</v>
          </cell>
          <cell r="BM892" t="str">
            <v/>
          </cell>
          <cell r="BN892">
            <v>0</v>
          </cell>
          <cell r="BO892" t="str">
            <v/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T892">
            <v>0</v>
          </cell>
          <cell r="BU892" t="str">
            <v/>
          </cell>
          <cell r="BV892">
            <v>0</v>
          </cell>
          <cell r="BW892">
            <v>7</v>
          </cell>
          <cell r="BX892" t="str">
            <v>DOWNGRADE</v>
          </cell>
          <cell r="BY892" t="str">
            <v>RESET</v>
          </cell>
        </row>
        <row r="893">
          <cell r="A893" t="str">
            <v>A4108</v>
          </cell>
          <cell r="B893" t="str">
            <v>IRA PUSPITA</v>
          </cell>
          <cell r="C893" t="str">
            <v>TEMA C2</v>
          </cell>
          <cell r="D893">
            <v>45456</v>
          </cell>
          <cell r="E893" t="str">
            <v>Jun-24</v>
          </cell>
          <cell r="F893" t="str">
            <v>-</v>
          </cell>
          <cell r="G893" t="str">
            <v>-</v>
          </cell>
          <cell r="H893" t="str">
            <v>-</v>
          </cell>
          <cell r="I893" t="str">
            <v>-</v>
          </cell>
          <cell r="J893" t="str">
            <v>-</v>
          </cell>
          <cell r="K893" t="str">
            <v>-</v>
          </cell>
          <cell r="L893" t="str">
            <v>REGULER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4</v>
          </cell>
          <cell r="T893">
            <v>4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4</v>
          </cell>
          <cell r="AB893">
            <v>4</v>
          </cell>
          <cell r="AC893">
            <v>0</v>
          </cell>
          <cell r="AD893" t="str">
            <v>TIDAK</v>
          </cell>
          <cell r="AE893" t="str">
            <v>TIDAK</v>
          </cell>
          <cell r="AF893">
            <v>4</v>
          </cell>
          <cell r="AG893">
            <v>1</v>
          </cell>
          <cell r="AH893" t="str">
            <v>SAPHIRE</v>
          </cell>
          <cell r="AI893">
            <v>0</v>
          </cell>
          <cell r="AJ893" t="str">
            <v>FALSE</v>
          </cell>
          <cell r="AK893">
            <v>0</v>
          </cell>
          <cell r="AL893">
            <v>45261</v>
          </cell>
          <cell r="AM893">
            <v>45701</v>
          </cell>
          <cell r="AN893">
            <v>1</v>
          </cell>
          <cell r="AO893">
            <v>4</v>
          </cell>
          <cell r="AP893" t="str">
            <v>-</v>
          </cell>
          <cell r="AQ893" t="str">
            <v>-</v>
          </cell>
          <cell r="AR893" t="str">
            <v>-</v>
          </cell>
          <cell r="AS893" t="str">
            <v>-</v>
          </cell>
          <cell r="AT893" t="str">
            <v>-</v>
          </cell>
          <cell r="AU893" t="str">
            <v>-</v>
          </cell>
          <cell r="AV893" t="str">
            <v/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 t="str">
            <v/>
          </cell>
          <cell r="BH893">
            <v>0</v>
          </cell>
          <cell r="BI893">
            <v>0</v>
          </cell>
          <cell r="BJ893">
            <v>0</v>
          </cell>
          <cell r="BK893">
            <v>0</v>
          </cell>
          <cell r="BL893">
            <v>0</v>
          </cell>
          <cell r="BM893" t="str">
            <v/>
          </cell>
          <cell r="BN893">
            <v>0</v>
          </cell>
          <cell r="BO893" t="str">
            <v/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T893">
            <v>0</v>
          </cell>
          <cell r="BU893" t="str">
            <v/>
          </cell>
          <cell r="BV893">
            <v>0</v>
          </cell>
          <cell r="BW893">
            <v>7</v>
          </cell>
          <cell r="BX893" t="str">
            <v>DOWNGRADE</v>
          </cell>
          <cell r="BY893" t="str">
            <v>RESET</v>
          </cell>
        </row>
        <row r="894">
          <cell r="A894" t="str">
            <v>A3574</v>
          </cell>
          <cell r="B894" t="str">
            <v>Irfan Arfianto</v>
          </cell>
          <cell r="C894" t="str">
            <v>TEMA C2</v>
          </cell>
          <cell r="D894">
            <v>45307</v>
          </cell>
          <cell r="E894" t="str">
            <v>Jan-24</v>
          </cell>
          <cell r="F894" t="str">
            <v>-</v>
          </cell>
          <cell r="G894" t="str">
            <v>REGULER</v>
          </cell>
          <cell r="H894" t="str">
            <v>REGULER</v>
          </cell>
          <cell r="I894" t="str">
            <v>-</v>
          </cell>
          <cell r="J894" t="str">
            <v>-</v>
          </cell>
          <cell r="K894" t="str">
            <v>-</v>
          </cell>
          <cell r="L894" t="str">
            <v>-</v>
          </cell>
          <cell r="M894">
            <v>0</v>
          </cell>
          <cell r="N894">
            <v>19</v>
          </cell>
          <cell r="O894">
            <v>5</v>
          </cell>
          <cell r="P894">
            <v>0</v>
          </cell>
          <cell r="Q894">
            <v>0</v>
          </cell>
          <cell r="R894">
            <v>0</v>
          </cell>
          <cell r="S894" t="str">
            <v/>
          </cell>
          <cell r="T894">
            <v>24</v>
          </cell>
          <cell r="U894">
            <v>0</v>
          </cell>
          <cell r="V894">
            <v>19</v>
          </cell>
          <cell r="W894">
            <v>5</v>
          </cell>
          <cell r="X894">
            <v>0</v>
          </cell>
          <cell r="Y894">
            <v>0</v>
          </cell>
          <cell r="Z894">
            <v>0</v>
          </cell>
          <cell r="AA894" t="str">
            <v/>
          </cell>
          <cell r="AB894">
            <v>24</v>
          </cell>
          <cell r="AC894">
            <v>4</v>
          </cell>
          <cell r="AD894" t="str">
            <v>DOWNGRADE</v>
          </cell>
          <cell r="AE894" t="str">
            <v>RESET</v>
          </cell>
          <cell r="AF894">
            <v>0</v>
          </cell>
          <cell r="AG894">
            <v>2</v>
          </cell>
          <cell r="AH894" t="str">
            <v>SAPHIRE</v>
          </cell>
          <cell r="AI894">
            <v>0</v>
          </cell>
          <cell r="AJ894" t="str">
            <v>FALSE</v>
          </cell>
          <cell r="AK894">
            <v>0</v>
          </cell>
          <cell r="AL894">
            <v>45261</v>
          </cell>
          <cell r="AM894">
            <v>45701</v>
          </cell>
          <cell r="AN894">
            <v>1</v>
          </cell>
          <cell r="AO894">
            <v>0</v>
          </cell>
          <cell r="AP894" t="str">
            <v>-</v>
          </cell>
          <cell r="AQ894" t="str">
            <v>-</v>
          </cell>
          <cell r="AR894" t="str">
            <v>-</v>
          </cell>
          <cell r="AS894" t="str">
            <v>-</v>
          </cell>
          <cell r="AT894" t="str">
            <v>-</v>
          </cell>
          <cell r="AU894" t="str">
            <v>-</v>
          </cell>
          <cell r="AV894" t="str">
            <v/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 t="str">
            <v/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 t="str">
            <v/>
          </cell>
          <cell r="BN894">
            <v>0</v>
          </cell>
          <cell r="BO894" t="str">
            <v/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 t="str">
            <v/>
          </cell>
          <cell r="BV894">
            <v>0</v>
          </cell>
          <cell r="BW894">
            <v>7</v>
          </cell>
          <cell r="BX894" t="str">
            <v>DOWNGRADE</v>
          </cell>
          <cell r="BY894" t="str">
            <v>RESET</v>
          </cell>
        </row>
        <row r="895">
          <cell r="A895" t="str">
            <v>A0369</v>
          </cell>
          <cell r="B895" t="str">
            <v>Isna Nur Muharimah</v>
          </cell>
          <cell r="C895" t="str">
            <v>TEMA C2</v>
          </cell>
          <cell r="D895">
            <v>44851</v>
          </cell>
          <cell r="E895" t="str">
            <v>Oct-22</v>
          </cell>
          <cell r="F895" t="str">
            <v>REGULER</v>
          </cell>
          <cell r="G895" t="str">
            <v>REGULER</v>
          </cell>
          <cell r="H895" t="str">
            <v>REGULER</v>
          </cell>
          <cell r="I895" t="str">
            <v>REGULER</v>
          </cell>
          <cell r="J895" t="str">
            <v>REGULER</v>
          </cell>
          <cell r="K895" t="str">
            <v>REGULER</v>
          </cell>
          <cell r="L895" t="str">
            <v>REGULER</v>
          </cell>
          <cell r="M895">
            <v>14</v>
          </cell>
          <cell r="N895">
            <v>39</v>
          </cell>
          <cell r="O895">
            <v>28</v>
          </cell>
          <cell r="P895">
            <v>28</v>
          </cell>
          <cell r="Q895">
            <v>26</v>
          </cell>
          <cell r="R895">
            <v>33</v>
          </cell>
          <cell r="S895">
            <v>17</v>
          </cell>
          <cell r="T895">
            <v>185</v>
          </cell>
          <cell r="U895">
            <v>14</v>
          </cell>
          <cell r="V895">
            <v>39</v>
          </cell>
          <cell r="W895">
            <v>28</v>
          </cell>
          <cell r="X895">
            <v>28</v>
          </cell>
          <cell r="Y895">
            <v>26</v>
          </cell>
          <cell r="Z895">
            <v>33</v>
          </cell>
          <cell r="AA895">
            <v>17</v>
          </cell>
          <cell r="AB895">
            <v>185</v>
          </cell>
          <cell r="AC895">
            <v>0</v>
          </cell>
          <cell r="AD895" t="str">
            <v>TIDAK</v>
          </cell>
          <cell r="AE895" t="str">
            <v>TIDAK</v>
          </cell>
          <cell r="AF895">
            <v>185</v>
          </cell>
          <cell r="AG895">
            <v>2</v>
          </cell>
          <cell r="AH895" t="str">
            <v>SAPHIRE</v>
          </cell>
          <cell r="AI895">
            <v>0</v>
          </cell>
          <cell r="AJ895" t="str">
            <v>Y</v>
          </cell>
          <cell r="AK895">
            <v>0</v>
          </cell>
          <cell r="AL895">
            <v>45261</v>
          </cell>
          <cell r="AM895">
            <v>45701</v>
          </cell>
          <cell r="AN895">
            <v>1</v>
          </cell>
          <cell r="AO895">
            <v>185</v>
          </cell>
          <cell r="AP895" t="str">
            <v>-</v>
          </cell>
          <cell r="AQ895" t="str">
            <v>-</v>
          </cell>
          <cell r="AR895" t="str">
            <v>REGULER</v>
          </cell>
          <cell r="AS895" t="str">
            <v>REGULER</v>
          </cell>
          <cell r="AT895" t="str">
            <v>REGULER</v>
          </cell>
          <cell r="AU895" t="str">
            <v>REGULER</v>
          </cell>
          <cell r="AV895" t="str">
            <v/>
          </cell>
          <cell r="AW895">
            <v>33</v>
          </cell>
          <cell r="AX895">
            <v>24</v>
          </cell>
          <cell r="AY895">
            <v>19</v>
          </cell>
          <cell r="AZ895">
            <v>20</v>
          </cell>
          <cell r="BA895">
            <v>16</v>
          </cell>
          <cell r="BB895">
            <v>33</v>
          </cell>
          <cell r="BC895">
            <v>24</v>
          </cell>
          <cell r="BD895">
            <v>19</v>
          </cell>
          <cell r="BE895">
            <v>20</v>
          </cell>
          <cell r="BF895">
            <v>16</v>
          </cell>
          <cell r="BG895">
            <v>14</v>
          </cell>
          <cell r="BH895">
            <v>33</v>
          </cell>
          <cell r="BI895">
            <v>24</v>
          </cell>
          <cell r="BJ895">
            <v>19</v>
          </cell>
          <cell r="BK895">
            <v>20</v>
          </cell>
          <cell r="BL895">
            <v>16</v>
          </cell>
          <cell r="BM895">
            <v>7</v>
          </cell>
          <cell r="BN895">
            <v>133</v>
          </cell>
          <cell r="BO895">
            <v>14</v>
          </cell>
          <cell r="BP895">
            <v>33</v>
          </cell>
          <cell r="BQ895">
            <v>24</v>
          </cell>
          <cell r="BR895">
            <v>19</v>
          </cell>
          <cell r="BS895">
            <v>20</v>
          </cell>
          <cell r="BT895">
            <v>16</v>
          </cell>
          <cell r="BU895">
            <v>7</v>
          </cell>
          <cell r="BV895">
            <v>133</v>
          </cell>
          <cell r="BW895">
            <v>0</v>
          </cell>
          <cell r="BX895" t="str">
            <v>TIDAK</v>
          </cell>
          <cell r="BY895" t="str">
            <v>TIDAK</v>
          </cell>
        </row>
        <row r="896">
          <cell r="A896" t="str">
            <v>A2790</v>
          </cell>
          <cell r="B896" t="str">
            <v>Isnaini Nurul Khasanah</v>
          </cell>
          <cell r="C896" t="str">
            <v>TEMA C2</v>
          </cell>
          <cell r="D896">
            <v>45222</v>
          </cell>
          <cell r="E896" t="str">
            <v>Oct-23</v>
          </cell>
          <cell r="F896" t="str">
            <v>REGULER</v>
          </cell>
          <cell r="G896" t="str">
            <v>-</v>
          </cell>
          <cell r="H896" t="str">
            <v>-</v>
          </cell>
          <cell r="I896" t="str">
            <v>REGULER</v>
          </cell>
          <cell r="J896" t="str">
            <v>-</v>
          </cell>
          <cell r="K896" t="str">
            <v>-</v>
          </cell>
          <cell r="L896" t="str">
            <v>-</v>
          </cell>
          <cell r="M896">
            <v>11</v>
          </cell>
          <cell r="N896">
            <v>0</v>
          </cell>
          <cell r="O896">
            <v>0</v>
          </cell>
          <cell r="P896">
            <v>1</v>
          </cell>
          <cell r="Q896">
            <v>0</v>
          </cell>
          <cell r="R896">
            <v>0</v>
          </cell>
          <cell r="S896" t="str">
            <v/>
          </cell>
          <cell r="T896">
            <v>12</v>
          </cell>
          <cell r="U896">
            <v>11</v>
          </cell>
          <cell r="V896">
            <v>0</v>
          </cell>
          <cell r="W896">
            <v>0</v>
          </cell>
          <cell r="X896">
            <v>1</v>
          </cell>
          <cell r="Y896">
            <v>0</v>
          </cell>
          <cell r="Z896">
            <v>0</v>
          </cell>
          <cell r="AA896" t="str">
            <v/>
          </cell>
          <cell r="AB896">
            <v>12</v>
          </cell>
          <cell r="AC896">
            <v>5</v>
          </cell>
          <cell r="AD896" t="str">
            <v>DOWNGRADE</v>
          </cell>
          <cell r="AE896" t="str">
            <v>RESET</v>
          </cell>
          <cell r="AF896">
            <v>0</v>
          </cell>
          <cell r="AG896">
            <v>2</v>
          </cell>
          <cell r="AH896" t="str">
            <v>SAPHIRE</v>
          </cell>
          <cell r="AI896">
            <v>0</v>
          </cell>
          <cell r="AJ896" t="str">
            <v>FALSE</v>
          </cell>
          <cell r="AK896">
            <v>0</v>
          </cell>
          <cell r="AL896">
            <v>45261</v>
          </cell>
          <cell r="AM896">
            <v>45701</v>
          </cell>
          <cell r="AN896">
            <v>1</v>
          </cell>
          <cell r="AO896">
            <v>0</v>
          </cell>
          <cell r="AP896" t="str">
            <v>-</v>
          </cell>
          <cell r="AQ896" t="str">
            <v>-</v>
          </cell>
          <cell r="AR896" t="str">
            <v>-</v>
          </cell>
          <cell r="AS896" t="str">
            <v>-</v>
          </cell>
          <cell r="AT896" t="str">
            <v>-</v>
          </cell>
          <cell r="AU896" t="str">
            <v>-</v>
          </cell>
          <cell r="AV896" t="str">
            <v/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 t="str">
            <v/>
          </cell>
          <cell r="BH896">
            <v>0</v>
          </cell>
          <cell r="BI896">
            <v>0</v>
          </cell>
          <cell r="BJ896">
            <v>0</v>
          </cell>
          <cell r="BK896">
            <v>0</v>
          </cell>
          <cell r="BL896">
            <v>0</v>
          </cell>
          <cell r="BM896" t="str">
            <v/>
          </cell>
          <cell r="BN896">
            <v>0</v>
          </cell>
          <cell r="BO896" t="str">
            <v/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T896">
            <v>0</v>
          </cell>
          <cell r="BU896" t="str">
            <v/>
          </cell>
          <cell r="BV896">
            <v>0</v>
          </cell>
          <cell r="BW896">
            <v>7</v>
          </cell>
          <cell r="BX896" t="str">
            <v>DOWNGRADE</v>
          </cell>
          <cell r="BY896" t="str">
            <v>RESET</v>
          </cell>
        </row>
        <row r="897">
          <cell r="A897" t="str">
            <v>A3712</v>
          </cell>
          <cell r="B897" t="str">
            <v>Ivander Carl Pratama Manulang</v>
          </cell>
          <cell r="C897" t="str">
            <v>TEMA C2</v>
          </cell>
          <cell r="D897">
            <v>45323</v>
          </cell>
          <cell r="E897" t="str">
            <v>Feb-24</v>
          </cell>
          <cell r="F897" t="str">
            <v>-</v>
          </cell>
          <cell r="G897" t="str">
            <v>-</v>
          </cell>
          <cell r="H897" t="str">
            <v>REGULER</v>
          </cell>
          <cell r="I897" t="str">
            <v>-</v>
          </cell>
          <cell r="J897" t="str">
            <v>-</v>
          </cell>
          <cell r="K897" t="str">
            <v>-</v>
          </cell>
          <cell r="L897" t="str">
            <v>-</v>
          </cell>
          <cell r="M897">
            <v>0</v>
          </cell>
          <cell r="N897">
            <v>0</v>
          </cell>
          <cell r="O897">
            <v>15</v>
          </cell>
          <cell r="P897">
            <v>0</v>
          </cell>
          <cell r="Q897">
            <v>0</v>
          </cell>
          <cell r="R897">
            <v>0</v>
          </cell>
          <cell r="S897" t="str">
            <v/>
          </cell>
          <cell r="T897">
            <v>15</v>
          </cell>
          <cell r="U897">
            <v>0</v>
          </cell>
          <cell r="V897">
            <v>0</v>
          </cell>
          <cell r="W897">
            <v>15</v>
          </cell>
          <cell r="X897">
            <v>0</v>
          </cell>
          <cell r="Y897">
            <v>0</v>
          </cell>
          <cell r="Z897">
            <v>0</v>
          </cell>
          <cell r="AA897" t="str">
            <v/>
          </cell>
          <cell r="AB897">
            <v>15</v>
          </cell>
          <cell r="AC897">
            <v>4</v>
          </cell>
          <cell r="AD897" t="str">
            <v>DOWNGRADE</v>
          </cell>
          <cell r="AE897" t="str">
            <v>RESET</v>
          </cell>
          <cell r="AF897">
            <v>0</v>
          </cell>
          <cell r="AG897">
            <v>1</v>
          </cell>
          <cell r="AH897" t="str">
            <v>SAPHIRE</v>
          </cell>
          <cell r="AI897">
            <v>0</v>
          </cell>
          <cell r="AJ897" t="str">
            <v>FALSE</v>
          </cell>
          <cell r="AK897">
            <v>0</v>
          </cell>
          <cell r="AL897">
            <v>45261</v>
          </cell>
          <cell r="AM897">
            <v>45701</v>
          </cell>
          <cell r="AN897">
            <v>1</v>
          </cell>
          <cell r="AO897">
            <v>0</v>
          </cell>
          <cell r="AP897" t="str">
            <v>-</v>
          </cell>
          <cell r="AQ897" t="str">
            <v>-</v>
          </cell>
          <cell r="AR897" t="str">
            <v>-</v>
          </cell>
          <cell r="AS897" t="str">
            <v>-</v>
          </cell>
          <cell r="AT897" t="str">
            <v>-</v>
          </cell>
          <cell r="AU897" t="str">
            <v>-</v>
          </cell>
          <cell r="AV897" t="str">
            <v/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 t="str">
            <v/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 t="str">
            <v/>
          </cell>
          <cell r="BN897">
            <v>0</v>
          </cell>
          <cell r="BO897" t="str">
            <v/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 t="str">
            <v/>
          </cell>
          <cell r="BV897">
            <v>0</v>
          </cell>
          <cell r="BW897">
            <v>7</v>
          </cell>
          <cell r="BX897" t="str">
            <v>DOWNGRADE</v>
          </cell>
          <cell r="BY897" t="str">
            <v>RESET</v>
          </cell>
        </row>
        <row r="898">
          <cell r="A898" t="str">
            <v>A2855</v>
          </cell>
          <cell r="B898" t="str">
            <v>Jasmine Rizky</v>
          </cell>
          <cell r="C898" t="str">
            <v>TEMA C2</v>
          </cell>
          <cell r="D898">
            <v>45178</v>
          </cell>
          <cell r="E898" t="str">
            <v>Sep-23</v>
          </cell>
          <cell r="F898" t="str">
            <v>REGULER</v>
          </cell>
          <cell r="G898" t="str">
            <v>REGULER</v>
          </cell>
          <cell r="H898" t="str">
            <v>REGULER</v>
          </cell>
          <cell r="I898" t="str">
            <v>REGULER</v>
          </cell>
          <cell r="J898" t="str">
            <v>REGULER</v>
          </cell>
          <cell r="K898" t="str">
            <v>REGULER</v>
          </cell>
          <cell r="L898" t="str">
            <v>REGULER</v>
          </cell>
          <cell r="M898">
            <v>6</v>
          </cell>
          <cell r="N898">
            <v>30</v>
          </cell>
          <cell r="O898">
            <v>29</v>
          </cell>
          <cell r="P898">
            <v>3</v>
          </cell>
          <cell r="Q898">
            <v>18</v>
          </cell>
          <cell r="R898">
            <v>17</v>
          </cell>
          <cell r="S898">
            <v>4</v>
          </cell>
          <cell r="T898">
            <v>107</v>
          </cell>
          <cell r="U898">
            <v>6</v>
          </cell>
          <cell r="V898">
            <v>30</v>
          </cell>
          <cell r="W898">
            <v>29</v>
          </cell>
          <cell r="X898">
            <v>3</v>
          </cell>
          <cell r="Y898">
            <v>18</v>
          </cell>
          <cell r="Z898">
            <v>17</v>
          </cell>
          <cell r="AA898">
            <v>4</v>
          </cell>
          <cell r="AB898">
            <v>107</v>
          </cell>
          <cell r="AC898">
            <v>0</v>
          </cell>
          <cell r="AD898" t="str">
            <v>TIDAK</v>
          </cell>
          <cell r="AE898" t="str">
            <v>TIDAK</v>
          </cell>
          <cell r="AF898">
            <v>107</v>
          </cell>
          <cell r="AG898">
            <v>2</v>
          </cell>
          <cell r="AH898" t="str">
            <v>SAPHIRE</v>
          </cell>
          <cell r="AI898">
            <v>0</v>
          </cell>
          <cell r="AJ898" t="str">
            <v>Y</v>
          </cell>
          <cell r="AK898">
            <v>0</v>
          </cell>
          <cell r="AL898">
            <v>45261</v>
          </cell>
          <cell r="AM898">
            <v>45701</v>
          </cell>
          <cell r="AN898">
            <v>1</v>
          </cell>
          <cell r="AO898">
            <v>107</v>
          </cell>
          <cell r="AP898" t="str">
            <v>-</v>
          </cell>
          <cell r="AQ898" t="str">
            <v>-</v>
          </cell>
          <cell r="AR898" t="str">
            <v>-</v>
          </cell>
          <cell r="AS898" t="str">
            <v>-</v>
          </cell>
          <cell r="AT898" t="str">
            <v>-</v>
          </cell>
          <cell r="AU898" t="str">
            <v>-</v>
          </cell>
          <cell r="AV898" t="str">
            <v/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2</v>
          </cell>
          <cell r="BH898">
            <v>0</v>
          </cell>
          <cell r="BI898">
            <v>0</v>
          </cell>
          <cell r="BJ898">
            <v>0</v>
          </cell>
          <cell r="BK898">
            <v>0</v>
          </cell>
          <cell r="BL898">
            <v>0</v>
          </cell>
          <cell r="BM898" t="str">
            <v/>
          </cell>
          <cell r="BN898">
            <v>2</v>
          </cell>
          <cell r="BO898">
            <v>2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T898">
            <v>0</v>
          </cell>
          <cell r="BU898" t="str">
            <v/>
          </cell>
          <cell r="BV898">
            <v>2</v>
          </cell>
          <cell r="BW898">
            <v>6</v>
          </cell>
          <cell r="BX898" t="str">
            <v>DOWNGRADE</v>
          </cell>
          <cell r="BY898" t="str">
            <v>RESET</v>
          </cell>
        </row>
        <row r="899">
          <cell r="A899" t="str">
            <v>A2574</v>
          </cell>
          <cell r="B899" t="str">
            <v>Jatu Astri Pradista</v>
          </cell>
          <cell r="C899" t="str">
            <v>TEMA C2</v>
          </cell>
          <cell r="D899">
            <v>45093</v>
          </cell>
          <cell r="E899" t="str">
            <v>Jun-23</v>
          </cell>
          <cell r="F899" t="str">
            <v>EKSKLUSIF</v>
          </cell>
          <cell r="G899" t="str">
            <v>EKSKLUSIF</v>
          </cell>
          <cell r="H899" t="str">
            <v>EKSKLUSIF</v>
          </cell>
          <cell r="I899" t="str">
            <v>EKSKLUSIF</v>
          </cell>
          <cell r="J899" t="str">
            <v>REGULER</v>
          </cell>
          <cell r="K899" t="str">
            <v>EKSKLUSIF</v>
          </cell>
          <cell r="L899" t="str">
            <v>EKSKLUSIF</v>
          </cell>
          <cell r="M899">
            <v>21</v>
          </cell>
          <cell r="N899">
            <v>44</v>
          </cell>
          <cell r="O899">
            <v>39</v>
          </cell>
          <cell r="P899">
            <v>38</v>
          </cell>
          <cell r="Q899">
            <v>37</v>
          </cell>
          <cell r="R899">
            <v>41</v>
          </cell>
          <cell r="S899">
            <v>22</v>
          </cell>
          <cell r="T899">
            <v>242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37</v>
          </cell>
          <cell r="Z899">
            <v>0</v>
          </cell>
          <cell r="AA899">
            <v>0</v>
          </cell>
          <cell r="AB899">
            <v>37</v>
          </cell>
          <cell r="AC899">
            <v>0</v>
          </cell>
          <cell r="AD899" t="str">
            <v>TIDAK</v>
          </cell>
          <cell r="AE899" t="str">
            <v>TIDAK</v>
          </cell>
          <cell r="AF899">
            <v>37</v>
          </cell>
          <cell r="AG899">
            <v>3</v>
          </cell>
          <cell r="AH899" t="str">
            <v>SAPHIRE</v>
          </cell>
          <cell r="AI899">
            <v>0</v>
          </cell>
          <cell r="AJ899" t="str">
            <v>FALSE</v>
          </cell>
          <cell r="AK899">
            <v>0</v>
          </cell>
          <cell r="AL899">
            <v>45261</v>
          </cell>
          <cell r="AM899">
            <v>45701</v>
          </cell>
          <cell r="AN899">
            <v>1</v>
          </cell>
          <cell r="AO899">
            <v>37</v>
          </cell>
          <cell r="AP899" t="str">
            <v>EKSKLUSIF</v>
          </cell>
          <cell r="AQ899" t="str">
            <v>-</v>
          </cell>
          <cell r="AR899" t="str">
            <v>EKSKLUSIF</v>
          </cell>
          <cell r="AS899" t="str">
            <v>EKSKLUSIF</v>
          </cell>
          <cell r="AT899" t="str">
            <v>EKSKLUSIF</v>
          </cell>
          <cell r="AU899" t="str">
            <v>REGULER</v>
          </cell>
          <cell r="AV899" t="str">
            <v/>
          </cell>
          <cell r="AW899">
            <v>41</v>
          </cell>
          <cell r="AX899">
            <v>42</v>
          </cell>
          <cell r="AY899">
            <v>42</v>
          </cell>
          <cell r="AZ899">
            <v>46</v>
          </cell>
          <cell r="BA899">
            <v>34</v>
          </cell>
          <cell r="BB899">
            <v>41</v>
          </cell>
          <cell r="BC899">
            <v>42</v>
          </cell>
          <cell r="BD899">
            <v>42</v>
          </cell>
          <cell r="BE899">
            <v>46</v>
          </cell>
          <cell r="BF899">
            <v>34</v>
          </cell>
          <cell r="BG899">
            <v>19</v>
          </cell>
          <cell r="BH899">
            <v>41</v>
          </cell>
          <cell r="BI899">
            <v>42</v>
          </cell>
          <cell r="BJ899">
            <v>42</v>
          </cell>
          <cell r="BK899">
            <v>46</v>
          </cell>
          <cell r="BL899">
            <v>34</v>
          </cell>
          <cell r="BM899">
            <v>16</v>
          </cell>
          <cell r="BN899">
            <v>240</v>
          </cell>
          <cell r="BO899">
            <v>0</v>
          </cell>
          <cell r="BP899">
            <v>41</v>
          </cell>
          <cell r="BQ899">
            <v>0</v>
          </cell>
          <cell r="BR899">
            <v>0</v>
          </cell>
          <cell r="BS899">
            <v>0</v>
          </cell>
          <cell r="BT899">
            <v>34</v>
          </cell>
          <cell r="BU899">
            <v>16</v>
          </cell>
          <cell r="BV899">
            <v>91</v>
          </cell>
          <cell r="BW899">
            <v>0</v>
          </cell>
          <cell r="BX899" t="str">
            <v>TIDAK</v>
          </cell>
          <cell r="BY899" t="str">
            <v>TIDAK</v>
          </cell>
        </row>
        <row r="900">
          <cell r="A900" t="str">
            <v>A2432</v>
          </cell>
          <cell r="B900" t="str">
            <v>Joffe Panjaitan</v>
          </cell>
          <cell r="C900" t="str">
            <v>TEMA C2</v>
          </cell>
          <cell r="D900">
            <v>45203</v>
          </cell>
          <cell r="E900" t="str">
            <v>Oct-23</v>
          </cell>
          <cell r="F900" t="str">
            <v>REGULER</v>
          </cell>
          <cell r="G900" t="str">
            <v>EKSKLUSIF</v>
          </cell>
          <cell r="H900" t="str">
            <v>EKSKLUSIF</v>
          </cell>
          <cell r="I900" t="str">
            <v>EKSKLUSIF</v>
          </cell>
          <cell r="J900" t="str">
            <v>EKSKLUSIF</v>
          </cell>
          <cell r="K900" t="str">
            <v>EKSKLUSIF</v>
          </cell>
          <cell r="L900" t="str">
            <v>EKSKLUSIF</v>
          </cell>
          <cell r="M900">
            <v>17</v>
          </cell>
          <cell r="N900">
            <v>46</v>
          </cell>
          <cell r="O900">
            <v>40</v>
          </cell>
          <cell r="P900">
            <v>42</v>
          </cell>
          <cell r="Q900">
            <v>34</v>
          </cell>
          <cell r="R900">
            <v>42</v>
          </cell>
          <cell r="S900">
            <v>20</v>
          </cell>
          <cell r="T900">
            <v>241</v>
          </cell>
          <cell r="U900">
            <v>17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17</v>
          </cell>
          <cell r="AC900">
            <v>0</v>
          </cell>
          <cell r="AD900" t="str">
            <v>TIDAK</v>
          </cell>
          <cell r="AE900" t="str">
            <v>TIDAK</v>
          </cell>
          <cell r="AF900">
            <v>17</v>
          </cell>
          <cell r="AG900">
            <v>2</v>
          </cell>
          <cell r="AH900" t="str">
            <v>SAPHIRE</v>
          </cell>
          <cell r="AI900">
            <v>0</v>
          </cell>
          <cell r="AJ900" t="str">
            <v>FALSE</v>
          </cell>
          <cell r="AK900">
            <v>0</v>
          </cell>
          <cell r="AL900">
            <v>45261</v>
          </cell>
          <cell r="AM900">
            <v>45701</v>
          </cell>
          <cell r="AN900">
            <v>1</v>
          </cell>
          <cell r="AO900">
            <v>17</v>
          </cell>
          <cell r="AP900" t="str">
            <v>EKSKLUSIF</v>
          </cell>
          <cell r="AQ900" t="str">
            <v>-</v>
          </cell>
          <cell r="AR900" t="str">
            <v>REGULER</v>
          </cell>
          <cell r="AS900" t="str">
            <v>-</v>
          </cell>
          <cell r="AT900" t="str">
            <v>-</v>
          </cell>
          <cell r="AU900" t="str">
            <v>-</v>
          </cell>
          <cell r="AV900" t="str">
            <v/>
          </cell>
          <cell r="AW900">
            <v>31</v>
          </cell>
          <cell r="AX900">
            <v>2</v>
          </cell>
          <cell r="AY900">
            <v>0</v>
          </cell>
          <cell r="AZ900">
            <v>0</v>
          </cell>
          <cell r="BA900">
            <v>0</v>
          </cell>
          <cell r="BB900">
            <v>31</v>
          </cell>
          <cell r="BC900">
            <v>2</v>
          </cell>
          <cell r="BD900">
            <v>0</v>
          </cell>
          <cell r="BE900">
            <v>0</v>
          </cell>
          <cell r="BF900">
            <v>0</v>
          </cell>
          <cell r="BG900">
            <v>18</v>
          </cell>
          <cell r="BH900">
            <v>31</v>
          </cell>
          <cell r="BI900">
            <v>2</v>
          </cell>
          <cell r="BJ900">
            <v>0</v>
          </cell>
          <cell r="BK900">
            <v>0</v>
          </cell>
          <cell r="BL900">
            <v>0</v>
          </cell>
          <cell r="BM900" t="str">
            <v/>
          </cell>
          <cell r="BN900">
            <v>51</v>
          </cell>
          <cell r="BO900">
            <v>0</v>
          </cell>
          <cell r="BP900">
            <v>31</v>
          </cell>
          <cell r="BQ900">
            <v>2</v>
          </cell>
          <cell r="BR900">
            <v>0</v>
          </cell>
          <cell r="BS900">
            <v>0</v>
          </cell>
          <cell r="BT900">
            <v>0</v>
          </cell>
          <cell r="BU900" t="str">
            <v/>
          </cell>
          <cell r="BV900">
            <v>33</v>
          </cell>
          <cell r="BW900">
            <v>4</v>
          </cell>
          <cell r="BX900" t="str">
            <v>DOWNGRADE</v>
          </cell>
          <cell r="BY900" t="str">
            <v>RESET</v>
          </cell>
        </row>
        <row r="901">
          <cell r="A901" t="str">
            <v>A3803</v>
          </cell>
          <cell r="B901" t="str">
            <v>Josefta Teddy Utamihati</v>
          </cell>
          <cell r="C901" t="str">
            <v>TEMA C2</v>
          </cell>
          <cell r="D901">
            <v>45337</v>
          </cell>
          <cell r="E901" t="str">
            <v>Feb-24</v>
          </cell>
          <cell r="F901" t="str">
            <v>-</v>
          </cell>
          <cell r="G901" t="str">
            <v>-</v>
          </cell>
          <cell r="H901" t="str">
            <v>REGULER</v>
          </cell>
          <cell r="I901" t="str">
            <v>REGULER</v>
          </cell>
          <cell r="J901" t="str">
            <v>REGULER</v>
          </cell>
          <cell r="K901" t="str">
            <v>-</v>
          </cell>
          <cell r="L901" t="str">
            <v>-</v>
          </cell>
          <cell r="M901">
            <v>0</v>
          </cell>
          <cell r="N901">
            <v>0</v>
          </cell>
          <cell r="O901">
            <v>3</v>
          </cell>
          <cell r="P901">
            <v>11</v>
          </cell>
          <cell r="Q901">
            <v>9</v>
          </cell>
          <cell r="R901">
            <v>0</v>
          </cell>
          <cell r="S901" t="str">
            <v/>
          </cell>
          <cell r="T901">
            <v>23</v>
          </cell>
          <cell r="U901">
            <v>0</v>
          </cell>
          <cell r="V901">
            <v>0</v>
          </cell>
          <cell r="W901">
            <v>3</v>
          </cell>
          <cell r="X901">
            <v>11</v>
          </cell>
          <cell r="Y901">
            <v>9</v>
          </cell>
          <cell r="Z901">
            <v>0</v>
          </cell>
          <cell r="AA901" t="str">
            <v/>
          </cell>
          <cell r="AB901">
            <v>23</v>
          </cell>
          <cell r="AC901">
            <v>2</v>
          </cell>
          <cell r="AD901" t="str">
            <v>TIDAK</v>
          </cell>
          <cell r="AE901" t="str">
            <v>TIDAK</v>
          </cell>
          <cell r="AF901">
            <v>23</v>
          </cell>
          <cell r="AG901">
            <v>1</v>
          </cell>
          <cell r="AH901" t="str">
            <v>SAPHIRE</v>
          </cell>
          <cell r="AI901">
            <v>0</v>
          </cell>
          <cell r="AJ901" t="str">
            <v>FALSE</v>
          </cell>
          <cell r="AK901">
            <v>0</v>
          </cell>
          <cell r="AL901">
            <v>45261</v>
          </cell>
          <cell r="AM901">
            <v>45701</v>
          </cell>
          <cell r="AN901">
            <v>1</v>
          </cell>
          <cell r="AO901">
            <v>23</v>
          </cell>
          <cell r="AP901" t="str">
            <v>-</v>
          </cell>
          <cell r="AQ901" t="str">
            <v>-</v>
          </cell>
          <cell r="AR901" t="str">
            <v>-</v>
          </cell>
          <cell r="AS901" t="str">
            <v>-</v>
          </cell>
          <cell r="AT901" t="str">
            <v>-</v>
          </cell>
          <cell r="AU901" t="str">
            <v>-</v>
          </cell>
          <cell r="AV901" t="str">
            <v/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 t="str">
            <v/>
          </cell>
          <cell r="BH901">
            <v>0</v>
          </cell>
          <cell r="BI901">
            <v>0</v>
          </cell>
          <cell r="BJ901">
            <v>0</v>
          </cell>
          <cell r="BK901">
            <v>0</v>
          </cell>
          <cell r="BL901">
            <v>0</v>
          </cell>
          <cell r="BM901" t="str">
            <v/>
          </cell>
          <cell r="BN901">
            <v>0</v>
          </cell>
          <cell r="BO901" t="str">
            <v/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T901">
            <v>0</v>
          </cell>
          <cell r="BU901" t="str">
            <v/>
          </cell>
          <cell r="BV901">
            <v>0</v>
          </cell>
          <cell r="BW901">
            <v>7</v>
          </cell>
          <cell r="BX901" t="str">
            <v>DOWNGRADE</v>
          </cell>
          <cell r="BY901" t="str">
            <v>RESET</v>
          </cell>
        </row>
        <row r="902">
          <cell r="A902" t="str">
            <v>A3913</v>
          </cell>
          <cell r="B902" t="str">
            <v>Juita Herlinawati Br Sitinjak</v>
          </cell>
          <cell r="C902" t="str">
            <v>TEMA C2</v>
          </cell>
          <cell r="D902">
            <v>45395</v>
          </cell>
          <cell r="E902" t="str">
            <v>Apr-24</v>
          </cell>
          <cell r="F902" t="str">
            <v>-</v>
          </cell>
          <cell r="G902" t="str">
            <v>-</v>
          </cell>
          <cell r="H902" t="str">
            <v>-</v>
          </cell>
          <cell r="I902" t="str">
            <v>-</v>
          </cell>
          <cell r="J902" t="str">
            <v>REGULER</v>
          </cell>
          <cell r="K902" t="str">
            <v>-</v>
          </cell>
          <cell r="L902" t="str">
            <v>-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17</v>
          </cell>
          <cell r="R902">
            <v>0</v>
          </cell>
          <cell r="S902" t="str">
            <v/>
          </cell>
          <cell r="T902">
            <v>17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17</v>
          </cell>
          <cell r="Z902">
            <v>0</v>
          </cell>
          <cell r="AA902" t="str">
            <v/>
          </cell>
          <cell r="AB902">
            <v>17</v>
          </cell>
          <cell r="AC902">
            <v>2</v>
          </cell>
          <cell r="AD902" t="str">
            <v>TIDAK</v>
          </cell>
          <cell r="AE902" t="str">
            <v>TIDAK</v>
          </cell>
          <cell r="AF902">
            <v>17</v>
          </cell>
          <cell r="AG902">
            <v>1</v>
          </cell>
          <cell r="AH902" t="str">
            <v>SAPHIRE</v>
          </cell>
          <cell r="AI902">
            <v>0</v>
          </cell>
          <cell r="AJ902" t="str">
            <v>FALSE</v>
          </cell>
          <cell r="AK902">
            <v>0</v>
          </cell>
          <cell r="AL902">
            <v>45261</v>
          </cell>
          <cell r="AM902">
            <v>45701</v>
          </cell>
          <cell r="AN902">
            <v>1</v>
          </cell>
          <cell r="AO902">
            <v>17</v>
          </cell>
          <cell r="AP902" t="str">
            <v>-</v>
          </cell>
          <cell r="AQ902" t="str">
            <v>-</v>
          </cell>
          <cell r="AR902" t="str">
            <v>-</v>
          </cell>
          <cell r="AS902" t="str">
            <v>-</v>
          </cell>
          <cell r="AT902" t="str">
            <v>-</v>
          </cell>
          <cell r="AU902" t="str">
            <v>-</v>
          </cell>
          <cell r="AV902" t="str">
            <v/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 t="str">
            <v/>
          </cell>
          <cell r="BH902">
            <v>0</v>
          </cell>
          <cell r="BI902">
            <v>0</v>
          </cell>
          <cell r="BJ902">
            <v>0</v>
          </cell>
          <cell r="BK902">
            <v>0</v>
          </cell>
          <cell r="BL902">
            <v>0</v>
          </cell>
          <cell r="BM902" t="str">
            <v/>
          </cell>
          <cell r="BN902">
            <v>0</v>
          </cell>
          <cell r="BO902" t="str">
            <v/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T902">
            <v>0</v>
          </cell>
          <cell r="BU902" t="str">
            <v/>
          </cell>
          <cell r="BV902">
            <v>0</v>
          </cell>
          <cell r="BW902">
            <v>7</v>
          </cell>
          <cell r="BX902" t="str">
            <v>DOWNGRADE</v>
          </cell>
          <cell r="BY902" t="str">
            <v>RESET</v>
          </cell>
        </row>
        <row r="903">
          <cell r="A903" t="str">
            <v>A3349</v>
          </cell>
          <cell r="B903" t="str">
            <v>Juniar Rantika</v>
          </cell>
          <cell r="C903" t="str">
            <v>TEMA C2</v>
          </cell>
          <cell r="D903">
            <v>45262</v>
          </cell>
          <cell r="E903" t="str">
            <v>Dec-23</v>
          </cell>
          <cell r="F903" t="str">
            <v>REGULER</v>
          </cell>
          <cell r="G903" t="str">
            <v>REGULER</v>
          </cell>
          <cell r="H903" t="str">
            <v>REGULER</v>
          </cell>
          <cell r="I903" t="str">
            <v>REGULER</v>
          </cell>
          <cell r="J903" t="str">
            <v>REGULER</v>
          </cell>
          <cell r="K903" t="str">
            <v>-</v>
          </cell>
          <cell r="L903" t="str">
            <v>-</v>
          </cell>
          <cell r="M903">
            <v>4</v>
          </cell>
          <cell r="N903">
            <v>20</v>
          </cell>
          <cell r="O903">
            <v>16</v>
          </cell>
          <cell r="P903">
            <v>13</v>
          </cell>
          <cell r="Q903">
            <v>1</v>
          </cell>
          <cell r="R903">
            <v>0</v>
          </cell>
          <cell r="S903" t="str">
            <v/>
          </cell>
          <cell r="T903">
            <v>54</v>
          </cell>
          <cell r="U903">
            <v>4</v>
          </cell>
          <cell r="V903">
            <v>20</v>
          </cell>
          <cell r="W903">
            <v>16</v>
          </cell>
          <cell r="X903">
            <v>13</v>
          </cell>
          <cell r="Y903">
            <v>1</v>
          </cell>
          <cell r="Z903">
            <v>0</v>
          </cell>
          <cell r="AA903" t="str">
            <v/>
          </cell>
          <cell r="AB903">
            <v>54</v>
          </cell>
          <cell r="AC903">
            <v>2</v>
          </cell>
          <cell r="AD903" t="str">
            <v>TIDAK</v>
          </cell>
          <cell r="AE903" t="str">
            <v>TIDAK</v>
          </cell>
          <cell r="AF903">
            <v>54</v>
          </cell>
          <cell r="AG903">
            <v>1</v>
          </cell>
          <cell r="AH903" t="str">
            <v>SAPHIRE</v>
          </cell>
          <cell r="AI903">
            <v>0</v>
          </cell>
          <cell r="AJ903" t="str">
            <v>FALSE</v>
          </cell>
          <cell r="AK903">
            <v>0</v>
          </cell>
          <cell r="AL903">
            <v>45261</v>
          </cell>
          <cell r="AM903">
            <v>45701</v>
          </cell>
          <cell r="AN903">
            <v>1</v>
          </cell>
          <cell r="AO903">
            <v>54</v>
          </cell>
          <cell r="AP903" t="str">
            <v>-</v>
          </cell>
          <cell r="AQ903" t="str">
            <v>-</v>
          </cell>
          <cell r="AR903" t="str">
            <v>-</v>
          </cell>
          <cell r="AS903" t="str">
            <v>-</v>
          </cell>
          <cell r="AT903" t="str">
            <v>-</v>
          </cell>
          <cell r="AU903" t="str">
            <v>-</v>
          </cell>
          <cell r="AV903" t="str">
            <v/>
          </cell>
          <cell r="AW903">
            <v>2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2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 t="str">
            <v/>
          </cell>
          <cell r="BH903">
            <v>2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 t="str">
            <v/>
          </cell>
          <cell r="BN903">
            <v>2</v>
          </cell>
          <cell r="BO903" t="str">
            <v/>
          </cell>
          <cell r="BP903">
            <v>2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 t="str">
            <v/>
          </cell>
          <cell r="BV903">
            <v>2</v>
          </cell>
          <cell r="BW903">
            <v>6</v>
          </cell>
          <cell r="BX903" t="str">
            <v>DOWNGRADE</v>
          </cell>
          <cell r="BY903" t="str">
            <v>RESET</v>
          </cell>
        </row>
        <row r="904">
          <cell r="A904" t="str">
            <v>A4033</v>
          </cell>
          <cell r="B904" t="str">
            <v>KAMAL CHOLID</v>
          </cell>
          <cell r="C904" t="str">
            <v>TEMA C2</v>
          </cell>
          <cell r="D904">
            <v>45428</v>
          </cell>
          <cell r="E904" t="str">
            <v>May-24</v>
          </cell>
          <cell r="F904" t="str">
            <v>-</v>
          </cell>
          <cell r="G904" t="str">
            <v>-</v>
          </cell>
          <cell r="H904" t="str">
            <v>-</v>
          </cell>
          <cell r="I904" t="str">
            <v>-</v>
          </cell>
          <cell r="J904" t="str">
            <v>-</v>
          </cell>
          <cell r="K904" t="str">
            <v>REGULER</v>
          </cell>
          <cell r="L904" t="str">
            <v>-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5</v>
          </cell>
          <cell r="S904" t="str">
            <v/>
          </cell>
          <cell r="T904">
            <v>5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5</v>
          </cell>
          <cell r="AA904" t="str">
            <v/>
          </cell>
          <cell r="AB904">
            <v>5</v>
          </cell>
          <cell r="AC904">
            <v>1</v>
          </cell>
          <cell r="AD904" t="str">
            <v>TIDAK</v>
          </cell>
          <cell r="AE904" t="str">
            <v>TIDAK</v>
          </cell>
          <cell r="AF904">
            <v>5</v>
          </cell>
          <cell r="AG904">
            <v>1</v>
          </cell>
          <cell r="AH904" t="str">
            <v>SAPHIRE</v>
          </cell>
          <cell r="AI904">
            <v>0</v>
          </cell>
          <cell r="AJ904" t="str">
            <v>FALSE</v>
          </cell>
          <cell r="AK904">
            <v>0</v>
          </cell>
          <cell r="AL904">
            <v>45261</v>
          </cell>
          <cell r="AM904">
            <v>45701</v>
          </cell>
          <cell r="AN904">
            <v>1</v>
          </cell>
          <cell r="AO904">
            <v>5</v>
          </cell>
          <cell r="AP904" t="str">
            <v>-</v>
          </cell>
          <cell r="AQ904" t="str">
            <v>-</v>
          </cell>
          <cell r="AR904" t="str">
            <v>-</v>
          </cell>
          <cell r="AS904" t="str">
            <v>-</v>
          </cell>
          <cell r="AT904" t="str">
            <v>-</v>
          </cell>
          <cell r="AU904" t="str">
            <v>-</v>
          </cell>
          <cell r="AV904" t="str">
            <v/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 t="str">
            <v/>
          </cell>
          <cell r="BH904">
            <v>0</v>
          </cell>
          <cell r="BI904">
            <v>0</v>
          </cell>
          <cell r="BJ904">
            <v>0</v>
          </cell>
          <cell r="BK904">
            <v>0</v>
          </cell>
          <cell r="BL904">
            <v>0</v>
          </cell>
          <cell r="BM904" t="str">
            <v/>
          </cell>
          <cell r="BN904">
            <v>0</v>
          </cell>
          <cell r="BO904" t="str">
            <v/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T904">
            <v>0</v>
          </cell>
          <cell r="BU904" t="str">
            <v/>
          </cell>
          <cell r="BV904">
            <v>0</v>
          </cell>
          <cell r="BW904">
            <v>7</v>
          </cell>
          <cell r="BX904" t="str">
            <v>DOWNGRADE</v>
          </cell>
          <cell r="BY904" t="str">
            <v>RESET</v>
          </cell>
        </row>
        <row r="905">
          <cell r="A905" t="str">
            <v>A2982</v>
          </cell>
          <cell r="B905" t="str">
            <v>Katherine Ivana Hadi</v>
          </cell>
          <cell r="C905" t="str">
            <v>TEMA C2</v>
          </cell>
          <cell r="D905">
            <v>45206</v>
          </cell>
          <cell r="E905" t="str">
            <v>Oct-23</v>
          </cell>
          <cell r="F905" t="str">
            <v>REGULER</v>
          </cell>
          <cell r="G905" t="str">
            <v>REGULER</v>
          </cell>
          <cell r="H905" t="str">
            <v>REGULER</v>
          </cell>
          <cell r="I905" t="str">
            <v>-</v>
          </cell>
          <cell r="J905" t="str">
            <v>-</v>
          </cell>
          <cell r="K905" t="str">
            <v>-</v>
          </cell>
          <cell r="L905" t="str">
            <v>-</v>
          </cell>
          <cell r="M905">
            <v>9</v>
          </cell>
          <cell r="N905">
            <v>28</v>
          </cell>
          <cell r="O905">
            <v>4</v>
          </cell>
          <cell r="P905">
            <v>0</v>
          </cell>
          <cell r="Q905">
            <v>0</v>
          </cell>
          <cell r="R905">
            <v>0</v>
          </cell>
          <cell r="S905" t="str">
            <v/>
          </cell>
          <cell r="T905">
            <v>41</v>
          </cell>
          <cell r="U905">
            <v>9</v>
          </cell>
          <cell r="V905">
            <v>28</v>
          </cell>
          <cell r="W905">
            <v>4</v>
          </cell>
          <cell r="X905">
            <v>0</v>
          </cell>
          <cell r="Y905">
            <v>0</v>
          </cell>
          <cell r="Z905">
            <v>0</v>
          </cell>
          <cell r="AA905" t="str">
            <v/>
          </cell>
          <cell r="AB905">
            <v>41</v>
          </cell>
          <cell r="AC905">
            <v>4</v>
          </cell>
          <cell r="AD905" t="str">
            <v>DOWNGRADE</v>
          </cell>
          <cell r="AE905" t="str">
            <v>RESET</v>
          </cell>
          <cell r="AF905">
            <v>0</v>
          </cell>
          <cell r="AG905">
            <v>2</v>
          </cell>
          <cell r="AH905" t="str">
            <v>SAPHIRE</v>
          </cell>
          <cell r="AI905">
            <v>0</v>
          </cell>
          <cell r="AJ905" t="str">
            <v>FALSE</v>
          </cell>
          <cell r="AK905">
            <v>0</v>
          </cell>
          <cell r="AL905">
            <v>45261</v>
          </cell>
          <cell r="AM905">
            <v>45701</v>
          </cell>
          <cell r="AN905">
            <v>1</v>
          </cell>
          <cell r="AO905">
            <v>0</v>
          </cell>
          <cell r="AP905" t="str">
            <v>-</v>
          </cell>
          <cell r="AQ905" t="str">
            <v>-</v>
          </cell>
          <cell r="AR905" t="str">
            <v>-</v>
          </cell>
          <cell r="AS905" t="str">
            <v>-</v>
          </cell>
          <cell r="AT905" t="str">
            <v>-</v>
          </cell>
          <cell r="AU905" t="str">
            <v>-</v>
          </cell>
          <cell r="AV905" t="str">
            <v/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 t="str">
            <v/>
          </cell>
          <cell r="BH905">
            <v>0</v>
          </cell>
          <cell r="BI905">
            <v>0</v>
          </cell>
          <cell r="BJ905">
            <v>0</v>
          </cell>
          <cell r="BK905">
            <v>0</v>
          </cell>
          <cell r="BL905">
            <v>0</v>
          </cell>
          <cell r="BM905" t="str">
            <v/>
          </cell>
          <cell r="BN905">
            <v>0</v>
          </cell>
          <cell r="BO905" t="str">
            <v/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T905">
            <v>0</v>
          </cell>
          <cell r="BU905" t="str">
            <v/>
          </cell>
          <cell r="BV905">
            <v>0</v>
          </cell>
          <cell r="BW905">
            <v>7</v>
          </cell>
          <cell r="BX905" t="str">
            <v>DOWNGRADE</v>
          </cell>
          <cell r="BY905" t="str">
            <v>RESET</v>
          </cell>
        </row>
        <row r="906">
          <cell r="A906">
            <v>92303</v>
          </cell>
          <cell r="B906" t="str">
            <v>Kelvin Revido Hafidh Syahputra</v>
          </cell>
          <cell r="C906" t="str">
            <v>TEMA C2</v>
          </cell>
          <cell r="D906">
            <v>44670</v>
          </cell>
          <cell r="E906" t="str">
            <v>Apr-22</v>
          </cell>
          <cell r="F906" t="str">
            <v>REGULER</v>
          </cell>
          <cell r="G906" t="str">
            <v>EKSKLUSIF</v>
          </cell>
          <cell r="H906" t="str">
            <v>EKSKLUSIF</v>
          </cell>
          <cell r="I906" t="str">
            <v>EKSKLUSIF</v>
          </cell>
          <cell r="J906" t="str">
            <v>REGULER</v>
          </cell>
          <cell r="K906" t="str">
            <v>REGULER</v>
          </cell>
          <cell r="L906" t="str">
            <v>REGULER</v>
          </cell>
          <cell r="M906">
            <v>16</v>
          </cell>
          <cell r="N906">
            <v>44</v>
          </cell>
          <cell r="O906">
            <v>39</v>
          </cell>
          <cell r="P906">
            <v>37</v>
          </cell>
          <cell r="Q906">
            <v>33</v>
          </cell>
          <cell r="R906">
            <v>32</v>
          </cell>
          <cell r="S906">
            <v>15</v>
          </cell>
          <cell r="T906">
            <v>216</v>
          </cell>
          <cell r="U906">
            <v>16</v>
          </cell>
          <cell r="V906">
            <v>0</v>
          </cell>
          <cell r="W906">
            <v>0</v>
          </cell>
          <cell r="X906">
            <v>0</v>
          </cell>
          <cell r="Y906">
            <v>33</v>
          </cell>
          <cell r="Z906">
            <v>32</v>
          </cell>
          <cell r="AA906">
            <v>15</v>
          </cell>
          <cell r="AB906">
            <v>96</v>
          </cell>
          <cell r="AC906">
            <v>0</v>
          </cell>
          <cell r="AD906" t="str">
            <v>TIDAK</v>
          </cell>
          <cell r="AE906" t="str">
            <v>TIDAK</v>
          </cell>
          <cell r="AF906">
            <v>96</v>
          </cell>
          <cell r="AG906">
            <v>4</v>
          </cell>
          <cell r="AH906" t="str">
            <v>SAPHIRE</v>
          </cell>
          <cell r="AI906">
            <v>0</v>
          </cell>
          <cell r="AJ906" t="str">
            <v>Y</v>
          </cell>
          <cell r="AK906">
            <v>0</v>
          </cell>
          <cell r="AL906">
            <v>45261</v>
          </cell>
          <cell r="AM906">
            <v>45701</v>
          </cell>
          <cell r="AN906">
            <v>1</v>
          </cell>
          <cell r="AO906">
            <v>96</v>
          </cell>
          <cell r="AP906" t="str">
            <v>-</v>
          </cell>
          <cell r="AQ906" t="str">
            <v>-</v>
          </cell>
          <cell r="AR906" t="str">
            <v>REGULER</v>
          </cell>
          <cell r="AS906" t="str">
            <v>REGULER</v>
          </cell>
          <cell r="AT906" t="str">
            <v>REGULER</v>
          </cell>
          <cell r="AU906" t="str">
            <v>REGULER</v>
          </cell>
          <cell r="AV906" t="str">
            <v/>
          </cell>
          <cell r="AW906">
            <v>25</v>
          </cell>
          <cell r="AX906">
            <v>32</v>
          </cell>
          <cell r="AY906">
            <v>25</v>
          </cell>
          <cell r="AZ906">
            <v>37</v>
          </cell>
          <cell r="BA906">
            <v>28</v>
          </cell>
          <cell r="BB906">
            <v>25</v>
          </cell>
          <cell r="BC906">
            <v>32</v>
          </cell>
          <cell r="BD906">
            <v>25</v>
          </cell>
          <cell r="BE906">
            <v>37</v>
          </cell>
          <cell r="BF906">
            <v>28</v>
          </cell>
          <cell r="BG906">
            <v>10</v>
          </cell>
          <cell r="BH906">
            <v>25</v>
          </cell>
          <cell r="BI906">
            <v>32</v>
          </cell>
          <cell r="BJ906">
            <v>25</v>
          </cell>
          <cell r="BK906">
            <v>37</v>
          </cell>
          <cell r="BL906">
            <v>28</v>
          </cell>
          <cell r="BM906">
            <v>16</v>
          </cell>
          <cell r="BN906">
            <v>173</v>
          </cell>
          <cell r="BO906">
            <v>10</v>
          </cell>
          <cell r="BP906">
            <v>25</v>
          </cell>
          <cell r="BQ906">
            <v>32</v>
          </cell>
          <cell r="BR906">
            <v>25</v>
          </cell>
          <cell r="BS906">
            <v>37</v>
          </cell>
          <cell r="BT906">
            <v>28</v>
          </cell>
          <cell r="BU906">
            <v>16</v>
          </cell>
          <cell r="BV906">
            <v>173</v>
          </cell>
          <cell r="BW906">
            <v>0</v>
          </cell>
          <cell r="BX906" t="str">
            <v>TIDAK</v>
          </cell>
          <cell r="BY906" t="str">
            <v>TIDAK</v>
          </cell>
        </row>
        <row r="907">
          <cell r="A907" t="str">
            <v>A3062</v>
          </cell>
          <cell r="B907" t="str">
            <v>Latifa Nur Mahmuda</v>
          </cell>
          <cell r="C907" t="str">
            <v>TEMA C2</v>
          </cell>
          <cell r="D907">
            <v>45209</v>
          </cell>
          <cell r="E907" t="str">
            <v>Oct-23</v>
          </cell>
          <cell r="F907" t="str">
            <v>REGULER</v>
          </cell>
          <cell r="G907" t="str">
            <v>REGULER</v>
          </cell>
          <cell r="H907" t="str">
            <v>REGULER</v>
          </cell>
          <cell r="I907" t="str">
            <v>REGULER</v>
          </cell>
          <cell r="J907" t="str">
            <v>REGULER</v>
          </cell>
          <cell r="K907" t="str">
            <v>REGULER</v>
          </cell>
          <cell r="L907" t="str">
            <v>-</v>
          </cell>
          <cell r="M907">
            <v>16</v>
          </cell>
          <cell r="N907">
            <v>32</v>
          </cell>
          <cell r="O907">
            <v>24</v>
          </cell>
          <cell r="P907">
            <v>11</v>
          </cell>
          <cell r="Q907">
            <v>22</v>
          </cell>
          <cell r="R907">
            <v>15</v>
          </cell>
          <cell r="S907" t="str">
            <v/>
          </cell>
          <cell r="T907">
            <v>120</v>
          </cell>
          <cell r="U907">
            <v>16</v>
          </cell>
          <cell r="V907">
            <v>32</v>
          </cell>
          <cell r="W907">
            <v>24</v>
          </cell>
          <cell r="X907">
            <v>11</v>
          </cell>
          <cell r="Y907">
            <v>22</v>
          </cell>
          <cell r="Z907">
            <v>15</v>
          </cell>
          <cell r="AA907" t="str">
            <v/>
          </cell>
          <cell r="AB907">
            <v>120</v>
          </cell>
          <cell r="AC907">
            <v>1</v>
          </cell>
          <cell r="AD907" t="str">
            <v>TIDAK</v>
          </cell>
          <cell r="AE907" t="str">
            <v>TIDAK</v>
          </cell>
          <cell r="AF907">
            <v>120</v>
          </cell>
          <cell r="AG907">
            <v>2</v>
          </cell>
          <cell r="AH907" t="str">
            <v>SAPHIRE</v>
          </cell>
          <cell r="AI907">
            <v>0</v>
          </cell>
          <cell r="AJ907" t="str">
            <v>Y</v>
          </cell>
          <cell r="AK907">
            <v>0</v>
          </cell>
          <cell r="AL907">
            <v>45261</v>
          </cell>
          <cell r="AM907">
            <v>45701</v>
          </cell>
          <cell r="AN907">
            <v>1</v>
          </cell>
          <cell r="AO907">
            <v>120</v>
          </cell>
          <cell r="AP907" t="str">
            <v>-</v>
          </cell>
          <cell r="AQ907" t="str">
            <v>-</v>
          </cell>
          <cell r="AR907" t="str">
            <v>-</v>
          </cell>
          <cell r="AS907" t="str">
            <v>-</v>
          </cell>
          <cell r="AT907" t="str">
            <v>-</v>
          </cell>
          <cell r="AU907" t="str">
            <v>-</v>
          </cell>
          <cell r="AV907" t="str">
            <v/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 t="str">
            <v/>
          </cell>
          <cell r="BH907">
            <v>0</v>
          </cell>
          <cell r="BI907">
            <v>0</v>
          </cell>
          <cell r="BJ907">
            <v>0</v>
          </cell>
          <cell r="BK907">
            <v>0</v>
          </cell>
          <cell r="BL907">
            <v>0</v>
          </cell>
          <cell r="BM907" t="str">
            <v/>
          </cell>
          <cell r="BN907">
            <v>0</v>
          </cell>
          <cell r="BO907" t="str">
            <v/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T907">
            <v>0</v>
          </cell>
          <cell r="BU907" t="str">
            <v/>
          </cell>
          <cell r="BV907">
            <v>0</v>
          </cell>
          <cell r="BW907">
            <v>7</v>
          </cell>
          <cell r="BX907" t="str">
            <v>DOWNGRADE</v>
          </cell>
          <cell r="BY907" t="str">
            <v>RESET</v>
          </cell>
        </row>
        <row r="908">
          <cell r="A908" t="str">
            <v>A3693</v>
          </cell>
          <cell r="B908" t="str">
            <v>Lense Sitompul</v>
          </cell>
          <cell r="C908" t="str">
            <v>TEMA C2</v>
          </cell>
          <cell r="D908">
            <v>45338</v>
          </cell>
          <cell r="E908" t="str">
            <v>Feb-24</v>
          </cell>
          <cell r="F908" t="str">
            <v>-</v>
          </cell>
          <cell r="G908" t="str">
            <v>-</v>
          </cell>
          <cell r="H908" t="str">
            <v>REGULER</v>
          </cell>
          <cell r="I908" t="str">
            <v>REGULER</v>
          </cell>
          <cell r="J908" t="str">
            <v>REGULER</v>
          </cell>
          <cell r="K908" t="str">
            <v>REGULER</v>
          </cell>
          <cell r="L908" t="str">
            <v>REGULER</v>
          </cell>
          <cell r="M908">
            <v>0</v>
          </cell>
          <cell r="N908">
            <v>0</v>
          </cell>
          <cell r="O908">
            <v>20</v>
          </cell>
          <cell r="P908">
            <v>36</v>
          </cell>
          <cell r="Q908">
            <v>31</v>
          </cell>
          <cell r="R908">
            <v>36</v>
          </cell>
          <cell r="S908">
            <v>20</v>
          </cell>
          <cell r="T908">
            <v>143</v>
          </cell>
          <cell r="U908">
            <v>0</v>
          </cell>
          <cell r="V908">
            <v>0</v>
          </cell>
          <cell r="W908">
            <v>20</v>
          </cell>
          <cell r="X908">
            <v>36</v>
          </cell>
          <cell r="Y908">
            <v>31</v>
          </cell>
          <cell r="Z908">
            <v>36</v>
          </cell>
          <cell r="AA908">
            <v>20</v>
          </cell>
          <cell r="AB908">
            <v>143</v>
          </cell>
          <cell r="AC908">
            <v>0</v>
          </cell>
          <cell r="AD908" t="str">
            <v>TIDAK</v>
          </cell>
          <cell r="AE908" t="str">
            <v>TIDAK</v>
          </cell>
          <cell r="AF908">
            <v>143</v>
          </cell>
          <cell r="AG908">
            <v>1</v>
          </cell>
          <cell r="AH908" t="str">
            <v>SAPHIRE</v>
          </cell>
          <cell r="AI908">
            <v>65</v>
          </cell>
          <cell r="AJ908" t="str">
            <v>Y</v>
          </cell>
          <cell r="AK908">
            <v>0</v>
          </cell>
          <cell r="AL908">
            <v>45261</v>
          </cell>
          <cell r="AM908">
            <v>45701</v>
          </cell>
          <cell r="AN908">
            <v>1</v>
          </cell>
          <cell r="AO908">
            <v>78</v>
          </cell>
          <cell r="AP908" t="str">
            <v>-</v>
          </cell>
          <cell r="AQ908" t="str">
            <v>-</v>
          </cell>
          <cell r="AR908" t="str">
            <v>EKSKLUSIF</v>
          </cell>
          <cell r="AS908" t="str">
            <v>EKSKLUSIF</v>
          </cell>
          <cell r="AT908" t="str">
            <v>EKSKLUSIF</v>
          </cell>
          <cell r="AU908" t="str">
            <v>EKSKLUSIF</v>
          </cell>
          <cell r="AV908" t="str">
            <v/>
          </cell>
          <cell r="AW908">
            <v>49</v>
          </cell>
          <cell r="AX908">
            <v>48</v>
          </cell>
          <cell r="AY908">
            <v>24</v>
          </cell>
          <cell r="AZ908">
            <v>50</v>
          </cell>
          <cell r="BA908">
            <v>43</v>
          </cell>
          <cell r="BB908">
            <v>49</v>
          </cell>
          <cell r="BC908">
            <v>48</v>
          </cell>
          <cell r="BD908">
            <v>24</v>
          </cell>
          <cell r="BE908">
            <v>50</v>
          </cell>
          <cell r="BF908">
            <v>43</v>
          </cell>
          <cell r="BG908">
            <v>19</v>
          </cell>
          <cell r="BH908">
            <v>49</v>
          </cell>
          <cell r="BI908">
            <v>48</v>
          </cell>
          <cell r="BJ908">
            <v>24</v>
          </cell>
          <cell r="BK908">
            <v>50</v>
          </cell>
          <cell r="BL908">
            <v>43</v>
          </cell>
          <cell r="BM908">
            <v>22</v>
          </cell>
          <cell r="BN908">
            <v>255</v>
          </cell>
          <cell r="BO908">
            <v>19</v>
          </cell>
          <cell r="BP908">
            <v>49</v>
          </cell>
          <cell r="BQ908">
            <v>0</v>
          </cell>
          <cell r="BR908">
            <v>0</v>
          </cell>
          <cell r="BS908">
            <v>0</v>
          </cell>
          <cell r="BT908">
            <v>0</v>
          </cell>
          <cell r="BU908">
            <v>22</v>
          </cell>
          <cell r="BV908">
            <v>90</v>
          </cell>
          <cell r="BW908">
            <v>0</v>
          </cell>
          <cell r="BX908" t="str">
            <v>TIDAK</v>
          </cell>
          <cell r="BY908" t="str">
            <v>TIDAK</v>
          </cell>
        </row>
        <row r="909">
          <cell r="A909" t="str">
            <v>A3153</v>
          </cell>
          <cell r="B909" t="str">
            <v>Lucky Resta</v>
          </cell>
          <cell r="C909" t="str">
            <v>TEMA C2</v>
          </cell>
          <cell r="D909">
            <v>45231</v>
          </cell>
          <cell r="E909" t="str">
            <v>Nov-23</v>
          </cell>
          <cell r="F909" t="str">
            <v>REGULER</v>
          </cell>
          <cell r="G909" t="str">
            <v>REGULER</v>
          </cell>
          <cell r="H909" t="str">
            <v>REGULER</v>
          </cell>
          <cell r="I909" t="str">
            <v>REGULER</v>
          </cell>
          <cell r="J909" t="str">
            <v>REGULER</v>
          </cell>
          <cell r="K909" t="str">
            <v>REGULER</v>
          </cell>
          <cell r="L909" t="str">
            <v>REGULER</v>
          </cell>
          <cell r="M909">
            <v>12</v>
          </cell>
          <cell r="N909">
            <v>25</v>
          </cell>
          <cell r="O909">
            <v>30</v>
          </cell>
          <cell r="P909">
            <v>33</v>
          </cell>
          <cell r="Q909">
            <v>27</v>
          </cell>
          <cell r="R909">
            <v>29</v>
          </cell>
          <cell r="S909">
            <v>16</v>
          </cell>
          <cell r="T909">
            <v>172</v>
          </cell>
          <cell r="U909">
            <v>12</v>
          </cell>
          <cell r="V909">
            <v>25</v>
          </cell>
          <cell r="W909">
            <v>30</v>
          </cell>
          <cell r="X909">
            <v>33</v>
          </cell>
          <cell r="Y909">
            <v>27</v>
          </cell>
          <cell r="Z909">
            <v>29</v>
          </cell>
          <cell r="AA909">
            <v>16</v>
          </cell>
          <cell r="AB909">
            <v>172</v>
          </cell>
          <cell r="AC909">
            <v>0</v>
          </cell>
          <cell r="AD909" t="str">
            <v>TIDAK</v>
          </cell>
          <cell r="AE909" t="str">
            <v>TIDAK</v>
          </cell>
          <cell r="AF909">
            <v>172</v>
          </cell>
          <cell r="AG909">
            <v>3</v>
          </cell>
          <cell r="AH909" t="str">
            <v>SAPHIRE</v>
          </cell>
          <cell r="AI909">
            <v>135</v>
          </cell>
          <cell r="AJ909" t="str">
            <v>Y</v>
          </cell>
          <cell r="AK909">
            <v>0</v>
          </cell>
          <cell r="AL909">
            <v>45261</v>
          </cell>
          <cell r="AM909">
            <v>45701</v>
          </cell>
          <cell r="AN909">
            <v>1</v>
          </cell>
          <cell r="AO909">
            <v>37</v>
          </cell>
          <cell r="AP909" t="str">
            <v>-</v>
          </cell>
          <cell r="AQ909" t="str">
            <v>-</v>
          </cell>
          <cell r="AR909" t="str">
            <v>-</v>
          </cell>
          <cell r="AS909" t="str">
            <v>-</v>
          </cell>
          <cell r="AT909" t="str">
            <v>-</v>
          </cell>
          <cell r="AU909" t="str">
            <v>-</v>
          </cell>
          <cell r="AV909" t="str">
            <v/>
          </cell>
          <cell r="AW909">
            <v>12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12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16</v>
          </cell>
          <cell r="BH909">
            <v>12</v>
          </cell>
          <cell r="BI909">
            <v>0</v>
          </cell>
          <cell r="BJ909">
            <v>0</v>
          </cell>
          <cell r="BK909">
            <v>0</v>
          </cell>
          <cell r="BL909">
            <v>0</v>
          </cell>
          <cell r="BM909" t="str">
            <v/>
          </cell>
          <cell r="BN909">
            <v>28</v>
          </cell>
          <cell r="BO909">
            <v>16</v>
          </cell>
          <cell r="BP909">
            <v>12</v>
          </cell>
          <cell r="BQ909">
            <v>0</v>
          </cell>
          <cell r="BR909">
            <v>0</v>
          </cell>
          <cell r="BS909">
            <v>0</v>
          </cell>
          <cell r="BT909">
            <v>0</v>
          </cell>
          <cell r="BU909" t="str">
            <v/>
          </cell>
          <cell r="BV909">
            <v>28</v>
          </cell>
          <cell r="BW909">
            <v>5</v>
          </cell>
          <cell r="BX909" t="str">
            <v>DOWNGRADE</v>
          </cell>
          <cell r="BY909" t="str">
            <v>RESET</v>
          </cell>
        </row>
        <row r="910">
          <cell r="A910" t="str">
            <v>A3714</v>
          </cell>
          <cell r="B910" t="str">
            <v>Luis Nicholas</v>
          </cell>
          <cell r="C910" t="str">
            <v>TEMA C2</v>
          </cell>
          <cell r="D910">
            <v>45323</v>
          </cell>
          <cell r="E910" t="str">
            <v>Feb-24</v>
          </cell>
          <cell r="F910" t="str">
            <v>-</v>
          </cell>
          <cell r="G910" t="str">
            <v>-</v>
          </cell>
          <cell r="H910" t="str">
            <v>REGULER</v>
          </cell>
          <cell r="I910" t="str">
            <v>-</v>
          </cell>
          <cell r="J910" t="str">
            <v>-</v>
          </cell>
          <cell r="K910" t="str">
            <v>-</v>
          </cell>
          <cell r="L910" t="str">
            <v>-</v>
          </cell>
          <cell r="M910">
            <v>0</v>
          </cell>
          <cell r="N910">
            <v>0</v>
          </cell>
          <cell r="O910">
            <v>14</v>
          </cell>
          <cell r="P910">
            <v>0</v>
          </cell>
          <cell r="Q910">
            <v>0</v>
          </cell>
          <cell r="R910">
            <v>0</v>
          </cell>
          <cell r="S910" t="str">
            <v/>
          </cell>
          <cell r="T910">
            <v>14</v>
          </cell>
          <cell r="U910">
            <v>0</v>
          </cell>
          <cell r="V910">
            <v>0</v>
          </cell>
          <cell r="W910">
            <v>14</v>
          </cell>
          <cell r="X910">
            <v>0</v>
          </cell>
          <cell r="Y910">
            <v>0</v>
          </cell>
          <cell r="Z910">
            <v>0</v>
          </cell>
          <cell r="AA910" t="str">
            <v/>
          </cell>
          <cell r="AB910">
            <v>14</v>
          </cell>
          <cell r="AC910">
            <v>4</v>
          </cell>
          <cell r="AD910" t="str">
            <v>DOWNGRADE</v>
          </cell>
          <cell r="AE910" t="str">
            <v>RESET</v>
          </cell>
          <cell r="AF910">
            <v>0</v>
          </cell>
          <cell r="AG910">
            <v>1</v>
          </cell>
          <cell r="AH910" t="str">
            <v>SAPHIRE</v>
          </cell>
          <cell r="AI910">
            <v>0</v>
          </cell>
          <cell r="AJ910" t="str">
            <v>FALSE</v>
          </cell>
          <cell r="AK910">
            <v>0</v>
          </cell>
          <cell r="AL910">
            <v>45261</v>
          </cell>
          <cell r="AM910">
            <v>45701</v>
          </cell>
          <cell r="AN910">
            <v>1</v>
          </cell>
          <cell r="AO910">
            <v>0</v>
          </cell>
          <cell r="AP910" t="str">
            <v>-</v>
          </cell>
          <cell r="AQ910" t="str">
            <v>-</v>
          </cell>
          <cell r="AR910" t="str">
            <v>-</v>
          </cell>
          <cell r="AS910" t="str">
            <v>-</v>
          </cell>
          <cell r="AT910" t="str">
            <v>-</v>
          </cell>
          <cell r="AU910" t="str">
            <v>-</v>
          </cell>
          <cell r="AV910" t="str">
            <v/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 t="str">
            <v/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 t="str">
            <v/>
          </cell>
          <cell r="BN910">
            <v>0</v>
          </cell>
          <cell r="BO910" t="str">
            <v/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 t="str">
            <v/>
          </cell>
          <cell r="BV910">
            <v>0</v>
          </cell>
          <cell r="BW910">
            <v>7</v>
          </cell>
          <cell r="BX910" t="str">
            <v>DOWNGRADE</v>
          </cell>
          <cell r="BY910" t="str">
            <v>RESET</v>
          </cell>
        </row>
        <row r="911">
          <cell r="A911" t="str">
            <v>A3165</v>
          </cell>
          <cell r="B911" t="str">
            <v>Lulu Setiawati</v>
          </cell>
          <cell r="C911" t="str">
            <v>TEMA C2</v>
          </cell>
          <cell r="D911">
            <v>45230</v>
          </cell>
          <cell r="E911" t="str">
            <v>Oct-23</v>
          </cell>
          <cell r="F911" t="str">
            <v>REGULER</v>
          </cell>
          <cell r="G911" t="str">
            <v>-</v>
          </cell>
          <cell r="H911" t="str">
            <v>-</v>
          </cell>
          <cell r="I911" t="str">
            <v>-</v>
          </cell>
          <cell r="J911" t="str">
            <v>-</v>
          </cell>
          <cell r="K911" t="str">
            <v>REGULER</v>
          </cell>
          <cell r="L911" t="str">
            <v>-</v>
          </cell>
          <cell r="M911">
            <v>3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12</v>
          </cell>
          <cell r="S911" t="str">
            <v/>
          </cell>
          <cell r="T911">
            <v>15</v>
          </cell>
          <cell r="U911">
            <v>3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12</v>
          </cell>
          <cell r="AA911" t="str">
            <v/>
          </cell>
          <cell r="AB911">
            <v>15</v>
          </cell>
          <cell r="AC911">
            <v>5</v>
          </cell>
          <cell r="AD911" t="str">
            <v>DOWNGRADE</v>
          </cell>
          <cell r="AE911" t="str">
            <v>RESET</v>
          </cell>
          <cell r="AF911">
            <v>0</v>
          </cell>
          <cell r="AG911">
            <v>1</v>
          </cell>
          <cell r="AH911" t="str">
            <v>SAPHIRE</v>
          </cell>
          <cell r="AI911">
            <v>0</v>
          </cell>
          <cell r="AJ911" t="str">
            <v>FALSE</v>
          </cell>
          <cell r="AK911">
            <v>0</v>
          </cell>
          <cell r="AL911">
            <v>45261</v>
          </cell>
          <cell r="AM911">
            <v>45701</v>
          </cell>
          <cell r="AN911">
            <v>1</v>
          </cell>
          <cell r="AO911">
            <v>0</v>
          </cell>
          <cell r="AP911" t="str">
            <v>-</v>
          </cell>
          <cell r="AQ911" t="str">
            <v>-</v>
          </cell>
          <cell r="AR911" t="str">
            <v>REGULER</v>
          </cell>
          <cell r="AS911" t="str">
            <v>-</v>
          </cell>
          <cell r="AT911" t="str">
            <v>-</v>
          </cell>
          <cell r="AU911" t="str">
            <v>-</v>
          </cell>
          <cell r="AV911" t="str">
            <v/>
          </cell>
          <cell r="AW911">
            <v>0</v>
          </cell>
          <cell r="AX911">
            <v>2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2</v>
          </cell>
          <cell r="BD911">
            <v>0</v>
          </cell>
          <cell r="BE911">
            <v>0</v>
          </cell>
          <cell r="BF911">
            <v>0</v>
          </cell>
          <cell r="BG911" t="str">
            <v/>
          </cell>
          <cell r="BH911">
            <v>0</v>
          </cell>
          <cell r="BI911">
            <v>2</v>
          </cell>
          <cell r="BJ911">
            <v>0</v>
          </cell>
          <cell r="BK911">
            <v>0</v>
          </cell>
          <cell r="BL911">
            <v>0</v>
          </cell>
          <cell r="BM911" t="str">
            <v/>
          </cell>
          <cell r="BN911">
            <v>2</v>
          </cell>
          <cell r="BO911" t="str">
            <v/>
          </cell>
          <cell r="BP911">
            <v>0</v>
          </cell>
          <cell r="BQ911">
            <v>2</v>
          </cell>
          <cell r="BR911">
            <v>0</v>
          </cell>
          <cell r="BS911">
            <v>0</v>
          </cell>
          <cell r="BT911">
            <v>0</v>
          </cell>
          <cell r="BU911" t="str">
            <v/>
          </cell>
          <cell r="BV911">
            <v>2</v>
          </cell>
          <cell r="BW911">
            <v>6</v>
          </cell>
          <cell r="BX911" t="str">
            <v>DOWNGRADE</v>
          </cell>
          <cell r="BY911" t="str">
            <v>RESET</v>
          </cell>
        </row>
        <row r="912">
          <cell r="A912" t="str">
            <v>A3236</v>
          </cell>
          <cell r="B912" t="str">
            <v>Luthfi Ali</v>
          </cell>
          <cell r="C912" t="str">
            <v>TEMA C2</v>
          </cell>
          <cell r="D912">
            <v>45246</v>
          </cell>
          <cell r="E912" t="str">
            <v>Nov-23</v>
          </cell>
          <cell r="F912" t="str">
            <v>REGULER</v>
          </cell>
          <cell r="G912" t="str">
            <v>REGULER</v>
          </cell>
          <cell r="H912" t="str">
            <v>REGULER</v>
          </cell>
          <cell r="I912" t="str">
            <v>REGULER</v>
          </cell>
          <cell r="J912" t="str">
            <v>REGULER</v>
          </cell>
          <cell r="K912" t="str">
            <v>REGULER</v>
          </cell>
          <cell r="L912" t="str">
            <v>-</v>
          </cell>
          <cell r="M912">
            <v>2</v>
          </cell>
          <cell r="N912">
            <v>30</v>
          </cell>
          <cell r="O912">
            <v>26</v>
          </cell>
          <cell r="P912">
            <v>15</v>
          </cell>
          <cell r="Q912">
            <v>3</v>
          </cell>
          <cell r="R912">
            <v>1</v>
          </cell>
          <cell r="S912" t="str">
            <v/>
          </cell>
          <cell r="T912">
            <v>77</v>
          </cell>
          <cell r="U912">
            <v>2</v>
          </cell>
          <cell r="V912">
            <v>30</v>
          </cell>
          <cell r="W912">
            <v>26</v>
          </cell>
          <cell r="X912">
            <v>15</v>
          </cell>
          <cell r="Y912">
            <v>3</v>
          </cell>
          <cell r="Z912">
            <v>1</v>
          </cell>
          <cell r="AA912" t="str">
            <v/>
          </cell>
          <cell r="AB912">
            <v>77</v>
          </cell>
          <cell r="AC912">
            <v>1</v>
          </cell>
          <cell r="AD912" t="str">
            <v>TIDAK</v>
          </cell>
          <cell r="AE912" t="str">
            <v>TIDAK</v>
          </cell>
          <cell r="AF912">
            <v>77</v>
          </cell>
          <cell r="AG912">
            <v>2</v>
          </cell>
          <cell r="AH912" t="str">
            <v>SAPHIRE</v>
          </cell>
          <cell r="AI912">
            <v>0</v>
          </cell>
          <cell r="AJ912" t="str">
            <v>Y</v>
          </cell>
          <cell r="AK912">
            <v>0</v>
          </cell>
          <cell r="AL912">
            <v>45261</v>
          </cell>
          <cell r="AM912">
            <v>45701</v>
          </cell>
          <cell r="AN912">
            <v>1</v>
          </cell>
          <cell r="AO912">
            <v>77</v>
          </cell>
          <cell r="AP912" t="str">
            <v>-</v>
          </cell>
          <cell r="AQ912" t="str">
            <v>-</v>
          </cell>
          <cell r="AR912" t="str">
            <v>-</v>
          </cell>
          <cell r="AS912" t="str">
            <v>-</v>
          </cell>
          <cell r="AT912" t="str">
            <v>-</v>
          </cell>
          <cell r="AU912" t="str">
            <v>-</v>
          </cell>
          <cell r="AV912" t="str">
            <v/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 t="str">
            <v/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 t="str">
            <v/>
          </cell>
          <cell r="BN912">
            <v>0</v>
          </cell>
          <cell r="BO912" t="str">
            <v/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 t="str">
            <v/>
          </cell>
          <cell r="BV912">
            <v>0</v>
          </cell>
          <cell r="BW912">
            <v>7</v>
          </cell>
          <cell r="BX912" t="str">
            <v>DOWNGRADE</v>
          </cell>
          <cell r="BY912" t="str">
            <v>RESET</v>
          </cell>
        </row>
        <row r="913">
          <cell r="A913" t="str">
            <v>A4088</v>
          </cell>
          <cell r="B913" t="str">
            <v>MARGARETHA KRISTIANA TRIADVENA</v>
          </cell>
          <cell r="C913" t="str">
            <v>TEMA C2</v>
          </cell>
          <cell r="D913">
            <v>45446</v>
          </cell>
          <cell r="E913" t="str">
            <v>Jun-24</v>
          </cell>
          <cell r="F913" t="str">
            <v>-</v>
          </cell>
          <cell r="G913" t="str">
            <v>-</v>
          </cell>
          <cell r="H913" t="str">
            <v>-</v>
          </cell>
          <cell r="I913" t="str">
            <v>-</v>
          </cell>
          <cell r="J913" t="str">
            <v>-</v>
          </cell>
          <cell r="K913" t="str">
            <v>-</v>
          </cell>
          <cell r="L913" t="str">
            <v>REGULER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18</v>
          </cell>
          <cell r="T913">
            <v>18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18</v>
          </cell>
          <cell r="AB913">
            <v>18</v>
          </cell>
          <cell r="AC913">
            <v>0</v>
          </cell>
          <cell r="AD913" t="str">
            <v>TIDAK</v>
          </cell>
          <cell r="AE913" t="str">
            <v>TIDAK</v>
          </cell>
          <cell r="AF913">
            <v>18</v>
          </cell>
          <cell r="AG913">
            <v>1</v>
          </cell>
          <cell r="AH913" t="str">
            <v>SAPHIRE</v>
          </cell>
          <cell r="AI913">
            <v>0</v>
          </cell>
          <cell r="AJ913" t="str">
            <v>FALSE</v>
          </cell>
          <cell r="AK913">
            <v>0</v>
          </cell>
          <cell r="AL913">
            <v>45261</v>
          </cell>
          <cell r="AM913">
            <v>45701</v>
          </cell>
          <cell r="AN913">
            <v>1</v>
          </cell>
          <cell r="AO913">
            <v>18</v>
          </cell>
          <cell r="AP913" t="str">
            <v>-</v>
          </cell>
          <cell r="AQ913" t="str">
            <v>-</v>
          </cell>
          <cell r="AR913" t="str">
            <v>REGULER</v>
          </cell>
          <cell r="AS913" t="str">
            <v>-</v>
          </cell>
          <cell r="AT913" t="str">
            <v>-</v>
          </cell>
          <cell r="AU913" t="str">
            <v>-</v>
          </cell>
          <cell r="AV913" t="str">
            <v/>
          </cell>
          <cell r="AW913">
            <v>27</v>
          </cell>
          <cell r="AX913">
            <v>3</v>
          </cell>
          <cell r="AY913">
            <v>0</v>
          </cell>
          <cell r="AZ913">
            <v>0</v>
          </cell>
          <cell r="BA913">
            <v>0</v>
          </cell>
          <cell r="BB913">
            <v>27</v>
          </cell>
          <cell r="BC913">
            <v>3</v>
          </cell>
          <cell r="BD913">
            <v>0</v>
          </cell>
          <cell r="BE913">
            <v>0</v>
          </cell>
          <cell r="BF913">
            <v>0</v>
          </cell>
          <cell r="BG913">
            <v>15</v>
          </cell>
          <cell r="BH913">
            <v>27</v>
          </cell>
          <cell r="BI913">
            <v>3</v>
          </cell>
          <cell r="BJ913">
            <v>0</v>
          </cell>
          <cell r="BK913">
            <v>0</v>
          </cell>
          <cell r="BL913">
            <v>0</v>
          </cell>
          <cell r="BM913" t="str">
            <v/>
          </cell>
          <cell r="BN913">
            <v>45</v>
          </cell>
          <cell r="BO913">
            <v>15</v>
          </cell>
          <cell r="BP913">
            <v>27</v>
          </cell>
          <cell r="BQ913">
            <v>3</v>
          </cell>
          <cell r="BR913">
            <v>0</v>
          </cell>
          <cell r="BS913">
            <v>0</v>
          </cell>
          <cell r="BT913">
            <v>0</v>
          </cell>
          <cell r="BU913" t="str">
            <v/>
          </cell>
          <cell r="BV913">
            <v>45</v>
          </cell>
          <cell r="BW913">
            <v>4</v>
          </cell>
          <cell r="BX913" t="str">
            <v>DOWNGRADE</v>
          </cell>
          <cell r="BY913" t="str">
            <v>RESET</v>
          </cell>
        </row>
        <row r="914">
          <cell r="A914" t="str">
            <v>A2734</v>
          </cell>
          <cell r="B914" t="str">
            <v>Maria Alvira Soy Djuma</v>
          </cell>
          <cell r="C914" t="str">
            <v>TEMA C2</v>
          </cell>
          <cell r="D914">
            <v>45157</v>
          </cell>
          <cell r="E914" t="str">
            <v>Aug-23</v>
          </cell>
          <cell r="F914" t="str">
            <v>REGULER</v>
          </cell>
          <cell r="G914" t="str">
            <v>REGULER</v>
          </cell>
          <cell r="H914" t="str">
            <v>REGULER</v>
          </cell>
          <cell r="I914" t="str">
            <v>REGULER</v>
          </cell>
          <cell r="J914" t="str">
            <v>-</v>
          </cell>
          <cell r="K914" t="str">
            <v>-</v>
          </cell>
          <cell r="L914" t="str">
            <v>-</v>
          </cell>
          <cell r="M914">
            <v>16</v>
          </cell>
          <cell r="N914">
            <v>36</v>
          </cell>
          <cell r="O914">
            <v>26</v>
          </cell>
          <cell r="P914">
            <v>15</v>
          </cell>
          <cell r="Q914">
            <v>0</v>
          </cell>
          <cell r="R914">
            <v>0</v>
          </cell>
          <cell r="S914" t="str">
            <v/>
          </cell>
          <cell r="T914">
            <v>93</v>
          </cell>
          <cell r="U914">
            <v>16</v>
          </cell>
          <cell r="V914">
            <v>36</v>
          </cell>
          <cell r="W914">
            <v>26</v>
          </cell>
          <cell r="X914">
            <v>15</v>
          </cell>
          <cell r="Y914">
            <v>0</v>
          </cell>
          <cell r="Z914">
            <v>0</v>
          </cell>
          <cell r="AA914" t="str">
            <v/>
          </cell>
          <cell r="AB914">
            <v>93</v>
          </cell>
          <cell r="AC914">
            <v>3</v>
          </cell>
          <cell r="AD914" t="str">
            <v>DOWNGRADE</v>
          </cell>
          <cell r="AE914" t="str">
            <v>RESET</v>
          </cell>
          <cell r="AF914">
            <v>0</v>
          </cell>
          <cell r="AG914">
            <v>3</v>
          </cell>
          <cell r="AH914" t="str">
            <v>SAPHIRE</v>
          </cell>
          <cell r="AI914">
            <v>0</v>
          </cell>
          <cell r="AJ914" t="str">
            <v>FALSE</v>
          </cell>
          <cell r="AK914">
            <v>0</v>
          </cell>
          <cell r="AL914">
            <v>45261</v>
          </cell>
          <cell r="AM914">
            <v>45701</v>
          </cell>
          <cell r="AN914">
            <v>1</v>
          </cell>
          <cell r="AO914">
            <v>0</v>
          </cell>
          <cell r="AP914" t="str">
            <v>-</v>
          </cell>
          <cell r="AQ914" t="str">
            <v>-</v>
          </cell>
          <cell r="AR914" t="str">
            <v>-</v>
          </cell>
          <cell r="AS914" t="str">
            <v>-</v>
          </cell>
          <cell r="AT914" t="str">
            <v>-</v>
          </cell>
          <cell r="AU914" t="str">
            <v>-</v>
          </cell>
          <cell r="AV914" t="str">
            <v/>
          </cell>
          <cell r="AW914">
            <v>22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22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15</v>
          </cell>
          <cell r="BH914">
            <v>22</v>
          </cell>
          <cell r="BI914">
            <v>0</v>
          </cell>
          <cell r="BJ914">
            <v>0</v>
          </cell>
          <cell r="BK914">
            <v>0</v>
          </cell>
          <cell r="BL914">
            <v>0</v>
          </cell>
          <cell r="BM914" t="str">
            <v/>
          </cell>
          <cell r="BN914">
            <v>37</v>
          </cell>
          <cell r="BO914">
            <v>15</v>
          </cell>
          <cell r="BP914">
            <v>22</v>
          </cell>
          <cell r="BQ914">
            <v>0</v>
          </cell>
          <cell r="BR914">
            <v>0</v>
          </cell>
          <cell r="BS914">
            <v>0</v>
          </cell>
          <cell r="BT914">
            <v>0</v>
          </cell>
          <cell r="BU914" t="str">
            <v/>
          </cell>
          <cell r="BV914">
            <v>37</v>
          </cell>
          <cell r="BW914">
            <v>5</v>
          </cell>
          <cell r="BX914" t="str">
            <v>DOWNGRADE</v>
          </cell>
          <cell r="BY914" t="str">
            <v>RESET</v>
          </cell>
        </row>
        <row r="915">
          <cell r="A915" t="str">
            <v>A3713</v>
          </cell>
          <cell r="B915" t="str">
            <v>Maria Enrica Natasya Nandha Puteri</v>
          </cell>
          <cell r="C915" t="str">
            <v>TEMA C2</v>
          </cell>
          <cell r="D915">
            <v>45323</v>
          </cell>
          <cell r="E915" t="str">
            <v>Feb-24</v>
          </cell>
          <cell r="F915" t="str">
            <v>-</v>
          </cell>
          <cell r="G915" t="str">
            <v>-</v>
          </cell>
          <cell r="H915" t="str">
            <v>REGULER</v>
          </cell>
          <cell r="I915" t="str">
            <v>-</v>
          </cell>
          <cell r="J915" t="str">
            <v>-</v>
          </cell>
          <cell r="K915" t="str">
            <v>-</v>
          </cell>
          <cell r="L915" t="str">
            <v>-</v>
          </cell>
          <cell r="M915">
            <v>0</v>
          </cell>
          <cell r="N915">
            <v>0</v>
          </cell>
          <cell r="O915">
            <v>16</v>
          </cell>
          <cell r="P915">
            <v>0</v>
          </cell>
          <cell r="Q915">
            <v>0</v>
          </cell>
          <cell r="R915">
            <v>0</v>
          </cell>
          <cell r="S915" t="str">
            <v/>
          </cell>
          <cell r="T915">
            <v>16</v>
          </cell>
          <cell r="U915">
            <v>0</v>
          </cell>
          <cell r="V915">
            <v>0</v>
          </cell>
          <cell r="W915">
            <v>16</v>
          </cell>
          <cell r="X915">
            <v>0</v>
          </cell>
          <cell r="Y915">
            <v>0</v>
          </cell>
          <cell r="Z915">
            <v>0</v>
          </cell>
          <cell r="AA915" t="str">
            <v/>
          </cell>
          <cell r="AB915">
            <v>16</v>
          </cell>
          <cell r="AC915">
            <v>4</v>
          </cell>
          <cell r="AD915" t="str">
            <v>DOWNGRADE</v>
          </cell>
          <cell r="AE915" t="str">
            <v>RESET</v>
          </cell>
          <cell r="AF915">
            <v>0</v>
          </cell>
          <cell r="AG915">
            <v>1</v>
          </cell>
          <cell r="AH915" t="str">
            <v>SAPHIRE</v>
          </cell>
          <cell r="AI915">
            <v>0</v>
          </cell>
          <cell r="AJ915" t="str">
            <v>FALSE</v>
          </cell>
          <cell r="AK915">
            <v>0</v>
          </cell>
          <cell r="AL915">
            <v>45261</v>
          </cell>
          <cell r="AM915">
            <v>45701</v>
          </cell>
          <cell r="AN915">
            <v>1</v>
          </cell>
          <cell r="AO915">
            <v>0</v>
          </cell>
          <cell r="AP915" t="str">
            <v>-</v>
          </cell>
          <cell r="AQ915" t="str">
            <v>-</v>
          </cell>
          <cell r="AR915" t="str">
            <v>-</v>
          </cell>
          <cell r="AS915" t="str">
            <v>-</v>
          </cell>
          <cell r="AT915" t="str">
            <v>-</v>
          </cell>
          <cell r="AU915" t="str">
            <v>-</v>
          </cell>
          <cell r="AV915" t="str">
            <v/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 t="str">
            <v/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 t="str">
            <v/>
          </cell>
          <cell r="BN915">
            <v>0</v>
          </cell>
          <cell r="BO915" t="str">
            <v/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 t="str">
            <v/>
          </cell>
          <cell r="BV915">
            <v>0</v>
          </cell>
          <cell r="BW915">
            <v>7</v>
          </cell>
          <cell r="BX915" t="str">
            <v>DOWNGRADE</v>
          </cell>
          <cell r="BY915" t="str">
            <v>RESET</v>
          </cell>
        </row>
        <row r="916">
          <cell r="A916" t="str">
            <v>A3984</v>
          </cell>
          <cell r="B916" t="str">
            <v>Maria Vania Pramesti</v>
          </cell>
          <cell r="C916" t="str">
            <v>TEMA C2</v>
          </cell>
          <cell r="D916">
            <v>45408</v>
          </cell>
          <cell r="E916" t="str">
            <v>Apr-24</v>
          </cell>
          <cell r="F916" t="str">
            <v>-</v>
          </cell>
          <cell r="G916" t="str">
            <v>-</v>
          </cell>
          <cell r="H916" t="str">
            <v>-</v>
          </cell>
          <cell r="I916" t="str">
            <v>-</v>
          </cell>
          <cell r="J916" t="str">
            <v>REGULER</v>
          </cell>
          <cell r="K916" t="str">
            <v>REGULER</v>
          </cell>
          <cell r="L916" t="str">
            <v>REGULER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1</v>
          </cell>
          <cell r="R916">
            <v>5</v>
          </cell>
          <cell r="S916">
            <v>11</v>
          </cell>
          <cell r="T916">
            <v>17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1</v>
          </cell>
          <cell r="Z916">
            <v>5</v>
          </cell>
          <cell r="AA916">
            <v>11</v>
          </cell>
          <cell r="AB916">
            <v>17</v>
          </cell>
          <cell r="AC916">
            <v>0</v>
          </cell>
          <cell r="AD916" t="str">
            <v>TIDAK</v>
          </cell>
          <cell r="AE916" t="str">
            <v>TIDAK</v>
          </cell>
          <cell r="AF916">
            <v>17</v>
          </cell>
          <cell r="AG916">
            <v>1</v>
          </cell>
          <cell r="AH916" t="str">
            <v>SAPHIRE</v>
          </cell>
          <cell r="AI916">
            <v>0</v>
          </cell>
          <cell r="AJ916" t="str">
            <v>FALSE</v>
          </cell>
          <cell r="AK916">
            <v>0</v>
          </cell>
          <cell r="AL916">
            <v>45261</v>
          </cell>
          <cell r="AM916">
            <v>45701</v>
          </cell>
          <cell r="AN916">
            <v>1</v>
          </cell>
          <cell r="AO916">
            <v>17</v>
          </cell>
          <cell r="AP916" t="str">
            <v>-</v>
          </cell>
          <cell r="AQ916" t="str">
            <v>-</v>
          </cell>
          <cell r="AR916" t="str">
            <v>REGULER</v>
          </cell>
          <cell r="AS916" t="str">
            <v>-</v>
          </cell>
          <cell r="AT916" t="str">
            <v>-</v>
          </cell>
          <cell r="AU916" t="str">
            <v>-</v>
          </cell>
          <cell r="AV916" t="str">
            <v/>
          </cell>
          <cell r="AW916">
            <v>0</v>
          </cell>
          <cell r="AX916">
            <v>10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10</v>
          </cell>
          <cell r="BD916">
            <v>0</v>
          </cell>
          <cell r="BE916">
            <v>0</v>
          </cell>
          <cell r="BF916">
            <v>0</v>
          </cell>
          <cell r="BG916">
            <v>7</v>
          </cell>
          <cell r="BH916">
            <v>0</v>
          </cell>
          <cell r="BI916">
            <v>10</v>
          </cell>
          <cell r="BJ916">
            <v>0</v>
          </cell>
          <cell r="BK916">
            <v>0</v>
          </cell>
          <cell r="BL916">
            <v>0</v>
          </cell>
          <cell r="BM916" t="str">
            <v/>
          </cell>
          <cell r="BN916">
            <v>17</v>
          </cell>
          <cell r="BO916">
            <v>7</v>
          </cell>
          <cell r="BP916">
            <v>0</v>
          </cell>
          <cell r="BQ916">
            <v>10</v>
          </cell>
          <cell r="BR916">
            <v>0</v>
          </cell>
          <cell r="BS916">
            <v>0</v>
          </cell>
          <cell r="BT916">
            <v>0</v>
          </cell>
          <cell r="BU916" t="str">
            <v/>
          </cell>
          <cell r="BV916">
            <v>17</v>
          </cell>
          <cell r="BW916">
            <v>5</v>
          </cell>
          <cell r="BX916" t="str">
            <v>DOWNGRADE</v>
          </cell>
          <cell r="BY916" t="str">
            <v>RESET</v>
          </cell>
        </row>
        <row r="917">
          <cell r="A917" t="str">
            <v>A2769</v>
          </cell>
          <cell r="B917" t="str">
            <v>Maria Yosepha Galuh Pramesti</v>
          </cell>
          <cell r="C917" t="str">
            <v>TEMA C2</v>
          </cell>
          <cell r="D917">
            <v>45170</v>
          </cell>
          <cell r="E917" t="str">
            <v>Sep-23</v>
          </cell>
          <cell r="F917" t="str">
            <v>REGULER</v>
          </cell>
          <cell r="G917" t="str">
            <v>REGULER</v>
          </cell>
          <cell r="H917" t="str">
            <v>REGULER</v>
          </cell>
          <cell r="I917" t="str">
            <v>REGULER</v>
          </cell>
          <cell r="J917" t="str">
            <v>REGULER</v>
          </cell>
          <cell r="K917" t="str">
            <v>REGULER</v>
          </cell>
          <cell r="L917" t="str">
            <v>-</v>
          </cell>
          <cell r="M917">
            <v>4</v>
          </cell>
          <cell r="N917">
            <v>29</v>
          </cell>
          <cell r="O917">
            <v>29</v>
          </cell>
          <cell r="P917">
            <v>28</v>
          </cell>
          <cell r="Q917">
            <v>23</v>
          </cell>
          <cell r="R917">
            <v>7</v>
          </cell>
          <cell r="S917" t="str">
            <v/>
          </cell>
          <cell r="T917">
            <v>120</v>
          </cell>
          <cell r="U917">
            <v>4</v>
          </cell>
          <cell r="V917">
            <v>29</v>
          </cell>
          <cell r="W917">
            <v>29</v>
          </cell>
          <cell r="X917">
            <v>28</v>
          </cell>
          <cell r="Y917">
            <v>23</v>
          </cell>
          <cell r="Z917">
            <v>7</v>
          </cell>
          <cell r="AA917" t="str">
            <v/>
          </cell>
          <cell r="AB917">
            <v>120</v>
          </cell>
          <cell r="AC917">
            <v>1</v>
          </cell>
          <cell r="AD917" t="str">
            <v>TIDAK</v>
          </cell>
          <cell r="AE917" t="str">
            <v>TIDAK</v>
          </cell>
          <cell r="AF917">
            <v>120</v>
          </cell>
          <cell r="AG917">
            <v>3</v>
          </cell>
          <cell r="AH917" t="str">
            <v>SAPHIRE</v>
          </cell>
          <cell r="AI917">
            <v>0</v>
          </cell>
          <cell r="AJ917" t="str">
            <v>Y</v>
          </cell>
          <cell r="AK917">
            <v>0</v>
          </cell>
          <cell r="AL917">
            <v>45261</v>
          </cell>
          <cell r="AM917">
            <v>45701</v>
          </cell>
          <cell r="AN917">
            <v>1</v>
          </cell>
          <cell r="AO917">
            <v>120</v>
          </cell>
          <cell r="AP917" t="str">
            <v>-</v>
          </cell>
          <cell r="AQ917" t="str">
            <v>-</v>
          </cell>
          <cell r="AR917" t="str">
            <v>-</v>
          </cell>
          <cell r="AS917" t="str">
            <v>-</v>
          </cell>
          <cell r="AT917" t="str">
            <v>-</v>
          </cell>
          <cell r="AU917" t="str">
            <v>-</v>
          </cell>
          <cell r="AV917" t="str">
            <v/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 t="str">
            <v/>
          </cell>
          <cell r="BH917">
            <v>0</v>
          </cell>
          <cell r="BI917">
            <v>0</v>
          </cell>
          <cell r="BJ917">
            <v>0</v>
          </cell>
          <cell r="BK917">
            <v>0</v>
          </cell>
          <cell r="BL917">
            <v>0</v>
          </cell>
          <cell r="BM917" t="str">
            <v/>
          </cell>
          <cell r="BN917">
            <v>0</v>
          </cell>
          <cell r="BO917" t="str">
            <v/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T917">
            <v>0</v>
          </cell>
          <cell r="BU917" t="str">
            <v/>
          </cell>
          <cell r="BV917">
            <v>0</v>
          </cell>
          <cell r="BW917">
            <v>7</v>
          </cell>
          <cell r="BX917" t="str">
            <v>DOWNGRADE</v>
          </cell>
          <cell r="BY917" t="str">
            <v>RESET</v>
          </cell>
        </row>
        <row r="918">
          <cell r="A918" t="str">
            <v>A3958</v>
          </cell>
          <cell r="B918" t="str">
            <v>Marwan Junedi Neolaka</v>
          </cell>
          <cell r="C918" t="str">
            <v>TEMA C2</v>
          </cell>
          <cell r="D918">
            <v>45374</v>
          </cell>
          <cell r="E918" t="str">
            <v>Mar-24</v>
          </cell>
          <cell r="F918" t="str">
            <v>-</v>
          </cell>
          <cell r="G918" t="str">
            <v>-</v>
          </cell>
          <cell r="H918" t="str">
            <v>-</v>
          </cell>
          <cell r="I918" t="str">
            <v>REGULER</v>
          </cell>
          <cell r="J918" t="str">
            <v>REGULER</v>
          </cell>
          <cell r="K918" t="str">
            <v>-</v>
          </cell>
          <cell r="L918" t="str">
            <v>-</v>
          </cell>
          <cell r="M918">
            <v>0</v>
          </cell>
          <cell r="N918">
            <v>0</v>
          </cell>
          <cell r="O918">
            <v>0</v>
          </cell>
          <cell r="P918">
            <v>2</v>
          </cell>
          <cell r="Q918">
            <v>7</v>
          </cell>
          <cell r="R918">
            <v>0</v>
          </cell>
          <cell r="S918" t="str">
            <v/>
          </cell>
          <cell r="T918">
            <v>9</v>
          </cell>
          <cell r="U918">
            <v>0</v>
          </cell>
          <cell r="V918">
            <v>0</v>
          </cell>
          <cell r="W918">
            <v>0</v>
          </cell>
          <cell r="X918">
            <v>2</v>
          </cell>
          <cell r="Y918">
            <v>7</v>
          </cell>
          <cell r="Z918">
            <v>0</v>
          </cell>
          <cell r="AA918" t="str">
            <v/>
          </cell>
          <cell r="AB918">
            <v>9</v>
          </cell>
          <cell r="AC918">
            <v>2</v>
          </cell>
          <cell r="AD918" t="str">
            <v>TIDAK</v>
          </cell>
          <cell r="AE918" t="str">
            <v>TIDAK</v>
          </cell>
          <cell r="AF918">
            <v>9</v>
          </cell>
          <cell r="AG918">
            <v>1</v>
          </cell>
          <cell r="AH918" t="str">
            <v>SAPHIRE</v>
          </cell>
          <cell r="AI918">
            <v>0</v>
          </cell>
          <cell r="AJ918" t="str">
            <v>FALSE</v>
          </cell>
          <cell r="AK918">
            <v>0</v>
          </cell>
          <cell r="AL918">
            <v>45261</v>
          </cell>
          <cell r="AM918">
            <v>45701</v>
          </cell>
          <cell r="AN918">
            <v>1</v>
          </cell>
          <cell r="AO918">
            <v>9</v>
          </cell>
          <cell r="AP918" t="str">
            <v>-</v>
          </cell>
          <cell r="AQ918" t="str">
            <v>-</v>
          </cell>
          <cell r="AR918" t="str">
            <v>-</v>
          </cell>
          <cell r="AS918" t="str">
            <v>-</v>
          </cell>
          <cell r="AT918" t="str">
            <v>-</v>
          </cell>
          <cell r="AU918" t="str">
            <v>-</v>
          </cell>
          <cell r="AV918" t="str">
            <v/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 t="str">
            <v/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 t="str">
            <v/>
          </cell>
          <cell r="BN918">
            <v>0</v>
          </cell>
          <cell r="BO918" t="str">
            <v/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 t="str">
            <v/>
          </cell>
          <cell r="BV918">
            <v>0</v>
          </cell>
          <cell r="BW918">
            <v>7</v>
          </cell>
          <cell r="BX918" t="str">
            <v>DOWNGRADE</v>
          </cell>
          <cell r="BY918" t="str">
            <v>RESET</v>
          </cell>
        </row>
        <row r="919">
          <cell r="A919" t="str">
            <v>A1250</v>
          </cell>
          <cell r="B919" t="str">
            <v>Mayang Putri Inanda Sari</v>
          </cell>
          <cell r="C919" t="str">
            <v>TEMA C2</v>
          </cell>
          <cell r="D919">
            <v>44942</v>
          </cell>
          <cell r="E919" t="str">
            <v>Jan-23</v>
          </cell>
          <cell r="F919" t="str">
            <v>REGULER</v>
          </cell>
          <cell r="G919" t="str">
            <v>REGULER</v>
          </cell>
          <cell r="H919" t="str">
            <v>REGULER</v>
          </cell>
          <cell r="I919" t="str">
            <v>REGULER</v>
          </cell>
          <cell r="J919" t="str">
            <v>REGULER</v>
          </cell>
          <cell r="K919" t="str">
            <v>REGULER</v>
          </cell>
          <cell r="L919" t="str">
            <v>REGULER</v>
          </cell>
          <cell r="M919">
            <v>20</v>
          </cell>
          <cell r="N919">
            <v>43</v>
          </cell>
          <cell r="O919">
            <v>39</v>
          </cell>
          <cell r="P919">
            <v>37</v>
          </cell>
          <cell r="Q919">
            <v>34</v>
          </cell>
          <cell r="R919">
            <v>41</v>
          </cell>
          <cell r="S919">
            <v>22</v>
          </cell>
          <cell r="T919">
            <v>236</v>
          </cell>
          <cell r="U919">
            <v>20</v>
          </cell>
          <cell r="V919">
            <v>43</v>
          </cell>
          <cell r="W919">
            <v>39</v>
          </cell>
          <cell r="X919">
            <v>37</v>
          </cell>
          <cell r="Y919">
            <v>34</v>
          </cell>
          <cell r="Z919">
            <v>41</v>
          </cell>
          <cell r="AA919">
            <v>22</v>
          </cell>
          <cell r="AB919">
            <v>236</v>
          </cell>
          <cell r="AC919">
            <v>0</v>
          </cell>
          <cell r="AD919" t="str">
            <v>TIDAK</v>
          </cell>
          <cell r="AE919" t="str">
            <v>TIDAK</v>
          </cell>
          <cell r="AF919">
            <v>236</v>
          </cell>
          <cell r="AG919">
            <v>2</v>
          </cell>
          <cell r="AH919" t="str">
            <v>SAPHIRE</v>
          </cell>
          <cell r="AI919">
            <v>0</v>
          </cell>
          <cell r="AJ919" t="str">
            <v>Y</v>
          </cell>
          <cell r="AK919">
            <v>0</v>
          </cell>
          <cell r="AL919">
            <v>45261</v>
          </cell>
          <cell r="AM919">
            <v>45701</v>
          </cell>
          <cell r="AN919">
            <v>1</v>
          </cell>
          <cell r="AO919">
            <v>236</v>
          </cell>
          <cell r="AP919" t="str">
            <v>-</v>
          </cell>
          <cell r="AQ919" t="str">
            <v>-</v>
          </cell>
          <cell r="AR919" t="str">
            <v>EKSKLUSIF</v>
          </cell>
          <cell r="AS919" t="str">
            <v>EKSKLUSIF</v>
          </cell>
          <cell r="AT919" t="str">
            <v>EKSKLUSIF</v>
          </cell>
          <cell r="AU919" t="str">
            <v>REGULER</v>
          </cell>
          <cell r="AV919" t="str">
            <v/>
          </cell>
          <cell r="AW919">
            <v>50</v>
          </cell>
          <cell r="AX919">
            <v>48</v>
          </cell>
          <cell r="AY919">
            <v>44</v>
          </cell>
          <cell r="AZ919">
            <v>49</v>
          </cell>
          <cell r="BA919">
            <v>39</v>
          </cell>
          <cell r="BB919">
            <v>50</v>
          </cell>
          <cell r="BC919">
            <v>48</v>
          </cell>
          <cell r="BD919">
            <v>44</v>
          </cell>
          <cell r="BE919">
            <v>49</v>
          </cell>
          <cell r="BF919">
            <v>39</v>
          </cell>
          <cell r="BG919">
            <v>11</v>
          </cell>
          <cell r="BH919">
            <v>50</v>
          </cell>
          <cell r="BI919">
            <v>48</v>
          </cell>
          <cell r="BJ919">
            <v>44</v>
          </cell>
          <cell r="BK919">
            <v>49</v>
          </cell>
          <cell r="BL919">
            <v>39</v>
          </cell>
          <cell r="BM919">
            <v>20</v>
          </cell>
          <cell r="BN919">
            <v>261</v>
          </cell>
          <cell r="BO919">
            <v>11</v>
          </cell>
          <cell r="BP919">
            <v>50</v>
          </cell>
          <cell r="BQ919">
            <v>0</v>
          </cell>
          <cell r="BR919">
            <v>0</v>
          </cell>
          <cell r="BS919">
            <v>0</v>
          </cell>
          <cell r="BT919">
            <v>39</v>
          </cell>
          <cell r="BU919">
            <v>20</v>
          </cell>
          <cell r="BV919">
            <v>120</v>
          </cell>
          <cell r="BW919">
            <v>0</v>
          </cell>
          <cell r="BX919" t="str">
            <v>TIDAK</v>
          </cell>
          <cell r="BY919" t="str">
            <v>TIDAK</v>
          </cell>
        </row>
        <row r="920">
          <cell r="A920" t="str">
            <v>A1801</v>
          </cell>
          <cell r="B920" t="str">
            <v xml:space="preserve">Mega Dasmawati </v>
          </cell>
          <cell r="C920" t="str">
            <v>TEMA C2</v>
          </cell>
          <cell r="D920">
            <v>45062</v>
          </cell>
          <cell r="E920" t="str">
            <v>May-23</v>
          </cell>
          <cell r="F920" t="str">
            <v>REGULER</v>
          </cell>
          <cell r="G920" t="str">
            <v>REGULER</v>
          </cell>
          <cell r="H920" t="str">
            <v>REGULER</v>
          </cell>
          <cell r="I920" t="str">
            <v>REGULER</v>
          </cell>
          <cell r="J920" t="str">
            <v>REGULER</v>
          </cell>
          <cell r="K920" t="str">
            <v>REGULER</v>
          </cell>
          <cell r="L920" t="str">
            <v>REGULER</v>
          </cell>
          <cell r="M920">
            <v>19</v>
          </cell>
          <cell r="N920">
            <v>38</v>
          </cell>
          <cell r="O920">
            <v>28</v>
          </cell>
          <cell r="P920">
            <v>32</v>
          </cell>
          <cell r="Q920">
            <v>36</v>
          </cell>
          <cell r="R920">
            <v>40</v>
          </cell>
          <cell r="S920">
            <v>22</v>
          </cell>
          <cell r="T920">
            <v>215</v>
          </cell>
          <cell r="U920">
            <v>19</v>
          </cell>
          <cell r="V920">
            <v>38</v>
          </cell>
          <cell r="W920">
            <v>28</v>
          </cell>
          <cell r="X920">
            <v>32</v>
          </cell>
          <cell r="Y920">
            <v>36</v>
          </cell>
          <cell r="Z920">
            <v>40</v>
          </cell>
          <cell r="AA920">
            <v>22</v>
          </cell>
          <cell r="AB920">
            <v>215</v>
          </cell>
          <cell r="AC920">
            <v>0</v>
          </cell>
          <cell r="AD920" t="str">
            <v>TIDAK</v>
          </cell>
          <cell r="AE920" t="str">
            <v>TIDAK</v>
          </cell>
          <cell r="AF920">
            <v>215</v>
          </cell>
          <cell r="AG920">
            <v>2</v>
          </cell>
          <cell r="AH920" t="str">
            <v>SAPHIRE</v>
          </cell>
          <cell r="AI920">
            <v>0</v>
          </cell>
          <cell r="AJ920" t="str">
            <v>Y</v>
          </cell>
          <cell r="AK920">
            <v>0</v>
          </cell>
          <cell r="AL920">
            <v>45261</v>
          </cell>
          <cell r="AM920">
            <v>45701</v>
          </cell>
          <cell r="AN920">
            <v>1</v>
          </cell>
          <cell r="AO920">
            <v>215</v>
          </cell>
          <cell r="AP920" t="str">
            <v>-</v>
          </cell>
          <cell r="AQ920" t="str">
            <v>-</v>
          </cell>
          <cell r="AR920" t="str">
            <v>REGULER</v>
          </cell>
          <cell r="AS920" t="str">
            <v>REGULER</v>
          </cell>
          <cell r="AT920" t="str">
            <v>REGULER</v>
          </cell>
          <cell r="AU920" t="str">
            <v>REGULER</v>
          </cell>
          <cell r="AV920" t="str">
            <v/>
          </cell>
          <cell r="AW920">
            <v>41</v>
          </cell>
          <cell r="AX920">
            <v>34</v>
          </cell>
          <cell r="AY920">
            <v>31</v>
          </cell>
          <cell r="AZ920">
            <v>39</v>
          </cell>
          <cell r="BA920">
            <v>7</v>
          </cell>
          <cell r="BB920">
            <v>41</v>
          </cell>
          <cell r="BC920">
            <v>34</v>
          </cell>
          <cell r="BD920">
            <v>31</v>
          </cell>
          <cell r="BE920">
            <v>39</v>
          </cell>
          <cell r="BF920">
            <v>7</v>
          </cell>
          <cell r="BG920">
            <v>16</v>
          </cell>
          <cell r="BH920">
            <v>41</v>
          </cell>
          <cell r="BI920">
            <v>34</v>
          </cell>
          <cell r="BJ920">
            <v>31</v>
          </cell>
          <cell r="BK920">
            <v>39</v>
          </cell>
          <cell r="BL920">
            <v>7</v>
          </cell>
          <cell r="BM920" t="str">
            <v/>
          </cell>
          <cell r="BN920">
            <v>168</v>
          </cell>
          <cell r="BO920">
            <v>16</v>
          </cell>
          <cell r="BP920">
            <v>41</v>
          </cell>
          <cell r="BQ920">
            <v>34</v>
          </cell>
          <cell r="BR920">
            <v>31</v>
          </cell>
          <cell r="BS920">
            <v>39</v>
          </cell>
          <cell r="BT920">
            <v>7</v>
          </cell>
          <cell r="BU920" t="str">
            <v/>
          </cell>
          <cell r="BV920">
            <v>168</v>
          </cell>
          <cell r="BW920">
            <v>1</v>
          </cell>
          <cell r="BX920" t="str">
            <v>TIDAK</v>
          </cell>
          <cell r="BY920" t="str">
            <v>TIDAK</v>
          </cell>
        </row>
        <row r="921">
          <cell r="A921" t="str">
            <v>A2600</v>
          </cell>
          <cell r="B921" t="str">
            <v>Melda Yanti Siregar</v>
          </cell>
          <cell r="C921" t="str">
            <v>TEMA C2</v>
          </cell>
          <cell r="D921">
            <v>45110</v>
          </cell>
          <cell r="E921" t="str">
            <v>Jul-23</v>
          </cell>
          <cell r="F921" t="str">
            <v>REGULER</v>
          </cell>
          <cell r="G921" t="str">
            <v>REGULER</v>
          </cell>
          <cell r="H921" t="str">
            <v>REGULER</v>
          </cell>
          <cell r="I921" t="str">
            <v>REGULER</v>
          </cell>
          <cell r="J921" t="str">
            <v>-</v>
          </cell>
          <cell r="K921" t="str">
            <v>-</v>
          </cell>
          <cell r="L921" t="str">
            <v>-</v>
          </cell>
          <cell r="M921">
            <v>18</v>
          </cell>
          <cell r="N921">
            <v>47</v>
          </cell>
          <cell r="O921">
            <v>41</v>
          </cell>
          <cell r="P921">
            <v>20</v>
          </cell>
          <cell r="Q921">
            <v>0</v>
          </cell>
          <cell r="R921">
            <v>0</v>
          </cell>
          <cell r="S921" t="str">
            <v/>
          </cell>
          <cell r="T921">
            <v>126</v>
          </cell>
          <cell r="U921">
            <v>18</v>
          </cell>
          <cell r="V921">
            <v>47</v>
          </cell>
          <cell r="W921">
            <v>41</v>
          </cell>
          <cell r="X921">
            <v>20</v>
          </cell>
          <cell r="Y921">
            <v>0</v>
          </cell>
          <cell r="Z921">
            <v>0</v>
          </cell>
          <cell r="AA921" t="str">
            <v/>
          </cell>
          <cell r="AB921">
            <v>126</v>
          </cell>
          <cell r="AC921">
            <v>3</v>
          </cell>
          <cell r="AD921" t="str">
            <v>DOWNGRADE</v>
          </cell>
          <cell r="AE921" t="str">
            <v>RESET</v>
          </cell>
          <cell r="AF921">
            <v>0</v>
          </cell>
          <cell r="AG921">
            <v>2</v>
          </cell>
          <cell r="AH921" t="str">
            <v>SAPHIRE</v>
          </cell>
          <cell r="AI921">
            <v>0</v>
          </cell>
          <cell r="AJ921" t="str">
            <v>FALSE</v>
          </cell>
          <cell r="AK921">
            <v>0</v>
          </cell>
          <cell r="AL921">
            <v>45261</v>
          </cell>
          <cell r="AM921">
            <v>45701</v>
          </cell>
          <cell r="AN921">
            <v>1</v>
          </cell>
          <cell r="AO921">
            <v>0</v>
          </cell>
          <cell r="AP921" t="str">
            <v>-</v>
          </cell>
          <cell r="AQ921" t="str">
            <v>-</v>
          </cell>
          <cell r="AR921" t="str">
            <v>-</v>
          </cell>
          <cell r="AS921" t="str">
            <v>-</v>
          </cell>
          <cell r="AT921" t="str">
            <v>-</v>
          </cell>
          <cell r="AU921" t="str">
            <v>-</v>
          </cell>
          <cell r="AV921" t="str">
            <v/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 t="str">
            <v/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 t="str">
            <v/>
          </cell>
          <cell r="BN921">
            <v>0</v>
          </cell>
          <cell r="BO921" t="str">
            <v/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 t="str">
            <v/>
          </cell>
          <cell r="BV921">
            <v>0</v>
          </cell>
          <cell r="BW921">
            <v>7</v>
          </cell>
          <cell r="BX921" t="str">
            <v>DOWNGRADE</v>
          </cell>
          <cell r="BY921" t="str">
            <v>RESET</v>
          </cell>
        </row>
        <row r="922">
          <cell r="A922" t="str">
            <v>A1756</v>
          </cell>
          <cell r="B922" t="str">
            <v>Melinda Intan Rahmawati</v>
          </cell>
          <cell r="C922" t="str">
            <v>TEMA C2</v>
          </cell>
          <cell r="D922">
            <v>45019</v>
          </cell>
          <cell r="E922" t="str">
            <v>Apr-23</v>
          </cell>
          <cell r="F922" t="str">
            <v>EKSKLUSIF</v>
          </cell>
          <cell r="G922" t="str">
            <v>EKSKLUSIF</v>
          </cell>
          <cell r="H922" t="str">
            <v>EKSKLUSIF</v>
          </cell>
          <cell r="I922" t="str">
            <v>REGULER</v>
          </cell>
          <cell r="J922" t="str">
            <v>REGULER</v>
          </cell>
          <cell r="K922" t="str">
            <v>EKSKLUSIF</v>
          </cell>
          <cell r="L922" t="str">
            <v>EKSKLUSIF</v>
          </cell>
          <cell r="M922">
            <v>21</v>
          </cell>
          <cell r="N922">
            <v>46</v>
          </cell>
          <cell r="O922">
            <v>38</v>
          </cell>
          <cell r="P922">
            <v>43</v>
          </cell>
          <cell r="Q922">
            <v>34</v>
          </cell>
          <cell r="R922">
            <v>43</v>
          </cell>
          <cell r="S922">
            <v>22</v>
          </cell>
          <cell r="T922">
            <v>247</v>
          </cell>
          <cell r="U922">
            <v>0</v>
          </cell>
          <cell r="V922">
            <v>0</v>
          </cell>
          <cell r="W922">
            <v>0</v>
          </cell>
          <cell r="X922">
            <v>43</v>
          </cell>
          <cell r="Y922">
            <v>34</v>
          </cell>
          <cell r="Z922">
            <v>0</v>
          </cell>
          <cell r="AA922">
            <v>0</v>
          </cell>
          <cell r="AB922">
            <v>77</v>
          </cell>
          <cell r="AC922">
            <v>0</v>
          </cell>
          <cell r="AD922" t="str">
            <v>TIDAK</v>
          </cell>
          <cell r="AE922" t="str">
            <v>TIDAK</v>
          </cell>
          <cell r="AF922">
            <v>77</v>
          </cell>
          <cell r="AG922">
            <v>2</v>
          </cell>
          <cell r="AH922" t="str">
            <v>SAPHIRE</v>
          </cell>
          <cell r="AI922">
            <v>0</v>
          </cell>
          <cell r="AJ922" t="str">
            <v>Y</v>
          </cell>
          <cell r="AK922">
            <v>0</v>
          </cell>
          <cell r="AL922">
            <v>45261</v>
          </cell>
          <cell r="AM922">
            <v>45701</v>
          </cell>
          <cell r="AN922">
            <v>1</v>
          </cell>
          <cell r="AO922">
            <v>77</v>
          </cell>
          <cell r="AP922" t="str">
            <v>EKSKLUSIF</v>
          </cell>
          <cell r="AQ922" t="str">
            <v>-</v>
          </cell>
          <cell r="AR922" t="str">
            <v>EKSKLUSIF</v>
          </cell>
          <cell r="AS922" t="str">
            <v>EKSKLUSIF</v>
          </cell>
          <cell r="AT922" t="str">
            <v>EKSKLUSIF</v>
          </cell>
          <cell r="AU922" t="str">
            <v>REGULER</v>
          </cell>
          <cell r="AV922" t="str">
            <v/>
          </cell>
          <cell r="AW922">
            <v>50</v>
          </cell>
          <cell r="AX922">
            <v>48</v>
          </cell>
          <cell r="AY922">
            <v>40</v>
          </cell>
          <cell r="AZ922">
            <v>48</v>
          </cell>
          <cell r="BA922">
            <v>35</v>
          </cell>
          <cell r="BB922">
            <v>50</v>
          </cell>
          <cell r="BC922">
            <v>48</v>
          </cell>
          <cell r="BD922">
            <v>40</v>
          </cell>
          <cell r="BE922">
            <v>48</v>
          </cell>
          <cell r="BF922">
            <v>35</v>
          </cell>
          <cell r="BG922">
            <v>19</v>
          </cell>
          <cell r="BH922">
            <v>50</v>
          </cell>
          <cell r="BI922">
            <v>48</v>
          </cell>
          <cell r="BJ922">
            <v>40</v>
          </cell>
          <cell r="BK922">
            <v>48</v>
          </cell>
          <cell r="BL922">
            <v>35</v>
          </cell>
          <cell r="BM922" t="str">
            <v/>
          </cell>
          <cell r="BN922">
            <v>240</v>
          </cell>
          <cell r="BO922">
            <v>0</v>
          </cell>
          <cell r="BP922">
            <v>50</v>
          </cell>
          <cell r="BQ922">
            <v>0</v>
          </cell>
          <cell r="BR922">
            <v>0</v>
          </cell>
          <cell r="BS922">
            <v>0</v>
          </cell>
          <cell r="BT922">
            <v>35</v>
          </cell>
          <cell r="BU922" t="str">
            <v/>
          </cell>
          <cell r="BV922">
            <v>85</v>
          </cell>
          <cell r="BW922">
            <v>1</v>
          </cell>
          <cell r="BX922" t="str">
            <v>TIDAK</v>
          </cell>
          <cell r="BY922" t="str">
            <v>TIDAK</v>
          </cell>
        </row>
        <row r="923">
          <cell r="A923" t="str">
            <v>A2980</v>
          </cell>
          <cell r="B923" t="str">
            <v>Melly Kusumawati</v>
          </cell>
          <cell r="C923" t="str">
            <v>TEMA C2</v>
          </cell>
          <cell r="D923">
            <v>45201</v>
          </cell>
          <cell r="E923" t="str">
            <v>Oct-23</v>
          </cell>
          <cell r="F923" t="str">
            <v>REGULER</v>
          </cell>
          <cell r="G923" t="str">
            <v>REGULER</v>
          </cell>
          <cell r="H923" t="str">
            <v>REGULER</v>
          </cell>
          <cell r="I923" t="str">
            <v>REGULER</v>
          </cell>
          <cell r="J923" t="str">
            <v>REGULER</v>
          </cell>
          <cell r="K923" t="str">
            <v>REGULER</v>
          </cell>
          <cell r="L923" t="str">
            <v>REGULER</v>
          </cell>
          <cell r="M923">
            <v>15</v>
          </cell>
          <cell r="N923">
            <v>25</v>
          </cell>
          <cell r="O923">
            <v>17</v>
          </cell>
          <cell r="P923">
            <v>22</v>
          </cell>
          <cell r="Q923">
            <v>3</v>
          </cell>
          <cell r="R923">
            <v>10</v>
          </cell>
          <cell r="S923">
            <v>3</v>
          </cell>
          <cell r="T923">
            <v>95</v>
          </cell>
          <cell r="U923">
            <v>15</v>
          </cell>
          <cell r="V923">
            <v>25</v>
          </cell>
          <cell r="W923">
            <v>17</v>
          </cell>
          <cell r="X923">
            <v>22</v>
          </cell>
          <cell r="Y923">
            <v>3</v>
          </cell>
          <cell r="Z923">
            <v>10</v>
          </cell>
          <cell r="AA923">
            <v>3</v>
          </cell>
          <cell r="AB923">
            <v>95</v>
          </cell>
          <cell r="AC923">
            <v>0</v>
          </cell>
          <cell r="AD923" t="str">
            <v>TIDAK</v>
          </cell>
          <cell r="AE923" t="str">
            <v>TIDAK</v>
          </cell>
          <cell r="AF923">
            <v>95</v>
          </cell>
          <cell r="AG923">
            <v>2</v>
          </cell>
          <cell r="AH923" t="str">
            <v>SAPHIRE</v>
          </cell>
          <cell r="AI923">
            <v>0</v>
          </cell>
          <cell r="AJ923" t="str">
            <v>Y</v>
          </cell>
          <cell r="AK923">
            <v>0</v>
          </cell>
          <cell r="AL923">
            <v>45261</v>
          </cell>
          <cell r="AM923">
            <v>45701</v>
          </cell>
          <cell r="AN923">
            <v>1</v>
          </cell>
          <cell r="AO923">
            <v>95</v>
          </cell>
          <cell r="AP923" t="str">
            <v>-</v>
          </cell>
          <cell r="AQ923" t="str">
            <v>-</v>
          </cell>
          <cell r="AR923" t="str">
            <v>-</v>
          </cell>
          <cell r="AS923" t="str">
            <v>-</v>
          </cell>
          <cell r="AT923" t="str">
            <v>-</v>
          </cell>
          <cell r="AU923" t="str">
            <v>-</v>
          </cell>
          <cell r="AV923" t="str">
            <v/>
          </cell>
          <cell r="AW923">
            <v>2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2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1</v>
          </cell>
          <cell r="BH923">
            <v>2</v>
          </cell>
          <cell r="BI923">
            <v>0</v>
          </cell>
          <cell r="BJ923">
            <v>0</v>
          </cell>
          <cell r="BK923">
            <v>0</v>
          </cell>
          <cell r="BL923">
            <v>0</v>
          </cell>
          <cell r="BM923" t="str">
            <v/>
          </cell>
          <cell r="BN923">
            <v>3</v>
          </cell>
          <cell r="BO923">
            <v>1</v>
          </cell>
          <cell r="BP923">
            <v>2</v>
          </cell>
          <cell r="BQ923">
            <v>0</v>
          </cell>
          <cell r="BR923">
            <v>0</v>
          </cell>
          <cell r="BS923">
            <v>0</v>
          </cell>
          <cell r="BT923">
            <v>0</v>
          </cell>
          <cell r="BU923" t="str">
            <v/>
          </cell>
          <cell r="BV923">
            <v>3</v>
          </cell>
          <cell r="BW923">
            <v>5</v>
          </cell>
          <cell r="BX923" t="str">
            <v>DOWNGRADE</v>
          </cell>
          <cell r="BY923" t="str">
            <v>RESET</v>
          </cell>
        </row>
        <row r="924">
          <cell r="A924" t="str">
            <v>A3239</v>
          </cell>
          <cell r="B924" t="str">
            <v>Melvin Zebua</v>
          </cell>
          <cell r="C924" t="str">
            <v>TEMA C2</v>
          </cell>
          <cell r="D924">
            <v>45237</v>
          </cell>
          <cell r="E924" t="str">
            <v>Nov-23</v>
          </cell>
          <cell r="F924" t="str">
            <v>REGULER</v>
          </cell>
          <cell r="G924" t="str">
            <v>REGULER</v>
          </cell>
          <cell r="H924" t="str">
            <v>REGULER</v>
          </cell>
          <cell r="I924" t="str">
            <v>REGULER</v>
          </cell>
          <cell r="J924" t="str">
            <v>REGULER</v>
          </cell>
          <cell r="K924" t="str">
            <v>-</v>
          </cell>
          <cell r="L924" t="str">
            <v>-</v>
          </cell>
          <cell r="M924">
            <v>19</v>
          </cell>
          <cell r="N924">
            <v>39</v>
          </cell>
          <cell r="O924">
            <v>38</v>
          </cell>
          <cell r="P924">
            <v>32</v>
          </cell>
          <cell r="Q924">
            <v>20</v>
          </cell>
          <cell r="R924">
            <v>0</v>
          </cell>
          <cell r="S924" t="str">
            <v/>
          </cell>
          <cell r="T924">
            <v>148</v>
          </cell>
          <cell r="U924">
            <v>19</v>
          </cell>
          <cell r="V924">
            <v>39</v>
          </cell>
          <cell r="W924">
            <v>38</v>
          </cell>
          <cell r="X924">
            <v>32</v>
          </cell>
          <cell r="Y924">
            <v>20</v>
          </cell>
          <cell r="Z924">
            <v>0</v>
          </cell>
          <cell r="AA924" t="str">
            <v/>
          </cell>
          <cell r="AB924">
            <v>148</v>
          </cell>
          <cell r="AC924">
            <v>2</v>
          </cell>
          <cell r="AD924" t="str">
            <v>TIDAK</v>
          </cell>
          <cell r="AE924" t="str">
            <v>TIDAK</v>
          </cell>
          <cell r="AF924">
            <v>148</v>
          </cell>
          <cell r="AG924">
            <v>3</v>
          </cell>
          <cell r="AH924" t="str">
            <v>SAPHIRE</v>
          </cell>
          <cell r="AI924">
            <v>0</v>
          </cell>
          <cell r="AJ924" t="str">
            <v>Y</v>
          </cell>
          <cell r="AK924">
            <v>0</v>
          </cell>
          <cell r="AL924">
            <v>45261</v>
          </cell>
          <cell r="AM924">
            <v>45701</v>
          </cell>
          <cell r="AN924">
            <v>1</v>
          </cell>
          <cell r="AO924">
            <v>148</v>
          </cell>
          <cell r="AP924" t="str">
            <v>-</v>
          </cell>
          <cell r="AQ924" t="str">
            <v>-</v>
          </cell>
          <cell r="AR924" t="str">
            <v>-</v>
          </cell>
          <cell r="AS924" t="str">
            <v>-</v>
          </cell>
          <cell r="AT924" t="str">
            <v>-</v>
          </cell>
          <cell r="AU924" t="str">
            <v>-</v>
          </cell>
          <cell r="AV924" t="str">
            <v/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 t="str">
            <v/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 t="str">
            <v/>
          </cell>
          <cell r="BN924">
            <v>0</v>
          </cell>
          <cell r="BO924" t="str">
            <v/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 t="str">
            <v/>
          </cell>
          <cell r="BV924">
            <v>0</v>
          </cell>
          <cell r="BW924">
            <v>7</v>
          </cell>
          <cell r="BX924" t="str">
            <v>DOWNGRADE</v>
          </cell>
          <cell r="BY924" t="str">
            <v>RESET</v>
          </cell>
        </row>
        <row r="925">
          <cell r="A925" t="str">
            <v>A3034</v>
          </cell>
          <cell r="B925" t="str">
            <v>Meytia Eka Putri</v>
          </cell>
          <cell r="C925" t="str">
            <v>TEMA C2</v>
          </cell>
          <cell r="D925">
            <v>45202</v>
          </cell>
          <cell r="E925" t="str">
            <v>Oct-23</v>
          </cell>
          <cell r="F925" t="str">
            <v>EKSKLUSIF</v>
          </cell>
          <cell r="G925" t="str">
            <v>EKSKLUSIF</v>
          </cell>
          <cell r="H925" t="str">
            <v>EKSKLUSIF</v>
          </cell>
          <cell r="I925" t="str">
            <v>REGULER</v>
          </cell>
          <cell r="J925" t="str">
            <v>REGULER</v>
          </cell>
          <cell r="K925" t="str">
            <v>REGULER</v>
          </cell>
          <cell r="L925" t="str">
            <v>REGULER</v>
          </cell>
          <cell r="M925">
            <v>20</v>
          </cell>
          <cell r="N925">
            <v>47</v>
          </cell>
          <cell r="O925">
            <v>40</v>
          </cell>
          <cell r="P925">
            <v>36</v>
          </cell>
          <cell r="Q925">
            <v>13</v>
          </cell>
          <cell r="R925">
            <v>37</v>
          </cell>
          <cell r="S925">
            <v>21</v>
          </cell>
          <cell r="T925">
            <v>214</v>
          </cell>
          <cell r="U925">
            <v>0</v>
          </cell>
          <cell r="V925">
            <v>0</v>
          </cell>
          <cell r="W925">
            <v>0</v>
          </cell>
          <cell r="X925">
            <v>36</v>
          </cell>
          <cell r="Y925">
            <v>13</v>
          </cell>
          <cell r="Z925">
            <v>37</v>
          </cell>
          <cell r="AA925">
            <v>21</v>
          </cell>
          <cell r="AB925">
            <v>107</v>
          </cell>
          <cell r="AC925">
            <v>0</v>
          </cell>
          <cell r="AD925" t="str">
            <v>TIDAK</v>
          </cell>
          <cell r="AE925" t="str">
            <v>TIDAK</v>
          </cell>
          <cell r="AF925">
            <v>107</v>
          </cell>
          <cell r="AG925">
            <v>2</v>
          </cell>
          <cell r="AH925" t="str">
            <v>SAPHIRE</v>
          </cell>
          <cell r="AI925">
            <v>0</v>
          </cell>
          <cell r="AJ925" t="str">
            <v>Y</v>
          </cell>
          <cell r="AK925">
            <v>0</v>
          </cell>
          <cell r="AL925">
            <v>45261</v>
          </cell>
          <cell r="AM925">
            <v>45701</v>
          </cell>
          <cell r="AN925">
            <v>1</v>
          </cell>
          <cell r="AO925">
            <v>107</v>
          </cell>
          <cell r="AP925" t="str">
            <v>-</v>
          </cell>
          <cell r="AQ925" t="str">
            <v>-</v>
          </cell>
          <cell r="AR925" t="str">
            <v>EKSKLUSIF</v>
          </cell>
          <cell r="AS925" t="str">
            <v>EKSKLUSIF</v>
          </cell>
          <cell r="AT925" t="str">
            <v>EKSKLUSIF</v>
          </cell>
          <cell r="AU925" t="str">
            <v>EKSKLUSIF</v>
          </cell>
          <cell r="AV925" t="str">
            <v/>
          </cell>
          <cell r="AW925">
            <v>49</v>
          </cell>
          <cell r="AX925">
            <v>46</v>
          </cell>
          <cell r="AY925">
            <v>36</v>
          </cell>
          <cell r="AZ925">
            <v>47</v>
          </cell>
          <cell r="BA925">
            <v>44</v>
          </cell>
          <cell r="BB925">
            <v>49</v>
          </cell>
          <cell r="BC925">
            <v>46</v>
          </cell>
          <cell r="BD925">
            <v>36</v>
          </cell>
          <cell r="BE925">
            <v>47</v>
          </cell>
          <cell r="BF925">
            <v>44</v>
          </cell>
          <cell r="BG925">
            <v>19</v>
          </cell>
          <cell r="BH925">
            <v>49</v>
          </cell>
          <cell r="BI925">
            <v>46</v>
          </cell>
          <cell r="BJ925">
            <v>36</v>
          </cell>
          <cell r="BK925">
            <v>47</v>
          </cell>
          <cell r="BL925">
            <v>44</v>
          </cell>
          <cell r="BM925">
            <v>21</v>
          </cell>
          <cell r="BN925">
            <v>262</v>
          </cell>
          <cell r="BO925">
            <v>19</v>
          </cell>
          <cell r="BP925">
            <v>49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21</v>
          </cell>
          <cell r="BV925">
            <v>89</v>
          </cell>
          <cell r="BW925">
            <v>0</v>
          </cell>
          <cell r="BX925" t="str">
            <v>TIDAK</v>
          </cell>
          <cell r="BY925" t="str">
            <v>TIDAK</v>
          </cell>
        </row>
        <row r="926">
          <cell r="A926" t="str">
            <v>A2505</v>
          </cell>
          <cell r="B926" t="str">
            <v>Michael Valentino</v>
          </cell>
          <cell r="C926" t="str">
            <v>TEMA C2</v>
          </cell>
          <cell r="D926">
            <v>45107</v>
          </cell>
          <cell r="E926" t="str">
            <v>Jun-23</v>
          </cell>
          <cell r="F926" t="str">
            <v>REGULER</v>
          </cell>
          <cell r="G926" t="str">
            <v>REGULER</v>
          </cell>
          <cell r="H926" t="str">
            <v>REGULER</v>
          </cell>
          <cell r="I926" t="str">
            <v>REGULER</v>
          </cell>
          <cell r="J926" t="str">
            <v>REGULER</v>
          </cell>
          <cell r="K926" t="str">
            <v>REGULER</v>
          </cell>
          <cell r="L926" t="str">
            <v>REGULER</v>
          </cell>
          <cell r="M926">
            <v>11</v>
          </cell>
          <cell r="N926">
            <v>33</v>
          </cell>
          <cell r="O926">
            <v>30</v>
          </cell>
          <cell r="P926">
            <v>30</v>
          </cell>
          <cell r="Q926">
            <v>35</v>
          </cell>
          <cell r="R926">
            <v>29</v>
          </cell>
          <cell r="S926">
            <v>16</v>
          </cell>
          <cell r="T926">
            <v>184</v>
          </cell>
          <cell r="U926">
            <v>11</v>
          </cell>
          <cell r="V926">
            <v>33</v>
          </cell>
          <cell r="W926">
            <v>30</v>
          </cell>
          <cell r="X926">
            <v>30</v>
          </cell>
          <cell r="Y926">
            <v>35</v>
          </cell>
          <cell r="Z926">
            <v>29</v>
          </cell>
          <cell r="AA926">
            <v>16</v>
          </cell>
          <cell r="AB926">
            <v>184</v>
          </cell>
          <cell r="AC926">
            <v>0</v>
          </cell>
          <cell r="AD926" t="str">
            <v>TIDAK</v>
          </cell>
          <cell r="AE926" t="str">
            <v>TIDAK</v>
          </cell>
          <cell r="AF926">
            <v>184</v>
          </cell>
          <cell r="AG926">
            <v>2</v>
          </cell>
          <cell r="AH926" t="str">
            <v>SAPHIRE</v>
          </cell>
          <cell r="AI926">
            <v>0</v>
          </cell>
          <cell r="AJ926" t="str">
            <v>Y</v>
          </cell>
          <cell r="AK926">
            <v>0</v>
          </cell>
          <cell r="AL926">
            <v>45261</v>
          </cell>
          <cell r="AM926">
            <v>45701</v>
          </cell>
          <cell r="AN926">
            <v>1</v>
          </cell>
          <cell r="AO926">
            <v>184</v>
          </cell>
          <cell r="AP926" t="str">
            <v>-</v>
          </cell>
          <cell r="AQ926" t="str">
            <v>-</v>
          </cell>
          <cell r="AR926" t="str">
            <v>REGULER</v>
          </cell>
          <cell r="AS926" t="str">
            <v>REGULER</v>
          </cell>
          <cell r="AT926" t="str">
            <v>REGULER</v>
          </cell>
          <cell r="AU926" t="str">
            <v>-</v>
          </cell>
          <cell r="AV926" t="str">
            <v/>
          </cell>
          <cell r="AW926">
            <v>27</v>
          </cell>
          <cell r="AX926">
            <v>19</v>
          </cell>
          <cell r="AY926">
            <v>18</v>
          </cell>
          <cell r="AZ926">
            <v>3</v>
          </cell>
          <cell r="BA926">
            <v>0</v>
          </cell>
          <cell r="BB926">
            <v>27</v>
          </cell>
          <cell r="BC926">
            <v>19</v>
          </cell>
          <cell r="BD926">
            <v>18</v>
          </cell>
          <cell r="BE926">
            <v>3</v>
          </cell>
          <cell r="BF926">
            <v>0</v>
          </cell>
          <cell r="BG926">
            <v>9</v>
          </cell>
          <cell r="BH926">
            <v>27</v>
          </cell>
          <cell r="BI926">
            <v>19</v>
          </cell>
          <cell r="BJ926">
            <v>18</v>
          </cell>
          <cell r="BK926">
            <v>3</v>
          </cell>
          <cell r="BL926">
            <v>0</v>
          </cell>
          <cell r="BM926" t="str">
            <v/>
          </cell>
          <cell r="BN926">
            <v>76</v>
          </cell>
          <cell r="BO926">
            <v>9</v>
          </cell>
          <cell r="BP926">
            <v>27</v>
          </cell>
          <cell r="BQ926">
            <v>19</v>
          </cell>
          <cell r="BR926">
            <v>18</v>
          </cell>
          <cell r="BS926">
            <v>3</v>
          </cell>
          <cell r="BT926">
            <v>0</v>
          </cell>
          <cell r="BU926" t="str">
            <v/>
          </cell>
          <cell r="BV926">
            <v>76</v>
          </cell>
          <cell r="BW926">
            <v>2</v>
          </cell>
          <cell r="BX926" t="str">
            <v>TIDAK</v>
          </cell>
          <cell r="BY926" t="str">
            <v>TIDAK</v>
          </cell>
        </row>
        <row r="927">
          <cell r="A927" t="str">
            <v>A1366</v>
          </cell>
          <cell r="B927" t="str">
            <v>Mifta Ul Ulum</v>
          </cell>
          <cell r="C927" t="str">
            <v>TEMA C2</v>
          </cell>
          <cell r="D927">
            <v>44973</v>
          </cell>
          <cell r="E927" t="str">
            <v>Feb-23</v>
          </cell>
          <cell r="F927" t="str">
            <v>REGULER</v>
          </cell>
          <cell r="G927" t="str">
            <v>REGULER</v>
          </cell>
          <cell r="H927" t="str">
            <v>EKSKLUSIF</v>
          </cell>
          <cell r="I927" t="str">
            <v>EKSKLUSIF</v>
          </cell>
          <cell r="J927" t="str">
            <v>EKSKLUSIF</v>
          </cell>
          <cell r="K927" t="str">
            <v>REGULER</v>
          </cell>
          <cell r="L927" t="str">
            <v>REGULER</v>
          </cell>
          <cell r="M927">
            <v>14</v>
          </cell>
          <cell r="N927">
            <v>38</v>
          </cell>
          <cell r="O927">
            <v>39</v>
          </cell>
          <cell r="P927">
            <v>40</v>
          </cell>
          <cell r="Q927">
            <v>35</v>
          </cell>
          <cell r="R927">
            <v>34</v>
          </cell>
          <cell r="S927">
            <v>16</v>
          </cell>
          <cell r="T927">
            <v>216</v>
          </cell>
          <cell r="U927">
            <v>14</v>
          </cell>
          <cell r="V927">
            <v>38</v>
          </cell>
          <cell r="W927">
            <v>0</v>
          </cell>
          <cell r="X927">
            <v>0</v>
          </cell>
          <cell r="Y927">
            <v>0</v>
          </cell>
          <cell r="Z927">
            <v>34</v>
          </cell>
          <cell r="AA927">
            <v>16</v>
          </cell>
          <cell r="AB927">
            <v>102</v>
          </cell>
          <cell r="AC927">
            <v>0</v>
          </cell>
          <cell r="AD927" t="str">
            <v>TIDAK</v>
          </cell>
          <cell r="AE927" t="str">
            <v>TIDAK</v>
          </cell>
          <cell r="AF927">
            <v>102</v>
          </cell>
          <cell r="AG927">
            <v>3</v>
          </cell>
          <cell r="AH927" t="str">
            <v>SAPHIRE</v>
          </cell>
          <cell r="AI927">
            <v>65</v>
          </cell>
          <cell r="AJ927" t="str">
            <v>Y</v>
          </cell>
          <cell r="AK927">
            <v>0</v>
          </cell>
          <cell r="AL927">
            <v>45261</v>
          </cell>
          <cell r="AM927">
            <v>45701</v>
          </cell>
          <cell r="AN927">
            <v>1</v>
          </cell>
          <cell r="AO927">
            <v>37</v>
          </cell>
          <cell r="AP927" t="str">
            <v>-</v>
          </cell>
          <cell r="AQ927" t="str">
            <v>-</v>
          </cell>
          <cell r="AR927" t="str">
            <v>REGULER</v>
          </cell>
          <cell r="AS927" t="str">
            <v>REGULER</v>
          </cell>
          <cell r="AT927" t="str">
            <v>REGULER</v>
          </cell>
          <cell r="AU927" t="str">
            <v>REGULER</v>
          </cell>
          <cell r="AV927" t="str">
            <v/>
          </cell>
          <cell r="AW927">
            <v>23</v>
          </cell>
          <cell r="AX927">
            <v>33</v>
          </cell>
          <cell r="AY927">
            <v>23</v>
          </cell>
          <cell r="AZ927">
            <v>27</v>
          </cell>
          <cell r="BA927">
            <v>32</v>
          </cell>
          <cell r="BB927">
            <v>23</v>
          </cell>
          <cell r="BC927">
            <v>33</v>
          </cell>
          <cell r="BD927">
            <v>23</v>
          </cell>
          <cell r="BE927">
            <v>27</v>
          </cell>
          <cell r="BF927">
            <v>32</v>
          </cell>
          <cell r="BG927">
            <v>12</v>
          </cell>
          <cell r="BH927">
            <v>23</v>
          </cell>
          <cell r="BI927">
            <v>33</v>
          </cell>
          <cell r="BJ927">
            <v>23</v>
          </cell>
          <cell r="BK927">
            <v>27</v>
          </cell>
          <cell r="BL927">
            <v>32</v>
          </cell>
          <cell r="BM927">
            <v>16</v>
          </cell>
          <cell r="BN927">
            <v>166</v>
          </cell>
          <cell r="BO927">
            <v>12</v>
          </cell>
          <cell r="BP927">
            <v>23</v>
          </cell>
          <cell r="BQ927">
            <v>33</v>
          </cell>
          <cell r="BR927">
            <v>23</v>
          </cell>
          <cell r="BS927">
            <v>27</v>
          </cell>
          <cell r="BT927">
            <v>32</v>
          </cell>
          <cell r="BU927">
            <v>16</v>
          </cell>
          <cell r="BV927">
            <v>166</v>
          </cell>
          <cell r="BW927">
            <v>0</v>
          </cell>
          <cell r="BX927" t="str">
            <v>TIDAK</v>
          </cell>
          <cell r="BY927" t="str">
            <v>TIDAK</v>
          </cell>
        </row>
        <row r="928">
          <cell r="A928" t="str">
            <v>A0710</v>
          </cell>
          <cell r="B928" t="str">
            <v>Millenia Malinggas</v>
          </cell>
          <cell r="C928" t="str">
            <v>TEMA C2</v>
          </cell>
          <cell r="D928">
            <v>44881</v>
          </cell>
          <cell r="E928" t="str">
            <v>Nov-22</v>
          </cell>
          <cell r="F928" t="str">
            <v>REGULER</v>
          </cell>
          <cell r="G928" t="str">
            <v>REGULER</v>
          </cell>
          <cell r="H928" t="str">
            <v>REGULER</v>
          </cell>
          <cell r="I928" t="str">
            <v>REGULER</v>
          </cell>
          <cell r="J928" t="str">
            <v>REGULER</v>
          </cell>
          <cell r="K928" t="str">
            <v>REGULER</v>
          </cell>
          <cell r="L928" t="str">
            <v>REGULER</v>
          </cell>
          <cell r="M928">
            <v>12</v>
          </cell>
          <cell r="N928">
            <v>36</v>
          </cell>
          <cell r="O928">
            <v>29</v>
          </cell>
          <cell r="P928">
            <v>32</v>
          </cell>
          <cell r="Q928">
            <v>36</v>
          </cell>
          <cell r="R928">
            <v>38</v>
          </cell>
          <cell r="S928">
            <v>17</v>
          </cell>
          <cell r="T928">
            <v>200</v>
          </cell>
          <cell r="U928">
            <v>12</v>
          </cell>
          <cell r="V928">
            <v>36</v>
          </cell>
          <cell r="W928">
            <v>29</v>
          </cell>
          <cell r="X928">
            <v>32</v>
          </cell>
          <cell r="Y928">
            <v>36</v>
          </cell>
          <cell r="Z928">
            <v>38</v>
          </cell>
          <cell r="AA928">
            <v>17</v>
          </cell>
          <cell r="AB928">
            <v>200</v>
          </cell>
          <cell r="AC928">
            <v>0</v>
          </cell>
          <cell r="AD928" t="str">
            <v>TIDAK</v>
          </cell>
          <cell r="AE928" t="str">
            <v>TIDAK</v>
          </cell>
          <cell r="AF928">
            <v>200</v>
          </cell>
          <cell r="AG928">
            <v>3</v>
          </cell>
          <cell r="AH928" t="str">
            <v>SAPHIRE</v>
          </cell>
          <cell r="AI928">
            <v>0</v>
          </cell>
          <cell r="AJ928" t="str">
            <v>Y</v>
          </cell>
          <cell r="AK928">
            <v>0</v>
          </cell>
          <cell r="AL928">
            <v>45261</v>
          </cell>
          <cell r="AM928">
            <v>45701</v>
          </cell>
          <cell r="AN928">
            <v>1</v>
          </cell>
          <cell r="AO928">
            <v>200</v>
          </cell>
          <cell r="AP928" t="str">
            <v>-</v>
          </cell>
          <cell r="AQ928" t="str">
            <v>-</v>
          </cell>
          <cell r="AR928" t="str">
            <v>REGULER</v>
          </cell>
          <cell r="AS928" t="str">
            <v>REGULER</v>
          </cell>
          <cell r="AT928" t="str">
            <v>REGULER</v>
          </cell>
          <cell r="AU928" t="str">
            <v>REGULER</v>
          </cell>
          <cell r="AV928" t="str">
            <v/>
          </cell>
          <cell r="AW928">
            <v>34</v>
          </cell>
          <cell r="AX928">
            <v>33</v>
          </cell>
          <cell r="AY928">
            <v>29</v>
          </cell>
          <cell r="AZ928">
            <v>34</v>
          </cell>
          <cell r="BA928">
            <v>27</v>
          </cell>
          <cell r="BB928">
            <v>34</v>
          </cell>
          <cell r="BC928">
            <v>33</v>
          </cell>
          <cell r="BD928">
            <v>29</v>
          </cell>
          <cell r="BE928">
            <v>34</v>
          </cell>
          <cell r="BF928">
            <v>27</v>
          </cell>
          <cell r="BG928">
            <v>15</v>
          </cell>
          <cell r="BH928">
            <v>34</v>
          </cell>
          <cell r="BI928">
            <v>33</v>
          </cell>
          <cell r="BJ928">
            <v>29</v>
          </cell>
          <cell r="BK928">
            <v>34</v>
          </cell>
          <cell r="BL928">
            <v>27</v>
          </cell>
          <cell r="BM928">
            <v>13</v>
          </cell>
          <cell r="BN928">
            <v>185</v>
          </cell>
          <cell r="BO928">
            <v>15</v>
          </cell>
          <cell r="BP928">
            <v>34</v>
          </cell>
          <cell r="BQ928">
            <v>33</v>
          </cell>
          <cell r="BR928">
            <v>29</v>
          </cell>
          <cell r="BS928">
            <v>34</v>
          </cell>
          <cell r="BT928">
            <v>27</v>
          </cell>
          <cell r="BU928">
            <v>13</v>
          </cell>
          <cell r="BV928">
            <v>185</v>
          </cell>
          <cell r="BW928">
            <v>0</v>
          </cell>
          <cell r="BX928" t="str">
            <v>TIDAK</v>
          </cell>
          <cell r="BY928" t="str">
            <v>TIDAK</v>
          </cell>
        </row>
        <row r="929">
          <cell r="A929" t="str">
            <v>A3839</v>
          </cell>
          <cell r="B929" t="str">
            <v>Miranda</v>
          </cell>
          <cell r="C929" t="str">
            <v>TEMA C2</v>
          </cell>
          <cell r="D929">
            <v>45369</v>
          </cell>
          <cell r="E929" t="str">
            <v>Mar-24</v>
          </cell>
          <cell r="F929" t="str">
            <v>-</v>
          </cell>
          <cell r="G929" t="str">
            <v>-</v>
          </cell>
          <cell r="H929" t="str">
            <v>-</v>
          </cell>
          <cell r="I929" t="str">
            <v>REGULER</v>
          </cell>
          <cell r="J929" t="str">
            <v>REGULER</v>
          </cell>
          <cell r="K929" t="str">
            <v>REGULER</v>
          </cell>
          <cell r="L929" t="str">
            <v>REGULER</v>
          </cell>
          <cell r="M929">
            <v>0</v>
          </cell>
          <cell r="N929">
            <v>0</v>
          </cell>
          <cell r="O929">
            <v>0</v>
          </cell>
          <cell r="P929">
            <v>16</v>
          </cell>
          <cell r="Q929">
            <v>6</v>
          </cell>
          <cell r="R929">
            <v>28</v>
          </cell>
          <cell r="S929">
            <v>14</v>
          </cell>
          <cell r="T929">
            <v>64</v>
          </cell>
          <cell r="U929">
            <v>0</v>
          </cell>
          <cell r="V929">
            <v>0</v>
          </cell>
          <cell r="W929">
            <v>0</v>
          </cell>
          <cell r="X929">
            <v>16</v>
          </cell>
          <cell r="Y929">
            <v>6</v>
          </cell>
          <cell r="Z929">
            <v>28</v>
          </cell>
          <cell r="AA929">
            <v>14</v>
          </cell>
          <cell r="AB929">
            <v>64</v>
          </cell>
          <cell r="AC929">
            <v>0</v>
          </cell>
          <cell r="AD929" t="str">
            <v>TIDAK</v>
          </cell>
          <cell r="AE929" t="str">
            <v>TIDAK</v>
          </cell>
          <cell r="AF929">
            <v>64</v>
          </cell>
          <cell r="AG929">
            <v>2</v>
          </cell>
          <cell r="AH929" t="str">
            <v>SAPHIRE</v>
          </cell>
          <cell r="AI929">
            <v>0</v>
          </cell>
          <cell r="AJ929" t="str">
            <v>FALSE</v>
          </cell>
          <cell r="AK929">
            <v>0</v>
          </cell>
          <cell r="AL929">
            <v>45261</v>
          </cell>
          <cell r="AM929">
            <v>45701</v>
          </cell>
          <cell r="AN929">
            <v>1</v>
          </cell>
          <cell r="AO929">
            <v>64</v>
          </cell>
          <cell r="AP929" t="str">
            <v>-</v>
          </cell>
          <cell r="AQ929" t="str">
            <v>-</v>
          </cell>
          <cell r="AR929" t="str">
            <v>REGULER</v>
          </cell>
          <cell r="AS929" t="str">
            <v>-</v>
          </cell>
          <cell r="AT929" t="str">
            <v>-</v>
          </cell>
          <cell r="AU929" t="str">
            <v>-</v>
          </cell>
          <cell r="AV929" t="str">
            <v/>
          </cell>
          <cell r="AW929">
            <v>28</v>
          </cell>
          <cell r="AX929">
            <v>5</v>
          </cell>
          <cell r="AY929">
            <v>0</v>
          </cell>
          <cell r="AZ929">
            <v>0</v>
          </cell>
          <cell r="BA929">
            <v>0</v>
          </cell>
          <cell r="BB929">
            <v>28</v>
          </cell>
          <cell r="BC929">
            <v>5</v>
          </cell>
          <cell r="BD929">
            <v>0</v>
          </cell>
          <cell r="BE929">
            <v>0</v>
          </cell>
          <cell r="BF929">
            <v>0</v>
          </cell>
          <cell r="BG929">
            <v>15</v>
          </cell>
          <cell r="BH929">
            <v>28</v>
          </cell>
          <cell r="BI929">
            <v>5</v>
          </cell>
          <cell r="BJ929">
            <v>0</v>
          </cell>
          <cell r="BK929">
            <v>0</v>
          </cell>
          <cell r="BL929">
            <v>0</v>
          </cell>
          <cell r="BM929" t="str">
            <v/>
          </cell>
          <cell r="BN929">
            <v>48</v>
          </cell>
          <cell r="BO929">
            <v>15</v>
          </cell>
          <cell r="BP929">
            <v>28</v>
          </cell>
          <cell r="BQ929">
            <v>5</v>
          </cell>
          <cell r="BR929">
            <v>0</v>
          </cell>
          <cell r="BS929">
            <v>0</v>
          </cell>
          <cell r="BT929">
            <v>0</v>
          </cell>
          <cell r="BU929" t="str">
            <v/>
          </cell>
          <cell r="BV929">
            <v>48</v>
          </cell>
          <cell r="BW929">
            <v>4</v>
          </cell>
          <cell r="BX929" t="str">
            <v>DOWNGRADE</v>
          </cell>
          <cell r="BY929" t="str">
            <v>RESET</v>
          </cell>
        </row>
        <row r="930">
          <cell r="A930" t="str">
            <v>A1977</v>
          </cell>
          <cell r="B930" t="str">
            <v>Monica Andara</v>
          </cell>
          <cell r="C930" t="str">
            <v>TEMA C2</v>
          </cell>
          <cell r="D930">
            <v>45019</v>
          </cell>
          <cell r="E930" t="str">
            <v>Apr-23</v>
          </cell>
          <cell r="F930" t="str">
            <v>REGULER</v>
          </cell>
          <cell r="G930" t="str">
            <v>REGULER</v>
          </cell>
          <cell r="H930" t="str">
            <v>REGULER</v>
          </cell>
          <cell r="I930" t="str">
            <v>REGULER</v>
          </cell>
          <cell r="J930" t="str">
            <v>REGULER</v>
          </cell>
          <cell r="K930" t="str">
            <v>-</v>
          </cell>
          <cell r="L930" t="str">
            <v>-</v>
          </cell>
          <cell r="M930">
            <v>11</v>
          </cell>
          <cell r="N930">
            <v>33</v>
          </cell>
          <cell r="O930">
            <v>16</v>
          </cell>
          <cell r="P930">
            <v>22</v>
          </cell>
          <cell r="Q930">
            <v>5</v>
          </cell>
          <cell r="R930">
            <v>0</v>
          </cell>
          <cell r="S930" t="str">
            <v/>
          </cell>
          <cell r="T930">
            <v>87</v>
          </cell>
          <cell r="U930">
            <v>11</v>
          </cell>
          <cell r="V930">
            <v>33</v>
          </cell>
          <cell r="W930">
            <v>16</v>
          </cell>
          <cell r="X930">
            <v>22</v>
          </cell>
          <cell r="Y930">
            <v>5</v>
          </cell>
          <cell r="Z930">
            <v>0</v>
          </cell>
          <cell r="AA930" t="str">
            <v/>
          </cell>
          <cell r="AB930">
            <v>87</v>
          </cell>
          <cell r="AC930">
            <v>2</v>
          </cell>
          <cell r="AD930" t="str">
            <v>TIDAK</v>
          </cell>
          <cell r="AE930" t="str">
            <v>TIDAK</v>
          </cell>
          <cell r="AF930">
            <v>87</v>
          </cell>
          <cell r="AG930">
            <v>1</v>
          </cell>
          <cell r="AH930" t="str">
            <v>SAPHIRE</v>
          </cell>
          <cell r="AI930">
            <v>0</v>
          </cell>
          <cell r="AJ930" t="str">
            <v>Y</v>
          </cell>
          <cell r="AK930">
            <v>0</v>
          </cell>
          <cell r="AL930">
            <v>45261</v>
          </cell>
          <cell r="AM930">
            <v>45701</v>
          </cell>
          <cell r="AN930">
            <v>1</v>
          </cell>
          <cell r="AO930">
            <v>87</v>
          </cell>
          <cell r="AP930" t="str">
            <v>-</v>
          </cell>
          <cell r="AQ930" t="str">
            <v>-</v>
          </cell>
          <cell r="AR930" t="str">
            <v>-</v>
          </cell>
          <cell r="AS930" t="str">
            <v>-</v>
          </cell>
          <cell r="AT930" t="str">
            <v>-</v>
          </cell>
          <cell r="AU930" t="str">
            <v>-</v>
          </cell>
          <cell r="AV930" t="str">
            <v/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 t="str">
            <v/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 t="str">
            <v/>
          </cell>
          <cell r="BN930">
            <v>0</v>
          </cell>
          <cell r="BO930" t="str">
            <v/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 t="str">
            <v/>
          </cell>
          <cell r="BV930">
            <v>0</v>
          </cell>
          <cell r="BW930">
            <v>7</v>
          </cell>
          <cell r="BX930" t="str">
            <v>DOWNGRADE</v>
          </cell>
          <cell r="BY930" t="str">
            <v>RESET</v>
          </cell>
        </row>
        <row r="931">
          <cell r="A931" t="str">
            <v>A3230</v>
          </cell>
          <cell r="B931" t="str">
            <v>Monika Frila Abid</v>
          </cell>
          <cell r="C931" t="str">
            <v>TEMA C2</v>
          </cell>
          <cell r="D931">
            <v>45237</v>
          </cell>
          <cell r="E931" t="str">
            <v>Nov-23</v>
          </cell>
          <cell r="F931" t="str">
            <v>REGULER</v>
          </cell>
          <cell r="G931" t="str">
            <v>REGULER</v>
          </cell>
          <cell r="H931" t="str">
            <v>REGULER</v>
          </cell>
          <cell r="I931" t="str">
            <v>REGULER</v>
          </cell>
          <cell r="J931" t="str">
            <v>REGULER</v>
          </cell>
          <cell r="K931" t="str">
            <v>-</v>
          </cell>
          <cell r="L931" t="str">
            <v>-</v>
          </cell>
          <cell r="M931">
            <v>11</v>
          </cell>
          <cell r="N931">
            <v>32</v>
          </cell>
          <cell r="O931">
            <v>32</v>
          </cell>
          <cell r="P931">
            <v>22</v>
          </cell>
          <cell r="Q931">
            <v>5</v>
          </cell>
          <cell r="R931">
            <v>0</v>
          </cell>
          <cell r="S931" t="str">
            <v/>
          </cell>
          <cell r="T931">
            <v>102</v>
          </cell>
          <cell r="U931">
            <v>11</v>
          </cell>
          <cell r="V931">
            <v>32</v>
          </cell>
          <cell r="W931">
            <v>32</v>
          </cell>
          <cell r="X931">
            <v>22</v>
          </cell>
          <cell r="Y931">
            <v>5</v>
          </cell>
          <cell r="Z931">
            <v>0</v>
          </cell>
          <cell r="AA931" t="str">
            <v/>
          </cell>
          <cell r="AB931">
            <v>102</v>
          </cell>
          <cell r="AC931">
            <v>2</v>
          </cell>
          <cell r="AD931" t="str">
            <v>TIDAK</v>
          </cell>
          <cell r="AE931" t="str">
            <v>TIDAK</v>
          </cell>
          <cell r="AF931">
            <v>102</v>
          </cell>
          <cell r="AG931">
            <v>2</v>
          </cell>
          <cell r="AH931" t="str">
            <v>SAPHIRE</v>
          </cell>
          <cell r="AI931">
            <v>0</v>
          </cell>
          <cell r="AJ931" t="str">
            <v>Y</v>
          </cell>
          <cell r="AK931">
            <v>0</v>
          </cell>
          <cell r="AL931">
            <v>45261</v>
          </cell>
          <cell r="AM931">
            <v>45701</v>
          </cell>
          <cell r="AN931">
            <v>1</v>
          </cell>
          <cell r="AO931">
            <v>102</v>
          </cell>
          <cell r="AP931" t="str">
            <v>-</v>
          </cell>
          <cell r="AQ931" t="str">
            <v>-</v>
          </cell>
          <cell r="AR931" t="str">
            <v>-</v>
          </cell>
          <cell r="AS931" t="str">
            <v>-</v>
          </cell>
          <cell r="AT931" t="str">
            <v>-</v>
          </cell>
          <cell r="AU931" t="str">
            <v>-</v>
          </cell>
          <cell r="AV931" t="str">
            <v/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 t="str">
            <v/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 t="str">
            <v/>
          </cell>
          <cell r="BN931">
            <v>0</v>
          </cell>
          <cell r="BO931" t="str">
            <v/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 t="str">
            <v/>
          </cell>
          <cell r="BV931">
            <v>0</v>
          </cell>
          <cell r="BW931">
            <v>7</v>
          </cell>
          <cell r="BX931" t="str">
            <v>DOWNGRADE</v>
          </cell>
          <cell r="BY931" t="str">
            <v>RESET</v>
          </cell>
        </row>
        <row r="932">
          <cell r="A932" t="str">
            <v>A3220</v>
          </cell>
          <cell r="B932" t="str">
            <v>Muhamad Agung Gumelar</v>
          </cell>
          <cell r="C932" t="str">
            <v>TEMA C2</v>
          </cell>
          <cell r="D932">
            <v>45231</v>
          </cell>
          <cell r="E932" t="str">
            <v>Nov-23</v>
          </cell>
          <cell r="F932" t="str">
            <v>REGULER</v>
          </cell>
          <cell r="G932" t="str">
            <v>REGULER</v>
          </cell>
          <cell r="H932" t="str">
            <v>REGULER</v>
          </cell>
          <cell r="I932" t="str">
            <v>EKSKLUSIF</v>
          </cell>
          <cell r="J932" t="str">
            <v>EKSKLUSIF</v>
          </cell>
          <cell r="K932" t="str">
            <v>EKSKLUSIF</v>
          </cell>
          <cell r="L932" t="str">
            <v>EKSKLUSIF</v>
          </cell>
          <cell r="M932">
            <v>14</v>
          </cell>
          <cell r="N932">
            <v>45</v>
          </cell>
          <cell r="O932">
            <v>35</v>
          </cell>
          <cell r="P932">
            <v>42</v>
          </cell>
          <cell r="Q932">
            <v>37</v>
          </cell>
          <cell r="R932">
            <v>42</v>
          </cell>
          <cell r="S932">
            <v>21</v>
          </cell>
          <cell r="T932">
            <v>236</v>
          </cell>
          <cell r="U932">
            <v>14</v>
          </cell>
          <cell r="V932">
            <v>45</v>
          </cell>
          <cell r="W932">
            <v>35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94</v>
          </cell>
          <cell r="AC932">
            <v>0</v>
          </cell>
          <cell r="AD932" t="str">
            <v>TIDAK</v>
          </cell>
          <cell r="AE932" t="str">
            <v>TIDAK</v>
          </cell>
          <cell r="AF932">
            <v>94</v>
          </cell>
          <cell r="AG932">
            <v>1</v>
          </cell>
          <cell r="AH932" t="str">
            <v>SAPHIRE</v>
          </cell>
          <cell r="AI932">
            <v>65</v>
          </cell>
          <cell r="AJ932" t="str">
            <v>Y</v>
          </cell>
          <cell r="AK932">
            <v>0</v>
          </cell>
          <cell r="AL932">
            <v>45261</v>
          </cell>
          <cell r="AM932">
            <v>45701</v>
          </cell>
          <cell r="AN932">
            <v>1</v>
          </cell>
          <cell r="AO932">
            <v>29</v>
          </cell>
          <cell r="AP932" t="str">
            <v>EKSKLUSIF</v>
          </cell>
          <cell r="AQ932" t="str">
            <v>-</v>
          </cell>
          <cell r="AR932" t="str">
            <v>EKSKLUSIF</v>
          </cell>
          <cell r="AS932" t="str">
            <v>EKSKLUSIF</v>
          </cell>
          <cell r="AT932" t="str">
            <v>EKSKLUSIF</v>
          </cell>
          <cell r="AU932" t="str">
            <v>EKSKLUSIF</v>
          </cell>
          <cell r="AV932" t="str">
            <v/>
          </cell>
          <cell r="AW932">
            <v>47</v>
          </cell>
          <cell r="AX932">
            <v>47</v>
          </cell>
          <cell r="AY932">
            <v>43</v>
          </cell>
          <cell r="AZ932">
            <v>45</v>
          </cell>
          <cell r="BA932">
            <v>44</v>
          </cell>
          <cell r="BB932">
            <v>47</v>
          </cell>
          <cell r="BC932">
            <v>47</v>
          </cell>
          <cell r="BD932">
            <v>43</v>
          </cell>
          <cell r="BE932">
            <v>45</v>
          </cell>
          <cell r="BF932">
            <v>44</v>
          </cell>
          <cell r="BG932">
            <v>20</v>
          </cell>
          <cell r="BH932">
            <v>47</v>
          </cell>
          <cell r="BI932">
            <v>47</v>
          </cell>
          <cell r="BJ932">
            <v>43</v>
          </cell>
          <cell r="BK932">
            <v>45</v>
          </cell>
          <cell r="BL932">
            <v>44</v>
          </cell>
          <cell r="BM932">
            <v>6</v>
          </cell>
          <cell r="BN932">
            <v>252</v>
          </cell>
          <cell r="BO932">
            <v>0</v>
          </cell>
          <cell r="BP932">
            <v>47</v>
          </cell>
          <cell r="BQ932">
            <v>0</v>
          </cell>
          <cell r="BR932">
            <v>0</v>
          </cell>
          <cell r="BS932">
            <v>0</v>
          </cell>
          <cell r="BT932">
            <v>0</v>
          </cell>
          <cell r="BU932">
            <v>6</v>
          </cell>
          <cell r="BV932">
            <v>53</v>
          </cell>
          <cell r="BW932">
            <v>0</v>
          </cell>
          <cell r="BX932" t="str">
            <v>TIDAK</v>
          </cell>
          <cell r="BY932" t="str">
            <v>TIDAK</v>
          </cell>
        </row>
        <row r="933">
          <cell r="A933" t="str">
            <v>A3799</v>
          </cell>
          <cell r="B933" t="str">
            <v>Muhamad Mustofainal Achyar</v>
          </cell>
          <cell r="C933" t="str">
            <v>TEMA C2</v>
          </cell>
          <cell r="D933">
            <v>45367</v>
          </cell>
          <cell r="E933" t="str">
            <v>Mar-24</v>
          </cell>
          <cell r="F933" t="str">
            <v>-</v>
          </cell>
          <cell r="G933" t="str">
            <v>-</v>
          </cell>
          <cell r="H933" t="str">
            <v>-</v>
          </cell>
          <cell r="I933" t="str">
            <v>REGULER</v>
          </cell>
          <cell r="J933" t="str">
            <v>REGULER</v>
          </cell>
          <cell r="K933" t="str">
            <v>EKSKLUSIF</v>
          </cell>
          <cell r="L933" t="str">
            <v>EKSKLUSIF</v>
          </cell>
          <cell r="M933">
            <v>0</v>
          </cell>
          <cell r="N933">
            <v>0</v>
          </cell>
          <cell r="O933">
            <v>0</v>
          </cell>
          <cell r="P933">
            <v>16</v>
          </cell>
          <cell r="Q933">
            <v>35</v>
          </cell>
          <cell r="R933">
            <v>41</v>
          </cell>
          <cell r="S933">
            <v>20</v>
          </cell>
          <cell r="T933">
            <v>112</v>
          </cell>
          <cell r="U933">
            <v>0</v>
          </cell>
          <cell r="V933">
            <v>0</v>
          </cell>
          <cell r="W933">
            <v>0</v>
          </cell>
          <cell r="X933">
            <v>16</v>
          </cell>
          <cell r="Y933">
            <v>35</v>
          </cell>
          <cell r="Z933">
            <v>0</v>
          </cell>
          <cell r="AA933">
            <v>0</v>
          </cell>
          <cell r="AB933">
            <v>51</v>
          </cell>
          <cell r="AC933">
            <v>0</v>
          </cell>
          <cell r="AD933" t="str">
            <v>TIDAK</v>
          </cell>
          <cell r="AE933" t="str">
            <v>TIDAK</v>
          </cell>
          <cell r="AF933">
            <v>51</v>
          </cell>
          <cell r="AG933">
            <v>1</v>
          </cell>
          <cell r="AH933" t="str">
            <v>SAPHIRE</v>
          </cell>
          <cell r="AI933">
            <v>0</v>
          </cell>
          <cell r="AJ933" t="str">
            <v>FALSE</v>
          </cell>
          <cell r="AK933">
            <v>0</v>
          </cell>
          <cell r="AL933">
            <v>45261</v>
          </cell>
          <cell r="AM933">
            <v>45701</v>
          </cell>
          <cell r="AN933">
            <v>1</v>
          </cell>
          <cell r="AO933">
            <v>51</v>
          </cell>
          <cell r="AP933" t="str">
            <v>EKSKLUSIF</v>
          </cell>
          <cell r="AQ933" t="str">
            <v>-</v>
          </cell>
          <cell r="AR933" t="str">
            <v>-</v>
          </cell>
          <cell r="AS933" t="str">
            <v>-</v>
          </cell>
          <cell r="AT933" t="str">
            <v>-</v>
          </cell>
          <cell r="AU933" t="str">
            <v>-</v>
          </cell>
          <cell r="AV933" t="str">
            <v/>
          </cell>
          <cell r="AW933">
            <v>45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45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19</v>
          </cell>
          <cell r="BH933">
            <v>45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 t="str">
            <v/>
          </cell>
          <cell r="BN933">
            <v>64</v>
          </cell>
          <cell r="BO933">
            <v>0</v>
          </cell>
          <cell r="BP933">
            <v>45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 t="str">
            <v/>
          </cell>
          <cell r="BV933">
            <v>45</v>
          </cell>
          <cell r="BW933">
            <v>5</v>
          </cell>
          <cell r="BX933" t="str">
            <v>DOWNGRADE</v>
          </cell>
          <cell r="BY933" t="str">
            <v>RESET</v>
          </cell>
        </row>
        <row r="934">
          <cell r="A934" t="str">
            <v>A0248</v>
          </cell>
          <cell r="B934" t="str">
            <v>Muhammad Adam Shariar</v>
          </cell>
          <cell r="C934" t="str">
            <v>TEMA C2</v>
          </cell>
          <cell r="D934">
            <v>44826</v>
          </cell>
          <cell r="E934" t="str">
            <v>Sep-22</v>
          </cell>
          <cell r="F934" t="str">
            <v>REGULER</v>
          </cell>
          <cell r="G934" t="str">
            <v>REGULER</v>
          </cell>
          <cell r="H934" t="str">
            <v>REGULER</v>
          </cell>
          <cell r="I934" t="str">
            <v>REGULER</v>
          </cell>
          <cell r="J934" t="str">
            <v>REGULER</v>
          </cell>
          <cell r="K934" t="str">
            <v>-</v>
          </cell>
          <cell r="L934" t="str">
            <v>-</v>
          </cell>
          <cell r="M934">
            <v>3</v>
          </cell>
          <cell r="N934">
            <v>27</v>
          </cell>
          <cell r="O934">
            <v>26</v>
          </cell>
          <cell r="P934">
            <v>13</v>
          </cell>
          <cell r="Q934">
            <v>1</v>
          </cell>
          <cell r="R934">
            <v>0</v>
          </cell>
          <cell r="S934" t="str">
            <v/>
          </cell>
          <cell r="T934">
            <v>70</v>
          </cell>
          <cell r="U934">
            <v>3</v>
          </cell>
          <cell r="V934">
            <v>27</v>
          </cell>
          <cell r="W934">
            <v>26</v>
          </cell>
          <cell r="X934">
            <v>13</v>
          </cell>
          <cell r="Y934">
            <v>1</v>
          </cell>
          <cell r="Z934">
            <v>0</v>
          </cell>
          <cell r="AA934" t="str">
            <v/>
          </cell>
          <cell r="AB934">
            <v>70</v>
          </cell>
          <cell r="AC934">
            <v>2</v>
          </cell>
          <cell r="AD934" t="str">
            <v>TIDAK</v>
          </cell>
          <cell r="AE934" t="str">
            <v>TIDAK</v>
          </cell>
          <cell r="AF934">
            <v>70</v>
          </cell>
          <cell r="AG934">
            <v>1</v>
          </cell>
          <cell r="AH934" t="str">
            <v>SAPHIRE</v>
          </cell>
          <cell r="AI934">
            <v>0</v>
          </cell>
          <cell r="AJ934" t="str">
            <v>Y</v>
          </cell>
          <cell r="AK934">
            <v>0</v>
          </cell>
          <cell r="AL934">
            <v>45261</v>
          </cell>
          <cell r="AM934">
            <v>45701</v>
          </cell>
          <cell r="AN934">
            <v>1</v>
          </cell>
          <cell r="AO934">
            <v>70</v>
          </cell>
          <cell r="AP934" t="str">
            <v>-</v>
          </cell>
          <cell r="AQ934" t="str">
            <v>-</v>
          </cell>
          <cell r="AR934" t="str">
            <v>-</v>
          </cell>
          <cell r="AS934" t="str">
            <v>-</v>
          </cell>
          <cell r="AT934" t="str">
            <v>-</v>
          </cell>
          <cell r="AU934" t="str">
            <v>-</v>
          </cell>
          <cell r="AV934" t="str">
            <v/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 t="str">
            <v/>
          </cell>
          <cell r="BH934">
            <v>0</v>
          </cell>
          <cell r="BI934">
            <v>0</v>
          </cell>
          <cell r="BJ934">
            <v>0</v>
          </cell>
          <cell r="BK934">
            <v>0</v>
          </cell>
          <cell r="BL934">
            <v>0</v>
          </cell>
          <cell r="BM934" t="str">
            <v/>
          </cell>
          <cell r="BN934">
            <v>0</v>
          </cell>
          <cell r="BO934" t="str">
            <v/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T934">
            <v>0</v>
          </cell>
          <cell r="BU934" t="str">
            <v/>
          </cell>
          <cell r="BV934">
            <v>0</v>
          </cell>
          <cell r="BW934">
            <v>7</v>
          </cell>
          <cell r="BX934" t="str">
            <v>DOWNGRADE</v>
          </cell>
          <cell r="BY934" t="str">
            <v>RESET</v>
          </cell>
        </row>
        <row r="935">
          <cell r="A935" t="str">
            <v>A3251</v>
          </cell>
          <cell r="B935" t="str">
            <v>Muhammad Afandi Helmi</v>
          </cell>
          <cell r="C935" t="str">
            <v>TEMA C2</v>
          </cell>
          <cell r="D935">
            <v>45238</v>
          </cell>
          <cell r="E935" t="str">
            <v>Nov-23</v>
          </cell>
          <cell r="F935" t="str">
            <v>REGULER</v>
          </cell>
          <cell r="G935" t="str">
            <v>REGULER</v>
          </cell>
          <cell r="H935" t="str">
            <v>REGULER</v>
          </cell>
          <cell r="I935" t="str">
            <v>REGULER</v>
          </cell>
          <cell r="J935" t="str">
            <v>REGULER</v>
          </cell>
          <cell r="K935" t="str">
            <v>-</v>
          </cell>
          <cell r="L935" t="str">
            <v>-</v>
          </cell>
          <cell r="M935">
            <v>1</v>
          </cell>
          <cell r="N935">
            <v>3</v>
          </cell>
          <cell r="O935">
            <v>8</v>
          </cell>
          <cell r="P935">
            <v>5</v>
          </cell>
          <cell r="Q935">
            <v>5</v>
          </cell>
          <cell r="R935">
            <v>0</v>
          </cell>
          <cell r="S935" t="str">
            <v/>
          </cell>
          <cell r="T935">
            <v>22</v>
          </cell>
          <cell r="U935">
            <v>1</v>
          </cell>
          <cell r="V935">
            <v>3</v>
          </cell>
          <cell r="W935">
            <v>8</v>
          </cell>
          <cell r="X935">
            <v>5</v>
          </cell>
          <cell r="Y935">
            <v>5</v>
          </cell>
          <cell r="Z935">
            <v>0</v>
          </cell>
          <cell r="AA935" t="str">
            <v/>
          </cell>
          <cell r="AB935">
            <v>22</v>
          </cell>
          <cell r="AC935">
            <v>2</v>
          </cell>
          <cell r="AD935" t="str">
            <v>TIDAK</v>
          </cell>
          <cell r="AE935" t="str">
            <v>TIDAK</v>
          </cell>
          <cell r="AF935">
            <v>22</v>
          </cell>
          <cell r="AG935">
            <v>1</v>
          </cell>
          <cell r="AH935" t="str">
            <v>SAPHIRE</v>
          </cell>
          <cell r="AI935">
            <v>0</v>
          </cell>
          <cell r="AJ935" t="str">
            <v>FALSE</v>
          </cell>
          <cell r="AK935">
            <v>0</v>
          </cell>
          <cell r="AL935">
            <v>45261</v>
          </cell>
          <cell r="AM935">
            <v>45701</v>
          </cell>
          <cell r="AN935">
            <v>1</v>
          </cell>
          <cell r="AO935">
            <v>22</v>
          </cell>
          <cell r="AP935" t="str">
            <v>-</v>
          </cell>
          <cell r="AQ935" t="str">
            <v>-</v>
          </cell>
          <cell r="AR935" t="str">
            <v>-</v>
          </cell>
          <cell r="AS935" t="str">
            <v>-</v>
          </cell>
          <cell r="AT935" t="str">
            <v>-</v>
          </cell>
          <cell r="AU935" t="str">
            <v>-</v>
          </cell>
          <cell r="AV935" t="str">
            <v/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 t="str">
            <v/>
          </cell>
          <cell r="BH935">
            <v>0</v>
          </cell>
          <cell r="BI935">
            <v>0</v>
          </cell>
          <cell r="BJ935">
            <v>0</v>
          </cell>
          <cell r="BK935">
            <v>0</v>
          </cell>
          <cell r="BL935">
            <v>0</v>
          </cell>
          <cell r="BM935" t="str">
            <v/>
          </cell>
          <cell r="BN935">
            <v>0</v>
          </cell>
          <cell r="BO935" t="str">
            <v/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T935">
            <v>0</v>
          </cell>
          <cell r="BU935" t="str">
            <v/>
          </cell>
          <cell r="BV935">
            <v>0</v>
          </cell>
          <cell r="BW935">
            <v>7</v>
          </cell>
          <cell r="BX935" t="str">
            <v>DOWNGRADE</v>
          </cell>
          <cell r="BY935" t="str">
            <v>RESET</v>
          </cell>
        </row>
        <row r="936">
          <cell r="A936" t="str">
            <v>A4011</v>
          </cell>
          <cell r="B936" t="str">
            <v>MUHAMMAD FAJRIADY</v>
          </cell>
          <cell r="C936" t="str">
            <v>TEMA C2</v>
          </cell>
          <cell r="D936">
            <v>45414</v>
          </cell>
          <cell r="E936" t="str">
            <v>May-24</v>
          </cell>
          <cell r="F936" t="str">
            <v>-</v>
          </cell>
          <cell r="G936" t="str">
            <v>-</v>
          </cell>
          <cell r="H936" t="str">
            <v>-</v>
          </cell>
          <cell r="I936" t="str">
            <v>-</v>
          </cell>
          <cell r="J936" t="str">
            <v>-</v>
          </cell>
          <cell r="K936" t="str">
            <v>REGULER</v>
          </cell>
          <cell r="L936" t="str">
            <v>EKSKLUSIF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40</v>
          </cell>
          <cell r="S936">
            <v>19</v>
          </cell>
          <cell r="T936">
            <v>59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40</v>
          </cell>
          <cell r="AA936">
            <v>0</v>
          </cell>
          <cell r="AB936">
            <v>40</v>
          </cell>
          <cell r="AC936">
            <v>0</v>
          </cell>
          <cell r="AD936" t="str">
            <v>TIDAK</v>
          </cell>
          <cell r="AE936" t="str">
            <v>TIDAK</v>
          </cell>
          <cell r="AF936">
            <v>40</v>
          </cell>
          <cell r="AG936">
            <v>1</v>
          </cell>
          <cell r="AH936" t="str">
            <v>SAPHIRE</v>
          </cell>
          <cell r="AI936">
            <v>0</v>
          </cell>
          <cell r="AJ936" t="str">
            <v>FALSE</v>
          </cell>
          <cell r="AK936">
            <v>0</v>
          </cell>
          <cell r="AL936">
            <v>45261</v>
          </cell>
          <cell r="AM936">
            <v>45701</v>
          </cell>
          <cell r="AN936">
            <v>1</v>
          </cell>
          <cell r="AO936">
            <v>40</v>
          </cell>
          <cell r="AP936" t="str">
            <v>EKSKLUSIF</v>
          </cell>
          <cell r="AQ936" t="str">
            <v>-</v>
          </cell>
          <cell r="AR936" t="str">
            <v>EKSKLUSIF</v>
          </cell>
          <cell r="AS936" t="str">
            <v>EKSKLUSIF</v>
          </cell>
          <cell r="AT936" t="str">
            <v>EKSKLUSIF</v>
          </cell>
          <cell r="AU936" t="str">
            <v>EKSKLUSIF</v>
          </cell>
          <cell r="AV936" t="str">
            <v/>
          </cell>
          <cell r="AW936">
            <v>48</v>
          </cell>
          <cell r="AX936">
            <v>46</v>
          </cell>
          <cell r="AY936">
            <v>24</v>
          </cell>
          <cell r="AZ936">
            <v>43</v>
          </cell>
          <cell r="BA936">
            <v>43</v>
          </cell>
          <cell r="BB936">
            <v>48</v>
          </cell>
          <cell r="BC936">
            <v>46</v>
          </cell>
          <cell r="BD936">
            <v>24</v>
          </cell>
          <cell r="BE936">
            <v>43</v>
          </cell>
          <cell r="BF936">
            <v>43</v>
          </cell>
          <cell r="BG936">
            <v>20</v>
          </cell>
          <cell r="BH936">
            <v>48</v>
          </cell>
          <cell r="BI936">
            <v>46</v>
          </cell>
          <cell r="BJ936">
            <v>24</v>
          </cell>
          <cell r="BK936">
            <v>43</v>
          </cell>
          <cell r="BL936">
            <v>43</v>
          </cell>
          <cell r="BM936">
            <v>20</v>
          </cell>
          <cell r="BN936">
            <v>244</v>
          </cell>
          <cell r="BO936">
            <v>0</v>
          </cell>
          <cell r="BP936">
            <v>48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20</v>
          </cell>
          <cell r="BV936">
            <v>68</v>
          </cell>
          <cell r="BW936">
            <v>0</v>
          </cell>
          <cell r="BX936" t="str">
            <v>TIDAK</v>
          </cell>
          <cell r="BY936" t="str">
            <v>TIDAK</v>
          </cell>
        </row>
        <row r="937">
          <cell r="A937" t="str">
            <v>A3960</v>
          </cell>
          <cell r="B937" t="str">
            <v>Muhammad Nur Arizal</v>
          </cell>
          <cell r="C937" t="str">
            <v>TEMA C2</v>
          </cell>
          <cell r="D937">
            <v>45374</v>
          </cell>
          <cell r="E937" t="str">
            <v>Mar-24</v>
          </cell>
          <cell r="F937" t="str">
            <v>-</v>
          </cell>
          <cell r="G937" t="str">
            <v>-</v>
          </cell>
          <cell r="H937" t="str">
            <v>-</v>
          </cell>
          <cell r="I937" t="str">
            <v>REGULER</v>
          </cell>
          <cell r="J937" t="str">
            <v>REGULER</v>
          </cell>
          <cell r="K937" t="str">
            <v>REGULER</v>
          </cell>
          <cell r="L937" t="str">
            <v>REGULER</v>
          </cell>
          <cell r="M937">
            <v>0</v>
          </cell>
          <cell r="N937">
            <v>0</v>
          </cell>
          <cell r="O937">
            <v>0</v>
          </cell>
          <cell r="P937">
            <v>2</v>
          </cell>
          <cell r="Q937">
            <v>23</v>
          </cell>
          <cell r="R937">
            <v>34</v>
          </cell>
          <cell r="S937">
            <v>10</v>
          </cell>
          <cell r="T937">
            <v>69</v>
          </cell>
          <cell r="U937">
            <v>0</v>
          </cell>
          <cell r="V937">
            <v>0</v>
          </cell>
          <cell r="W937">
            <v>0</v>
          </cell>
          <cell r="X937">
            <v>2</v>
          </cell>
          <cell r="Y937">
            <v>23</v>
          </cell>
          <cell r="Z937">
            <v>34</v>
          </cell>
          <cell r="AA937">
            <v>10</v>
          </cell>
          <cell r="AB937">
            <v>69</v>
          </cell>
          <cell r="AC937">
            <v>0</v>
          </cell>
          <cell r="AD937" t="str">
            <v>TIDAK</v>
          </cell>
          <cell r="AE937" t="str">
            <v>TIDAK</v>
          </cell>
          <cell r="AF937">
            <v>69</v>
          </cell>
          <cell r="AG937">
            <v>1</v>
          </cell>
          <cell r="AH937" t="str">
            <v>SAPHIRE</v>
          </cell>
          <cell r="AI937">
            <v>0</v>
          </cell>
          <cell r="AJ937" t="str">
            <v>Y</v>
          </cell>
          <cell r="AK937">
            <v>0</v>
          </cell>
          <cell r="AL937">
            <v>45261</v>
          </cell>
          <cell r="AM937">
            <v>45701</v>
          </cell>
          <cell r="AN937">
            <v>1</v>
          </cell>
          <cell r="AO937">
            <v>69</v>
          </cell>
          <cell r="AP937" t="str">
            <v>-</v>
          </cell>
          <cell r="AQ937" t="str">
            <v>-</v>
          </cell>
          <cell r="AR937" t="str">
            <v>-</v>
          </cell>
          <cell r="AS937" t="str">
            <v>-</v>
          </cell>
          <cell r="AT937" t="str">
            <v>-</v>
          </cell>
          <cell r="AU937" t="str">
            <v>-</v>
          </cell>
          <cell r="AV937" t="str">
            <v/>
          </cell>
          <cell r="AW937">
            <v>2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2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5</v>
          </cell>
          <cell r="BH937">
            <v>2</v>
          </cell>
          <cell r="BI937">
            <v>0</v>
          </cell>
          <cell r="BJ937">
            <v>0</v>
          </cell>
          <cell r="BK937">
            <v>0</v>
          </cell>
          <cell r="BL937">
            <v>0</v>
          </cell>
          <cell r="BM937" t="str">
            <v/>
          </cell>
          <cell r="BN937">
            <v>7</v>
          </cell>
          <cell r="BO937">
            <v>5</v>
          </cell>
          <cell r="BP937">
            <v>2</v>
          </cell>
          <cell r="BQ937">
            <v>0</v>
          </cell>
          <cell r="BR937">
            <v>0</v>
          </cell>
          <cell r="BS937">
            <v>0</v>
          </cell>
          <cell r="BT937">
            <v>0</v>
          </cell>
          <cell r="BU937" t="str">
            <v/>
          </cell>
          <cell r="BV937">
            <v>7</v>
          </cell>
          <cell r="BW937">
            <v>5</v>
          </cell>
          <cell r="BX937" t="str">
            <v>DOWNGRADE</v>
          </cell>
          <cell r="BY937" t="str">
            <v>RESET</v>
          </cell>
        </row>
        <row r="938">
          <cell r="A938" t="str">
            <v>A3115</v>
          </cell>
          <cell r="B938" t="str">
            <v>Muhammad Ridho Dwiyogo</v>
          </cell>
          <cell r="C938" t="str">
            <v>TEMA C2</v>
          </cell>
          <cell r="D938">
            <v>45222</v>
          </cell>
          <cell r="E938" t="str">
            <v>Oct-23</v>
          </cell>
          <cell r="F938" t="str">
            <v>REGULER</v>
          </cell>
          <cell r="G938" t="str">
            <v>REGULER</v>
          </cell>
          <cell r="H938" t="str">
            <v>REGULER</v>
          </cell>
          <cell r="I938" t="str">
            <v>-</v>
          </cell>
          <cell r="J938" t="str">
            <v>-</v>
          </cell>
          <cell r="K938" t="str">
            <v>-</v>
          </cell>
          <cell r="L938" t="str">
            <v>-</v>
          </cell>
          <cell r="M938">
            <v>15</v>
          </cell>
          <cell r="N938">
            <v>31</v>
          </cell>
          <cell r="O938">
            <v>11</v>
          </cell>
          <cell r="P938">
            <v>0</v>
          </cell>
          <cell r="Q938">
            <v>0</v>
          </cell>
          <cell r="R938">
            <v>0</v>
          </cell>
          <cell r="S938" t="str">
            <v/>
          </cell>
          <cell r="T938">
            <v>57</v>
          </cell>
          <cell r="U938">
            <v>15</v>
          </cell>
          <cell r="V938">
            <v>31</v>
          </cell>
          <cell r="W938">
            <v>11</v>
          </cell>
          <cell r="X938">
            <v>0</v>
          </cell>
          <cell r="Y938">
            <v>0</v>
          </cell>
          <cell r="Z938">
            <v>0</v>
          </cell>
          <cell r="AA938" t="str">
            <v/>
          </cell>
          <cell r="AB938">
            <v>57</v>
          </cell>
          <cell r="AC938">
            <v>4</v>
          </cell>
          <cell r="AD938" t="str">
            <v>DOWNGRADE</v>
          </cell>
          <cell r="AE938" t="str">
            <v>RESET</v>
          </cell>
          <cell r="AF938">
            <v>0</v>
          </cell>
          <cell r="AG938">
            <v>5</v>
          </cell>
          <cell r="AH938" t="str">
            <v>SAPHIRE</v>
          </cell>
          <cell r="AI938">
            <v>0</v>
          </cell>
          <cell r="AJ938" t="str">
            <v>FALSE</v>
          </cell>
          <cell r="AK938">
            <v>0</v>
          </cell>
          <cell r="AL938">
            <v>45261</v>
          </cell>
          <cell r="AM938">
            <v>45701</v>
          </cell>
          <cell r="AN938">
            <v>1</v>
          </cell>
          <cell r="AO938">
            <v>0</v>
          </cell>
          <cell r="AP938" t="str">
            <v>-</v>
          </cell>
          <cell r="AQ938" t="str">
            <v>-</v>
          </cell>
          <cell r="AR938" t="str">
            <v>-</v>
          </cell>
          <cell r="AS938" t="str">
            <v>-</v>
          </cell>
          <cell r="AT938" t="str">
            <v>-</v>
          </cell>
          <cell r="AU938" t="str">
            <v>-</v>
          </cell>
          <cell r="AV938" t="str">
            <v/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 t="str">
            <v/>
          </cell>
          <cell r="BH938">
            <v>0</v>
          </cell>
          <cell r="BI938">
            <v>0</v>
          </cell>
          <cell r="BJ938">
            <v>0</v>
          </cell>
          <cell r="BK938">
            <v>0</v>
          </cell>
          <cell r="BL938">
            <v>0</v>
          </cell>
          <cell r="BM938" t="str">
            <v/>
          </cell>
          <cell r="BN938">
            <v>0</v>
          </cell>
          <cell r="BO938" t="str">
            <v/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T938">
            <v>0</v>
          </cell>
          <cell r="BU938" t="str">
            <v/>
          </cell>
          <cell r="BV938">
            <v>0</v>
          </cell>
          <cell r="BW938">
            <v>7</v>
          </cell>
          <cell r="BX938" t="str">
            <v>DOWNGRADE</v>
          </cell>
          <cell r="BY938" t="str">
            <v>RESET</v>
          </cell>
        </row>
        <row r="939">
          <cell r="A939" t="str">
            <v>A2965</v>
          </cell>
          <cell r="B939" t="str">
            <v>Muhammad Rizki Nur Fadillah</v>
          </cell>
          <cell r="C939" t="str">
            <v>TEMA C2</v>
          </cell>
          <cell r="D939">
            <v>45187</v>
          </cell>
          <cell r="E939" t="str">
            <v>Sep-23</v>
          </cell>
          <cell r="F939" t="str">
            <v>REGULER</v>
          </cell>
          <cell r="G939" t="str">
            <v>EKSKLUSIF</v>
          </cell>
          <cell r="H939" t="str">
            <v>EKSKLUSIF</v>
          </cell>
          <cell r="I939" t="str">
            <v>EKSKLUSIF</v>
          </cell>
          <cell r="J939" t="str">
            <v>EKSKLUSIF</v>
          </cell>
          <cell r="K939" t="str">
            <v>EKSKLUSIF</v>
          </cell>
          <cell r="L939" t="str">
            <v>-</v>
          </cell>
          <cell r="M939">
            <v>16</v>
          </cell>
          <cell r="N939">
            <v>45</v>
          </cell>
          <cell r="O939">
            <v>41</v>
          </cell>
          <cell r="P939">
            <v>39</v>
          </cell>
          <cell r="Q939">
            <v>33</v>
          </cell>
          <cell r="R939">
            <v>37</v>
          </cell>
          <cell r="S939" t="str">
            <v/>
          </cell>
          <cell r="T939">
            <v>211</v>
          </cell>
          <cell r="U939">
            <v>16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 t="str">
            <v/>
          </cell>
          <cell r="AB939">
            <v>16</v>
          </cell>
          <cell r="AC939">
            <v>1</v>
          </cell>
          <cell r="AD939" t="str">
            <v>TIDAK</v>
          </cell>
          <cell r="AE939" t="str">
            <v>TIDAK</v>
          </cell>
          <cell r="AF939">
            <v>16</v>
          </cell>
          <cell r="AG939">
            <v>2</v>
          </cell>
          <cell r="AH939" t="str">
            <v>SAPHIRE</v>
          </cell>
          <cell r="AI939">
            <v>0</v>
          </cell>
          <cell r="AJ939" t="str">
            <v>FALSE</v>
          </cell>
          <cell r="AK939">
            <v>0</v>
          </cell>
          <cell r="AL939">
            <v>45261</v>
          </cell>
          <cell r="AM939">
            <v>45701</v>
          </cell>
          <cell r="AN939">
            <v>1</v>
          </cell>
          <cell r="AO939">
            <v>16</v>
          </cell>
          <cell r="AP939" t="str">
            <v>-</v>
          </cell>
          <cell r="AQ939" t="str">
            <v>-</v>
          </cell>
          <cell r="AR939" t="str">
            <v>REGULER</v>
          </cell>
          <cell r="AS939" t="str">
            <v>REGULER</v>
          </cell>
          <cell r="AT939" t="str">
            <v>-</v>
          </cell>
          <cell r="AU939" t="str">
            <v>-</v>
          </cell>
          <cell r="AV939" t="str">
            <v/>
          </cell>
          <cell r="AW939">
            <v>0</v>
          </cell>
          <cell r="AX939">
            <v>1</v>
          </cell>
          <cell r="AY939">
            <v>12</v>
          </cell>
          <cell r="AZ939">
            <v>0</v>
          </cell>
          <cell r="BA939">
            <v>0</v>
          </cell>
          <cell r="BB939">
            <v>0</v>
          </cell>
          <cell r="BC939">
            <v>1</v>
          </cell>
          <cell r="BD939">
            <v>12</v>
          </cell>
          <cell r="BE939">
            <v>0</v>
          </cell>
          <cell r="BF939">
            <v>0</v>
          </cell>
          <cell r="BG939" t="str">
            <v/>
          </cell>
          <cell r="BH939">
            <v>0</v>
          </cell>
          <cell r="BI939">
            <v>1</v>
          </cell>
          <cell r="BJ939">
            <v>12</v>
          </cell>
          <cell r="BK939">
            <v>0</v>
          </cell>
          <cell r="BL939">
            <v>0</v>
          </cell>
          <cell r="BM939" t="str">
            <v/>
          </cell>
          <cell r="BN939">
            <v>13</v>
          </cell>
          <cell r="BO939" t="str">
            <v/>
          </cell>
          <cell r="BP939">
            <v>0</v>
          </cell>
          <cell r="BQ939">
            <v>1</v>
          </cell>
          <cell r="BR939">
            <v>12</v>
          </cell>
          <cell r="BS939">
            <v>0</v>
          </cell>
          <cell r="BT939">
            <v>0</v>
          </cell>
          <cell r="BU939" t="str">
            <v/>
          </cell>
          <cell r="BV939">
            <v>13</v>
          </cell>
          <cell r="BW939">
            <v>5</v>
          </cell>
          <cell r="BX939" t="str">
            <v>DOWNGRADE</v>
          </cell>
          <cell r="BY939" t="str">
            <v>RESET</v>
          </cell>
        </row>
        <row r="940">
          <cell r="A940" t="str">
            <v>A3889</v>
          </cell>
          <cell r="B940" t="str">
            <v>Muhammad Rizqi Sugiarto</v>
          </cell>
          <cell r="C940" t="str">
            <v>TEMA C2</v>
          </cell>
          <cell r="D940">
            <v>45353</v>
          </cell>
          <cell r="E940" t="str">
            <v>Mar-24</v>
          </cell>
          <cell r="F940" t="str">
            <v>-</v>
          </cell>
          <cell r="G940" t="str">
            <v>-</v>
          </cell>
          <cell r="H940" t="str">
            <v>-</v>
          </cell>
          <cell r="I940" t="str">
            <v>REGULER</v>
          </cell>
          <cell r="J940" t="str">
            <v>REGULER</v>
          </cell>
          <cell r="K940" t="str">
            <v>REGULER</v>
          </cell>
          <cell r="L940" t="str">
            <v>-</v>
          </cell>
          <cell r="M940">
            <v>0</v>
          </cell>
          <cell r="N940">
            <v>0</v>
          </cell>
          <cell r="O940">
            <v>0</v>
          </cell>
          <cell r="P940">
            <v>1</v>
          </cell>
          <cell r="Q940">
            <v>24</v>
          </cell>
          <cell r="R940">
            <v>0</v>
          </cell>
          <cell r="S940">
            <v>0</v>
          </cell>
          <cell r="T940">
            <v>25</v>
          </cell>
          <cell r="U940">
            <v>0</v>
          </cell>
          <cell r="V940">
            <v>0</v>
          </cell>
          <cell r="W940">
            <v>0</v>
          </cell>
          <cell r="X940">
            <v>1</v>
          </cell>
          <cell r="Y940">
            <v>24</v>
          </cell>
          <cell r="Z940">
            <v>0</v>
          </cell>
          <cell r="AA940">
            <v>0</v>
          </cell>
          <cell r="AB940">
            <v>25</v>
          </cell>
          <cell r="AC940">
            <v>2</v>
          </cell>
          <cell r="AD940" t="str">
            <v>TIDAK</v>
          </cell>
          <cell r="AE940" t="str">
            <v>TIDAK</v>
          </cell>
          <cell r="AF940">
            <v>25</v>
          </cell>
          <cell r="AG940">
            <v>1</v>
          </cell>
          <cell r="AH940" t="str">
            <v>SAPHIRE</v>
          </cell>
          <cell r="AI940">
            <v>0</v>
          </cell>
          <cell r="AJ940" t="str">
            <v>FALSE</v>
          </cell>
          <cell r="AK940">
            <v>0</v>
          </cell>
          <cell r="AL940">
            <v>45261</v>
          </cell>
          <cell r="AM940">
            <v>45701</v>
          </cell>
          <cell r="AN940">
            <v>1</v>
          </cell>
          <cell r="AO940">
            <v>25</v>
          </cell>
          <cell r="AP940" t="str">
            <v>-</v>
          </cell>
          <cell r="AQ940" t="str">
            <v>-</v>
          </cell>
          <cell r="AR940" t="str">
            <v>-</v>
          </cell>
          <cell r="AS940" t="str">
            <v>-</v>
          </cell>
          <cell r="AT940" t="str">
            <v>-</v>
          </cell>
          <cell r="AU940" t="str">
            <v>-</v>
          </cell>
          <cell r="AV940" t="str">
            <v/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 t="str">
            <v/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 t="str">
            <v/>
          </cell>
          <cell r="BN940">
            <v>0</v>
          </cell>
          <cell r="BO940" t="str">
            <v/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 t="str">
            <v/>
          </cell>
          <cell r="BV940">
            <v>0</v>
          </cell>
          <cell r="BW940">
            <v>7</v>
          </cell>
          <cell r="BX940" t="str">
            <v>DOWNGRADE</v>
          </cell>
          <cell r="BY940" t="str">
            <v>RESET</v>
          </cell>
        </row>
        <row r="941">
          <cell r="A941" t="str">
            <v>A3888</v>
          </cell>
          <cell r="B941" t="str">
            <v>Mutmainnah</v>
          </cell>
          <cell r="C941" t="str">
            <v>TEMA C2</v>
          </cell>
          <cell r="D941">
            <v>45367</v>
          </cell>
          <cell r="E941" t="str">
            <v>Mar-24</v>
          </cell>
          <cell r="F941" t="str">
            <v>-</v>
          </cell>
          <cell r="G941" t="str">
            <v>-</v>
          </cell>
          <cell r="H941" t="str">
            <v>-</v>
          </cell>
          <cell r="I941" t="str">
            <v>REGULER</v>
          </cell>
          <cell r="J941" t="str">
            <v>REGULER</v>
          </cell>
          <cell r="K941" t="str">
            <v>REGULER</v>
          </cell>
          <cell r="L941" t="str">
            <v>-</v>
          </cell>
          <cell r="M941">
            <v>0</v>
          </cell>
          <cell r="N941">
            <v>0</v>
          </cell>
          <cell r="O941">
            <v>0</v>
          </cell>
          <cell r="P941">
            <v>13</v>
          </cell>
          <cell r="Q941">
            <v>19</v>
          </cell>
          <cell r="R941">
            <v>8</v>
          </cell>
          <cell r="S941" t="str">
            <v/>
          </cell>
          <cell r="T941">
            <v>40</v>
          </cell>
          <cell r="U941">
            <v>0</v>
          </cell>
          <cell r="V941">
            <v>0</v>
          </cell>
          <cell r="W941">
            <v>0</v>
          </cell>
          <cell r="X941">
            <v>13</v>
          </cell>
          <cell r="Y941">
            <v>19</v>
          </cell>
          <cell r="Z941">
            <v>8</v>
          </cell>
          <cell r="AA941" t="str">
            <v/>
          </cell>
          <cell r="AB941">
            <v>40</v>
          </cell>
          <cell r="AC941">
            <v>1</v>
          </cell>
          <cell r="AD941" t="str">
            <v>TIDAK</v>
          </cell>
          <cell r="AE941" t="str">
            <v>TIDAK</v>
          </cell>
          <cell r="AF941">
            <v>40</v>
          </cell>
          <cell r="AG941">
            <v>1</v>
          </cell>
          <cell r="AH941" t="str">
            <v>SAPHIRE</v>
          </cell>
          <cell r="AI941">
            <v>0</v>
          </cell>
          <cell r="AJ941" t="str">
            <v>FALSE</v>
          </cell>
          <cell r="AK941">
            <v>0</v>
          </cell>
          <cell r="AL941">
            <v>45261</v>
          </cell>
          <cell r="AM941">
            <v>45701</v>
          </cell>
          <cell r="AN941">
            <v>1</v>
          </cell>
          <cell r="AO941">
            <v>40</v>
          </cell>
          <cell r="AP941" t="str">
            <v>-</v>
          </cell>
          <cell r="AQ941" t="str">
            <v>-</v>
          </cell>
          <cell r="AR941" t="str">
            <v>REGULER</v>
          </cell>
          <cell r="AS941" t="str">
            <v>REGULER</v>
          </cell>
          <cell r="AT941" t="str">
            <v>REGULER</v>
          </cell>
          <cell r="AU941" t="str">
            <v>-</v>
          </cell>
          <cell r="AV941" t="str">
            <v/>
          </cell>
          <cell r="AW941">
            <v>0</v>
          </cell>
          <cell r="AX941">
            <v>20</v>
          </cell>
          <cell r="AY941">
            <v>16</v>
          </cell>
          <cell r="AZ941">
            <v>2</v>
          </cell>
          <cell r="BA941">
            <v>0</v>
          </cell>
          <cell r="BB941">
            <v>0</v>
          </cell>
          <cell r="BC941">
            <v>20</v>
          </cell>
          <cell r="BD941">
            <v>16</v>
          </cell>
          <cell r="BE941">
            <v>2</v>
          </cell>
          <cell r="BF941">
            <v>0</v>
          </cell>
          <cell r="BG941">
            <v>4</v>
          </cell>
          <cell r="BH941">
            <v>0</v>
          </cell>
          <cell r="BI941">
            <v>20</v>
          </cell>
          <cell r="BJ941">
            <v>16</v>
          </cell>
          <cell r="BK941">
            <v>2</v>
          </cell>
          <cell r="BL941">
            <v>0</v>
          </cell>
          <cell r="BM941" t="str">
            <v/>
          </cell>
          <cell r="BN941">
            <v>42</v>
          </cell>
          <cell r="BO941">
            <v>4</v>
          </cell>
          <cell r="BP941">
            <v>0</v>
          </cell>
          <cell r="BQ941">
            <v>20</v>
          </cell>
          <cell r="BR941">
            <v>16</v>
          </cell>
          <cell r="BS941">
            <v>2</v>
          </cell>
          <cell r="BT941">
            <v>0</v>
          </cell>
          <cell r="BU941" t="str">
            <v/>
          </cell>
          <cell r="BV941">
            <v>42</v>
          </cell>
          <cell r="BW941">
            <v>3</v>
          </cell>
          <cell r="BX941" t="str">
            <v>DOWNGRADE</v>
          </cell>
          <cell r="BY941" t="str">
            <v>TIDAK</v>
          </cell>
        </row>
        <row r="942">
          <cell r="A942" t="str">
            <v>A3494</v>
          </cell>
          <cell r="B942" t="str">
            <v>Nabila Fernanda Fasya</v>
          </cell>
          <cell r="C942" t="str">
            <v>TEMA C2</v>
          </cell>
          <cell r="D942">
            <v>45262</v>
          </cell>
          <cell r="E942" t="str">
            <v>Dec-23</v>
          </cell>
          <cell r="F942" t="str">
            <v>REGULER</v>
          </cell>
          <cell r="G942" t="str">
            <v>REGULER</v>
          </cell>
          <cell r="H942" t="str">
            <v>REGULER</v>
          </cell>
          <cell r="I942" t="str">
            <v>-</v>
          </cell>
          <cell r="J942" t="str">
            <v>-</v>
          </cell>
          <cell r="K942" t="str">
            <v>-</v>
          </cell>
          <cell r="L942" t="str">
            <v>-</v>
          </cell>
          <cell r="M942">
            <v>2</v>
          </cell>
          <cell r="N942">
            <v>17</v>
          </cell>
          <cell r="O942">
            <v>14</v>
          </cell>
          <cell r="P942">
            <v>0</v>
          </cell>
          <cell r="Q942">
            <v>0</v>
          </cell>
          <cell r="R942">
            <v>0</v>
          </cell>
          <cell r="S942" t="str">
            <v/>
          </cell>
          <cell r="T942">
            <v>33</v>
          </cell>
          <cell r="U942">
            <v>2</v>
          </cell>
          <cell r="V942">
            <v>17</v>
          </cell>
          <cell r="W942">
            <v>14</v>
          </cell>
          <cell r="X942">
            <v>0</v>
          </cell>
          <cell r="Y942">
            <v>0</v>
          </cell>
          <cell r="Z942">
            <v>0</v>
          </cell>
          <cell r="AA942" t="str">
            <v/>
          </cell>
          <cell r="AB942">
            <v>33</v>
          </cell>
          <cell r="AC942">
            <v>4</v>
          </cell>
          <cell r="AD942" t="str">
            <v>DOWNGRADE</v>
          </cell>
          <cell r="AE942" t="str">
            <v>RESET</v>
          </cell>
          <cell r="AF942">
            <v>0</v>
          </cell>
          <cell r="AG942">
            <v>1</v>
          </cell>
          <cell r="AH942" t="str">
            <v>SAPHIRE</v>
          </cell>
          <cell r="AI942">
            <v>0</v>
          </cell>
          <cell r="AJ942" t="str">
            <v>FALSE</v>
          </cell>
          <cell r="AK942">
            <v>0</v>
          </cell>
          <cell r="AL942">
            <v>45261</v>
          </cell>
          <cell r="AM942">
            <v>45701</v>
          </cell>
          <cell r="AN942">
            <v>1</v>
          </cell>
          <cell r="AO942">
            <v>0</v>
          </cell>
          <cell r="AP942" t="str">
            <v>-</v>
          </cell>
          <cell r="AQ942" t="str">
            <v>-</v>
          </cell>
          <cell r="AR942" t="str">
            <v>-</v>
          </cell>
          <cell r="AS942" t="str">
            <v>-</v>
          </cell>
          <cell r="AT942" t="str">
            <v>-</v>
          </cell>
          <cell r="AU942" t="str">
            <v>-</v>
          </cell>
          <cell r="AV942" t="str">
            <v/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 t="str">
            <v/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 t="str">
            <v/>
          </cell>
          <cell r="BN942">
            <v>0</v>
          </cell>
          <cell r="BO942" t="str">
            <v/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 t="str">
            <v/>
          </cell>
          <cell r="BV942">
            <v>0</v>
          </cell>
          <cell r="BW942">
            <v>7</v>
          </cell>
          <cell r="BX942" t="str">
            <v>DOWNGRADE</v>
          </cell>
          <cell r="BY942" t="str">
            <v>RESET</v>
          </cell>
        </row>
        <row r="943">
          <cell r="A943" t="str">
            <v>A3167</v>
          </cell>
          <cell r="B943" t="str">
            <v>Nabila Putri Rahma</v>
          </cell>
          <cell r="C943" t="str">
            <v>TEMA C2</v>
          </cell>
          <cell r="D943">
            <v>45220</v>
          </cell>
          <cell r="E943" t="str">
            <v>Oct-23</v>
          </cell>
          <cell r="F943" t="str">
            <v>REGULER</v>
          </cell>
          <cell r="G943" t="str">
            <v>REGULER</v>
          </cell>
          <cell r="H943" t="str">
            <v>-</v>
          </cell>
          <cell r="I943" t="str">
            <v>-</v>
          </cell>
          <cell r="J943" t="str">
            <v>-</v>
          </cell>
          <cell r="K943" t="str">
            <v>-</v>
          </cell>
          <cell r="L943" t="str">
            <v>-</v>
          </cell>
          <cell r="M943">
            <v>6</v>
          </cell>
          <cell r="N943">
            <v>3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 t="str">
            <v/>
          </cell>
          <cell r="T943">
            <v>9</v>
          </cell>
          <cell r="U943">
            <v>6</v>
          </cell>
          <cell r="V943">
            <v>3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 t="str">
            <v/>
          </cell>
          <cell r="AB943">
            <v>9</v>
          </cell>
          <cell r="AC943">
            <v>5</v>
          </cell>
          <cell r="AD943" t="str">
            <v>DOWNGRADE</v>
          </cell>
          <cell r="AE943" t="str">
            <v>RESET</v>
          </cell>
          <cell r="AF943">
            <v>0</v>
          </cell>
          <cell r="AG943">
            <v>1</v>
          </cell>
          <cell r="AH943" t="str">
            <v>SAPHIRE</v>
          </cell>
          <cell r="AI943">
            <v>0</v>
          </cell>
          <cell r="AJ943" t="str">
            <v>FALSE</v>
          </cell>
          <cell r="AK943">
            <v>0</v>
          </cell>
          <cell r="AL943">
            <v>45261</v>
          </cell>
          <cell r="AM943">
            <v>45701</v>
          </cell>
          <cell r="AN943">
            <v>1</v>
          </cell>
          <cell r="AO943">
            <v>0</v>
          </cell>
          <cell r="AP943" t="str">
            <v>-</v>
          </cell>
          <cell r="AQ943" t="str">
            <v>-</v>
          </cell>
          <cell r="AR943" t="str">
            <v>-</v>
          </cell>
          <cell r="AS943" t="str">
            <v>-</v>
          </cell>
          <cell r="AT943" t="str">
            <v>-</v>
          </cell>
          <cell r="AU943" t="str">
            <v>-</v>
          </cell>
          <cell r="AV943" t="str">
            <v/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 t="str">
            <v/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 t="str">
            <v/>
          </cell>
          <cell r="BN943">
            <v>0</v>
          </cell>
          <cell r="BO943" t="str">
            <v/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 t="str">
            <v/>
          </cell>
          <cell r="BV943">
            <v>0</v>
          </cell>
          <cell r="BW943">
            <v>7</v>
          </cell>
          <cell r="BX943" t="str">
            <v>DOWNGRADE</v>
          </cell>
          <cell r="BY943" t="str">
            <v>RESET</v>
          </cell>
        </row>
        <row r="944">
          <cell r="A944" t="str">
            <v>A0919</v>
          </cell>
          <cell r="B944" t="str">
            <v>Nabila Yudistya</v>
          </cell>
          <cell r="C944" t="str">
            <v>TEMA C2</v>
          </cell>
          <cell r="D944">
            <v>44902</v>
          </cell>
          <cell r="E944" t="str">
            <v>Dec-22</v>
          </cell>
          <cell r="F944" t="str">
            <v>REGULER</v>
          </cell>
          <cell r="G944" t="str">
            <v>EKSKLUSIF</v>
          </cell>
          <cell r="H944" t="str">
            <v>EKSKLUSIF</v>
          </cell>
          <cell r="I944" t="str">
            <v>EKSKLUSIF</v>
          </cell>
          <cell r="J944" t="str">
            <v>REGULER</v>
          </cell>
          <cell r="K944" t="str">
            <v>REGULER</v>
          </cell>
          <cell r="L944" t="str">
            <v>REGULER</v>
          </cell>
          <cell r="M944">
            <v>12</v>
          </cell>
          <cell r="N944">
            <v>47</v>
          </cell>
          <cell r="O944">
            <v>37</v>
          </cell>
          <cell r="P944">
            <v>41</v>
          </cell>
          <cell r="Q944">
            <v>31</v>
          </cell>
          <cell r="R944">
            <v>35</v>
          </cell>
          <cell r="S944">
            <v>21</v>
          </cell>
          <cell r="T944">
            <v>224</v>
          </cell>
          <cell r="U944">
            <v>12</v>
          </cell>
          <cell r="V944">
            <v>0</v>
          </cell>
          <cell r="W944">
            <v>0</v>
          </cell>
          <cell r="X944">
            <v>0</v>
          </cell>
          <cell r="Y944">
            <v>31</v>
          </cell>
          <cell r="Z944">
            <v>35</v>
          </cell>
          <cell r="AA944">
            <v>21</v>
          </cell>
          <cell r="AB944">
            <v>99</v>
          </cell>
          <cell r="AC944">
            <v>0</v>
          </cell>
          <cell r="AD944" t="str">
            <v>TIDAK</v>
          </cell>
          <cell r="AE944" t="str">
            <v>TIDAK</v>
          </cell>
          <cell r="AF944">
            <v>99</v>
          </cell>
          <cell r="AG944">
            <v>2</v>
          </cell>
          <cell r="AH944" t="str">
            <v>SAPHIRE</v>
          </cell>
          <cell r="AI944">
            <v>65</v>
          </cell>
          <cell r="AJ944" t="str">
            <v>Y</v>
          </cell>
          <cell r="AK944">
            <v>0</v>
          </cell>
          <cell r="AL944">
            <v>45261</v>
          </cell>
          <cell r="AM944">
            <v>45701</v>
          </cell>
          <cell r="AN944">
            <v>1</v>
          </cell>
          <cell r="AO944">
            <v>34</v>
          </cell>
          <cell r="AP944" t="str">
            <v>-</v>
          </cell>
          <cell r="AQ944" t="str">
            <v>-</v>
          </cell>
          <cell r="AR944" t="str">
            <v>REGULER</v>
          </cell>
          <cell r="AS944" t="str">
            <v>REGULER</v>
          </cell>
          <cell r="AT944" t="str">
            <v>REGULER</v>
          </cell>
          <cell r="AU944" t="str">
            <v>REGULER</v>
          </cell>
          <cell r="AV944" t="str">
            <v/>
          </cell>
          <cell r="AW944">
            <v>44</v>
          </cell>
          <cell r="AX944">
            <v>44</v>
          </cell>
          <cell r="AY944">
            <v>41</v>
          </cell>
          <cell r="AZ944">
            <v>43</v>
          </cell>
          <cell r="BA944">
            <v>37</v>
          </cell>
          <cell r="BB944">
            <v>44</v>
          </cell>
          <cell r="BC944">
            <v>44</v>
          </cell>
          <cell r="BD944">
            <v>41</v>
          </cell>
          <cell r="BE944">
            <v>43</v>
          </cell>
          <cell r="BF944">
            <v>37</v>
          </cell>
          <cell r="BG944">
            <v>19</v>
          </cell>
          <cell r="BH944">
            <v>44</v>
          </cell>
          <cell r="BI944">
            <v>44</v>
          </cell>
          <cell r="BJ944">
            <v>41</v>
          </cell>
          <cell r="BK944">
            <v>43</v>
          </cell>
          <cell r="BL944">
            <v>37</v>
          </cell>
          <cell r="BM944" t="str">
            <v/>
          </cell>
          <cell r="BN944">
            <v>228</v>
          </cell>
          <cell r="BO944">
            <v>19</v>
          </cell>
          <cell r="BP944">
            <v>44</v>
          </cell>
          <cell r="BQ944">
            <v>44</v>
          </cell>
          <cell r="BR944">
            <v>41</v>
          </cell>
          <cell r="BS944">
            <v>43</v>
          </cell>
          <cell r="BT944">
            <v>37</v>
          </cell>
          <cell r="BU944" t="str">
            <v/>
          </cell>
          <cell r="BV944">
            <v>228</v>
          </cell>
          <cell r="BW944">
            <v>1</v>
          </cell>
          <cell r="BX944" t="str">
            <v>TIDAK</v>
          </cell>
          <cell r="BY944" t="str">
            <v>TIDAK</v>
          </cell>
        </row>
        <row r="945">
          <cell r="A945" t="str">
            <v>A3767</v>
          </cell>
          <cell r="B945" t="str">
            <v>Nada Agustin</v>
          </cell>
          <cell r="C945" t="str">
            <v>TEMA C2</v>
          </cell>
          <cell r="D945">
            <v>45345</v>
          </cell>
          <cell r="E945" t="str">
            <v>Feb-24</v>
          </cell>
          <cell r="F945" t="str">
            <v>-</v>
          </cell>
          <cell r="G945" t="str">
            <v>-</v>
          </cell>
          <cell r="H945" t="str">
            <v>REGULER</v>
          </cell>
          <cell r="I945" t="str">
            <v>REGULER</v>
          </cell>
          <cell r="J945" t="str">
            <v>REGULER</v>
          </cell>
          <cell r="K945" t="str">
            <v>REGULER</v>
          </cell>
          <cell r="L945" t="str">
            <v>-</v>
          </cell>
          <cell r="M945">
            <v>0</v>
          </cell>
          <cell r="N945">
            <v>0</v>
          </cell>
          <cell r="O945">
            <v>5</v>
          </cell>
          <cell r="P945">
            <v>29</v>
          </cell>
          <cell r="Q945">
            <v>12</v>
          </cell>
          <cell r="R945">
            <v>11</v>
          </cell>
          <cell r="S945" t="str">
            <v/>
          </cell>
          <cell r="T945">
            <v>57</v>
          </cell>
          <cell r="U945">
            <v>0</v>
          </cell>
          <cell r="V945">
            <v>0</v>
          </cell>
          <cell r="W945">
            <v>5</v>
          </cell>
          <cell r="X945">
            <v>29</v>
          </cell>
          <cell r="Y945">
            <v>12</v>
          </cell>
          <cell r="Z945">
            <v>11</v>
          </cell>
          <cell r="AA945" t="str">
            <v/>
          </cell>
          <cell r="AB945">
            <v>57</v>
          </cell>
          <cell r="AC945">
            <v>1</v>
          </cell>
          <cell r="AD945" t="str">
            <v>TIDAK</v>
          </cell>
          <cell r="AE945" t="str">
            <v>TIDAK</v>
          </cell>
          <cell r="AF945">
            <v>57</v>
          </cell>
          <cell r="AG945">
            <v>1</v>
          </cell>
          <cell r="AH945" t="str">
            <v>SAPHIRE</v>
          </cell>
          <cell r="AI945">
            <v>0</v>
          </cell>
          <cell r="AJ945" t="str">
            <v>FALSE</v>
          </cell>
          <cell r="AK945">
            <v>0</v>
          </cell>
          <cell r="AL945">
            <v>45261</v>
          </cell>
          <cell r="AM945">
            <v>45701</v>
          </cell>
          <cell r="AN945">
            <v>1</v>
          </cell>
          <cell r="AO945">
            <v>57</v>
          </cell>
          <cell r="AP945" t="str">
            <v>-</v>
          </cell>
          <cell r="AQ945" t="str">
            <v>-</v>
          </cell>
          <cell r="AR945" t="str">
            <v>-</v>
          </cell>
          <cell r="AS945" t="str">
            <v>REGULER</v>
          </cell>
          <cell r="AT945" t="str">
            <v>-</v>
          </cell>
          <cell r="AU945" t="str">
            <v>-</v>
          </cell>
          <cell r="AV945" t="str">
            <v/>
          </cell>
          <cell r="AW945">
            <v>4</v>
          </cell>
          <cell r="AX945">
            <v>0</v>
          </cell>
          <cell r="AY945">
            <v>14</v>
          </cell>
          <cell r="AZ945">
            <v>0</v>
          </cell>
          <cell r="BA945">
            <v>0</v>
          </cell>
          <cell r="BB945">
            <v>4</v>
          </cell>
          <cell r="BC945">
            <v>0</v>
          </cell>
          <cell r="BD945">
            <v>14</v>
          </cell>
          <cell r="BE945">
            <v>0</v>
          </cell>
          <cell r="BF945">
            <v>0</v>
          </cell>
          <cell r="BG945">
            <v>13</v>
          </cell>
          <cell r="BH945">
            <v>4</v>
          </cell>
          <cell r="BI945">
            <v>0</v>
          </cell>
          <cell r="BJ945">
            <v>14</v>
          </cell>
          <cell r="BK945">
            <v>0</v>
          </cell>
          <cell r="BL945">
            <v>0</v>
          </cell>
          <cell r="BM945" t="str">
            <v/>
          </cell>
          <cell r="BN945">
            <v>31</v>
          </cell>
          <cell r="BO945">
            <v>13</v>
          </cell>
          <cell r="BP945">
            <v>4</v>
          </cell>
          <cell r="BQ945">
            <v>0</v>
          </cell>
          <cell r="BR945">
            <v>14</v>
          </cell>
          <cell r="BS945">
            <v>0</v>
          </cell>
          <cell r="BT945">
            <v>0</v>
          </cell>
          <cell r="BU945" t="str">
            <v/>
          </cell>
          <cell r="BV945">
            <v>31</v>
          </cell>
          <cell r="BW945">
            <v>4</v>
          </cell>
          <cell r="BX945" t="str">
            <v>DOWNGRADE</v>
          </cell>
          <cell r="BY945" t="str">
            <v>RESET</v>
          </cell>
        </row>
        <row r="946">
          <cell r="A946" t="str">
            <v>A2578</v>
          </cell>
          <cell r="B946" t="str">
            <v>Nadia Ayu Amelia</v>
          </cell>
          <cell r="C946" t="str">
            <v>TEMA C2</v>
          </cell>
          <cell r="D946">
            <v>45093</v>
          </cell>
          <cell r="E946" t="str">
            <v>Jun-23</v>
          </cell>
          <cell r="F946" t="str">
            <v>REGULER</v>
          </cell>
          <cell r="G946" t="str">
            <v>REGULER</v>
          </cell>
          <cell r="H946" t="str">
            <v>-</v>
          </cell>
          <cell r="I946" t="str">
            <v>-</v>
          </cell>
          <cell r="J946" t="str">
            <v>-</v>
          </cell>
          <cell r="K946" t="str">
            <v>-</v>
          </cell>
          <cell r="L946" t="str">
            <v>-</v>
          </cell>
          <cell r="M946">
            <v>18</v>
          </cell>
          <cell r="N946">
            <v>9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 t="str">
            <v/>
          </cell>
          <cell r="T946">
            <v>27</v>
          </cell>
          <cell r="U946">
            <v>18</v>
          </cell>
          <cell r="V946">
            <v>9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 t="str">
            <v/>
          </cell>
          <cell r="AB946">
            <v>27</v>
          </cell>
          <cell r="AC946">
            <v>5</v>
          </cell>
          <cell r="AD946" t="str">
            <v>DOWNGRADE</v>
          </cell>
          <cell r="AE946" t="str">
            <v>RESET</v>
          </cell>
          <cell r="AF946">
            <v>0</v>
          </cell>
          <cell r="AG946">
            <v>5</v>
          </cell>
          <cell r="AH946" t="str">
            <v>SAPHIRE</v>
          </cell>
          <cell r="AI946">
            <v>0</v>
          </cell>
          <cell r="AJ946" t="str">
            <v>FALSE</v>
          </cell>
          <cell r="AK946">
            <v>0</v>
          </cell>
          <cell r="AL946">
            <v>45261</v>
          </cell>
          <cell r="AM946">
            <v>45701</v>
          </cell>
          <cell r="AN946">
            <v>1</v>
          </cell>
          <cell r="AO946">
            <v>0</v>
          </cell>
          <cell r="AP946" t="str">
            <v>-</v>
          </cell>
          <cell r="AQ946" t="str">
            <v>-</v>
          </cell>
          <cell r="AR946" t="str">
            <v>-</v>
          </cell>
          <cell r="AS946" t="str">
            <v>-</v>
          </cell>
          <cell r="AT946" t="str">
            <v>-</v>
          </cell>
          <cell r="AU946" t="str">
            <v>-</v>
          </cell>
          <cell r="AV946" t="str">
            <v/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 t="str">
            <v/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 t="str">
            <v/>
          </cell>
          <cell r="BN946">
            <v>0</v>
          </cell>
          <cell r="BO946" t="str">
            <v/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 t="str">
            <v/>
          </cell>
          <cell r="BV946">
            <v>0</v>
          </cell>
          <cell r="BW946">
            <v>7</v>
          </cell>
          <cell r="BX946" t="str">
            <v>DOWNGRADE</v>
          </cell>
          <cell r="BY946" t="str">
            <v>RESET</v>
          </cell>
        </row>
        <row r="947">
          <cell r="A947" t="str">
            <v>A2596</v>
          </cell>
          <cell r="B947" t="str">
            <v>Nadia Nur Fallah</v>
          </cell>
          <cell r="C947" t="str">
            <v>TEMA C2</v>
          </cell>
          <cell r="D947">
            <v>45093</v>
          </cell>
          <cell r="E947" t="str">
            <v>Jun-23</v>
          </cell>
          <cell r="F947" t="str">
            <v>REGULER</v>
          </cell>
          <cell r="G947" t="str">
            <v>REGULER</v>
          </cell>
          <cell r="H947" t="str">
            <v>-</v>
          </cell>
          <cell r="I947" t="str">
            <v>-</v>
          </cell>
          <cell r="J947" t="str">
            <v>-</v>
          </cell>
          <cell r="K947" t="str">
            <v>-</v>
          </cell>
          <cell r="L947" t="str">
            <v>-</v>
          </cell>
          <cell r="M947">
            <v>14</v>
          </cell>
          <cell r="N947">
            <v>16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 t="str">
            <v/>
          </cell>
          <cell r="T947">
            <v>30</v>
          </cell>
          <cell r="U947">
            <v>14</v>
          </cell>
          <cell r="V947">
            <v>16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 t="str">
            <v/>
          </cell>
          <cell r="AB947">
            <v>30</v>
          </cell>
          <cell r="AC947">
            <v>5</v>
          </cell>
          <cell r="AD947" t="str">
            <v>DOWNGRADE</v>
          </cell>
          <cell r="AE947" t="str">
            <v>RESET</v>
          </cell>
          <cell r="AF947">
            <v>0</v>
          </cell>
          <cell r="AG947">
            <v>1</v>
          </cell>
          <cell r="AH947" t="str">
            <v>SAPHIRE</v>
          </cell>
          <cell r="AI947">
            <v>0</v>
          </cell>
          <cell r="AJ947" t="str">
            <v>FALSE</v>
          </cell>
          <cell r="AK947">
            <v>0</v>
          </cell>
          <cell r="AL947">
            <v>45261</v>
          </cell>
          <cell r="AM947">
            <v>45701</v>
          </cell>
          <cell r="AN947">
            <v>1</v>
          </cell>
          <cell r="AO947">
            <v>0</v>
          </cell>
          <cell r="AP947" t="str">
            <v>-</v>
          </cell>
          <cell r="AQ947" t="str">
            <v>-</v>
          </cell>
          <cell r="AR947" t="str">
            <v>-</v>
          </cell>
          <cell r="AS947" t="str">
            <v>-</v>
          </cell>
          <cell r="AT947" t="str">
            <v>-</v>
          </cell>
          <cell r="AU947" t="str">
            <v>-</v>
          </cell>
          <cell r="AV947" t="str">
            <v/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 t="str">
            <v/>
          </cell>
          <cell r="BH947">
            <v>0</v>
          </cell>
          <cell r="BI947">
            <v>0</v>
          </cell>
          <cell r="BJ947">
            <v>0</v>
          </cell>
          <cell r="BK947">
            <v>0</v>
          </cell>
          <cell r="BL947">
            <v>0</v>
          </cell>
          <cell r="BM947" t="str">
            <v/>
          </cell>
          <cell r="BN947">
            <v>0</v>
          </cell>
          <cell r="BO947" t="str">
            <v/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T947">
            <v>0</v>
          </cell>
          <cell r="BU947" t="str">
            <v/>
          </cell>
          <cell r="BV947">
            <v>0</v>
          </cell>
          <cell r="BW947">
            <v>7</v>
          </cell>
          <cell r="BX947" t="str">
            <v>DOWNGRADE</v>
          </cell>
          <cell r="BY947" t="str">
            <v>RESET</v>
          </cell>
        </row>
        <row r="948">
          <cell r="A948" t="str">
            <v>A1071</v>
          </cell>
          <cell r="B948" t="str">
            <v>Nadira Julia Jasmine</v>
          </cell>
          <cell r="C948" t="str">
            <v>TEMA C2</v>
          </cell>
          <cell r="D948">
            <v>45246</v>
          </cell>
          <cell r="E948" t="str">
            <v>Nov-23</v>
          </cell>
          <cell r="F948" t="str">
            <v>REGULER</v>
          </cell>
          <cell r="G948" t="str">
            <v>REGULER</v>
          </cell>
          <cell r="H948" t="str">
            <v>-</v>
          </cell>
          <cell r="I948" t="str">
            <v>REGULER</v>
          </cell>
          <cell r="J948" t="str">
            <v>REGULER</v>
          </cell>
          <cell r="K948" t="str">
            <v>-</v>
          </cell>
          <cell r="L948" t="str">
            <v>-</v>
          </cell>
          <cell r="M948">
            <v>11</v>
          </cell>
          <cell r="N948">
            <v>27</v>
          </cell>
          <cell r="O948">
            <v>0</v>
          </cell>
          <cell r="P948">
            <v>15</v>
          </cell>
          <cell r="Q948">
            <v>7</v>
          </cell>
          <cell r="R948">
            <v>0</v>
          </cell>
          <cell r="S948" t="str">
            <v/>
          </cell>
          <cell r="T948">
            <v>60</v>
          </cell>
          <cell r="U948">
            <v>11</v>
          </cell>
          <cell r="V948">
            <v>27</v>
          </cell>
          <cell r="W948">
            <v>0</v>
          </cell>
          <cell r="X948">
            <v>15</v>
          </cell>
          <cell r="Y948">
            <v>7</v>
          </cell>
          <cell r="Z948">
            <v>0</v>
          </cell>
          <cell r="AA948" t="str">
            <v/>
          </cell>
          <cell r="AB948">
            <v>60</v>
          </cell>
          <cell r="AC948">
            <v>3</v>
          </cell>
          <cell r="AD948" t="str">
            <v>DOWNGRADE</v>
          </cell>
          <cell r="AE948" t="str">
            <v>TIDAK</v>
          </cell>
          <cell r="AF948">
            <v>30</v>
          </cell>
          <cell r="AG948">
            <v>2</v>
          </cell>
          <cell r="AH948" t="str">
            <v>SAPHIRE</v>
          </cell>
          <cell r="AI948">
            <v>0</v>
          </cell>
          <cell r="AJ948" t="str">
            <v>FALSE</v>
          </cell>
          <cell r="AK948">
            <v>0</v>
          </cell>
          <cell r="AL948">
            <v>45261</v>
          </cell>
          <cell r="AM948">
            <v>45701</v>
          </cell>
          <cell r="AN948">
            <v>1</v>
          </cell>
          <cell r="AO948">
            <v>30</v>
          </cell>
          <cell r="AP948" t="str">
            <v>-</v>
          </cell>
          <cell r="AQ948" t="str">
            <v>-</v>
          </cell>
          <cell r="AR948" t="str">
            <v>-</v>
          </cell>
          <cell r="AS948" t="str">
            <v>-</v>
          </cell>
          <cell r="AT948" t="str">
            <v>-</v>
          </cell>
          <cell r="AU948" t="str">
            <v>-</v>
          </cell>
          <cell r="AV948" t="str">
            <v/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 t="str">
            <v/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 t="str">
            <v/>
          </cell>
          <cell r="BN948">
            <v>0</v>
          </cell>
          <cell r="BO948" t="str">
            <v/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 t="str">
            <v/>
          </cell>
          <cell r="BV948">
            <v>0</v>
          </cell>
          <cell r="BW948">
            <v>7</v>
          </cell>
          <cell r="BX948" t="str">
            <v>DOWNGRADE</v>
          </cell>
          <cell r="BY948" t="str">
            <v>RESET</v>
          </cell>
        </row>
        <row r="949">
          <cell r="A949" t="str">
            <v>A0707</v>
          </cell>
          <cell r="B949" t="str">
            <v>Naili Azka</v>
          </cell>
          <cell r="C949" t="str">
            <v>TEMA C2</v>
          </cell>
          <cell r="D949">
            <v>44876</v>
          </cell>
          <cell r="E949" t="str">
            <v>Nov-22</v>
          </cell>
          <cell r="F949" t="str">
            <v>REGULER</v>
          </cell>
          <cell r="G949" t="str">
            <v>REGULER</v>
          </cell>
          <cell r="H949" t="str">
            <v>REGULER</v>
          </cell>
          <cell r="I949" t="str">
            <v>REGULER</v>
          </cell>
          <cell r="J949" t="str">
            <v>REGULER</v>
          </cell>
          <cell r="K949" t="str">
            <v>EKSKLUSIF</v>
          </cell>
          <cell r="L949" t="str">
            <v>EKSKLUSIF</v>
          </cell>
          <cell r="M949">
            <v>16</v>
          </cell>
          <cell r="N949">
            <v>40</v>
          </cell>
          <cell r="O949">
            <v>35</v>
          </cell>
          <cell r="P949">
            <v>37</v>
          </cell>
          <cell r="Q949">
            <v>35</v>
          </cell>
          <cell r="R949">
            <v>40</v>
          </cell>
          <cell r="S949">
            <v>20</v>
          </cell>
          <cell r="T949">
            <v>223</v>
          </cell>
          <cell r="U949">
            <v>16</v>
          </cell>
          <cell r="V949">
            <v>40</v>
          </cell>
          <cell r="W949">
            <v>35</v>
          </cell>
          <cell r="X949">
            <v>37</v>
          </cell>
          <cell r="Y949">
            <v>35</v>
          </cell>
          <cell r="Z949">
            <v>0</v>
          </cell>
          <cell r="AA949">
            <v>0</v>
          </cell>
          <cell r="AB949">
            <v>163</v>
          </cell>
          <cell r="AC949">
            <v>0</v>
          </cell>
          <cell r="AD949" t="str">
            <v>TIDAK</v>
          </cell>
          <cell r="AE949" t="str">
            <v>TIDAK</v>
          </cell>
          <cell r="AF949">
            <v>163</v>
          </cell>
          <cell r="AG949">
            <v>3</v>
          </cell>
          <cell r="AH949" t="str">
            <v>SAPHIRE</v>
          </cell>
          <cell r="AI949">
            <v>0</v>
          </cell>
          <cell r="AJ949" t="str">
            <v>Y</v>
          </cell>
          <cell r="AK949">
            <v>0</v>
          </cell>
          <cell r="AL949">
            <v>45261</v>
          </cell>
          <cell r="AM949">
            <v>45701</v>
          </cell>
          <cell r="AN949">
            <v>1</v>
          </cell>
          <cell r="AO949">
            <v>163</v>
          </cell>
          <cell r="AP949" t="str">
            <v>EKSKLUSIF</v>
          </cell>
          <cell r="AQ949" t="str">
            <v>-</v>
          </cell>
          <cell r="AR949" t="str">
            <v>REGULER</v>
          </cell>
          <cell r="AS949" t="str">
            <v>REGULER</v>
          </cell>
          <cell r="AT949" t="str">
            <v>REGULER</v>
          </cell>
          <cell r="AU949" t="str">
            <v>REGULER</v>
          </cell>
          <cell r="AV949" t="str">
            <v/>
          </cell>
          <cell r="AW949">
            <v>44</v>
          </cell>
          <cell r="AX949">
            <v>26</v>
          </cell>
          <cell r="AY949">
            <v>25</v>
          </cell>
          <cell r="AZ949">
            <v>36</v>
          </cell>
          <cell r="BA949">
            <v>22</v>
          </cell>
          <cell r="BB949">
            <v>44</v>
          </cell>
          <cell r="BC949">
            <v>26</v>
          </cell>
          <cell r="BD949">
            <v>25</v>
          </cell>
          <cell r="BE949">
            <v>36</v>
          </cell>
          <cell r="BF949">
            <v>22</v>
          </cell>
          <cell r="BG949">
            <v>17</v>
          </cell>
          <cell r="BH949">
            <v>44</v>
          </cell>
          <cell r="BI949">
            <v>26</v>
          </cell>
          <cell r="BJ949">
            <v>25</v>
          </cell>
          <cell r="BK949">
            <v>36</v>
          </cell>
          <cell r="BL949">
            <v>22</v>
          </cell>
          <cell r="BM949">
            <v>4</v>
          </cell>
          <cell r="BN949">
            <v>174</v>
          </cell>
          <cell r="BO949">
            <v>0</v>
          </cell>
          <cell r="BP949">
            <v>44</v>
          </cell>
          <cell r="BQ949">
            <v>26</v>
          </cell>
          <cell r="BR949">
            <v>25</v>
          </cell>
          <cell r="BS949">
            <v>36</v>
          </cell>
          <cell r="BT949">
            <v>22</v>
          </cell>
          <cell r="BU949">
            <v>4</v>
          </cell>
          <cell r="BV949">
            <v>157</v>
          </cell>
          <cell r="BW949">
            <v>0</v>
          </cell>
          <cell r="BX949" t="str">
            <v>TIDAK</v>
          </cell>
          <cell r="BY949" t="str">
            <v>TIDAK</v>
          </cell>
        </row>
        <row r="950">
          <cell r="A950" t="str">
            <v>A3116</v>
          </cell>
          <cell r="B950" t="str">
            <v>Nanda Wisnu Wardhana</v>
          </cell>
          <cell r="C950" t="str">
            <v>TEMA C2</v>
          </cell>
          <cell r="D950">
            <v>45219</v>
          </cell>
          <cell r="E950" t="str">
            <v>Oct-23</v>
          </cell>
          <cell r="F950" t="str">
            <v>REGULER</v>
          </cell>
          <cell r="G950" t="str">
            <v>REGULER</v>
          </cell>
          <cell r="H950" t="str">
            <v>-</v>
          </cell>
          <cell r="I950" t="str">
            <v>-</v>
          </cell>
          <cell r="J950" t="str">
            <v>-</v>
          </cell>
          <cell r="K950" t="str">
            <v>-</v>
          </cell>
          <cell r="L950" t="str">
            <v>-</v>
          </cell>
          <cell r="M950">
            <v>5</v>
          </cell>
          <cell r="N950">
            <v>3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 t="str">
            <v/>
          </cell>
          <cell r="T950">
            <v>8</v>
          </cell>
          <cell r="U950">
            <v>5</v>
          </cell>
          <cell r="V950">
            <v>3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 t="str">
            <v/>
          </cell>
          <cell r="AB950">
            <v>8</v>
          </cell>
          <cell r="AC950">
            <v>5</v>
          </cell>
          <cell r="AD950" t="str">
            <v>DOWNGRADE</v>
          </cell>
          <cell r="AE950" t="str">
            <v>RESET</v>
          </cell>
          <cell r="AF950">
            <v>0</v>
          </cell>
          <cell r="AG950">
            <v>2</v>
          </cell>
          <cell r="AH950" t="str">
            <v>SAPHIRE</v>
          </cell>
          <cell r="AI950">
            <v>0</v>
          </cell>
          <cell r="AJ950" t="str">
            <v>FALSE</v>
          </cell>
          <cell r="AK950">
            <v>0</v>
          </cell>
          <cell r="AL950">
            <v>45261</v>
          </cell>
          <cell r="AM950">
            <v>45701</v>
          </cell>
          <cell r="AN950">
            <v>1</v>
          </cell>
          <cell r="AO950">
            <v>0</v>
          </cell>
          <cell r="AP950" t="str">
            <v>-</v>
          </cell>
          <cell r="AQ950" t="str">
            <v>-</v>
          </cell>
          <cell r="AR950" t="str">
            <v>-</v>
          </cell>
          <cell r="AS950" t="str">
            <v>-</v>
          </cell>
          <cell r="AT950" t="str">
            <v>-</v>
          </cell>
          <cell r="AU950" t="str">
            <v>-</v>
          </cell>
          <cell r="AV950" t="str">
            <v/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 t="str">
            <v/>
          </cell>
          <cell r="BH950">
            <v>0</v>
          </cell>
          <cell r="BI950">
            <v>0</v>
          </cell>
          <cell r="BJ950">
            <v>0</v>
          </cell>
          <cell r="BK950">
            <v>0</v>
          </cell>
          <cell r="BL950">
            <v>0</v>
          </cell>
          <cell r="BM950" t="str">
            <v/>
          </cell>
          <cell r="BN950">
            <v>0</v>
          </cell>
          <cell r="BO950" t="str">
            <v/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T950">
            <v>0</v>
          </cell>
          <cell r="BU950" t="str">
            <v/>
          </cell>
          <cell r="BV950">
            <v>0</v>
          </cell>
          <cell r="BW950">
            <v>7</v>
          </cell>
          <cell r="BX950" t="str">
            <v>DOWNGRADE</v>
          </cell>
          <cell r="BY950" t="str">
            <v>RESET</v>
          </cell>
        </row>
        <row r="951">
          <cell r="A951" t="str">
            <v>A3327</v>
          </cell>
          <cell r="B951" t="str">
            <v>Nani Yusnani</v>
          </cell>
          <cell r="C951" t="str">
            <v>TEMA C2</v>
          </cell>
          <cell r="D951">
            <v>45244</v>
          </cell>
          <cell r="E951" t="str">
            <v>Nov-23</v>
          </cell>
          <cell r="F951" t="str">
            <v>REGULER</v>
          </cell>
          <cell r="G951" t="str">
            <v>REGULER</v>
          </cell>
          <cell r="H951" t="str">
            <v>-</v>
          </cell>
          <cell r="I951" t="str">
            <v>-</v>
          </cell>
          <cell r="J951" t="str">
            <v>-</v>
          </cell>
          <cell r="K951" t="str">
            <v>-</v>
          </cell>
          <cell r="L951" t="str">
            <v>-</v>
          </cell>
          <cell r="M951">
            <v>20</v>
          </cell>
          <cell r="N951">
            <v>28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 t="str">
            <v/>
          </cell>
          <cell r="T951">
            <v>48</v>
          </cell>
          <cell r="U951">
            <v>20</v>
          </cell>
          <cell r="V951">
            <v>28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 t="str">
            <v/>
          </cell>
          <cell r="AB951">
            <v>48</v>
          </cell>
          <cell r="AC951">
            <v>5</v>
          </cell>
          <cell r="AD951" t="str">
            <v>DOWNGRADE</v>
          </cell>
          <cell r="AE951" t="str">
            <v>RESET</v>
          </cell>
          <cell r="AF951">
            <v>0</v>
          </cell>
          <cell r="AG951">
            <v>4</v>
          </cell>
          <cell r="AH951" t="str">
            <v>SAPHIRE</v>
          </cell>
          <cell r="AI951">
            <v>0</v>
          </cell>
          <cell r="AJ951" t="str">
            <v>FALSE</v>
          </cell>
          <cell r="AK951">
            <v>0</v>
          </cell>
          <cell r="AL951">
            <v>45261</v>
          </cell>
          <cell r="AM951">
            <v>45701</v>
          </cell>
          <cell r="AN951">
            <v>1</v>
          </cell>
          <cell r="AO951">
            <v>0</v>
          </cell>
          <cell r="AP951" t="str">
            <v>-</v>
          </cell>
          <cell r="AQ951" t="str">
            <v>-</v>
          </cell>
          <cell r="AR951" t="str">
            <v>-</v>
          </cell>
          <cell r="AS951" t="str">
            <v>-</v>
          </cell>
          <cell r="AT951" t="str">
            <v>-</v>
          </cell>
          <cell r="AU951" t="str">
            <v>-</v>
          </cell>
          <cell r="AV951" t="str">
            <v/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 t="str">
            <v/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 t="str">
            <v/>
          </cell>
          <cell r="BN951">
            <v>0</v>
          </cell>
          <cell r="BO951" t="str">
            <v/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 t="str">
            <v/>
          </cell>
          <cell r="BV951">
            <v>0</v>
          </cell>
          <cell r="BW951">
            <v>7</v>
          </cell>
          <cell r="BX951" t="str">
            <v>DOWNGRADE</v>
          </cell>
          <cell r="BY951" t="str">
            <v>RESET</v>
          </cell>
        </row>
        <row r="952">
          <cell r="A952" t="str">
            <v>A2096</v>
          </cell>
          <cell r="B952" t="str">
            <v>Natalia Onesa</v>
          </cell>
          <cell r="C952" t="str">
            <v>TEMA C2</v>
          </cell>
          <cell r="D952">
            <v>45041</v>
          </cell>
          <cell r="E952" t="str">
            <v>Apr-23</v>
          </cell>
          <cell r="F952" t="str">
            <v>-</v>
          </cell>
          <cell r="G952" t="str">
            <v>-</v>
          </cell>
          <cell r="H952" t="str">
            <v>-</v>
          </cell>
          <cell r="I952" t="str">
            <v>REGULER</v>
          </cell>
          <cell r="J952" t="str">
            <v>REGULER</v>
          </cell>
          <cell r="K952" t="str">
            <v>REGULER</v>
          </cell>
          <cell r="L952" t="str">
            <v>REGULER</v>
          </cell>
          <cell r="M952">
            <v>0</v>
          </cell>
          <cell r="N952">
            <v>0</v>
          </cell>
          <cell r="O952">
            <v>0</v>
          </cell>
          <cell r="P952">
            <v>5</v>
          </cell>
          <cell r="Q952">
            <v>15</v>
          </cell>
          <cell r="R952">
            <v>18</v>
          </cell>
          <cell r="S952">
            <v>12</v>
          </cell>
          <cell r="T952">
            <v>50</v>
          </cell>
          <cell r="U952">
            <v>0</v>
          </cell>
          <cell r="V952">
            <v>0</v>
          </cell>
          <cell r="W952">
            <v>0</v>
          </cell>
          <cell r="X952">
            <v>5</v>
          </cell>
          <cell r="Y952">
            <v>15</v>
          </cell>
          <cell r="Z952">
            <v>18</v>
          </cell>
          <cell r="AA952">
            <v>12</v>
          </cell>
          <cell r="AB952">
            <v>50</v>
          </cell>
          <cell r="AC952">
            <v>3</v>
          </cell>
          <cell r="AD952" t="str">
            <v>DOWNGRADE</v>
          </cell>
          <cell r="AE952" t="str">
            <v>RESET</v>
          </cell>
          <cell r="AF952">
            <v>0</v>
          </cell>
          <cell r="AG952">
            <v>1</v>
          </cell>
          <cell r="AH952" t="str">
            <v>SAPHIRE</v>
          </cell>
          <cell r="AI952">
            <v>0</v>
          </cell>
          <cell r="AJ952" t="str">
            <v>FALSE</v>
          </cell>
          <cell r="AK952">
            <v>0</v>
          </cell>
          <cell r="AL952">
            <v>45261</v>
          </cell>
          <cell r="AM952">
            <v>45701</v>
          </cell>
          <cell r="AN952">
            <v>1</v>
          </cell>
          <cell r="AO952">
            <v>0</v>
          </cell>
          <cell r="AP952" t="str">
            <v>-</v>
          </cell>
          <cell r="AQ952" t="str">
            <v>-</v>
          </cell>
          <cell r="AR952" t="str">
            <v>REGULER</v>
          </cell>
          <cell r="AS952" t="str">
            <v>-</v>
          </cell>
          <cell r="AT952" t="str">
            <v>-</v>
          </cell>
          <cell r="AU952" t="str">
            <v>-</v>
          </cell>
          <cell r="AV952" t="str">
            <v/>
          </cell>
          <cell r="AW952">
            <v>21</v>
          </cell>
          <cell r="AX952">
            <v>1</v>
          </cell>
          <cell r="AY952">
            <v>0</v>
          </cell>
          <cell r="AZ952">
            <v>0</v>
          </cell>
          <cell r="BA952">
            <v>0</v>
          </cell>
          <cell r="BB952">
            <v>21</v>
          </cell>
          <cell r="BC952">
            <v>1</v>
          </cell>
          <cell r="BD952">
            <v>0</v>
          </cell>
          <cell r="BE952">
            <v>0</v>
          </cell>
          <cell r="BF952">
            <v>0</v>
          </cell>
          <cell r="BG952">
            <v>17</v>
          </cell>
          <cell r="BH952">
            <v>21</v>
          </cell>
          <cell r="BI952">
            <v>1</v>
          </cell>
          <cell r="BJ952">
            <v>0</v>
          </cell>
          <cell r="BK952">
            <v>0</v>
          </cell>
          <cell r="BL952">
            <v>0</v>
          </cell>
          <cell r="BM952" t="str">
            <v/>
          </cell>
          <cell r="BN952">
            <v>39</v>
          </cell>
          <cell r="BO952">
            <v>17</v>
          </cell>
          <cell r="BP952">
            <v>21</v>
          </cell>
          <cell r="BQ952">
            <v>1</v>
          </cell>
          <cell r="BR952">
            <v>0</v>
          </cell>
          <cell r="BS952">
            <v>0</v>
          </cell>
          <cell r="BT952">
            <v>0</v>
          </cell>
          <cell r="BU952" t="str">
            <v/>
          </cell>
          <cell r="BV952">
            <v>39</v>
          </cell>
          <cell r="BW952">
            <v>4</v>
          </cell>
          <cell r="BX952" t="str">
            <v>DOWNGRADE</v>
          </cell>
          <cell r="BY952" t="str">
            <v>RESET</v>
          </cell>
        </row>
        <row r="953">
          <cell r="A953" t="str">
            <v>A1362</v>
          </cell>
          <cell r="B953" t="str">
            <v>Natalia Simamora</v>
          </cell>
          <cell r="C953" t="str">
            <v>TEMA C2</v>
          </cell>
          <cell r="D953">
            <v>44972</v>
          </cell>
          <cell r="E953" t="str">
            <v>Feb-23</v>
          </cell>
          <cell r="F953" t="str">
            <v>EKSKLUSIF</v>
          </cell>
          <cell r="G953" t="str">
            <v>EKSKLUSIF</v>
          </cell>
          <cell r="H953" t="str">
            <v>EKSKLUSIF</v>
          </cell>
          <cell r="I953" t="str">
            <v>EKSKLUSIF</v>
          </cell>
          <cell r="J953" t="str">
            <v>REGULER</v>
          </cell>
          <cell r="K953" t="str">
            <v>EKSKLUSIF</v>
          </cell>
          <cell r="L953" t="str">
            <v>EKSKLUSIF</v>
          </cell>
          <cell r="M953">
            <v>21</v>
          </cell>
          <cell r="N953">
            <v>47</v>
          </cell>
          <cell r="O953">
            <v>40</v>
          </cell>
          <cell r="P953">
            <v>43</v>
          </cell>
          <cell r="Q953">
            <v>37</v>
          </cell>
          <cell r="R953">
            <v>44</v>
          </cell>
          <cell r="S953">
            <v>22</v>
          </cell>
          <cell r="T953">
            <v>254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37</v>
          </cell>
          <cell r="Z953">
            <v>0</v>
          </cell>
          <cell r="AA953">
            <v>0</v>
          </cell>
          <cell r="AB953">
            <v>37</v>
          </cell>
          <cell r="AC953">
            <v>0</v>
          </cell>
          <cell r="AD953" t="str">
            <v>TIDAK</v>
          </cell>
          <cell r="AE953" t="str">
            <v>TIDAK</v>
          </cell>
          <cell r="AF953">
            <v>37</v>
          </cell>
          <cell r="AG953">
            <v>3</v>
          </cell>
          <cell r="AH953" t="str">
            <v>SAPHIRE</v>
          </cell>
          <cell r="AI953">
            <v>0</v>
          </cell>
          <cell r="AJ953" t="str">
            <v>FALSE</v>
          </cell>
          <cell r="AK953">
            <v>0</v>
          </cell>
          <cell r="AL953">
            <v>45261</v>
          </cell>
          <cell r="AM953">
            <v>45701</v>
          </cell>
          <cell r="AN953">
            <v>1</v>
          </cell>
          <cell r="AO953">
            <v>37</v>
          </cell>
          <cell r="AP953" t="str">
            <v>EKSKLUSIF</v>
          </cell>
          <cell r="AQ953" t="str">
            <v>-</v>
          </cell>
          <cell r="AR953" t="str">
            <v>EKSKLUSIF</v>
          </cell>
          <cell r="AS953" t="str">
            <v>EKSKLUSIF</v>
          </cell>
          <cell r="AT953" t="str">
            <v>EKSKLUSIF</v>
          </cell>
          <cell r="AU953" t="str">
            <v>REGULER</v>
          </cell>
          <cell r="AV953" t="str">
            <v/>
          </cell>
          <cell r="AW953">
            <v>48</v>
          </cell>
          <cell r="AX953">
            <v>48</v>
          </cell>
          <cell r="AY953">
            <v>43</v>
          </cell>
          <cell r="AZ953">
            <v>48</v>
          </cell>
          <cell r="BA953">
            <v>41</v>
          </cell>
          <cell r="BB953">
            <v>48</v>
          </cell>
          <cell r="BC953">
            <v>48</v>
          </cell>
          <cell r="BD953">
            <v>43</v>
          </cell>
          <cell r="BE953">
            <v>48</v>
          </cell>
          <cell r="BF953">
            <v>41</v>
          </cell>
          <cell r="BG953">
            <v>20</v>
          </cell>
          <cell r="BH953">
            <v>48</v>
          </cell>
          <cell r="BI953">
            <v>48</v>
          </cell>
          <cell r="BJ953">
            <v>43</v>
          </cell>
          <cell r="BK953">
            <v>48</v>
          </cell>
          <cell r="BL953">
            <v>41</v>
          </cell>
          <cell r="BM953">
            <v>19</v>
          </cell>
          <cell r="BN953">
            <v>267</v>
          </cell>
          <cell r="BO953">
            <v>0</v>
          </cell>
          <cell r="BP953">
            <v>48</v>
          </cell>
          <cell r="BQ953">
            <v>0</v>
          </cell>
          <cell r="BR953">
            <v>0</v>
          </cell>
          <cell r="BS953">
            <v>0</v>
          </cell>
          <cell r="BT953">
            <v>41</v>
          </cell>
          <cell r="BU953">
            <v>19</v>
          </cell>
          <cell r="BV953">
            <v>108</v>
          </cell>
          <cell r="BW953">
            <v>0</v>
          </cell>
          <cell r="BX953" t="str">
            <v>TIDAK</v>
          </cell>
          <cell r="BY953" t="str">
            <v>TIDAK</v>
          </cell>
        </row>
        <row r="954">
          <cell r="A954" t="str">
            <v>A3634</v>
          </cell>
          <cell r="B954" t="str">
            <v>Natanael Hutagalung</v>
          </cell>
          <cell r="C954" t="str">
            <v>TEMA C2</v>
          </cell>
          <cell r="D954">
            <v>45313</v>
          </cell>
          <cell r="E954" t="str">
            <v>Jan-24</v>
          </cell>
          <cell r="F954" t="str">
            <v>-</v>
          </cell>
          <cell r="G954" t="str">
            <v>REGULER</v>
          </cell>
          <cell r="H954" t="str">
            <v>REGULER</v>
          </cell>
          <cell r="I954" t="str">
            <v>REGULER</v>
          </cell>
          <cell r="J954" t="str">
            <v>REGULER</v>
          </cell>
          <cell r="K954" t="str">
            <v>REGULER</v>
          </cell>
          <cell r="L954" t="str">
            <v>REGULER</v>
          </cell>
          <cell r="M954">
            <v>0</v>
          </cell>
          <cell r="N954">
            <v>5</v>
          </cell>
          <cell r="O954">
            <v>12</v>
          </cell>
          <cell r="P954">
            <v>15</v>
          </cell>
          <cell r="Q954">
            <v>13</v>
          </cell>
          <cell r="R954">
            <v>31</v>
          </cell>
          <cell r="S954">
            <v>13</v>
          </cell>
          <cell r="T954">
            <v>89</v>
          </cell>
          <cell r="U954">
            <v>0</v>
          </cell>
          <cell r="V954">
            <v>5</v>
          </cell>
          <cell r="W954">
            <v>12</v>
          </cell>
          <cell r="X954">
            <v>15</v>
          </cell>
          <cell r="Y954">
            <v>13</v>
          </cell>
          <cell r="Z954">
            <v>31</v>
          </cell>
          <cell r="AA954">
            <v>13</v>
          </cell>
          <cell r="AB954">
            <v>89</v>
          </cell>
          <cell r="AC954">
            <v>0</v>
          </cell>
          <cell r="AD954" t="str">
            <v>TIDAK</v>
          </cell>
          <cell r="AE954" t="str">
            <v>TIDAK</v>
          </cell>
          <cell r="AF954">
            <v>89</v>
          </cell>
          <cell r="AG954">
            <v>1</v>
          </cell>
          <cell r="AH954" t="str">
            <v>SAPHIRE</v>
          </cell>
          <cell r="AI954">
            <v>0</v>
          </cell>
          <cell r="AJ954" t="str">
            <v>Y</v>
          </cell>
          <cell r="AK954">
            <v>0</v>
          </cell>
          <cell r="AL954">
            <v>45261</v>
          </cell>
          <cell r="AM954">
            <v>45701</v>
          </cell>
          <cell r="AN954">
            <v>1</v>
          </cell>
          <cell r="AO954">
            <v>89</v>
          </cell>
          <cell r="AP954" t="str">
            <v>-</v>
          </cell>
          <cell r="AQ954" t="str">
            <v>-</v>
          </cell>
          <cell r="AR954" t="str">
            <v>REGULER</v>
          </cell>
          <cell r="AS954" t="str">
            <v>REGULER</v>
          </cell>
          <cell r="AT954" t="str">
            <v>REGULER</v>
          </cell>
          <cell r="AU954" t="str">
            <v>REGULER</v>
          </cell>
          <cell r="AV954" t="str">
            <v/>
          </cell>
          <cell r="AW954">
            <v>3</v>
          </cell>
          <cell r="AX954">
            <v>11</v>
          </cell>
          <cell r="AY954">
            <v>24</v>
          </cell>
          <cell r="AZ954">
            <v>5</v>
          </cell>
          <cell r="BA954">
            <v>11</v>
          </cell>
          <cell r="BB954">
            <v>3</v>
          </cell>
          <cell r="BC954">
            <v>11</v>
          </cell>
          <cell r="BD954">
            <v>24</v>
          </cell>
          <cell r="BE954">
            <v>5</v>
          </cell>
          <cell r="BF954">
            <v>11</v>
          </cell>
          <cell r="BG954">
            <v>5</v>
          </cell>
          <cell r="BH954">
            <v>3</v>
          </cell>
          <cell r="BI954">
            <v>11</v>
          </cell>
          <cell r="BJ954">
            <v>24</v>
          </cell>
          <cell r="BK954">
            <v>5</v>
          </cell>
          <cell r="BL954">
            <v>11</v>
          </cell>
          <cell r="BM954" t="str">
            <v/>
          </cell>
          <cell r="BN954">
            <v>59</v>
          </cell>
          <cell r="BO954">
            <v>5</v>
          </cell>
          <cell r="BP954">
            <v>3</v>
          </cell>
          <cell r="BQ954">
            <v>11</v>
          </cell>
          <cell r="BR954">
            <v>24</v>
          </cell>
          <cell r="BS954">
            <v>5</v>
          </cell>
          <cell r="BT954">
            <v>11</v>
          </cell>
          <cell r="BU954" t="str">
            <v/>
          </cell>
          <cell r="BV954">
            <v>59</v>
          </cell>
          <cell r="BW954">
            <v>1</v>
          </cell>
          <cell r="BX954" t="str">
            <v>TIDAK</v>
          </cell>
          <cell r="BY954" t="str">
            <v>TIDAK</v>
          </cell>
        </row>
        <row r="955">
          <cell r="A955" t="str">
            <v>A0485</v>
          </cell>
          <cell r="B955" t="str">
            <v>Natania Syafiqur Rahma</v>
          </cell>
          <cell r="C955" t="str">
            <v>TEMA C2</v>
          </cell>
          <cell r="D955">
            <v>44855</v>
          </cell>
          <cell r="E955" t="str">
            <v>Oct-22</v>
          </cell>
          <cell r="F955" t="str">
            <v>REGULER</v>
          </cell>
          <cell r="G955" t="str">
            <v>REGULER</v>
          </cell>
          <cell r="H955" t="str">
            <v>REGULER</v>
          </cell>
          <cell r="I955" t="str">
            <v>REGULER</v>
          </cell>
          <cell r="J955" t="str">
            <v>-</v>
          </cell>
          <cell r="K955" t="str">
            <v>-</v>
          </cell>
          <cell r="L955" t="str">
            <v>-</v>
          </cell>
          <cell r="M955">
            <v>11</v>
          </cell>
          <cell r="N955">
            <v>14</v>
          </cell>
          <cell r="O955">
            <v>12</v>
          </cell>
          <cell r="P955">
            <v>11</v>
          </cell>
          <cell r="Q955">
            <v>0</v>
          </cell>
          <cell r="R955">
            <v>0</v>
          </cell>
          <cell r="S955" t="str">
            <v/>
          </cell>
          <cell r="T955">
            <v>48</v>
          </cell>
          <cell r="U955">
            <v>11</v>
          </cell>
          <cell r="V955">
            <v>14</v>
          </cell>
          <cell r="W955">
            <v>12</v>
          </cell>
          <cell r="X955">
            <v>11</v>
          </cell>
          <cell r="Y955">
            <v>0</v>
          </cell>
          <cell r="Z955">
            <v>0</v>
          </cell>
          <cell r="AA955" t="str">
            <v/>
          </cell>
          <cell r="AB955">
            <v>48</v>
          </cell>
          <cell r="AC955">
            <v>3</v>
          </cell>
          <cell r="AD955" t="str">
            <v>DOWNGRADE</v>
          </cell>
          <cell r="AE955" t="str">
            <v>RESET</v>
          </cell>
          <cell r="AF955">
            <v>0</v>
          </cell>
          <cell r="AG955">
            <v>2</v>
          </cell>
          <cell r="AH955" t="str">
            <v>SAPHIRE</v>
          </cell>
          <cell r="AI955">
            <v>0</v>
          </cell>
          <cell r="AJ955" t="str">
            <v>FALSE</v>
          </cell>
          <cell r="AK955">
            <v>0</v>
          </cell>
          <cell r="AL955">
            <v>45261</v>
          </cell>
          <cell r="AM955">
            <v>45701</v>
          </cell>
          <cell r="AN955">
            <v>1</v>
          </cell>
          <cell r="AO955">
            <v>0</v>
          </cell>
          <cell r="AP955" t="str">
            <v>-</v>
          </cell>
          <cell r="AQ955" t="str">
            <v>-</v>
          </cell>
          <cell r="AR955" t="str">
            <v>-</v>
          </cell>
          <cell r="AS955" t="str">
            <v>-</v>
          </cell>
          <cell r="AT955" t="str">
            <v>-</v>
          </cell>
          <cell r="AU955" t="str">
            <v>-</v>
          </cell>
          <cell r="AV955" t="str">
            <v/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 t="str">
            <v/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 t="str">
            <v/>
          </cell>
          <cell r="BN955">
            <v>0</v>
          </cell>
          <cell r="BO955" t="str">
            <v/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 t="str">
            <v/>
          </cell>
          <cell r="BV955">
            <v>0</v>
          </cell>
          <cell r="BW955">
            <v>7</v>
          </cell>
          <cell r="BX955" t="str">
            <v>DOWNGRADE</v>
          </cell>
          <cell r="BY955" t="str">
            <v>RESET</v>
          </cell>
        </row>
        <row r="956">
          <cell r="A956" t="str">
            <v>A0862</v>
          </cell>
          <cell r="B956" t="str">
            <v>Navishtia Sabrina Rahmatin</v>
          </cell>
          <cell r="C956" t="str">
            <v>TEMA C2</v>
          </cell>
          <cell r="D956">
            <v>44918</v>
          </cell>
          <cell r="E956" t="str">
            <v>Dec-22</v>
          </cell>
          <cell r="F956" t="str">
            <v>REGULER</v>
          </cell>
          <cell r="G956" t="str">
            <v>REGULER</v>
          </cell>
          <cell r="H956" t="str">
            <v>REGULER</v>
          </cell>
          <cell r="I956" t="str">
            <v>REGULER</v>
          </cell>
          <cell r="J956" t="str">
            <v>REGULER</v>
          </cell>
          <cell r="K956" t="str">
            <v>REGULER</v>
          </cell>
          <cell r="L956" t="str">
            <v>REGULER</v>
          </cell>
          <cell r="M956">
            <v>14</v>
          </cell>
          <cell r="N956">
            <v>37</v>
          </cell>
          <cell r="O956">
            <v>28</v>
          </cell>
          <cell r="P956">
            <v>32</v>
          </cell>
          <cell r="Q956">
            <v>25</v>
          </cell>
          <cell r="R956">
            <v>31</v>
          </cell>
          <cell r="S956">
            <v>6</v>
          </cell>
          <cell r="T956">
            <v>173</v>
          </cell>
          <cell r="U956">
            <v>14</v>
          </cell>
          <cell r="V956">
            <v>37</v>
          </cell>
          <cell r="W956">
            <v>28</v>
          </cell>
          <cell r="X956">
            <v>32</v>
          </cell>
          <cell r="Y956">
            <v>25</v>
          </cell>
          <cell r="Z956">
            <v>31</v>
          </cell>
          <cell r="AA956">
            <v>6</v>
          </cell>
          <cell r="AB956">
            <v>173</v>
          </cell>
          <cell r="AC956">
            <v>0</v>
          </cell>
          <cell r="AD956" t="str">
            <v>TIDAK</v>
          </cell>
          <cell r="AE956" t="str">
            <v>TIDAK</v>
          </cell>
          <cell r="AF956">
            <v>173</v>
          </cell>
          <cell r="AG956">
            <v>1</v>
          </cell>
          <cell r="AH956" t="str">
            <v>SAPHIRE</v>
          </cell>
          <cell r="AI956">
            <v>0</v>
          </cell>
          <cell r="AJ956" t="str">
            <v>Y</v>
          </cell>
          <cell r="AK956">
            <v>0</v>
          </cell>
          <cell r="AL956">
            <v>45261</v>
          </cell>
          <cell r="AM956">
            <v>45701</v>
          </cell>
          <cell r="AN956">
            <v>1</v>
          </cell>
          <cell r="AO956">
            <v>173</v>
          </cell>
          <cell r="AP956" t="str">
            <v>-</v>
          </cell>
          <cell r="AQ956" t="str">
            <v>-</v>
          </cell>
          <cell r="AR956" t="str">
            <v>-</v>
          </cell>
          <cell r="AS956" t="str">
            <v>-</v>
          </cell>
          <cell r="AT956" t="str">
            <v>-</v>
          </cell>
          <cell r="AU956" t="str">
            <v>-</v>
          </cell>
          <cell r="AV956" t="str">
            <v/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1</v>
          </cell>
          <cell r="BH956">
            <v>0</v>
          </cell>
          <cell r="BI956">
            <v>0</v>
          </cell>
          <cell r="BJ956">
            <v>0</v>
          </cell>
          <cell r="BK956">
            <v>0</v>
          </cell>
          <cell r="BL956">
            <v>0</v>
          </cell>
          <cell r="BM956" t="str">
            <v/>
          </cell>
          <cell r="BN956">
            <v>1</v>
          </cell>
          <cell r="BO956">
            <v>1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T956">
            <v>0</v>
          </cell>
          <cell r="BU956" t="str">
            <v/>
          </cell>
          <cell r="BV956">
            <v>1</v>
          </cell>
          <cell r="BW956">
            <v>6</v>
          </cell>
          <cell r="BX956" t="str">
            <v>DOWNGRADE</v>
          </cell>
          <cell r="BY956" t="str">
            <v>RESET</v>
          </cell>
        </row>
        <row r="957">
          <cell r="A957" t="str">
            <v>A2628</v>
          </cell>
          <cell r="B957" t="str">
            <v>Neilla Royhatul Jannah</v>
          </cell>
          <cell r="C957" t="str">
            <v>TEMA C2</v>
          </cell>
          <cell r="D957">
            <v>45115</v>
          </cell>
          <cell r="E957" t="str">
            <v>Jul-23</v>
          </cell>
          <cell r="F957" t="str">
            <v>REGULER</v>
          </cell>
          <cell r="G957" t="str">
            <v>EKSKLUSIF</v>
          </cell>
          <cell r="H957" t="str">
            <v>EKSKLUSIF</v>
          </cell>
          <cell r="I957" t="str">
            <v>EKSKLUSIF</v>
          </cell>
          <cell r="J957" t="str">
            <v>REGULER</v>
          </cell>
          <cell r="K957" t="str">
            <v>-</v>
          </cell>
          <cell r="L957" t="str">
            <v>-</v>
          </cell>
          <cell r="M957">
            <v>18</v>
          </cell>
          <cell r="N957">
            <v>45</v>
          </cell>
          <cell r="O957">
            <v>40</v>
          </cell>
          <cell r="P957">
            <v>42</v>
          </cell>
          <cell r="Q957">
            <v>7</v>
          </cell>
          <cell r="R957">
            <v>0</v>
          </cell>
          <cell r="S957" t="str">
            <v/>
          </cell>
          <cell r="T957">
            <v>152</v>
          </cell>
          <cell r="U957">
            <v>18</v>
          </cell>
          <cell r="V957">
            <v>0</v>
          </cell>
          <cell r="W957">
            <v>0</v>
          </cell>
          <cell r="X957">
            <v>0</v>
          </cell>
          <cell r="Y957">
            <v>7</v>
          </cell>
          <cell r="Z957">
            <v>0</v>
          </cell>
          <cell r="AA957" t="str">
            <v/>
          </cell>
          <cell r="AB957">
            <v>25</v>
          </cell>
          <cell r="AC957">
            <v>2</v>
          </cell>
          <cell r="AD957" t="str">
            <v>TIDAK</v>
          </cell>
          <cell r="AE957" t="str">
            <v>TIDAK</v>
          </cell>
          <cell r="AF957">
            <v>25</v>
          </cell>
          <cell r="AG957">
            <v>1</v>
          </cell>
          <cell r="AH957" t="str">
            <v>SAPHIRE</v>
          </cell>
          <cell r="AI957">
            <v>0</v>
          </cell>
          <cell r="AJ957" t="str">
            <v>FALSE</v>
          </cell>
          <cell r="AK957">
            <v>0</v>
          </cell>
          <cell r="AL957">
            <v>45261</v>
          </cell>
          <cell r="AM957">
            <v>45701</v>
          </cell>
          <cell r="AN957">
            <v>1</v>
          </cell>
          <cell r="AO957">
            <v>25</v>
          </cell>
          <cell r="AP957" t="str">
            <v>-</v>
          </cell>
          <cell r="AQ957" t="str">
            <v>-</v>
          </cell>
          <cell r="AR957" t="str">
            <v>-</v>
          </cell>
          <cell r="AS957" t="str">
            <v>-</v>
          </cell>
          <cell r="AT957" t="str">
            <v>-</v>
          </cell>
          <cell r="AU957" t="str">
            <v>-</v>
          </cell>
          <cell r="AV957" t="str">
            <v/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 t="str">
            <v/>
          </cell>
          <cell r="BH957">
            <v>0</v>
          </cell>
          <cell r="BI957">
            <v>0</v>
          </cell>
          <cell r="BJ957">
            <v>0</v>
          </cell>
          <cell r="BK957">
            <v>0</v>
          </cell>
          <cell r="BL957">
            <v>0</v>
          </cell>
          <cell r="BM957" t="str">
            <v/>
          </cell>
          <cell r="BN957">
            <v>0</v>
          </cell>
          <cell r="BO957" t="str">
            <v/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T957">
            <v>0</v>
          </cell>
          <cell r="BU957" t="str">
            <v/>
          </cell>
          <cell r="BV957">
            <v>0</v>
          </cell>
          <cell r="BW957">
            <v>7</v>
          </cell>
          <cell r="BX957" t="str">
            <v>DOWNGRADE</v>
          </cell>
          <cell r="BY957" t="str">
            <v>RESET</v>
          </cell>
        </row>
        <row r="958">
          <cell r="A958" t="str">
            <v>A2901</v>
          </cell>
          <cell r="B958" t="str">
            <v>Nelly Anjani Br Sembiring</v>
          </cell>
          <cell r="C958" t="str">
            <v>TEMA C2</v>
          </cell>
          <cell r="D958">
            <v>45175</v>
          </cell>
          <cell r="E958" t="str">
            <v>Sep-23</v>
          </cell>
          <cell r="F958" t="str">
            <v>REGULER</v>
          </cell>
          <cell r="G958" t="str">
            <v>EKSKLUSIF</v>
          </cell>
          <cell r="H958" t="str">
            <v>EKSKLUSIF</v>
          </cell>
          <cell r="I958" t="str">
            <v>EKSKLUSIF</v>
          </cell>
          <cell r="J958" t="str">
            <v>EKSKLUSIF</v>
          </cell>
          <cell r="K958" t="str">
            <v>EKSKLUSIF</v>
          </cell>
          <cell r="L958" t="str">
            <v>EKSKLUSIF</v>
          </cell>
          <cell r="M958">
            <v>20</v>
          </cell>
          <cell r="N958">
            <v>46</v>
          </cell>
          <cell r="O958">
            <v>40</v>
          </cell>
          <cell r="P958">
            <v>41</v>
          </cell>
          <cell r="Q958">
            <v>36</v>
          </cell>
          <cell r="R958">
            <v>42</v>
          </cell>
          <cell r="S958">
            <v>20</v>
          </cell>
          <cell r="T958">
            <v>245</v>
          </cell>
          <cell r="U958">
            <v>20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20</v>
          </cell>
          <cell r="AC958">
            <v>0</v>
          </cell>
          <cell r="AD958" t="str">
            <v>TIDAK</v>
          </cell>
          <cell r="AE958" t="str">
            <v>TIDAK</v>
          </cell>
          <cell r="AF958">
            <v>20</v>
          </cell>
          <cell r="AG958">
            <v>2</v>
          </cell>
          <cell r="AH958" t="str">
            <v>SAPHIRE</v>
          </cell>
          <cell r="AI958">
            <v>0</v>
          </cell>
          <cell r="AJ958" t="str">
            <v>FALSE</v>
          </cell>
          <cell r="AK958">
            <v>0</v>
          </cell>
          <cell r="AL958">
            <v>45261</v>
          </cell>
          <cell r="AM958">
            <v>45701</v>
          </cell>
          <cell r="AN958">
            <v>1</v>
          </cell>
          <cell r="AO958">
            <v>20</v>
          </cell>
          <cell r="AP958" t="str">
            <v>EKSKLUSIF</v>
          </cell>
          <cell r="AQ958" t="str">
            <v>-</v>
          </cell>
          <cell r="AR958" t="str">
            <v>EKSKLUSIF</v>
          </cell>
          <cell r="AS958" t="str">
            <v>EKSKLUSIF</v>
          </cell>
          <cell r="AT958" t="str">
            <v>EKSKLUSIF</v>
          </cell>
          <cell r="AU958" t="str">
            <v>REGULER</v>
          </cell>
          <cell r="AV958" t="str">
            <v/>
          </cell>
          <cell r="AW958">
            <v>34</v>
          </cell>
          <cell r="AX958">
            <v>45</v>
          </cell>
          <cell r="AY958">
            <v>26</v>
          </cell>
          <cell r="AZ958">
            <v>46</v>
          </cell>
          <cell r="BA958">
            <v>23</v>
          </cell>
          <cell r="BB958">
            <v>34</v>
          </cell>
          <cell r="BC958">
            <v>45</v>
          </cell>
          <cell r="BD958">
            <v>26</v>
          </cell>
          <cell r="BE958">
            <v>46</v>
          </cell>
          <cell r="BF958">
            <v>23</v>
          </cell>
          <cell r="BG958">
            <v>18</v>
          </cell>
          <cell r="BH958">
            <v>34</v>
          </cell>
          <cell r="BI958">
            <v>45</v>
          </cell>
          <cell r="BJ958">
            <v>26</v>
          </cell>
          <cell r="BK958">
            <v>46</v>
          </cell>
          <cell r="BL958">
            <v>23</v>
          </cell>
          <cell r="BM958">
            <v>6</v>
          </cell>
          <cell r="BN958">
            <v>198</v>
          </cell>
          <cell r="BO958">
            <v>0</v>
          </cell>
          <cell r="BP958">
            <v>34</v>
          </cell>
          <cell r="BQ958">
            <v>0</v>
          </cell>
          <cell r="BR958">
            <v>0</v>
          </cell>
          <cell r="BS958">
            <v>0</v>
          </cell>
          <cell r="BT958">
            <v>23</v>
          </cell>
          <cell r="BU958">
            <v>6</v>
          </cell>
          <cell r="BV958">
            <v>63</v>
          </cell>
          <cell r="BW958">
            <v>0</v>
          </cell>
          <cell r="BX958" t="str">
            <v>TIDAK</v>
          </cell>
          <cell r="BY958" t="str">
            <v>TIDAK</v>
          </cell>
        </row>
        <row r="959">
          <cell r="A959" t="str">
            <v>A3340</v>
          </cell>
          <cell r="B959" t="str">
            <v>Neni Sundari</v>
          </cell>
          <cell r="C959" t="str">
            <v>TEMA C2</v>
          </cell>
          <cell r="D959">
            <v>45251</v>
          </cell>
          <cell r="E959" t="str">
            <v>Nov-23</v>
          </cell>
          <cell r="F959" t="str">
            <v>REGULER</v>
          </cell>
          <cell r="G959" t="str">
            <v>REGULER</v>
          </cell>
          <cell r="H959" t="str">
            <v>REGULER</v>
          </cell>
          <cell r="I959" t="str">
            <v>REGULER</v>
          </cell>
          <cell r="J959" t="str">
            <v>REGULER</v>
          </cell>
          <cell r="K959" t="str">
            <v>REGULER</v>
          </cell>
          <cell r="L959" t="str">
            <v>REGULER</v>
          </cell>
          <cell r="M959">
            <v>10</v>
          </cell>
          <cell r="N959">
            <v>40</v>
          </cell>
          <cell r="O959">
            <v>34</v>
          </cell>
          <cell r="P959">
            <v>33</v>
          </cell>
          <cell r="Q959">
            <v>26</v>
          </cell>
          <cell r="R959">
            <v>23</v>
          </cell>
          <cell r="S959">
            <v>3</v>
          </cell>
          <cell r="T959">
            <v>169</v>
          </cell>
          <cell r="U959">
            <v>10</v>
          </cell>
          <cell r="V959">
            <v>40</v>
          </cell>
          <cell r="W959">
            <v>34</v>
          </cell>
          <cell r="X959">
            <v>33</v>
          </cell>
          <cell r="Y959">
            <v>26</v>
          </cell>
          <cell r="Z959">
            <v>23</v>
          </cell>
          <cell r="AA959">
            <v>3</v>
          </cell>
          <cell r="AB959">
            <v>169</v>
          </cell>
          <cell r="AC959">
            <v>0</v>
          </cell>
          <cell r="AD959" t="str">
            <v>TIDAK</v>
          </cell>
          <cell r="AE959" t="str">
            <v>TIDAK</v>
          </cell>
          <cell r="AF959">
            <v>169</v>
          </cell>
          <cell r="AG959">
            <v>2</v>
          </cell>
          <cell r="AH959" t="str">
            <v>SAPHIRE</v>
          </cell>
          <cell r="AI959">
            <v>0</v>
          </cell>
          <cell r="AJ959" t="str">
            <v>Y</v>
          </cell>
          <cell r="AK959">
            <v>0</v>
          </cell>
          <cell r="AL959">
            <v>45261</v>
          </cell>
          <cell r="AM959">
            <v>45701</v>
          </cell>
          <cell r="AN959">
            <v>1</v>
          </cell>
          <cell r="AO959">
            <v>169</v>
          </cell>
          <cell r="AP959" t="str">
            <v>-</v>
          </cell>
          <cell r="AQ959" t="str">
            <v>-</v>
          </cell>
          <cell r="AR959" t="str">
            <v>REGULER</v>
          </cell>
          <cell r="AS959" t="str">
            <v>REGULER</v>
          </cell>
          <cell r="AT959" t="str">
            <v>-</v>
          </cell>
          <cell r="AU959" t="str">
            <v>-</v>
          </cell>
          <cell r="AV959" t="str">
            <v/>
          </cell>
          <cell r="AW959">
            <v>27</v>
          </cell>
          <cell r="AX959">
            <v>12</v>
          </cell>
          <cell r="AY959">
            <v>16</v>
          </cell>
          <cell r="AZ959">
            <v>0</v>
          </cell>
          <cell r="BA959">
            <v>0</v>
          </cell>
          <cell r="BB959">
            <v>27</v>
          </cell>
          <cell r="BC959">
            <v>12</v>
          </cell>
          <cell r="BD959">
            <v>16</v>
          </cell>
          <cell r="BE959">
            <v>0</v>
          </cell>
          <cell r="BF959">
            <v>0</v>
          </cell>
          <cell r="BG959">
            <v>2</v>
          </cell>
          <cell r="BH959">
            <v>27</v>
          </cell>
          <cell r="BI959">
            <v>12</v>
          </cell>
          <cell r="BJ959">
            <v>16</v>
          </cell>
          <cell r="BK959">
            <v>0</v>
          </cell>
          <cell r="BL959">
            <v>0</v>
          </cell>
          <cell r="BM959" t="str">
            <v/>
          </cell>
          <cell r="BN959">
            <v>57</v>
          </cell>
          <cell r="BO959">
            <v>2</v>
          </cell>
          <cell r="BP959">
            <v>27</v>
          </cell>
          <cell r="BQ959">
            <v>12</v>
          </cell>
          <cell r="BR959">
            <v>16</v>
          </cell>
          <cell r="BS959">
            <v>0</v>
          </cell>
          <cell r="BT959">
            <v>0</v>
          </cell>
          <cell r="BU959" t="str">
            <v/>
          </cell>
          <cell r="BV959">
            <v>57</v>
          </cell>
          <cell r="BW959">
            <v>3</v>
          </cell>
          <cell r="BX959" t="str">
            <v>DOWNGRADE</v>
          </cell>
          <cell r="BY959" t="str">
            <v>RESET</v>
          </cell>
        </row>
        <row r="960">
          <cell r="A960" t="str">
            <v>A2314</v>
          </cell>
          <cell r="B960" t="str">
            <v xml:space="preserve">Nida Asma Wafiqoh </v>
          </cell>
          <cell r="C960" t="str">
            <v>TEMA C2</v>
          </cell>
          <cell r="D960">
            <v>45051</v>
          </cell>
          <cell r="E960" t="str">
            <v>May-23</v>
          </cell>
          <cell r="F960" t="str">
            <v>REGULER</v>
          </cell>
          <cell r="G960" t="str">
            <v>REGULER</v>
          </cell>
          <cell r="H960" t="str">
            <v>REGULER</v>
          </cell>
          <cell r="I960" t="str">
            <v>REGULER</v>
          </cell>
          <cell r="J960" t="str">
            <v>-</v>
          </cell>
          <cell r="K960" t="str">
            <v>-</v>
          </cell>
          <cell r="L960" t="str">
            <v>-</v>
          </cell>
          <cell r="M960">
            <v>16</v>
          </cell>
          <cell r="N960">
            <v>28</v>
          </cell>
          <cell r="O960">
            <v>14</v>
          </cell>
          <cell r="P960">
            <v>10</v>
          </cell>
          <cell r="Q960">
            <v>0</v>
          </cell>
          <cell r="R960">
            <v>0</v>
          </cell>
          <cell r="S960" t="str">
            <v/>
          </cell>
          <cell r="T960">
            <v>68</v>
          </cell>
          <cell r="U960">
            <v>16</v>
          </cell>
          <cell r="V960">
            <v>28</v>
          </cell>
          <cell r="W960">
            <v>14</v>
          </cell>
          <cell r="X960">
            <v>10</v>
          </cell>
          <cell r="Y960">
            <v>0</v>
          </cell>
          <cell r="Z960">
            <v>0</v>
          </cell>
          <cell r="AA960" t="str">
            <v/>
          </cell>
          <cell r="AB960">
            <v>68</v>
          </cell>
          <cell r="AC960">
            <v>3</v>
          </cell>
          <cell r="AD960" t="str">
            <v>DOWNGRADE</v>
          </cell>
          <cell r="AE960" t="str">
            <v>RESET</v>
          </cell>
          <cell r="AF960">
            <v>0</v>
          </cell>
          <cell r="AG960">
            <v>2</v>
          </cell>
          <cell r="AH960" t="str">
            <v>SAPHIRE</v>
          </cell>
          <cell r="AI960">
            <v>0</v>
          </cell>
          <cell r="AJ960" t="str">
            <v>FALSE</v>
          </cell>
          <cell r="AK960">
            <v>0</v>
          </cell>
          <cell r="AL960">
            <v>45261</v>
          </cell>
          <cell r="AM960">
            <v>45701</v>
          </cell>
          <cell r="AN960">
            <v>1</v>
          </cell>
          <cell r="AO960">
            <v>0</v>
          </cell>
          <cell r="AP960" t="str">
            <v>-</v>
          </cell>
          <cell r="AQ960" t="str">
            <v>-</v>
          </cell>
          <cell r="AR960" t="str">
            <v>-</v>
          </cell>
          <cell r="AS960" t="str">
            <v>-</v>
          </cell>
          <cell r="AT960" t="str">
            <v>-</v>
          </cell>
          <cell r="AU960" t="str">
            <v>-</v>
          </cell>
          <cell r="AV960" t="str">
            <v/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 t="str">
            <v/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 t="str">
            <v/>
          </cell>
          <cell r="BN960">
            <v>0</v>
          </cell>
          <cell r="BO960" t="str">
            <v/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 t="str">
            <v/>
          </cell>
          <cell r="BV960">
            <v>0</v>
          </cell>
          <cell r="BW960">
            <v>7</v>
          </cell>
          <cell r="BX960" t="str">
            <v>DOWNGRADE</v>
          </cell>
          <cell r="BY960" t="str">
            <v>RESET</v>
          </cell>
        </row>
        <row r="961">
          <cell r="A961" t="str">
            <v>A1117</v>
          </cell>
          <cell r="B961" t="str">
            <v>Ninda Rizqi Safitri</v>
          </cell>
          <cell r="C961" t="str">
            <v>TEMA C2</v>
          </cell>
          <cell r="D961">
            <v>44943</v>
          </cell>
          <cell r="E961" t="str">
            <v>Jan-23</v>
          </cell>
          <cell r="F961" t="str">
            <v>REGULER</v>
          </cell>
          <cell r="G961" t="str">
            <v>REGULER</v>
          </cell>
          <cell r="H961" t="str">
            <v>REGULER</v>
          </cell>
          <cell r="I961" t="str">
            <v>REGULER</v>
          </cell>
          <cell r="J961" t="str">
            <v>REGULER</v>
          </cell>
          <cell r="K961" t="str">
            <v>REGULER</v>
          </cell>
          <cell r="L961" t="str">
            <v>REGULER</v>
          </cell>
          <cell r="M961">
            <v>19</v>
          </cell>
          <cell r="N961">
            <v>41</v>
          </cell>
          <cell r="O961">
            <v>32</v>
          </cell>
          <cell r="P961">
            <v>37</v>
          </cell>
          <cell r="Q961">
            <v>37</v>
          </cell>
          <cell r="R961">
            <v>35</v>
          </cell>
          <cell r="S961">
            <v>18</v>
          </cell>
          <cell r="T961">
            <v>219</v>
          </cell>
          <cell r="U961">
            <v>19</v>
          </cell>
          <cell r="V961">
            <v>41</v>
          </cell>
          <cell r="W961">
            <v>32</v>
          </cell>
          <cell r="X961">
            <v>37</v>
          </cell>
          <cell r="Y961">
            <v>37</v>
          </cell>
          <cell r="Z961">
            <v>35</v>
          </cell>
          <cell r="AA961">
            <v>18</v>
          </cell>
          <cell r="AB961">
            <v>219</v>
          </cell>
          <cell r="AC961">
            <v>0</v>
          </cell>
          <cell r="AD961" t="str">
            <v>TIDAK</v>
          </cell>
          <cell r="AE961" t="str">
            <v>TIDAK</v>
          </cell>
          <cell r="AF961">
            <v>219</v>
          </cell>
          <cell r="AG961">
            <v>3</v>
          </cell>
          <cell r="AH961" t="str">
            <v>SAPHIRE</v>
          </cell>
          <cell r="AI961">
            <v>135</v>
          </cell>
          <cell r="AJ961" t="str">
            <v>Y</v>
          </cell>
          <cell r="AK961">
            <v>0</v>
          </cell>
          <cell r="AL961">
            <v>45261</v>
          </cell>
          <cell r="AM961">
            <v>45701</v>
          </cell>
          <cell r="AN961">
            <v>1</v>
          </cell>
          <cell r="AO961">
            <v>84</v>
          </cell>
          <cell r="AP961" t="str">
            <v>-</v>
          </cell>
          <cell r="AQ961" t="str">
            <v>-</v>
          </cell>
          <cell r="AR961" t="str">
            <v>REGULER</v>
          </cell>
          <cell r="AS961" t="str">
            <v>REGULER</v>
          </cell>
          <cell r="AT961" t="str">
            <v>REGULER</v>
          </cell>
          <cell r="AU961" t="str">
            <v>REGULER</v>
          </cell>
          <cell r="AV961" t="str">
            <v/>
          </cell>
          <cell r="AW961">
            <v>41</v>
          </cell>
          <cell r="AX961">
            <v>35</v>
          </cell>
          <cell r="AY961">
            <v>26</v>
          </cell>
          <cell r="AZ961">
            <v>36</v>
          </cell>
          <cell r="BA961">
            <v>28</v>
          </cell>
          <cell r="BB961">
            <v>41</v>
          </cell>
          <cell r="BC961">
            <v>35</v>
          </cell>
          <cell r="BD961">
            <v>26</v>
          </cell>
          <cell r="BE961">
            <v>36</v>
          </cell>
          <cell r="BF961">
            <v>28</v>
          </cell>
          <cell r="BG961">
            <v>13</v>
          </cell>
          <cell r="BH961">
            <v>41</v>
          </cell>
          <cell r="BI961">
            <v>35</v>
          </cell>
          <cell r="BJ961">
            <v>26</v>
          </cell>
          <cell r="BK961">
            <v>36</v>
          </cell>
          <cell r="BL961">
            <v>28</v>
          </cell>
          <cell r="BM961">
            <v>10</v>
          </cell>
          <cell r="BN961">
            <v>189</v>
          </cell>
          <cell r="BO961">
            <v>13</v>
          </cell>
          <cell r="BP961">
            <v>41</v>
          </cell>
          <cell r="BQ961">
            <v>35</v>
          </cell>
          <cell r="BR961">
            <v>26</v>
          </cell>
          <cell r="BS961">
            <v>36</v>
          </cell>
          <cell r="BT961">
            <v>28</v>
          </cell>
          <cell r="BU961">
            <v>10</v>
          </cell>
          <cell r="BV961">
            <v>189</v>
          </cell>
          <cell r="BW961">
            <v>0</v>
          </cell>
          <cell r="BX961" t="str">
            <v>TIDAK</v>
          </cell>
          <cell r="BY961" t="str">
            <v>TIDAK</v>
          </cell>
        </row>
        <row r="962">
          <cell r="A962">
            <v>92628</v>
          </cell>
          <cell r="B962" t="str">
            <v>Nini Aulia Sari</v>
          </cell>
          <cell r="C962" t="str">
            <v>TEMA C2</v>
          </cell>
          <cell r="D962">
            <v>44767</v>
          </cell>
          <cell r="E962" t="str">
            <v>Jul-22</v>
          </cell>
          <cell r="F962" t="str">
            <v>REGULER</v>
          </cell>
          <cell r="G962" t="str">
            <v>REGULER</v>
          </cell>
          <cell r="H962" t="str">
            <v>REGULER</v>
          </cell>
          <cell r="I962" t="str">
            <v>REGULER</v>
          </cell>
          <cell r="J962" t="str">
            <v>REGULER</v>
          </cell>
          <cell r="K962" t="str">
            <v>REGULER</v>
          </cell>
          <cell r="L962" t="str">
            <v>REGULER</v>
          </cell>
          <cell r="M962">
            <v>15</v>
          </cell>
          <cell r="N962">
            <v>42</v>
          </cell>
          <cell r="O962">
            <v>37</v>
          </cell>
          <cell r="P962">
            <v>27</v>
          </cell>
          <cell r="Q962">
            <v>30</v>
          </cell>
          <cell r="R962">
            <v>35</v>
          </cell>
          <cell r="S962">
            <v>20</v>
          </cell>
          <cell r="T962">
            <v>206</v>
          </cell>
          <cell r="U962">
            <v>15</v>
          </cell>
          <cell r="V962">
            <v>42</v>
          </cell>
          <cell r="W962">
            <v>37</v>
          </cell>
          <cell r="X962">
            <v>27</v>
          </cell>
          <cell r="Y962">
            <v>30</v>
          </cell>
          <cell r="Z962">
            <v>35</v>
          </cell>
          <cell r="AA962">
            <v>20</v>
          </cell>
          <cell r="AB962">
            <v>206</v>
          </cell>
          <cell r="AC962">
            <v>0</v>
          </cell>
          <cell r="AD962" t="str">
            <v>TIDAK</v>
          </cell>
          <cell r="AE962" t="str">
            <v>TIDAK</v>
          </cell>
          <cell r="AF962">
            <v>206</v>
          </cell>
          <cell r="AG962">
            <v>3</v>
          </cell>
          <cell r="AH962" t="str">
            <v>SAPHIRE</v>
          </cell>
          <cell r="AI962">
            <v>0</v>
          </cell>
          <cell r="AJ962" t="str">
            <v>Y</v>
          </cell>
          <cell r="AK962">
            <v>0</v>
          </cell>
          <cell r="AL962">
            <v>45261</v>
          </cell>
          <cell r="AM962">
            <v>45701</v>
          </cell>
          <cell r="AN962">
            <v>1</v>
          </cell>
          <cell r="AO962">
            <v>206</v>
          </cell>
          <cell r="AP962" t="str">
            <v>-</v>
          </cell>
          <cell r="AQ962" t="str">
            <v>-</v>
          </cell>
          <cell r="AR962" t="str">
            <v>REGULER</v>
          </cell>
          <cell r="AS962" t="str">
            <v>EKSKLUSIF</v>
          </cell>
          <cell r="AT962" t="str">
            <v>EKSKLUSIF</v>
          </cell>
          <cell r="AU962" t="str">
            <v>EKSKLUSIF</v>
          </cell>
          <cell r="AV962" t="str">
            <v/>
          </cell>
          <cell r="AW962">
            <v>47</v>
          </cell>
          <cell r="AX962">
            <v>43</v>
          </cell>
          <cell r="AY962">
            <v>42</v>
          </cell>
          <cell r="AZ962">
            <v>49</v>
          </cell>
          <cell r="BA962">
            <v>39</v>
          </cell>
          <cell r="BB962">
            <v>47</v>
          </cell>
          <cell r="BC962">
            <v>43</v>
          </cell>
          <cell r="BD962">
            <v>42</v>
          </cell>
          <cell r="BE962">
            <v>49</v>
          </cell>
          <cell r="BF962">
            <v>39</v>
          </cell>
          <cell r="BG962">
            <v>17</v>
          </cell>
          <cell r="BH962">
            <v>47</v>
          </cell>
          <cell r="BI962">
            <v>43</v>
          </cell>
          <cell r="BJ962">
            <v>42</v>
          </cell>
          <cell r="BK962">
            <v>49</v>
          </cell>
          <cell r="BL962">
            <v>39</v>
          </cell>
          <cell r="BM962">
            <v>0</v>
          </cell>
          <cell r="BN962">
            <v>237</v>
          </cell>
          <cell r="BO962">
            <v>17</v>
          </cell>
          <cell r="BP962">
            <v>47</v>
          </cell>
          <cell r="BQ962">
            <v>43</v>
          </cell>
          <cell r="BR962">
            <v>0</v>
          </cell>
          <cell r="BS962">
            <v>0</v>
          </cell>
          <cell r="BT962">
            <v>0</v>
          </cell>
          <cell r="BU962">
            <v>0</v>
          </cell>
          <cell r="BV962">
            <v>107</v>
          </cell>
          <cell r="BW962">
            <v>1</v>
          </cell>
          <cell r="BX962" t="str">
            <v>TIDAK</v>
          </cell>
          <cell r="BY962" t="str">
            <v>TIDAK</v>
          </cell>
        </row>
        <row r="963">
          <cell r="A963" t="str">
            <v>A3895</v>
          </cell>
          <cell r="B963" t="str">
            <v>Novita Dea Asmarawati</v>
          </cell>
          <cell r="C963" t="str">
            <v>TEMA C2</v>
          </cell>
          <cell r="D963">
            <v>45350</v>
          </cell>
          <cell r="E963" t="str">
            <v>Feb-24</v>
          </cell>
          <cell r="F963" t="str">
            <v>-</v>
          </cell>
          <cell r="G963" t="str">
            <v>-</v>
          </cell>
          <cell r="H963" t="str">
            <v>REGULER</v>
          </cell>
          <cell r="I963" t="str">
            <v>REGULER</v>
          </cell>
          <cell r="J963" t="str">
            <v>REGULER</v>
          </cell>
          <cell r="K963" t="str">
            <v>REGULER</v>
          </cell>
          <cell r="L963" t="str">
            <v>REGULER</v>
          </cell>
          <cell r="M963">
            <v>0</v>
          </cell>
          <cell r="N963">
            <v>0</v>
          </cell>
          <cell r="O963">
            <v>2</v>
          </cell>
          <cell r="P963">
            <v>25</v>
          </cell>
          <cell r="Q963">
            <v>34</v>
          </cell>
          <cell r="R963">
            <v>27</v>
          </cell>
          <cell r="S963">
            <v>14</v>
          </cell>
          <cell r="T963">
            <v>102</v>
          </cell>
          <cell r="U963">
            <v>0</v>
          </cell>
          <cell r="V963">
            <v>0</v>
          </cell>
          <cell r="W963">
            <v>2</v>
          </cell>
          <cell r="X963">
            <v>25</v>
          </cell>
          <cell r="Y963">
            <v>34</v>
          </cell>
          <cell r="Z963">
            <v>27</v>
          </cell>
          <cell r="AA963">
            <v>14</v>
          </cell>
          <cell r="AB963">
            <v>102</v>
          </cell>
          <cell r="AC963">
            <v>0</v>
          </cell>
          <cell r="AD963" t="str">
            <v>TIDAK</v>
          </cell>
          <cell r="AE963" t="str">
            <v>TIDAK</v>
          </cell>
          <cell r="AF963">
            <v>102</v>
          </cell>
          <cell r="AG963">
            <v>2</v>
          </cell>
          <cell r="AH963" t="str">
            <v>SAPHIRE</v>
          </cell>
          <cell r="AI963">
            <v>65</v>
          </cell>
          <cell r="AJ963" t="str">
            <v>Y</v>
          </cell>
          <cell r="AK963">
            <v>0</v>
          </cell>
          <cell r="AL963">
            <v>45261</v>
          </cell>
          <cell r="AM963">
            <v>45701</v>
          </cell>
          <cell r="AN963">
            <v>1</v>
          </cell>
          <cell r="AO963">
            <v>37</v>
          </cell>
          <cell r="AP963" t="str">
            <v>-</v>
          </cell>
          <cell r="AQ963" t="str">
            <v>-</v>
          </cell>
          <cell r="AR963" t="str">
            <v>-</v>
          </cell>
          <cell r="AS963" t="str">
            <v>-</v>
          </cell>
          <cell r="AT963" t="str">
            <v>-</v>
          </cell>
          <cell r="AU963" t="str">
            <v>-</v>
          </cell>
          <cell r="AV963" t="str">
            <v/>
          </cell>
          <cell r="AW963">
            <v>15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15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11</v>
          </cell>
          <cell r="BH963">
            <v>15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 t="str">
            <v/>
          </cell>
          <cell r="BN963">
            <v>26</v>
          </cell>
          <cell r="BO963">
            <v>11</v>
          </cell>
          <cell r="BP963">
            <v>15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 t="str">
            <v/>
          </cell>
          <cell r="BV963">
            <v>26</v>
          </cell>
          <cell r="BW963">
            <v>5</v>
          </cell>
          <cell r="BX963" t="str">
            <v>DOWNGRADE</v>
          </cell>
          <cell r="BY963" t="str">
            <v>RESET</v>
          </cell>
        </row>
        <row r="964">
          <cell r="A964" t="str">
            <v>A2014</v>
          </cell>
          <cell r="B964" t="str">
            <v>Nur Anisa</v>
          </cell>
          <cell r="C964" t="str">
            <v>TEMA C2</v>
          </cell>
          <cell r="D964">
            <v>45043</v>
          </cell>
          <cell r="E964" t="str">
            <v>Apr-23</v>
          </cell>
          <cell r="F964" t="str">
            <v>EKSKLUSIF</v>
          </cell>
          <cell r="G964" t="str">
            <v>EKSKLUSIF</v>
          </cell>
          <cell r="H964" t="str">
            <v>EKSKLUSIF</v>
          </cell>
          <cell r="I964" t="str">
            <v>REGULER</v>
          </cell>
          <cell r="J964" t="str">
            <v>REGULER</v>
          </cell>
          <cell r="K964" t="str">
            <v>REGULER</v>
          </cell>
          <cell r="L964" t="str">
            <v>REGULER</v>
          </cell>
          <cell r="M964">
            <v>20</v>
          </cell>
          <cell r="N964">
            <v>46</v>
          </cell>
          <cell r="O964">
            <v>40</v>
          </cell>
          <cell r="P964">
            <v>32</v>
          </cell>
          <cell r="Q964">
            <v>34</v>
          </cell>
          <cell r="R964">
            <v>30</v>
          </cell>
          <cell r="S964">
            <v>14</v>
          </cell>
          <cell r="T964">
            <v>216</v>
          </cell>
          <cell r="U964">
            <v>0</v>
          </cell>
          <cell r="V964">
            <v>0</v>
          </cell>
          <cell r="W964">
            <v>0</v>
          </cell>
          <cell r="X964">
            <v>32</v>
          </cell>
          <cell r="Y964">
            <v>34</v>
          </cell>
          <cell r="Z964">
            <v>30</v>
          </cell>
          <cell r="AA964">
            <v>14</v>
          </cell>
          <cell r="AB964">
            <v>110</v>
          </cell>
          <cell r="AC964">
            <v>0</v>
          </cell>
          <cell r="AD964" t="str">
            <v>TIDAK</v>
          </cell>
          <cell r="AE964" t="str">
            <v>TIDAK</v>
          </cell>
          <cell r="AF964">
            <v>110</v>
          </cell>
          <cell r="AG964">
            <v>2</v>
          </cell>
          <cell r="AH964" t="str">
            <v>SAPHIRE</v>
          </cell>
          <cell r="AI964">
            <v>65</v>
          </cell>
          <cell r="AJ964" t="str">
            <v>Y</v>
          </cell>
          <cell r="AK964">
            <v>0</v>
          </cell>
          <cell r="AL964">
            <v>45261</v>
          </cell>
          <cell r="AM964">
            <v>45701</v>
          </cell>
          <cell r="AN964">
            <v>1</v>
          </cell>
          <cell r="AO964">
            <v>45</v>
          </cell>
          <cell r="AP964" t="str">
            <v>-</v>
          </cell>
          <cell r="AQ964" t="str">
            <v>-</v>
          </cell>
          <cell r="AR964" t="str">
            <v>REGULER</v>
          </cell>
          <cell r="AS964" t="str">
            <v>REGULER</v>
          </cell>
          <cell r="AT964" t="str">
            <v>REGULER</v>
          </cell>
          <cell r="AU964" t="str">
            <v>REGULER</v>
          </cell>
          <cell r="AV964" t="str">
            <v/>
          </cell>
          <cell r="AW964">
            <v>41</v>
          </cell>
          <cell r="AX964">
            <v>33</v>
          </cell>
          <cell r="AY964">
            <v>28</v>
          </cell>
          <cell r="AZ964">
            <v>38</v>
          </cell>
          <cell r="BA964">
            <v>37</v>
          </cell>
          <cell r="BB964">
            <v>41</v>
          </cell>
          <cell r="BC964">
            <v>33</v>
          </cell>
          <cell r="BD964">
            <v>28</v>
          </cell>
          <cell r="BE964">
            <v>38</v>
          </cell>
          <cell r="BF964">
            <v>37</v>
          </cell>
          <cell r="BG964">
            <v>15</v>
          </cell>
          <cell r="BH964">
            <v>41</v>
          </cell>
          <cell r="BI964">
            <v>33</v>
          </cell>
          <cell r="BJ964">
            <v>28</v>
          </cell>
          <cell r="BK964">
            <v>38</v>
          </cell>
          <cell r="BL964">
            <v>37</v>
          </cell>
          <cell r="BM964">
            <v>22</v>
          </cell>
          <cell r="BN964">
            <v>214</v>
          </cell>
          <cell r="BO964">
            <v>15</v>
          </cell>
          <cell r="BP964">
            <v>41</v>
          </cell>
          <cell r="BQ964">
            <v>33</v>
          </cell>
          <cell r="BR964">
            <v>28</v>
          </cell>
          <cell r="BS964">
            <v>38</v>
          </cell>
          <cell r="BT964">
            <v>37</v>
          </cell>
          <cell r="BU964">
            <v>22</v>
          </cell>
          <cell r="BV964">
            <v>214</v>
          </cell>
          <cell r="BW964">
            <v>0</v>
          </cell>
          <cell r="BX964" t="str">
            <v>TIDAK</v>
          </cell>
          <cell r="BY964" t="str">
            <v>TIDAK</v>
          </cell>
        </row>
        <row r="965">
          <cell r="A965" t="str">
            <v>A1239</v>
          </cell>
          <cell r="B965" t="str">
            <v>Nur Revsi</v>
          </cell>
          <cell r="C965" t="str">
            <v>TEMA C2</v>
          </cell>
          <cell r="D965">
            <v>44942</v>
          </cell>
          <cell r="E965" t="str">
            <v>Jan-23</v>
          </cell>
          <cell r="F965" t="str">
            <v>EKSKLUSIF</v>
          </cell>
          <cell r="G965" t="str">
            <v>EKSKLUSIF</v>
          </cell>
          <cell r="H965" t="str">
            <v>REGULER</v>
          </cell>
          <cell r="I965" t="str">
            <v>REGULER</v>
          </cell>
          <cell r="J965" t="str">
            <v>-</v>
          </cell>
          <cell r="K965" t="str">
            <v>-</v>
          </cell>
          <cell r="L965" t="str">
            <v>-</v>
          </cell>
          <cell r="M965">
            <v>20</v>
          </cell>
          <cell r="N965">
            <v>47</v>
          </cell>
          <cell r="O965">
            <v>39</v>
          </cell>
          <cell r="P965">
            <v>28</v>
          </cell>
          <cell r="Q965">
            <v>0</v>
          </cell>
          <cell r="R965">
            <v>0</v>
          </cell>
          <cell r="S965" t="str">
            <v/>
          </cell>
          <cell r="T965">
            <v>134</v>
          </cell>
          <cell r="U965">
            <v>0</v>
          </cell>
          <cell r="V965">
            <v>0</v>
          </cell>
          <cell r="W965">
            <v>39</v>
          </cell>
          <cell r="X965">
            <v>28</v>
          </cell>
          <cell r="Y965">
            <v>0</v>
          </cell>
          <cell r="Z965">
            <v>0</v>
          </cell>
          <cell r="AA965" t="str">
            <v/>
          </cell>
          <cell r="AB965">
            <v>67</v>
          </cell>
          <cell r="AC965">
            <v>3</v>
          </cell>
          <cell r="AD965" t="str">
            <v>DOWNGRADE</v>
          </cell>
          <cell r="AE965" t="str">
            <v>RESET</v>
          </cell>
          <cell r="AF965">
            <v>0</v>
          </cell>
          <cell r="AG965">
            <v>2</v>
          </cell>
          <cell r="AH965" t="str">
            <v>SAPHIRE</v>
          </cell>
          <cell r="AI965">
            <v>0</v>
          </cell>
          <cell r="AJ965" t="str">
            <v>FALSE</v>
          </cell>
          <cell r="AK965">
            <v>0</v>
          </cell>
          <cell r="AL965">
            <v>45261</v>
          </cell>
          <cell r="AM965">
            <v>45701</v>
          </cell>
          <cell r="AN965">
            <v>1</v>
          </cell>
          <cell r="AO965">
            <v>0</v>
          </cell>
          <cell r="AP965" t="str">
            <v>-</v>
          </cell>
          <cell r="AQ965" t="str">
            <v>-</v>
          </cell>
          <cell r="AR965" t="str">
            <v>-</v>
          </cell>
          <cell r="AS965" t="str">
            <v>-</v>
          </cell>
          <cell r="AT965" t="str">
            <v>-</v>
          </cell>
          <cell r="AU965" t="str">
            <v>-</v>
          </cell>
          <cell r="AV965" t="str">
            <v/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 t="str">
            <v/>
          </cell>
          <cell r="BH965">
            <v>0</v>
          </cell>
          <cell r="BI965">
            <v>0</v>
          </cell>
          <cell r="BJ965">
            <v>0</v>
          </cell>
          <cell r="BK965">
            <v>0</v>
          </cell>
          <cell r="BL965">
            <v>0</v>
          </cell>
          <cell r="BM965" t="str">
            <v/>
          </cell>
          <cell r="BN965">
            <v>0</v>
          </cell>
          <cell r="BO965" t="str">
            <v/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T965">
            <v>0</v>
          </cell>
          <cell r="BU965" t="str">
            <v/>
          </cell>
          <cell r="BV965">
            <v>0</v>
          </cell>
          <cell r="BW965">
            <v>7</v>
          </cell>
          <cell r="BX965" t="str">
            <v>DOWNGRADE</v>
          </cell>
          <cell r="BY965" t="str">
            <v>RESET</v>
          </cell>
        </row>
        <row r="966">
          <cell r="A966" t="str">
            <v>A3084</v>
          </cell>
          <cell r="B966" t="str">
            <v>Nur Tahnia Anggraeni</v>
          </cell>
          <cell r="C966" t="str">
            <v>TEMA C2</v>
          </cell>
          <cell r="D966">
            <v>45220</v>
          </cell>
          <cell r="E966" t="str">
            <v>Oct-23</v>
          </cell>
          <cell r="F966" t="str">
            <v>REGULER</v>
          </cell>
          <cell r="G966" t="str">
            <v>REGULER</v>
          </cell>
          <cell r="H966" t="str">
            <v>REGULER</v>
          </cell>
          <cell r="I966" t="str">
            <v>REGULER</v>
          </cell>
          <cell r="J966" t="str">
            <v>-</v>
          </cell>
          <cell r="K966" t="str">
            <v>-</v>
          </cell>
          <cell r="L966" t="str">
            <v>-</v>
          </cell>
          <cell r="M966">
            <v>1</v>
          </cell>
          <cell r="N966">
            <v>8</v>
          </cell>
          <cell r="O966">
            <v>8</v>
          </cell>
          <cell r="P966">
            <v>13</v>
          </cell>
          <cell r="Q966">
            <v>0</v>
          </cell>
          <cell r="R966">
            <v>0</v>
          </cell>
          <cell r="S966" t="str">
            <v/>
          </cell>
          <cell r="T966">
            <v>30</v>
          </cell>
          <cell r="U966">
            <v>1</v>
          </cell>
          <cell r="V966">
            <v>8</v>
          </cell>
          <cell r="W966">
            <v>8</v>
          </cell>
          <cell r="X966">
            <v>13</v>
          </cell>
          <cell r="Y966">
            <v>0</v>
          </cell>
          <cell r="Z966">
            <v>0</v>
          </cell>
          <cell r="AA966" t="str">
            <v/>
          </cell>
          <cell r="AB966">
            <v>30</v>
          </cell>
          <cell r="AC966">
            <v>3</v>
          </cell>
          <cell r="AD966" t="str">
            <v>DOWNGRADE</v>
          </cell>
          <cell r="AE966" t="str">
            <v>RESET</v>
          </cell>
          <cell r="AF966">
            <v>0</v>
          </cell>
          <cell r="AG966">
            <v>1</v>
          </cell>
          <cell r="AH966" t="str">
            <v>SAPHIRE</v>
          </cell>
          <cell r="AI966">
            <v>0</v>
          </cell>
          <cell r="AJ966" t="str">
            <v>FALSE</v>
          </cell>
          <cell r="AK966">
            <v>0</v>
          </cell>
          <cell r="AL966">
            <v>45261</v>
          </cell>
          <cell r="AM966">
            <v>45701</v>
          </cell>
          <cell r="AN966">
            <v>1</v>
          </cell>
          <cell r="AO966">
            <v>0</v>
          </cell>
          <cell r="AP966" t="str">
            <v>-</v>
          </cell>
          <cell r="AQ966" t="str">
            <v>-</v>
          </cell>
          <cell r="AR966" t="str">
            <v>-</v>
          </cell>
          <cell r="AS966" t="str">
            <v>-</v>
          </cell>
          <cell r="AT966" t="str">
            <v>-</v>
          </cell>
          <cell r="AU966" t="str">
            <v>-</v>
          </cell>
          <cell r="AV966" t="str">
            <v/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 t="str">
            <v/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 t="str">
            <v/>
          </cell>
          <cell r="BN966">
            <v>0</v>
          </cell>
          <cell r="BO966" t="str">
            <v/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 t="str">
            <v/>
          </cell>
          <cell r="BV966">
            <v>0</v>
          </cell>
          <cell r="BW966">
            <v>7</v>
          </cell>
          <cell r="BX966" t="str">
            <v>DOWNGRADE</v>
          </cell>
          <cell r="BY966" t="str">
            <v>RESET</v>
          </cell>
        </row>
        <row r="967">
          <cell r="A967" t="str">
            <v>A2525</v>
          </cell>
          <cell r="B967" t="str">
            <v>Nurin Farhana</v>
          </cell>
          <cell r="C967" t="str">
            <v>TEMA C2</v>
          </cell>
          <cell r="D967">
            <v>45110</v>
          </cell>
          <cell r="E967" t="str">
            <v>Jul-23</v>
          </cell>
          <cell r="F967" t="str">
            <v>REGULER</v>
          </cell>
          <cell r="G967" t="str">
            <v>REGULER</v>
          </cell>
          <cell r="H967" t="str">
            <v>REGULER</v>
          </cell>
          <cell r="I967" t="str">
            <v>REGULER</v>
          </cell>
          <cell r="J967" t="str">
            <v>REGULER</v>
          </cell>
          <cell r="K967" t="str">
            <v>REGULER</v>
          </cell>
          <cell r="L967" t="str">
            <v>REGULER</v>
          </cell>
          <cell r="M967">
            <v>9</v>
          </cell>
          <cell r="N967">
            <v>35</v>
          </cell>
          <cell r="O967">
            <v>1</v>
          </cell>
          <cell r="P967">
            <v>22</v>
          </cell>
          <cell r="Q967">
            <v>34</v>
          </cell>
          <cell r="R967">
            <v>37</v>
          </cell>
          <cell r="S967">
            <v>19</v>
          </cell>
          <cell r="T967">
            <v>157</v>
          </cell>
          <cell r="U967">
            <v>9</v>
          </cell>
          <cell r="V967">
            <v>35</v>
          </cell>
          <cell r="W967">
            <v>1</v>
          </cell>
          <cell r="X967">
            <v>22</v>
          </cell>
          <cell r="Y967">
            <v>34</v>
          </cell>
          <cell r="Z967">
            <v>37</v>
          </cell>
          <cell r="AA967">
            <v>19</v>
          </cell>
          <cell r="AB967">
            <v>157</v>
          </cell>
          <cell r="AC967">
            <v>0</v>
          </cell>
          <cell r="AD967" t="str">
            <v>TIDAK</v>
          </cell>
          <cell r="AE967" t="str">
            <v>TIDAK</v>
          </cell>
          <cell r="AF967">
            <v>157</v>
          </cell>
          <cell r="AG967">
            <v>2</v>
          </cell>
          <cell r="AH967" t="str">
            <v>SAPHIRE</v>
          </cell>
          <cell r="AI967">
            <v>135</v>
          </cell>
          <cell r="AJ967" t="str">
            <v>Y</v>
          </cell>
          <cell r="AK967">
            <v>0</v>
          </cell>
          <cell r="AL967">
            <v>45261</v>
          </cell>
          <cell r="AM967">
            <v>45701</v>
          </cell>
          <cell r="AN967">
            <v>1</v>
          </cell>
          <cell r="AO967">
            <v>22</v>
          </cell>
          <cell r="AP967" t="str">
            <v>-</v>
          </cell>
          <cell r="AQ967" t="str">
            <v>-</v>
          </cell>
          <cell r="AR967" t="str">
            <v>REGULER</v>
          </cell>
          <cell r="AS967" t="str">
            <v>-</v>
          </cell>
          <cell r="AT967" t="str">
            <v>-</v>
          </cell>
          <cell r="AU967" t="str">
            <v>-</v>
          </cell>
          <cell r="AV967" t="str">
            <v/>
          </cell>
          <cell r="AW967">
            <v>31</v>
          </cell>
          <cell r="AX967">
            <v>19</v>
          </cell>
          <cell r="AY967">
            <v>0</v>
          </cell>
          <cell r="AZ967">
            <v>0</v>
          </cell>
          <cell r="BA967">
            <v>0</v>
          </cell>
          <cell r="BB967">
            <v>31</v>
          </cell>
          <cell r="BC967">
            <v>19</v>
          </cell>
          <cell r="BD967">
            <v>0</v>
          </cell>
          <cell r="BE967">
            <v>0</v>
          </cell>
          <cell r="BF967">
            <v>0</v>
          </cell>
          <cell r="BG967">
            <v>14</v>
          </cell>
          <cell r="BH967">
            <v>31</v>
          </cell>
          <cell r="BI967">
            <v>19</v>
          </cell>
          <cell r="BJ967">
            <v>0</v>
          </cell>
          <cell r="BK967">
            <v>0</v>
          </cell>
          <cell r="BL967">
            <v>0</v>
          </cell>
          <cell r="BM967" t="str">
            <v/>
          </cell>
          <cell r="BN967">
            <v>64</v>
          </cell>
          <cell r="BO967">
            <v>14</v>
          </cell>
          <cell r="BP967">
            <v>31</v>
          </cell>
          <cell r="BQ967">
            <v>19</v>
          </cell>
          <cell r="BR967">
            <v>0</v>
          </cell>
          <cell r="BS967">
            <v>0</v>
          </cell>
          <cell r="BT967">
            <v>0</v>
          </cell>
          <cell r="BU967" t="str">
            <v/>
          </cell>
          <cell r="BV967">
            <v>64</v>
          </cell>
          <cell r="BW967">
            <v>4</v>
          </cell>
          <cell r="BX967" t="str">
            <v>DOWNGRADE</v>
          </cell>
          <cell r="BY967" t="str">
            <v>RESET</v>
          </cell>
        </row>
        <row r="968">
          <cell r="A968" t="str">
            <v>A3035</v>
          </cell>
          <cell r="B968" t="str">
            <v>Nurul Fajri</v>
          </cell>
          <cell r="C968" t="str">
            <v>TEMA C2</v>
          </cell>
          <cell r="D968">
            <v>45201</v>
          </cell>
          <cell r="E968" t="str">
            <v>Oct-23</v>
          </cell>
          <cell r="F968" t="str">
            <v>REGULER</v>
          </cell>
          <cell r="G968" t="str">
            <v>REGULER</v>
          </cell>
          <cell r="H968" t="str">
            <v>REGULER</v>
          </cell>
          <cell r="I968" t="str">
            <v>REGULER</v>
          </cell>
          <cell r="J968" t="str">
            <v>REGULER</v>
          </cell>
          <cell r="K968" t="str">
            <v>REGULER</v>
          </cell>
          <cell r="L968" t="str">
            <v>REGULER</v>
          </cell>
          <cell r="M968">
            <v>18</v>
          </cell>
          <cell r="N968">
            <v>37</v>
          </cell>
          <cell r="O968">
            <v>27</v>
          </cell>
          <cell r="P968">
            <v>33</v>
          </cell>
          <cell r="Q968">
            <v>33</v>
          </cell>
          <cell r="R968">
            <v>15</v>
          </cell>
          <cell r="S968">
            <v>14</v>
          </cell>
          <cell r="T968">
            <v>177</v>
          </cell>
          <cell r="U968">
            <v>18</v>
          </cell>
          <cell r="V968">
            <v>37</v>
          </cell>
          <cell r="W968">
            <v>27</v>
          </cell>
          <cell r="X968">
            <v>33</v>
          </cell>
          <cell r="Y968">
            <v>33</v>
          </cell>
          <cell r="Z968">
            <v>15</v>
          </cell>
          <cell r="AA968">
            <v>14</v>
          </cell>
          <cell r="AB968">
            <v>177</v>
          </cell>
          <cell r="AC968">
            <v>0</v>
          </cell>
          <cell r="AD968" t="str">
            <v>TIDAK</v>
          </cell>
          <cell r="AE968" t="str">
            <v>TIDAK</v>
          </cell>
          <cell r="AF968">
            <v>177</v>
          </cell>
          <cell r="AG968">
            <v>3</v>
          </cell>
          <cell r="AH968" t="str">
            <v>SAPHIRE</v>
          </cell>
          <cell r="AI968">
            <v>130</v>
          </cell>
          <cell r="AJ968" t="str">
            <v>Y</v>
          </cell>
          <cell r="AK968">
            <v>0</v>
          </cell>
          <cell r="AL968">
            <v>45261</v>
          </cell>
          <cell r="AM968">
            <v>45701</v>
          </cell>
          <cell r="AN968">
            <v>1</v>
          </cell>
          <cell r="AO968">
            <v>47</v>
          </cell>
          <cell r="AP968" t="str">
            <v>-</v>
          </cell>
          <cell r="AQ968" t="str">
            <v>-</v>
          </cell>
          <cell r="AR968" t="str">
            <v>REGULER</v>
          </cell>
          <cell r="AS968" t="str">
            <v>REGULER</v>
          </cell>
          <cell r="AT968" t="str">
            <v>REGULER</v>
          </cell>
          <cell r="AU968" t="str">
            <v>REGULER</v>
          </cell>
          <cell r="AV968" t="str">
            <v/>
          </cell>
          <cell r="AW968">
            <v>42</v>
          </cell>
          <cell r="AX968">
            <v>39</v>
          </cell>
          <cell r="AY968">
            <v>37</v>
          </cell>
          <cell r="AZ968">
            <v>38</v>
          </cell>
          <cell r="BA968">
            <v>2</v>
          </cell>
          <cell r="BB968">
            <v>42</v>
          </cell>
          <cell r="BC968">
            <v>39</v>
          </cell>
          <cell r="BD968">
            <v>37</v>
          </cell>
          <cell r="BE968">
            <v>38</v>
          </cell>
          <cell r="BF968">
            <v>2</v>
          </cell>
          <cell r="BG968" t="str">
            <v/>
          </cell>
          <cell r="BH968">
            <v>42</v>
          </cell>
          <cell r="BI968">
            <v>39</v>
          </cell>
          <cell r="BJ968">
            <v>37</v>
          </cell>
          <cell r="BK968">
            <v>38</v>
          </cell>
          <cell r="BL968">
            <v>2</v>
          </cell>
          <cell r="BM968" t="str">
            <v/>
          </cell>
          <cell r="BN968">
            <v>158</v>
          </cell>
          <cell r="BO968" t="str">
            <v/>
          </cell>
          <cell r="BP968">
            <v>42</v>
          </cell>
          <cell r="BQ968">
            <v>39</v>
          </cell>
          <cell r="BR968">
            <v>37</v>
          </cell>
          <cell r="BS968">
            <v>38</v>
          </cell>
          <cell r="BT968">
            <v>2</v>
          </cell>
          <cell r="BU968" t="str">
            <v/>
          </cell>
          <cell r="BV968">
            <v>158</v>
          </cell>
          <cell r="BW968">
            <v>2</v>
          </cell>
          <cell r="BX968" t="str">
            <v>TIDAK</v>
          </cell>
          <cell r="BY968" t="str">
            <v>TIDAK</v>
          </cell>
        </row>
        <row r="969">
          <cell r="A969" t="str">
            <v>A3830</v>
          </cell>
          <cell r="B969" t="str">
            <v>Nurul Ulfa</v>
          </cell>
          <cell r="C969" t="str">
            <v>TEMA C2</v>
          </cell>
          <cell r="D969">
            <v>45385</v>
          </cell>
          <cell r="E969" t="str">
            <v>Apr-24</v>
          </cell>
          <cell r="F969" t="str">
            <v>-</v>
          </cell>
          <cell r="G969" t="str">
            <v>-</v>
          </cell>
          <cell r="H969" t="str">
            <v>-</v>
          </cell>
          <cell r="I969" t="str">
            <v>-</v>
          </cell>
          <cell r="J969" t="str">
            <v>REGULER</v>
          </cell>
          <cell r="K969" t="str">
            <v>REGULER</v>
          </cell>
          <cell r="L969" t="str">
            <v>REGULER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14</v>
          </cell>
          <cell r="R969">
            <v>21</v>
          </cell>
          <cell r="S969">
            <v>10</v>
          </cell>
          <cell r="T969">
            <v>45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14</v>
          </cell>
          <cell r="Z969">
            <v>21</v>
          </cell>
          <cell r="AA969">
            <v>10</v>
          </cell>
          <cell r="AB969">
            <v>45</v>
          </cell>
          <cell r="AC969">
            <v>0</v>
          </cell>
          <cell r="AD969" t="str">
            <v>TIDAK</v>
          </cell>
          <cell r="AE969" t="str">
            <v>TIDAK</v>
          </cell>
          <cell r="AF969">
            <v>45</v>
          </cell>
          <cell r="AG969">
            <v>1</v>
          </cell>
          <cell r="AH969" t="str">
            <v>SAPHIRE</v>
          </cell>
          <cell r="AI969">
            <v>0</v>
          </cell>
          <cell r="AJ969" t="str">
            <v>FALSE</v>
          </cell>
          <cell r="AK969">
            <v>0</v>
          </cell>
          <cell r="AL969">
            <v>45261</v>
          </cell>
          <cell r="AM969">
            <v>45701</v>
          </cell>
          <cell r="AN969">
            <v>1</v>
          </cell>
          <cell r="AO969">
            <v>45</v>
          </cell>
          <cell r="AP969" t="str">
            <v>-</v>
          </cell>
          <cell r="AQ969" t="str">
            <v>-</v>
          </cell>
          <cell r="AR969" t="str">
            <v>-</v>
          </cell>
          <cell r="AS969" t="str">
            <v>-</v>
          </cell>
          <cell r="AT969" t="str">
            <v>-</v>
          </cell>
          <cell r="AU969" t="str">
            <v>-</v>
          </cell>
          <cell r="AV969" t="str">
            <v/>
          </cell>
          <cell r="AW969">
            <v>5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5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6</v>
          </cell>
          <cell r="BH969">
            <v>5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 t="str">
            <v/>
          </cell>
          <cell r="BN969">
            <v>11</v>
          </cell>
          <cell r="BO969">
            <v>6</v>
          </cell>
          <cell r="BP969">
            <v>5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 t="str">
            <v/>
          </cell>
          <cell r="BV969">
            <v>11</v>
          </cell>
          <cell r="BW969">
            <v>5</v>
          </cell>
          <cell r="BX969" t="str">
            <v>DOWNGRADE</v>
          </cell>
          <cell r="BY969" t="str">
            <v>RESET</v>
          </cell>
        </row>
        <row r="970">
          <cell r="A970" t="str">
            <v>A0918</v>
          </cell>
          <cell r="B970" t="str">
            <v>Ogie Prayoga</v>
          </cell>
          <cell r="C970" t="str">
            <v>TEMA C2</v>
          </cell>
          <cell r="D970">
            <v>44907</v>
          </cell>
          <cell r="E970" t="str">
            <v>Dec-22</v>
          </cell>
          <cell r="F970" t="str">
            <v>REGULER</v>
          </cell>
          <cell r="G970" t="str">
            <v>REGULER</v>
          </cell>
          <cell r="H970" t="str">
            <v>-</v>
          </cell>
          <cell r="I970" t="str">
            <v>-</v>
          </cell>
          <cell r="J970" t="str">
            <v>-</v>
          </cell>
          <cell r="K970" t="str">
            <v>-</v>
          </cell>
          <cell r="L970" t="str">
            <v>-</v>
          </cell>
          <cell r="M970">
            <v>16</v>
          </cell>
          <cell r="N970">
            <v>16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 t="str">
            <v/>
          </cell>
          <cell r="T970">
            <v>32</v>
          </cell>
          <cell r="U970">
            <v>16</v>
          </cell>
          <cell r="V970">
            <v>16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 t="str">
            <v/>
          </cell>
          <cell r="AB970">
            <v>32</v>
          </cell>
          <cell r="AC970">
            <v>5</v>
          </cell>
          <cell r="AD970" t="str">
            <v>DOWNGRADE</v>
          </cell>
          <cell r="AE970" t="str">
            <v>RESET</v>
          </cell>
          <cell r="AF970">
            <v>0</v>
          </cell>
          <cell r="AG970">
            <v>2</v>
          </cell>
          <cell r="AH970" t="str">
            <v>SAPHIRE</v>
          </cell>
          <cell r="AI970">
            <v>0</v>
          </cell>
          <cell r="AJ970" t="str">
            <v>FALSE</v>
          </cell>
          <cell r="AK970">
            <v>0</v>
          </cell>
          <cell r="AL970">
            <v>45261</v>
          </cell>
          <cell r="AM970">
            <v>45701</v>
          </cell>
          <cell r="AN970">
            <v>1</v>
          </cell>
          <cell r="AO970">
            <v>0</v>
          </cell>
          <cell r="AP970" t="str">
            <v>-</v>
          </cell>
          <cell r="AQ970" t="str">
            <v>-</v>
          </cell>
          <cell r="AR970" t="str">
            <v>-</v>
          </cell>
          <cell r="AS970" t="str">
            <v>-</v>
          </cell>
          <cell r="AT970" t="str">
            <v>REGULER</v>
          </cell>
          <cell r="AU970" t="str">
            <v>REGULER</v>
          </cell>
          <cell r="AV970" t="str">
            <v/>
          </cell>
          <cell r="AW970">
            <v>0</v>
          </cell>
          <cell r="AX970">
            <v>0</v>
          </cell>
          <cell r="AY970">
            <v>0</v>
          </cell>
          <cell r="AZ970">
            <v>33</v>
          </cell>
          <cell r="BA970">
            <v>29</v>
          </cell>
          <cell r="BB970">
            <v>0</v>
          </cell>
          <cell r="BC970">
            <v>0</v>
          </cell>
          <cell r="BD970">
            <v>0</v>
          </cell>
          <cell r="BE970">
            <v>33</v>
          </cell>
          <cell r="BF970">
            <v>29</v>
          </cell>
          <cell r="BG970" t="str">
            <v/>
          </cell>
          <cell r="BH970">
            <v>0</v>
          </cell>
          <cell r="BI970">
            <v>0</v>
          </cell>
          <cell r="BJ970">
            <v>0</v>
          </cell>
          <cell r="BK970">
            <v>33</v>
          </cell>
          <cell r="BL970">
            <v>29</v>
          </cell>
          <cell r="BM970">
            <v>4</v>
          </cell>
          <cell r="BN970">
            <v>66</v>
          </cell>
          <cell r="BO970" t="str">
            <v/>
          </cell>
          <cell r="BP970">
            <v>0</v>
          </cell>
          <cell r="BQ970">
            <v>0</v>
          </cell>
          <cell r="BR970">
            <v>0</v>
          </cell>
          <cell r="BS970">
            <v>33</v>
          </cell>
          <cell r="BT970">
            <v>29</v>
          </cell>
          <cell r="BU970">
            <v>4</v>
          </cell>
          <cell r="BV970">
            <v>66</v>
          </cell>
          <cell r="BW970">
            <v>4</v>
          </cell>
          <cell r="BX970" t="str">
            <v>DOWNGRADE</v>
          </cell>
          <cell r="BY970" t="str">
            <v>RESET</v>
          </cell>
        </row>
        <row r="971">
          <cell r="A971" t="str">
            <v>A3072</v>
          </cell>
          <cell r="B971" t="str">
            <v>Oktaviani Roosdiawati</v>
          </cell>
          <cell r="C971" t="str">
            <v>TEMA C2</v>
          </cell>
          <cell r="D971">
            <v>45212</v>
          </cell>
          <cell r="E971" t="str">
            <v>Oct-23</v>
          </cell>
          <cell r="F971" t="str">
            <v>REGULER</v>
          </cell>
          <cell r="G971" t="str">
            <v>-</v>
          </cell>
          <cell r="H971" t="str">
            <v>-</v>
          </cell>
          <cell r="I971" t="str">
            <v>-</v>
          </cell>
          <cell r="J971" t="str">
            <v>-</v>
          </cell>
          <cell r="K971" t="str">
            <v>-</v>
          </cell>
          <cell r="L971" t="str">
            <v>-</v>
          </cell>
          <cell r="M971">
            <v>1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1</v>
          </cell>
          <cell r="U971">
            <v>1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1</v>
          </cell>
          <cell r="AC971">
            <v>6</v>
          </cell>
          <cell r="AD971" t="str">
            <v>DOWNGRADE</v>
          </cell>
          <cell r="AE971" t="str">
            <v>RESET</v>
          </cell>
          <cell r="AF971">
            <v>0</v>
          </cell>
          <cell r="AG971">
            <v>1</v>
          </cell>
          <cell r="AH971" t="str">
            <v>SAPHIRE</v>
          </cell>
          <cell r="AI971">
            <v>0</v>
          </cell>
          <cell r="AJ971" t="str">
            <v>FALSE</v>
          </cell>
          <cell r="AK971">
            <v>0</v>
          </cell>
          <cell r="AL971">
            <v>45261</v>
          </cell>
          <cell r="AM971">
            <v>45701</v>
          </cell>
          <cell r="AN971">
            <v>1</v>
          </cell>
          <cell r="AO971">
            <v>0</v>
          </cell>
          <cell r="AP971" t="str">
            <v>-</v>
          </cell>
          <cell r="AQ971" t="str">
            <v>-</v>
          </cell>
          <cell r="AR971" t="str">
            <v>-</v>
          </cell>
          <cell r="AS971" t="str">
            <v>-</v>
          </cell>
          <cell r="AT971" t="str">
            <v>-</v>
          </cell>
          <cell r="AU971" t="str">
            <v>-</v>
          </cell>
          <cell r="AV971" t="str">
            <v/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 t="str">
            <v/>
          </cell>
          <cell r="BH971">
            <v>0</v>
          </cell>
          <cell r="BI971">
            <v>0</v>
          </cell>
          <cell r="BJ971">
            <v>0</v>
          </cell>
          <cell r="BK971">
            <v>0</v>
          </cell>
          <cell r="BL971">
            <v>0</v>
          </cell>
          <cell r="BM971" t="str">
            <v/>
          </cell>
          <cell r="BN971">
            <v>0</v>
          </cell>
          <cell r="BO971" t="str">
            <v/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T971">
            <v>0</v>
          </cell>
          <cell r="BU971" t="str">
            <v/>
          </cell>
          <cell r="BV971">
            <v>0</v>
          </cell>
          <cell r="BW971">
            <v>7</v>
          </cell>
          <cell r="BX971" t="str">
            <v>DOWNGRADE</v>
          </cell>
          <cell r="BY971" t="str">
            <v>RESET</v>
          </cell>
        </row>
        <row r="972">
          <cell r="A972" t="str">
            <v>A3575</v>
          </cell>
          <cell r="B972" t="str">
            <v>Patrik Maretra Widanna</v>
          </cell>
          <cell r="C972" t="str">
            <v>TEMA C2</v>
          </cell>
          <cell r="D972">
            <v>45311</v>
          </cell>
          <cell r="E972" t="str">
            <v>Jan-24</v>
          </cell>
          <cell r="F972" t="str">
            <v>-</v>
          </cell>
          <cell r="G972" t="str">
            <v>REGULER</v>
          </cell>
          <cell r="H972" t="str">
            <v>REGULER</v>
          </cell>
          <cell r="I972" t="str">
            <v>REGULER</v>
          </cell>
          <cell r="J972" t="str">
            <v>REGULER</v>
          </cell>
          <cell r="K972" t="str">
            <v>-</v>
          </cell>
          <cell r="L972" t="str">
            <v>-</v>
          </cell>
          <cell r="M972">
            <v>0</v>
          </cell>
          <cell r="N972">
            <v>1</v>
          </cell>
          <cell r="O972">
            <v>18</v>
          </cell>
          <cell r="P972">
            <v>21</v>
          </cell>
          <cell r="Q972">
            <v>3</v>
          </cell>
          <cell r="R972">
            <v>0</v>
          </cell>
          <cell r="S972" t="str">
            <v/>
          </cell>
          <cell r="T972">
            <v>43</v>
          </cell>
          <cell r="U972">
            <v>0</v>
          </cell>
          <cell r="V972">
            <v>1</v>
          </cell>
          <cell r="W972">
            <v>18</v>
          </cell>
          <cell r="X972">
            <v>21</v>
          </cell>
          <cell r="Y972">
            <v>3</v>
          </cell>
          <cell r="Z972">
            <v>0</v>
          </cell>
          <cell r="AA972" t="str">
            <v/>
          </cell>
          <cell r="AB972">
            <v>43</v>
          </cell>
          <cell r="AC972">
            <v>2</v>
          </cell>
          <cell r="AD972" t="str">
            <v>TIDAK</v>
          </cell>
          <cell r="AE972" t="str">
            <v>TIDAK</v>
          </cell>
          <cell r="AF972">
            <v>43</v>
          </cell>
          <cell r="AG972">
            <v>2</v>
          </cell>
          <cell r="AH972" t="str">
            <v>SAPHIRE</v>
          </cell>
          <cell r="AI972">
            <v>0</v>
          </cell>
          <cell r="AJ972" t="str">
            <v>FALSE</v>
          </cell>
          <cell r="AK972">
            <v>0</v>
          </cell>
          <cell r="AL972">
            <v>45261</v>
          </cell>
          <cell r="AM972">
            <v>45701</v>
          </cell>
          <cell r="AN972">
            <v>1</v>
          </cell>
          <cell r="AO972">
            <v>43</v>
          </cell>
          <cell r="AP972" t="str">
            <v>-</v>
          </cell>
          <cell r="AQ972" t="str">
            <v>-</v>
          </cell>
          <cell r="AR972" t="str">
            <v>-</v>
          </cell>
          <cell r="AS972" t="str">
            <v>-</v>
          </cell>
          <cell r="AT972" t="str">
            <v>-</v>
          </cell>
          <cell r="AU972" t="str">
            <v>-</v>
          </cell>
          <cell r="AV972" t="str">
            <v/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 t="str">
            <v/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 t="str">
            <v/>
          </cell>
          <cell r="BN972">
            <v>0</v>
          </cell>
          <cell r="BO972" t="str">
            <v/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 t="str">
            <v/>
          </cell>
          <cell r="BV972">
            <v>0</v>
          </cell>
          <cell r="BW972">
            <v>7</v>
          </cell>
          <cell r="BX972" t="str">
            <v>DOWNGRADE</v>
          </cell>
          <cell r="BY972" t="str">
            <v>RESET</v>
          </cell>
        </row>
        <row r="973">
          <cell r="A973">
            <v>90759</v>
          </cell>
          <cell r="B973" t="str">
            <v>Pertiwi Handayani</v>
          </cell>
          <cell r="C973" t="str">
            <v>TEMA C2</v>
          </cell>
          <cell r="D973">
            <v>45323</v>
          </cell>
          <cell r="E973" t="str">
            <v>Feb-24</v>
          </cell>
          <cell r="F973" t="str">
            <v>EKSKLUSIF</v>
          </cell>
          <cell r="G973" t="str">
            <v>REGULER</v>
          </cell>
          <cell r="H973" t="str">
            <v>REGULER</v>
          </cell>
          <cell r="I973" t="str">
            <v>EKSKLUSIF</v>
          </cell>
          <cell r="J973" t="str">
            <v>EKSKLUSIF</v>
          </cell>
          <cell r="K973" t="str">
            <v>EKSKLUSIF</v>
          </cell>
          <cell r="L973" t="str">
            <v>EKSKLUSIF</v>
          </cell>
          <cell r="M973">
            <v>18</v>
          </cell>
          <cell r="N973">
            <v>36</v>
          </cell>
          <cell r="O973">
            <v>41</v>
          </cell>
          <cell r="P973">
            <v>43</v>
          </cell>
          <cell r="Q973">
            <v>36</v>
          </cell>
          <cell r="R973">
            <v>40</v>
          </cell>
          <cell r="S973">
            <v>20</v>
          </cell>
          <cell r="T973">
            <v>234</v>
          </cell>
          <cell r="U973">
            <v>0</v>
          </cell>
          <cell r="V973">
            <v>36</v>
          </cell>
          <cell r="W973">
            <v>41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77</v>
          </cell>
          <cell r="AC973">
            <v>0</v>
          </cell>
          <cell r="AD973" t="str">
            <v>TIDAK</v>
          </cell>
          <cell r="AE973" t="str">
            <v>TIDAK</v>
          </cell>
          <cell r="AF973">
            <v>77</v>
          </cell>
          <cell r="AG973">
            <v>2</v>
          </cell>
          <cell r="AH973" t="str">
            <v>SAPHIRE</v>
          </cell>
          <cell r="AI973">
            <v>65</v>
          </cell>
          <cell r="AJ973" t="str">
            <v>Y</v>
          </cell>
          <cell r="AK973">
            <v>0</v>
          </cell>
          <cell r="AL973">
            <v>45261</v>
          </cell>
          <cell r="AM973">
            <v>45701</v>
          </cell>
          <cell r="AN973">
            <v>1</v>
          </cell>
          <cell r="AO973">
            <v>12</v>
          </cell>
          <cell r="AP973" t="str">
            <v>EKSKLUSIF</v>
          </cell>
          <cell r="AQ973" t="str">
            <v>-</v>
          </cell>
          <cell r="AR973" t="str">
            <v>EKSKLUSIF</v>
          </cell>
          <cell r="AS973" t="str">
            <v>REGULER</v>
          </cell>
          <cell r="AT973" t="str">
            <v>REGULER</v>
          </cell>
          <cell r="AU973" t="str">
            <v>REGULER</v>
          </cell>
          <cell r="AV973" t="str">
            <v/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41</v>
          </cell>
          <cell r="BC973">
            <v>45</v>
          </cell>
          <cell r="BD973">
            <v>33</v>
          </cell>
          <cell r="BE973">
            <v>38</v>
          </cell>
          <cell r="BF973">
            <v>35</v>
          </cell>
          <cell r="BG973">
            <v>18</v>
          </cell>
          <cell r="BH973">
            <v>41</v>
          </cell>
          <cell r="BI973">
            <v>45</v>
          </cell>
          <cell r="BJ973">
            <v>33</v>
          </cell>
          <cell r="BK973">
            <v>38</v>
          </cell>
          <cell r="BL973">
            <v>35</v>
          </cell>
          <cell r="BM973">
            <v>16</v>
          </cell>
          <cell r="BN973">
            <v>226</v>
          </cell>
          <cell r="BO973">
            <v>0</v>
          </cell>
          <cell r="BP973">
            <v>41</v>
          </cell>
          <cell r="BQ973">
            <v>0</v>
          </cell>
          <cell r="BR973">
            <v>33</v>
          </cell>
          <cell r="BS973">
            <v>38</v>
          </cell>
          <cell r="BT973">
            <v>35</v>
          </cell>
          <cell r="BU973">
            <v>16</v>
          </cell>
          <cell r="BV973">
            <v>163</v>
          </cell>
          <cell r="BW973">
            <v>0</v>
          </cell>
          <cell r="BX973" t="str">
            <v>TIDAK</v>
          </cell>
          <cell r="BY973" t="str">
            <v>TIDAK</v>
          </cell>
        </row>
        <row r="974">
          <cell r="A974" t="str">
            <v>A0565</v>
          </cell>
          <cell r="B974" t="str">
            <v>Pradipta Niwayani</v>
          </cell>
          <cell r="C974" t="str">
            <v>TEMA C2</v>
          </cell>
          <cell r="D974">
            <v>44929</v>
          </cell>
          <cell r="E974" t="str">
            <v>Jan-23</v>
          </cell>
          <cell r="F974" t="str">
            <v>REGULER</v>
          </cell>
          <cell r="G974" t="str">
            <v>REGULER</v>
          </cell>
          <cell r="H974" t="str">
            <v>REGULER</v>
          </cell>
          <cell r="I974" t="str">
            <v>REGULER</v>
          </cell>
          <cell r="J974" t="str">
            <v>REGULER</v>
          </cell>
          <cell r="K974" t="str">
            <v>REGULER</v>
          </cell>
          <cell r="L974" t="str">
            <v>REGULER</v>
          </cell>
          <cell r="M974">
            <v>6</v>
          </cell>
          <cell r="N974">
            <v>4</v>
          </cell>
          <cell r="O974">
            <v>4</v>
          </cell>
          <cell r="P974">
            <v>11</v>
          </cell>
          <cell r="Q974">
            <v>5</v>
          </cell>
          <cell r="R974">
            <v>9</v>
          </cell>
          <cell r="S974">
            <v>3</v>
          </cell>
          <cell r="T974">
            <v>42</v>
          </cell>
          <cell r="U974">
            <v>6</v>
          </cell>
          <cell r="V974">
            <v>4</v>
          </cell>
          <cell r="W974">
            <v>4</v>
          </cell>
          <cell r="X974">
            <v>11</v>
          </cell>
          <cell r="Y974">
            <v>5</v>
          </cell>
          <cell r="Z974">
            <v>9</v>
          </cell>
          <cell r="AA974">
            <v>3</v>
          </cell>
          <cell r="AB974">
            <v>42</v>
          </cell>
          <cell r="AC974">
            <v>0</v>
          </cell>
          <cell r="AD974" t="str">
            <v>TIDAK</v>
          </cell>
          <cell r="AE974" t="str">
            <v>TIDAK</v>
          </cell>
          <cell r="AF974">
            <v>42</v>
          </cell>
          <cell r="AG974">
            <v>2</v>
          </cell>
          <cell r="AH974" t="str">
            <v>SAPHIRE</v>
          </cell>
          <cell r="AI974">
            <v>0</v>
          </cell>
          <cell r="AJ974" t="str">
            <v>FALSE</v>
          </cell>
          <cell r="AK974">
            <v>0</v>
          </cell>
          <cell r="AL974">
            <v>45261</v>
          </cell>
          <cell r="AM974">
            <v>45701</v>
          </cell>
          <cell r="AN974">
            <v>1</v>
          </cell>
          <cell r="AO974">
            <v>42</v>
          </cell>
          <cell r="AP974" t="str">
            <v>-</v>
          </cell>
          <cell r="AQ974" t="str">
            <v>-</v>
          </cell>
          <cell r="AR974" t="str">
            <v>REGULER</v>
          </cell>
          <cell r="AS974" t="str">
            <v>REGULER</v>
          </cell>
          <cell r="AT974" t="str">
            <v>REGULER</v>
          </cell>
          <cell r="AU974" t="str">
            <v>REGULER</v>
          </cell>
          <cell r="AV974" t="str">
            <v/>
          </cell>
          <cell r="AW974">
            <v>24</v>
          </cell>
          <cell r="AX974">
            <v>35</v>
          </cell>
          <cell r="AY974">
            <v>32</v>
          </cell>
          <cell r="AZ974">
            <v>43</v>
          </cell>
          <cell r="BA974">
            <v>38</v>
          </cell>
          <cell r="BB974">
            <v>24</v>
          </cell>
          <cell r="BC974">
            <v>35</v>
          </cell>
          <cell r="BD974">
            <v>32</v>
          </cell>
          <cell r="BE974">
            <v>43</v>
          </cell>
          <cell r="BF974">
            <v>38</v>
          </cell>
          <cell r="BG974">
            <v>3</v>
          </cell>
          <cell r="BH974">
            <v>24</v>
          </cell>
          <cell r="BI974">
            <v>35</v>
          </cell>
          <cell r="BJ974">
            <v>32</v>
          </cell>
          <cell r="BK974">
            <v>43</v>
          </cell>
          <cell r="BL974">
            <v>38</v>
          </cell>
          <cell r="BM974">
            <v>22</v>
          </cell>
          <cell r="BN974">
            <v>197</v>
          </cell>
          <cell r="BO974">
            <v>3</v>
          </cell>
          <cell r="BP974">
            <v>24</v>
          </cell>
          <cell r="BQ974">
            <v>35</v>
          </cell>
          <cell r="BR974">
            <v>32</v>
          </cell>
          <cell r="BS974">
            <v>43</v>
          </cell>
          <cell r="BT974">
            <v>38</v>
          </cell>
          <cell r="BU974">
            <v>22</v>
          </cell>
          <cell r="BV974">
            <v>197</v>
          </cell>
          <cell r="BW974">
            <v>0</v>
          </cell>
          <cell r="BX974" t="str">
            <v>TIDAK</v>
          </cell>
          <cell r="BY974" t="str">
            <v>TIDAK</v>
          </cell>
        </row>
        <row r="975">
          <cell r="A975" t="str">
            <v>A3082</v>
          </cell>
          <cell r="B975" t="str">
            <v>Pratama Yudha Setiawan</v>
          </cell>
          <cell r="C975" t="str">
            <v>TEMA C2</v>
          </cell>
          <cell r="D975">
            <v>45206</v>
          </cell>
          <cell r="E975" t="str">
            <v>Oct-23</v>
          </cell>
          <cell r="F975" t="str">
            <v>REGULER</v>
          </cell>
          <cell r="G975" t="str">
            <v>REGULER</v>
          </cell>
          <cell r="H975" t="str">
            <v>REGULER</v>
          </cell>
          <cell r="I975" t="str">
            <v>REGULER</v>
          </cell>
          <cell r="J975" t="str">
            <v>REGULER</v>
          </cell>
          <cell r="K975" t="str">
            <v>REGULER</v>
          </cell>
          <cell r="L975" t="str">
            <v>REGULER</v>
          </cell>
          <cell r="M975">
            <v>4</v>
          </cell>
          <cell r="N975">
            <v>40</v>
          </cell>
          <cell r="O975">
            <v>39</v>
          </cell>
          <cell r="P975">
            <v>38</v>
          </cell>
          <cell r="Q975">
            <v>24</v>
          </cell>
          <cell r="R975">
            <v>5</v>
          </cell>
          <cell r="S975">
            <v>5</v>
          </cell>
          <cell r="T975">
            <v>155</v>
          </cell>
          <cell r="U975">
            <v>4</v>
          </cell>
          <cell r="V975">
            <v>40</v>
          </cell>
          <cell r="W975">
            <v>39</v>
          </cell>
          <cell r="X975">
            <v>38</v>
          </cell>
          <cell r="Y975">
            <v>24</v>
          </cell>
          <cell r="Z975">
            <v>5</v>
          </cell>
          <cell r="AA975">
            <v>5</v>
          </cell>
          <cell r="AB975">
            <v>155</v>
          </cell>
          <cell r="AC975">
            <v>0</v>
          </cell>
          <cell r="AD975" t="str">
            <v>TIDAK</v>
          </cell>
          <cell r="AE975" t="str">
            <v>TIDAK</v>
          </cell>
          <cell r="AF975">
            <v>155</v>
          </cell>
          <cell r="AG975">
            <v>2</v>
          </cell>
          <cell r="AH975" t="str">
            <v>SAPHIRE</v>
          </cell>
          <cell r="AI975">
            <v>0</v>
          </cell>
          <cell r="AJ975" t="str">
            <v>Y</v>
          </cell>
          <cell r="AK975">
            <v>0</v>
          </cell>
          <cell r="AL975">
            <v>45261</v>
          </cell>
          <cell r="AM975">
            <v>45701</v>
          </cell>
          <cell r="AN975">
            <v>1</v>
          </cell>
          <cell r="AO975">
            <v>155</v>
          </cell>
          <cell r="AP975" t="str">
            <v>-</v>
          </cell>
          <cell r="AQ975" t="str">
            <v>-</v>
          </cell>
          <cell r="AR975" t="str">
            <v>-</v>
          </cell>
          <cell r="AS975" t="str">
            <v>-</v>
          </cell>
          <cell r="AT975" t="str">
            <v>-</v>
          </cell>
          <cell r="AU975" t="str">
            <v>-</v>
          </cell>
          <cell r="AV975" t="str">
            <v/>
          </cell>
          <cell r="AW975">
            <v>8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8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6</v>
          </cell>
          <cell r="BH975">
            <v>8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 t="str">
            <v/>
          </cell>
          <cell r="BN975">
            <v>14</v>
          </cell>
          <cell r="BO975">
            <v>6</v>
          </cell>
          <cell r="BP975">
            <v>8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 t="str">
            <v/>
          </cell>
          <cell r="BV975">
            <v>14</v>
          </cell>
          <cell r="BW975">
            <v>5</v>
          </cell>
          <cell r="BX975" t="str">
            <v>DOWNGRADE</v>
          </cell>
          <cell r="BY975" t="str">
            <v>RESET</v>
          </cell>
        </row>
        <row r="976">
          <cell r="A976" t="str">
            <v>A3247</v>
          </cell>
          <cell r="B976" t="str">
            <v>Prayoga Novan Liano</v>
          </cell>
          <cell r="C976" t="str">
            <v>TEMA C2</v>
          </cell>
          <cell r="D976">
            <v>45238</v>
          </cell>
          <cell r="E976" t="str">
            <v>Nov-23</v>
          </cell>
          <cell r="F976" t="str">
            <v>REGULER</v>
          </cell>
          <cell r="G976" t="str">
            <v>REGULER</v>
          </cell>
          <cell r="H976" t="str">
            <v>REGULER</v>
          </cell>
          <cell r="I976" t="str">
            <v>-</v>
          </cell>
          <cell r="J976" t="str">
            <v>-</v>
          </cell>
          <cell r="K976" t="str">
            <v>REGULER</v>
          </cell>
          <cell r="L976" t="str">
            <v>-</v>
          </cell>
          <cell r="M976">
            <v>18</v>
          </cell>
          <cell r="N976">
            <v>34</v>
          </cell>
          <cell r="O976">
            <v>19</v>
          </cell>
          <cell r="P976">
            <v>0</v>
          </cell>
          <cell r="Q976">
            <v>0</v>
          </cell>
          <cell r="R976">
            <v>1</v>
          </cell>
          <cell r="S976" t="str">
            <v/>
          </cell>
          <cell r="T976">
            <v>72</v>
          </cell>
          <cell r="U976">
            <v>18</v>
          </cell>
          <cell r="V976">
            <v>34</v>
          </cell>
          <cell r="W976">
            <v>19</v>
          </cell>
          <cell r="X976">
            <v>0</v>
          </cell>
          <cell r="Y976">
            <v>0</v>
          </cell>
          <cell r="Z976">
            <v>1</v>
          </cell>
          <cell r="AA976" t="str">
            <v/>
          </cell>
          <cell r="AB976">
            <v>72</v>
          </cell>
          <cell r="AC976">
            <v>3</v>
          </cell>
          <cell r="AD976" t="str">
            <v>DOWNGRADE</v>
          </cell>
          <cell r="AE976" t="str">
            <v>TIDAK</v>
          </cell>
          <cell r="AF976">
            <v>36</v>
          </cell>
          <cell r="AG976">
            <v>2</v>
          </cell>
          <cell r="AH976" t="str">
            <v>SAPHIRE</v>
          </cell>
          <cell r="AI976">
            <v>0</v>
          </cell>
          <cell r="AJ976" t="str">
            <v>FALSE</v>
          </cell>
          <cell r="AK976">
            <v>0</v>
          </cell>
          <cell r="AL976">
            <v>45261</v>
          </cell>
          <cell r="AM976">
            <v>45701</v>
          </cell>
          <cell r="AN976">
            <v>1</v>
          </cell>
          <cell r="AO976">
            <v>36</v>
          </cell>
          <cell r="AP976" t="str">
            <v>-</v>
          </cell>
          <cell r="AQ976" t="str">
            <v>-</v>
          </cell>
          <cell r="AR976" t="str">
            <v>-</v>
          </cell>
          <cell r="AS976" t="str">
            <v>-</v>
          </cell>
          <cell r="AT976" t="str">
            <v>-</v>
          </cell>
          <cell r="AU976" t="str">
            <v>-</v>
          </cell>
          <cell r="AV976" t="str">
            <v/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 t="str">
            <v/>
          </cell>
          <cell r="BH976">
            <v>0</v>
          </cell>
          <cell r="BI976">
            <v>0</v>
          </cell>
          <cell r="BJ976">
            <v>0</v>
          </cell>
          <cell r="BK976">
            <v>0</v>
          </cell>
          <cell r="BL976">
            <v>0</v>
          </cell>
          <cell r="BM976" t="str">
            <v/>
          </cell>
          <cell r="BN976">
            <v>0</v>
          </cell>
          <cell r="BO976" t="str">
            <v/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T976">
            <v>0</v>
          </cell>
          <cell r="BU976" t="str">
            <v/>
          </cell>
          <cell r="BV976">
            <v>0</v>
          </cell>
          <cell r="BW976">
            <v>7</v>
          </cell>
          <cell r="BX976" t="str">
            <v>DOWNGRADE</v>
          </cell>
          <cell r="BY976" t="str">
            <v>RESET</v>
          </cell>
        </row>
        <row r="977">
          <cell r="A977" t="str">
            <v>A0915</v>
          </cell>
          <cell r="B977" t="str">
            <v>Prima Anggita</v>
          </cell>
          <cell r="C977" t="str">
            <v>TEMA C2</v>
          </cell>
          <cell r="D977">
            <v>44921</v>
          </cell>
          <cell r="E977" t="str">
            <v>Dec-22</v>
          </cell>
          <cell r="F977" t="str">
            <v>EKSKLUSIF</v>
          </cell>
          <cell r="G977" t="str">
            <v>EKSKLUSIF</v>
          </cell>
          <cell r="H977" t="str">
            <v>EKSKLUSIF</v>
          </cell>
          <cell r="I977" t="str">
            <v>EKSKLUSIF</v>
          </cell>
          <cell r="J977" t="str">
            <v>EKSKLUSIF</v>
          </cell>
          <cell r="K977" t="str">
            <v>EKSKLUSIF</v>
          </cell>
          <cell r="L977" t="str">
            <v>EKSKLUSIF</v>
          </cell>
          <cell r="M977">
            <v>21</v>
          </cell>
          <cell r="N977">
            <v>47</v>
          </cell>
          <cell r="O977">
            <v>40</v>
          </cell>
          <cell r="P977">
            <v>40</v>
          </cell>
          <cell r="Q977">
            <v>37</v>
          </cell>
          <cell r="R977">
            <v>40</v>
          </cell>
          <cell r="S977">
            <v>21</v>
          </cell>
          <cell r="T977">
            <v>246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 t="str">
            <v>TIDAK</v>
          </cell>
          <cell r="AE977" t="str">
            <v>TIDAK</v>
          </cell>
          <cell r="AF977">
            <v>0</v>
          </cell>
          <cell r="AG977">
            <v>3</v>
          </cell>
          <cell r="AH977" t="str">
            <v>SAPHIRE</v>
          </cell>
          <cell r="AI977">
            <v>0</v>
          </cell>
          <cell r="AJ977" t="str">
            <v>FALSE</v>
          </cell>
          <cell r="AK977">
            <v>0</v>
          </cell>
          <cell r="AL977">
            <v>45261</v>
          </cell>
          <cell r="AM977">
            <v>45701</v>
          </cell>
          <cell r="AN977">
            <v>1</v>
          </cell>
          <cell r="AO977">
            <v>0</v>
          </cell>
          <cell r="AP977" t="str">
            <v>EKSKLUSIF</v>
          </cell>
          <cell r="AQ977" t="str">
            <v>-</v>
          </cell>
          <cell r="AR977" t="str">
            <v>EKSKLUSIF</v>
          </cell>
          <cell r="AS977" t="str">
            <v>EKSKLUSIF</v>
          </cell>
          <cell r="AT977" t="str">
            <v>REGULER</v>
          </cell>
          <cell r="AU977" t="str">
            <v>-</v>
          </cell>
          <cell r="AV977" t="str">
            <v/>
          </cell>
          <cell r="AW977">
            <v>46</v>
          </cell>
          <cell r="AX977">
            <v>47</v>
          </cell>
          <cell r="AY977">
            <v>44</v>
          </cell>
          <cell r="AZ977">
            <v>2</v>
          </cell>
          <cell r="BA977">
            <v>0</v>
          </cell>
          <cell r="BB977">
            <v>46</v>
          </cell>
          <cell r="BC977">
            <v>47</v>
          </cell>
          <cell r="BD977">
            <v>44</v>
          </cell>
          <cell r="BE977">
            <v>2</v>
          </cell>
          <cell r="BF977">
            <v>0</v>
          </cell>
          <cell r="BG977">
            <v>18</v>
          </cell>
          <cell r="BH977">
            <v>46</v>
          </cell>
          <cell r="BI977">
            <v>47</v>
          </cell>
          <cell r="BJ977">
            <v>44</v>
          </cell>
          <cell r="BK977">
            <v>2</v>
          </cell>
          <cell r="BL977">
            <v>0</v>
          </cell>
          <cell r="BM977" t="str">
            <v/>
          </cell>
          <cell r="BN977">
            <v>157</v>
          </cell>
          <cell r="BO977">
            <v>0</v>
          </cell>
          <cell r="BP977">
            <v>46</v>
          </cell>
          <cell r="BQ977">
            <v>0</v>
          </cell>
          <cell r="BR977">
            <v>0</v>
          </cell>
          <cell r="BS977">
            <v>2</v>
          </cell>
          <cell r="BT977">
            <v>0</v>
          </cell>
          <cell r="BU977" t="str">
            <v/>
          </cell>
          <cell r="BV977">
            <v>48</v>
          </cell>
          <cell r="BW977">
            <v>2</v>
          </cell>
          <cell r="BX977" t="str">
            <v>TIDAK</v>
          </cell>
          <cell r="BY977" t="str">
            <v>TIDAK</v>
          </cell>
        </row>
        <row r="978">
          <cell r="A978" t="str">
            <v>A2146</v>
          </cell>
          <cell r="B978" t="str">
            <v>Putri Amalia</v>
          </cell>
          <cell r="C978" t="str">
            <v>TEMA C2</v>
          </cell>
          <cell r="D978">
            <v>45042</v>
          </cell>
          <cell r="E978" t="str">
            <v>Apr-23</v>
          </cell>
          <cell r="F978" t="str">
            <v>EKSKLUSIF</v>
          </cell>
          <cell r="G978" t="str">
            <v>EKSKLUSIF</v>
          </cell>
          <cell r="H978" t="str">
            <v>EKSKLUSIF</v>
          </cell>
          <cell r="I978" t="str">
            <v>EKSKLUSIF</v>
          </cell>
          <cell r="J978" t="str">
            <v>EKSKLUSIF</v>
          </cell>
          <cell r="K978" t="str">
            <v>EKSKLUSIF</v>
          </cell>
          <cell r="L978" t="str">
            <v>REGULER</v>
          </cell>
          <cell r="M978">
            <v>18</v>
          </cell>
          <cell r="N978">
            <v>44</v>
          </cell>
          <cell r="O978">
            <v>36</v>
          </cell>
          <cell r="P978">
            <v>36</v>
          </cell>
          <cell r="Q978">
            <v>36</v>
          </cell>
          <cell r="R978">
            <v>43</v>
          </cell>
          <cell r="S978">
            <v>16</v>
          </cell>
          <cell r="T978">
            <v>229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16</v>
          </cell>
          <cell r="AB978">
            <v>16</v>
          </cell>
          <cell r="AC978">
            <v>0</v>
          </cell>
          <cell r="AD978" t="str">
            <v>TIDAK</v>
          </cell>
          <cell r="AE978" t="str">
            <v>TIDAK</v>
          </cell>
          <cell r="AF978">
            <v>16</v>
          </cell>
          <cell r="AG978">
            <v>2</v>
          </cell>
          <cell r="AH978" t="str">
            <v>SAPHIRE</v>
          </cell>
          <cell r="AI978">
            <v>0</v>
          </cell>
          <cell r="AJ978" t="str">
            <v>FALSE</v>
          </cell>
          <cell r="AK978">
            <v>0</v>
          </cell>
          <cell r="AL978">
            <v>45261</v>
          </cell>
          <cell r="AM978">
            <v>45701</v>
          </cell>
          <cell r="AN978">
            <v>1</v>
          </cell>
          <cell r="AO978">
            <v>16</v>
          </cell>
          <cell r="AP978" t="str">
            <v>-</v>
          </cell>
          <cell r="AQ978" t="str">
            <v>-</v>
          </cell>
          <cell r="AR978" t="str">
            <v>REGULER</v>
          </cell>
          <cell r="AS978" t="str">
            <v>REGULER</v>
          </cell>
          <cell r="AT978" t="str">
            <v>REGULER</v>
          </cell>
          <cell r="AU978" t="str">
            <v>REGULER</v>
          </cell>
          <cell r="AV978" t="str">
            <v/>
          </cell>
          <cell r="AW978">
            <v>39</v>
          </cell>
          <cell r="AX978">
            <v>34</v>
          </cell>
          <cell r="AY978">
            <v>33</v>
          </cell>
          <cell r="AZ978">
            <v>26</v>
          </cell>
          <cell r="BA978">
            <v>21</v>
          </cell>
          <cell r="BB978">
            <v>39</v>
          </cell>
          <cell r="BC978">
            <v>34</v>
          </cell>
          <cell r="BD978">
            <v>33</v>
          </cell>
          <cell r="BE978">
            <v>26</v>
          </cell>
          <cell r="BF978">
            <v>21</v>
          </cell>
          <cell r="BG978">
            <v>16</v>
          </cell>
          <cell r="BH978">
            <v>39</v>
          </cell>
          <cell r="BI978">
            <v>34</v>
          </cell>
          <cell r="BJ978">
            <v>33</v>
          </cell>
          <cell r="BK978">
            <v>26</v>
          </cell>
          <cell r="BL978">
            <v>21</v>
          </cell>
          <cell r="BM978" t="str">
            <v/>
          </cell>
          <cell r="BN978">
            <v>169</v>
          </cell>
          <cell r="BO978">
            <v>16</v>
          </cell>
          <cell r="BP978">
            <v>39</v>
          </cell>
          <cell r="BQ978">
            <v>34</v>
          </cell>
          <cell r="BR978">
            <v>33</v>
          </cell>
          <cell r="BS978">
            <v>26</v>
          </cell>
          <cell r="BT978">
            <v>21</v>
          </cell>
          <cell r="BU978" t="str">
            <v/>
          </cell>
          <cell r="BV978">
            <v>169</v>
          </cell>
          <cell r="BW978">
            <v>1</v>
          </cell>
          <cell r="BX978" t="str">
            <v>TIDAK</v>
          </cell>
          <cell r="BY978" t="str">
            <v>TIDAK</v>
          </cell>
        </row>
        <row r="979">
          <cell r="A979">
            <v>90689</v>
          </cell>
          <cell r="B979" t="str">
            <v>Putri Maiwan</v>
          </cell>
          <cell r="C979" t="str">
            <v>TEMA C2</v>
          </cell>
          <cell r="D979">
            <v>45222</v>
          </cell>
          <cell r="E979" t="str">
            <v>Oct-23</v>
          </cell>
          <cell r="F979" t="str">
            <v>REGULER</v>
          </cell>
          <cell r="G979" t="str">
            <v>REGULER</v>
          </cell>
          <cell r="H979" t="str">
            <v>REGULER</v>
          </cell>
          <cell r="I979" t="str">
            <v>REGULER</v>
          </cell>
          <cell r="J979" t="str">
            <v>-</v>
          </cell>
          <cell r="K979" t="str">
            <v>-</v>
          </cell>
          <cell r="L979" t="str">
            <v>-</v>
          </cell>
          <cell r="M979">
            <v>19</v>
          </cell>
          <cell r="N979">
            <v>44</v>
          </cell>
          <cell r="O979">
            <v>35</v>
          </cell>
          <cell r="P979">
            <v>17</v>
          </cell>
          <cell r="Q979">
            <v>0</v>
          </cell>
          <cell r="R979">
            <v>0</v>
          </cell>
          <cell r="S979" t="str">
            <v/>
          </cell>
          <cell r="T979">
            <v>115</v>
          </cell>
          <cell r="U979">
            <v>19</v>
          </cell>
          <cell r="V979">
            <v>44</v>
          </cell>
          <cell r="W979">
            <v>35</v>
          </cell>
          <cell r="X979">
            <v>17</v>
          </cell>
          <cell r="Y979">
            <v>0</v>
          </cell>
          <cell r="Z979">
            <v>0</v>
          </cell>
          <cell r="AA979" t="str">
            <v/>
          </cell>
          <cell r="AB979">
            <v>115</v>
          </cell>
          <cell r="AC979">
            <v>3</v>
          </cell>
          <cell r="AD979" t="str">
            <v>DOWNGRADE</v>
          </cell>
          <cell r="AE979" t="str">
            <v>RESET</v>
          </cell>
          <cell r="AF979">
            <v>0</v>
          </cell>
          <cell r="AG979">
            <v>4</v>
          </cell>
          <cell r="AH979" t="str">
            <v>SAPHIRE</v>
          </cell>
          <cell r="AI979">
            <v>0</v>
          </cell>
          <cell r="AJ979" t="str">
            <v>FALSE</v>
          </cell>
          <cell r="AK979">
            <v>0</v>
          </cell>
          <cell r="AL979">
            <v>45261</v>
          </cell>
          <cell r="AM979">
            <v>45701</v>
          </cell>
          <cell r="AN979">
            <v>1</v>
          </cell>
          <cell r="AO979">
            <v>0</v>
          </cell>
          <cell r="AP979" t="str">
            <v>-</v>
          </cell>
          <cell r="AQ979" t="str">
            <v>-</v>
          </cell>
          <cell r="AR979" t="str">
            <v>-</v>
          </cell>
          <cell r="AS979" t="str">
            <v>-</v>
          </cell>
          <cell r="AT979" t="str">
            <v>-</v>
          </cell>
          <cell r="AU979" t="str">
            <v>-</v>
          </cell>
          <cell r="AV979" t="str">
            <v/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 t="str">
            <v/>
          </cell>
          <cell r="BH979">
            <v>0</v>
          </cell>
          <cell r="BI979">
            <v>0</v>
          </cell>
          <cell r="BJ979">
            <v>0</v>
          </cell>
          <cell r="BK979">
            <v>0</v>
          </cell>
          <cell r="BL979">
            <v>0</v>
          </cell>
          <cell r="BM979" t="str">
            <v/>
          </cell>
          <cell r="BN979">
            <v>0</v>
          </cell>
          <cell r="BO979" t="str">
            <v/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T979">
            <v>0</v>
          </cell>
          <cell r="BU979" t="str">
            <v/>
          </cell>
          <cell r="BV979">
            <v>0</v>
          </cell>
          <cell r="BW979">
            <v>7</v>
          </cell>
          <cell r="BX979" t="str">
            <v>DOWNGRADE</v>
          </cell>
          <cell r="BY979" t="str">
            <v>RESET</v>
          </cell>
        </row>
        <row r="980">
          <cell r="A980" t="str">
            <v>A2174</v>
          </cell>
          <cell r="B980" t="str">
            <v xml:space="preserve">Queendy Kalingga </v>
          </cell>
          <cell r="C980" t="str">
            <v>TEMA C2</v>
          </cell>
          <cell r="D980">
            <v>45054</v>
          </cell>
          <cell r="E980" t="str">
            <v>May-23</v>
          </cell>
          <cell r="F980" t="str">
            <v>EKSKLUSIF</v>
          </cell>
          <cell r="G980" t="str">
            <v>EKSKLUSIF</v>
          </cell>
          <cell r="H980" t="str">
            <v>EKSKLUSIF</v>
          </cell>
          <cell r="I980" t="str">
            <v>REGULER</v>
          </cell>
          <cell r="J980" t="str">
            <v>REGULER</v>
          </cell>
          <cell r="K980" t="str">
            <v>EKSKLUSIF</v>
          </cell>
          <cell r="L980" t="str">
            <v>EKSKLUSIF</v>
          </cell>
          <cell r="M980">
            <v>21</v>
          </cell>
          <cell r="N980">
            <v>46</v>
          </cell>
          <cell r="O980">
            <v>40</v>
          </cell>
          <cell r="P980">
            <v>27</v>
          </cell>
          <cell r="Q980">
            <v>36</v>
          </cell>
          <cell r="R980">
            <v>38</v>
          </cell>
          <cell r="S980">
            <v>22</v>
          </cell>
          <cell r="T980">
            <v>230</v>
          </cell>
          <cell r="U980">
            <v>0</v>
          </cell>
          <cell r="V980">
            <v>0</v>
          </cell>
          <cell r="W980">
            <v>0</v>
          </cell>
          <cell r="X980">
            <v>27</v>
          </cell>
          <cell r="Y980">
            <v>36</v>
          </cell>
          <cell r="Z980">
            <v>0</v>
          </cell>
          <cell r="AA980">
            <v>0</v>
          </cell>
          <cell r="AB980">
            <v>63</v>
          </cell>
          <cell r="AC980">
            <v>0</v>
          </cell>
          <cell r="AD980" t="str">
            <v>TIDAK</v>
          </cell>
          <cell r="AE980" t="str">
            <v>TIDAK</v>
          </cell>
          <cell r="AF980">
            <v>63</v>
          </cell>
          <cell r="AG980">
            <v>1</v>
          </cell>
          <cell r="AH980" t="str">
            <v>SAPHIRE</v>
          </cell>
          <cell r="AI980">
            <v>0</v>
          </cell>
          <cell r="AJ980" t="str">
            <v>FALSE</v>
          </cell>
          <cell r="AK980">
            <v>0</v>
          </cell>
          <cell r="AL980">
            <v>45261</v>
          </cell>
          <cell r="AM980">
            <v>45701</v>
          </cell>
          <cell r="AN980">
            <v>1</v>
          </cell>
          <cell r="AO980">
            <v>63</v>
          </cell>
          <cell r="AP980" t="str">
            <v>EKSKLUSIF</v>
          </cell>
          <cell r="AQ980" t="str">
            <v>-</v>
          </cell>
          <cell r="AR980" t="str">
            <v>-</v>
          </cell>
          <cell r="AS980" t="str">
            <v>-</v>
          </cell>
          <cell r="AT980" t="str">
            <v>-</v>
          </cell>
          <cell r="AU980" t="str">
            <v>-</v>
          </cell>
          <cell r="AV980" t="str">
            <v/>
          </cell>
          <cell r="AW980">
            <v>49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49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19</v>
          </cell>
          <cell r="BH980">
            <v>49</v>
          </cell>
          <cell r="BI980">
            <v>0</v>
          </cell>
          <cell r="BJ980">
            <v>0</v>
          </cell>
          <cell r="BK980">
            <v>0</v>
          </cell>
          <cell r="BL980">
            <v>0</v>
          </cell>
          <cell r="BM980" t="str">
            <v/>
          </cell>
          <cell r="BN980">
            <v>68</v>
          </cell>
          <cell r="BO980">
            <v>0</v>
          </cell>
          <cell r="BP980">
            <v>49</v>
          </cell>
          <cell r="BQ980">
            <v>0</v>
          </cell>
          <cell r="BR980">
            <v>0</v>
          </cell>
          <cell r="BS980">
            <v>0</v>
          </cell>
          <cell r="BT980">
            <v>0</v>
          </cell>
          <cell r="BU980" t="str">
            <v/>
          </cell>
          <cell r="BV980">
            <v>49</v>
          </cell>
          <cell r="BW980">
            <v>5</v>
          </cell>
          <cell r="BX980" t="str">
            <v>DOWNGRADE</v>
          </cell>
          <cell r="BY980" t="str">
            <v>RESET</v>
          </cell>
        </row>
        <row r="981">
          <cell r="A981" t="str">
            <v>A1964</v>
          </cell>
          <cell r="B981" t="str">
            <v>R. Adhitya Sulistomo</v>
          </cell>
          <cell r="C981" t="str">
            <v>TEMA C2</v>
          </cell>
          <cell r="D981">
            <v>45020</v>
          </cell>
          <cell r="E981" t="str">
            <v>Apr-23</v>
          </cell>
          <cell r="F981" t="str">
            <v>REGULER</v>
          </cell>
          <cell r="G981" t="str">
            <v>REGULER</v>
          </cell>
          <cell r="H981" t="str">
            <v>REGULER</v>
          </cell>
          <cell r="I981" t="str">
            <v>REGULER</v>
          </cell>
          <cell r="J981" t="str">
            <v>-</v>
          </cell>
          <cell r="K981" t="str">
            <v>-</v>
          </cell>
          <cell r="L981" t="str">
            <v>-</v>
          </cell>
          <cell r="M981">
            <v>2</v>
          </cell>
          <cell r="N981">
            <v>4</v>
          </cell>
          <cell r="O981">
            <v>5</v>
          </cell>
          <cell r="P981">
            <v>3</v>
          </cell>
          <cell r="Q981">
            <v>0</v>
          </cell>
          <cell r="R981">
            <v>0</v>
          </cell>
          <cell r="S981" t="str">
            <v/>
          </cell>
          <cell r="T981">
            <v>14</v>
          </cell>
          <cell r="U981">
            <v>2</v>
          </cell>
          <cell r="V981">
            <v>4</v>
          </cell>
          <cell r="W981">
            <v>5</v>
          </cell>
          <cell r="X981">
            <v>3</v>
          </cell>
          <cell r="Y981">
            <v>0</v>
          </cell>
          <cell r="Z981">
            <v>0</v>
          </cell>
          <cell r="AA981" t="str">
            <v/>
          </cell>
          <cell r="AB981">
            <v>14</v>
          </cell>
          <cell r="AC981">
            <v>3</v>
          </cell>
          <cell r="AD981" t="str">
            <v>DOWNGRADE</v>
          </cell>
          <cell r="AE981" t="str">
            <v>RESET</v>
          </cell>
          <cell r="AF981">
            <v>0</v>
          </cell>
          <cell r="AG981">
            <v>1</v>
          </cell>
          <cell r="AH981" t="str">
            <v>SAPHIRE</v>
          </cell>
          <cell r="AI981">
            <v>0</v>
          </cell>
          <cell r="AJ981" t="str">
            <v>FALSE</v>
          </cell>
          <cell r="AK981">
            <v>0</v>
          </cell>
          <cell r="AL981">
            <v>45261</v>
          </cell>
          <cell r="AM981">
            <v>45701</v>
          </cell>
          <cell r="AN981">
            <v>1</v>
          </cell>
          <cell r="AO981">
            <v>0</v>
          </cell>
          <cell r="AP981" t="str">
            <v>-</v>
          </cell>
          <cell r="AQ981" t="str">
            <v>-</v>
          </cell>
          <cell r="AR981" t="str">
            <v>-</v>
          </cell>
          <cell r="AS981" t="str">
            <v>-</v>
          </cell>
          <cell r="AT981" t="str">
            <v>-</v>
          </cell>
          <cell r="AU981" t="str">
            <v>-</v>
          </cell>
          <cell r="AV981" t="str">
            <v/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 t="str">
            <v/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 t="str">
            <v/>
          </cell>
          <cell r="BN981">
            <v>0</v>
          </cell>
          <cell r="BO981" t="str">
            <v/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 t="str">
            <v/>
          </cell>
          <cell r="BV981">
            <v>0</v>
          </cell>
          <cell r="BW981">
            <v>7</v>
          </cell>
          <cell r="BX981" t="str">
            <v>DOWNGRADE</v>
          </cell>
          <cell r="BY981" t="str">
            <v>RESET</v>
          </cell>
        </row>
        <row r="982">
          <cell r="A982" t="str">
            <v>A3892</v>
          </cell>
          <cell r="B982" t="str">
            <v>Raden Bonaventura Gendra Igambimata</v>
          </cell>
          <cell r="C982" t="str">
            <v>TEMA C2</v>
          </cell>
          <cell r="D982">
            <v>45367</v>
          </cell>
          <cell r="E982" t="str">
            <v>Mar-24</v>
          </cell>
          <cell r="F982" t="str">
            <v>-</v>
          </cell>
          <cell r="G982" t="str">
            <v>-</v>
          </cell>
          <cell r="H982" t="str">
            <v>-</v>
          </cell>
          <cell r="I982" t="str">
            <v>REGULER</v>
          </cell>
          <cell r="J982" t="str">
            <v>REGULER</v>
          </cell>
          <cell r="K982" t="str">
            <v>REGULER</v>
          </cell>
          <cell r="L982" t="str">
            <v>REGULER</v>
          </cell>
          <cell r="M982">
            <v>0</v>
          </cell>
          <cell r="N982">
            <v>0</v>
          </cell>
          <cell r="O982">
            <v>0</v>
          </cell>
          <cell r="P982">
            <v>15</v>
          </cell>
          <cell r="Q982">
            <v>31</v>
          </cell>
          <cell r="R982">
            <v>33</v>
          </cell>
          <cell r="S982">
            <v>15</v>
          </cell>
          <cell r="T982">
            <v>94</v>
          </cell>
          <cell r="U982">
            <v>0</v>
          </cell>
          <cell r="V982">
            <v>0</v>
          </cell>
          <cell r="W982">
            <v>0</v>
          </cell>
          <cell r="X982">
            <v>15</v>
          </cell>
          <cell r="Y982">
            <v>31</v>
          </cell>
          <cell r="Z982">
            <v>33</v>
          </cell>
          <cell r="AA982">
            <v>15</v>
          </cell>
          <cell r="AB982">
            <v>94</v>
          </cell>
          <cell r="AC982">
            <v>0</v>
          </cell>
          <cell r="AD982" t="str">
            <v>TIDAK</v>
          </cell>
          <cell r="AE982" t="str">
            <v>TIDAK</v>
          </cell>
          <cell r="AF982">
            <v>94</v>
          </cell>
          <cell r="AG982">
            <v>1</v>
          </cell>
          <cell r="AH982" t="str">
            <v>SAPHIRE</v>
          </cell>
          <cell r="AI982">
            <v>0</v>
          </cell>
          <cell r="AJ982" t="str">
            <v>Y</v>
          </cell>
          <cell r="AK982">
            <v>0</v>
          </cell>
          <cell r="AL982">
            <v>45261</v>
          </cell>
          <cell r="AM982">
            <v>45701</v>
          </cell>
          <cell r="AN982">
            <v>1</v>
          </cell>
          <cell r="AO982">
            <v>94</v>
          </cell>
          <cell r="AP982" t="str">
            <v>-</v>
          </cell>
          <cell r="AQ982" t="str">
            <v>-</v>
          </cell>
          <cell r="AR982" t="str">
            <v>REGULER</v>
          </cell>
          <cell r="AS982" t="str">
            <v>REGULER</v>
          </cell>
          <cell r="AT982" t="str">
            <v>REGULER</v>
          </cell>
          <cell r="AU982" t="str">
            <v>-</v>
          </cell>
          <cell r="AV982" t="str">
            <v/>
          </cell>
          <cell r="AW982">
            <v>23</v>
          </cell>
          <cell r="AX982">
            <v>11</v>
          </cell>
          <cell r="AY982">
            <v>2</v>
          </cell>
          <cell r="AZ982">
            <v>7</v>
          </cell>
          <cell r="BA982">
            <v>0</v>
          </cell>
          <cell r="BB982">
            <v>23</v>
          </cell>
          <cell r="BC982">
            <v>11</v>
          </cell>
          <cell r="BD982">
            <v>2</v>
          </cell>
          <cell r="BE982">
            <v>7</v>
          </cell>
          <cell r="BF982">
            <v>0</v>
          </cell>
          <cell r="BG982">
            <v>12</v>
          </cell>
          <cell r="BH982">
            <v>23</v>
          </cell>
          <cell r="BI982">
            <v>11</v>
          </cell>
          <cell r="BJ982">
            <v>2</v>
          </cell>
          <cell r="BK982">
            <v>7</v>
          </cell>
          <cell r="BL982">
            <v>0</v>
          </cell>
          <cell r="BM982" t="str">
            <v/>
          </cell>
          <cell r="BN982">
            <v>55</v>
          </cell>
          <cell r="BO982">
            <v>12</v>
          </cell>
          <cell r="BP982">
            <v>23</v>
          </cell>
          <cell r="BQ982">
            <v>11</v>
          </cell>
          <cell r="BR982">
            <v>2</v>
          </cell>
          <cell r="BS982">
            <v>7</v>
          </cell>
          <cell r="BT982">
            <v>0</v>
          </cell>
          <cell r="BU982" t="str">
            <v/>
          </cell>
          <cell r="BV982">
            <v>55</v>
          </cell>
          <cell r="BW982">
            <v>2</v>
          </cell>
          <cell r="BX982" t="str">
            <v>TIDAK</v>
          </cell>
          <cell r="BY982" t="str">
            <v>TIDAK</v>
          </cell>
        </row>
        <row r="983">
          <cell r="A983" t="str">
            <v>A1486</v>
          </cell>
          <cell r="B983" t="str">
            <v>Rafika Putri</v>
          </cell>
          <cell r="C983" t="str">
            <v>TEMA C2</v>
          </cell>
          <cell r="D983">
            <v>45000</v>
          </cell>
          <cell r="E983" t="str">
            <v>Mar-23</v>
          </cell>
          <cell r="F983" t="str">
            <v>REGULER</v>
          </cell>
          <cell r="G983" t="str">
            <v>REGULER</v>
          </cell>
          <cell r="H983" t="str">
            <v>REGULER</v>
          </cell>
          <cell r="I983" t="str">
            <v>REGULER</v>
          </cell>
          <cell r="J983" t="str">
            <v>REGULER</v>
          </cell>
          <cell r="K983" t="str">
            <v>REGULER</v>
          </cell>
          <cell r="L983" t="str">
            <v>REGULER</v>
          </cell>
          <cell r="M983">
            <v>16</v>
          </cell>
          <cell r="N983">
            <v>38</v>
          </cell>
          <cell r="O983">
            <v>26</v>
          </cell>
          <cell r="P983">
            <v>28</v>
          </cell>
          <cell r="Q983">
            <v>31</v>
          </cell>
          <cell r="R983">
            <v>26</v>
          </cell>
          <cell r="S983">
            <v>13</v>
          </cell>
          <cell r="T983">
            <v>178</v>
          </cell>
          <cell r="U983">
            <v>16</v>
          </cell>
          <cell r="V983">
            <v>38</v>
          </cell>
          <cell r="W983">
            <v>26</v>
          </cell>
          <cell r="X983">
            <v>28</v>
          </cell>
          <cell r="Y983">
            <v>31</v>
          </cell>
          <cell r="Z983">
            <v>26</v>
          </cell>
          <cell r="AA983">
            <v>13</v>
          </cell>
          <cell r="AB983">
            <v>178</v>
          </cell>
          <cell r="AC983">
            <v>0</v>
          </cell>
          <cell r="AD983" t="str">
            <v>TIDAK</v>
          </cell>
          <cell r="AE983" t="str">
            <v>TIDAK</v>
          </cell>
          <cell r="AF983">
            <v>178</v>
          </cell>
          <cell r="AG983">
            <v>3</v>
          </cell>
          <cell r="AH983" t="str">
            <v>SAPHIRE</v>
          </cell>
          <cell r="AI983">
            <v>0</v>
          </cell>
          <cell r="AJ983" t="str">
            <v>Y</v>
          </cell>
          <cell r="AK983">
            <v>0</v>
          </cell>
          <cell r="AL983">
            <v>45261</v>
          </cell>
          <cell r="AM983">
            <v>45701</v>
          </cell>
          <cell r="AN983">
            <v>1</v>
          </cell>
          <cell r="AO983">
            <v>178</v>
          </cell>
          <cell r="AP983" t="str">
            <v>-</v>
          </cell>
          <cell r="AQ983" t="str">
            <v>-</v>
          </cell>
          <cell r="AR983" t="str">
            <v>REGULER</v>
          </cell>
          <cell r="AS983" t="str">
            <v>-</v>
          </cell>
          <cell r="AT983" t="str">
            <v>-</v>
          </cell>
          <cell r="AU983" t="str">
            <v>-</v>
          </cell>
          <cell r="AV983" t="str">
            <v/>
          </cell>
          <cell r="AW983">
            <v>17</v>
          </cell>
          <cell r="AX983">
            <v>7</v>
          </cell>
          <cell r="AY983">
            <v>0</v>
          </cell>
          <cell r="AZ983">
            <v>0</v>
          </cell>
          <cell r="BA983">
            <v>0</v>
          </cell>
          <cell r="BB983">
            <v>17</v>
          </cell>
          <cell r="BC983">
            <v>7</v>
          </cell>
          <cell r="BD983">
            <v>0</v>
          </cell>
          <cell r="BE983">
            <v>0</v>
          </cell>
          <cell r="BF983">
            <v>0</v>
          </cell>
          <cell r="BG983">
            <v>11</v>
          </cell>
          <cell r="BH983">
            <v>17</v>
          </cell>
          <cell r="BI983">
            <v>7</v>
          </cell>
          <cell r="BJ983">
            <v>0</v>
          </cell>
          <cell r="BK983">
            <v>0</v>
          </cell>
          <cell r="BL983">
            <v>0</v>
          </cell>
          <cell r="BM983" t="str">
            <v/>
          </cell>
          <cell r="BN983">
            <v>35</v>
          </cell>
          <cell r="BO983">
            <v>11</v>
          </cell>
          <cell r="BP983">
            <v>17</v>
          </cell>
          <cell r="BQ983">
            <v>7</v>
          </cell>
          <cell r="BR983">
            <v>0</v>
          </cell>
          <cell r="BS983">
            <v>0</v>
          </cell>
          <cell r="BT983">
            <v>0</v>
          </cell>
          <cell r="BU983" t="str">
            <v/>
          </cell>
          <cell r="BV983">
            <v>35</v>
          </cell>
          <cell r="BW983">
            <v>4</v>
          </cell>
          <cell r="BX983" t="str">
            <v>DOWNGRADE</v>
          </cell>
          <cell r="BY983" t="str">
            <v>RESET</v>
          </cell>
        </row>
        <row r="984">
          <cell r="A984" t="str">
            <v>A3894</v>
          </cell>
          <cell r="B984" t="str">
            <v>Rahma Alfiani</v>
          </cell>
          <cell r="C984" t="str">
            <v>TEMA C2</v>
          </cell>
          <cell r="D984">
            <v>45371</v>
          </cell>
          <cell r="E984" t="str">
            <v>Mar-24</v>
          </cell>
          <cell r="F984" t="str">
            <v>-</v>
          </cell>
          <cell r="G984" t="str">
            <v>-</v>
          </cell>
          <cell r="H984" t="str">
            <v>-</v>
          </cell>
          <cell r="I984" t="str">
            <v>REGULER</v>
          </cell>
          <cell r="J984" t="str">
            <v>REGULER</v>
          </cell>
          <cell r="K984" t="str">
            <v>REGULER</v>
          </cell>
          <cell r="L984" t="str">
            <v>-</v>
          </cell>
          <cell r="M984">
            <v>0</v>
          </cell>
          <cell r="N984">
            <v>0</v>
          </cell>
          <cell r="O984">
            <v>0</v>
          </cell>
          <cell r="P984">
            <v>3</v>
          </cell>
          <cell r="Q984">
            <v>7</v>
          </cell>
          <cell r="R984">
            <v>8</v>
          </cell>
          <cell r="S984" t="str">
            <v/>
          </cell>
          <cell r="T984">
            <v>18</v>
          </cell>
          <cell r="U984">
            <v>0</v>
          </cell>
          <cell r="V984">
            <v>0</v>
          </cell>
          <cell r="W984">
            <v>0</v>
          </cell>
          <cell r="X984">
            <v>3</v>
          </cell>
          <cell r="Y984">
            <v>7</v>
          </cell>
          <cell r="Z984">
            <v>8</v>
          </cell>
          <cell r="AA984" t="str">
            <v/>
          </cell>
          <cell r="AB984">
            <v>18</v>
          </cell>
          <cell r="AC984">
            <v>1</v>
          </cell>
          <cell r="AD984" t="str">
            <v>TIDAK</v>
          </cell>
          <cell r="AE984" t="str">
            <v>TIDAK</v>
          </cell>
          <cell r="AF984">
            <v>18</v>
          </cell>
          <cell r="AG984">
            <v>1</v>
          </cell>
          <cell r="AH984" t="str">
            <v>SAPHIRE</v>
          </cell>
          <cell r="AI984">
            <v>0</v>
          </cell>
          <cell r="AJ984" t="str">
            <v>FALSE</v>
          </cell>
          <cell r="AK984">
            <v>0</v>
          </cell>
          <cell r="AL984">
            <v>45261</v>
          </cell>
          <cell r="AM984">
            <v>45701</v>
          </cell>
          <cell r="AN984">
            <v>1</v>
          </cell>
          <cell r="AO984">
            <v>18</v>
          </cell>
          <cell r="AP984" t="str">
            <v>-</v>
          </cell>
          <cell r="AQ984" t="str">
            <v>-</v>
          </cell>
          <cell r="AR984" t="str">
            <v>-</v>
          </cell>
          <cell r="AS984" t="str">
            <v>-</v>
          </cell>
          <cell r="AT984" t="str">
            <v>-</v>
          </cell>
          <cell r="AU984" t="str">
            <v>-</v>
          </cell>
          <cell r="AV984" t="str">
            <v/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 t="str">
            <v/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 t="str">
            <v/>
          </cell>
          <cell r="BN984">
            <v>0</v>
          </cell>
          <cell r="BO984" t="str">
            <v/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 t="str">
            <v/>
          </cell>
          <cell r="BV984">
            <v>0</v>
          </cell>
          <cell r="BW984">
            <v>7</v>
          </cell>
          <cell r="BX984" t="str">
            <v>DOWNGRADE</v>
          </cell>
          <cell r="BY984" t="str">
            <v>RESET</v>
          </cell>
        </row>
        <row r="985">
          <cell r="A985" t="str">
            <v>A3688</v>
          </cell>
          <cell r="B985" t="str">
            <v>RAHMA ASTUTI NINGSIH</v>
          </cell>
          <cell r="C985" t="str">
            <v>TEMA C2</v>
          </cell>
          <cell r="D985">
            <v>45414</v>
          </cell>
          <cell r="E985" t="str">
            <v>May-24</v>
          </cell>
          <cell r="F985" t="str">
            <v>-</v>
          </cell>
          <cell r="G985" t="str">
            <v>-</v>
          </cell>
          <cell r="H985" t="str">
            <v>-</v>
          </cell>
          <cell r="I985" t="str">
            <v>-</v>
          </cell>
          <cell r="J985" t="str">
            <v>-</v>
          </cell>
          <cell r="K985" t="str">
            <v>REGULER</v>
          </cell>
          <cell r="L985" t="str">
            <v>REGULER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6</v>
          </cell>
          <cell r="S985">
            <v>5</v>
          </cell>
          <cell r="T985">
            <v>11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6</v>
          </cell>
          <cell r="AA985">
            <v>5</v>
          </cell>
          <cell r="AB985">
            <v>11</v>
          </cell>
          <cell r="AC985">
            <v>0</v>
          </cell>
          <cell r="AD985" t="str">
            <v>TIDAK</v>
          </cell>
          <cell r="AE985" t="str">
            <v>TIDAK</v>
          </cell>
          <cell r="AF985">
            <v>11</v>
          </cell>
          <cell r="AG985">
            <v>1</v>
          </cell>
          <cell r="AH985" t="str">
            <v>SAPHIRE</v>
          </cell>
          <cell r="AI985">
            <v>0</v>
          </cell>
          <cell r="AJ985" t="str">
            <v>FALSE</v>
          </cell>
          <cell r="AK985">
            <v>0</v>
          </cell>
          <cell r="AL985">
            <v>45261</v>
          </cell>
          <cell r="AM985">
            <v>45701</v>
          </cell>
          <cell r="AN985">
            <v>1</v>
          </cell>
          <cell r="AO985">
            <v>11</v>
          </cell>
          <cell r="AP985" t="str">
            <v>-</v>
          </cell>
          <cell r="AQ985" t="str">
            <v>-</v>
          </cell>
          <cell r="AR985" t="str">
            <v>-</v>
          </cell>
          <cell r="AS985" t="str">
            <v>-</v>
          </cell>
          <cell r="AT985" t="str">
            <v>-</v>
          </cell>
          <cell r="AU985" t="str">
            <v>-</v>
          </cell>
          <cell r="AV985" t="str">
            <v/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1</v>
          </cell>
          <cell r="BH985">
            <v>0</v>
          </cell>
          <cell r="BI985">
            <v>0</v>
          </cell>
          <cell r="BJ985">
            <v>0</v>
          </cell>
          <cell r="BK985">
            <v>0</v>
          </cell>
          <cell r="BL985">
            <v>0</v>
          </cell>
          <cell r="BM985" t="str">
            <v/>
          </cell>
          <cell r="BN985">
            <v>1</v>
          </cell>
          <cell r="BO985">
            <v>1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T985">
            <v>0</v>
          </cell>
          <cell r="BU985" t="str">
            <v/>
          </cell>
          <cell r="BV985">
            <v>1</v>
          </cell>
          <cell r="BW985">
            <v>6</v>
          </cell>
          <cell r="BX985" t="str">
            <v>DOWNGRADE</v>
          </cell>
          <cell r="BY985" t="str">
            <v>RESET</v>
          </cell>
        </row>
        <row r="986">
          <cell r="A986">
            <v>92347</v>
          </cell>
          <cell r="B986" t="str">
            <v>Rahmad Sabtono</v>
          </cell>
          <cell r="C986" t="str">
            <v>TEMA C2</v>
          </cell>
          <cell r="D986">
            <v>44714</v>
          </cell>
          <cell r="E986" t="str">
            <v>Jun-22</v>
          </cell>
          <cell r="F986" t="str">
            <v>EKSKLUSIF</v>
          </cell>
          <cell r="G986" t="str">
            <v>EKSKLUSIF</v>
          </cell>
          <cell r="H986" t="str">
            <v>EKSKLUSIF</v>
          </cell>
          <cell r="I986" t="str">
            <v>EKSKLUSIF</v>
          </cell>
          <cell r="J986" t="str">
            <v>EKSKLUSIF</v>
          </cell>
          <cell r="K986" t="str">
            <v>EKSKLUSIF</v>
          </cell>
          <cell r="L986" t="str">
            <v>EKSKLUSIF</v>
          </cell>
          <cell r="M986">
            <v>20</v>
          </cell>
          <cell r="N986">
            <v>42</v>
          </cell>
          <cell r="O986">
            <v>39</v>
          </cell>
          <cell r="P986">
            <v>42</v>
          </cell>
          <cell r="Q986">
            <v>36</v>
          </cell>
          <cell r="R986">
            <v>43</v>
          </cell>
          <cell r="S986">
            <v>15</v>
          </cell>
          <cell r="T986">
            <v>237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 t="str">
            <v>TIDAK</v>
          </cell>
          <cell r="AE986" t="str">
            <v>TIDAK</v>
          </cell>
          <cell r="AF986">
            <v>0</v>
          </cell>
          <cell r="AG986">
            <v>1</v>
          </cell>
          <cell r="AH986" t="str">
            <v>SAPHIRE</v>
          </cell>
          <cell r="AI986">
            <v>0</v>
          </cell>
          <cell r="AJ986" t="str">
            <v>FALSE</v>
          </cell>
          <cell r="AK986">
            <v>0</v>
          </cell>
          <cell r="AL986">
            <v>45261</v>
          </cell>
          <cell r="AM986">
            <v>45701</v>
          </cell>
          <cell r="AN986">
            <v>1</v>
          </cell>
          <cell r="AO986">
            <v>0</v>
          </cell>
          <cell r="AP986" t="str">
            <v>EKSKLUSIF</v>
          </cell>
          <cell r="AQ986" t="str">
            <v>-</v>
          </cell>
          <cell r="AR986" t="str">
            <v>EKSKLUSIF</v>
          </cell>
          <cell r="AS986" t="str">
            <v>EKSKLUSIF</v>
          </cell>
          <cell r="AT986" t="str">
            <v>EKSKLUSIF</v>
          </cell>
          <cell r="AU986" t="str">
            <v>EKSKLUSIF</v>
          </cell>
          <cell r="AV986" t="str">
            <v/>
          </cell>
          <cell r="AW986">
            <v>48</v>
          </cell>
          <cell r="AX986">
            <v>44</v>
          </cell>
          <cell r="AY986">
            <v>39</v>
          </cell>
          <cell r="AZ986">
            <v>44</v>
          </cell>
          <cell r="BA986">
            <v>38</v>
          </cell>
          <cell r="BB986">
            <v>48</v>
          </cell>
          <cell r="BC986">
            <v>44</v>
          </cell>
          <cell r="BD986">
            <v>39</v>
          </cell>
          <cell r="BE986">
            <v>44</v>
          </cell>
          <cell r="BF986">
            <v>38</v>
          </cell>
          <cell r="BG986">
            <v>18</v>
          </cell>
          <cell r="BH986">
            <v>48</v>
          </cell>
          <cell r="BI986">
            <v>44</v>
          </cell>
          <cell r="BJ986">
            <v>39</v>
          </cell>
          <cell r="BK986">
            <v>44</v>
          </cell>
          <cell r="BL986">
            <v>38</v>
          </cell>
          <cell r="BM986">
            <v>16</v>
          </cell>
          <cell r="BN986">
            <v>247</v>
          </cell>
          <cell r="BO986">
            <v>0</v>
          </cell>
          <cell r="BP986">
            <v>48</v>
          </cell>
          <cell r="BQ986">
            <v>0</v>
          </cell>
          <cell r="BR986">
            <v>0</v>
          </cell>
          <cell r="BS986">
            <v>0</v>
          </cell>
          <cell r="BT986">
            <v>0</v>
          </cell>
          <cell r="BU986">
            <v>16</v>
          </cell>
          <cell r="BV986">
            <v>64</v>
          </cell>
          <cell r="BW986">
            <v>0</v>
          </cell>
          <cell r="BX986" t="str">
            <v>TIDAK</v>
          </cell>
          <cell r="BY986" t="str">
            <v>TIDAK</v>
          </cell>
        </row>
        <row r="987">
          <cell r="A987" t="str">
            <v>A3204</v>
          </cell>
          <cell r="B987" t="str">
            <v>Rani Tyas Salmadewi</v>
          </cell>
          <cell r="C987" t="str">
            <v>TEMA C2</v>
          </cell>
          <cell r="D987">
            <v>45262</v>
          </cell>
          <cell r="E987" t="str">
            <v>Dec-23</v>
          </cell>
          <cell r="F987" t="str">
            <v>REGULER</v>
          </cell>
          <cell r="G987" t="str">
            <v>REGULER</v>
          </cell>
          <cell r="H987" t="str">
            <v>REGULER</v>
          </cell>
          <cell r="I987" t="str">
            <v>-</v>
          </cell>
          <cell r="J987" t="str">
            <v>-</v>
          </cell>
          <cell r="K987" t="str">
            <v>-</v>
          </cell>
          <cell r="L987" t="str">
            <v>-</v>
          </cell>
          <cell r="M987">
            <v>3</v>
          </cell>
          <cell r="N987">
            <v>12</v>
          </cell>
          <cell r="O987">
            <v>1</v>
          </cell>
          <cell r="P987">
            <v>0</v>
          </cell>
          <cell r="Q987">
            <v>0</v>
          </cell>
          <cell r="R987">
            <v>0</v>
          </cell>
          <cell r="S987" t="str">
            <v/>
          </cell>
          <cell r="T987">
            <v>16</v>
          </cell>
          <cell r="U987">
            <v>3</v>
          </cell>
          <cell r="V987">
            <v>12</v>
          </cell>
          <cell r="W987">
            <v>1</v>
          </cell>
          <cell r="X987">
            <v>0</v>
          </cell>
          <cell r="Y987">
            <v>0</v>
          </cell>
          <cell r="Z987">
            <v>0</v>
          </cell>
          <cell r="AA987" t="str">
            <v/>
          </cell>
          <cell r="AB987">
            <v>16</v>
          </cell>
          <cell r="AC987">
            <v>4</v>
          </cell>
          <cell r="AD987" t="str">
            <v>DOWNGRADE</v>
          </cell>
          <cell r="AE987" t="str">
            <v>RESET</v>
          </cell>
          <cell r="AF987">
            <v>0</v>
          </cell>
          <cell r="AG987">
            <v>1</v>
          </cell>
          <cell r="AH987" t="str">
            <v>SAPHIRE</v>
          </cell>
          <cell r="AI987">
            <v>0</v>
          </cell>
          <cell r="AJ987" t="str">
            <v>FALSE</v>
          </cell>
          <cell r="AK987">
            <v>0</v>
          </cell>
          <cell r="AL987">
            <v>45261</v>
          </cell>
          <cell r="AM987">
            <v>45701</v>
          </cell>
          <cell r="AN987">
            <v>1</v>
          </cell>
          <cell r="AO987">
            <v>0</v>
          </cell>
          <cell r="AP987" t="str">
            <v>-</v>
          </cell>
          <cell r="AQ987" t="str">
            <v>-</v>
          </cell>
          <cell r="AR987" t="str">
            <v>-</v>
          </cell>
          <cell r="AS987" t="str">
            <v>-</v>
          </cell>
          <cell r="AT987" t="str">
            <v>-</v>
          </cell>
          <cell r="AU987" t="str">
            <v>-</v>
          </cell>
          <cell r="AV987" t="str">
            <v/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 t="str">
            <v/>
          </cell>
          <cell r="BH987">
            <v>0</v>
          </cell>
          <cell r="BI987">
            <v>0</v>
          </cell>
          <cell r="BJ987">
            <v>0</v>
          </cell>
          <cell r="BK987">
            <v>0</v>
          </cell>
          <cell r="BL987">
            <v>0</v>
          </cell>
          <cell r="BM987" t="str">
            <v/>
          </cell>
          <cell r="BN987">
            <v>0</v>
          </cell>
          <cell r="BO987" t="str">
            <v/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T987">
            <v>0</v>
          </cell>
          <cell r="BU987" t="str">
            <v/>
          </cell>
          <cell r="BV987">
            <v>0</v>
          </cell>
          <cell r="BW987">
            <v>7</v>
          </cell>
          <cell r="BX987" t="str">
            <v>DOWNGRADE</v>
          </cell>
          <cell r="BY987" t="str">
            <v>RESET</v>
          </cell>
        </row>
        <row r="988">
          <cell r="A988" t="str">
            <v>A4084</v>
          </cell>
          <cell r="B988" t="str">
            <v>REGINA CAHYANTI</v>
          </cell>
          <cell r="C988" t="str">
            <v>TEMA C2</v>
          </cell>
          <cell r="D988">
            <v>45442</v>
          </cell>
          <cell r="E988" t="str">
            <v>May-24</v>
          </cell>
          <cell r="F988" t="str">
            <v>-</v>
          </cell>
          <cell r="G988" t="str">
            <v>-</v>
          </cell>
          <cell r="H988" t="str">
            <v>-</v>
          </cell>
          <cell r="I988" t="str">
            <v>-</v>
          </cell>
          <cell r="J988" t="str">
            <v>-</v>
          </cell>
          <cell r="K988" t="str">
            <v>REGULER</v>
          </cell>
          <cell r="L988" t="str">
            <v>REGULER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4</v>
          </cell>
          <cell r="S988">
            <v>22</v>
          </cell>
          <cell r="T988">
            <v>26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4</v>
          </cell>
          <cell r="AA988">
            <v>22</v>
          </cell>
          <cell r="AB988">
            <v>26</v>
          </cell>
          <cell r="AC988">
            <v>0</v>
          </cell>
          <cell r="AD988" t="str">
            <v>TIDAK</v>
          </cell>
          <cell r="AE988" t="str">
            <v>TIDAK</v>
          </cell>
          <cell r="AF988">
            <v>26</v>
          </cell>
          <cell r="AG988">
            <v>1</v>
          </cell>
          <cell r="AH988" t="str">
            <v>SAPHIRE</v>
          </cell>
          <cell r="AI988">
            <v>0</v>
          </cell>
          <cell r="AJ988" t="str">
            <v>FALSE</v>
          </cell>
          <cell r="AK988">
            <v>0</v>
          </cell>
          <cell r="AL988">
            <v>45261</v>
          </cell>
          <cell r="AM988">
            <v>45701</v>
          </cell>
          <cell r="AN988">
            <v>1</v>
          </cell>
          <cell r="AO988">
            <v>26</v>
          </cell>
          <cell r="AP988" t="str">
            <v>-</v>
          </cell>
          <cell r="AQ988" t="str">
            <v>-</v>
          </cell>
          <cell r="AR988" t="str">
            <v>REGULER</v>
          </cell>
          <cell r="AS988" t="str">
            <v>-</v>
          </cell>
          <cell r="AT988" t="str">
            <v>-</v>
          </cell>
          <cell r="AU988" t="str">
            <v>-</v>
          </cell>
          <cell r="AV988" t="str">
            <v/>
          </cell>
          <cell r="AW988">
            <v>43</v>
          </cell>
          <cell r="AX988">
            <v>23</v>
          </cell>
          <cell r="AY988">
            <v>0</v>
          </cell>
          <cell r="AZ988">
            <v>0</v>
          </cell>
          <cell r="BA988">
            <v>0</v>
          </cell>
          <cell r="BB988">
            <v>43</v>
          </cell>
          <cell r="BC988">
            <v>23</v>
          </cell>
          <cell r="BD988">
            <v>0</v>
          </cell>
          <cell r="BE988">
            <v>0</v>
          </cell>
          <cell r="BF988">
            <v>0</v>
          </cell>
          <cell r="BG988">
            <v>20</v>
          </cell>
          <cell r="BH988">
            <v>43</v>
          </cell>
          <cell r="BI988">
            <v>23</v>
          </cell>
          <cell r="BJ988">
            <v>0</v>
          </cell>
          <cell r="BK988">
            <v>0</v>
          </cell>
          <cell r="BL988">
            <v>0</v>
          </cell>
          <cell r="BM988" t="str">
            <v/>
          </cell>
          <cell r="BN988">
            <v>86</v>
          </cell>
          <cell r="BO988">
            <v>20</v>
          </cell>
          <cell r="BP988">
            <v>43</v>
          </cell>
          <cell r="BQ988">
            <v>23</v>
          </cell>
          <cell r="BR988">
            <v>0</v>
          </cell>
          <cell r="BS988">
            <v>0</v>
          </cell>
          <cell r="BT988">
            <v>0</v>
          </cell>
          <cell r="BU988" t="str">
            <v/>
          </cell>
          <cell r="BV988">
            <v>86</v>
          </cell>
          <cell r="BW988">
            <v>4</v>
          </cell>
          <cell r="BX988" t="str">
            <v>DOWNGRADE</v>
          </cell>
          <cell r="BY988" t="str">
            <v>RESET</v>
          </cell>
        </row>
        <row r="989">
          <cell r="A989" t="str">
            <v>A2985</v>
          </cell>
          <cell r="B989" t="str">
            <v>Regina Michelle Tansaya Pramono</v>
          </cell>
          <cell r="C989" t="str">
            <v>TEMA C2</v>
          </cell>
          <cell r="D989">
            <v>45199</v>
          </cell>
          <cell r="E989" t="str">
            <v>Sep-23</v>
          </cell>
          <cell r="F989" t="str">
            <v>REGULER</v>
          </cell>
          <cell r="G989" t="str">
            <v>EKSKLUSIF</v>
          </cell>
          <cell r="H989" t="str">
            <v>EKSKLUSIF</v>
          </cell>
          <cell r="I989" t="str">
            <v>EKSKLUSIF</v>
          </cell>
          <cell r="J989" t="str">
            <v>REGULER</v>
          </cell>
          <cell r="K989" t="str">
            <v>REGULER</v>
          </cell>
          <cell r="L989" t="str">
            <v>REGULER</v>
          </cell>
          <cell r="M989">
            <v>11</v>
          </cell>
          <cell r="N989">
            <v>45</v>
          </cell>
          <cell r="O989">
            <v>36</v>
          </cell>
          <cell r="P989">
            <v>39</v>
          </cell>
          <cell r="Q989">
            <v>21</v>
          </cell>
          <cell r="R989">
            <v>5</v>
          </cell>
          <cell r="S989">
            <v>5</v>
          </cell>
          <cell r="T989">
            <v>162</v>
          </cell>
          <cell r="U989">
            <v>11</v>
          </cell>
          <cell r="V989">
            <v>0</v>
          </cell>
          <cell r="W989">
            <v>0</v>
          </cell>
          <cell r="X989">
            <v>0</v>
          </cell>
          <cell r="Y989">
            <v>21</v>
          </cell>
          <cell r="Z989">
            <v>5</v>
          </cell>
          <cell r="AA989">
            <v>5</v>
          </cell>
          <cell r="AB989">
            <v>42</v>
          </cell>
          <cell r="AC989">
            <v>0</v>
          </cell>
          <cell r="AD989" t="str">
            <v>TIDAK</v>
          </cell>
          <cell r="AE989" t="str">
            <v>TIDAK</v>
          </cell>
          <cell r="AF989">
            <v>42</v>
          </cell>
          <cell r="AG989">
            <v>2</v>
          </cell>
          <cell r="AH989" t="str">
            <v>SAPHIRE</v>
          </cell>
          <cell r="AI989">
            <v>0</v>
          </cell>
          <cell r="AJ989" t="str">
            <v>FALSE</v>
          </cell>
          <cell r="AK989">
            <v>0</v>
          </cell>
          <cell r="AL989">
            <v>45261</v>
          </cell>
          <cell r="AM989">
            <v>45701</v>
          </cell>
          <cell r="AN989">
            <v>1</v>
          </cell>
          <cell r="AO989">
            <v>42</v>
          </cell>
          <cell r="AP989" t="str">
            <v>-</v>
          </cell>
          <cell r="AQ989" t="str">
            <v>-</v>
          </cell>
          <cell r="AR989" t="str">
            <v>REGULER</v>
          </cell>
          <cell r="AS989" t="str">
            <v>REGULER</v>
          </cell>
          <cell r="AT989" t="str">
            <v>REGULER</v>
          </cell>
          <cell r="AU989" t="str">
            <v>REGULER</v>
          </cell>
          <cell r="AV989" t="str">
            <v/>
          </cell>
          <cell r="AW989">
            <v>27</v>
          </cell>
          <cell r="AX989">
            <v>16</v>
          </cell>
          <cell r="AY989">
            <v>5</v>
          </cell>
          <cell r="AZ989">
            <v>2</v>
          </cell>
          <cell r="BA989">
            <v>1</v>
          </cell>
          <cell r="BB989">
            <v>27</v>
          </cell>
          <cell r="BC989">
            <v>16</v>
          </cell>
          <cell r="BD989">
            <v>5</v>
          </cell>
          <cell r="BE989">
            <v>2</v>
          </cell>
          <cell r="BF989">
            <v>1</v>
          </cell>
          <cell r="BG989">
            <v>5</v>
          </cell>
          <cell r="BH989">
            <v>27</v>
          </cell>
          <cell r="BI989">
            <v>16</v>
          </cell>
          <cell r="BJ989">
            <v>5</v>
          </cell>
          <cell r="BK989">
            <v>2</v>
          </cell>
          <cell r="BL989">
            <v>1</v>
          </cell>
          <cell r="BM989">
            <v>4</v>
          </cell>
          <cell r="BN989">
            <v>60</v>
          </cell>
          <cell r="BO989">
            <v>5</v>
          </cell>
          <cell r="BP989">
            <v>27</v>
          </cell>
          <cell r="BQ989">
            <v>16</v>
          </cell>
          <cell r="BR989">
            <v>5</v>
          </cell>
          <cell r="BS989">
            <v>2</v>
          </cell>
          <cell r="BT989">
            <v>1</v>
          </cell>
          <cell r="BU989">
            <v>4</v>
          </cell>
          <cell r="BV989">
            <v>60</v>
          </cell>
          <cell r="BW989">
            <v>0</v>
          </cell>
          <cell r="BX989" t="str">
            <v>TIDAK</v>
          </cell>
          <cell r="BY989" t="str">
            <v>TIDAK</v>
          </cell>
        </row>
        <row r="990">
          <cell r="A990" t="str">
            <v>A2867</v>
          </cell>
          <cell r="B990" t="str">
            <v>Rehulina Putri Depari</v>
          </cell>
          <cell r="C990" t="str">
            <v>TEMA C2</v>
          </cell>
          <cell r="D990">
            <v>45176</v>
          </cell>
          <cell r="E990" t="str">
            <v>Sep-23</v>
          </cell>
          <cell r="F990" t="str">
            <v>REGULER</v>
          </cell>
          <cell r="G990" t="str">
            <v>REGULER</v>
          </cell>
          <cell r="H990" t="str">
            <v>REGULER</v>
          </cell>
          <cell r="I990" t="str">
            <v>REGULER</v>
          </cell>
          <cell r="J990" t="str">
            <v>REGULER</v>
          </cell>
          <cell r="K990" t="str">
            <v>REGULER</v>
          </cell>
          <cell r="L990" t="str">
            <v>REGULER</v>
          </cell>
          <cell r="M990">
            <v>8</v>
          </cell>
          <cell r="N990">
            <v>20</v>
          </cell>
          <cell r="O990">
            <v>15</v>
          </cell>
          <cell r="P990">
            <v>14</v>
          </cell>
          <cell r="Q990">
            <v>9</v>
          </cell>
          <cell r="R990">
            <v>14</v>
          </cell>
          <cell r="S990">
            <v>3</v>
          </cell>
          <cell r="T990">
            <v>83</v>
          </cell>
          <cell r="U990">
            <v>8</v>
          </cell>
          <cell r="V990">
            <v>20</v>
          </cell>
          <cell r="W990">
            <v>15</v>
          </cell>
          <cell r="X990">
            <v>14</v>
          </cell>
          <cell r="Y990">
            <v>9</v>
          </cell>
          <cell r="Z990">
            <v>14</v>
          </cell>
          <cell r="AA990">
            <v>3</v>
          </cell>
          <cell r="AB990">
            <v>83</v>
          </cell>
          <cell r="AC990">
            <v>0</v>
          </cell>
          <cell r="AD990" t="str">
            <v>TIDAK</v>
          </cell>
          <cell r="AE990" t="str">
            <v>TIDAK</v>
          </cell>
          <cell r="AF990">
            <v>83</v>
          </cell>
          <cell r="AG990">
            <v>2</v>
          </cell>
          <cell r="AH990" t="str">
            <v>SAPHIRE</v>
          </cell>
          <cell r="AI990">
            <v>65</v>
          </cell>
          <cell r="AJ990" t="str">
            <v>Y</v>
          </cell>
          <cell r="AK990">
            <v>0</v>
          </cell>
          <cell r="AL990">
            <v>45261</v>
          </cell>
          <cell r="AM990">
            <v>45701</v>
          </cell>
          <cell r="AN990">
            <v>1</v>
          </cell>
          <cell r="AO990">
            <v>18</v>
          </cell>
          <cell r="AP990" t="str">
            <v>-</v>
          </cell>
          <cell r="AQ990" t="str">
            <v>-</v>
          </cell>
          <cell r="AR990" t="str">
            <v>-</v>
          </cell>
          <cell r="AS990" t="str">
            <v>REGULER</v>
          </cell>
          <cell r="AT990" t="str">
            <v>REGULER</v>
          </cell>
          <cell r="AU990" t="str">
            <v>-</v>
          </cell>
          <cell r="AV990" t="str">
            <v/>
          </cell>
          <cell r="AW990">
            <v>3</v>
          </cell>
          <cell r="AX990">
            <v>0</v>
          </cell>
          <cell r="AY990">
            <v>0</v>
          </cell>
          <cell r="AZ990">
            <v>8</v>
          </cell>
          <cell r="BA990">
            <v>0</v>
          </cell>
          <cell r="BB990">
            <v>3</v>
          </cell>
          <cell r="BC990">
            <v>0</v>
          </cell>
          <cell r="BD990">
            <v>0</v>
          </cell>
          <cell r="BE990">
            <v>8</v>
          </cell>
          <cell r="BF990">
            <v>0</v>
          </cell>
          <cell r="BG990">
            <v>2</v>
          </cell>
          <cell r="BH990">
            <v>3</v>
          </cell>
          <cell r="BI990">
            <v>0</v>
          </cell>
          <cell r="BJ990">
            <v>0</v>
          </cell>
          <cell r="BK990">
            <v>8</v>
          </cell>
          <cell r="BL990">
            <v>0</v>
          </cell>
          <cell r="BM990">
            <v>0</v>
          </cell>
          <cell r="BN990">
            <v>13</v>
          </cell>
          <cell r="BO990">
            <v>2</v>
          </cell>
          <cell r="BP990">
            <v>3</v>
          </cell>
          <cell r="BQ990">
            <v>0</v>
          </cell>
          <cell r="BR990">
            <v>0</v>
          </cell>
          <cell r="BS990">
            <v>8</v>
          </cell>
          <cell r="BT990">
            <v>0</v>
          </cell>
          <cell r="BU990">
            <v>0</v>
          </cell>
          <cell r="BV990">
            <v>13</v>
          </cell>
          <cell r="BW990">
            <v>4</v>
          </cell>
          <cell r="BX990" t="str">
            <v>DOWNGRADE</v>
          </cell>
          <cell r="BY990" t="str">
            <v>TIDAK</v>
          </cell>
        </row>
        <row r="991">
          <cell r="A991" t="str">
            <v>A1671</v>
          </cell>
          <cell r="B991" t="str">
            <v>Reni Cahyani</v>
          </cell>
          <cell r="C991" t="str">
            <v>TEMA C2</v>
          </cell>
          <cell r="D991">
            <v>45019</v>
          </cell>
          <cell r="E991" t="str">
            <v>Apr-23</v>
          </cell>
          <cell r="F991" t="str">
            <v>REGULER</v>
          </cell>
          <cell r="G991" t="str">
            <v>REGULER</v>
          </cell>
          <cell r="H991" t="str">
            <v>EKSKLUSIF</v>
          </cell>
          <cell r="I991" t="str">
            <v>EKSKLUSIF</v>
          </cell>
          <cell r="J991" t="str">
            <v>EKSKLUSIF</v>
          </cell>
          <cell r="K991" t="str">
            <v>EKSKLUSIF</v>
          </cell>
          <cell r="L991" t="str">
            <v>EKSKLUSIF</v>
          </cell>
          <cell r="M991">
            <v>11</v>
          </cell>
          <cell r="N991">
            <v>39</v>
          </cell>
          <cell r="O991">
            <v>38</v>
          </cell>
          <cell r="P991">
            <v>40</v>
          </cell>
          <cell r="Q991">
            <v>35</v>
          </cell>
          <cell r="R991">
            <v>43</v>
          </cell>
          <cell r="S991">
            <v>21</v>
          </cell>
          <cell r="T991">
            <v>227</v>
          </cell>
          <cell r="U991">
            <v>11</v>
          </cell>
          <cell r="V991">
            <v>39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50</v>
          </cell>
          <cell r="AC991">
            <v>0</v>
          </cell>
          <cell r="AD991" t="str">
            <v>TIDAK</v>
          </cell>
          <cell r="AE991" t="str">
            <v>TIDAK</v>
          </cell>
          <cell r="AF991">
            <v>50</v>
          </cell>
          <cell r="AG991">
            <v>2</v>
          </cell>
          <cell r="AH991" t="str">
            <v>SAPHIRE</v>
          </cell>
          <cell r="AI991">
            <v>0</v>
          </cell>
          <cell r="AJ991" t="str">
            <v>FALSE</v>
          </cell>
          <cell r="AK991">
            <v>0</v>
          </cell>
          <cell r="AL991">
            <v>45261</v>
          </cell>
          <cell r="AM991">
            <v>45701</v>
          </cell>
          <cell r="AN991">
            <v>1</v>
          </cell>
          <cell r="AO991">
            <v>50</v>
          </cell>
          <cell r="AP991" t="str">
            <v>EKSKLUSIF</v>
          </cell>
          <cell r="AQ991" t="str">
            <v>-</v>
          </cell>
          <cell r="AR991" t="str">
            <v>EKSKLUSIF</v>
          </cell>
          <cell r="AS991" t="str">
            <v>REGULER</v>
          </cell>
          <cell r="AT991" t="str">
            <v>EKSKLUSIF</v>
          </cell>
          <cell r="AU991" t="str">
            <v>-</v>
          </cell>
          <cell r="AV991" t="str">
            <v/>
          </cell>
          <cell r="AW991">
            <v>48</v>
          </cell>
          <cell r="AX991">
            <v>44</v>
          </cell>
          <cell r="AY991">
            <v>40</v>
          </cell>
          <cell r="AZ991">
            <v>41</v>
          </cell>
          <cell r="BA991">
            <v>0</v>
          </cell>
          <cell r="BB991">
            <v>48</v>
          </cell>
          <cell r="BC991">
            <v>44</v>
          </cell>
          <cell r="BD991">
            <v>40</v>
          </cell>
          <cell r="BE991">
            <v>41</v>
          </cell>
          <cell r="BF991">
            <v>0</v>
          </cell>
          <cell r="BG991">
            <v>20</v>
          </cell>
          <cell r="BH991">
            <v>48</v>
          </cell>
          <cell r="BI991">
            <v>44</v>
          </cell>
          <cell r="BJ991">
            <v>40</v>
          </cell>
          <cell r="BK991">
            <v>41</v>
          </cell>
          <cell r="BL991">
            <v>0</v>
          </cell>
          <cell r="BM991" t="str">
            <v/>
          </cell>
          <cell r="BN991">
            <v>193</v>
          </cell>
          <cell r="BO991">
            <v>0</v>
          </cell>
          <cell r="BP991">
            <v>48</v>
          </cell>
          <cell r="BQ991">
            <v>0</v>
          </cell>
          <cell r="BR991">
            <v>40</v>
          </cell>
          <cell r="BS991">
            <v>0</v>
          </cell>
          <cell r="BT991">
            <v>0</v>
          </cell>
          <cell r="BU991" t="str">
            <v/>
          </cell>
          <cell r="BV991">
            <v>88</v>
          </cell>
          <cell r="BW991">
            <v>2</v>
          </cell>
          <cell r="BX991" t="str">
            <v>TIDAK</v>
          </cell>
          <cell r="BY991" t="str">
            <v>TIDAK</v>
          </cell>
        </row>
        <row r="992">
          <cell r="A992" t="str">
            <v>A3571</v>
          </cell>
          <cell r="B992" t="str">
            <v>Reva Kurnianingsih</v>
          </cell>
          <cell r="C992" t="str">
            <v>TEMA C2</v>
          </cell>
          <cell r="D992">
            <v>45303</v>
          </cell>
          <cell r="E992" t="str">
            <v>Jan-24</v>
          </cell>
          <cell r="F992" t="str">
            <v>-</v>
          </cell>
          <cell r="G992" t="str">
            <v>REGULER</v>
          </cell>
          <cell r="H992" t="str">
            <v>REGULER</v>
          </cell>
          <cell r="I992" t="str">
            <v>REGULER</v>
          </cell>
          <cell r="J992" t="str">
            <v>REGULER</v>
          </cell>
          <cell r="K992" t="str">
            <v>REGULER</v>
          </cell>
          <cell r="L992" t="str">
            <v>-</v>
          </cell>
          <cell r="M992">
            <v>0</v>
          </cell>
          <cell r="N992">
            <v>19</v>
          </cell>
          <cell r="O992">
            <v>30</v>
          </cell>
          <cell r="P992">
            <v>41</v>
          </cell>
          <cell r="Q992">
            <v>36</v>
          </cell>
          <cell r="R992">
            <v>2</v>
          </cell>
          <cell r="S992" t="str">
            <v/>
          </cell>
          <cell r="T992">
            <v>128</v>
          </cell>
          <cell r="U992">
            <v>0</v>
          </cell>
          <cell r="V992">
            <v>19</v>
          </cell>
          <cell r="W992">
            <v>30</v>
          </cell>
          <cell r="X992">
            <v>41</v>
          </cell>
          <cell r="Y992">
            <v>36</v>
          </cell>
          <cell r="Z992">
            <v>2</v>
          </cell>
          <cell r="AA992" t="str">
            <v/>
          </cell>
          <cell r="AB992">
            <v>128</v>
          </cell>
          <cell r="AC992">
            <v>1</v>
          </cell>
          <cell r="AD992" t="str">
            <v>TIDAK</v>
          </cell>
          <cell r="AE992" t="str">
            <v>TIDAK</v>
          </cell>
          <cell r="AF992">
            <v>128</v>
          </cell>
          <cell r="AG992">
            <v>2</v>
          </cell>
          <cell r="AH992" t="str">
            <v>SAPHIRE</v>
          </cell>
          <cell r="AI992">
            <v>0</v>
          </cell>
          <cell r="AJ992" t="str">
            <v>Y</v>
          </cell>
          <cell r="AK992">
            <v>0</v>
          </cell>
          <cell r="AL992">
            <v>45261</v>
          </cell>
          <cell r="AM992">
            <v>45701</v>
          </cell>
          <cell r="AN992">
            <v>1</v>
          </cell>
          <cell r="AO992">
            <v>128</v>
          </cell>
          <cell r="AP992" t="str">
            <v>-</v>
          </cell>
          <cell r="AQ992" t="str">
            <v>-</v>
          </cell>
          <cell r="AR992" t="str">
            <v>-</v>
          </cell>
          <cell r="AS992" t="str">
            <v>-</v>
          </cell>
          <cell r="AT992" t="str">
            <v>-</v>
          </cell>
          <cell r="AU992" t="str">
            <v>-</v>
          </cell>
          <cell r="AV992" t="str">
            <v/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 t="str">
            <v/>
          </cell>
          <cell r="BH992">
            <v>0</v>
          </cell>
          <cell r="BI992">
            <v>0</v>
          </cell>
          <cell r="BJ992">
            <v>0</v>
          </cell>
          <cell r="BK992">
            <v>0</v>
          </cell>
          <cell r="BL992">
            <v>0</v>
          </cell>
          <cell r="BM992" t="str">
            <v/>
          </cell>
          <cell r="BN992">
            <v>0</v>
          </cell>
          <cell r="BO992" t="str">
            <v/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T992">
            <v>0</v>
          </cell>
          <cell r="BU992" t="str">
            <v/>
          </cell>
          <cell r="BV992">
            <v>0</v>
          </cell>
          <cell r="BW992">
            <v>7</v>
          </cell>
          <cell r="BX992" t="str">
            <v>DOWNGRADE</v>
          </cell>
          <cell r="BY992" t="str">
            <v>RESET</v>
          </cell>
        </row>
        <row r="993">
          <cell r="A993" t="str">
            <v>A3696</v>
          </cell>
          <cell r="B993" t="str">
            <v>Reva Novrita Indahsari</v>
          </cell>
          <cell r="C993" t="str">
            <v>TEMA C2</v>
          </cell>
          <cell r="D993">
            <v>45315</v>
          </cell>
          <cell r="E993" t="str">
            <v>Jan-24</v>
          </cell>
          <cell r="F993" t="str">
            <v>-</v>
          </cell>
          <cell r="G993" t="str">
            <v>REGULER</v>
          </cell>
          <cell r="H993" t="str">
            <v>REGULER</v>
          </cell>
          <cell r="I993" t="str">
            <v>REGULER</v>
          </cell>
          <cell r="J993" t="str">
            <v>REGULER</v>
          </cell>
          <cell r="K993" t="str">
            <v>REGULER</v>
          </cell>
          <cell r="L993" t="str">
            <v>REGULER</v>
          </cell>
          <cell r="M993">
            <v>0</v>
          </cell>
          <cell r="N993">
            <v>4</v>
          </cell>
          <cell r="O993">
            <v>30</v>
          </cell>
          <cell r="P993">
            <v>30</v>
          </cell>
          <cell r="Q993">
            <v>36</v>
          </cell>
          <cell r="R993">
            <v>34</v>
          </cell>
          <cell r="S993">
            <v>18</v>
          </cell>
          <cell r="T993">
            <v>152</v>
          </cell>
          <cell r="U993">
            <v>0</v>
          </cell>
          <cell r="V993">
            <v>4</v>
          </cell>
          <cell r="W993">
            <v>30</v>
          </cell>
          <cell r="X993">
            <v>30</v>
          </cell>
          <cell r="Y993">
            <v>36</v>
          </cell>
          <cell r="Z993">
            <v>34</v>
          </cell>
          <cell r="AA993">
            <v>18</v>
          </cell>
          <cell r="AB993">
            <v>152</v>
          </cell>
          <cell r="AC993">
            <v>0</v>
          </cell>
          <cell r="AD993" t="str">
            <v>TIDAK</v>
          </cell>
          <cell r="AE993" t="str">
            <v>TIDAK</v>
          </cell>
          <cell r="AF993">
            <v>152</v>
          </cell>
          <cell r="AG993">
            <v>2</v>
          </cell>
          <cell r="AH993" t="str">
            <v>SAPHIRE</v>
          </cell>
          <cell r="AI993">
            <v>135</v>
          </cell>
          <cell r="AJ993" t="str">
            <v>Y</v>
          </cell>
          <cell r="AK993">
            <v>0</v>
          </cell>
          <cell r="AL993">
            <v>45261</v>
          </cell>
          <cell r="AM993">
            <v>45701</v>
          </cell>
          <cell r="AN993">
            <v>1</v>
          </cell>
          <cell r="AO993">
            <v>17</v>
          </cell>
          <cell r="AP993" t="str">
            <v>-</v>
          </cell>
          <cell r="AQ993" t="str">
            <v>-</v>
          </cell>
          <cell r="AR993" t="str">
            <v>-</v>
          </cell>
          <cell r="AS993" t="str">
            <v>-</v>
          </cell>
          <cell r="AT993" t="str">
            <v>-</v>
          </cell>
          <cell r="AU993" t="str">
            <v>-</v>
          </cell>
          <cell r="AV993" t="str">
            <v/>
          </cell>
          <cell r="AW993">
            <v>35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35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16</v>
          </cell>
          <cell r="BH993">
            <v>35</v>
          </cell>
          <cell r="BI993">
            <v>0</v>
          </cell>
          <cell r="BJ993">
            <v>0</v>
          </cell>
          <cell r="BK993">
            <v>0</v>
          </cell>
          <cell r="BL993">
            <v>0</v>
          </cell>
          <cell r="BM993" t="str">
            <v/>
          </cell>
          <cell r="BN993">
            <v>51</v>
          </cell>
          <cell r="BO993">
            <v>16</v>
          </cell>
          <cell r="BP993">
            <v>35</v>
          </cell>
          <cell r="BQ993">
            <v>0</v>
          </cell>
          <cell r="BR993">
            <v>0</v>
          </cell>
          <cell r="BS993">
            <v>0</v>
          </cell>
          <cell r="BT993">
            <v>0</v>
          </cell>
          <cell r="BU993" t="str">
            <v/>
          </cell>
          <cell r="BV993">
            <v>51</v>
          </cell>
          <cell r="BW993">
            <v>5</v>
          </cell>
          <cell r="BX993" t="str">
            <v>DOWNGRADE</v>
          </cell>
          <cell r="BY993" t="str">
            <v>RESET</v>
          </cell>
        </row>
        <row r="994">
          <cell r="A994" t="str">
            <v>A0708</v>
          </cell>
          <cell r="B994" t="str">
            <v>Rezza Khairunisa</v>
          </cell>
          <cell r="C994" t="str">
            <v>TEMA C2</v>
          </cell>
          <cell r="D994">
            <v>44876</v>
          </cell>
          <cell r="E994" t="str">
            <v>Nov-22</v>
          </cell>
          <cell r="F994" t="str">
            <v>REGULER</v>
          </cell>
          <cell r="G994" t="str">
            <v>REGULER</v>
          </cell>
          <cell r="H994" t="str">
            <v>REGULER</v>
          </cell>
          <cell r="I994" t="str">
            <v>REGULER</v>
          </cell>
          <cell r="J994" t="str">
            <v>REGULER</v>
          </cell>
          <cell r="K994" t="str">
            <v>REGULER</v>
          </cell>
          <cell r="L994" t="str">
            <v>REGULER</v>
          </cell>
          <cell r="M994">
            <v>17</v>
          </cell>
          <cell r="N994">
            <v>35</v>
          </cell>
          <cell r="O994">
            <v>30</v>
          </cell>
          <cell r="P994">
            <v>32</v>
          </cell>
          <cell r="Q994">
            <v>38</v>
          </cell>
          <cell r="R994">
            <v>36</v>
          </cell>
          <cell r="S994">
            <v>18</v>
          </cell>
          <cell r="T994">
            <v>206</v>
          </cell>
          <cell r="U994">
            <v>17</v>
          </cell>
          <cell r="V994">
            <v>35</v>
          </cell>
          <cell r="W994">
            <v>30</v>
          </cell>
          <cell r="X994">
            <v>32</v>
          </cell>
          <cell r="Y994">
            <v>38</v>
          </cell>
          <cell r="Z994">
            <v>36</v>
          </cell>
          <cell r="AA994">
            <v>18</v>
          </cell>
          <cell r="AB994">
            <v>206</v>
          </cell>
          <cell r="AC994">
            <v>0</v>
          </cell>
          <cell r="AD994" t="str">
            <v>TIDAK</v>
          </cell>
          <cell r="AE994" t="str">
            <v>TIDAK</v>
          </cell>
          <cell r="AF994">
            <v>206</v>
          </cell>
          <cell r="AG994">
            <v>2</v>
          </cell>
          <cell r="AH994" t="str">
            <v>SAPHIRE</v>
          </cell>
          <cell r="AI994">
            <v>0</v>
          </cell>
          <cell r="AJ994" t="str">
            <v>Y</v>
          </cell>
          <cell r="AK994">
            <v>0</v>
          </cell>
          <cell r="AL994">
            <v>45261</v>
          </cell>
          <cell r="AM994">
            <v>45701</v>
          </cell>
          <cell r="AN994">
            <v>1</v>
          </cell>
          <cell r="AO994">
            <v>206</v>
          </cell>
          <cell r="AP994" t="str">
            <v>-</v>
          </cell>
          <cell r="AQ994" t="str">
            <v>-</v>
          </cell>
          <cell r="AR994" t="str">
            <v>REGULER</v>
          </cell>
          <cell r="AS994" t="str">
            <v>REGULER</v>
          </cell>
          <cell r="AT994" t="str">
            <v>REGULER</v>
          </cell>
          <cell r="AU994" t="str">
            <v>REGULER</v>
          </cell>
          <cell r="AV994" t="str">
            <v/>
          </cell>
          <cell r="AW994">
            <v>36</v>
          </cell>
          <cell r="AX994">
            <v>38</v>
          </cell>
          <cell r="AY994">
            <v>31</v>
          </cell>
          <cell r="AZ994">
            <v>35</v>
          </cell>
          <cell r="BA994">
            <v>28</v>
          </cell>
          <cell r="BB994">
            <v>36</v>
          </cell>
          <cell r="BC994">
            <v>38</v>
          </cell>
          <cell r="BD994">
            <v>31</v>
          </cell>
          <cell r="BE994">
            <v>35</v>
          </cell>
          <cell r="BF994">
            <v>28</v>
          </cell>
          <cell r="BG994">
            <v>19</v>
          </cell>
          <cell r="BH994">
            <v>36</v>
          </cell>
          <cell r="BI994">
            <v>38</v>
          </cell>
          <cell r="BJ994">
            <v>31</v>
          </cell>
          <cell r="BK994">
            <v>35</v>
          </cell>
          <cell r="BL994">
            <v>28</v>
          </cell>
          <cell r="BM994">
            <v>15</v>
          </cell>
          <cell r="BN994">
            <v>202</v>
          </cell>
          <cell r="BO994">
            <v>19</v>
          </cell>
          <cell r="BP994">
            <v>36</v>
          </cell>
          <cell r="BQ994">
            <v>38</v>
          </cell>
          <cell r="BR994">
            <v>31</v>
          </cell>
          <cell r="BS994">
            <v>35</v>
          </cell>
          <cell r="BT994">
            <v>28</v>
          </cell>
          <cell r="BU994">
            <v>15</v>
          </cell>
          <cell r="BV994">
            <v>202</v>
          </cell>
          <cell r="BW994">
            <v>0</v>
          </cell>
          <cell r="BX994" t="str">
            <v>TIDAK</v>
          </cell>
          <cell r="BY994" t="str">
            <v>TIDAK</v>
          </cell>
        </row>
        <row r="995">
          <cell r="A995" t="str">
            <v>A3639</v>
          </cell>
          <cell r="B995" t="str">
            <v>Ridho Hambali</v>
          </cell>
          <cell r="C995" t="str">
            <v>TEMA C2</v>
          </cell>
          <cell r="D995">
            <v>45314</v>
          </cell>
          <cell r="E995" t="str">
            <v>Jan-24</v>
          </cell>
          <cell r="F995" t="str">
            <v>-</v>
          </cell>
          <cell r="G995" t="str">
            <v>REGULER</v>
          </cell>
          <cell r="H995" t="str">
            <v>REGULER</v>
          </cell>
          <cell r="I995" t="str">
            <v>REGULER</v>
          </cell>
          <cell r="J995" t="str">
            <v>REGULER</v>
          </cell>
          <cell r="K995" t="str">
            <v>REGULER</v>
          </cell>
          <cell r="L995" t="str">
            <v>REGULER</v>
          </cell>
          <cell r="M995">
            <v>0</v>
          </cell>
          <cell r="N995">
            <v>4</v>
          </cell>
          <cell r="O995">
            <v>16</v>
          </cell>
          <cell r="P995">
            <v>29</v>
          </cell>
          <cell r="Q995">
            <v>7</v>
          </cell>
          <cell r="R995">
            <v>36</v>
          </cell>
          <cell r="S995">
            <v>14</v>
          </cell>
          <cell r="T995">
            <v>106</v>
          </cell>
          <cell r="U995">
            <v>0</v>
          </cell>
          <cell r="V995">
            <v>4</v>
          </cell>
          <cell r="W995">
            <v>16</v>
          </cell>
          <cell r="X995">
            <v>29</v>
          </cell>
          <cell r="Y995">
            <v>7</v>
          </cell>
          <cell r="Z995">
            <v>36</v>
          </cell>
          <cell r="AA995">
            <v>14</v>
          </cell>
          <cell r="AB995">
            <v>106</v>
          </cell>
          <cell r="AC995">
            <v>0</v>
          </cell>
          <cell r="AD995" t="str">
            <v>TIDAK</v>
          </cell>
          <cell r="AE995" t="str">
            <v>TIDAK</v>
          </cell>
          <cell r="AF995">
            <v>106</v>
          </cell>
          <cell r="AG995">
            <v>2</v>
          </cell>
          <cell r="AH995" t="str">
            <v>SAPHIRE</v>
          </cell>
          <cell r="AI995">
            <v>0</v>
          </cell>
          <cell r="AJ995" t="str">
            <v>Y</v>
          </cell>
          <cell r="AK995">
            <v>0</v>
          </cell>
          <cell r="AL995">
            <v>45261</v>
          </cell>
          <cell r="AM995">
            <v>45701</v>
          </cell>
          <cell r="AN995">
            <v>1</v>
          </cell>
          <cell r="AO995">
            <v>106</v>
          </cell>
          <cell r="AP995" t="str">
            <v>-</v>
          </cell>
          <cell r="AQ995" t="str">
            <v>-</v>
          </cell>
          <cell r="AR995" t="str">
            <v>REGULER</v>
          </cell>
          <cell r="AS995" t="str">
            <v>REGULER</v>
          </cell>
          <cell r="AT995" t="str">
            <v>REGULER</v>
          </cell>
          <cell r="AU995" t="str">
            <v>-</v>
          </cell>
          <cell r="AV995" t="str">
            <v/>
          </cell>
          <cell r="AW995">
            <v>32</v>
          </cell>
          <cell r="AX995">
            <v>33</v>
          </cell>
          <cell r="AY995">
            <v>17</v>
          </cell>
          <cell r="AZ995">
            <v>3</v>
          </cell>
          <cell r="BA995">
            <v>0</v>
          </cell>
          <cell r="BB995">
            <v>32</v>
          </cell>
          <cell r="BC995">
            <v>33</v>
          </cell>
          <cell r="BD995">
            <v>17</v>
          </cell>
          <cell r="BE995">
            <v>3</v>
          </cell>
          <cell r="BF995">
            <v>0</v>
          </cell>
          <cell r="BG995">
            <v>13</v>
          </cell>
          <cell r="BH995">
            <v>32</v>
          </cell>
          <cell r="BI995">
            <v>33</v>
          </cell>
          <cell r="BJ995">
            <v>17</v>
          </cell>
          <cell r="BK995">
            <v>3</v>
          </cell>
          <cell r="BL995">
            <v>0</v>
          </cell>
          <cell r="BM995" t="str">
            <v/>
          </cell>
          <cell r="BN995">
            <v>98</v>
          </cell>
          <cell r="BO995">
            <v>13</v>
          </cell>
          <cell r="BP995">
            <v>32</v>
          </cell>
          <cell r="BQ995">
            <v>33</v>
          </cell>
          <cell r="BR995">
            <v>17</v>
          </cell>
          <cell r="BS995">
            <v>3</v>
          </cell>
          <cell r="BT995">
            <v>0</v>
          </cell>
          <cell r="BU995" t="str">
            <v/>
          </cell>
          <cell r="BV995">
            <v>98</v>
          </cell>
          <cell r="BW995">
            <v>2</v>
          </cell>
          <cell r="BX995" t="str">
            <v>TIDAK</v>
          </cell>
          <cell r="BY995" t="str">
            <v>TIDAK</v>
          </cell>
        </row>
        <row r="996">
          <cell r="A996" t="str">
            <v>A1428</v>
          </cell>
          <cell r="B996" t="str">
            <v>Rifka Ayu Pradita</v>
          </cell>
          <cell r="C996" t="str">
            <v>TEMA C2</v>
          </cell>
          <cell r="D996">
            <v>44972</v>
          </cell>
          <cell r="E996" t="str">
            <v>Feb-23</v>
          </cell>
          <cell r="F996" t="str">
            <v>EKSKLUSIF</v>
          </cell>
          <cell r="G996" t="str">
            <v>REGULER</v>
          </cell>
          <cell r="H996" t="str">
            <v>EKSKLUSIF</v>
          </cell>
          <cell r="I996" t="str">
            <v>EKSKLUSIF</v>
          </cell>
          <cell r="J996" t="str">
            <v>EKSKLUSIF</v>
          </cell>
          <cell r="K996" t="str">
            <v>EKSKLUSIF</v>
          </cell>
          <cell r="L996" t="str">
            <v>EKSKLUSIF</v>
          </cell>
          <cell r="M996">
            <v>19</v>
          </cell>
          <cell r="N996">
            <v>23</v>
          </cell>
          <cell r="O996">
            <v>39</v>
          </cell>
          <cell r="P996">
            <v>39</v>
          </cell>
          <cell r="Q996">
            <v>32</v>
          </cell>
          <cell r="R996">
            <v>39</v>
          </cell>
          <cell r="S996">
            <v>20</v>
          </cell>
          <cell r="T996">
            <v>211</v>
          </cell>
          <cell r="U996">
            <v>0</v>
          </cell>
          <cell r="V996">
            <v>23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23</v>
          </cell>
          <cell r="AC996">
            <v>0</v>
          </cell>
          <cell r="AD996" t="str">
            <v>TIDAK</v>
          </cell>
          <cell r="AE996" t="str">
            <v>TIDAK</v>
          </cell>
          <cell r="AF996">
            <v>23</v>
          </cell>
          <cell r="AG996">
            <v>2</v>
          </cell>
          <cell r="AH996" t="str">
            <v>SAPHIRE</v>
          </cell>
          <cell r="AI996">
            <v>0</v>
          </cell>
          <cell r="AJ996" t="str">
            <v>FALSE</v>
          </cell>
          <cell r="AK996">
            <v>0</v>
          </cell>
          <cell r="AL996">
            <v>45261</v>
          </cell>
          <cell r="AM996">
            <v>45701</v>
          </cell>
          <cell r="AN996">
            <v>1</v>
          </cell>
          <cell r="AO996">
            <v>23</v>
          </cell>
          <cell r="AP996" t="str">
            <v>EKSKLUSIF</v>
          </cell>
          <cell r="AQ996" t="str">
            <v>-</v>
          </cell>
          <cell r="AR996" t="str">
            <v>REGULER</v>
          </cell>
          <cell r="AS996" t="str">
            <v>REGULER</v>
          </cell>
          <cell r="AT996" t="str">
            <v>-</v>
          </cell>
          <cell r="AU996" t="str">
            <v>REGULER</v>
          </cell>
          <cell r="AV996" t="str">
            <v/>
          </cell>
          <cell r="AW996">
            <v>46</v>
          </cell>
          <cell r="AX996">
            <v>37</v>
          </cell>
          <cell r="AY996">
            <v>10</v>
          </cell>
          <cell r="AZ996">
            <v>0</v>
          </cell>
          <cell r="BA996">
            <v>21</v>
          </cell>
          <cell r="BB996">
            <v>46</v>
          </cell>
          <cell r="BC996">
            <v>37</v>
          </cell>
          <cell r="BD996">
            <v>10</v>
          </cell>
          <cell r="BE996">
            <v>0</v>
          </cell>
          <cell r="BF996">
            <v>21</v>
          </cell>
          <cell r="BG996">
            <v>20</v>
          </cell>
          <cell r="BH996">
            <v>46</v>
          </cell>
          <cell r="BI996">
            <v>37</v>
          </cell>
          <cell r="BJ996">
            <v>10</v>
          </cell>
          <cell r="BK996">
            <v>0</v>
          </cell>
          <cell r="BL996">
            <v>21</v>
          </cell>
          <cell r="BM996">
            <v>19</v>
          </cell>
          <cell r="BN996">
            <v>153</v>
          </cell>
          <cell r="BO996">
            <v>0</v>
          </cell>
          <cell r="BP996">
            <v>46</v>
          </cell>
          <cell r="BQ996">
            <v>37</v>
          </cell>
          <cell r="BR996">
            <v>10</v>
          </cell>
          <cell r="BS996">
            <v>0</v>
          </cell>
          <cell r="BT996">
            <v>21</v>
          </cell>
          <cell r="BU996">
            <v>19</v>
          </cell>
          <cell r="BV996">
            <v>133</v>
          </cell>
          <cell r="BW996">
            <v>1</v>
          </cell>
          <cell r="BX996" t="str">
            <v>TIDAK</v>
          </cell>
          <cell r="BY996" t="str">
            <v>TIDAK</v>
          </cell>
        </row>
        <row r="997">
          <cell r="A997" t="str">
            <v>A3322</v>
          </cell>
          <cell r="B997" t="str">
            <v>RIFKI FAHRUL FARESA</v>
          </cell>
          <cell r="C997" t="str">
            <v>TEMA C2</v>
          </cell>
          <cell r="D997">
            <v>45425</v>
          </cell>
          <cell r="E997" t="str">
            <v>May-24</v>
          </cell>
          <cell r="F997" t="str">
            <v>-</v>
          </cell>
          <cell r="G997" t="str">
            <v>-</v>
          </cell>
          <cell r="H997" t="str">
            <v>-</v>
          </cell>
          <cell r="I997" t="str">
            <v>-</v>
          </cell>
          <cell r="J997" t="str">
            <v>-</v>
          </cell>
          <cell r="K997" t="str">
            <v>REGULER</v>
          </cell>
          <cell r="L997" t="str">
            <v>REGULER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3</v>
          </cell>
          <cell r="S997">
            <v>5</v>
          </cell>
          <cell r="T997">
            <v>8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3</v>
          </cell>
          <cell r="AA997">
            <v>5</v>
          </cell>
          <cell r="AB997">
            <v>8</v>
          </cell>
          <cell r="AC997">
            <v>0</v>
          </cell>
          <cell r="AD997" t="str">
            <v>TIDAK</v>
          </cell>
          <cell r="AE997" t="str">
            <v>TIDAK</v>
          </cell>
          <cell r="AF997">
            <v>8</v>
          </cell>
          <cell r="AG997">
            <v>1</v>
          </cell>
          <cell r="AH997" t="str">
            <v>SAPHIRE</v>
          </cell>
          <cell r="AI997">
            <v>0</v>
          </cell>
          <cell r="AJ997" t="str">
            <v>FALSE</v>
          </cell>
          <cell r="AK997">
            <v>0</v>
          </cell>
          <cell r="AL997">
            <v>45261</v>
          </cell>
          <cell r="AM997">
            <v>45701</v>
          </cell>
          <cell r="AN997">
            <v>1</v>
          </cell>
          <cell r="AO997">
            <v>8</v>
          </cell>
          <cell r="AP997" t="str">
            <v>-</v>
          </cell>
          <cell r="AQ997" t="str">
            <v>-</v>
          </cell>
          <cell r="AR997" t="str">
            <v>REGULER</v>
          </cell>
          <cell r="AS997" t="str">
            <v>REGULER</v>
          </cell>
          <cell r="AT997" t="str">
            <v>-</v>
          </cell>
          <cell r="AU997" t="str">
            <v>-</v>
          </cell>
          <cell r="AV997" t="str">
            <v/>
          </cell>
          <cell r="AW997">
            <v>2</v>
          </cell>
          <cell r="AX997">
            <v>1</v>
          </cell>
          <cell r="AY997">
            <v>14</v>
          </cell>
          <cell r="AZ997">
            <v>0</v>
          </cell>
          <cell r="BA997">
            <v>0</v>
          </cell>
          <cell r="BB997">
            <v>2</v>
          </cell>
          <cell r="BC997">
            <v>1</v>
          </cell>
          <cell r="BD997">
            <v>14</v>
          </cell>
          <cell r="BE997">
            <v>0</v>
          </cell>
          <cell r="BF997">
            <v>0</v>
          </cell>
          <cell r="BG997" t="str">
            <v/>
          </cell>
          <cell r="BH997">
            <v>2</v>
          </cell>
          <cell r="BI997">
            <v>1</v>
          </cell>
          <cell r="BJ997">
            <v>14</v>
          </cell>
          <cell r="BK997">
            <v>0</v>
          </cell>
          <cell r="BL997">
            <v>0</v>
          </cell>
          <cell r="BM997" t="str">
            <v/>
          </cell>
          <cell r="BN997">
            <v>17</v>
          </cell>
          <cell r="BO997" t="str">
            <v/>
          </cell>
          <cell r="BP997">
            <v>2</v>
          </cell>
          <cell r="BQ997">
            <v>1</v>
          </cell>
          <cell r="BR997">
            <v>14</v>
          </cell>
          <cell r="BS997">
            <v>0</v>
          </cell>
          <cell r="BT997">
            <v>0</v>
          </cell>
          <cell r="BU997" t="str">
            <v/>
          </cell>
          <cell r="BV997">
            <v>17</v>
          </cell>
          <cell r="BW997">
            <v>4</v>
          </cell>
          <cell r="BX997" t="str">
            <v>DOWNGRADE</v>
          </cell>
          <cell r="BY997" t="str">
            <v>RESET</v>
          </cell>
        </row>
        <row r="998">
          <cell r="A998" t="str">
            <v>A3068</v>
          </cell>
          <cell r="B998" t="str">
            <v>Rina Prastiwi</v>
          </cell>
          <cell r="C998" t="str">
            <v>TEMA C2</v>
          </cell>
          <cell r="D998">
            <v>45293</v>
          </cell>
          <cell r="E998" t="str">
            <v>Jan-24</v>
          </cell>
          <cell r="F998" t="str">
            <v>-</v>
          </cell>
          <cell r="G998" t="str">
            <v>REGULER</v>
          </cell>
          <cell r="H998" t="str">
            <v>REGULER</v>
          </cell>
          <cell r="I998" t="str">
            <v>REGULER</v>
          </cell>
          <cell r="J998" t="str">
            <v>REGULER</v>
          </cell>
          <cell r="K998" t="str">
            <v>REGULER</v>
          </cell>
          <cell r="L998" t="str">
            <v>REGULER</v>
          </cell>
          <cell r="M998">
            <v>0</v>
          </cell>
          <cell r="N998">
            <v>34</v>
          </cell>
          <cell r="O998">
            <v>34</v>
          </cell>
          <cell r="P998">
            <v>32</v>
          </cell>
          <cell r="Q998">
            <v>35</v>
          </cell>
          <cell r="R998">
            <v>31</v>
          </cell>
          <cell r="S998">
            <v>14</v>
          </cell>
          <cell r="T998">
            <v>180</v>
          </cell>
          <cell r="U998">
            <v>0</v>
          </cell>
          <cell r="V998">
            <v>34</v>
          </cell>
          <cell r="W998">
            <v>34</v>
          </cell>
          <cell r="X998">
            <v>32</v>
          </cell>
          <cell r="Y998">
            <v>35</v>
          </cell>
          <cell r="Z998">
            <v>31</v>
          </cell>
          <cell r="AA998">
            <v>14</v>
          </cell>
          <cell r="AB998">
            <v>180</v>
          </cell>
          <cell r="AC998">
            <v>0</v>
          </cell>
          <cell r="AD998" t="str">
            <v>TIDAK</v>
          </cell>
          <cell r="AE998" t="str">
            <v>TIDAK</v>
          </cell>
          <cell r="AF998">
            <v>180</v>
          </cell>
          <cell r="AG998">
            <v>2</v>
          </cell>
          <cell r="AH998" t="str">
            <v>SAPHIRE</v>
          </cell>
          <cell r="AI998">
            <v>135</v>
          </cell>
          <cell r="AJ998" t="str">
            <v>Y</v>
          </cell>
          <cell r="AK998">
            <v>0</v>
          </cell>
          <cell r="AL998">
            <v>45261</v>
          </cell>
          <cell r="AM998">
            <v>45701</v>
          </cell>
          <cell r="AN998">
            <v>1</v>
          </cell>
          <cell r="AO998">
            <v>45</v>
          </cell>
          <cell r="AP998" t="str">
            <v>-</v>
          </cell>
          <cell r="AQ998" t="str">
            <v>-</v>
          </cell>
          <cell r="AR998" t="str">
            <v>-</v>
          </cell>
          <cell r="AS998" t="str">
            <v>-</v>
          </cell>
          <cell r="AT998" t="str">
            <v>-</v>
          </cell>
          <cell r="AU998" t="str">
            <v>-</v>
          </cell>
          <cell r="AV998" t="str">
            <v/>
          </cell>
          <cell r="AW998">
            <v>14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14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15</v>
          </cell>
          <cell r="BH998">
            <v>14</v>
          </cell>
          <cell r="BI998">
            <v>0</v>
          </cell>
          <cell r="BJ998">
            <v>0</v>
          </cell>
          <cell r="BK998">
            <v>0</v>
          </cell>
          <cell r="BL998">
            <v>0</v>
          </cell>
          <cell r="BM998" t="str">
            <v/>
          </cell>
          <cell r="BN998">
            <v>29</v>
          </cell>
          <cell r="BO998">
            <v>15</v>
          </cell>
          <cell r="BP998">
            <v>14</v>
          </cell>
          <cell r="BQ998">
            <v>0</v>
          </cell>
          <cell r="BR998">
            <v>0</v>
          </cell>
          <cell r="BS998">
            <v>0</v>
          </cell>
          <cell r="BT998">
            <v>0</v>
          </cell>
          <cell r="BU998" t="str">
            <v/>
          </cell>
          <cell r="BV998">
            <v>29</v>
          </cell>
          <cell r="BW998">
            <v>5</v>
          </cell>
          <cell r="BX998" t="str">
            <v>DOWNGRADE</v>
          </cell>
          <cell r="BY998" t="str">
            <v>RESET</v>
          </cell>
        </row>
        <row r="999">
          <cell r="A999" t="str">
            <v>A0789</v>
          </cell>
          <cell r="B999" t="str">
            <v>Riyan Firmansyah</v>
          </cell>
          <cell r="C999" t="str">
            <v>TEMA C2</v>
          </cell>
          <cell r="D999">
            <v>44928</v>
          </cell>
          <cell r="E999" t="str">
            <v>Jan-23</v>
          </cell>
          <cell r="F999" t="str">
            <v>EKSKLUSIF</v>
          </cell>
          <cell r="G999" t="str">
            <v>REGULER</v>
          </cell>
          <cell r="H999" t="str">
            <v>EKSKLUSIF</v>
          </cell>
          <cell r="I999" t="str">
            <v>EKSKLUSIF</v>
          </cell>
          <cell r="J999" t="str">
            <v>EKSKLUSIF</v>
          </cell>
          <cell r="K999" t="str">
            <v>REGULER</v>
          </cell>
          <cell r="L999" t="str">
            <v>REGULER</v>
          </cell>
          <cell r="M999">
            <v>19</v>
          </cell>
          <cell r="N999">
            <v>34</v>
          </cell>
          <cell r="O999">
            <v>37</v>
          </cell>
          <cell r="P999">
            <v>39</v>
          </cell>
          <cell r="Q999">
            <v>35</v>
          </cell>
          <cell r="R999">
            <v>29</v>
          </cell>
          <cell r="S999">
            <v>16</v>
          </cell>
          <cell r="T999">
            <v>209</v>
          </cell>
          <cell r="U999">
            <v>0</v>
          </cell>
          <cell r="V999">
            <v>34</v>
          </cell>
          <cell r="W999">
            <v>0</v>
          </cell>
          <cell r="X999">
            <v>0</v>
          </cell>
          <cell r="Y999">
            <v>0</v>
          </cell>
          <cell r="Z999">
            <v>29</v>
          </cell>
          <cell r="AA999">
            <v>16</v>
          </cell>
          <cell r="AB999">
            <v>79</v>
          </cell>
          <cell r="AC999">
            <v>0</v>
          </cell>
          <cell r="AD999" t="str">
            <v>TIDAK</v>
          </cell>
          <cell r="AE999" t="str">
            <v>TIDAK</v>
          </cell>
          <cell r="AF999">
            <v>79</v>
          </cell>
          <cell r="AG999">
            <v>2</v>
          </cell>
          <cell r="AH999" t="str">
            <v>SAPHIRE</v>
          </cell>
          <cell r="AI999">
            <v>0</v>
          </cell>
          <cell r="AJ999" t="str">
            <v>Y</v>
          </cell>
          <cell r="AK999">
            <v>0</v>
          </cell>
          <cell r="AL999">
            <v>45261</v>
          </cell>
          <cell r="AM999">
            <v>45701</v>
          </cell>
          <cell r="AN999">
            <v>1</v>
          </cell>
          <cell r="AO999">
            <v>79</v>
          </cell>
          <cell r="AP999" t="str">
            <v>-</v>
          </cell>
          <cell r="AQ999" t="str">
            <v>-</v>
          </cell>
          <cell r="AR999" t="str">
            <v>REGULER</v>
          </cell>
          <cell r="AS999" t="str">
            <v>EKSKLUSIF</v>
          </cell>
          <cell r="AT999" t="str">
            <v>EKSKLUSIF</v>
          </cell>
          <cell r="AU999" t="str">
            <v>-</v>
          </cell>
          <cell r="AV999" t="str">
            <v/>
          </cell>
          <cell r="AW999">
            <v>33</v>
          </cell>
          <cell r="AX999">
            <v>32</v>
          </cell>
          <cell r="AY999">
            <v>40</v>
          </cell>
          <cell r="AZ999">
            <v>36</v>
          </cell>
          <cell r="BA999">
            <v>0</v>
          </cell>
          <cell r="BB999">
            <v>33</v>
          </cell>
          <cell r="BC999">
            <v>32</v>
          </cell>
          <cell r="BD999">
            <v>40</v>
          </cell>
          <cell r="BE999">
            <v>36</v>
          </cell>
          <cell r="BF999">
            <v>0</v>
          </cell>
          <cell r="BG999">
            <v>13</v>
          </cell>
          <cell r="BH999">
            <v>33</v>
          </cell>
          <cell r="BI999">
            <v>32</v>
          </cell>
          <cell r="BJ999">
            <v>40</v>
          </cell>
          <cell r="BK999">
            <v>36</v>
          </cell>
          <cell r="BL999">
            <v>0</v>
          </cell>
          <cell r="BM999" t="str">
            <v/>
          </cell>
          <cell r="BN999">
            <v>154</v>
          </cell>
          <cell r="BO999">
            <v>13</v>
          </cell>
          <cell r="BP999">
            <v>33</v>
          </cell>
          <cell r="BQ999">
            <v>32</v>
          </cell>
          <cell r="BR999">
            <v>0</v>
          </cell>
          <cell r="BS999">
            <v>0</v>
          </cell>
          <cell r="BT999">
            <v>0</v>
          </cell>
          <cell r="BU999" t="str">
            <v/>
          </cell>
          <cell r="BV999">
            <v>78</v>
          </cell>
          <cell r="BW999">
            <v>2</v>
          </cell>
          <cell r="BX999" t="str">
            <v>TIDAK</v>
          </cell>
          <cell r="BY999" t="str">
            <v>TIDAK</v>
          </cell>
        </row>
        <row r="1000">
          <cell r="A1000" t="str">
            <v>A1208</v>
          </cell>
          <cell r="B1000" t="str">
            <v>Riyan Istiqomah</v>
          </cell>
          <cell r="C1000" t="str">
            <v>TEMA C2</v>
          </cell>
          <cell r="D1000">
            <v>44986</v>
          </cell>
          <cell r="E1000" t="str">
            <v>Mar-23</v>
          </cell>
          <cell r="F1000" t="str">
            <v>EKSKLUSIF</v>
          </cell>
          <cell r="G1000" t="str">
            <v>EKSKLUSIF</v>
          </cell>
          <cell r="H1000" t="str">
            <v>EKSKLUSIF</v>
          </cell>
          <cell r="I1000" t="str">
            <v>REGULER</v>
          </cell>
          <cell r="J1000" t="str">
            <v>REGULER</v>
          </cell>
          <cell r="K1000" t="str">
            <v>REGULER</v>
          </cell>
          <cell r="L1000" t="str">
            <v>EKSKLUSIF</v>
          </cell>
          <cell r="M1000">
            <v>19</v>
          </cell>
          <cell r="N1000">
            <v>44</v>
          </cell>
          <cell r="O1000">
            <v>37</v>
          </cell>
          <cell r="P1000">
            <v>37</v>
          </cell>
          <cell r="Q1000">
            <v>29</v>
          </cell>
          <cell r="R1000">
            <v>32</v>
          </cell>
          <cell r="S1000">
            <v>22</v>
          </cell>
          <cell r="T1000">
            <v>220</v>
          </cell>
          <cell r="U1000">
            <v>0</v>
          </cell>
          <cell r="V1000">
            <v>0</v>
          </cell>
          <cell r="W1000">
            <v>0</v>
          </cell>
          <cell r="X1000">
            <v>37</v>
          </cell>
          <cell r="Y1000">
            <v>29</v>
          </cell>
          <cell r="Z1000">
            <v>32</v>
          </cell>
          <cell r="AA1000">
            <v>0</v>
          </cell>
          <cell r="AB1000">
            <v>98</v>
          </cell>
          <cell r="AC1000">
            <v>0</v>
          </cell>
          <cell r="AD1000" t="str">
            <v>TIDAK</v>
          </cell>
          <cell r="AE1000" t="str">
            <v>TIDAK</v>
          </cell>
          <cell r="AF1000">
            <v>98</v>
          </cell>
          <cell r="AG1000">
            <v>2</v>
          </cell>
          <cell r="AH1000" t="str">
            <v>SAPHIRE</v>
          </cell>
          <cell r="AI1000">
            <v>65</v>
          </cell>
          <cell r="AJ1000" t="str">
            <v>Y</v>
          </cell>
          <cell r="AK1000">
            <v>0</v>
          </cell>
          <cell r="AL1000">
            <v>45261</v>
          </cell>
          <cell r="AM1000">
            <v>45701</v>
          </cell>
          <cell r="AN1000">
            <v>1</v>
          </cell>
          <cell r="AO1000">
            <v>33</v>
          </cell>
          <cell r="AP1000" t="str">
            <v>EKSKLUSIF</v>
          </cell>
          <cell r="AQ1000" t="str">
            <v>-</v>
          </cell>
          <cell r="AR1000" t="str">
            <v>EKSKLUSIF</v>
          </cell>
          <cell r="AS1000" t="str">
            <v>EKSKLUSIF</v>
          </cell>
          <cell r="AT1000" t="str">
            <v>EKSKLUSIF</v>
          </cell>
          <cell r="AU1000" t="str">
            <v>EKSKLUSIF</v>
          </cell>
          <cell r="AV1000" t="str">
            <v/>
          </cell>
          <cell r="AW1000">
            <v>46</v>
          </cell>
          <cell r="AX1000">
            <v>45</v>
          </cell>
          <cell r="AY1000">
            <v>42</v>
          </cell>
          <cell r="AZ1000">
            <v>46</v>
          </cell>
          <cell r="BA1000">
            <v>43</v>
          </cell>
          <cell r="BB1000">
            <v>46</v>
          </cell>
          <cell r="BC1000">
            <v>45</v>
          </cell>
          <cell r="BD1000">
            <v>42</v>
          </cell>
          <cell r="BE1000">
            <v>46</v>
          </cell>
          <cell r="BF1000">
            <v>43</v>
          </cell>
          <cell r="BG1000">
            <v>18</v>
          </cell>
          <cell r="BH1000">
            <v>46</v>
          </cell>
          <cell r="BI1000">
            <v>45</v>
          </cell>
          <cell r="BJ1000">
            <v>42</v>
          </cell>
          <cell r="BK1000">
            <v>46</v>
          </cell>
          <cell r="BL1000">
            <v>43</v>
          </cell>
          <cell r="BM1000">
            <v>16</v>
          </cell>
          <cell r="BN1000">
            <v>256</v>
          </cell>
          <cell r="BO1000">
            <v>0</v>
          </cell>
          <cell r="BP1000">
            <v>46</v>
          </cell>
          <cell r="BQ1000">
            <v>0</v>
          </cell>
          <cell r="BR1000">
            <v>0</v>
          </cell>
          <cell r="BS1000">
            <v>0</v>
          </cell>
          <cell r="BT1000">
            <v>0</v>
          </cell>
          <cell r="BU1000">
            <v>16</v>
          </cell>
          <cell r="BV1000">
            <v>62</v>
          </cell>
          <cell r="BW1000">
            <v>0</v>
          </cell>
          <cell r="BX1000" t="str">
            <v>TIDAK</v>
          </cell>
          <cell r="BY1000" t="str">
            <v>TIDAK</v>
          </cell>
        </row>
        <row r="1001">
          <cell r="A1001" t="str">
            <v>A1205</v>
          </cell>
          <cell r="B1001" t="str">
            <v>Rizki Lubis Mariadi</v>
          </cell>
          <cell r="C1001" t="str">
            <v>TEMA C2</v>
          </cell>
          <cell r="D1001">
            <v>45155</v>
          </cell>
          <cell r="E1001" t="str">
            <v>Aug-23</v>
          </cell>
          <cell r="F1001" t="str">
            <v>REGULER</v>
          </cell>
          <cell r="G1001" t="str">
            <v>REGULER</v>
          </cell>
          <cell r="H1001" t="str">
            <v>REGULER</v>
          </cell>
          <cell r="I1001" t="str">
            <v>EKSKLUSIF</v>
          </cell>
          <cell r="J1001" t="str">
            <v>EKSKLUSIF</v>
          </cell>
          <cell r="K1001" t="str">
            <v>EKSKLUSIF</v>
          </cell>
          <cell r="L1001" t="str">
            <v>REGULER</v>
          </cell>
          <cell r="M1001">
            <v>19</v>
          </cell>
          <cell r="N1001">
            <v>47</v>
          </cell>
          <cell r="O1001">
            <v>36</v>
          </cell>
          <cell r="P1001">
            <v>40</v>
          </cell>
          <cell r="Q1001">
            <v>33</v>
          </cell>
          <cell r="R1001">
            <v>38</v>
          </cell>
          <cell r="S1001">
            <v>10</v>
          </cell>
          <cell r="T1001">
            <v>223</v>
          </cell>
          <cell r="U1001">
            <v>19</v>
          </cell>
          <cell r="V1001">
            <v>47</v>
          </cell>
          <cell r="W1001">
            <v>36</v>
          </cell>
          <cell r="X1001">
            <v>0</v>
          </cell>
          <cell r="Y1001">
            <v>0</v>
          </cell>
          <cell r="Z1001">
            <v>0</v>
          </cell>
          <cell r="AA1001">
            <v>10</v>
          </cell>
          <cell r="AB1001">
            <v>112</v>
          </cell>
          <cell r="AC1001">
            <v>0</v>
          </cell>
          <cell r="AD1001" t="str">
            <v>TIDAK</v>
          </cell>
          <cell r="AE1001" t="str">
            <v>TIDAK</v>
          </cell>
          <cell r="AF1001">
            <v>112</v>
          </cell>
          <cell r="AG1001">
            <v>1</v>
          </cell>
          <cell r="AH1001" t="str">
            <v>SAPHIRE</v>
          </cell>
          <cell r="AI1001">
            <v>0</v>
          </cell>
          <cell r="AJ1001" t="str">
            <v>Y</v>
          </cell>
          <cell r="AK1001">
            <v>0</v>
          </cell>
          <cell r="AL1001">
            <v>45261</v>
          </cell>
          <cell r="AM1001">
            <v>45701</v>
          </cell>
          <cell r="AN1001">
            <v>1</v>
          </cell>
          <cell r="AO1001">
            <v>112</v>
          </cell>
          <cell r="AP1001" t="str">
            <v>-</v>
          </cell>
          <cell r="AQ1001" t="str">
            <v>-</v>
          </cell>
          <cell r="AR1001" t="str">
            <v>-</v>
          </cell>
          <cell r="AS1001" t="str">
            <v>-</v>
          </cell>
          <cell r="AT1001" t="str">
            <v>-</v>
          </cell>
          <cell r="AU1001" t="str">
            <v>-</v>
          </cell>
          <cell r="AV1001" t="str">
            <v/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 t="str">
            <v/>
          </cell>
          <cell r="BH1001">
            <v>0</v>
          </cell>
          <cell r="BI1001">
            <v>0</v>
          </cell>
          <cell r="BJ1001">
            <v>0</v>
          </cell>
          <cell r="BK1001">
            <v>0</v>
          </cell>
          <cell r="BL1001">
            <v>0</v>
          </cell>
          <cell r="BM1001" t="str">
            <v/>
          </cell>
          <cell r="BN1001">
            <v>0</v>
          </cell>
          <cell r="BO1001" t="str">
            <v/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T1001">
            <v>0</v>
          </cell>
          <cell r="BU1001" t="str">
            <v/>
          </cell>
          <cell r="BV1001">
            <v>0</v>
          </cell>
          <cell r="BW1001">
            <v>7</v>
          </cell>
          <cell r="BX1001" t="str">
            <v>DOWNGRADE</v>
          </cell>
          <cell r="BY1001" t="str">
            <v>RESET</v>
          </cell>
        </row>
        <row r="1002">
          <cell r="A1002" t="str">
            <v>A4035</v>
          </cell>
          <cell r="B1002" t="str">
            <v>RIZKI MULYAWAN</v>
          </cell>
          <cell r="C1002" t="str">
            <v>TEMA C2</v>
          </cell>
          <cell r="D1002">
            <v>45425</v>
          </cell>
          <cell r="E1002" t="str">
            <v>May-24</v>
          </cell>
          <cell r="F1002" t="str">
            <v>-</v>
          </cell>
          <cell r="G1002" t="str">
            <v>-</v>
          </cell>
          <cell r="H1002" t="str">
            <v>-</v>
          </cell>
          <cell r="I1002" t="str">
            <v>-</v>
          </cell>
          <cell r="J1002" t="str">
            <v>-</v>
          </cell>
          <cell r="K1002" t="str">
            <v>REGULER</v>
          </cell>
          <cell r="L1002" t="str">
            <v>EKSKLUSIF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27</v>
          </cell>
          <cell r="S1002">
            <v>20</v>
          </cell>
          <cell r="T1002">
            <v>47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27</v>
          </cell>
          <cell r="AA1002">
            <v>0</v>
          </cell>
          <cell r="AB1002">
            <v>27</v>
          </cell>
          <cell r="AC1002">
            <v>0</v>
          </cell>
          <cell r="AD1002" t="str">
            <v>TIDAK</v>
          </cell>
          <cell r="AE1002" t="str">
            <v>TIDAK</v>
          </cell>
          <cell r="AF1002">
            <v>27</v>
          </cell>
          <cell r="AG1002">
            <v>1</v>
          </cell>
          <cell r="AH1002" t="str">
            <v>SAPHIRE</v>
          </cell>
          <cell r="AI1002">
            <v>0</v>
          </cell>
          <cell r="AJ1002" t="str">
            <v>FALSE</v>
          </cell>
          <cell r="AK1002">
            <v>0</v>
          </cell>
          <cell r="AL1002">
            <v>45261</v>
          </cell>
          <cell r="AM1002">
            <v>45701</v>
          </cell>
          <cell r="AN1002">
            <v>1</v>
          </cell>
          <cell r="AO1002">
            <v>27</v>
          </cell>
          <cell r="AP1002" t="str">
            <v>EKSKLUSIF</v>
          </cell>
          <cell r="AQ1002" t="str">
            <v>-</v>
          </cell>
          <cell r="AR1002" t="str">
            <v>EKSKLUSIF</v>
          </cell>
          <cell r="AS1002" t="str">
            <v>REGULER</v>
          </cell>
          <cell r="AT1002" t="str">
            <v>REGULER</v>
          </cell>
          <cell r="AU1002" t="str">
            <v>-</v>
          </cell>
          <cell r="AV1002" t="str">
            <v/>
          </cell>
          <cell r="AW1002">
            <v>50</v>
          </cell>
          <cell r="AX1002">
            <v>45</v>
          </cell>
          <cell r="AY1002">
            <v>21</v>
          </cell>
          <cell r="AZ1002">
            <v>18</v>
          </cell>
          <cell r="BA1002">
            <v>0</v>
          </cell>
          <cell r="BB1002">
            <v>50</v>
          </cell>
          <cell r="BC1002">
            <v>45</v>
          </cell>
          <cell r="BD1002">
            <v>21</v>
          </cell>
          <cell r="BE1002">
            <v>18</v>
          </cell>
          <cell r="BF1002">
            <v>0</v>
          </cell>
          <cell r="BG1002">
            <v>19</v>
          </cell>
          <cell r="BH1002">
            <v>50</v>
          </cell>
          <cell r="BI1002">
            <v>45</v>
          </cell>
          <cell r="BJ1002">
            <v>21</v>
          </cell>
          <cell r="BK1002">
            <v>18</v>
          </cell>
          <cell r="BL1002">
            <v>0</v>
          </cell>
          <cell r="BM1002">
            <v>4</v>
          </cell>
          <cell r="BN1002">
            <v>157</v>
          </cell>
          <cell r="BO1002">
            <v>0</v>
          </cell>
          <cell r="BP1002">
            <v>50</v>
          </cell>
          <cell r="BQ1002">
            <v>0</v>
          </cell>
          <cell r="BR1002">
            <v>21</v>
          </cell>
          <cell r="BS1002">
            <v>18</v>
          </cell>
          <cell r="BT1002">
            <v>0</v>
          </cell>
          <cell r="BU1002">
            <v>4</v>
          </cell>
          <cell r="BV1002">
            <v>93</v>
          </cell>
          <cell r="BW1002">
            <v>1</v>
          </cell>
          <cell r="BX1002" t="str">
            <v>TIDAK</v>
          </cell>
          <cell r="BY1002" t="str">
            <v>TIDAK</v>
          </cell>
        </row>
        <row r="1003">
          <cell r="A1003" t="str">
            <v>A0724</v>
          </cell>
          <cell r="B1003" t="str">
            <v>Rizky Reynaldi</v>
          </cell>
          <cell r="C1003" t="str">
            <v>TEMA C2</v>
          </cell>
          <cell r="D1003">
            <v>44886</v>
          </cell>
          <cell r="E1003" t="str">
            <v>Nov-22</v>
          </cell>
          <cell r="F1003" t="str">
            <v>EKSKLUSIF</v>
          </cell>
          <cell r="G1003" t="str">
            <v>EKSKLUSIF</v>
          </cell>
          <cell r="H1003" t="str">
            <v>EKSKLUSIF</v>
          </cell>
          <cell r="I1003" t="str">
            <v>EKSKLUSIF</v>
          </cell>
          <cell r="J1003" t="str">
            <v>EKSKLUSIF</v>
          </cell>
          <cell r="K1003" t="str">
            <v>EKSKLUSIF</v>
          </cell>
          <cell r="L1003" t="str">
            <v>EKSKLUSIF</v>
          </cell>
          <cell r="M1003">
            <v>16</v>
          </cell>
          <cell r="N1003">
            <v>46</v>
          </cell>
          <cell r="O1003">
            <v>38</v>
          </cell>
          <cell r="P1003">
            <v>40</v>
          </cell>
          <cell r="Q1003">
            <v>33</v>
          </cell>
          <cell r="R1003">
            <v>44</v>
          </cell>
          <cell r="S1003">
            <v>22</v>
          </cell>
          <cell r="T1003">
            <v>239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 t="str">
            <v>TIDAK</v>
          </cell>
          <cell r="AE1003" t="str">
            <v>TIDAK</v>
          </cell>
          <cell r="AF1003">
            <v>0</v>
          </cell>
          <cell r="AG1003">
            <v>3</v>
          </cell>
          <cell r="AH1003" t="str">
            <v>SAPHIRE</v>
          </cell>
          <cell r="AI1003">
            <v>0</v>
          </cell>
          <cell r="AJ1003" t="str">
            <v>FALSE</v>
          </cell>
          <cell r="AK1003">
            <v>0</v>
          </cell>
          <cell r="AL1003">
            <v>45261</v>
          </cell>
          <cell r="AM1003">
            <v>45701</v>
          </cell>
          <cell r="AN1003">
            <v>1</v>
          </cell>
          <cell r="AO1003">
            <v>0</v>
          </cell>
          <cell r="AP1003" t="str">
            <v>EKSKLUSIF</v>
          </cell>
          <cell r="AQ1003" t="str">
            <v>-</v>
          </cell>
          <cell r="AR1003" t="str">
            <v>EKSKLUSIF</v>
          </cell>
          <cell r="AS1003" t="str">
            <v>EKSKLUSIF</v>
          </cell>
          <cell r="AT1003" t="str">
            <v>EKSKLUSIF</v>
          </cell>
          <cell r="AU1003" t="str">
            <v>EKSKLUSIF</v>
          </cell>
          <cell r="AV1003" t="str">
            <v/>
          </cell>
          <cell r="AW1003">
            <v>47</v>
          </cell>
          <cell r="AX1003">
            <v>47</v>
          </cell>
          <cell r="AY1003">
            <v>40</v>
          </cell>
          <cell r="AZ1003">
            <v>47</v>
          </cell>
          <cell r="BA1003">
            <v>43</v>
          </cell>
          <cell r="BB1003">
            <v>47</v>
          </cell>
          <cell r="BC1003">
            <v>47</v>
          </cell>
          <cell r="BD1003">
            <v>40</v>
          </cell>
          <cell r="BE1003">
            <v>47</v>
          </cell>
          <cell r="BF1003">
            <v>43</v>
          </cell>
          <cell r="BG1003">
            <v>11</v>
          </cell>
          <cell r="BH1003">
            <v>47</v>
          </cell>
          <cell r="BI1003">
            <v>47</v>
          </cell>
          <cell r="BJ1003">
            <v>40</v>
          </cell>
          <cell r="BK1003">
            <v>47</v>
          </cell>
          <cell r="BL1003">
            <v>43</v>
          </cell>
          <cell r="BM1003">
            <v>19</v>
          </cell>
          <cell r="BN1003">
            <v>254</v>
          </cell>
          <cell r="BO1003">
            <v>0</v>
          </cell>
          <cell r="BP1003">
            <v>47</v>
          </cell>
          <cell r="BQ1003">
            <v>0</v>
          </cell>
          <cell r="BR1003">
            <v>0</v>
          </cell>
          <cell r="BS1003">
            <v>0</v>
          </cell>
          <cell r="BT1003">
            <v>0</v>
          </cell>
          <cell r="BU1003">
            <v>19</v>
          </cell>
          <cell r="BV1003">
            <v>66</v>
          </cell>
          <cell r="BW1003">
            <v>0</v>
          </cell>
          <cell r="BX1003" t="str">
            <v>TIDAK</v>
          </cell>
          <cell r="BY1003" t="str">
            <v>TIDAK</v>
          </cell>
        </row>
        <row r="1004">
          <cell r="A1004" t="str">
            <v>A3324</v>
          </cell>
          <cell r="B1004" t="str">
            <v>Robertus Jordy Susilo</v>
          </cell>
          <cell r="C1004" t="str">
            <v>TEMA C2</v>
          </cell>
          <cell r="D1004">
            <v>45246</v>
          </cell>
          <cell r="E1004" t="str">
            <v>Nov-23</v>
          </cell>
          <cell r="F1004" t="str">
            <v>REGULER</v>
          </cell>
          <cell r="G1004" t="str">
            <v>REGULER</v>
          </cell>
          <cell r="H1004" t="str">
            <v>REGULER</v>
          </cell>
          <cell r="I1004" t="str">
            <v>EKSKLUSIF</v>
          </cell>
          <cell r="J1004" t="str">
            <v>EKSKLUSIF</v>
          </cell>
          <cell r="K1004" t="str">
            <v>EKSKLUSIF</v>
          </cell>
          <cell r="L1004" t="str">
            <v>-</v>
          </cell>
          <cell r="M1004">
            <v>17</v>
          </cell>
          <cell r="N1004">
            <v>38</v>
          </cell>
          <cell r="O1004">
            <v>35</v>
          </cell>
          <cell r="P1004">
            <v>40</v>
          </cell>
          <cell r="Q1004">
            <v>35</v>
          </cell>
          <cell r="R1004">
            <v>44</v>
          </cell>
          <cell r="S1004" t="str">
            <v/>
          </cell>
          <cell r="T1004">
            <v>209</v>
          </cell>
          <cell r="U1004">
            <v>17</v>
          </cell>
          <cell r="V1004">
            <v>38</v>
          </cell>
          <cell r="W1004">
            <v>35</v>
          </cell>
          <cell r="X1004">
            <v>0</v>
          </cell>
          <cell r="Y1004">
            <v>0</v>
          </cell>
          <cell r="Z1004">
            <v>0</v>
          </cell>
          <cell r="AA1004" t="str">
            <v/>
          </cell>
          <cell r="AB1004">
            <v>90</v>
          </cell>
          <cell r="AC1004">
            <v>1</v>
          </cell>
          <cell r="AD1004" t="str">
            <v>TIDAK</v>
          </cell>
          <cell r="AE1004" t="str">
            <v>TIDAK</v>
          </cell>
          <cell r="AF1004">
            <v>90</v>
          </cell>
          <cell r="AG1004">
            <v>2</v>
          </cell>
          <cell r="AH1004" t="str">
            <v>SAPHIRE</v>
          </cell>
          <cell r="AI1004">
            <v>0</v>
          </cell>
          <cell r="AJ1004" t="str">
            <v>Y</v>
          </cell>
          <cell r="AK1004">
            <v>0</v>
          </cell>
          <cell r="AL1004">
            <v>45261</v>
          </cell>
          <cell r="AM1004">
            <v>45701</v>
          </cell>
          <cell r="AN1004">
            <v>1</v>
          </cell>
          <cell r="AO1004">
            <v>90</v>
          </cell>
          <cell r="AP1004" t="str">
            <v>-</v>
          </cell>
          <cell r="AQ1004" t="str">
            <v>-</v>
          </cell>
          <cell r="AR1004" t="str">
            <v>-</v>
          </cell>
          <cell r="AS1004" t="str">
            <v>-</v>
          </cell>
          <cell r="AT1004" t="str">
            <v>-</v>
          </cell>
          <cell r="AU1004" t="str">
            <v>-</v>
          </cell>
          <cell r="AV1004" t="str">
            <v/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 t="str">
            <v/>
          </cell>
          <cell r="BH1004">
            <v>0</v>
          </cell>
          <cell r="BI1004">
            <v>0</v>
          </cell>
          <cell r="BJ1004">
            <v>0</v>
          </cell>
          <cell r="BK1004">
            <v>0</v>
          </cell>
          <cell r="BL1004">
            <v>0</v>
          </cell>
          <cell r="BM1004" t="str">
            <v/>
          </cell>
          <cell r="BN1004">
            <v>0</v>
          </cell>
          <cell r="BO1004" t="str">
            <v/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T1004">
            <v>0</v>
          </cell>
          <cell r="BU1004" t="str">
            <v/>
          </cell>
          <cell r="BV1004">
            <v>0</v>
          </cell>
          <cell r="BW1004">
            <v>7</v>
          </cell>
          <cell r="BX1004" t="str">
            <v>DOWNGRADE</v>
          </cell>
          <cell r="BY1004" t="str">
            <v>RESET</v>
          </cell>
        </row>
        <row r="1005">
          <cell r="A1005" t="str">
            <v>A3787</v>
          </cell>
          <cell r="B1005" t="str">
            <v>Roy Frananda Saragih</v>
          </cell>
          <cell r="C1005" t="str">
            <v>TEMA C2</v>
          </cell>
          <cell r="D1005">
            <v>45335</v>
          </cell>
          <cell r="E1005" t="str">
            <v>Feb-24</v>
          </cell>
          <cell r="F1005" t="str">
            <v>-</v>
          </cell>
          <cell r="G1005" t="str">
            <v>-</v>
          </cell>
          <cell r="H1005" t="str">
            <v>REGULER</v>
          </cell>
          <cell r="I1005" t="str">
            <v>REGULER</v>
          </cell>
          <cell r="J1005" t="str">
            <v>REGULER</v>
          </cell>
          <cell r="K1005" t="str">
            <v>-</v>
          </cell>
          <cell r="L1005" t="str">
            <v>-</v>
          </cell>
          <cell r="M1005">
            <v>0</v>
          </cell>
          <cell r="N1005">
            <v>0</v>
          </cell>
          <cell r="O1005">
            <v>8</v>
          </cell>
          <cell r="P1005">
            <v>9</v>
          </cell>
          <cell r="Q1005">
            <v>14</v>
          </cell>
          <cell r="R1005">
            <v>0</v>
          </cell>
          <cell r="S1005" t="str">
            <v/>
          </cell>
          <cell r="T1005">
            <v>31</v>
          </cell>
          <cell r="U1005">
            <v>0</v>
          </cell>
          <cell r="V1005">
            <v>0</v>
          </cell>
          <cell r="W1005">
            <v>8</v>
          </cell>
          <cell r="X1005">
            <v>9</v>
          </cell>
          <cell r="Y1005">
            <v>14</v>
          </cell>
          <cell r="Z1005">
            <v>0</v>
          </cell>
          <cell r="AA1005" t="str">
            <v/>
          </cell>
          <cell r="AB1005">
            <v>31</v>
          </cell>
          <cell r="AC1005">
            <v>2</v>
          </cell>
          <cell r="AD1005" t="str">
            <v>TIDAK</v>
          </cell>
          <cell r="AE1005" t="str">
            <v>TIDAK</v>
          </cell>
          <cell r="AF1005">
            <v>31</v>
          </cell>
          <cell r="AG1005">
            <v>1</v>
          </cell>
          <cell r="AH1005" t="str">
            <v>SAPHIRE</v>
          </cell>
          <cell r="AI1005">
            <v>0</v>
          </cell>
          <cell r="AJ1005" t="str">
            <v>FALSE</v>
          </cell>
          <cell r="AK1005">
            <v>0</v>
          </cell>
          <cell r="AL1005">
            <v>45261</v>
          </cell>
          <cell r="AM1005">
            <v>45701</v>
          </cell>
          <cell r="AN1005">
            <v>1</v>
          </cell>
          <cell r="AO1005">
            <v>31</v>
          </cell>
          <cell r="AP1005" t="str">
            <v>-</v>
          </cell>
          <cell r="AQ1005" t="str">
            <v>-</v>
          </cell>
          <cell r="AR1005" t="str">
            <v>-</v>
          </cell>
          <cell r="AS1005" t="str">
            <v>-</v>
          </cell>
          <cell r="AT1005" t="str">
            <v>-</v>
          </cell>
          <cell r="AU1005" t="str">
            <v>-</v>
          </cell>
          <cell r="AV1005" t="str">
            <v/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 t="str">
            <v/>
          </cell>
          <cell r="BH1005">
            <v>0</v>
          </cell>
          <cell r="BI1005">
            <v>0</v>
          </cell>
          <cell r="BJ1005">
            <v>0</v>
          </cell>
          <cell r="BK1005">
            <v>0</v>
          </cell>
          <cell r="BL1005">
            <v>0</v>
          </cell>
          <cell r="BM1005" t="str">
            <v/>
          </cell>
          <cell r="BN1005">
            <v>0</v>
          </cell>
          <cell r="BO1005" t="str">
            <v/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T1005">
            <v>0</v>
          </cell>
          <cell r="BU1005" t="str">
            <v/>
          </cell>
          <cell r="BV1005">
            <v>0</v>
          </cell>
          <cell r="BW1005">
            <v>7</v>
          </cell>
          <cell r="BX1005" t="str">
            <v>DOWNGRADE</v>
          </cell>
          <cell r="BY1005" t="str">
            <v>RESET</v>
          </cell>
        </row>
        <row r="1006">
          <cell r="A1006" t="str">
            <v>A3392</v>
          </cell>
          <cell r="B1006" t="str">
            <v>Rr Octaviarani Purbo Widodo</v>
          </cell>
          <cell r="C1006" t="str">
            <v>TEMA C2</v>
          </cell>
          <cell r="D1006">
            <v>45262</v>
          </cell>
          <cell r="E1006" t="str">
            <v>Dec-23</v>
          </cell>
          <cell r="F1006" t="str">
            <v>REGULER</v>
          </cell>
          <cell r="G1006" t="str">
            <v>REGULER</v>
          </cell>
          <cell r="H1006" t="str">
            <v>REGULER</v>
          </cell>
          <cell r="I1006" t="str">
            <v>REGULER</v>
          </cell>
          <cell r="J1006" t="str">
            <v>REGULER</v>
          </cell>
          <cell r="K1006" t="str">
            <v>REGULER</v>
          </cell>
          <cell r="L1006" t="str">
            <v>REGULER</v>
          </cell>
          <cell r="M1006">
            <v>7</v>
          </cell>
          <cell r="N1006">
            <v>34</v>
          </cell>
          <cell r="O1006">
            <v>22</v>
          </cell>
          <cell r="P1006">
            <v>19</v>
          </cell>
          <cell r="Q1006">
            <v>8</v>
          </cell>
          <cell r="R1006">
            <v>32</v>
          </cell>
          <cell r="S1006">
            <v>13</v>
          </cell>
          <cell r="T1006">
            <v>135</v>
          </cell>
          <cell r="U1006">
            <v>7</v>
          </cell>
          <cell r="V1006">
            <v>34</v>
          </cell>
          <cell r="W1006">
            <v>22</v>
          </cell>
          <cell r="X1006">
            <v>19</v>
          </cell>
          <cell r="Y1006">
            <v>8</v>
          </cell>
          <cell r="Z1006">
            <v>32</v>
          </cell>
          <cell r="AA1006">
            <v>13</v>
          </cell>
          <cell r="AB1006">
            <v>135</v>
          </cell>
          <cell r="AC1006">
            <v>0</v>
          </cell>
          <cell r="AD1006" t="str">
            <v>TIDAK</v>
          </cell>
          <cell r="AE1006" t="str">
            <v>TIDAK</v>
          </cell>
          <cell r="AF1006">
            <v>135</v>
          </cell>
          <cell r="AG1006">
            <v>1</v>
          </cell>
          <cell r="AH1006" t="str">
            <v>SAPHIRE</v>
          </cell>
          <cell r="AI1006">
            <v>65</v>
          </cell>
          <cell r="AJ1006" t="str">
            <v>Y</v>
          </cell>
          <cell r="AK1006">
            <v>0</v>
          </cell>
          <cell r="AL1006">
            <v>45261</v>
          </cell>
          <cell r="AM1006">
            <v>45701</v>
          </cell>
          <cell r="AN1006">
            <v>1</v>
          </cell>
          <cell r="AO1006">
            <v>70</v>
          </cell>
          <cell r="AP1006" t="str">
            <v>-</v>
          </cell>
          <cell r="AQ1006" t="str">
            <v>-</v>
          </cell>
          <cell r="AR1006" t="str">
            <v>REGULER</v>
          </cell>
          <cell r="AS1006" t="str">
            <v>-</v>
          </cell>
          <cell r="AT1006" t="str">
            <v>-</v>
          </cell>
          <cell r="AU1006" t="str">
            <v>-</v>
          </cell>
          <cell r="AV1006" t="str">
            <v/>
          </cell>
          <cell r="AW1006">
            <v>24</v>
          </cell>
          <cell r="AX1006">
            <v>3</v>
          </cell>
          <cell r="AY1006">
            <v>0</v>
          </cell>
          <cell r="AZ1006">
            <v>0</v>
          </cell>
          <cell r="BA1006">
            <v>0</v>
          </cell>
          <cell r="BB1006">
            <v>24</v>
          </cell>
          <cell r="BC1006">
            <v>3</v>
          </cell>
          <cell r="BD1006">
            <v>0</v>
          </cell>
          <cell r="BE1006">
            <v>0</v>
          </cell>
          <cell r="BF1006">
            <v>0</v>
          </cell>
          <cell r="BG1006">
            <v>11</v>
          </cell>
          <cell r="BH1006">
            <v>24</v>
          </cell>
          <cell r="BI1006">
            <v>3</v>
          </cell>
          <cell r="BJ1006">
            <v>0</v>
          </cell>
          <cell r="BK1006">
            <v>0</v>
          </cell>
          <cell r="BL1006">
            <v>0</v>
          </cell>
          <cell r="BM1006" t="str">
            <v/>
          </cell>
          <cell r="BN1006">
            <v>38</v>
          </cell>
          <cell r="BO1006">
            <v>11</v>
          </cell>
          <cell r="BP1006">
            <v>24</v>
          </cell>
          <cell r="BQ1006">
            <v>3</v>
          </cell>
          <cell r="BR1006">
            <v>0</v>
          </cell>
          <cell r="BS1006">
            <v>0</v>
          </cell>
          <cell r="BT1006">
            <v>0</v>
          </cell>
          <cell r="BU1006" t="str">
            <v/>
          </cell>
          <cell r="BV1006">
            <v>38</v>
          </cell>
          <cell r="BW1006">
            <v>4</v>
          </cell>
          <cell r="BX1006" t="str">
            <v>DOWNGRADE</v>
          </cell>
          <cell r="BY1006" t="str">
            <v>RESET</v>
          </cell>
        </row>
        <row r="1007">
          <cell r="A1007">
            <v>90876</v>
          </cell>
          <cell r="B1007" t="str">
            <v>Sadiyyah Adriana</v>
          </cell>
          <cell r="C1007" t="str">
            <v>TEMA C2</v>
          </cell>
          <cell r="D1007">
            <v>45093</v>
          </cell>
          <cell r="E1007" t="str">
            <v>Jun-23</v>
          </cell>
          <cell r="F1007" t="str">
            <v>REGULER</v>
          </cell>
          <cell r="G1007" t="str">
            <v>REGULER</v>
          </cell>
          <cell r="H1007" t="str">
            <v>REGULER</v>
          </cell>
          <cell r="I1007" t="str">
            <v>REGULER</v>
          </cell>
          <cell r="J1007" t="str">
            <v>REGULER</v>
          </cell>
          <cell r="K1007" t="str">
            <v>REGULER</v>
          </cell>
          <cell r="L1007" t="str">
            <v>REGULER</v>
          </cell>
          <cell r="M1007">
            <v>9</v>
          </cell>
          <cell r="N1007">
            <v>36</v>
          </cell>
          <cell r="O1007">
            <v>24</v>
          </cell>
          <cell r="P1007">
            <v>27</v>
          </cell>
          <cell r="Q1007">
            <v>35</v>
          </cell>
          <cell r="R1007">
            <v>32</v>
          </cell>
          <cell r="S1007">
            <v>14</v>
          </cell>
          <cell r="T1007">
            <v>177</v>
          </cell>
          <cell r="U1007">
            <v>9</v>
          </cell>
          <cell r="V1007">
            <v>36</v>
          </cell>
          <cell r="W1007">
            <v>24</v>
          </cell>
          <cell r="X1007">
            <v>27</v>
          </cell>
          <cell r="Y1007">
            <v>35</v>
          </cell>
          <cell r="Z1007">
            <v>32</v>
          </cell>
          <cell r="AA1007">
            <v>14</v>
          </cell>
          <cell r="AB1007">
            <v>177</v>
          </cell>
          <cell r="AC1007">
            <v>0</v>
          </cell>
          <cell r="AD1007" t="str">
            <v>TIDAK</v>
          </cell>
          <cell r="AE1007" t="str">
            <v>TIDAK</v>
          </cell>
          <cell r="AF1007">
            <v>177</v>
          </cell>
          <cell r="AG1007">
            <v>1</v>
          </cell>
          <cell r="AH1007" t="str">
            <v>SAPHIRE</v>
          </cell>
          <cell r="AI1007">
            <v>0</v>
          </cell>
          <cell r="AJ1007" t="str">
            <v>Y</v>
          </cell>
          <cell r="AK1007">
            <v>0</v>
          </cell>
          <cell r="AL1007">
            <v>45261</v>
          </cell>
          <cell r="AM1007">
            <v>45701</v>
          </cell>
          <cell r="AN1007">
            <v>1</v>
          </cell>
          <cell r="AO1007">
            <v>177</v>
          </cell>
          <cell r="AP1007" t="str">
            <v>-</v>
          </cell>
          <cell r="AQ1007" t="str">
            <v>-</v>
          </cell>
          <cell r="AR1007" t="str">
            <v>REGULER</v>
          </cell>
          <cell r="AS1007" t="str">
            <v>-</v>
          </cell>
          <cell r="AT1007" t="str">
            <v>-</v>
          </cell>
          <cell r="AU1007" t="str">
            <v>-</v>
          </cell>
          <cell r="AV1007" t="str">
            <v/>
          </cell>
          <cell r="AW1007">
            <v>30</v>
          </cell>
          <cell r="AX1007">
            <v>29</v>
          </cell>
          <cell r="AY1007">
            <v>0</v>
          </cell>
          <cell r="AZ1007">
            <v>0</v>
          </cell>
          <cell r="BA1007">
            <v>0</v>
          </cell>
          <cell r="BB1007">
            <v>30</v>
          </cell>
          <cell r="BC1007">
            <v>29</v>
          </cell>
          <cell r="BD1007">
            <v>0</v>
          </cell>
          <cell r="BE1007">
            <v>0</v>
          </cell>
          <cell r="BF1007">
            <v>0</v>
          </cell>
          <cell r="BG1007">
            <v>10</v>
          </cell>
          <cell r="BH1007">
            <v>30</v>
          </cell>
          <cell r="BI1007">
            <v>29</v>
          </cell>
          <cell r="BJ1007">
            <v>0</v>
          </cell>
          <cell r="BK1007">
            <v>0</v>
          </cell>
          <cell r="BL1007">
            <v>0</v>
          </cell>
          <cell r="BM1007" t="str">
            <v/>
          </cell>
          <cell r="BN1007">
            <v>69</v>
          </cell>
          <cell r="BO1007">
            <v>10</v>
          </cell>
          <cell r="BP1007">
            <v>30</v>
          </cell>
          <cell r="BQ1007">
            <v>29</v>
          </cell>
          <cell r="BR1007">
            <v>0</v>
          </cell>
          <cell r="BS1007">
            <v>0</v>
          </cell>
          <cell r="BT1007">
            <v>0</v>
          </cell>
          <cell r="BU1007" t="str">
            <v/>
          </cell>
          <cell r="BV1007">
            <v>69</v>
          </cell>
          <cell r="BW1007">
            <v>4</v>
          </cell>
          <cell r="BX1007" t="str">
            <v>DOWNGRADE</v>
          </cell>
          <cell r="BY1007" t="str">
            <v>RESET</v>
          </cell>
        </row>
        <row r="1008">
          <cell r="A1008" t="str">
            <v>A3982</v>
          </cell>
          <cell r="B1008" t="str">
            <v>Salwa Putri Nabilah</v>
          </cell>
          <cell r="C1008" t="str">
            <v>TEMA C2</v>
          </cell>
          <cell r="D1008">
            <v>45401</v>
          </cell>
          <cell r="E1008" t="str">
            <v>Apr-24</v>
          </cell>
          <cell r="F1008" t="str">
            <v>-</v>
          </cell>
          <cell r="G1008" t="str">
            <v>-</v>
          </cell>
          <cell r="H1008" t="str">
            <v>-</v>
          </cell>
          <cell r="I1008" t="str">
            <v>-</v>
          </cell>
          <cell r="J1008" t="str">
            <v>REGULER</v>
          </cell>
          <cell r="K1008" t="str">
            <v>-</v>
          </cell>
          <cell r="L1008" t="str">
            <v>-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1</v>
          </cell>
          <cell r="R1008">
            <v>0</v>
          </cell>
          <cell r="S1008" t="str">
            <v/>
          </cell>
          <cell r="T1008">
            <v>1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1</v>
          </cell>
          <cell r="Z1008">
            <v>0</v>
          </cell>
          <cell r="AA1008" t="str">
            <v/>
          </cell>
          <cell r="AB1008">
            <v>1</v>
          </cell>
          <cell r="AC1008">
            <v>2</v>
          </cell>
          <cell r="AD1008" t="str">
            <v>TIDAK</v>
          </cell>
          <cell r="AE1008" t="str">
            <v>TIDAK</v>
          </cell>
          <cell r="AF1008">
            <v>1</v>
          </cell>
          <cell r="AG1008">
            <v>1</v>
          </cell>
          <cell r="AH1008" t="str">
            <v>SAPHIRE</v>
          </cell>
          <cell r="AI1008">
            <v>0</v>
          </cell>
          <cell r="AJ1008" t="str">
            <v>FALSE</v>
          </cell>
          <cell r="AK1008">
            <v>0</v>
          </cell>
          <cell r="AL1008">
            <v>45261</v>
          </cell>
          <cell r="AM1008">
            <v>45701</v>
          </cell>
          <cell r="AN1008">
            <v>1</v>
          </cell>
          <cell r="AO1008">
            <v>1</v>
          </cell>
          <cell r="AP1008" t="str">
            <v>-</v>
          </cell>
          <cell r="AQ1008" t="str">
            <v>-</v>
          </cell>
          <cell r="AR1008" t="str">
            <v>-</v>
          </cell>
          <cell r="AS1008" t="str">
            <v>-</v>
          </cell>
          <cell r="AT1008" t="str">
            <v>-</v>
          </cell>
          <cell r="AU1008" t="str">
            <v>-</v>
          </cell>
          <cell r="AV1008" t="str">
            <v/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 t="str">
            <v/>
          </cell>
          <cell r="BH1008">
            <v>0</v>
          </cell>
          <cell r="BI1008">
            <v>0</v>
          </cell>
          <cell r="BJ1008">
            <v>0</v>
          </cell>
          <cell r="BK1008">
            <v>0</v>
          </cell>
          <cell r="BL1008">
            <v>0</v>
          </cell>
          <cell r="BM1008" t="str">
            <v/>
          </cell>
          <cell r="BN1008">
            <v>0</v>
          </cell>
          <cell r="BO1008" t="str">
            <v/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T1008">
            <v>0</v>
          </cell>
          <cell r="BU1008" t="str">
            <v/>
          </cell>
          <cell r="BV1008">
            <v>0</v>
          </cell>
          <cell r="BW1008">
            <v>7</v>
          </cell>
          <cell r="BX1008" t="str">
            <v>DOWNGRADE</v>
          </cell>
          <cell r="BY1008" t="str">
            <v>RESET</v>
          </cell>
        </row>
        <row r="1009">
          <cell r="A1009" t="str">
            <v>A3715</v>
          </cell>
          <cell r="B1009" t="str">
            <v>Samantha Nora Mindo Panjaitan</v>
          </cell>
          <cell r="C1009" t="str">
            <v>TEMA C2</v>
          </cell>
          <cell r="D1009">
            <v>45323</v>
          </cell>
          <cell r="E1009" t="str">
            <v>Feb-24</v>
          </cell>
          <cell r="F1009" t="str">
            <v>-</v>
          </cell>
          <cell r="G1009" t="str">
            <v>-</v>
          </cell>
          <cell r="H1009" t="str">
            <v>REGULER</v>
          </cell>
          <cell r="I1009" t="str">
            <v>-</v>
          </cell>
          <cell r="J1009" t="str">
            <v>-</v>
          </cell>
          <cell r="K1009" t="str">
            <v>-</v>
          </cell>
          <cell r="L1009" t="str">
            <v>-</v>
          </cell>
          <cell r="M1009">
            <v>0</v>
          </cell>
          <cell r="N1009">
            <v>0</v>
          </cell>
          <cell r="O1009">
            <v>15</v>
          </cell>
          <cell r="P1009">
            <v>0</v>
          </cell>
          <cell r="Q1009">
            <v>0</v>
          </cell>
          <cell r="R1009">
            <v>0</v>
          </cell>
          <cell r="S1009" t="str">
            <v/>
          </cell>
          <cell r="T1009">
            <v>15</v>
          </cell>
          <cell r="U1009">
            <v>0</v>
          </cell>
          <cell r="V1009">
            <v>0</v>
          </cell>
          <cell r="W1009">
            <v>15</v>
          </cell>
          <cell r="X1009">
            <v>0</v>
          </cell>
          <cell r="Y1009">
            <v>0</v>
          </cell>
          <cell r="Z1009">
            <v>0</v>
          </cell>
          <cell r="AA1009" t="str">
            <v/>
          </cell>
          <cell r="AB1009">
            <v>15</v>
          </cell>
          <cell r="AC1009">
            <v>4</v>
          </cell>
          <cell r="AD1009" t="str">
            <v>DOWNGRADE</v>
          </cell>
          <cell r="AE1009" t="str">
            <v>RESET</v>
          </cell>
          <cell r="AF1009">
            <v>0</v>
          </cell>
          <cell r="AG1009">
            <v>1</v>
          </cell>
          <cell r="AH1009" t="str">
            <v>SAPHIRE</v>
          </cell>
          <cell r="AI1009">
            <v>0</v>
          </cell>
          <cell r="AJ1009" t="str">
            <v>FALSE</v>
          </cell>
          <cell r="AK1009">
            <v>0</v>
          </cell>
          <cell r="AL1009">
            <v>45261</v>
          </cell>
          <cell r="AM1009">
            <v>45701</v>
          </cell>
          <cell r="AN1009">
            <v>1</v>
          </cell>
          <cell r="AO1009">
            <v>0</v>
          </cell>
          <cell r="AP1009" t="str">
            <v>-</v>
          </cell>
          <cell r="AQ1009" t="str">
            <v>-</v>
          </cell>
          <cell r="AR1009" t="str">
            <v>-</v>
          </cell>
          <cell r="AS1009" t="str">
            <v>-</v>
          </cell>
          <cell r="AT1009" t="str">
            <v>-</v>
          </cell>
          <cell r="AU1009" t="str">
            <v>-</v>
          </cell>
          <cell r="AV1009" t="str">
            <v/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 t="str">
            <v/>
          </cell>
          <cell r="BH1009">
            <v>0</v>
          </cell>
          <cell r="BI1009">
            <v>0</v>
          </cell>
          <cell r="BJ1009">
            <v>0</v>
          </cell>
          <cell r="BK1009">
            <v>0</v>
          </cell>
          <cell r="BL1009">
            <v>0</v>
          </cell>
          <cell r="BM1009" t="str">
            <v/>
          </cell>
          <cell r="BN1009">
            <v>0</v>
          </cell>
          <cell r="BO1009" t="str">
            <v/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T1009">
            <v>0</v>
          </cell>
          <cell r="BU1009" t="str">
            <v/>
          </cell>
          <cell r="BV1009">
            <v>0</v>
          </cell>
          <cell r="BW1009">
            <v>7</v>
          </cell>
          <cell r="BX1009" t="str">
            <v>DOWNGRADE</v>
          </cell>
          <cell r="BY1009" t="str">
            <v>RESET</v>
          </cell>
        </row>
        <row r="1010">
          <cell r="A1010" t="str">
            <v>A0105</v>
          </cell>
          <cell r="B1010" t="str">
            <v>Sanda Irianto</v>
          </cell>
          <cell r="C1010" t="str">
            <v>TEMA C2</v>
          </cell>
          <cell r="D1010">
            <v>44791</v>
          </cell>
          <cell r="E1010" t="str">
            <v>Aug-22</v>
          </cell>
          <cell r="F1010" t="str">
            <v>EKSKLUSIF</v>
          </cell>
          <cell r="G1010" t="str">
            <v>EKSKLUSIF</v>
          </cell>
          <cell r="H1010" t="str">
            <v>EKSKLUSIF</v>
          </cell>
          <cell r="I1010" t="str">
            <v>EKSKLUSIF</v>
          </cell>
          <cell r="J1010" t="str">
            <v>EKSKLUSIF</v>
          </cell>
          <cell r="K1010" t="str">
            <v>EKSKLUSIF</v>
          </cell>
          <cell r="L1010" t="str">
            <v>EKSKLUSIF</v>
          </cell>
          <cell r="M1010">
            <v>21</v>
          </cell>
          <cell r="N1010">
            <v>48</v>
          </cell>
          <cell r="O1010">
            <v>41</v>
          </cell>
          <cell r="P1010">
            <v>43</v>
          </cell>
          <cell r="Q1010">
            <v>37</v>
          </cell>
          <cell r="R1010">
            <v>44</v>
          </cell>
          <cell r="S1010">
            <v>21</v>
          </cell>
          <cell r="T1010">
            <v>255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 t="str">
            <v>TIDAK</v>
          </cell>
          <cell r="AE1010" t="str">
            <v>TIDAK</v>
          </cell>
          <cell r="AF1010">
            <v>0</v>
          </cell>
          <cell r="AG1010">
            <v>3</v>
          </cell>
          <cell r="AH1010" t="str">
            <v>SAPHIRE</v>
          </cell>
          <cell r="AI1010">
            <v>0</v>
          </cell>
          <cell r="AJ1010" t="str">
            <v>FALSE</v>
          </cell>
          <cell r="AK1010">
            <v>0</v>
          </cell>
          <cell r="AL1010">
            <v>45261</v>
          </cell>
          <cell r="AM1010">
            <v>45701</v>
          </cell>
          <cell r="AN1010">
            <v>1</v>
          </cell>
          <cell r="AO1010">
            <v>0</v>
          </cell>
          <cell r="AP1010" t="str">
            <v>EKSKLUSIF</v>
          </cell>
          <cell r="AQ1010" t="str">
            <v>-</v>
          </cell>
          <cell r="AR1010" t="str">
            <v>EKSKLUSIF</v>
          </cell>
          <cell r="AS1010" t="str">
            <v>EKSKLUSIF</v>
          </cell>
          <cell r="AT1010" t="str">
            <v>EKSKLUSIF</v>
          </cell>
          <cell r="AU1010" t="str">
            <v>EKSKLUSIF</v>
          </cell>
          <cell r="AV1010" t="str">
            <v/>
          </cell>
          <cell r="AW1010">
            <v>49</v>
          </cell>
          <cell r="AX1010">
            <v>48</v>
          </cell>
          <cell r="AY1010">
            <v>44</v>
          </cell>
          <cell r="AZ1010">
            <v>50</v>
          </cell>
          <cell r="BA1010">
            <v>44</v>
          </cell>
          <cell r="BB1010">
            <v>49</v>
          </cell>
          <cell r="BC1010">
            <v>48</v>
          </cell>
          <cell r="BD1010">
            <v>44</v>
          </cell>
          <cell r="BE1010">
            <v>50</v>
          </cell>
          <cell r="BF1010">
            <v>44</v>
          </cell>
          <cell r="BG1010">
            <v>20</v>
          </cell>
          <cell r="BH1010">
            <v>49</v>
          </cell>
          <cell r="BI1010">
            <v>48</v>
          </cell>
          <cell r="BJ1010">
            <v>44</v>
          </cell>
          <cell r="BK1010">
            <v>50</v>
          </cell>
          <cell r="BL1010">
            <v>44</v>
          </cell>
          <cell r="BM1010">
            <v>22</v>
          </cell>
          <cell r="BN1010">
            <v>277</v>
          </cell>
          <cell r="BO1010">
            <v>0</v>
          </cell>
          <cell r="BP1010">
            <v>49</v>
          </cell>
          <cell r="BQ1010">
            <v>0</v>
          </cell>
          <cell r="BR1010">
            <v>0</v>
          </cell>
          <cell r="BS1010">
            <v>0</v>
          </cell>
          <cell r="BT1010">
            <v>0</v>
          </cell>
          <cell r="BU1010">
            <v>22</v>
          </cell>
          <cell r="BV1010">
            <v>71</v>
          </cell>
          <cell r="BW1010">
            <v>0</v>
          </cell>
          <cell r="BX1010" t="str">
            <v>TIDAK</v>
          </cell>
          <cell r="BY1010" t="str">
            <v>TIDAK</v>
          </cell>
        </row>
        <row r="1011">
          <cell r="A1011" t="str">
            <v>A2766</v>
          </cell>
          <cell r="B1011" t="str">
            <v>Sasti Kristin Yosiana</v>
          </cell>
          <cell r="C1011" t="str">
            <v>TEMA C2</v>
          </cell>
          <cell r="D1011">
            <v>45157</v>
          </cell>
          <cell r="E1011" t="str">
            <v>Aug-23</v>
          </cell>
          <cell r="F1011" t="str">
            <v>REGULER</v>
          </cell>
          <cell r="G1011" t="str">
            <v>REGULER</v>
          </cell>
          <cell r="H1011" t="str">
            <v>REGULER</v>
          </cell>
          <cell r="I1011" t="str">
            <v>REGULER</v>
          </cell>
          <cell r="J1011" t="str">
            <v>REGULER</v>
          </cell>
          <cell r="K1011" t="str">
            <v>REGULER</v>
          </cell>
          <cell r="L1011" t="str">
            <v>REGULER</v>
          </cell>
          <cell r="M1011">
            <v>5</v>
          </cell>
          <cell r="N1011">
            <v>3</v>
          </cell>
          <cell r="O1011">
            <v>10</v>
          </cell>
          <cell r="P1011">
            <v>13</v>
          </cell>
          <cell r="Q1011">
            <v>3</v>
          </cell>
          <cell r="R1011">
            <v>5</v>
          </cell>
          <cell r="S1011">
            <v>1</v>
          </cell>
          <cell r="T1011">
            <v>40</v>
          </cell>
          <cell r="U1011">
            <v>5</v>
          </cell>
          <cell r="V1011">
            <v>3</v>
          </cell>
          <cell r="W1011">
            <v>10</v>
          </cell>
          <cell r="X1011">
            <v>13</v>
          </cell>
          <cell r="Y1011">
            <v>3</v>
          </cell>
          <cell r="Z1011">
            <v>5</v>
          </cell>
          <cell r="AA1011">
            <v>1</v>
          </cell>
          <cell r="AB1011">
            <v>40</v>
          </cell>
          <cell r="AC1011">
            <v>0</v>
          </cell>
          <cell r="AD1011" t="str">
            <v>TIDAK</v>
          </cell>
          <cell r="AE1011" t="str">
            <v>TIDAK</v>
          </cell>
          <cell r="AF1011">
            <v>40</v>
          </cell>
          <cell r="AG1011">
            <v>1</v>
          </cell>
          <cell r="AH1011" t="str">
            <v>SAPHIRE</v>
          </cell>
          <cell r="AI1011">
            <v>0</v>
          </cell>
          <cell r="AJ1011" t="str">
            <v>FALSE</v>
          </cell>
          <cell r="AK1011">
            <v>0</v>
          </cell>
          <cell r="AL1011">
            <v>45261</v>
          </cell>
          <cell r="AM1011">
            <v>45701</v>
          </cell>
          <cell r="AN1011">
            <v>1</v>
          </cell>
          <cell r="AO1011">
            <v>40</v>
          </cell>
          <cell r="AP1011" t="str">
            <v>-</v>
          </cell>
          <cell r="AQ1011" t="str">
            <v>-</v>
          </cell>
          <cell r="AR1011" t="str">
            <v>-</v>
          </cell>
          <cell r="AS1011" t="str">
            <v>-</v>
          </cell>
          <cell r="AT1011" t="str">
            <v>-</v>
          </cell>
          <cell r="AU1011" t="str">
            <v>-</v>
          </cell>
          <cell r="AV1011" t="str">
            <v/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 t="str">
            <v/>
          </cell>
          <cell r="BH1011">
            <v>0</v>
          </cell>
          <cell r="BI1011">
            <v>0</v>
          </cell>
          <cell r="BJ1011">
            <v>0</v>
          </cell>
          <cell r="BK1011">
            <v>0</v>
          </cell>
          <cell r="BL1011">
            <v>0</v>
          </cell>
          <cell r="BM1011" t="str">
            <v/>
          </cell>
          <cell r="BN1011">
            <v>0</v>
          </cell>
          <cell r="BO1011" t="str">
            <v/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T1011">
            <v>0</v>
          </cell>
          <cell r="BU1011" t="str">
            <v/>
          </cell>
          <cell r="BV1011">
            <v>0</v>
          </cell>
          <cell r="BW1011">
            <v>7</v>
          </cell>
          <cell r="BX1011" t="str">
            <v>DOWNGRADE</v>
          </cell>
          <cell r="BY1011" t="str">
            <v>RESET</v>
          </cell>
        </row>
        <row r="1012">
          <cell r="A1012" t="str">
            <v>A2374</v>
          </cell>
          <cell r="B1012" t="str">
            <v>Sekar Ayu Agustina</v>
          </cell>
          <cell r="C1012" t="str">
            <v>TEMA C2</v>
          </cell>
          <cell r="D1012">
            <v>45063</v>
          </cell>
          <cell r="E1012" t="str">
            <v>May-23</v>
          </cell>
          <cell r="F1012" t="str">
            <v>REGULER</v>
          </cell>
          <cell r="G1012" t="str">
            <v>REGULER</v>
          </cell>
          <cell r="H1012" t="str">
            <v>-</v>
          </cell>
          <cell r="I1012" t="str">
            <v>-</v>
          </cell>
          <cell r="J1012" t="str">
            <v>-</v>
          </cell>
          <cell r="K1012" t="str">
            <v>-</v>
          </cell>
          <cell r="L1012" t="str">
            <v>-</v>
          </cell>
          <cell r="M1012">
            <v>2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 t="str">
            <v/>
          </cell>
          <cell r="T1012">
            <v>2</v>
          </cell>
          <cell r="U1012">
            <v>2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 t="str">
            <v/>
          </cell>
          <cell r="AB1012">
            <v>2</v>
          </cell>
          <cell r="AC1012">
            <v>6</v>
          </cell>
          <cell r="AD1012" t="str">
            <v>DOWNGRADE</v>
          </cell>
          <cell r="AE1012" t="str">
            <v>RESET</v>
          </cell>
          <cell r="AF1012">
            <v>0</v>
          </cell>
          <cell r="AG1012">
            <v>1</v>
          </cell>
          <cell r="AH1012" t="str">
            <v>SAPHIRE</v>
          </cell>
          <cell r="AI1012">
            <v>0</v>
          </cell>
          <cell r="AJ1012" t="str">
            <v>FALSE</v>
          </cell>
          <cell r="AK1012">
            <v>0</v>
          </cell>
          <cell r="AL1012">
            <v>45261</v>
          </cell>
          <cell r="AM1012">
            <v>45701</v>
          </cell>
          <cell r="AN1012">
            <v>1</v>
          </cell>
          <cell r="AO1012">
            <v>0</v>
          </cell>
          <cell r="AP1012" t="str">
            <v>-</v>
          </cell>
          <cell r="AQ1012" t="str">
            <v>-</v>
          </cell>
          <cell r="AR1012" t="str">
            <v>-</v>
          </cell>
          <cell r="AS1012" t="str">
            <v>-</v>
          </cell>
          <cell r="AT1012" t="str">
            <v>-</v>
          </cell>
          <cell r="AU1012" t="str">
            <v>-</v>
          </cell>
          <cell r="AV1012" t="str">
            <v/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 t="str">
            <v/>
          </cell>
          <cell r="BH1012">
            <v>0</v>
          </cell>
          <cell r="BI1012">
            <v>0</v>
          </cell>
          <cell r="BJ1012">
            <v>0</v>
          </cell>
          <cell r="BK1012">
            <v>0</v>
          </cell>
          <cell r="BL1012">
            <v>0</v>
          </cell>
          <cell r="BM1012" t="str">
            <v/>
          </cell>
          <cell r="BN1012">
            <v>0</v>
          </cell>
          <cell r="BO1012" t="str">
            <v/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T1012">
            <v>0</v>
          </cell>
          <cell r="BU1012" t="str">
            <v/>
          </cell>
          <cell r="BV1012">
            <v>0</v>
          </cell>
          <cell r="BW1012">
            <v>7</v>
          </cell>
          <cell r="BX1012" t="str">
            <v>DOWNGRADE</v>
          </cell>
          <cell r="BY1012" t="str">
            <v>RESET</v>
          </cell>
        </row>
        <row r="1013">
          <cell r="A1013" t="str">
            <v>A3493</v>
          </cell>
          <cell r="B1013" t="str">
            <v>Septian Yoga Krisnadi</v>
          </cell>
          <cell r="C1013" t="str">
            <v>TEMA C2</v>
          </cell>
          <cell r="D1013">
            <v>45262</v>
          </cell>
          <cell r="E1013" t="str">
            <v>Dec-23</v>
          </cell>
          <cell r="F1013" t="str">
            <v>REGULER</v>
          </cell>
          <cell r="G1013" t="str">
            <v>REGULER</v>
          </cell>
          <cell r="H1013" t="str">
            <v>-</v>
          </cell>
          <cell r="I1013" t="str">
            <v>-</v>
          </cell>
          <cell r="J1013" t="str">
            <v>-</v>
          </cell>
          <cell r="K1013" t="str">
            <v>-</v>
          </cell>
          <cell r="L1013" t="str">
            <v>-</v>
          </cell>
          <cell r="M1013">
            <v>10</v>
          </cell>
          <cell r="N1013">
            <v>22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 t="str">
            <v/>
          </cell>
          <cell r="T1013">
            <v>32</v>
          </cell>
          <cell r="U1013">
            <v>10</v>
          </cell>
          <cell r="V1013">
            <v>22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 t="str">
            <v/>
          </cell>
          <cell r="AB1013">
            <v>32</v>
          </cell>
          <cell r="AC1013">
            <v>5</v>
          </cell>
          <cell r="AD1013" t="str">
            <v>DOWNGRADE</v>
          </cell>
          <cell r="AE1013" t="str">
            <v>RESET</v>
          </cell>
          <cell r="AF1013">
            <v>0</v>
          </cell>
          <cell r="AG1013">
            <v>2</v>
          </cell>
          <cell r="AH1013" t="str">
            <v>SAPHIRE</v>
          </cell>
          <cell r="AI1013">
            <v>0</v>
          </cell>
          <cell r="AJ1013" t="str">
            <v>FALSE</v>
          </cell>
          <cell r="AK1013">
            <v>0</v>
          </cell>
          <cell r="AL1013">
            <v>45261</v>
          </cell>
          <cell r="AM1013">
            <v>45701</v>
          </cell>
          <cell r="AN1013">
            <v>1</v>
          </cell>
          <cell r="AO1013">
            <v>0</v>
          </cell>
          <cell r="AP1013" t="str">
            <v>-</v>
          </cell>
          <cell r="AQ1013" t="str">
            <v>-</v>
          </cell>
          <cell r="AR1013" t="str">
            <v>-</v>
          </cell>
          <cell r="AS1013" t="str">
            <v>-</v>
          </cell>
          <cell r="AT1013" t="str">
            <v>-</v>
          </cell>
          <cell r="AU1013" t="str">
            <v>-</v>
          </cell>
          <cell r="AV1013" t="str">
            <v/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 t="str">
            <v/>
          </cell>
          <cell r="BH1013">
            <v>0</v>
          </cell>
          <cell r="BI1013">
            <v>0</v>
          </cell>
          <cell r="BJ1013">
            <v>0</v>
          </cell>
          <cell r="BK1013">
            <v>0</v>
          </cell>
          <cell r="BL1013">
            <v>0</v>
          </cell>
          <cell r="BM1013" t="str">
            <v/>
          </cell>
          <cell r="BN1013">
            <v>0</v>
          </cell>
          <cell r="BO1013" t="str">
            <v/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T1013">
            <v>0</v>
          </cell>
          <cell r="BU1013" t="str">
            <v/>
          </cell>
          <cell r="BV1013">
            <v>0</v>
          </cell>
          <cell r="BW1013">
            <v>7</v>
          </cell>
          <cell r="BX1013" t="str">
            <v>DOWNGRADE</v>
          </cell>
          <cell r="BY1013" t="str">
            <v>RESET</v>
          </cell>
        </row>
        <row r="1014">
          <cell r="A1014" t="str">
            <v>A0244</v>
          </cell>
          <cell r="B1014" t="str">
            <v>Setyaningtyas Trinovitasari</v>
          </cell>
          <cell r="C1014" t="str">
            <v>TEMA C2</v>
          </cell>
          <cell r="D1014">
            <v>44839</v>
          </cell>
          <cell r="E1014" t="str">
            <v>Oct-22</v>
          </cell>
          <cell r="F1014" t="str">
            <v>REGULER</v>
          </cell>
          <cell r="G1014" t="str">
            <v>REGULER</v>
          </cell>
          <cell r="H1014" t="str">
            <v>REGULER</v>
          </cell>
          <cell r="I1014" t="str">
            <v>REGULER</v>
          </cell>
          <cell r="J1014" t="str">
            <v>REGULER</v>
          </cell>
          <cell r="K1014" t="str">
            <v>REGULER</v>
          </cell>
          <cell r="L1014" t="str">
            <v>REGULER</v>
          </cell>
          <cell r="M1014">
            <v>16</v>
          </cell>
          <cell r="N1014">
            <v>29</v>
          </cell>
          <cell r="O1014">
            <v>25</v>
          </cell>
          <cell r="P1014">
            <v>25</v>
          </cell>
          <cell r="Q1014">
            <v>17</v>
          </cell>
          <cell r="R1014">
            <v>17</v>
          </cell>
          <cell r="S1014">
            <v>9</v>
          </cell>
          <cell r="T1014">
            <v>138</v>
          </cell>
          <cell r="U1014">
            <v>16</v>
          </cell>
          <cell r="V1014">
            <v>29</v>
          </cell>
          <cell r="W1014">
            <v>25</v>
          </cell>
          <cell r="X1014">
            <v>25</v>
          </cell>
          <cell r="Y1014">
            <v>17</v>
          </cell>
          <cell r="Z1014">
            <v>17</v>
          </cell>
          <cell r="AA1014">
            <v>9</v>
          </cell>
          <cell r="AB1014">
            <v>138</v>
          </cell>
          <cell r="AC1014">
            <v>0</v>
          </cell>
          <cell r="AD1014" t="str">
            <v>TIDAK</v>
          </cell>
          <cell r="AE1014" t="str">
            <v>TIDAK</v>
          </cell>
          <cell r="AF1014">
            <v>138</v>
          </cell>
          <cell r="AG1014">
            <v>2</v>
          </cell>
          <cell r="AH1014" t="str">
            <v>SAPHIRE</v>
          </cell>
          <cell r="AI1014">
            <v>0</v>
          </cell>
          <cell r="AJ1014" t="str">
            <v>Y</v>
          </cell>
          <cell r="AK1014">
            <v>0</v>
          </cell>
          <cell r="AL1014">
            <v>45261</v>
          </cell>
          <cell r="AM1014">
            <v>45701</v>
          </cell>
          <cell r="AN1014">
            <v>1</v>
          </cell>
          <cell r="AO1014">
            <v>138</v>
          </cell>
          <cell r="AP1014" t="str">
            <v>-</v>
          </cell>
          <cell r="AQ1014" t="str">
            <v>-</v>
          </cell>
          <cell r="AR1014" t="str">
            <v>REGULER</v>
          </cell>
          <cell r="AS1014" t="str">
            <v>REGULER</v>
          </cell>
          <cell r="AT1014" t="str">
            <v>REGULER</v>
          </cell>
          <cell r="AU1014" t="str">
            <v>REGULER</v>
          </cell>
          <cell r="AV1014" t="str">
            <v/>
          </cell>
          <cell r="AW1014">
            <v>25</v>
          </cell>
          <cell r="AX1014">
            <v>29</v>
          </cell>
          <cell r="AY1014">
            <v>23</v>
          </cell>
          <cell r="AZ1014">
            <v>26</v>
          </cell>
          <cell r="BA1014">
            <v>18</v>
          </cell>
          <cell r="BB1014">
            <v>25</v>
          </cell>
          <cell r="BC1014">
            <v>29</v>
          </cell>
          <cell r="BD1014">
            <v>23</v>
          </cell>
          <cell r="BE1014">
            <v>26</v>
          </cell>
          <cell r="BF1014">
            <v>18</v>
          </cell>
          <cell r="BG1014">
            <v>12</v>
          </cell>
          <cell r="BH1014">
            <v>25</v>
          </cell>
          <cell r="BI1014">
            <v>29</v>
          </cell>
          <cell r="BJ1014">
            <v>23</v>
          </cell>
          <cell r="BK1014">
            <v>26</v>
          </cell>
          <cell r="BL1014">
            <v>18</v>
          </cell>
          <cell r="BM1014">
            <v>12</v>
          </cell>
          <cell r="BN1014">
            <v>145</v>
          </cell>
          <cell r="BO1014">
            <v>12</v>
          </cell>
          <cell r="BP1014">
            <v>25</v>
          </cell>
          <cell r="BQ1014">
            <v>29</v>
          </cell>
          <cell r="BR1014">
            <v>23</v>
          </cell>
          <cell r="BS1014">
            <v>26</v>
          </cell>
          <cell r="BT1014">
            <v>18</v>
          </cell>
          <cell r="BU1014">
            <v>12</v>
          </cell>
          <cell r="BV1014">
            <v>145</v>
          </cell>
          <cell r="BW1014">
            <v>0</v>
          </cell>
          <cell r="BX1014" t="str">
            <v>TIDAK</v>
          </cell>
          <cell r="BY1014" t="str">
            <v>TIDAK</v>
          </cell>
        </row>
        <row r="1015">
          <cell r="A1015" t="str">
            <v>A3962</v>
          </cell>
          <cell r="B1015" t="str">
            <v>Shiddiqi Diqi</v>
          </cell>
          <cell r="C1015" t="str">
            <v>TEMA C2</v>
          </cell>
          <cell r="D1015">
            <v>45383</v>
          </cell>
          <cell r="E1015" t="str">
            <v>Apr-24</v>
          </cell>
          <cell r="F1015" t="str">
            <v>-</v>
          </cell>
          <cell r="G1015" t="str">
            <v>-</v>
          </cell>
          <cell r="H1015" t="str">
            <v>-</v>
          </cell>
          <cell r="I1015" t="str">
            <v>-</v>
          </cell>
          <cell r="J1015" t="str">
            <v>REGULER</v>
          </cell>
          <cell r="K1015" t="str">
            <v>REGULER</v>
          </cell>
          <cell r="L1015" t="str">
            <v>REGULER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19</v>
          </cell>
          <cell r="R1015">
            <v>35</v>
          </cell>
          <cell r="S1015">
            <v>20</v>
          </cell>
          <cell r="T1015">
            <v>74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19</v>
          </cell>
          <cell r="Z1015">
            <v>35</v>
          </cell>
          <cell r="AA1015">
            <v>20</v>
          </cell>
          <cell r="AB1015">
            <v>74</v>
          </cell>
          <cell r="AC1015">
            <v>0</v>
          </cell>
          <cell r="AD1015" t="str">
            <v>TIDAK</v>
          </cell>
          <cell r="AE1015" t="str">
            <v>TIDAK</v>
          </cell>
          <cell r="AF1015">
            <v>74</v>
          </cell>
          <cell r="AG1015">
            <v>1</v>
          </cell>
          <cell r="AH1015" t="str">
            <v>SAPHIRE</v>
          </cell>
          <cell r="AI1015">
            <v>0</v>
          </cell>
          <cell r="AJ1015" t="str">
            <v>Y</v>
          </cell>
          <cell r="AK1015">
            <v>0</v>
          </cell>
          <cell r="AL1015">
            <v>45261</v>
          </cell>
          <cell r="AM1015">
            <v>45701</v>
          </cell>
          <cell r="AN1015">
            <v>1</v>
          </cell>
          <cell r="AO1015">
            <v>74</v>
          </cell>
          <cell r="AP1015" t="str">
            <v>-</v>
          </cell>
          <cell r="AQ1015" t="str">
            <v>-</v>
          </cell>
          <cell r="AR1015" t="str">
            <v>EKSKLUSIF</v>
          </cell>
          <cell r="AS1015" t="str">
            <v>EKSKLUSIF</v>
          </cell>
          <cell r="AT1015" t="str">
            <v>EKSKLUSIF</v>
          </cell>
          <cell r="AU1015" t="str">
            <v>REGULER</v>
          </cell>
          <cell r="AV1015" t="str">
            <v/>
          </cell>
          <cell r="AW1015">
            <v>47</v>
          </cell>
          <cell r="AX1015">
            <v>46</v>
          </cell>
          <cell r="AY1015">
            <v>42</v>
          </cell>
          <cell r="AZ1015">
            <v>50</v>
          </cell>
          <cell r="BA1015">
            <v>35</v>
          </cell>
          <cell r="BB1015">
            <v>47</v>
          </cell>
          <cell r="BC1015">
            <v>46</v>
          </cell>
          <cell r="BD1015">
            <v>42</v>
          </cell>
          <cell r="BE1015">
            <v>50</v>
          </cell>
          <cell r="BF1015">
            <v>35</v>
          </cell>
          <cell r="BG1015">
            <v>17</v>
          </cell>
          <cell r="BH1015">
            <v>47</v>
          </cell>
          <cell r="BI1015">
            <v>46</v>
          </cell>
          <cell r="BJ1015">
            <v>42</v>
          </cell>
          <cell r="BK1015">
            <v>50</v>
          </cell>
          <cell r="BL1015">
            <v>35</v>
          </cell>
          <cell r="BM1015">
            <v>22</v>
          </cell>
          <cell r="BN1015">
            <v>259</v>
          </cell>
          <cell r="BO1015">
            <v>17</v>
          </cell>
          <cell r="BP1015">
            <v>47</v>
          </cell>
          <cell r="BQ1015">
            <v>0</v>
          </cell>
          <cell r="BR1015">
            <v>0</v>
          </cell>
          <cell r="BS1015">
            <v>0</v>
          </cell>
          <cell r="BT1015">
            <v>35</v>
          </cell>
          <cell r="BU1015">
            <v>22</v>
          </cell>
          <cell r="BV1015">
            <v>121</v>
          </cell>
          <cell r="BW1015">
            <v>0</v>
          </cell>
          <cell r="BX1015" t="str">
            <v>TIDAK</v>
          </cell>
          <cell r="BY1015" t="str">
            <v>TIDAK</v>
          </cell>
        </row>
        <row r="1016">
          <cell r="A1016" t="str">
            <v>A1244</v>
          </cell>
          <cell r="B1016" t="str">
            <v>Shofia Novianti</v>
          </cell>
          <cell r="C1016" t="str">
            <v>TEMA C2</v>
          </cell>
          <cell r="D1016">
            <v>44942</v>
          </cell>
          <cell r="E1016" t="str">
            <v>Jan-23</v>
          </cell>
          <cell r="F1016" t="str">
            <v>EKSKLUSIF</v>
          </cell>
          <cell r="G1016" t="str">
            <v>EKSKLUSIF</v>
          </cell>
          <cell r="H1016" t="str">
            <v>EKSKLUSIF</v>
          </cell>
          <cell r="I1016" t="str">
            <v>EKSKLUSIF</v>
          </cell>
          <cell r="J1016" t="str">
            <v>EKSKLUSIF</v>
          </cell>
          <cell r="K1016" t="str">
            <v>EKSKLUSIF</v>
          </cell>
          <cell r="L1016" t="str">
            <v>EKSKLUSIF</v>
          </cell>
          <cell r="M1016">
            <v>21</v>
          </cell>
          <cell r="N1016">
            <v>47</v>
          </cell>
          <cell r="O1016">
            <v>40</v>
          </cell>
          <cell r="P1016">
            <v>41</v>
          </cell>
          <cell r="Q1016">
            <v>38</v>
          </cell>
          <cell r="R1016">
            <v>43</v>
          </cell>
          <cell r="S1016">
            <v>21</v>
          </cell>
          <cell r="T1016">
            <v>251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 t="str">
            <v>TIDAK</v>
          </cell>
          <cell r="AE1016" t="str">
            <v>TIDAK</v>
          </cell>
          <cell r="AF1016">
            <v>0</v>
          </cell>
          <cell r="AG1016">
            <v>2</v>
          </cell>
          <cell r="AH1016" t="str">
            <v>SAPHIRE</v>
          </cell>
          <cell r="AI1016">
            <v>0</v>
          </cell>
          <cell r="AJ1016" t="str">
            <v>FALSE</v>
          </cell>
          <cell r="AK1016">
            <v>0</v>
          </cell>
          <cell r="AL1016">
            <v>45261</v>
          </cell>
          <cell r="AM1016">
            <v>45701</v>
          </cell>
          <cell r="AN1016">
            <v>1</v>
          </cell>
          <cell r="AO1016">
            <v>0</v>
          </cell>
          <cell r="AP1016" t="str">
            <v>EKSKLUSIF</v>
          </cell>
          <cell r="AQ1016" t="str">
            <v>-</v>
          </cell>
          <cell r="AR1016" t="str">
            <v>EKSKLUSIF</v>
          </cell>
          <cell r="AS1016" t="str">
            <v>EKSKLUSIF</v>
          </cell>
          <cell r="AT1016" t="str">
            <v>EKSKLUSIF</v>
          </cell>
          <cell r="AU1016" t="str">
            <v>EKSKLUSIF</v>
          </cell>
          <cell r="AV1016" t="str">
            <v/>
          </cell>
          <cell r="AW1016">
            <v>46</v>
          </cell>
          <cell r="AX1016">
            <v>45</v>
          </cell>
          <cell r="AY1016">
            <v>43</v>
          </cell>
          <cell r="AZ1016">
            <v>47</v>
          </cell>
          <cell r="BA1016">
            <v>43</v>
          </cell>
          <cell r="BB1016">
            <v>46</v>
          </cell>
          <cell r="BC1016">
            <v>45</v>
          </cell>
          <cell r="BD1016">
            <v>43</v>
          </cell>
          <cell r="BE1016">
            <v>47</v>
          </cell>
          <cell r="BF1016">
            <v>43</v>
          </cell>
          <cell r="BG1016">
            <v>18</v>
          </cell>
          <cell r="BH1016">
            <v>46</v>
          </cell>
          <cell r="BI1016">
            <v>45</v>
          </cell>
          <cell r="BJ1016">
            <v>43</v>
          </cell>
          <cell r="BK1016">
            <v>47</v>
          </cell>
          <cell r="BL1016">
            <v>43</v>
          </cell>
          <cell r="BM1016">
            <v>21</v>
          </cell>
          <cell r="BN1016">
            <v>263</v>
          </cell>
          <cell r="BO1016">
            <v>0</v>
          </cell>
          <cell r="BP1016">
            <v>46</v>
          </cell>
          <cell r="BQ1016">
            <v>0</v>
          </cell>
          <cell r="BR1016">
            <v>0</v>
          </cell>
          <cell r="BS1016">
            <v>0</v>
          </cell>
          <cell r="BT1016">
            <v>0</v>
          </cell>
          <cell r="BU1016">
            <v>21</v>
          </cell>
          <cell r="BV1016">
            <v>67</v>
          </cell>
          <cell r="BW1016">
            <v>0</v>
          </cell>
          <cell r="BX1016" t="str">
            <v>TIDAK</v>
          </cell>
          <cell r="BY1016" t="str">
            <v>TIDAK</v>
          </cell>
        </row>
        <row r="1017">
          <cell r="A1017" t="str">
            <v>A3593</v>
          </cell>
          <cell r="B1017" t="str">
            <v>Shufia Ulinnadwa</v>
          </cell>
          <cell r="C1017" t="str">
            <v>TEMA C2</v>
          </cell>
          <cell r="D1017">
            <v>45331</v>
          </cell>
          <cell r="E1017" t="str">
            <v>Feb-24</v>
          </cell>
          <cell r="F1017" t="str">
            <v>-</v>
          </cell>
          <cell r="G1017" t="str">
            <v>-</v>
          </cell>
          <cell r="H1017" t="str">
            <v>REGULER</v>
          </cell>
          <cell r="I1017" t="str">
            <v>-</v>
          </cell>
          <cell r="J1017" t="str">
            <v>-</v>
          </cell>
          <cell r="K1017" t="str">
            <v>-</v>
          </cell>
          <cell r="L1017" t="str">
            <v>-</v>
          </cell>
          <cell r="M1017">
            <v>0</v>
          </cell>
          <cell r="N1017">
            <v>0</v>
          </cell>
          <cell r="O1017">
            <v>2</v>
          </cell>
          <cell r="P1017">
            <v>0</v>
          </cell>
          <cell r="Q1017">
            <v>0</v>
          </cell>
          <cell r="R1017">
            <v>0</v>
          </cell>
          <cell r="S1017" t="str">
            <v/>
          </cell>
          <cell r="T1017">
            <v>2</v>
          </cell>
          <cell r="U1017">
            <v>0</v>
          </cell>
          <cell r="V1017">
            <v>0</v>
          </cell>
          <cell r="W1017">
            <v>2</v>
          </cell>
          <cell r="X1017">
            <v>0</v>
          </cell>
          <cell r="Y1017">
            <v>0</v>
          </cell>
          <cell r="Z1017">
            <v>0</v>
          </cell>
          <cell r="AA1017" t="str">
            <v/>
          </cell>
          <cell r="AB1017">
            <v>2</v>
          </cell>
          <cell r="AC1017">
            <v>4</v>
          </cell>
          <cell r="AD1017" t="str">
            <v>DOWNGRADE</v>
          </cell>
          <cell r="AE1017" t="str">
            <v>RESET</v>
          </cell>
          <cell r="AF1017">
            <v>0</v>
          </cell>
          <cell r="AG1017">
            <v>1</v>
          </cell>
          <cell r="AH1017" t="str">
            <v>SAPHIRE</v>
          </cell>
          <cell r="AI1017">
            <v>0</v>
          </cell>
          <cell r="AJ1017" t="str">
            <v>FALSE</v>
          </cell>
          <cell r="AK1017">
            <v>0</v>
          </cell>
          <cell r="AL1017">
            <v>45261</v>
          </cell>
          <cell r="AM1017">
            <v>45701</v>
          </cell>
          <cell r="AN1017">
            <v>1</v>
          </cell>
          <cell r="AO1017">
            <v>0</v>
          </cell>
          <cell r="AP1017" t="str">
            <v>-</v>
          </cell>
          <cell r="AQ1017" t="str">
            <v>-</v>
          </cell>
          <cell r="AR1017" t="str">
            <v>-</v>
          </cell>
          <cell r="AS1017" t="str">
            <v>-</v>
          </cell>
          <cell r="AT1017" t="str">
            <v>-</v>
          </cell>
          <cell r="AU1017" t="str">
            <v>-</v>
          </cell>
          <cell r="AV1017" t="str">
            <v/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 t="str">
            <v/>
          </cell>
          <cell r="BH1017">
            <v>0</v>
          </cell>
          <cell r="BI1017">
            <v>0</v>
          </cell>
          <cell r="BJ1017">
            <v>0</v>
          </cell>
          <cell r="BK1017">
            <v>0</v>
          </cell>
          <cell r="BL1017">
            <v>0</v>
          </cell>
          <cell r="BM1017" t="str">
            <v/>
          </cell>
          <cell r="BN1017">
            <v>0</v>
          </cell>
          <cell r="BO1017" t="str">
            <v/>
          </cell>
          <cell r="BP1017">
            <v>0</v>
          </cell>
          <cell r="BQ1017">
            <v>0</v>
          </cell>
          <cell r="BR1017">
            <v>0</v>
          </cell>
          <cell r="BS1017">
            <v>0</v>
          </cell>
          <cell r="BT1017">
            <v>0</v>
          </cell>
          <cell r="BU1017" t="str">
            <v/>
          </cell>
          <cell r="BV1017">
            <v>0</v>
          </cell>
          <cell r="BW1017">
            <v>7</v>
          </cell>
          <cell r="BX1017" t="str">
            <v>DOWNGRADE</v>
          </cell>
          <cell r="BY1017" t="str">
            <v>RESET</v>
          </cell>
        </row>
        <row r="1018">
          <cell r="A1018" t="str">
            <v>A2627</v>
          </cell>
          <cell r="B1018" t="str">
            <v>Silvia Sri Oktarini</v>
          </cell>
          <cell r="C1018" t="str">
            <v>TEMA C2</v>
          </cell>
          <cell r="D1018">
            <v>45115</v>
          </cell>
          <cell r="E1018" t="str">
            <v>Jul-23</v>
          </cell>
          <cell r="F1018" t="str">
            <v>REGULER</v>
          </cell>
          <cell r="G1018" t="str">
            <v>REGULER</v>
          </cell>
          <cell r="H1018" t="str">
            <v>-</v>
          </cell>
          <cell r="I1018" t="str">
            <v>-</v>
          </cell>
          <cell r="J1018" t="str">
            <v>-</v>
          </cell>
          <cell r="K1018" t="str">
            <v>-</v>
          </cell>
          <cell r="L1018" t="str">
            <v>-</v>
          </cell>
          <cell r="M1018">
            <v>11</v>
          </cell>
          <cell r="N1018">
            <v>11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 t="str">
            <v/>
          </cell>
          <cell r="T1018">
            <v>22</v>
          </cell>
          <cell r="U1018">
            <v>11</v>
          </cell>
          <cell r="V1018">
            <v>11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 t="str">
            <v/>
          </cell>
          <cell r="AB1018">
            <v>22</v>
          </cell>
          <cell r="AC1018">
            <v>5</v>
          </cell>
          <cell r="AD1018" t="str">
            <v>DOWNGRADE</v>
          </cell>
          <cell r="AE1018" t="str">
            <v>RESET</v>
          </cell>
          <cell r="AF1018">
            <v>0</v>
          </cell>
          <cell r="AG1018">
            <v>6</v>
          </cell>
          <cell r="AH1018" t="str">
            <v>SAPHIRE</v>
          </cell>
          <cell r="AI1018">
            <v>0</v>
          </cell>
          <cell r="AJ1018" t="str">
            <v>FALSE</v>
          </cell>
          <cell r="AK1018">
            <v>0</v>
          </cell>
          <cell r="AL1018">
            <v>45261</v>
          </cell>
          <cell r="AM1018">
            <v>45701</v>
          </cell>
          <cell r="AN1018">
            <v>1</v>
          </cell>
          <cell r="AO1018">
            <v>0</v>
          </cell>
          <cell r="AP1018" t="str">
            <v>-</v>
          </cell>
          <cell r="AQ1018" t="str">
            <v>-</v>
          </cell>
          <cell r="AR1018" t="str">
            <v>-</v>
          </cell>
          <cell r="AS1018" t="str">
            <v>-</v>
          </cell>
          <cell r="AT1018" t="str">
            <v>-</v>
          </cell>
          <cell r="AU1018" t="str">
            <v>-</v>
          </cell>
          <cell r="AV1018" t="str">
            <v/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 t="str">
            <v/>
          </cell>
          <cell r="BH1018">
            <v>0</v>
          </cell>
          <cell r="BI1018">
            <v>0</v>
          </cell>
          <cell r="BJ1018">
            <v>0</v>
          </cell>
          <cell r="BK1018">
            <v>0</v>
          </cell>
          <cell r="BL1018">
            <v>0</v>
          </cell>
          <cell r="BM1018" t="str">
            <v/>
          </cell>
          <cell r="BN1018">
            <v>0</v>
          </cell>
          <cell r="BO1018" t="str">
            <v/>
          </cell>
          <cell r="BP1018">
            <v>0</v>
          </cell>
          <cell r="BQ1018">
            <v>0</v>
          </cell>
          <cell r="BR1018">
            <v>0</v>
          </cell>
          <cell r="BS1018">
            <v>0</v>
          </cell>
          <cell r="BT1018">
            <v>0</v>
          </cell>
          <cell r="BU1018" t="str">
            <v/>
          </cell>
          <cell r="BV1018">
            <v>0</v>
          </cell>
          <cell r="BW1018">
            <v>7</v>
          </cell>
          <cell r="BX1018" t="str">
            <v>DOWNGRADE</v>
          </cell>
          <cell r="BY1018" t="str">
            <v>RESET</v>
          </cell>
        </row>
        <row r="1019">
          <cell r="A1019" t="str">
            <v>A3662</v>
          </cell>
          <cell r="B1019" t="str">
            <v>Syafira Pratistha</v>
          </cell>
          <cell r="C1019" t="str">
            <v>TEMA C2</v>
          </cell>
          <cell r="D1019">
            <v>45315</v>
          </cell>
          <cell r="E1019" t="str">
            <v>Jan-24</v>
          </cell>
          <cell r="F1019" t="str">
            <v>-</v>
          </cell>
          <cell r="G1019" t="str">
            <v>REGULER</v>
          </cell>
          <cell r="H1019" t="str">
            <v>REGULER</v>
          </cell>
          <cell r="I1019" t="str">
            <v>-</v>
          </cell>
          <cell r="J1019" t="str">
            <v>REGULER</v>
          </cell>
          <cell r="K1019" t="str">
            <v>-</v>
          </cell>
          <cell r="L1019" t="str">
            <v>-</v>
          </cell>
          <cell r="M1019">
            <v>0</v>
          </cell>
          <cell r="N1019">
            <v>2</v>
          </cell>
          <cell r="O1019">
            <v>6</v>
          </cell>
          <cell r="P1019">
            <v>0</v>
          </cell>
          <cell r="Q1019">
            <v>1</v>
          </cell>
          <cell r="R1019">
            <v>0</v>
          </cell>
          <cell r="S1019" t="str">
            <v/>
          </cell>
          <cell r="T1019">
            <v>9</v>
          </cell>
          <cell r="U1019">
            <v>0</v>
          </cell>
          <cell r="V1019">
            <v>2</v>
          </cell>
          <cell r="W1019">
            <v>6</v>
          </cell>
          <cell r="X1019">
            <v>0</v>
          </cell>
          <cell r="Y1019">
            <v>1</v>
          </cell>
          <cell r="Z1019">
            <v>0</v>
          </cell>
          <cell r="AA1019" t="str">
            <v/>
          </cell>
          <cell r="AB1019">
            <v>9</v>
          </cell>
          <cell r="AC1019">
            <v>3</v>
          </cell>
          <cell r="AD1019" t="str">
            <v>DOWNGRADE</v>
          </cell>
          <cell r="AE1019" t="str">
            <v>TIDAK</v>
          </cell>
          <cell r="AF1019">
            <v>4.5</v>
          </cell>
          <cell r="AG1019">
            <v>1</v>
          </cell>
          <cell r="AH1019" t="str">
            <v>SAPHIRE</v>
          </cell>
          <cell r="AI1019">
            <v>0</v>
          </cell>
          <cell r="AJ1019" t="str">
            <v>FALSE</v>
          </cell>
          <cell r="AK1019">
            <v>0</v>
          </cell>
          <cell r="AL1019">
            <v>45261</v>
          </cell>
          <cell r="AM1019">
            <v>45701</v>
          </cell>
          <cell r="AN1019">
            <v>1</v>
          </cell>
          <cell r="AO1019">
            <v>4.5</v>
          </cell>
          <cell r="AP1019" t="str">
            <v>-</v>
          </cell>
          <cell r="AQ1019" t="str">
            <v>-</v>
          </cell>
          <cell r="AR1019" t="str">
            <v>-</v>
          </cell>
          <cell r="AS1019" t="str">
            <v>-</v>
          </cell>
          <cell r="AT1019" t="str">
            <v>-</v>
          </cell>
          <cell r="AU1019" t="str">
            <v>-</v>
          </cell>
          <cell r="AV1019" t="str">
            <v/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 t="str">
            <v/>
          </cell>
          <cell r="BH1019">
            <v>0</v>
          </cell>
          <cell r="BI1019">
            <v>0</v>
          </cell>
          <cell r="BJ1019">
            <v>0</v>
          </cell>
          <cell r="BK1019">
            <v>0</v>
          </cell>
          <cell r="BL1019">
            <v>0</v>
          </cell>
          <cell r="BM1019" t="str">
            <v/>
          </cell>
          <cell r="BN1019">
            <v>0</v>
          </cell>
          <cell r="BO1019" t="str">
            <v/>
          </cell>
          <cell r="BP1019">
            <v>0</v>
          </cell>
          <cell r="BQ1019">
            <v>0</v>
          </cell>
          <cell r="BR1019">
            <v>0</v>
          </cell>
          <cell r="BS1019">
            <v>0</v>
          </cell>
          <cell r="BT1019">
            <v>0</v>
          </cell>
          <cell r="BU1019" t="str">
            <v/>
          </cell>
          <cell r="BV1019">
            <v>0</v>
          </cell>
          <cell r="BW1019">
            <v>7</v>
          </cell>
          <cell r="BX1019" t="str">
            <v>DOWNGRADE</v>
          </cell>
          <cell r="BY1019" t="str">
            <v>RESET</v>
          </cell>
        </row>
        <row r="1020">
          <cell r="A1020" t="str">
            <v>A3987</v>
          </cell>
          <cell r="B1020" t="str">
            <v>Sylvester Sandro Novergio</v>
          </cell>
          <cell r="C1020" t="str">
            <v>TEMA C2</v>
          </cell>
          <cell r="D1020">
            <v>45407</v>
          </cell>
          <cell r="E1020" t="str">
            <v>Apr-24</v>
          </cell>
          <cell r="F1020" t="str">
            <v>-</v>
          </cell>
          <cell r="G1020" t="str">
            <v>-</v>
          </cell>
          <cell r="H1020" t="str">
            <v>-</v>
          </cell>
          <cell r="I1020" t="str">
            <v>-</v>
          </cell>
          <cell r="J1020" t="str">
            <v>REGULER</v>
          </cell>
          <cell r="K1020" t="str">
            <v>-</v>
          </cell>
          <cell r="L1020" t="str">
            <v>-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1</v>
          </cell>
          <cell r="R1020">
            <v>0</v>
          </cell>
          <cell r="S1020" t="str">
            <v/>
          </cell>
          <cell r="T1020">
            <v>1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1</v>
          </cell>
          <cell r="Z1020">
            <v>0</v>
          </cell>
          <cell r="AA1020" t="str">
            <v/>
          </cell>
          <cell r="AB1020">
            <v>1</v>
          </cell>
          <cell r="AC1020">
            <v>2</v>
          </cell>
          <cell r="AD1020" t="str">
            <v>TIDAK</v>
          </cell>
          <cell r="AE1020" t="str">
            <v>TIDAK</v>
          </cell>
          <cell r="AF1020">
            <v>1</v>
          </cell>
          <cell r="AG1020">
            <v>1</v>
          </cell>
          <cell r="AH1020" t="str">
            <v>SAPHIRE</v>
          </cell>
          <cell r="AI1020">
            <v>0</v>
          </cell>
          <cell r="AJ1020" t="str">
            <v>FALSE</v>
          </cell>
          <cell r="AK1020">
            <v>0</v>
          </cell>
          <cell r="AL1020">
            <v>45261</v>
          </cell>
          <cell r="AM1020">
            <v>45701</v>
          </cell>
          <cell r="AN1020">
            <v>1</v>
          </cell>
          <cell r="AO1020">
            <v>1</v>
          </cell>
          <cell r="AP1020" t="str">
            <v>-</v>
          </cell>
          <cell r="AQ1020" t="str">
            <v>-</v>
          </cell>
          <cell r="AR1020" t="str">
            <v>-</v>
          </cell>
          <cell r="AS1020" t="str">
            <v>-</v>
          </cell>
          <cell r="AT1020" t="str">
            <v>-</v>
          </cell>
          <cell r="AU1020" t="str">
            <v>-</v>
          </cell>
          <cell r="AV1020" t="str">
            <v/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 t="str">
            <v/>
          </cell>
          <cell r="BH1020">
            <v>0</v>
          </cell>
          <cell r="BI1020">
            <v>0</v>
          </cell>
          <cell r="BJ1020">
            <v>0</v>
          </cell>
          <cell r="BK1020">
            <v>0</v>
          </cell>
          <cell r="BL1020">
            <v>0</v>
          </cell>
          <cell r="BM1020" t="str">
            <v/>
          </cell>
          <cell r="BN1020">
            <v>0</v>
          </cell>
          <cell r="BO1020" t="str">
            <v/>
          </cell>
          <cell r="BP1020">
            <v>0</v>
          </cell>
          <cell r="BQ1020">
            <v>0</v>
          </cell>
          <cell r="BR1020">
            <v>0</v>
          </cell>
          <cell r="BS1020">
            <v>0</v>
          </cell>
          <cell r="BT1020">
            <v>0</v>
          </cell>
          <cell r="BU1020" t="str">
            <v/>
          </cell>
          <cell r="BV1020">
            <v>0</v>
          </cell>
          <cell r="BW1020">
            <v>7</v>
          </cell>
          <cell r="BX1020" t="str">
            <v>DOWNGRADE</v>
          </cell>
          <cell r="BY1020" t="str">
            <v>RESET</v>
          </cell>
        </row>
        <row r="1021">
          <cell r="A1021" t="str">
            <v>A2619</v>
          </cell>
          <cell r="B1021" t="str">
            <v>Tedi Afriyanto</v>
          </cell>
          <cell r="C1021" t="str">
            <v>TEMA C2</v>
          </cell>
          <cell r="D1021">
            <v>45115</v>
          </cell>
          <cell r="E1021" t="str">
            <v>Jul-23</v>
          </cell>
          <cell r="F1021" t="str">
            <v>REGULER</v>
          </cell>
          <cell r="G1021" t="str">
            <v>REGULER</v>
          </cell>
          <cell r="H1021" t="str">
            <v>REGULER</v>
          </cell>
          <cell r="I1021" t="str">
            <v>REGULER</v>
          </cell>
          <cell r="J1021" t="str">
            <v>REGULER</v>
          </cell>
          <cell r="K1021" t="str">
            <v>REGULER</v>
          </cell>
          <cell r="L1021" t="str">
            <v>REGULER</v>
          </cell>
          <cell r="M1021">
            <v>20</v>
          </cell>
          <cell r="N1021">
            <v>11</v>
          </cell>
          <cell r="O1021">
            <v>2</v>
          </cell>
          <cell r="P1021">
            <v>5</v>
          </cell>
          <cell r="Q1021">
            <v>11</v>
          </cell>
          <cell r="R1021">
            <v>32</v>
          </cell>
          <cell r="S1021">
            <v>15</v>
          </cell>
          <cell r="T1021">
            <v>96</v>
          </cell>
          <cell r="U1021">
            <v>20</v>
          </cell>
          <cell r="V1021">
            <v>11</v>
          </cell>
          <cell r="W1021">
            <v>2</v>
          </cell>
          <cell r="X1021">
            <v>5</v>
          </cell>
          <cell r="Y1021">
            <v>11</v>
          </cell>
          <cell r="Z1021">
            <v>32</v>
          </cell>
          <cell r="AA1021">
            <v>15</v>
          </cell>
          <cell r="AB1021">
            <v>96</v>
          </cell>
          <cell r="AC1021">
            <v>0</v>
          </cell>
          <cell r="AD1021" t="str">
            <v>TIDAK</v>
          </cell>
          <cell r="AE1021" t="str">
            <v>TIDAK</v>
          </cell>
          <cell r="AF1021">
            <v>96</v>
          </cell>
          <cell r="AG1021">
            <v>1</v>
          </cell>
          <cell r="AH1021" t="str">
            <v>SAPHIRE</v>
          </cell>
          <cell r="AI1021">
            <v>65</v>
          </cell>
          <cell r="AJ1021" t="str">
            <v>Y</v>
          </cell>
          <cell r="AK1021">
            <v>0</v>
          </cell>
          <cell r="AL1021">
            <v>45261</v>
          </cell>
          <cell r="AM1021">
            <v>45701</v>
          </cell>
          <cell r="AN1021">
            <v>1</v>
          </cell>
          <cell r="AO1021">
            <v>31</v>
          </cell>
          <cell r="AP1021" t="str">
            <v>-</v>
          </cell>
          <cell r="AQ1021" t="str">
            <v>-</v>
          </cell>
          <cell r="AR1021" t="str">
            <v>REGULER</v>
          </cell>
          <cell r="AS1021" t="str">
            <v>-</v>
          </cell>
          <cell r="AT1021" t="str">
            <v>REGULER</v>
          </cell>
          <cell r="AU1021" t="str">
            <v>REGULER</v>
          </cell>
          <cell r="AV1021" t="str">
            <v/>
          </cell>
          <cell r="AW1021">
            <v>19</v>
          </cell>
          <cell r="AX1021">
            <v>1</v>
          </cell>
          <cell r="AY1021">
            <v>0</v>
          </cell>
          <cell r="AZ1021">
            <v>12</v>
          </cell>
          <cell r="BA1021">
            <v>37</v>
          </cell>
          <cell r="BB1021">
            <v>19</v>
          </cell>
          <cell r="BC1021">
            <v>1</v>
          </cell>
          <cell r="BD1021">
            <v>0</v>
          </cell>
          <cell r="BE1021">
            <v>12</v>
          </cell>
          <cell r="BF1021">
            <v>37</v>
          </cell>
          <cell r="BG1021">
            <v>11</v>
          </cell>
          <cell r="BH1021">
            <v>19</v>
          </cell>
          <cell r="BI1021">
            <v>1</v>
          </cell>
          <cell r="BJ1021">
            <v>0</v>
          </cell>
          <cell r="BK1021">
            <v>12</v>
          </cell>
          <cell r="BL1021">
            <v>37</v>
          </cell>
          <cell r="BM1021">
            <v>20</v>
          </cell>
          <cell r="BN1021">
            <v>100</v>
          </cell>
          <cell r="BO1021">
            <v>11</v>
          </cell>
          <cell r="BP1021">
            <v>19</v>
          </cell>
          <cell r="BQ1021">
            <v>1</v>
          </cell>
          <cell r="BR1021">
            <v>0</v>
          </cell>
          <cell r="BS1021">
            <v>12</v>
          </cell>
          <cell r="BT1021">
            <v>37</v>
          </cell>
          <cell r="BU1021">
            <v>20</v>
          </cell>
          <cell r="BV1021">
            <v>100</v>
          </cell>
          <cell r="BW1021">
            <v>1</v>
          </cell>
          <cell r="BX1021" t="str">
            <v>TIDAK</v>
          </cell>
          <cell r="BY1021" t="str">
            <v>TIDAK</v>
          </cell>
        </row>
        <row r="1022">
          <cell r="A1022" t="str">
            <v>A2538</v>
          </cell>
          <cell r="B1022" t="str">
            <v>Tegar Ari Prasetyo</v>
          </cell>
          <cell r="C1022" t="str">
            <v>TEMA C2</v>
          </cell>
          <cell r="D1022">
            <v>45093</v>
          </cell>
          <cell r="E1022" t="str">
            <v>Jun-23</v>
          </cell>
          <cell r="F1022" t="str">
            <v>-</v>
          </cell>
          <cell r="G1022" t="str">
            <v>REGULER</v>
          </cell>
          <cell r="H1022" t="str">
            <v>-</v>
          </cell>
          <cell r="I1022" t="str">
            <v>-</v>
          </cell>
          <cell r="J1022" t="str">
            <v>-</v>
          </cell>
          <cell r="K1022" t="str">
            <v>-</v>
          </cell>
          <cell r="L1022" t="str">
            <v>-</v>
          </cell>
          <cell r="M1022">
            <v>0</v>
          </cell>
          <cell r="N1022">
            <v>2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 t="str">
            <v/>
          </cell>
          <cell r="T1022">
            <v>2</v>
          </cell>
          <cell r="U1022">
            <v>0</v>
          </cell>
          <cell r="V1022">
            <v>2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 t="str">
            <v/>
          </cell>
          <cell r="AB1022">
            <v>2</v>
          </cell>
          <cell r="AC1022">
            <v>6</v>
          </cell>
          <cell r="AD1022" t="str">
            <v>DOWNGRADE</v>
          </cell>
          <cell r="AE1022" t="str">
            <v>RESET</v>
          </cell>
          <cell r="AF1022">
            <v>0</v>
          </cell>
          <cell r="AG1022">
            <v>1</v>
          </cell>
          <cell r="AH1022" t="str">
            <v>SAPHIRE</v>
          </cell>
          <cell r="AI1022">
            <v>0</v>
          </cell>
          <cell r="AJ1022" t="str">
            <v>FALSE</v>
          </cell>
          <cell r="AK1022">
            <v>0</v>
          </cell>
          <cell r="AL1022">
            <v>45261</v>
          </cell>
          <cell r="AM1022">
            <v>45701</v>
          </cell>
          <cell r="AN1022">
            <v>1</v>
          </cell>
          <cell r="AO1022">
            <v>0</v>
          </cell>
          <cell r="AP1022" t="str">
            <v>-</v>
          </cell>
          <cell r="AQ1022" t="str">
            <v>-</v>
          </cell>
          <cell r="AR1022" t="str">
            <v>-</v>
          </cell>
          <cell r="AS1022" t="str">
            <v>-</v>
          </cell>
          <cell r="AT1022" t="str">
            <v>-</v>
          </cell>
          <cell r="AU1022" t="str">
            <v>-</v>
          </cell>
          <cell r="AV1022" t="str">
            <v/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 t="str">
            <v/>
          </cell>
          <cell r="BH1022">
            <v>0</v>
          </cell>
          <cell r="BI1022">
            <v>0</v>
          </cell>
          <cell r="BJ1022">
            <v>0</v>
          </cell>
          <cell r="BK1022">
            <v>0</v>
          </cell>
          <cell r="BL1022">
            <v>0</v>
          </cell>
          <cell r="BM1022" t="str">
            <v/>
          </cell>
          <cell r="BN1022">
            <v>0</v>
          </cell>
          <cell r="BO1022" t="str">
            <v/>
          </cell>
          <cell r="BP1022">
            <v>0</v>
          </cell>
          <cell r="BQ1022">
            <v>0</v>
          </cell>
          <cell r="BR1022">
            <v>0</v>
          </cell>
          <cell r="BS1022">
            <v>0</v>
          </cell>
          <cell r="BT1022">
            <v>0</v>
          </cell>
          <cell r="BU1022" t="str">
            <v/>
          </cell>
          <cell r="BV1022">
            <v>0</v>
          </cell>
          <cell r="BW1022">
            <v>7</v>
          </cell>
          <cell r="BX1022" t="str">
            <v>DOWNGRADE</v>
          </cell>
          <cell r="BY1022" t="str">
            <v>RESET</v>
          </cell>
        </row>
        <row r="1023">
          <cell r="A1023" t="str">
            <v>A4022</v>
          </cell>
          <cell r="B1023" t="str">
            <v>THEODORA RAESITA</v>
          </cell>
          <cell r="C1023" t="str">
            <v>TEMA C2</v>
          </cell>
          <cell r="D1023">
            <v>45415</v>
          </cell>
          <cell r="E1023" t="str">
            <v>May-24</v>
          </cell>
          <cell r="F1023" t="str">
            <v>-</v>
          </cell>
          <cell r="G1023" t="str">
            <v>-</v>
          </cell>
          <cell r="H1023" t="str">
            <v>-</v>
          </cell>
          <cell r="I1023" t="str">
            <v>-</v>
          </cell>
          <cell r="J1023" t="str">
            <v>-</v>
          </cell>
          <cell r="K1023" t="str">
            <v>REGULER</v>
          </cell>
          <cell r="L1023" t="str">
            <v>REGULER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34</v>
          </cell>
          <cell r="S1023">
            <v>13</v>
          </cell>
          <cell r="T1023">
            <v>47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34</v>
          </cell>
          <cell r="AA1023">
            <v>13</v>
          </cell>
          <cell r="AB1023">
            <v>47</v>
          </cell>
          <cell r="AC1023">
            <v>0</v>
          </cell>
          <cell r="AD1023" t="str">
            <v>TIDAK</v>
          </cell>
          <cell r="AE1023" t="str">
            <v>TIDAK</v>
          </cell>
          <cell r="AF1023">
            <v>47</v>
          </cell>
          <cell r="AG1023">
            <v>1</v>
          </cell>
          <cell r="AH1023" t="str">
            <v>SAPHIRE</v>
          </cell>
          <cell r="AI1023">
            <v>0</v>
          </cell>
          <cell r="AJ1023" t="str">
            <v>FALSE</v>
          </cell>
          <cell r="AK1023">
            <v>0</v>
          </cell>
          <cell r="AL1023">
            <v>45261</v>
          </cell>
          <cell r="AM1023">
            <v>45701</v>
          </cell>
          <cell r="AN1023">
            <v>1</v>
          </cell>
          <cell r="AO1023">
            <v>47</v>
          </cell>
          <cell r="AP1023" t="str">
            <v>-</v>
          </cell>
          <cell r="AQ1023" t="str">
            <v>-</v>
          </cell>
          <cell r="AR1023" t="str">
            <v>REGULER</v>
          </cell>
          <cell r="AS1023" t="str">
            <v>-</v>
          </cell>
          <cell r="AT1023" t="str">
            <v>-</v>
          </cell>
          <cell r="AU1023" t="str">
            <v>-</v>
          </cell>
          <cell r="AV1023" t="str">
            <v/>
          </cell>
          <cell r="AW1023">
            <v>26</v>
          </cell>
          <cell r="AX1023">
            <v>31</v>
          </cell>
          <cell r="AY1023">
            <v>0</v>
          </cell>
          <cell r="AZ1023">
            <v>0</v>
          </cell>
          <cell r="BA1023">
            <v>0</v>
          </cell>
          <cell r="BB1023">
            <v>26</v>
          </cell>
          <cell r="BC1023">
            <v>31</v>
          </cell>
          <cell r="BD1023">
            <v>0</v>
          </cell>
          <cell r="BE1023">
            <v>0</v>
          </cell>
          <cell r="BF1023">
            <v>0</v>
          </cell>
          <cell r="BG1023">
            <v>15</v>
          </cell>
          <cell r="BH1023">
            <v>26</v>
          </cell>
          <cell r="BI1023">
            <v>31</v>
          </cell>
          <cell r="BJ1023">
            <v>0</v>
          </cell>
          <cell r="BK1023">
            <v>0</v>
          </cell>
          <cell r="BL1023">
            <v>0</v>
          </cell>
          <cell r="BM1023" t="str">
            <v/>
          </cell>
          <cell r="BN1023">
            <v>72</v>
          </cell>
          <cell r="BO1023">
            <v>15</v>
          </cell>
          <cell r="BP1023">
            <v>26</v>
          </cell>
          <cell r="BQ1023">
            <v>31</v>
          </cell>
          <cell r="BR1023">
            <v>0</v>
          </cell>
          <cell r="BS1023">
            <v>0</v>
          </cell>
          <cell r="BT1023">
            <v>0</v>
          </cell>
          <cell r="BU1023" t="str">
            <v/>
          </cell>
          <cell r="BV1023">
            <v>72</v>
          </cell>
          <cell r="BW1023">
            <v>4</v>
          </cell>
          <cell r="BX1023" t="str">
            <v>DOWNGRADE</v>
          </cell>
          <cell r="BY1023" t="str">
            <v>RESET</v>
          </cell>
        </row>
        <row r="1024">
          <cell r="A1024" t="str">
            <v>A4026</v>
          </cell>
          <cell r="B1024" t="str">
            <v>THEONA PUTRI INTIZANY</v>
          </cell>
          <cell r="C1024" t="str">
            <v>TEMA C2</v>
          </cell>
          <cell r="D1024">
            <v>45418</v>
          </cell>
          <cell r="E1024" t="str">
            <v>May-24</v>
          </cell>
          <cell r="F1024" t="str">
            <v>-</v>
          </cell>
          <cell r="G1024" t="str">
            <v>-</v>
          </cell>
          <cell r="H1024" t="str">
            <v>-</v>
          </cell>
          <cell r="I1024" t="str">
            <v>-</v>
          </cell>
          <cell r="J1024" t="str">
            <v>-</v>
          </cell>
          <cell r="K1024" t="str">
            <v>REGULER</v>
          </cell>
          <cell r="L1024" t="str">
            <v>-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14</v>
          </cell>
          <cell r="S1024" t="str">
            <v/>
          </cell>
          <cell r="T1024">
            <v>14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14</v>
          </cell>
          <cell r="AA1024" t="str">
            <v/>
          </cell>
          <cell r="AB1024">
            <v>14</v>
          </cell>
          <cell r="AC1024">
            <v>1</v>
          </cell>
          <cell r="AD1024" t="str">
            <v>TIDAK</v>
          </cell>
          <cell r="AE1024" t="str">
            <v>TIDAK</v>
          </cell>
          <cell r="AF1024">
            <v>14</v>
          </cell>
          <cell r="AG1024">
            <v>1</v>
          </cell>
          <cell r="AH1024" t="str">
            <v>SAPHIRE</v>
          </cell>
          <cell r="AI1024">
            <v>0</v>
          </cell>
          <cell r="AJ1024" t="str">
            <v>FALSE</v>
          </cell>
          <cell r="AK1024">
            <v>0</v>
          </cell>
          <cell r="AL1024">
            <v>45261</v>
          </cell>
          <cell r="AM1024">
            <v>45701</v>
          </cell>
          <cell r="AN1024">
            <v>1</v>
          </cell>
          <cell r="AO1024">
            <v>14</v>
          </cell>
          <cell r="AP1024" t="str">
            <v>-</v>
          </cell>
          <cell r="AQ1024" t="str">
            <v>-</v>
          </cell>
          <cell r="AR1024" t="str">
            <v>-</v>
          </cell>
          <cell r="AS1024" t="str">
            <v>-</v>
          </cell>
          <cell r="AT1024" t="str">
            <v>-</v>
          </cell>
          <cell r="AU1024" t="str">
            <v>-</v>
          </cell>
          <cell r="AV1024" t="str">
            <v/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 t="str">
            <v/>
          </cell>
          <cell r="BH1024">
            <v>0</v>
          </cell>
          <cell r="BI1024">
            <v>0</v>
          </cell>
          <cell r="BJ1024">
            <v>0</v>
          </cell>
          <cell r="BK1024">
            <v>0</v>
          </cell>
          <cell r="BL1024">
            <v>0</v>
          </cell>
          <cell r="BM1024" t="str">
            <v/>
          </cell>
          <cell r="BN1024">
            <v>0</v>
          </cell>
          <cell r="BO1024" t="str">
            <v/>
          </cell>
          <cell r="BP1024">
            <v>0</v>
          </cell>
          <cell r="BQ1024">
            <v>0</v>
          </cell>
          <cell r="BR1024">
            <v>0</v>
          </cell>
          <cell r="BS1024">
            <v>0</v>
          </cell>
          <cell r="BT1024">
            <v>0</v>
          </cell>
          <cell r="BU1024" t="str">
            <v/>
          </cell>
          <cell r="BV1024">
            <v>0</v>
          </cell>
          <cell r="BW1024">
            <v>7</v>
          </cell>
          <cell r="BX1024" t="str">
            <v>DOWNGRADE</v>
          </cell>
          <cell r="BY1024" t="str">
            <v>RESET</v>
          </cell>
        </row>
        <row r="1025">
          <cell r="A1025" t="str">
            <v>A3081</v>
          </cell>
          <cell r="B1025" t="str">
            <v>Tiara Ayu Wening Sekar Langit</v>
          </cell>
          <cell r="C1025" t="str">
            <v>TEMA C2</v>
          </cell>
          <cell r="D1025">
            <v>45212</v>
          </cell>
          <cell r="E1025" t="str">
            <v>Oct-23</v>
          </cell>
          <cell r="F1025" t="str">
            <v>REGULER</v>
          </cell>
          <cell r="G1025" t="str">
            <v>REGULER</v>
          </cell>
          <cell r="H1025" t="str">
            <v>-</v>
          </cell>
          <cell r="I1025" t="str">
            <v>-</v>
          </cell>
          <cell r="J1025" t="str">
            <v>-</v>
          </cell>
          <cell r="K1025" t="str">
            <v>-</v>
          </cell>
          <cell r="L1025" t="str">
            <v>-</v>
          </cell>
          <cell r="M1025">
            <v>12</v>
          </cell>
          <cell r="N1025">
            <v>20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 t="str">
            <v/>
          </cell>
          <cell r="T1025">
            <v>32</v>
          </cell>
          <cell r="U1025">
            <v>12</v>
          </cell>
          <cell r="V1025">
            <v>20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 t="str">
            <v/>
          </cell>
          <cell r="AB1025">
            <v>32</v>
          </cell>
          <cell r="AC1025">
            <v>5</v>
          </cell>
          <cell r="AD1025" t="str">
            <v>DOWNGRADE</v>
          </cell>
          <cell r="AE1025" t="str">
            <v>RESET</v>
          </cell>
          <cell r="AF1025">
            <v>0</v>
          </cell>
          <cell r="AG1025">
            <v>1</v>
          </cell>
          <cell r="AH1025" t="str">
            <v>SAPHIRE</v>
          </cell>
          <cell r="AI1025">
            <v>0</v>
          </cell>
          <cell r="AJ1025" t="str">
            <v>FALSE</v>
          </cell>
          <cell r="AK1025">
            <v>0</v>
          </cell>
          <cell r="AL1025">
            <v>45261</v>
          </cell>
          <cell r="AM1025">
            <v>45701</v>
          </cell>
          <cell r="AN1025">
            <v>1</v>
          </cell>
          <cell r="AO1025">
            <v>0</v>
          </cell>
          <cell r="AP1025" t="str">
            <v>-</v>
          </cell>
          <cell r="AQ1025" t="str">
            <v>-</v>
          </cell>
          <cell r="AR1025" t="str">
            <v>-</v>
          </cell>
          <cell r="AS1025" t="str">
            <v>-</v>
          </cell>
          <cell r="AT1025" t="str">
            <v>-</v>
          </cell>
          <cell r="AU1025" t="str">
            <v>-</v>
          </cell>
          <cell r="AV1025" t="str">
            <v/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 t="str">
            <v/>
          </cell>
          <cell r="BH1025">
            <v>0</v>
          </cell>
          <cell r="BI1025">
            <v>0</v>
          </cell>
          <cell r="BJ1025">
            <v>0</v>
          </cell>
          <cell r="BK1025">
            <v>0</v>
          </cell>
          <cell r="BL1025">
            <v>0</v>
          </cell>
          <cell r="BM1025" t="str">
            <v/>
          </cell>
          <cell r="BN1025">
            <v>0</v>
          </cell>
          <cell r="BO1025" t="str">
            <v/>
          </cell>
          <cell r="BP1025">
            <v>0</v>
          </cell>
          <cell r="BQ1025">
            <v>0</v>
          </cell>
          <cell r="BR1025">
            <v>0</v>
          </cell>
          <cell r="BS1025">
            <v>0</v>
          </cell>
          <cell r="BT1025">
            <v>0</v>
          </cell>
          <cell r="BU1025" t="str">
            <v/>
          </cell>
          <cell r="BV1025">
            <v>0</v>
          </cell>
          <cell r="BW1025">
            <v>7</v>
          </cell>
          <cell r="BX1025" t="str">
            <v>DOWNGRADE</v>
          </cell>
          <cell r="BY1025" t="str">
            <v>RESET</v>
          </cell>
        </row>
        <row r="1026">
          <cell r="A1026" t="str">
            <v>A2450</v>
          </cell>
          <cell r="B1026" t="str">
            <v xml:space="preserve">Tiara Liyan Kusuma </v>
          </cell>
          <cell r="C1026" t="str">
            <v>TEMA C2</v>
          </cell>
          <cell r="D1026">
            <v>45079</v>
          </cell>
          <cell r="E1026" t="str">
            <v>Jun-23</v>
          </cell>
          <cell r="F1026" t="str">
            <v>REGULER</v>
          </cell>
          <cell r="G1026" t="str">
            <v>REGULER</v>
          </cell>
          <cell r="H1026" t="str">
            <v>-</v>
          </cell>
          <cell r="I1026" t="str">
            <v>-</v>
          </cell>
          <cell r="J1026" t="str">
            <v>-</v>
          </cell>
          <cell r="K1026" t="str">
            <v>-</v>
          </cell>
          <cell r="L1026" t="str">
            <v>-</v>
          </cell>
          <cell r="M1026">
            <v>0</v>
          </cell>
          <cell r="N1026">
            <v>1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 t="str">
            <v/>
          </cell>
          <cell r="T1026">
            <v>1</v>
          </cell>
          <cell r="U1026">
            <v>0</v>
          </cell>
          <cell r="V1026">
            <v>1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 t="str">
            <v/>
          </cell>
          <cell r="AB1026">
            <v>1</v>
          </cell>
          <cell r="AC1026">
            <v>6</v>
          </cell>
          <cell r="AD1026" t="str">
            <v>DOWNGRADE</v>
          </cell>
          <cell r="AE1026" t="str">
            <v>RESET</v>
          </cell>
          <cell r="AF1026">
            <v>0</v>
          </cell>
          <cell r="AG1026">
            <v>1</v>
          </cell>
          <cell r="AH1026" t="str">
            <v>SAPHIRE</v>
          </cell>
          <cell r="AI1026">
            <v>0</v>
          </cell>
          <cell r="AJ1026" t="str">
            <v>FALSE</v>
          </cell>
          <cell r="AK1026">
            <v>0</v>
          </cell>
          <cell r="AL1026">
            <v>45261</v>
          </cell>
          <cell r="AM1026">
            <v>45701</v>
          </cell>
          <cell r="AN1026">
            <v>1</v>
          </cell>
          <cell r="AO1026">
            <v>0</v>
          </cell>
          <cell r="AP1026" t="str">
            <v>-</v>
          </cell>
          <cell r="AQ1026" t="str">
            <v>-</v>
          </cell>
          <cell r="AR1026" t="str">
            <v>-</v>
          </cell>
          <cell r="AS1026" t="str">
            <v>-</v>
          </cell>
          <cell r="AT1026" t="str">
            <v>-</v>
          </cell>
          <cell r="AU1026" t="str">
            <v>-</v>
          </cell>
          <cell r="AV1026" t="str">
            <v/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 t="str">
            <v/>
          </cell>
          <cell r="BH1026">
            <v>0</v>
          </cell>
          <cell r="BI1026">
            <v>0</v>
          </cell>
          <cell r="BJ1026">
            <v>0</v>
          </cell>
          <cell r="BK1026">
            <v>0</v>
          </cell>
          <cell r="BL1026">
            <v>0</v>
          </cell>
          <cell r="BM1026" t="str">
            <v/>
          </cell>
          <cell r="BN1026">
            <v>0</v>
          </cell>
          <cell r="BO1026" t="str">
            <v/>
          </cell>
          <cell r="BP1026">
            <v>0</v>
          </cell>
          <cell r="BQ1026">
            <v>0</v>
          </cell>
          <cell r="BR1026">
            <v>0</v>
          </cell>
          <cell r="BS1026">
            <v>0</v>
          </cell>
          <cell r="BT1026">
            <v>0</v>
          </cell>
          <cell r="BU1026" t="str">
            <v/>
          </cell>
          <cell r="BV1026">
            <v>0</v>
          </cell>
          <cell r="BW1026">
            <v>7</v>
          </cell>
          <cell r="BX1026" t="str">
            <v>DOWNGRADE</v>
          </cell>
          <cell r="BY1026" t="str">
            <v>RESET</v>
          </cell>
        </row>
        <row r="1027">
          <cell r="A1027" t="str">
            <v>A3890</v>
          </cell>
          <cell r="B1027" t="str">
            <v>Tiur Valentina Siregar</v>
          </cell>
          <cell r="C1027" t="str">
            <v>TEMA C2</v>
          </cell>
          <cell r="D1027">
            <v>45350</v>
          </cell>
          <cell r="E1027" t="str">
            <v>Feb-24</v>
          </cell>
          <cell r="F1027" t="str">
            <v>-</v>
          </cell>
          <cell r="G1027" t="str">
            <v>-</v>
          </cell>
          <cell r="H1027" t="str">
            <v>REGULER</v>
          </cell>
          <cell r="I1027" t="str">
            <v>REGULER</v>
          </cell>
          <cell r="J1027" t="str">
            <v>REGULER</v>
          </cell>
          <cell r="K1027" t="str">
            <v>REGULER</v>
          </cell>
          <cell r="L1027" t="str">
            <v>REGULER</v>
          </cell>
          <cell r="M1027">
            <v>0</v>
          </cell>
          <cell r="N1027">
            <v>0</v>
          </cell>
          <cell r="O1027">
            <v>2</v>
          </cell>
          <cell r="P1027">
            <v>22</v>
          </cell>
          <cell r="Q1027">
            <v>9</v>
          </cell>
          <cell r="R1027">
            <v>14</v>
          </cell>
          <cell r="S1027">
            <v>3</v>
          </cell>
          <cell r="T1027">
            <v>50</v>
          </cell>
          <cell r="U1027">
            <v>0</v>
          </cell>
          <cell r="V1027">
            <v>0</v>
          </cell>
          <cell r="W1027">
            <v>2</v>
          </cell>
          <cell r="X1027">
            <v>22</v>
          </cell>
          <cell r="Y1027">
            <v>9</v>
          </cell>
          <cell r="Z1027">
            <v>14</v>
          </cell>
          <cell r="AA1027">
            <v>3</v>
          </cell>
          <cell r="AB1027">
            <v>50</v>
          </cell>
          <cell r="AC1027">
            <v>0</v>
          </cell>
          <cell r="AD1027" t="str">
            <v>TIDAK</v>
          </cell>
          <cell r="AE1027" t="str">
            <v>TIDAK</v>
          </cell>
          <cell r="AF1027">
            <v>50</v>
          </cell>
          <cell r="AG1027">
            <v>1</v>
          </cell>
          <cell r="AH1027" t="str">
            <v>SAPHIRE</v>
          </cell>
          <cell r="AI1027">
            <v>0</v>
          </cell>
          <cell r="AJ1027" t="str">
            <v>FALSE</v>
          </cell>
          <cell r="AK1027">
            <v>0</v>
          </cell>
          <cell r="AL1027">
            <v>45261</v>
          </cell>
          <cell r="AM1027">
            <v>45701</v>
          </cell>
          <cell r="AN1027">
            <v>1</v>
          </cell>
          <cell r="AO1027">
            <v>50</v>
          </cell>
          <cell r="AP1027" t="str">
            <v>-</v>
          </cell>
          <cell r="AQ1027" t="str">
            <v>-</v>
          </cell>
          <cell r="AR1027" t="str">
            <v>-</v>
          </cell>
          <cell r="AS1027" t="str">
            <v>-</v>
          </cell>
          <cell r="AT1027" t="str">
            <v>-</v>
          </cell>
          <cell r="AU1027" t="str">
            <v>-</v>
          </cell>
          <cell r="AV1027" t="str">
            <v/>
          </cell>
          <cell r="AW1027">
            <v>10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10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2</v>
          </cell>
          <cell r="BH1027">
            <v>10</v>
          </cell>
          <cell r="BI1027">
            <v>0</v>
          </cell>
          <cell r="BJ1027">
            <v>0</v>
          </cell>
          <cell r="BK1027">
            <v>0</v>
          </cell>
          <cell r="BL1027">
            <v>0</v>
          </cell>
          <cell r="BM1027" t="str">
            <v/>
          </cell>
          <cell r="BN1027">
            <v>12</v>
          </cell>
          <cell r="BO1027">
            <v>2</v>
          </cell>
          <cell r="BP1027">
            <v>10</v>
          </cell>
          <cell r="BQ1027">
            <v>0</v>
          </cell>
          <cell r="BR1027">
            <v>0</v>
          </cell>
          <cell r="BS1027">
            <v>0</v>
          </cell>
          <cell r="BT1027">
            <v>0</v>
          </cell>
          <cell r="BU1027" t="str">
            <v/>
          </cell>
          <cell r="BV1027">
            <v>12</v>
          </cell>
          <cell r="BW1027">
            <v>5</v>
          </cell>
          <cell r="BX1027" t="str">
            <v>DOWNGRADE</v>
          </cell>
          <cell r="BY1027" t="str">
            <v>RESET</v>
          </cell>
        </row>
        <row r="1028">
          <cell r="A1028" t="str">
            <v>A2983</v>
          </cell>
          <cell r="B1028" t="str">
            <v>Tri Diana</v>
          </cell>
          <cell r="C1028" t="str">
            <v>TEMA C2</v>
          </cell>
          <cell r="D1028">
            <v>45201</v>
          </cell>
          <cell r="E1028" t="str">
            <v>Oct-23</v>
          </cell>
          <cell r="F1028" t="str">
            <v>REGULER</v>
          </cell>
          <cell r="G1028" t="str">
            <v>REGULER</v>
          </cell>
          <cell r="H1028" t="str">
            <v>REGULER</v>
          </cell>
          <cell r="I1028" t="str">
            <v>REGULER</v>
          </cell>
          <cell r="J1028" t="str">
            <v>REGULER</v>
          </cell>
          <cell r="K1028" t="str">
            <v>EKSKLUSIF</v>
          </cell>
          <cell r="L1028" t="str">
            <v>EKSKLUSIF</v>
          </cell>
          <cell r="M1028">
            <v>19</v>
          </cell>
          <cell r="N1028">
            <v>39</v>
          </cell>
          <cell r="O1028">
            <v>38</v>
          </cell>
          <cell r="P1028">
            <v>39</v>
          </cell>
          <cell r="Q1028">
            <v>38</v>
          </cell>
          <cell r="R1028">
            <v>41</v>
          </cell>
          <cell r="S1028">
            <v>21</v>
          </cell>
          <cell r="T1028">
            <v>235</v>
          </cell>
          <cell r="U1028">
            <v>19</v>
          </cell>
          <cell r="V1028">
            <v>39</v>
          </cell>
          <cell r="W1028">
            <v>38</v>
          </cell>
          <cell r="X1028">
            <v>39</v>
          </cell>
          <cell r="Y1028">
            <v>38</v>
          </cell>
          <cell r="Z1028">
            <v>0</v>
          </cell>
          <cell r="AA1028">
            <v>0</v>
          </cell>
          <cell r="AB1028">
            <v>173</v>
          </cell>
          <cell r="AC1028">
            <v>0</v>
          </cell>
          <cell r="AD1028" t="str">
            <v>TIDAK</v>
          </cell>
          <cell r="AE1028" t="str">
            <v>TIDAK</v>
          </cell>
          <cell r="AF1028">
            <v>173</v>
          </cell>
          <cell r="AG1028">
            <v>3</v>
          </cell>
          <cell r="AH1028" t="str">
            <v>SAPHIRE</v>
          </cell>
          <cell r="AI1028">
            <v>0</v>
          </cell>
          <cell r="AJ1028" t="str">
            <v>Y</v>
          </cell>
          <cell r="AK1028">
            <v>0</v>
          </cell>
          <cell r="AL1028">
            <v>45261</v>
          </cell>
          <cell r="AM1028">
            <v>45701</v>
          </cell>
          <cell r="AN1028">
            <v>1</v>
          </cell>
          <cell r="AO1028">
            <v>173</v>
          </cell>
          <cell r="AP1028" t="str">
            <v>EKSKLUSIF</v>
          </cell>
          <cell r="AQ1028" t="str">
            <v>-</v>
          </cell>
          <cell r="AR1028" t="str">
            <v>EKSKLUSIF</v>
          </cell>
          <cell r="AS1028" t="str">
            <v>EKSKLUSIF</v>
          </cell>
          <cell r="AT1028" t="str">
            <v>-</v>
          </cell>
          <cell r="AU1028" t="str">
            <v>-</v>
          </cell>
          <cell r="AV1028" t="str">
            <v/>
          </cell>
          <cell r="AW1028">
            <v>49</v>
          </cell>
          <cell r="AX1028">
            <v>46</v>
          </cell>
          <cell r="AY1028">
            <v>23</v>
          </cell>
          <cell r="AZ1028">
            <v>0</v>
          </cell>
          <cell r="BA1028">
            <v>0</v>
          </cell>
          <cell r="BB1028">
            <v>49</v>
          </cell>
          <cell r="BC1028">
            <v>46</v>
          </cell>
          <cell r="BD1028">
            <v>23</v>
          </cell>
          <cell r="BE1028">
            <v>0</v>
          </cell>
          <cell r="BF1028">
            <v>0</v>
          </cell>
          <cell r="BG1028">
            <v>20</v>
          </cell>
          <cell r="BH1028">
            <v>49</v>
          </cell>
          <cell r="BI1028">
            <v>46</v>
          </cell>
          <cell r="BJ1028">
            <v>23</v>
          </cell>
          <cell r="BK1028">
            <v>0</v>
          </cell>
          <cell r="BL1028">
            <v>0</v>
          </cell>
          <cell r="BM1028" t="str">
            <v/>
          </cell>
          <cell r="BN1028">
            <v>138</v>
          </cell>
          <cell r="BO1028">
            <v>0</v>
          </cell>
          <cell r="BP1028">
            <v>49</v>
          </cell>
          <cell r="BQ1028">
            <v>0</v>
          </cell>
          <cell r="BR1028">
            <v>0</v>
          </cell>
          <cell r="BS1028">
            <v>0</v>
          </cell>
          <cell r="BT1028">
            <v>0</v>
          </cell>
          <cell r="BU1028" t="str">
            <v/>
          </cell>
          <cell r="BV1028">
            <v>49</v>
          </cell>
          <cell r="BW1028">
            <v>3</v>
          </cell>
          <cell r="BX1028" t="str">
            <v>DOWNGRADE</v>
          </cell>
          <cell r="BY1028" t="str">
            <v>RESET</v>
          </cell>
        </row>
        <row r="1029">
          <cell r="A1029" t="str">
            <v>A3765</v>
          </cell>
          <cell r="B1029" t="str">
            <v>Tri Laura Tresia Sinaga</v>
          </cell>
          <cell r="C1029" t="str">
            <v>TEMA C2</v>
          </cell>
          <cell r="D1029">
            <v>45343</v>
          </cell>
          <cell r="E1029" t="str">
            <v>Feb-24</v>
          </cell>
          <cell r="F1029" t="str">
            <v>-</v>
          </cell>
          <cell r="G1029" t="str">
            <v>-</v>
          </cell>
          <cell r="H1029" t="str">
            <v>REGULER</v>
          </cell>
          <cell r="I1029" t="str">
            <v>REGULER</v>
          </cell>
          <cell r="J1029" t="str">
            <v>-</v>
          </cell>
          <cell r="K1029" t="str">
            <v>-</v>
          </cell>
          <cell r="L1029" t="str">
            <v>-</v>
          </cell>
          <cell r="M1029">
            <v>0</v>
          </cell>
          <cell r="N1029">
            <v>0</v>
          </cell>
          <cell r="O1029">
            <v>0</v>
          </cell>
          <cell r="P1029">
            <v>4</v>
          </cell>
          <cell r="Q1029">
            <v>0</v>
          </cell>
          <cell r="R1029">
            <v>0</v>
          </cell>
          <cell r="S1029" t="str">
            <v/>
          </cell>
          <cell r="T1029">
            <v>4</v>
          </cell>
          <cell r="U1029">
            <v>0</v>
          </cell>
          <cell r="V1029">
            <v>0</v>
          </cell>
          <cell r="W1029">
            <v>0</v>
          </cell>
          <cell r="X1029">
            <v>4</v>
          </cell>
          <cell r="Y1029">
            <v>0</v>
          </cell>
          <cell r="Z1029">
            <v>0</v>
          </cell>
          <cell r="AA1029" t="str">
            <v/>
          </cell>
          <cell r="AB1029">
            <v>4</v>
          </cell>
          <cell r="AC1029">
            <v>4</v>
          </cell>
          <cell r="AD1029" t="str">
            <v>DOWNGRADE</v>
          </cell>
          <cell r="AE1029" t="str">
            <v>RESET</v>
          </cell>
          <cell r="AF1029">
            <v>0</v>
          </cell>
          <cell r="AG1029">
            <v>1</v>
          </cell>
          <cell r="AH1029" t="str">
            <v>SAPHIRE</v>
          </cell>
          <cell r="AI1029">
            <v>0</v>
          </cell>
          <cell r="AJ1029" t="str">
            <v>FALSE</v>
          </cell>
          <cell r="AK1029">
            <v>0</v>
          </cell>
          <cell r="AL1029">
            <v>45261</v>
          </cell>
          <cell r="AM1029">
            <v>45701</v>
          </cell>
          <cell r="AN1029">
            <v>1</v>
          </cell>
          <cell r="AO1029">
            <v>0</v>
          </cell>
          <cell r="AP1029" t="str">
            <v>-</v>
          </cell>
          <cell r="AQ1029" t="str">
            <v>-</v>
          </cell>
          <cell r="AR1029" t="str">
            <v>-</v>
          </cell>
          <cell r="AS1029" t="str">
            <v>-</v>
          </cell>
          <cell r="AT1029" t="str">
            <v>-</v>
          </cell>
          <cell r="AU1029" t="str">
            <v>-</v>
          </cell>
          <cell r="AV1029" t="str">
            <v/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 t="str">
            <v/>
          </cell>
          <cell r="BH1029">
            <v>0</v>
          </cell>
          <cell r="BI1029">
            <v>0</v>
          </cell>
          <cell r="BJ1029">
            <v>0</v>
          </cell>
          <cell r="BK1029">
            <v>0</v>
          </cell>
          <cell r="BL1029">
            <v>0</v>
          </cell>
          <cell r="BM1029" t="str">
            <v/>
          </cell>
          <cell r="BN1029">
            <v>0</v>
          </cell>
          <cell r="BO1029" t="str">
            <v/>
          </cell>
          <cell r="BP1029">
            <v>0</v>
          </cell>
          <cell r="BQ1029">
            <v>0</v>
          </cell>
          <cell r="BR1029">
            <v>0</v>
          </cell>
          <cell r="BS1029">
            <v>0</v>
          </cell>
          <cell r="BT1029">
            <v>0</v>
          </cell>
          <cell r="BU1029" t="str">
            <v/>
          </cell>
          <cell r="BV1029">
            <v>0</v>
          </cell>
          <cell r="BW1029">
            <v>7</v>
          </cell>
          <cell r="BX1029" t="str">
            <v>DOWNGRADE</v>
          </cell>
          <cell r="BY1029" t="str">
            <v>RESET</v>
          </cell>
        </row>
        <row r="1030">
          <cell r="A1030" t="str">
            <v>A3386</v>
          </cell>
          <cell r="B1030" t="str">
            <v>Tsabita Rafidati</v>
          </cell>
          <cell r="C1030" t="str">
            <v>TEMA C2</v>
          </cell>
          <cell r="D1030">
            <v>45262</v>
          </cell>
          <cell r="E1030" t="str">
            <v>Dec-23</v>
          </cell>
          <cell r="F1030" t="str">
            <v>REGULER</v>
          </cell>
          <cell r="G1030" t="str">
            <v>-</v>
          </cell>
          <cell r="H1030" t="str">
            <v>-</v>
          </cell>
          <cell r="I1030" t="str">
            <v>-</v>
          </cell>
          <cell r="J1030" t="str">
            <v>-</v>
          </cell>
          <cell r="K1030" t="str">
            <v>-</v>
          </cell>
          <cell r="L1030" t="str">
            <v>-</v>
          </cell>
          <cell r="M1030">
            <v>1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1</v>
          </cell>
          <cell r="U1030">
            <v>1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1</v>
          </cell>
          <cell r="AC1030">
            <v>6</v>
          </cell>
          <cell r="AD1030" t="str">
            <v>DOWNGRADE</v>
          </cell>
          <cell r="AE1030" t="str">
            <v>RESET</v>
          </cell>
          <cell r="AF1030">
            <v>0</v>
          </cell>
          <cell r="AG1030">
            <v>1</v>
          </cell>
          <cell r="AH1030" t="str">
            <v>SAPHIRE</v>
          </cell>
          <cell r="AI1030">
            <v>0</v>
          </cell>
          <cell r="AJ1030" t="str">
            <v>FALSE</v>
          </cell>
          <cell r="AK1030">
            <v>0</v>
          </cell>
          <cell r="AL1030">
            <v>45261</v>
          </cell>
          <cell r="AM1030">
            <v>45701</v>
          </cell>
          <cell r="AN1030">
            <v>1</v>
          </cell>
          <cell r="AO1030">
            <v>0</v>
          </cell>
          <cell r="AP1030" t="str">
            <v>-</v>
          </cell>
          <cell r="AQ1030" t="str">
            <v>-</v>
          </cell>
          <cell r="AR1030" t="str">
            <v>-</v>
          </cell>
          <cell r="AS1030" t="str">
            <v>-</v>
          </cell>
          <cell r="AT1030" t="str">
            <v>-</v>
          </cell>
          <cell r="AU1030" t="str">
            <v>-</v>
          </cell>
          <cell r="AV1030" t="str">
            <v/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 t="str">
            <v/>
          </cell>
          <cell r="BH1030">
            <v>0</v>
          </cell>
          <cell r="BI1030">
            <v>0</v>
          </cell>
          <cell r="BJ1030">
            <v>0</v>
          </cell>
          <cell r="BK1030">
            <v>0</v>
          </cell>
          <cell r="BL1030">
            <v>0</v>
          </cell>
          <cell r="BM1030" t="str">
            <v/>
          </cell>
          <cell r="BN1030">
            <v>0</v>
          </cell>
          <cell r="BO1030" t="str">
            <v/>
          </cell>
          <cell r="BP1030">
            <v>0</v>
          </cell>
          <cell r="BQ1030">
            <v>0</v>
          </cell>
          <cell r="BR1030">
            <v>0</v>
          </cell>
          <cell r="BS1030">
            <v>0</v>
          </cell>
          <cell r="BT1030">
            <v>0</v>
          </cell>
          <cell r="BU1030" t="str">
            <v/>
          </cell>
          <cell r="BV1030">
            <v>0</v>
          </cell>
          <cell r="BW1030">
            <v>7</v>
          </cell>
          <cell r="BX1030" t="str">
            <v>DOWNGRADE</v>
          </cell>
          <cell r="BY1030" t="str">
            <v>RESET</v>
          </cell>
        </row>
        <row r="1031">
          <cell r="A1031" t="str">
            <v>A4112</v>
          </cell>
          <cell r="B1031" t="str">
            <v>VENY SIPAYUNG</v>
          </cell>
          <cell r="C1031" t="str">
            <v>TEMA C2</v>
          </cell>
          <cell r="D1031">
            <v>45456</v>
          </cell>
          <cell r="E1031" t="str">
            <v>Jun-24</v>
          </cell>
          <cell r="F1031" t="str">
            <v>-</v>
          </cell>
          <cell r="G1031" t="str">
            <v>-</v>
          </cell>
          <cell r="H1031" t="str">
            <v>-</v>
          </cell>
          <cell r="I1031" t="str">
            <v>-</v>
          </cell>
          <cell r="J1031" t="str">
            <v>-</v>
          </cell>
          <cell r="K1031" t="str">
            <v>-</v>
          </cell>
          <cell r="L1031" t="str">
            <v>REGULER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3</v>
          </cell>
          <cell r="T1031">
            <v>3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3</v>
          </cell>
          <cell r="AB1031">
            <v>3</v>
          </cell>
          <cell r="AC1031">
            <v>0</v>
          </cell>
          <cell r="AD1031" t="str">
            <v>TIDAK</v>
          </cell>
          <cell r="AE1031" t="str">
            <v>TIDAK</v>
          </cell>
          <cell r="AF1031">
            <v>3</v>
          </cell>
          <cell r="AG1031">
            <v>1</v>
          </cell>
          <cell r="AH1031" t="str">
            <v>SAPHIRE</v>
          </cell>
          <cell r="AI1031">
            <v>0</v>
          </cell>
          <cell r="AJ1031" t="str">
            <v>FALSE</v>
          </cell>
          <cell r="AK1031">
            <v>0</v>
          </cell>
          <cell r="AL1031">
            <v>45261</v>
          </cell>
          <cell r="AM1031">
            <v>45701</v>
          </cell>
          <cell r="AN1031">
            <v>1</v>
          </cell>
          <cell r="AO1031">
            <v>3</v>
          </cell>
          <cell r="AP1031" t="str">
            <v>-</v>
          </cell>
          <cell r="AQ1031" t="str">
            <v>-</v>
          </cell>
          <cell r="AR1031" t="str">
            <v>REGULER</v>
          </cell>
          <cell r="AS1031" t="str">
            <v>REGULER</v>
          </cell>
          <cell r="AT1031" t="str">
            <v>REGULER</v>
          </cell>
          <cell r="AU1031" t="str">
            <v>REGULER</v>
          </cell>
          <cell r="AV1031" t="str">
            <v/>
          </cell>
          <cell r="AW1031">
            <v>35</v>
          </cell>
          <cell r="AX1031">
            <v>20</v>
          </cell>
          <cell r="AY1031">
            <v>18</v>
          </cell>
          <cell r="AZ1031">
            <v>26</v>
          </cell>
          <cell r="BA1031">
            <v>15</v>
          </cell>
          <cell r="BB1031">
            <v>35</v>
          </cell>
          <cell r="BC1031">
            <v>20</v>
          </cell>
          <cell r="BD1031">
            <v>18</v>
          </cell>
          <cell r="BE1031">
            <v>26</v>
          </cell>
          <cell r="BF1031">
            <v>15</v>
          </cell>
          <cell r="BG1031">
            <v>17</v>
          </cell>
          <cell r="BH1031">
            <v>35</v>
          </cell>
          <cell r="BI1031">
            <v>20</v>
          </cell>
          <cell r="BJ1031">
            <v>18</v>
          </cell>
          <cell r="BK1031">
            <v>26</v>
          </cell>
          <cell r="BL1031">
            <v>15</v>
          </cell>
          <cell r="BM1031">
            <v>12</v>
          </cell>
          <cell r="BN1031">
            <v>143</v>
          </cell>
          <cell r="BO1031">
            <v>17</v>
          </cell>
          <cell r="BP1031">
            <v>35</v>
          </cell>
          <cell r="BQ1031">
            <v>20</v>
          </cell>
          <cell r="BR1031">
            <v>18</v>
          </cell>
          <cell r="BS1031">
            <v>26</v>
          </cell>
          <cell r="BT1031">
            <v>15</v>
          </cell>
          <cell r="BU1031">
            <v>12</v>
          </cell>
          <cell r="BV1031">
            <v>143</v>
          </cell>
          <cell r="BW1031">
            <v>0</v>
          </cell>
          <cell r="BX1031" t="str">
            <v>TIDAK</v>
          </cell>
          <cell r="BY1031" t="str">
            <v>TIDAK</v>
          </cell>
        </row>
        <row r="1032">
          <cell r="A1032" t="str">
            <v>A3232</v>
          </cell>
          <cell r="B1032" t="str">
            <v>Verena Raning Krismisita</v>
          </cell>
          <cell r="C1032" t="str">
            <v>TEMA C2</v>
          </cell>
          <cell r="D1032">
            <v>45240</v>
          </cell>
          <cell r="E1032" t="str">
            <v>Nov-23</v>
          </cell>
          <cell r="F1032" t="str">
            <v>REGULER</v>
          </cell>
          <cell r="G1032" t="str">
            <v>REGULER</v>
          </cell>
          <cell r="H1032" t="str">
            <v>-</v>
          </cell>
          <cell r="I1032" t="str">
            <v>-</v>
          </cell>
          <cell r="J1032" t="str">
            <v>-</v>
          </cell>
          <cell r="K1032" t="str">
            <v>-</v>
          </cell>
          <cell r="L1032" t="str">
            <v>-</v>
          </cell>
          <cell r="M1032">
            <v>0</v>
          </cell>
          <cell r="N1032">
            <v>1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 t="str">
            <v/>
          </cell>
          <cell r="T1032">
            <v>1</v>
          </cell>
          <cell r="U1032">
            <v>0</v>
          </cell>
          <cell r="V1032">
            <v>1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 t="str">
            <v/>
          </cell>
          <cell r="AB1032">
            <v>1</v>
          </cell>
          <cell r="AC1032">
            <v>6</v>
          </cell>
          <cell r="AD1032" t="str">
            <v>DOWNGRADE</v>
          </cell>
          <cell r="AE1032" t="str">
            <v>RESET</v>
          </cell>
          <cell r="AF1032">
            <v>0</v>
          </cell>
          <cell r="AG1032">
            <v>1</v>
          </cell>
          <cell r="AH1032" t="str">
            <v>SAPHIRE</v>
          </cell>
          <cell r="AI1032">
            <v>0</v>
          </cell>
          <cell r="AJ1032" t="str">
            <v>FALSE</v>
          </cell>
          <cell r="AK1032">
            <v>0</v>
          </cell>
          <cell r="AL1032">
            <v>45261</v>
          </cell>
          <cell r="AM1032">
            <v>45701</v>
          </cell>
          <cell r="AN1032">
            <v>1</v>
          </cell>
          <cell r="AO1032">
            <v>0</v>
          </cell>
          <cell r="AP1032" t="str">
            <v>-</v>
          </cell>
          <cell r="AQ1032" t="str">
            <v>-</v>
          </cell>
          <cell r="AR1032" t="str">
            <v>-</v>
          </cell>
          <cell r="AS1032" t="str">
            <v>-</v>
          </cell>
          <cell r="AT1032" t="str">
            <v>-</v>
          </cell>
          <cell r="AU1032" t="str">
            <v>-</v>
          </cell>
          <cell r="AV1032" t="str">
            <v/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 t="str">
            <v/>
          </cell>
          <cell r="BH1032">
            <v>0</v>
          </cell>
          <cell r="BI1032">
            <v>0</v>
          </cell>
          <cell r="BJ1032">
            <v>0</v>
          </cell>
          <cell r="BK1032">
            <v>0</v>
          </cell>
          <cell r="BL1032">
            <v>0</v>
          </cell>
          <cell r="BM1032" t="str">
            <v/>
          </cell>
          <cell r="BN1032">
            <v>0</v>
          </cell>
          <cell r="BO1032" t="str">
            <v/>
          </cell>
          <cell r="BP1032">
            <v>0</v>
          </cell>
          <cell r="BQ1032">
            <v>0</v>
          </cell>
          <cell r="BR1032">
            <v>0</v>
          </cell>
          <cell r="BS1032">
            <v>0</v>
          </cell>
          <cell r="BT1032">
            <v>0</v>
          </cell>
          <cell r="BU1032" t="str">
            <v/>
          </cell>
          <cell r="BV1032">
            <v>0</v>
          </cell>
          <cell r="BW1032">
            <v>7</v>
          </cell>
          <cell r="BX1032" t="str">
            <v>DOWNGRADE</v>
          </cell>
          <cell r="BY1032" t="str">
            <v>RESET</v>
          </cell>
        </row>
        <row r="1033">
          <cell r="A1033" t="str">
            <v>A3085</v>
          </cell>
          <cell r="B1033" t="str">
            <v>Veronika Rismayanti</v>
          </cell>
          <cell r="C1033" t="str">
            <v>TEMA C2</v>
          </cell>
          <cell r="D1033">
            <v>45212</v>
          </cell>
          <cell r="E1033" t="str">
            <v>Oct-23</v>
          </cell>
          <cell r="F1033" t="str">
            <v>REGULER</v>
          </cell>
          <cell r="G1033" t="str">
            <v>REGULER</v>
          </cell>
          <cell r="H1033" t="str">
            <v>REGULER</v>
          </cell>
          <cell r="I1033" t="str">
            <v>REGULER</v>
          </cell>
          <cell r="J1033" t="str">
            <v>REGULER</v>
          </cell>
          <cell r="K1033" t="str">
            <v>REGULER</v>
          </cell>
          <cell r="L1033" t="str">
            <v>REGULER</v>
          </cell>
          <cell r="M1033">
            <v>5</v>
          </cell>
          <cell r="N1033">
            <v>42</v>
          </cell>
          <cell r="O1033">
            <v>23</v>
          </cell>
          <cell r="P1033">
            <v>10</v>
          </cell>
          <cell r="Q1033">
            <v>5</v>
          </cell>
          <cell r="R1033">
            <v>2</v>
          </cell>
          <cell r="S1033">
            <v>5</v>
          </cell>
          <cell r="T1033">
            <v>92</v>
          </cell>
          <cell r="U1033">
            <v>5</v>
          </cell>
          <cell r="V1033">
            <v>42</v>
          </cell>
          <cell r="W1033">
            <v>23</v>
          </cell>
          <cell r="X1033">
            <v>10</v>
          </cell>
          <cell r="Y1033">
            <v>5</v>
          </cell>
          <cell r="Z1033">
            <v>2</v>
          </cell>
          <cell r="AA1033">
            <v>5</v>
          </cell>
          <cell r="AB1033">
            <v>92</v>
          </cell>
          <cell r="AC1033">
            <v>0</v>
          </cell>
          <cell r="AD1033" t="str">
            <v>TIDAK</v>
          </cell>
          <cell r="AE1033" t="str">
            <v>TIDAK</v>
          </cell>
          <cell r="AF1033">
            <v>92</v>
          </cell>
          <cell r="AG1033">
            <v>2</v>
          </cell>
          <cell r="AH1033" t="str">
            <v>SAPHIRE</v>
          </cell>
          <cell r="AI1033">
            <v>0</v>
          </cell>
          <cell r="AJ1033" t="str">
            <v>Y</v>
          </cell>
          <cell r="AK1033">
            <v>0</v>
          </cell>
          <cell r="AL1033">
            <v>45261</v>
          </cell>
          <cell r="AM1033">
            <v>45701</v>
          </cell>
          <cell r="AN1033">
            <v>1</v>
          </cell>
          <cell r="AO1033">
            <v>92</v>
          </cell>
          <cell r="AP1033" t="str">
            <v>-</v>
          </cell>
          <cell r="AQ1033" t="str">
            <v>-</v>
          </cell>
          <cell r="AR1033" t="str">
            <v>REGULER</v>
          </cell>
          <cell r="AS1033" t="str">
            <v>-</v>
          </cell>
          <cell r="AT1033" t="str">
            <v>-</v>
          </cell>
          <cell r="AU1033" t="str">
            <v>-</v>
          </cell>
          <cell r="AV1033" t="str">
            <v/>
          </cell>
          <cell r="AW1033">
            <v>44</v>
          </cell>
          <cell r="AX1033">
            <v>30</v>
          </cell>
          <cell r="AY1033">
            <v>0</v>
          </cell>
          <cell r="AZ1033">
            <v>0</v>
          </cell>
          <cell r="BA1033">
            <v>0</v>
          </cell>
          <cell r="BB1033">
            <v>44</v>
          </cell>
          <cell r="BC1033">
            <v>30</v>
          </cell>
          <cell r="BD1033">
            <v>0</v>
          </cell>
          <cell r="BE1033">
            <v>0</v>
          </cell>
          <cell r="BF1033">
            <v>0</v>
          </cell>
          <cell r="BG1033">
            <v>14</v>
          </cell>
          <cell r="BH1033">
            <v>44</v>
          </cell>
          <cell r="BI1033">
            <v>30</v>
          </cell>
          <cell r="BJ1033">
            <v>0</v>
          </cell>
          <cell r="BK1033">
            <v>0</v>
          </cell>
          <cell r="BL1033">
            <v>0</v>
          </cell>
          <cell r="BM1033" t="str">
            <v/>
          </cell>
          <cell r="BN1033">
            <v>88</v>
          </cell>
          <cell r="BO1033">
            <v>14</v>
          </cell>
          <cell r="BP1033">
            <v>44</v>
          </cell>
          <cell r="BQ1033">
            <v>30</v>
          </cell>
          <cell r="BR1033">
            <v>0</v>
          </cell>
          <cell r="BS1033">
            <v>0</v>
          </cell>
          <cell r="BT1033">
            <v>0</v>
          </cell>
          <cell r="BU1033" t="str">
            <v/>
          </cell>
          <cell r="BV1033">
            <v>88</v>
          </cell>
          <cell r="BW1033">
            <v>4</v>
          </cell>
          <cell r="BX1033" t="str">
            <v>DOWNGRADE</v>
          </cell>
          <cell r="BY1033" t="str">
            <v>RESET</v>
          </cell>
        </row>
        <row r="1034">
          <cell r="A1034" t="str">
            <v>A3637</v>
          </cell>
          <cell r="B1034" t="str">
            <v>Viki Wijaya</v>
          </cell>
          <cell r="C1034" t="str">
            <v>TEMA C2</v>
          </cell>
          <cell r="D1034">
            <v>45323</v>
          </cell>
          <cell r="E1034" t="str">
            <v>Feb-24</v>
          </cell>
          <cell r="F1034" t="str">
            <v>-</v>
          </cell>
          <cell r="G1034" t="str">
            <v>-</v>
          </cell>
          <cell r="H1034" t="str">
            <v>REGULER</v>
          </cell>
          <cell r="I1034" t="str">
            <v>-</v>
          </cell>
          <cell r="J1034" t="str">
            <v>-</v>
          </cell>
          <cell r="K1034" t="str">
            <v>-</v>
          </cell>
          <cell r="L1034" t="str">
            <v>-</v>
          </cell>
          <cell r="M1034">
            <v>0</v>
          </cell>
          <cell r="N1034">
            <v>0</v>
          </cell>
          <cell r="O1034">
            <v>1</v>
          </cell>
          <cell r="P1034">
            <v>0</v>
          </cell>
          <cell r="Q1034">
            <v>0</v>
          </cell>
          <cell r="R1034">
            <v>0</v>
          </cell>
          <cell r="S1034" t="str">
            <v/>
          </cell>
          <cell r="T1034">
            <v>1</v>
          </cell>
          <cell r="U1034">
            <v>0</v>
          </cell>
          <cell r="V1034">
            <v>0</v>
          </cell>
          <cell r="W1034">
            <v>1</v>
          </cell>
          <cell r="X1034">
            <v>0</v>
          </cell>
          <cell r="Y1034">
            <v>0</v>
          </cell>
          <cell r="Z1034">
            <v>0</v>
          </cell>
          <cell r="AA1034" t="str">
            <v/>
          </cell>
          <cell r="AB1034">
            <v>1</v>
          </cell>
          <cell r="AC1034">
            <v>4</v>
          </cell>
          <cell r="AD1034" t="str">
            <v>DOWNGRADE</v>
          </cell>
          <cell r="AE1034" t="str">
            <v>RESET</v>
          </cell>
          <cell r="AF1034">
            <v>0</v>
          </cell>
          <cell r="AG1034">
            <v>1</v>
          </cell>
          <cell r="AH1034" t="str">
            <v>SAPHIRE</v>
          </cell>
          <cell r="AI1034">
            <v>0</v>
          </cell>
          <cell r="AJ1034" t="str">
            <v>FALSE</v>
          </cell>
          <cell r="AK1034">
            <v>0</v>
          </cell>
          <cell r="AL1034">
            <v>45261</v>
          </cell>
          <cell r="AM1034">
            <v>45701</v>
          </cell>
          <cell r="AN1034">
            <v>1</v>
          </cell>
          <cell r="AO1034">
            <v>0</v>
          </cell>
          <cell r="AP1034" t="str">
            <v>-</v>
          </cell>
          <cell r="AQ1034" t="str">
            <v>-</v>
          </cell>
          <cell r="AR1034" t="str">
            <v>-</v>
          </cell>
          <cell r="AS1034" t="str">
            <v>-</v>
          </cell>
          <cell r="AT1034" t="str">
            <v>-</v>
          </cell>
          <cell r="AU1034" t="str">
            <v>-</v>
          </cell>
          <cell r="AV1034" t="str">
            <v/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C1034">
            <v>0</v>
          </cell>
          <cell r="BD1034">
            <v>0</v>
          </cell>
          <cell r="BE1034">
            <v>0</v>
          </cell>
          <cell r="BF1034">
            <v>0</v>
          </cell>
          <cell r="BG1034" t="str">
            <v/>
          </cell>
          <cell r="BH1034">
            <v>0</v>
          </cell>
          <cell r="BI1034">
            <v>0</v>
          </cell>
          <cell r="BJ1034">
            <v>0</v>
          </cell>
          <cell r="BK1034">
            <v>0</v>
          </cell>
          <cell r="BL1034">
            <v>0</v>
          </cell>
          <cell r="BM1034" t="str">
            <v/>
          </cell>
          <cell r="BN1034">
            <v>0</v>
          </cell>
          <cell r="BO1034" t="str">
            <v/>
          </cell>
          <cell r="BP1034">
            <v>0</v>
          </cell>
          <cell r="BQ1034">
            <v>0</v>
          </cell>
          <cell r="BR1034">
            <v>0</v>
          </cell>
          <cell r="BS1034">
            <v>0</v>
          </cell>
          <cell r="BT1034">
            <v>0</v>
          </cell>
          <cell r="BU1034" t="str">
            <v/>
          </cell>
          <cell r="BV1034">
            <v>0</v>
          </cell>
          <cell r="BW1034">
            <v>7</v>
          </cell>
          <cell r="BX1034" t="str">
            <v>DOWNGRADE</v>
          </cell>
          <cell r="BY1034" t="str">
            <v>RESET</v>
          </cell>
        </row>
        <row r="1035">
          <cell r="A1035" t="str">
            <v>A3590</v>
          </cell>
          <cell r="B1035" t="str">
            <v>Vira Ardani</v>
          </cell>
          <cell r="C1035" t="str">
            <v>TEMA C2</v>
          </cell>
          <cell r="D1035">
            <v>45307</v>
          </cell>
          <cell r="E1035" t="str">
            <v>Jan-24</v>
          </cell>
          <cell r="F1035" t="str">
            <v>-</v>
          </cell>
          <cell r="G1035" t="str">
            <v>REGULER</v>
          </cell>
          <cell r="H1035" t="str">
            <v>REGULER</v>
          </cell>
          <cell r="I1035" t="str">
            <v>REGULER</v>
          </cell>
          <cell r="J1035" t="str">
            <v>REGULER</v>
          </cell>
          <cell r="K1035" t="str">
            <v>-</v>
          </cell>
          <cell r="L1035" t="str">
            <v>-</v>
          </cell>
          <cell r="M1035">
            <v>0</v>
          </cell>
          <cell r="N1035">
            <v>22</v>
          </cell>
          <cell r="O1035">
            <v>25</v>
          </cell>
          <cell r="P1035">
            <v>27</v>
          </cell>
          <cell r="Q1035">
            <v>35</v>
          </cell>
          <cell r="R1035">
            <v>0</v>
          </cell>
          <cell r="S1035" t="str">
            <v/>
          </cell>
          <cell r="T1035">
            <v>109</v>
          </cell>
          <cell r="U1035">
            <v>0</v>
          </cell>
          <cell r="V1035">
            <v>22</v>
          </cell>
          <cell r="W1035">
            <v>25</v>
          </cell>
          <cell r="X1035">
            <v>27</v>
          </cell>
          <cell r="Y1035">
            <v>35</v>
          </cell>
          <cell r="Z1035">
            <v>0</v>
          </cell>
          <cell r="AA1035" t="str">
            <v/>
          </cell>
          <cell r="AB1035">
            <v>109</v>
          </cell>
          <cell r="AC1035">
            <v>2</v>
          </cell>
          <cell r="AD1035" t="str">
            <v>TIDAK</v>
          </cell>
          <cell r="AE1035" t="str">
            <v>TIDAK</v>
          </cell>
          <cell r="AF1035">
            <v>109</v>
          </cell>
          <cell r="AG1035">
            <v>2</v>
          </cell>
          <cell r="AH1035" t="str">
            <v>SAPHIRE</v>
          </cell>
          <cell r="AI1035">
            <v>0</v>
          </cell>
          <cell r="AJ1035" t="str">
            <v>Y</v>
          </cell>
          <cell r="AK1035">
            <v>0</v>
          </cell>
          <cell r="AL1035">
            <v>45261</v>
          </cell>
          <cell r="AM1035">
            <v>45701</v>
          </cell>
          <cell r="AN1035">
            <v>1</v>
          </cell>
          <cell r="AO1035">
            <v>109</v>
          </cell>
          <cell r="AP1035" t="str">
            <v>-</v>
          </cell>
          <cell r="AQ1035" t="str">
            <v>-</v>
          </cell>
          <cell r="AR1035" t="str">
            <v>REGULER</v>
          </cell>
          <cell r="AS1035" t="str">
            <v>REGULER</v>
          </cell>
          <cell r="AT1035" t="str">
            <v>REGULER</v>
          </cell>
          <cell r="AU1035" t="str">
            <v>-</v>
          </cell>
          <cell r="AV1035" t="str">
            <v/>
          </cell>
          <cell r="AW1035">
            <v>34</v>
          </cell>
          <cell r="AX1035">
            <v>31</v>
          </cell>
          <cell r="AY1035">
            <v>37</v>
          </cell>
          <cell r="AZ1035">
            <v>21</v>
          </cell>
          <cell r="BA1035">
            <v>0</v>
          </cell>
          <cell r="BB1035">
            <v>34</v>
          </cell>
          <cell r="BC1035">
            <v>31</v>
          </cell>
          <cell r="BD1035">
            <v>37</v>
          </cell>
          <cell r="BE1035">
            <v>21</v>
          </cell>
          <cell r="BF1035">
            <v>0</v>
          </cell>
          <cell r="BG1035">
            <v>9</v>
          </cell>
          <cell r="BH1035">
            <v>34</v>
          </cell>
          <cell r="BI1035">
            <v>31</v>
          </cell>
          <cell r="BJ1035">
            <v>37</v>
          </cell>
          <cell r="BK1035">
            <v>21</v>
          </cell>
          <cell r="BL1035">
            <v>0</v>
          </cell>
          <cell r="BM1035" t="str">
            <v/>
          </cell>
          <cell r="BN1035">
            <v>132</v>
          </cell>
          <cell r="BO1035">
            <v>9</v>
          </cell>
          <cell r="BP1035">
            <v>34</v>
          </cell>
          <cell r="BQ1035">
            <v>31</v>
          </cell>
          <cell r="BR1035">
            <v>37</v>
          </cell>
          <cell r="BS1035">
            <v>21</v>
          </cell>
          <cell r="BT1035">
            <v>0</v>
          </cell>
          <cell r="BU1035" t="str">
            <v/>
          </cell>
          <cell r="BV1035">
            <v>132</v>
          </cell>
          <cell r="BW1035">
            <v>2</v>
          </cell>
          <cell r="BX1035" t="str">
            <v>TIDAK</v>
          </cell>
          <cell r="BY1035" t="str">
            <v>TIDAK</v>
          </cell>
        </row>
        <row r="1036">
          <cell r="A1036" t="str">
            <v>A0479</v>
          </cell>
          <cell r="B1036" t="str">
            <v>Vita Listyana</v>
          </cell>
          <cell r="C1036" t="str">
            <v>TEMA C2</v>
          </cell>
          <cell r="D1036">
            <v>45231</v>
          </cell>
          <cell r="E1036" t="str">
            <v>Nov-23</v>
          </cell>
          <cell r="F1036" t="str">
            <v>REGULER</v>
          </cell>
          <cell r="G1036" t="str">
            <v>REGULER</v>
          </cell>
          <cell r="H1036" t="str">
            <v>REGULER</v>
          </cell>
          <cell r="I1036" t="str">
            <v>-</v>
          </cell>
          <cell r="J1036" t="str">
            <v>-</v>
          </cell>
          <cell r="K1036" t="str">
            <v>-</v>
          </cell>
          <cell r="L1036" t="str">
            <v>-</v>
          </cell>
          <cell r="M1036">
            <v>17</v>
          </cell>
          <cell r="N1036">
            <v>41</v>
          </cell>
          <cell r="O1036">
            <v>11</v>
          </cell>
          <cell r="P1036">
            <v>0</v>
          </cell>
          <cell r="Q1036">
            <v>0</v>
          </cell>
          <cell r="R1036">
            <v>0</v>
          </cell>
          <cell r="S1036" t="str">
            <v/>
          </cell>
          <cell r="T1036">
            <v>69</v>
          </cell>
          <cell r="U1036">
            <v>17</v>
          </cell>
          <cell r="V1036">
            <v>41</v>
          </cell>
          <cell r="W1036">
            <v>11</v>
          </cell>
          <cell r="X1036">
            <v>0</v>
          </cell>
          <cell r="Y1036">
            <v>0</v>
          </cell>
          <cell r="Z1036">
            <v>0</v>
          </cell>
          <cell r="AA1036" t="str">
            <v/>
          </cell>
          <cell r="AB1036">
            <v>69</v>
          </cell>
          <cell r="AC1036">
            <v>4</v>
          </cell>
          <cell r="AD1036" t="str">
            <v>DOWNGRADE</v>
          </cell>
          <cell r="AE1036" t="str">
            <v>RESET</v>
          </cell>
          <cell r="AF1036">
            <v>0</v>
          </cell>
          <cell r="AG1036">
            <v>3</v>
          </cell>
          <cell r="AH1036" t="str">
            <v>SAPHIRE</v>
          </cell>
          <cell r="AI1036">
            <v>0</v>
          </cell>
          <cell r="AJ1036" t="str">
            <v>FALSE</v>
          </cell>
          <cell r="AK1036">
            <v>0</v>
          </cell>
          <cell r="AL1036">
            <v>45261</v>
          </cell>
          <cell r="AM1036">
            <v>45701</v>
          </cell>
          <cell r="AN1036">
            <v>1</v>
          </cell>
          <cell r="AO1036">
            <v>0</v>
          </cell>
          <cell r="AP1036" t="str">
            <v>-</v>
          </cell>
          <cell r="AQ1036" t="str">
            <v>-</v>
          </cell>
          <cell r="AR1036" t="str">
            <v>-</v>
          </cell>
          <cell r="AS1036" t="str">
            <v>-</v>
          </cell>
          <cell r="AT1036" t="str">
            <v>-</v>
          </cell>
          <cell r="AU1036" t="str">
            <v>-</v>
          </cell>
          <cell r="AV1036" t="str">
            <v/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 t="str">
            <v/>
          </cell>
          <cell r="BH1036">
            <v>0</v>
          </cell>
          <cell r="BI1036">
            <v>0</v>
          </cell>
          <cell r="BJ1036">
            <v>0</v>
          </cell>
          <cell r="BK1036">
            <v>0</v>
          </cell>
          <cell r="BL1036">
            <v>0</v>
          </cell>
          <cell r="BM1036" t="str">
            <v/>
          </cell>
          <cell r="BN1036">
            <v>0</v>
          </cell>
          <cell r="BO1036" t="str">
            <v/>
          </cell>
          <cell r="BP1036">
            <v>0</v>
          </cell>
          <cell r="BQ1036">
            <v>0</v>
          </cell>
          <cell r="BR1036">
            <v>0</v>
          </cell>
          <cell r="BS1036">
            <v>0</v>
          </cell>
          <cell r="BT1036">
            <v>0</v>
          </cell>
          <cell r="BU1036" t="str">
            <v/>
          </cell>
          <cell r="BV1036">
            <v>0</v>
          </cell>
          <cell r="BW1036">
            <v>7</v>
          </cell>
          <cell r="BX1036" t="str">
            <v>DOWNGRADE</v>
          </cell>
          <cell r="BY1036" t="str">
            <v>RESET</v>
          </cell>
        </row>
        <row r="1037">
          <cell r="A1037" t="str">
            <v>A2564</v>
          </cell>
          <cell r="B1037" t="str">
            <v>Wahyu Firnanda</v>
          </cell>
          <cell r="C1037" t="str">
            <v>TEMA C2</v>
          </cell>
          <cell r="D1037">
            <v>45170</v>
          </cell>
          <cell r="E1037" t="str">
            <v>Sep-23</v>
          </cell>
          <cell r="F1037" t="str">
            <v>REGULER</v>
          </cell>
          <cell r="G1037" t="str">
            <v>REGULER</v>
          </cell>
          <cell r="H1037" t="str">
            <v>REGULER</v>
          </cell>
          <cell r="I1037" t="str">
            <v>REGULER</v>
          </cell>
          <cell r="J1037" t="str">
            <v>REGULER</v>
          </cell>
          <cell r="K1037" t="str">
            <v>REGULER</v>
          </cell>
          <cell r="L1037" t="str">
            <v>REGULER</v>
          </cell>
          <cell r="M1037">
            <v>12</v>
          </cell>
          <cell r="N1037">
            <v>37</v>
          </cell>
          <cell r="O1037">
            <v>29</v>
          </cell>
          <cell r="P1037">
            <v>21</v>
          </cell>
          <cell r="Q1037">
            <v>2</v>
          </cell>
          <cell r="R1037">
            <v>18</v>
          </cell>
          <cell r="S1037">
            <v>9</v>
          </cell>
          <cell r="T1037">
            <v>128</v>
          </cell>
          <cell r="U1037">
            <v>12</v>
          </cell>
          <cell r="V1037">
            <v>37</v>
          </cell>
          <cell r="W1037">
            <v>29</v>
          </cell>
          <cell r="X1037">
            <v>21</v>
          </cell>
          <cell r="Y1037">
            <v>2</v>
          </cell>
          <cell r="Z1037">
            <v>18</v>
          </cell>
          <cell r="AA1037">
            <v>9</v>
          </cell>
          <cell r="AB1037">
            <v>128</v>
          </cell>
          <cell r="AC1037">
            <v>0</v>
          </cell>
          <cell r="AD1037" t="str">
            <v>TIDAK</v>
          </cell>
          <cell r="AE1037" t="str">
            <v>TIDAK</v>
          </cell>
          <cell r="AF1037">
            <v>128</v>
          </cell>
          <cell r="AG1037">
            <v>3</v>
          </cell>
          <cell r="AH1037" t="str">
            <v>SAPHIRE</v>
          </cell>
          <cell r="AI1037">
            <v>0</v>
          </cell>
          <cell r="AJ1037" t="str">
            <v>Y</v>
          </cell>
          <cell r="AK1037">
            <v>0</v>
          </cell>
          <cell r="AL1037">
            <v>45261</v>
          </cell>
          <cell r="AM1037">
            <v>45701</v>
          </cell>
          <cell r="AN1037">
            <v>1</v>
          </cell>
          <cell r="AO1037">
            <v>128</v>
          </cell>
          <cell r="AP1037" t="str">
            <v>-</v>
          </cell>
          <cell r="AQ1037" t="str">
            <v>-</v>
          </cell>
          <cell r="AR1037" t="str">
            <v>REGULER</v>
          </cell>
          <cell r="AS1037" t="str">
            <v>REGULER</v>
          </cell>
          <cell r="AT1037" t="str">
            <v>-</v>
          </cell>
          <cell r="AU1037" t="str">
            <v>-</v>
          </cell>
          <cell r="AV1037" t="str">
            <v/>
          </cell>
          <cell r="AW1037">
            <v>16</v>
          </cell>
          <cell r="AX1037">
            <v>24</v>
          </cell>
          <cell r="AY1037">
            <v>6</v>
          </cell>
          <cell r="AZ1037">
            <v>0</v>
          </cell>
          <cell r="BA1037">
            <v>0</v>
          </cell>
          <cell r="BB1037">
            <v>16</v>
          </cell>
          <cell r="BC1037">
            <v>24</v>
          </cell>
          <cell r="BD1037">
            <v>6</v>
          </cell>
          <cell r="BE1037">
            <v>0</v>
          </cell>
          <cell r="BF1037">
            <v>0</v>
          </cell>
          <cell r="BG1037">
            <v>5</v>
          </cell>
          <cell r="BH1037">
            <v>16</v>
          </cell>
          <cell r="BI1037">
            <v>24</v>
          </cell>
          <cell r="BJ1037">
            <v>6</v>
          </cell>
          <cell r="BK1037">
            <v>0</v>
          </cell>
          <cell r="BL1037">
            <v>0</v>
          </cell>
          <cell r="BM1037" t="str">
            <v/>
          </cell>
          <cell r="BN1037">
            <v>51</v>
          </cell>
          <cell r="BO1037">
            <v>5</v>
          </cell>
          <cell r="BP1037">
            <v>16</v>
          </cell>
          <cell r="BQ1037">
            <v>24</v>
          </cell>
          <cell r="BR1037">
            <v>6</v>
          </cell>
          <cell r="BS1037">
            <v>0</v>
          </cell>
          <cell r="BT1037">
            <v>0</v>
          </cell>
          <cell r="BU1037" t="str">
            <v/>
          </cell>
          <cell r="BV1037">
            <v>51</v>
          </cell>
          <cell r="BW1037">
            <v>3</v>
          </cell>
          <cell r="BX1037" t="str">
            <v>DOWNGRADE</v>
          </cell>
          <cell r="BY1037" t="str">
            <v>RESET</v>
          </cell>
        </row>
        <row r="1038">
          <cell r="A1038" t="str">
            <v>A3077</v>
          </cell>
          <cell r="B1038" t="str">
            <v>Wahyuni Handayani</v>
          </cell>
          <cell r="C1038" t="str">
            <v>TEMA C2</v>
          </cell>
          <cell r="D1038">
            <v>45217</v>
          </cell>
          <cell r="E1038" t="str">
            <v>Oct-23</v>
          </cell>
          <cell r="F1038" t="str">
            <v>REGULER</v>
          </cell>
          <cell r="G1038" t="str">
            <v>REGULER</v>
          </cell>
          <cell r="H1038" t="str">
            <v>REGULER</v>
          </cell>
          <cell r="I1038" t="str">
            <v>REGULER</v>
          </cell>
          <cell r="J1038" t="str">
            <v>REGULER</v>
          </cell>
          <cell r="K1038" t="str">
            <v>REGULER</v>
          </cell>
          <cell r="L1038" t="str">
            <v>-</v>
          </cell>
          <cell r="M1038">
            <v>15</v>
          </cell>
          <cell r="N1038">
            <v>14</v>
          </cell>
          <cell r="O1038">
            <v>28</v>
          </cell>
          <cell r="P1038">
            <v>22</v>
          </cell>
          <cell r="Q1038">
            <v>23</v>
          </cell>
          <cell r="R1038">
            <v>17</v>
          </cell>
          <cell r="S1038" t="str">
            <v/>
          </cell>
          <cell r="T1038">
            <v>119</v>
          </cell>
          <cell r="U1038">
            <v>15</v>
          </cell>
          <cell r="V1038">
            <v>14</v>
          </cell>
          <cell r="W1038">
            <v>28</v>
          </cell>
          <cell r="X1038">
            <v>22</v>
          </cell>
          <cell r="Y1038">
            <v>23</v>
          </cell>
          <cell r="Z1038">
            <v>17</v>
          </cell>
          <cell r="AA1038" t="str">
            <v/>
          </cell>
          <cell r="AB1038">
            <v>119</v>
          </cell>
          <cell r="AC1038">
            <v>1</v>
          </cell>
          <cell r="AD1038" t="str">
            <v>TIDAK</v>
          </cell>
          <cell r="AE1038" t="str">
            <v>TIDAK</v>
          </cell>
          <cell r="AF1038">
            <v>119</v>
          </cell>
          <cell r="AG1038">
            <v>1</v>
          </cell>
          <cell r="AH1038" t="str">
            <v>SAPHIRE</v>
          </cell>
          <cell r="AI1038">
            <v>0</v>
          </cell>
          <cell r="AJ1038" t="str">
            <v>Y</v>
          </cell>
          <cell r="AK1038">
            <v>0</v>
          </cell>
          <cell r="AL1038">
            <v>45261</v>
          </cell>
          <cell r="AM1038">
            <v>45701</v>
          </cell>
          <cell r="AN1038">
            <v>1</v>
          </cell>
          <cell r="AO1038">
            <v>119</v>
          </cell>
          <cell r="AP1038" t="str">
            <v>-</v>
          </cell>
          <cell r="AQ1038" t="str">
            <v>-</v>
          </cell>
          <cell r="AR1038" t="str">
            <v>-</v>
          </cell>
          <cell r="AS1038" t="str">
            <v>-</v>
          </cell>
          <cell r="AT1038" t="str">
            <v>-</v>
          </cell>
          <cell r="AU1038" t="str">
            <v>-</v>
          </cell>
          <cell r="AV1038" t="str">
            <v/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 t="str">
            <v/>
          </cell>
          <cell r="BH1038">
            <v>0</v>
          </cell>
          <cell r="BI1038">
            <v>0</v>
          </cell>
          <cell r="BJ1038">
            <v>0</v>
          </cell>
          <cell r="BK1038">
            <v>0</v>
          </cell>
          <cell r="BL1038">
            <v>0</v>
          </cell>
          <cell r="BM1038" t="str">
            <v/>
          </cell>
          <cell r="BN1038">
            <v>0</v>
          </cell>
          <cell r="BO1038" t="str">
            <v/>
          </cell>
          <cell r="BP1038">
            <v>0</v>
          </cell>
          <cell r="BQ1038">
            <v>0</v>
          </cell>
          <cell r="BR1038">
            <v>0</v>
          </cell>
          <cell r="BS1038">
            <v>0</v>
          </cell>
          <cell r="BT1038">
            <v>0</v>
          </cell>
          <cell r="BU1038" t="str">
            <v/>
          </cell>
          <cell r="BV1038">
            <v>0</v>
          </cell>
          <cell r="BW1038">
            <v>7</v>
          </cell>
          <cell r="BX1038" t="str">
            <v>DOWNGRADE</v>
          </cell>
          <cell r="BY1038" t="str">
            <v>RESET</v>
          </cell>
        </row>
        <row r="1039">
          <cell r="A1039" t="str">
            <v>A0189</v>
          </cell>
          <cell r="B1039" t="str">
            <v>Wellant Leuwol</v>
          </cell>
          <cell r="C1039" t="str">
            <v>TEMA C2</v>
          </cell>
          <cell r="D1039">
            <v>44811</v>
          </cell>
          <cell r="E1039" t="str">
            <v>Sep-22</v>
          </cell>
          <cell r="F1039" t="str">
            <v>REGULER</v>
          </cell>
          <cell r="G1039" t="str">
            <v>REGULER</v>
          </cell>
          <cell r="H1039" t="str">
            <v>-</v>
          </cell>
          <cell r="I1039" t="str">
            <v>-</v>
          </cell>
          <cell r="J1039" t="str">
            <v>-</v>
          </cell>
          <cell r="K1039" t="str">
            <v>-</v>
          </cell>
          <cell r="L1039" t="str">
            <v>-</v>
          </cell>
          <cell r="M1039">
            <v>15</v>
          </cell>
          <cell r="N1039">
            <v>1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 t="str">
            <v/>
          </cell>
          <cell r="T1039">
            <v>16</v>
          </cell>
          <cell r="U1039">
            <v>15</v>
          </cell>
          <cell r="V1039">
            <v>1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 t="str">
            <v/>
          </cell>
          <cell r="AB1039">
            <v>16</v>
          </cell>
          <cell r="AC1039">
            <v>5</v>
          </cell>
          <cell r="AD1039" t="str">
            <v>DOWNGRADE</v>
          </cell>
          <cell r="AE1039" t="str">
            <v>RESET</v>
          </cell>
          <cell r="AF1039">
            <v>0</v>
          </cell>
          <cell r="AG1039">
            <v>1</v>
          </cell>
          <cell r="AH1039" t="str">
            <v>SAPHIRE</v>
          </cell>
          <cell r="AI1039">
            <v>0</v>
          </cell>
          <cell r="AJ1039" t="str">
            <v>FALSE</v>
          </cell>
          <cell r="AK1039">
            <v>0</v>
          </cell>
          <cell r="AL1039">
            <v>45261</v>
          </cell>
          <cell r="AM1039">
            <v>45701</v>
          </cell>
          <cell r="AN1039">
            <v>1</v>
          </cell>
          <cell r="AO1039">
            <v>0</v>
          </cell>
          <cell r="AP1039" t="str">
            <v>-</v>
          </cell>
          <cell r="AQ1039" t="str">
            <v>-</v>
          </cell>
          <cell r="AR1039" t="str">
            <v>-</v>
          </cell>
          <cell r="AS1039" t="str">
            <v>-</v>
          </cell>
          <cell r="AT1039" t="str">
            <v>-</v>
          </cell>
          <cell r="AU1039" t="str">
            <v>-</v>
          </cell>
          <cell r="AV1039" t="str">
            <v/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 t="str">
            <v/>
          </cell>
          <cell r="BH1039">
            <v>0</v>
          </cell>
          <cell r="BI1039">
            <v>0</v>
          </cell>
          <cell r="BJ1039">
            <v>0</v>
          </cell>
          <cell r="BK1039">
            <v>0</v>
          </cell>
          <cell r="BL1039">
            <v>0</v>
          </cell>
          <cell r="BM1039" t="str">
            <v/>
          </cell>
          <cell r="BN1039">
            <v>0</v>
          </cell>
          <cell r="BO1039" t="str">
            <v/>
          </cell>
          <cell r="BP1039">
            <v>0</v>
          </cell>
          <cell r="BQ1039">
            <v>0</v>
          </cell>
          <cell r="BR1039">
            <v>0</v>
          </cell>
          <cell r="BS1039">
            <v>0</v>
          </cell>
          <cell r="BT1039">
            <v>0</v>
          </cell>
          <cell r="BU1039" t="str">
            <v/>
          </cell>
          <cell r="BV1039">
            <v>0</v>
          </cell>
          <cell r="BW1039">
            <v>7</v>
          </cell>
          <cell r="BX1039" t="str">
            <v>DOWNGRADE</v>
          </cell>
          <cell r="BY1039" t="str">
            <v>RESET</v>
          </cell>
        </row>
        <row r="1040">
          <cell r="A1040" t="str">
            <v>A3426</v>
          </cell>
          <cell r="B1040" t="str">
            <v>Weni Pramudita</v>
          </cell>
          <cell r="C1040" t="str">
            <v>TEMA C2</v>
          </cell>
          <cell r="D1040">
            <v>45295</v>
          </cell>
          <cell r="E1040" t="str">
            <v>Jan-24</v>
          </cell>
          <cell r="F1040" t="str">
            <v>-</v>
          </cell>
          <cell r="G1040" t="str">
            <v>REGULER</v>
          </cell>
          <cell r="H1040" t="str">
            <v>REGULER</v>
          </cell>
          <cell r="I1040" t="str">
            <v>REGULER</v>
          </cell>
          <cell r="J1040" t="str">
            <v>REGULER</v>
          </cell>
          <cell r="K1040" t="str">
            <v>-</v>
          </cell>
          <cell r="L1040" t="str">
            <v>-</v>
          </cell>
          <cell r="M1040">
            <v>0</v>
          </cell>
          <cell r="N1040">
            <v>6</v>
          </cell>
          <cell r="O1040">
            <v>6</v>
          </cell>
          <cell r="P1040">
            <v>7</v>
          </cell>
          <cell r="Q1040">
            <v>1</v>
          </cell>
          <cell r="R1040">
            <v>0</v>
          </cell>
          <cell r="S1040" t="str">
            <v/>
          </cell>
          <cell r="T1040">
            <v>20</v>
          </cell>
          <cell r="U1040">
            <v>0</v>
          </cell>
          <cell r="V1040">
            <v>6</v>
          </cell>
          <cell r="W1040">
            <v>6</v>
          </cell>
          <cell r="X1040">
            <v>7</v>
          </cell>
          <cell r="Y1040">
            <v>1</v>
          </cell>
          <cell r="Z1040">
            <v>0</v>
          </cell>
          <cell r="AA1040" t="str">
            <v/>
          </cell>
          <cell r="AB1040">
            <v>20</v>
          </cell>
          <cell r="AC1040">
            <v>2</v>
          </cell>
          <cell r="AD1040" t="str">
            <v>TIDAK</v>
          </cell>
          <cell r="AE1040" t="str">
            <v>TIDAK</v>
          </cell>
          <cell r="AF1040">
            <v>20</v>
          </cell>
          <cell r="AG1040">
            <v>1</v>
          </cell>
          <cell r="AH1040" t="str">
            <v>SAPHIRE</v>
          </cell>
          <cell r="AI1040">
            <v>0</v>
          </cell>
          <cell r="AJ1040" t="str">
            <v>FALSE</v>
          </cell>
          <cell r="AK1040">
            <v>0</v>
          </cell>
          <cell r="AL1040">
            <v>45261</v>
          </cell>
          <cell r="AM1040">
            <v>45701</v>
          </cell>
          <cell r="AN1040">
            <v>1</v>
          </cell>
          <cell r="AO1040">
            <v>20</v>
          </cell>
          <cell r="AP1040" t="str">
            <v>-</v>
          </cell>
          <cell r="AQ1040" t="str">
            <v>-</v>
          </cell>
          <cell r="AR1040" t="str">
            <v>-</v>
          </cell>
          <cell r="AS1040" t="str">
            <v>-</v>
          </cell>
          <cell r="AT1040" t="str">
            <v>-</v>
          </cell>
          <cell r="AU1040" t="str">
            <v>-</v>
          </cell>
          <cell r="AV1040" t="str">
            <v/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 t="str">
            <v/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 t="str">
            <v/>
          </cell>
          <cell r="BN1040">
            <v>0</v>
          </cell>
          <cell r="BO1040" t="str">
            <v/>
          </cell>
          <cell r="BP1040">
            <v>0</v>
          </cell>
          <cell r="BQ1040">
            <v>0</v>
          </cell>
          <cell r="BR1040">
            <v>0</v>
          </cell>
          <cell r="BS1040">
            <v>0</v>
          </cell>
          <cell r="BT1040">
            <v>0</v>
          </cell>
          <cell r="BU1040" t="str">
            <v/>
          </cell>
          <cell r="BV1040">
            <v>0</v>
          </cell>
          <cell r="BW1040">
            <v>7</v>
          </cell>
          <cell r="BX1040" t="str">
            <v>DOWNGRADE</v>
          </cell>
          <cell r="BY1040" t="str">
            <v>RESET</v>
          </cell>
        </row>
        <row r="1041">
          <cell r="A1041" t="str">
            <v>A2053</v>
          </cell>
          <cell r="B1041" t="str">
            <v>Wiartika Sisil Mukaromah</v>
          </cell>
          <cell r="C1041" t="str">
            <v>TEMA C2</v>
          </cell>
          <cell r="D1041">
            <v>45033</v>
          </cell>
          <cell r="E1041" t="str">
            <v>Apr-23</v>
          </cell>
          <cell r="F1041" t="str">
            <v>REGULER</v>
          </cell>
          <cell r="G1041" t="str">
            <v>EKSKLUSIF</v>
          </cell>
          <cell r="H1041" t="str">
            <v>EKSKLUSIF</v>
          </cell>
          <cell r="I1041" t="str">
            <v>EKSKLUSIF</v>
          </cell>
          <cell r="J1041" t="str">
            <v>EKSKLUSIF</v>
          </cell>
          <cell r="K1041" t="str">
            <v>EKSKLUSIF</v>
          </cell>
          <cell r="L1041" t="str">
            <v>EKSKLUSIF</v>
          </cell>
          <cell r="M1041">
            <v>17</v>
          </cell>
          <cell r="N1041">
            <v>45</v>
          </cell>
          <cell r="O1041">
            <v>37</v>
          </cell>
          <cell r="P1041">
            <v>43</v>
          </cell>
          <cell r="Q1041">
            <v>36</v>
          </cell>
          <cell r="R1041">
            <v>37</v>
          </cell>
          <cell r="S1041">
            <v>21</v>
          </cell>
          <cell r="T1041">
            <v>236</v>
          </cell>
          <cell r="U1041">
            <v>17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17</v>
          </cell>
          <cell r="AC1041">
            <v>0</v>
          </cell>
          <cell r="AD1041" t="str">
            <v>TIDAK</v>
          </cell>
          <cell r="AE1041" t="str">
            <v>TIDAK</v>
          </cell>
          <cell r="AF1041">
            <v>17</v>
          </cell>
          <cell r="AG1041">
            <v>3</v>
          </cell>
          <cell r="AH1041" t="str">
            <v>SAPHIRE</v>
          </cell>
          <cell r="AI1041">
            <v>0</v>
          </cell>
          <cell r="AJ1041" t="str">
            <v>FALSE</v>
          </cell>
          <cell r="AK1041">
            <v>0</v>
          </cell>
          <cell r="AL1041">
            <v>45261</v>
          </cell>
          <cell r="AM1041">
            <v>45701</v>
          </cell>
          <cell r="AN1041">
            <v>1</v>
          </cell>
          <cell r="AO1041">
            <v>17</v>
          </cell>
          <cell r="AP1041" t="str">
            <v>EKSKLUSIF</v>
          </cell>
          <cell r="AQ1041" t="str">
            <v>-</v>
          </cell>
          <cell r="AR1041" t="str">
            <v>EKSKLUSIF</v>
          </cell>
          <cell r="AS1041" t="str">
            <v>EKSKLUSIF</v>
          </cell>
          <cell r="AT1041" t="str">
            <v>REGULER</v>
          </cell>
          <cell r="AU1041" t="str">
            <v>-</v>
          </cell>
          <cell r="AV1041" t="str">
            <v/>
          </cell>
          <cell r="AW1041">
            <v>49</v>
          </cell>
          <cell r="AX1041">
            <v>48</v>
          </cell>
          <cell r="AY1041">
            <v>40</v>
          </cell>
          <cell r="AZ1041">
            <v>41</v>
          </cell>
          <cell r="BA1041">
            <v>0</v>
          </cell>
          <cell r="BB1041">
            <v>49</v>
          </cell>
          <cell r="BC1041">
            <v>48</v>
          </cell>
          <cell r="BD1041">
            <v>40</v>
          </cell>
          <cell r="BE1041">
            <v>41</v>
          </cell>
          <cell r="BF1041">
            <v>0</v>
          </cell>
          <cell r="BG1041">
            <v>20</v>
          </cell>
          <cell r="BH1041">
            <v>49</v>
          </cell>
          <cell r="BI1041">
            <v>48</v>
          </cell>
          <cell r="BJ1041">
            <v>40</v>
          </cell>
          <cell r="BK1041">
            <v>41</v>
          </cell>
          <cell r="BL1041">
            <v>0</v>
          </cell>
          <cell r="BM1041" t="str">
            <v/>
          </cell>
          <cell r="BN1041">
            <v>198</v>
          </cell>
          <cell r="BO1041">
            <v>0</v>
          </cell>
          <cell r="BP1041">
            <v>49</v>
          </cell>
          <cell r="BQ1041">
            <v>0</v>
          </cell>
          <cell r="BR1041">
            <v>0</v>
          </cell>
          <cell r="BS1041">
            <v>41</v>
          </cell>
          <cell r="BT1041">
            <v>0</v>
          </cell>
          <cell r="BU1041" t="str">
            <v/>
          </cell>
          <cell r="BV1041">
            <v>90</v>
          </cell>
          <cell r="BW1041">
            <v>2</v>
          </cell>
          <cell r="BX1041" t="str">
            <v>TIDAK</v>
          </cell>
          <cell r="BY1041" t="str">
            <v>TIDAK</v>
          </cell>
        </row>
        <row r="1042">
          <cell r="A1042" t="str">
            <v>A0713</v>
          </cell>
          <cell r="B1042" t="str">
            <v>Windu Presbi Wisudawati</v>
          </cell>
          <cell r="C1042" t="str">
            <v>TEMA C2</v>
          </cell>
          <cell r="D1042">
            <v>44879</v>
          </cell>
          <cell r="E1042" t="str">
            <v>Nov-22</v>
          </cell>
          <cell r="F1042" t="str">
            <v>REGULER</v>
          </cell>
          <cell r="G1042" t="str">
            <v>REGULER</v>
          </cell>
          <cell r="H1042" t="str">
            <v>REGULER</v>
          </cell>
          <cell r="I1042" t="str">
            <v>REGULER</v>
          </cell>
          <cell r="J1042" t="str">
            <v>-</v>
          </cell>
          <cell r="K1042" t="str">
            <v>-</v>
          </cell>
          <cell r="L1042" t="str">
            <v>-</v>
          </cell>
          <cell r="M1042">
            <v>18</v>
          </cell>
          <cell r="N1042">
            <v>39</v>
          </cell>
          <cell r="O1042">
            <v>33</v>
          </cell>
          <cell r="P1042">
            <v>32</v>
          </cell>
          <cell r="Q1042">
            <v>0</v>
          </cell>
          <cell r="R1042">
            <v>0</v>
          </cell>
          <cell r="S1042" t="str">
            <v/>
          </cell>
          <cell r="T1042">
            <v>122</v>
          </cell>
          <cell r="U1042">
            <v>18</v>
          </cell>
          <cell r="V1042">
            <v>39</v>
          </cell>
          <cell r="W1042">
            <v>33</v>
          </cell>
          <cell r="X1042">
            <v>32</v>
          </cell>
          <cell r="Y1042">
            <v>0</v>
          </cell>
          <cell r="Z1042">
            <v>0</v>
          </cell>
          <cell r="AA1042" t="str">
            <v/>
          </cell>
          <cell r="AB1042">
            <v>122</v>
          </cell>
          <cell r="AC1042">
            <v>3</v>
          </cell>
          <cell r="AD1042" t="str">
            <v>DOWNGRADE</v>
          </cell>
          <cell r="AE1042" t="str">
            <v>RESET</v>
          </cell>
          <cell r="AF1042">
            <v>0</v>
          </cell>
          <cell r="AG1042">
            <v>2</v>
          </cell>
          <cell r="AH1042" t="str">
            <v>SAPHIRE</v>
          </cell>
          <cell r="AI1042">
            <v>0</v>
          </cell>
          <cell r="AJ1042" t="str">
            <v>FALSE</v>
          </cell>
          <cell r="AK1042">
            <v>0</v>
          </cell>
          <cell r="AL1042">
            <v>45261</v>
          </cell>
          <cell r="AM1042">
            <v>45701</v>
          </cell>
          <cell r="AN1042">
            <v>1</v>
          </cell>
          <cell r="AO1042">
            <v>0</v>
          </cell>
          <cell r="AP1042" t="str">
            <v>-</v>
          </cell>
          <cell r="AQ1042" t="str">
            <v>-</v>
          </cell>
          <cell r="AR1042" t="str">
            <v>-</v>
          </cell>
          <cell r="AS1042" t="str">
            <v>-</v>
          </cell>
          <cell r="AT1042" t="str">
            <v>-</v>
          </cell>
          <cell r="AU1042" t="str">
            <v>-</v>
          </cell>
          <cell r="AV1042" t="str">
            <v/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 t="str">
            <v/>
          </cell>
          <cell r="BH1042">
            <v>0</v>
          </cell>
          <cell r="BI1042">
            <v>0</v>
          </cell>
          <cell r="BJ1042">
            <v>0</v>
          </cell>
          <cell r="BK1042">
            <v>0</v>
          </cell>
          <cell r="BL1042">
            <v>0</v>
          </cell>
          <cell r="BM1042" t="str">
            <v/>
          </cell>
          <cell r="BN1042">
            <v>0</v>
          </cell>
          <cell r="BO1042" t="str">
            <v/>
          </cell>
          <cell r="BP1042">
            <v>0</v>
          </cell>
          <cell r="BQ1042">
            <v>0</v>
          </cell>
          <cell r="BR1042">
            <v>0</v>
          </cell>
          <cell r="BS1042">
            <v>0</v>
          </cell>
          <cell r="BT1042">
            <v>0</v>
          </cell>
          <cell r="BU1042" t="str">
            <v/>
          </cell>
          <cell r="BV1042">
            <v>0</v>
          </cell>
          <cell r="BW1042">
            <v>7</v>
          </cell>
          <cell r="BX1042" t="str">
            <v>DOWNGRADE</v>
          </cell>
          <cell r="BY1042" t="str">
            <v>RESET</v>
          </cell>
        </row>
        <row r="1043">
          <cell r="A1043" t="str">
            <v>A0486</v>
          </cell>
          <cell r="B1043" t="str">
            <v>Yacinta Puspitasari</v>
          </cell>
          <cell r="C1043" t="str">
            <v>TEMA C2</v>
          </cell>
          <cell r="D1043">
            <v>44865</v>
          </cell>
          <cell r="E1043" t="str">
            <v>Oct-22</v>
          </cell>
          <cell r="F1043" t="str">
            <v>EKSKLUSIF</v>
          </cell>
          <cell r="G1043" t="str">
            <v>REGULER</v>
          </cell>
          <cell r="H1043" t="str">
            <v>EKSKLUSIF</v>
          </cell>
          <cell r="I1043" t="str">
            <v>EKSKLUSIF</v>
          </cell>
          <cell r="J1043" t="str">
            <v>EKSKLUSIF</v>
          </cell>
          <cell r="K1043" t="str">
            <v>REGULER</v>
          </cell>
          <cell r="L1043" t="str">
            <v>REGULER</v>
          </cell>
          <cell r="M1043">
            <v>19</v>
          </cell>
          <cell r="N1043">
            <v>36</v>
          </cell>
          <cell r="O1043">
            <v>39</v>
          </cell>
          <cell r="P1043">
            <v>39</v>
          </cell>
          <cell r="Q1043">
            <v>34</v>
          </cell>
          <cell r="R1043">
            <v>38</v>
          </cell>
          <cell r="S1043">
            <v>18</v>
          </cell>
          <cell r="T1043">
            <v>223</v>
          </cell>
          <cell r="U1043">
            <v>0</v>
          </cell>
          <cell r="V1043">
            <v>36</v>
          </cell>
          <cell r="W1043">
            <v>0</v>
          </cell>
          <cell r="X1043">
            <v>0</v>
          </cell>
          <cell r="Y1043">
            <v>0</v>
          </cell>
          <cell r="Z1043">
            <v>38</v>
          </cell>
          <cell r="AA1043">
            <v>18</v>
          </cell>
          <cell r="AB1043">
            <v>92</v>
          </cell>
          <cell r="AC1043">
            <v>0</v>
          </cell>
          <cell r="AD1043" t="str">
            <v>TIDAK</v>
          </cell>
          <cell r="AE1043" t="str">
            <v>TIDAK</v>
          </cell>
          <cell r="AF1043">
            <v>92</v>
          </cell>
          <cell r="AG1043">
            <v>3</v>
          </cell>
          <cell r="AH1043" t="str">
            <v>SAPHIRE</v>
          </cell>
          <cell r="AI1043">
            <v>0</v>
          </cell>
          <cell r="AJ1043" t="str">
            <v>Y</v>
          </cell>
          <cell r="AK1043">
            <v>0</v>
          </cell>
          <cell r="AL1043">
            <v>45261</v>
          </cell>
          <cell r="AM1043">
            <v>45701</v>
          </cell>
          <cell r="AN1043">
            <v>1</v>
          </cell>
          <cell r="AO1043">
            <v>92</v>
          </cell>
          <cell r="AP1043" t="str">
            <v>-</v>
          </cell>
          <cell r="AQ1043" t="str">
            <v>-</v>
          </cell>
          <cell r="AR1043" t="str">
            <v>REGULER</v>
          </cell>
          <cell r="AS1043" t="str">
            <v>-</v>
          </cell>
          <cell r="AT1043" t="str">
            <v>-</v>
          </cell>
          <cell r="AU1043" t="str">
            <v>REGULER</v>
          </cell>
          <cell r="AV1043" t="str">
            <v/>
          </cell>
          <cell r="AW1043">
            <v>40</v>
          </cell>
          <cell r="AX1043">
            <v>26</v>
          </cell>
          <cell r="AY1043">
            <v>0</v>
          </cell>
          <cell r="AZ1043">
            <v>0</v>
          </cell>
          <cell r="BA1043">
            <v>8</v>
          </cell>
          <cell r="BB1043">
            <v>40</v>
          </cell>
          <cell r="BC1043">
            <v>26</v>
          </cell>
          <cell r="BD1043">
            <v>0</v>
          </cell>
          <cell r="BE1043">
            <v>0</v>
          </cell>
          <cell r="BF1043">
            <v>8</v>
          </cell>
          <cell r="BG1043">
            <v>14</v>
          </cell>
          <cell r="BH1043">
            <v>40</v>
          </cell>
          <cell r="BI1043">
            <v>26</v>
          </cell>
          <cell r="BJ1043">
            <v>0</v>
          </cell>
          <cell r="BK1043">
            <v>0</v>
          </cell>
          <cell r="BL1043">
            <v>8</v>
          </cell>
          <cell r="BM1043">
            <v>15</v>
          </cell>
          <cell r="BN1043">
            <v>103</v>
          </cell>
          <cell r="BO1043">
            <v>14</v>
          </cell>
          <cell r="BP1043">
            <v>40</v>
          </cell>
          <cell r="BQ1043">
            <v>26</v>
          </cell>
          <cell r="BR1043">
            <v>0</v>
          </cell>
          <cell r="BS1043">
            <v>0</v>
          </cell>
          <cell r="BT1043">
            <v>8</v>
          </cell>
          <cell r="BU1043">
            <v>15</v>
          </cell>
          <cell r="BV1043">
            <v>103</v>
          </cell>
          <cell r="BW1043">
            <v>2</v>
          </cell>
          <cell r="BX1043" t="str">
            <v>TIDAK</v>
          </cell>
          <cell r="BY1043" t="str">
            <v>TIDAK</v>
          </cell>
        </row>
        <row r="1044">
          <cell r="A1044" t="str">
            <v>A3868</v>
          </cell>
          <cell r="B1044" t="str">
            <v>Yana Paulina</v>
          </cell>
          <cell r="C1044" t="str">
            <v>TEMA C2</v>
          </cell>
          <cell r="D1044">
            <v>45373</v>
          </cell>
          <cell r="E1044" t="str">
            <v>Mar-24</v>
          </cell>
          <cell r="F1044" t="str">
            <v>-</v>
          </cell>
          <cell r="G1044" t="str">
            <v>-</v>
          </cell>
          <cell r="H1044" t="str">
            <v>-</v>
          </cell>
          <cell r="I1044" t="str">
            <v>REGULER</v>
          </cell>
          <cell r="J1044" t="str">
            <v>REGULER</v>
          </cell>
          <cell r="K1044" t="str">
            <v>REGULER</v>
          </cell>
          <cell r="L1044" t="str">
            <v>REGULER</v>
          </cell>
          <cell r="M1044">
            <v>0</v>
          </cell>
          <cell r="N1044">
            <v>0</v>
          </cell>
          <cell r="O1044">
            <v>0</v>
          </cell>
          <cell r="P1044">
            <v>4</v>
          </cell>
          <cell r="Q1044">
            <v>24</v>
          </cell>
          <cell r="R1044">
            <v>25</v>
          </cell>
          <cell r="S1044">
            <v>15</v>
          </cell>
          <cell r="T1044">
            <v>68</v>
          </cell>
          <cell r="U1044">
            <v>0</v>
          </cell>
          <cell r="V1044">
            <v>0</v>
          </cell>
          <cell r="W1044">
            <v>0</v>
          </cell>
          <cell r="X1044">
            <v>4</v>
          </cell>
          <cell r="Y1044">
            <v>24</v>
          </cell>
          <cell r="Z1044">
            <v>25</v>
          </cell>
          <cell r="AA1044">
            <v>15</v>
          </cell>
          <cell r="AB1044">
            <v>68</v>
          </cell>
          <cell r="AC1044">
            <v>0</v>
          </cell>
          <cell r="AD1044" t="str">
            <v>TIDAK</v>
          </cell>
          <cell r="AE1044" t="str">
            <v>TIDAK</v>
          </cell>
          <cell r="AF1044">
            <v>68</v>
          </cell>
          <cell r="AG1044">
            <v>1</v>
          </cell>
          <cell r="AH1044" t="str">
            <v>SAPHIRE</v>
          </cell>
          <cell r="AI1044">
            <v>0</v>
          </cell>
          <cell r="AJ1044" t="str">
            <v>Y</v>
          </cell>
          <cell r="AK1044">
            <v>0</v>
          </cell>
          <cell r="AL1044">
            <v>45261</v>
          </cell>
          <cell r="AM1044">
            <v>45701</v>
          </cell>
          <cell r="AN1044">
            <v>1</v>
          </cell>
          <cell r="AO1044">
            <v>68</v>
          </cell>
          <cell r="AP1044" t="str">
            <v>-</v>
          </cell>
          <cell r="AQ1044" t="str">
            <v>-</v>
          </cell>
          <cell r="AR1044" t="str">
            <v>REGULER</v>
          </cell>
          <cell r="AS1044" t="str">
            <v>REGULER</v>
          </cell>
          <cell r="AT1044" t="str">
            <v>REGULER</v>
          </cell>
          <cell r="AU1044" t="str">
            <v>REGULER</v>
          </cell>
          <cell r="AV1044" t="str">
            <v/>
          </cell>
          <cell r="AW1044">
            <v>40</v>
          </cell>
          <cell r="AX1044">
            <v>38</v>
          </cell>
          <cell r="AY1044">
            <v>31</v>
          </cell>
          <cell r="AZ1044">
            <v>25</v>
          </cell>
          <cell r="BA1044">
            <v>24</v>
          </cell>
          <cell r="BB1044">
            <v>40</v>
          </cell>
          <cell r="BC1044">
            <v>38</v>
          </cell>
          <cell r="BD1044">
            <v>31</v>
          </cell>
          <cell r="BE1044">
            <v>25</v>
          </cell>
          <cell r="BF1044">
            <v>24</v>
          </cell>
          <cell r="BG1044">
            <v>17</v>
          </cell>
          <cell r="BH1044">
            <v>40</v>
          </cell>
          <cell r="BI1044">
            <v>38</v>
          </cell>
          <cell r="BJ1044">
            <v>31</v>
          </cell>
          <cell r="BK1044">
            <v>25</v>
          </cell>
          <cell r="BL1044">
            <v>24</v>
          </cell>
          <cell r="BM1044">
            <v>3</v>
          </cell>
          <cell r="BN1044">
            <v>178</v>
          </cell>
          <cell r="BO1044">
            <v>17</v>
          </cell>
          <cell r="BP1044">
            <v>40</v>
          </cell>
          <cell r="BQ1044">
            <v>38</v>
          </cell>
          <cell r="BR1044">
            <v>31</v>
          </cell>
          <cell r="BS1044">
            <v>25</v>
          </cell>
          <cell r="BT1044">
            <v>24</v>
          </cell>
          <cell r="BU1044">
            <v>3</v>
          </cell>
          <cell r="BV1044">
            <v>178</v>
          </cell>
          <cell r="BW1044">
            <v>0</v>
          </cell>
          <cell r="BX1044" t="str">
            <v>TIDAK</v>
          </cell>
          <cell r="BY1044" t="str">
            <v>TIDAK</v>
          </cell>
        </row>
        <row r="1045">
          <cell r="A1045" t="str">
            <v>A2208</v>
          </cell>
          <cell r="B1045" t="str">
            <v>Yanuar Pratama Lango Aran</v>
          </cell>
          <cell r="C1045" t="str">
            <v>TEMA C2</v>
          </cell>
          <cell r="D1045">
            <v>45054</v>
          </cell>
          <cell r="E1045" t="str">
            <v>May-23</v>
          </cell>
          <cell r="F1045" t="str">
            <v>REGULER</v>
          </cell>
          <cell r="G1045" t="str">
            <v>REGULER</v>
          </cell>
          <cell r="H1045" t="str">
            <v>REGULER</v>
          </cell>
          <cell r="I1045" t="str">
            <v>REGULER</v>
          </cell>
          <cell r="J1045" t="str">
            <v>REGULER</v>
          </cell>
          <cell r="K1045" t="str">
            <v>REGULER</v>
          </cell>
          <cell r="L1045" t="str">
            <v>REGULER</v>
          </cell>
          <cell r="M1045">
            <v>6</v>
          </cell>
          <cell r="N1045">
            <v>29</v>
          </cell>
          <cell r="O1045">
            <v>23</v>
          </cell>
          <cell r="P1045">
            <v>24</v>
          </cell>
          <cell r="Q1045">
            <v>26</v>
          </cell>
          <cell r="R1045">
            <v>23</v>
          </cell>
          <cell r="S1045">
            <v>11</v>
          </cell>
          <cell r="T1045">
            <v>142</v>
          </cell>
          <cell r="U1045">
            <v>6</v>
          </cell>
          <cell r="V1045">
            <v>29</v>
          </cell>
          <cell r="W1045">
            <v>23</v>
          </cell>
          <cell r="X1045">
            <v>24</v>
          </cell>
          <cell r="Y1045">
            <v>26</v>
          </cell>
          <cell r="Z1045">
            <v>23</v>
          </cell>
          <cell r="AA1045">
            <v>11</v>
          </cell>
          <cell r="AB1045">
            <v>142</v>
          </cell>
          <cell r="AC1045">
            <v>0</v>
          </cell>
          <cell r="AD1045" t="str">
            <v>TIDAK</v>
          </cell>
          <cell r="AE1045" t="str">
            <v>TIDAK</v>
          </cell>
          <cell r="AF1045">
            <v>142</v>
          </cell>
          <cell r="AG1045">
            <v>3</v>
          </cell>
          <cell r="AH1045" t="str">
            <v>SAPHIRE</v>
          </cell>
          <cell r="AI1045">
            <v>65</v>
          </cell>
          <cell r="AJ1045" t="str">
            <v>Y</v>
          </cell>
          <cell r="AK1045">
            <v>0</v>
          </cell>
          <cell r="AL1045">
            <v>45261</v>
          </cell>
          <cell r="AM1045">
            <v>45701</v>
          </cell>
          <cell r="AN1045">
            <v>1</v>
          </cell>
          <cell r="AO1045">
            <v>77</v>
          </cell>
          <cell r="AP1045" t="str">
            <v>-</v>
          </cell>
          <cell r="AQ1045" t="str">
            <v>-</v>
          </cell>
          <cell r="AR1045" t="str">
            <v>REGULER</v>
          </cell>
          <cell r="AS1045" t="str">
            <v>-</v>
          </cell>
          <cell r="AT1045" t="str">
            <v>-</v>
          </cell>
          <cell r="AU1045" t="str">
            <v>-</v>
          </cell>
          <cell r="AV1045" t="str">
            <v/>
          </cell>
          <cell r="AW1045">
            <v>18</v>
          </cell>
          <cell r="AX1045">
            <v>3</v>
          </cell>
          <cell r="AY1045">
            <v>0</v>
          </cell>
          <cell r="AZ1045">
            <v>0</v>
          </cell>
          <cell r="BA1045">
            <v>0</v>
          </cell>
          <cell r="BB1045">
            <v>18</v>
          </cell>
          <cell r="BC1045">
            <v>3</v>
          </cell>
          <cell r="BD1045">
            <v>0</v>
          </cell>
          <cell r="BE1045">
            <v>0</v>
          </cell>
          <cell r="BF1045">
            <v>0</v>
          </cell>
          <cell r="BG1045">
            <v>11</v>
          </cell>
          <cell r="BH1045">
            <v>18</v>
          </cell>
          <cell r="BI1045">
            <v>3</v>
          </cell>
          <cell r="BJ1045">
            <v>0</v>
          </cell>
          <cell r="BK1045">
            <v>0</v>
          </cell>
          <cell r="BL1045">
            <v>0</v>
          </cell>
          <cell r="BM1045" t="str">
            <v/>
          </cell>
          <cell r="BN1045">
            <v>32</v>
          </cell>
          <cell r="BO1045">
            <v>11</v>
          </cell>
          <cell r="BP1045">
            <v>18</v>
          </cell>
          <cell r="BQ1045">
            <v>3</v>
          </cell>
          <cell r="BR1045">
            <v>0</v>
          </cell>
          <cell r="BS1045">
            <v>0</v>
          </cell>
          <cell r="BT1045">
            <v>0</v>
          </cell>
          <cell r="BU1045" t="str">
            <v/>
          </cell>
          <cell r="BV1045">
            <v>32</v>
          </cell>
          <cell r="BW1045">
            <v>4</v>
          </cell>
          <cell r="BX1045" t="str">
            <v>DOWNGRADE</v>
          </cell>
          <cell r="BY1045" t="str">
            <v>RESET</v>
          </cell>
        </row>
        <row r="1046">
          <cell r="A1046" t="str">
            <v>A3395</v>
          </cell>
          <cell r="B1046" t="str">
            <v>Yeni Liani Sianipar</v>
          </cell>
          <cell r="C1046" t="str">
            <v>TEMA C2</v>
          </cell>
          <cell r="D1046">
            <v>45262</v>
          </cell>
          <cell r="E1046" t="str">
            <v>Dec-23</v>
          </cell>
          <cell r="F1046" t="str">
            <v>REGULER</v>
          </cell>
          <cell r="G1046" t="str">
            <v>REGULER</v>
          </cell>
          <cell r="H1046" t="str">
            <v>REGULER</v>
          </cell>
          <cell r="I1046" t="str">
            <v>REGULER</v>
          </cell>
          <cell r="J1046" t="str">
            <v>-</v>
          </cell>
          <cell r="K1046" t="str">
            <v>-</v>
          </cell>
          <cell r="L1046" t="str">
            <v>-</v>
          </cell>
          <cell r="M1046">
            <v>12</v>
          </cell>
          <cell r="N1046">
            <v>38</v>
          </cell>
          <cell r="O1046">
            <v>28</v>
          </cell>
          <cell r="P1046">
            <v>16</v>
          </cell>
          <cell r="Q1046">
            <v>0</v>
          </cell>
          <cell r="R1046">
            <v>0</v>
          </cell>
          <cell r="S1046" t="str">
            <v/>
          </cell>
          <cell r="T1046">
            <v>94</v>
          </cell>
          <cell r="U1046">
            <v>12</v>
          </cell>
          <cell r="V1046">
            <v>38</v>
          </cell>
          <cell r="W1046">
            <v>28</v>
          </cell>
          <cell r="X1046">
            <v>16</v>
          </cell>
          <cell r="Y1046">
            <v>0</v>
          </cell>
          <cell r="Z1046">
            <v>0</v>
          </cell>
          <cell r="AA1046" t="str">
            <v/>
          </cell>
          <cell r="AB1046">
            <v>94</v>
          </cell>
          <cell r="AC1046">
            <v>3</v>
          </cell>
          <cell r="AD1046" t="str">
            <v>DOWNGRADE</v>
          </cell>
          <cell r="AE1046" t="str">
            <v>RESET</v>
          </cell>
          <cell r="AF1046">
            <v>0</v>
          </cell>
          <cell r="AG1046">
            <v>1</v>
          </cell>
          <cell r="AH1046" t="str">
            <v>SAPHIRE</v>
          </cell>
          <cell r="AI1046">
            <v>0</v>
          </cell>
          <cell r="AJ1046" t="str">
            <v>FALSE</v>
          </cell>
          <cell r="AK1046">
            <v>0</v>
          </cell>
          <cell r="AL1046">
            <v>45261</v>
          </cell>
          <cell r="AM1046">
            <v>45701</v>
          </cell>
          <cell r="AN1046">
            <v>1</v>
          </cell>
          <cell r="AO1046">
            <v>0</v>
          </cell>
          <cell r="AP1046" t="str">
            <v>-</v>
          </cell>
          <cell r="AQ1046" t="str">
            <v>-</v>
          </cell>
          <cell r="AR1046" t="str">
            <v>-</v>
          </cell>
          <cell r="AS1046" t="str">
            <v>-</v>
          </cell>
          <cell r="AT1046" t="str">
            <v>-</v>
          </cell>
          <cell r="AU1046" t="str">
            <v>-</v>
          </cell>
          <cell r="AV1046" t="str">
            <v/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 t="str">
            <v/>
          </cell>
          <cell r="BH1046">
            <v>0</v>
          </cell>
          <cell r="BI1046">
            <v>0</v>
          </cell>
          <cell r="BJ1046">
            <v>0</v>
          </cell>
          <cell r="BK1046">
            <v>0</v>
          </cell>
          <cell r="BL1046">
            <v>0</v>
          </cell>
          <cell r="BM1046" t="str">
            <v/>
          </cell>
          <cell r="BN1046">
            <v>0</v>
          </cell>
          <cell r="BO1046" t="str">
            <v/>
          </cell>
          <cell r="BP1046">
            <v>0</v>
          </cell>
          <cell r="BQ1046">
            <v>0</v>
          </cell>
          <cell r="BR1046">
            <v>0</v>
          </cell>
          <cell r="BS1046">
            <v>0</v>
          </cell>
          <cell r="BT1046">
            <v>0</v>
          </cell>
          <cell r="BU1046" t="str">
            <v/>
          </cell>
          <cell r="BV1046">
            <v>0</v>
          </cell>
          <cell r="BW1046">
            <v>7</v>
          </cell>
          <cell r="BX1046" t="str">
            <v>DOWNGRADE</v>
          </cell>
          <cell r="BY1046" t="str">
            <v>RESET</v>
          </cell>
        </row>
        <row r="1047">
          <cell r="A1047" t="str">
            <v>A3588</v>
          </cell>
          <cell r="B1047" t="str">
            <v>Yesica Harnisiah</v>
          </cell>
          <cell r="C1047" t="str">
            <v>TEMA C2</v>
          </cell>
          <cell r="D1047">
            <v>45303</v>
          </cell>
          <cell r="E1047" t="str">
            <v>Jan-24</v>
          </cell>
          <cell r="F1047" t="str">
            <v>-</v>
          </cell>
          <cell r="G1047" t="str">
            <v>REGULER</v>
          </cell>
          <cell r="H1047" t="str">
            <v>REGULER</v>
          </cell>
          <cell r="I1047" t="str">
            <v>REGULER</v>
          </cell>
          <cell r="J1047" t="str">
            <v>REGULER</v>
          </cell>
          <cell r="K1047" t="str">
            <v>-</v>
          </cell>
          <cell r="L1047" t="str">
            <v>-</v>
          </cell>
          <cell r="M1047">
            <v>0</v>
          </cell>
          <cell r="N1047">
            <v>13</v>
          </cell>
          <cell r="O1047">
            <v>19</v>
          </cell>
          <cell r="P1047">
            <v>14</v>
          </cell>
          <cell r="Q1047">
            <v>2</v>
          </cell>
          <cell r="R1047">
            <v>0</v>
          </cell>
          <cell r="S1047" t="str">
            <v/>
          </cell>
          <cell r="T1047">
            <v>48</v>
          </cell>
          <cell r="U1047">
            <v>0</v>
          </cell>
          <cell r="V1047">
            <v>13</v>
          </cell>
          <cell r="W1047">
            <v>19</v>
          </cell>
          <cell r="X1047">
            <v>14</v>
          </cell>
          <cell r="Y1047">
            <v>2</v>
          </cell>
          <cell r="Z1047">
            <v>0</v>
          </cell>
          <cell r="AA1047" t="str">
            <v/>
          </cell>
          <cell r="AB1047">
            <v>48</v>
          </cell>
          <cell r="AC1047">
            <v>2</v>
          </cell>
          <cell r="AD1047" t="str">
            <v>TIDAK</v>
          </cell>
          <cell r="AE1047" t="str">
            <v>TIDAK</v>
          </cell>
          <cell r="AF1047">
            <v>48</v>
          </cell>
          <cell r="AG1047">
            <v>1</v>
          </cell>
          <cell r="AH1047" t="str">
            <v>SAPHIRE</v>
          </cell>
          <cell r="AI1047">
            <v>0</v>
          </cell>
          <cell r="AJ1047" t="str">
            <v>FALSE</v>
          </cell>
          <cell r="AK1047">
            <v>0</v>
          </cell>
          <cell r="AL1047">
            <v>45261</v>
          </cell>
          <cell r="AM1047">
            <v>45701</v>
          </cell>
          <cell r="AN1047">
            <v>1</v>
          </cell>
          <cell r="AO1047">
            <v>48</v>
          </cell>
          <cell r="AP1047" t="str">
            <v>-</v>
          </cell>
          <cell r="AQ1047" t="str">
            <v>-</v>
          </cell>
          <cell r="AR1047" t="str">
            <v>-</v>
          </cell>
          <cell r="AS1047" t="str">
            <v>-</v>
          </cell>
          <cell r="AT1047" t="str">
            <v>-</v>
          </cell>
          <cell r="AU1047" t="str">
            <v>-</v>
          </cell>
          <cell r="AV1047" t="str">
            <v/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 t="str">
            <v/>
          </cell>
          <cell r="BH1047">
            <v>0</v>
          </cell>
          <cell r="BI1047">
            <v>0</v>
          </cell>
          <cell r="BJ1047">
            <v>0</v>
          </cell>
          <cell r="BK1047">
            <v>0</v>
          </cell>
          <cell r="BL1047">
            <v>0</v>
          </cell>
          <cell r="BM1047" t="str">
            <v/>
          </cell>
          <cell r="BN1047">
            <v>0</v>
          </cell>
          <cell r="BO1047" t="str">
            <v/>
          </cell>
          <cell r="BP1047">
            <v>0</v>
          </cell>
          <cell r="BQ1047">
            <v>0</v>
          </cell>
          <cell r="BR1047">
            <v>0</v>
          </cell>
          <cell r="BS1047">
            <v>0</v>
          </cell>
          <cell r="BT1047">
            <v>0</v>
          </cell>
          <cell r="BU1047" t="str">
            <v/>
          </cell>
          <cell r="BV1047">
            <v>0</v>
          </cell>
          <cell r="BW1047">
            <v>7</v>
          </cell>
          <cell r="BX1047" t="str">
            <v>DOWNGRADE</v>
          </cell>
          <cell r="BY1047" t="str">
            <v>RESET</v>
          </cell>
        </row>
        <row r="1048">
          <cell r="A1048" t="str">
            <v>A4053</v>
          </cell>
          <cell r="B1048" t="str">
            <v>YOHANA</v>
          </cell>
          <cell r="C1048" t="str">
            <v>TEMA C2</v>
          </cell>
          <cell r="D1048">
            <v>45441</v>
          </cell>
          <cell r="E1048" t="str">
            <v>May-24</v>
          </cell>
          <cell r="F1048" t="str">
            <v>-</v>
          </cell>
          <cell r="G1048" t="str">
            <v>-</v>
          </cell>
          <cell r="H1048" t="str">
            <v>-</v>
          </cell>
          <cell r="I1048" t="str">
            <v>-</v>
          </cell>
          <cell r="J1048" t="str">
            <v>-</v>
          </cell>
          <cell r="K1048" t="str">
            <v>REGULER</v>
          </cell>
          <cell r="L1048" t="str">
            <v>REGULER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6</v>
          </cell>
          <cell r="S1048">
            <v>2</v>
          </cell>
          <cell r="T1048">
            <v>8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6</v>
          </cell>
          <cell r="AA1048">
            <v>2</v>
          </cell>
          <cell r="AB1048">
            <v>8</v>
          </cell>
          <cell r="AC1048">
            <v>0</v>
          </cell>
          <cell r="AD1048" t="str">
            <v>TIDAK</v>
          </cell>
          <cell r="AE1048" t="str">
            <v>TIDAK</v>
          </cell>
          <cell r="AF1048">
            <v>8</v>
          </cell>
          <cell r="AG1048">
            <v>1</v>
          </cell>
          <cell r="AH1048" t="str">
            <v>SAPHIRE</v>
          </cell>
          <cell r="AI1048">
            <v>0</v>
          </cell>
          <cell r="AJ1048" t="str">
            <v>FALSE</v>
          </cell>
          <cell r="AK1048">
            <v>0</v>
          </cell>
          <cell r="AL1048">
            <v>45261</v>
          </cell>
          <cell r="AM1048">
            <v>45701</v>
          </cell>
          <cell r="AN1048">
            <v>1</v>
          </cell>
          <cell r="AO1048">
            <v>8</v>
          </cell>
          <cell r="AP1048" t="str">
            <v>-</v>
          </cell>
          <cell r="AQ1048" t="str">
            <v>-</v>
          </cell>
          <cell r="AR1048" t="str">
            <v>-</v>
          </cell>
          <cell r="AS1048" t="str">
            <v>-</v>
          </cell>
          <cell r="AT1048" t="str">
            <v>-</v>
          </cell>
          <cell r="AU1048" t="str">
            <v>-</v>
          </cell>
          <cell r="AV1048" t="str">
            <v/>
          </cell>
          <cell r="AW1048">
            <v>29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29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10</v>
          </cell>
          <cell r="BH1048">
            <v>29</v>
          </cell>
          <cell r="BI1048">
            <v>0</v>
          </cell>
          <cell r="BJ1048">
            <v>0</v>
          </cell>
          <cell r="BK1048">
            <v>0</v>
          </cell>
          <cell r="BL1048">
            <v>0</v>
          </cell>
          <cell r="BM1048" t="str">
            <v/>
          </cell>
          <cell r="BN1048">
            <v>39</v>
          </cell>
          <cell r="BO1048">
            <v>10</v>
          </cell>
          <cell r="BP1048">
            <v>29</v>
          </cell>
          <cell r="BQ1048">
            <v>0</v>
          </cell>
          <cell r="BR1048">
            <v>0</v>
          </cell>
          <cell r="BS1048">
            <v>0</v>
          </cell>
          <cell r="BT1048">
            <v>0</v>
          </cell>
          <cell r="BU1048" t="str">
            <v/>
          </cell>
          <cell r="BV1048">
            <v>39</v>
          </cell>
          <cell r="BW1048">
            <v>5</v>
          </cell>
          <cell r="BX1048" t="str">
            <v>DOWNGRADE</v>
          </cell>
          <cell r="BY1048" t="str">
            <v>RESET</v>
          </cell>
        </row>
        <row r="1049">
          <cell r="A1049" t="str">
            <v>A3178</v>
          </cell>
          <cell r="B1049" t="str">
            <v>Yohana Aventi Aninditha</v>
          </cell>
          <cell r="C1049" t="str">
            <v>TEMA C2</v>
          </cell>
          <cell r="D1049">
            <v>45222</v>
          </cell>
          <cell r="E1049" t="str">
            <v>Oct-23</v>
          </cell>
          <cell r="F1049" t="str">
            <v>REGULER</v>
          </cell>
          <cell r="G1049" t="str">
            <v>REGULER</v>
          </cell>
          <cell r="H1049" t="str">
            <v>-</v>
          </cell>
          <cell r="I1049" t="str">
            <v>-</v>
          </cell>
          <cell r="J1049" t="str">
            <v>-</v>
          </cell>
          <cell r="K1049" t="str">
            <v>-</v>
          </cell>
          <cell r="L1049" t="str">
            <v>-</v>
          </cell>
          <cell r="M1049">
            <v>8</v>
          </cell>
          <cell r="N1049">
            <v>24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 t="str">
            <v/>
          </cell>
          <cell r="T1049">
            <v>32</v>
          </cell>
          <cell r="U1049">
            <v>8</v>
          </cell>
          <cell r="V1049">
            <v>24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 t="str">
            <v/>
          </cell>
          <cell r="AB1049">
            <v>32</v>
          </cell>
          <cell r="AC1049">
            <v>5</v>
          </cell>
          <cell r="AD1049" t="str">
            <v>DOWNGRADE</v>
          </cell>
          <cell r="AE1049" t="str">
            <v>RESET</v>
          </cell>
          <cell r="AF1049">
            <v>0</v>
          </cell>
          <cell r="AG1049">
            <v>1</v>
          </cell>
          <cell r="AH1049" t="str">
            <v>SAPHIRE</v>
          </cell>
          <cell r="AI1049">
            <v>0</v>
          </cell>
          <cell r="AJ1049" t="str">
            <v>FALSE</v>
          </cell>
          <cell r="AK1049">
            <v>0</v>
          </cell>
          <cell r="AL1049">
            <v>45261</v>
          </cell>
          <cell r="AM1049">
            <v>45701</v>
          </cell>
          <cell r="AN1049">
            <v>1</v>
          </cell>
          <cell r="AO1049">
            <v>0</v>
          </cell>
          <cell r="AP1049" t="str">
            <v>-</v>
          </cell>
          <cell r="AQ1049" t="str">
            <v>-</v>
          </cell>
          <cell r="AR1049" t="str">
            <v>-</v>
          </cell>
          <cell r="AS1049" t="str">
            <v>-</v>
          </cell>
          <cell r="AT1049" t="str">
            <v>-</v>
          </cell>
          <cell r="AU1049" t="str">
            <v>-</v>
          </cell>
          <cell r="AV1049" t="str">
            <v/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 t="str">
            <v/>
          </cell>
          <cell r="BH1049">
            <v>0</v>
          </cell>
          <cell r="BI1049">
            <v>0</v>
          </cell>
          <cell r="BJ1049">
            <v>0</v>
          </cell>
          <cell r="BK1049">
            <v>0</v>
          </cell>
          <cell r="BL1049">
            <v>0</v>
          </cell>
          <cell r="BM1049" t="str">
            <v/>
          </cell>
          <cell r="BN1049">
            <v>0</v>
          </cell>
          <cell r="BO1049" t="str">
            <v/>
          </cell>
          <cell r="BP1049">
            <v>0</v>
          </cell>
          <cell r="BQ1049">
            <v>0</v>
          </cell>
          <cell r="BR1049">
            <v>0</v>
          </cell>
          <cell r="BS1049">
            <v>0</v>
          </cell>
          <cell r="BT1049">
            <v>0</v>
          </cell>
          <cell r="BU1049" t="str">
            <v/>
          </cell>
          <cell r="BV1049">
            <v>0</v>
          </cell>
          <cell r="BW1049">
            <v>7</v>
          </cell>
          <cell r="BX1049" t="str">
            <v>DOWNGRADE</v>
          </cell>
          <cell r="BY1049" t="str">
            <v>RESET</v>
          </cell>
        </row>
        <row r="1050">
          <cell r="A1050" t="str">
            <v>A3891</v>
          </cell>
          <cell r="B1050" t="str">
            <v>Yohanes Baptisa Wasi Wangu</v>
          </cell>
          <cell r="C1050" t="str">
            <v>TEMA C2</v>
          </cell>
          <cell r="D1050">
            <v>45349</v>
          </cell>
          <cell r="E1050" t="str">
            <v>Feb-24</v>
          </cell>
          <cell r="F1050" t="str">
            <v>-</v>
          </cell>
          <cell r="G1050" t="str">
            <v>-</v>
          </cell>
          <cell r="H1050" t="str">
            <v>REGULER</v>
          </cell>
          <cell r="I1050" t="str">
            <v>REGULER</v>
          </cell>
          <cell r="J1050" t="str">
            <v>REGULER</v>
          </cell>
          <cell r="K1050" t="str">
            <v>REGULER</v>
          </cell>
          <cell r="L1050" t="str">
            <v>-</v>
          </cell>
          <cell r="M1050">
            <v>0</v>
          </cell>
          <cell r="N1050">
            <v>0</v>
          </cell>
          <cell r="O1050">
            <v>2</v>
          </cell>
          <cell r="P1050">
            <v>21</v>
          </cell>
          <cell r="Q1050">
            <v>12</v>
          </cell>
          <cell r="R1050">
            <v>6</v>
          </cell>
          <cell r="S1050" t="str">
            <v/>
          </cell>
          <cell r="T1050">
            <v>41</v>
          </cell>
          <cell r="U1050">
            <v>0</v>
          </cell>
          <cell r="V1050">
            <v>0</v>
          </cell>
          <cell r="W1050">
            <v>2</v>
          </cell>
          <cell r="X1050">
            <v>21</v>
          </cell>
          <cell r="Y1050">
            <v>12</v>
          </cell>
          <cell r="Z1050">
            <v>6</v>
          </cell>
          <cell r="AA1050" t="str">
            <v/>
          </cell>
          <cell r="AB1050">
            <v>41</v>
          </cell>
          <cell r="AC1050">
            <v>1</v>
          </cell>
          <cell r="AD1050" t="str">
            <v>TIDAK</v>
          </cell>
          <cell r="AE1050" t="str">
            <v>TIDAK</v>
          </cell>
          <cell r="AF1050">
            <v>41</v>
          </cell>
          <cell r="AG1050">
            <v>1</v>
          </cell>
          <cell r="AH1050" t="str">
            <v>SAPHIRE</v>
          </cell>
          <cell r="AI1050">
            <v>0</v>
          </cell>
          <cell r="AJ1050" t="str">
            <v>FALSE</v>
          </cell>
          <cell r="AK1050">
            <v>0</v>
          </cell>
          <cell r="AL1050">
            <v>45261</v>
          </cell>
          <cell r="AM1050">
            <v>45701</v>
          </cell>
          <cell r="AN1050">
            <v>1</v>
          </cell>
          <cell r="AO1050">
            <v>41</v>
          </cell>
          <cell r="AP1050" t="str">
            <v>-</v>
          </cell>
          <cell r="AQ1050" t="str">
            <v>-</v>
          </cell>
          <cell r="AR1050" t="str">
            <v>-</v>
          </cell>
          <cell r="AS1050" t="str">
            <v>-</v>
          </cell>
          <cell r="AT1050" t="str">
            <v>-</v>
          </cell>
          <cell r="AU1050" t="str">
            <v>-</v>
          </cell>
          <cell r="AV1050" t="str">
            <v/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 t="str">
            <v/>
          </cell>
          <cell r="BH1050">
            <v>0</v>
          </cell>
          <cell r="BI1050">
            <v>0</v>
          </cell>
          <cell r="BJ1050">
            <v>0</v>
          </cell>
          <cell r="BK1050">
            <v>0</v>
          </cell>
          <cell r="BL1050">
            <v>0</v>
          </cell>
          <cell r="BM1050" t="str">
            <v/>
          </cell>
          <cell r="BN1050">
            <v>0</v>
          </cell>
          <cell r="BO1050" t="str">
            <v/>
          </cell>
          <cell r="BP1050">
            <v>0</v>
          </cell>
          <cell r="BQ1050">
            <v>0</v>
          </cell>
          <cell r="BR1050">
            <v>0</v>
          </cell>
          <cell r="BS1050">
            <v>0</v>
          </cell>
          <cell r="BT1050">
            <v>0</v>
          </cell>
          <cell r="BU1050" t="str">
            <v/>
          </cell>
          <cell r="BV1050">
            <v>0</v>
          </cell>
          <cell r="BW1050">
            <v>7</v>
          </cell>
          <cell r="BX1050" t="str">
            <v>DOWNGRADE</v>
          </cell>
          <cell r="BY1050" t="str">
            <v>RESET</v>
          </cell>
        </row>
        <row r="1051">
          <cell r="A1051" t="str">
            <v>A2046</v>
          </cell>
          <cell r="B1051" t="str">
            <v>Yolania Alifah</v>
          </cell>
          <cell r="C1051" t="str">
            <v>TEMA C2</v>
          </cell>
          <cell r="D1051">
            <v>45062</v>
          </cell>
          <cell r="E1051" t="str">
            <v>May-23</v>
          </cell>
          <cell r="F1051" t="str">
            <v>REGULER</v>
          </cell>
          <cell r="G1051" t="str">
            <v>REGULER</v>
          </cell>
          <cell r="H1051" t="str">
            <v>-</v>
          </cell>
          <cell r="I1051" t="str">
            <v>-</v>
          </cell>
          <cell r="J1051" t="str">
            <v>-</v>
          </cell>
          <cell r="K1051" t="str">
            <v>-</v>
          </cell>
          <cell r="L1051" t="str">
            <v>-</v>
          </cell>
          <cell r="M1051">
            <v>19</v>
          </cell>
          <cell r="N1051">
            <v>37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 t="str">
            <v/>
          </cell>
          <cell r="T1051">
            <v>56</v>
          </cell>
          <cell r="U1051">
            <v>19</v>
          </cell>
          <cell r="V1051">
            <v>37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 t="str">
            <v/>
          </cell>
          <cell r="AB1051">
            <v>56</v>
          </cell>
          <cell r="AC1051">
            <v>5</v>
          </cell>
          <cell r="AD1051" t="str">
            <v>DOWNGRADE</v>
          </cell>
          <cell r="AE1051" t="str">
            <v>RESET</v>
          </cell>
          <cell r="AF1051">
            <v>0</v>
          </cell>
          <cell r="AG1051">
            <v>2</v>
          </cell>
          <cell r="AH1051" t="str">
            <v>SAPHIRE</v>
          </cell>
          <cell r="AI1051">
            <v>0</v>
          </cell>
          <cell r="AJ1051" t="str">
            <v>FALSE</v>
          </cell>
          <cell r="AK1051">
            <v>0</v>
          </cell>
          <cell r="AL1051">
            <v>45261</v>
          </cell>
          <cell r="AM1051">
            <v>45701</v>
          </cell>
          <cell r="AN1051">
            <v>1</v>
          </cell>
          <cell r="AO1051">
            <v>0</v>
          </cell>
          <cell r="AP1051" t="str">
            <v>-</v>
          </cell>
          <cell r="AQ1051" t="str">
            <v>-</v>
          </cell>
          <cell r="AR1051" t="str">
            <v>-</v>
          </cell>
          <cell r="AS1051" t="str">
            <v>-</v>
          </cell>
          <cell r="AT1051" t="str">
            <v>-</v>
          </cell>
          <cell r="AU1051" t="str">
            <v>-</v>
          </cell>
          <cell r="AV1051" t="str">
            <v/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 t="str">
            <v/>
          </cell>
          <cell r="BH1051">
            <v>0</v>
          </cell>
          <cell r="BI1051">
            <v>0</v>
          </cell>
          <cell r="BJ1051">
            <v>0</v>
          </cell>
          <cell r="BK1051">
            <v>0</v>
          </cell>
          <cell r="BL1051">
            <v>0</v>
          </cell>
          <cell r="BM1051" t="str">
            <v/>
          </cell>
          <cell r="BN1051">
            <v>0</v>
          </cell>
          <cell r="BO1051" t="str">
            <v/>
          </cell>
          <cell r="BP1051">
            <v>0</v>
          </cell>
          <cell r="BQ1051">
            <v>0</v>
          </cell>
          <cell r="BR1051">
            <v>0</v>
          </cell>
          <cell r="BS1051">
            <v>0</v>
          </cell>
          <cell r="BT1051">
            <v>0</v>
          </cell>
          <cell r="BU1051" t="str">
            <v/>
          </cell>
          <cell r="BV1051">
            <v>0</v>
          </cell>
          <cell r="BW1051">
            <v>7</v>
          </cell>
          <cell r="BX1051" t="str">
            <v>DOWNGRADE</v>
          </cell>
          <cell r="BY1051" t="str">
            <v>RESET</v>
          </cell>
        </row>
        <row r="1052">
          <cell r="A1052" t="str">
            <v>A3033</v>
          </cell>
          <cell r="B1052" t="str">
            <v>Yolin Putri</v>
          </cell>
          <cell r="C1052" t="str">
            <v>TEMA C2</v>
          </cell>
          <cell r="D1052">
            <v>45201</v>
          </cell>
          <cell r="E1052" t="str">
            <v>Oct-23</v>
          </cell>
          <cell r="F1052" t="str">
            <v>REGULER</v>
          </cell>
          <cell r="G1052" t="str">
            <v>REGULER</v>
          </cell>
          <cell r="H1052" t="str">
            <v>REGULER</v>
          </cell>
          <cell r="I1052" t="str">
            <v>REGULER</v>
          </cell>
          <cell r="J1052" t="str">
            <v>REGULER</v>
          </cell>
          <cell r="K1052" t="str">
            <v>REGULER</v>
          </cell>
          <cell r="L1052" t="str">
            <v>REGULER</v>
          </cell>
          <cell r="M1052">
            <v>11</v>
          </cell>
          <cell r="N1052">
            <v>36</v>
          </cell>
          <cell r="O1052">
            <v>30</v>
          </cell>
          <cell r="P1052">
            <v>31</v>
          </cell>
          <cell r="Q1052">
            <v>38</v>
          </cell>
          <cell r="R1052">
            <v>31</v>
          </cell>
          <cell r="S1052">
            <v>10</v>
          </cell>
          <cell r="T1052">
            <v>187</v>
          </cell>
          <cell r="U1052">
            <v>11</v>
          </cell>
          <cell r="V1052">
            <v>36</v>
          </cell>
          <cell r="W1052">
            <v>30</v>
          </cell>
          <cell r="X1052">
            <v>31</v>
          </cell>
          <cell r="Y1052">
            <v>38</v>
          </cell>
          <cell r="Z1052">
            <v>31</v>
          </cell>
          <cell r="AA1052">
            <v>10</v>
          </cell>
          <cell r="AB1052">
            <v>187</v>
          </cell>
          <cell r="AC1052">
            <v>0</v>
          </cell>
          <cell r="AD1052" t="str">
            <v>TIDAK</v>
          </cell>
          <cell r="AE1052" t="str">
            <v>TIDAK</v>
          </cell>
          <cell r="AF1052">
            <v>187</v>
          </cell>
          <cell r="AG1052">
            <v>2</v>
          </cell>
          <cell r="AH1052" t="str">
            <v>SAPHIRE</v>
          </cell>
          <cell r="AI1052">
            <v>0</v>
          </cell>
          <cell r="AJ1052" t="str">
            <v>Y</v>
          </cell>
          <cell r="AK1052">
            <v>0</v>
          </cell>
          <cell r="AL1052">
            <v>45261</v>
          </cell>
          <cell r="AM1052">
            <v>45701</v>
          </cell>
          <cell r="AN1052">
            <v>1</v>
          </cell>
          <cell r="AO1052">
            <v>187</v>
          </cell>
          <cell r="AP1052" t="str">
            <v>-</v>
          </cell>
          <cell r="AQ1052" t="str">
            <v>-</v>
          </cell>
          <cell r="AR1052" t="str">
            <v>REGULER</v>
          </cell>
          <cell r="AS1052" t="str">
            <v>REGULER</v>
          </cell>
          <cell r="AT1052" t="str">
            <v>-</v>
          </cell>
          <cell r="AU1052" t="str">
            <v>-</v>
          </cell>
          <cell r="AV1052" t="str">
            <v/>
          </cell>
          <cell r="AW1052">
            <v>26</v>
          </cell>
          <cell r="AX1052">
            <v>25</v>
          </cell>
          <cell r="AY1052">
            <v>20</v>
          </cell>
          <cell r="AZ1052">
            <v>0</v>
          </cell>
          <cell r="BA1052">
            <v>0</v>
          </cell>
          <cell r="BB1052">
            <v>26</v>
          </cell>
          <cell r="BC1052">
            <v>25</v>
          </cell>
          <cell r="BD1052">
            <v>20</v>
          </cell>
          <cell r="BE1052">
            <v>0</v>
          </cell>
          <cell r="BF1052">
            <v>0</v>
          </cell>
          <cell r="BG1052">
            <v>10</v>
          </cell>
          <cell r="BH1052">
            <v>26</v>
          </cell>
          <cell r="BI1052">
            <v>25</v>
          </cell>
          <cell r="BJ1052">
            <v>20</v>
          </cell>
          <cell r="BK1052">
            <v>0</v>
          </cell>
          <cell r="BL1052">
            <v>0</v>
          </cell>
          <cell r="BM1052" t="str">
            <v/>
          </cell>
          <cell r="BN1052">
            <v>81</v>
          </cell>
          <cell r="BO1052">
            <v>10</v>
          </cell>
          <cell r="BP1052">
            <v>26</v>
          </cell>
          <cell r="BQ1052">
            <v>25</v>
          </cell>
          <cell r="BR1052">
            <v>20</v>
          </cell>
          <cell r="BS1052">
            <v>0</v>
          </cell>
          <cell r="BT1052">
            <v>0</v>
          </cell>
          <cell r="BU1052" t="str">
            <v/>
          </cell>
          <cell r="BV1052">
            <v>81</v>
          </cell>
          <cell r="BW1052">
            <v>3</v>
          </cell>
          <cell r="BX1052" t="str">
            <v>DOWNGRADE</v>
          </cell>
          <cell r="BY1052" t="str">
            <v>RESET</v>
          </cell>
        </row>
        <row r="1053">
          <cell r="A1053" t="str">
            <v>A1409</v>
          </cell>
          <cell r="B1053" t="str">
            <v>Yuli Ana</v>
          </cell>
          <cell r="C1053" t="str">
            <v>TEMA C2</v>
          </cell>
          <cell r="D1053">
            <v>45089</v>
          </cell>
          <cell r="E1053" t="str">
            <v>Jun-23</v>
          </cell>
          <cell r="F1053" t="str">
            <v>EKSKLUSIF</v>
          </cell>
          <cell r="G1053" t="str">
            <v>EKSKLUSIF</v>
          </cell>
          <cell r="H1053" t="str">
            <v>EKSKLUSIF</v>
          </cell>
          <cell r="I1053" t="str">
            <v>EKSKLUSIF</v>
          </cell>
          <cell r="J1053" t="str">
            <v>REGULER</v>
          </cell>
          <cell r="K1053" t="str">
            <v>EKSKLUSIF</v>
          </cell>
          <cell r="L1053" t="str">
            <v>EKSKLUSIF</v>
          </cell>
          <cell r="M1053">
            <v>19</v>
          </cell>
          <cell r="N1053">
            <v>46</v>
          </cell>
          <cell r="O1053">
            <v>39</v>
          </cell>
          <cell r="P1053">
            <v>39</v>
          </cell>
          <cell r="Q1053">
            <v>37</v>
          </cell>
          <cell r="R1053">
            <v>37</v>
          </cell>
          <cell r="S1053">
            <v>20</v>
          </cell>
          <cell r="T1053">
            <v>237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37</v>
          </cell>
          <cell r="Z1053">
            <v>0</v>
          </cell>
          <cell r="AA1053">
            <v>0</v>
          </cell>
          <cell r="AB1053">
            <v>37</v>
          </cell>
          <cell r="AC1053">
            <v>0</v>
          </cell>
          <cell r="AD1053" t="str">
            <v>TIDAK</v>
          </cell>
          <cell r="AE1053" t="str">
            <v>TIDAK</v>
          </cell>
          <cell r="AF1053">
            <v>37</v>
          </cell>
          <cell r="AG1053">
            <v>2</v>
          </cell>
          <cell r="AH1053" t="str">
            <v>SAPHIRE</v>
          </cell>
          <cell r="AI1053">
            <v>0</v>
          </cell>
          <cell r="AJ1053" t="str">
            <v>FALSE</v>
          </cell>
          <cell r="AK1053">
            <v>0</v>
          </cell>
          <cell r="AL1053">
            <v>45261</v>
          </cell>
          <cell r="AM1053">
            <v>45701</v>
          </cell>
          <cell r="AN1053">
            <v>1</v>
          </cell>
          <cell r="AO1053">
            <v>37</v>
          </cell>
          <cell r="AP1053" t="str">
            <v>EKSKLUSIF</v>
          </cell>
          <cell r="AQ1053" t="str">
            <v>-</v>
          </cell>
          <cell r="AR1053" t="str">
            <v>EKSKLUSIF</v>
          </cell>
          <cell r="AS1053" t="str">
            <v>EKSKLUSIF</v>
          </cell>
          <cell r="AT1053" t="str">
            <v>EKSKLUSIF</v>
          </cell>
          <cell r="AU1053" t="str">
            <v>REGULER</v>
          </cell>
          <cell r="AV1053" t="str">
            <v/>
          </cell>
          <cell r="AW1053">
            <v>45</v>
          </cell>
          <cell r="AX1053">
            <v>43</v>
          </cell>
          <cell r="AY1053">
            <v>40</v>
          </cell>
          <cell r="AZ1053">
            <v>48</v>
          </cell>
          <cell r="BA1053">
            <v>35</v>
          </cell>
          <cell r="BB1053">
            <v>45</v>
          </cell>
          <cell r="BC1053">
            <v>43</v>
          </cell>
          <cell r="BD1053">
            <v>40</v>
          </cell>
          <cell r="BE1053">
            <v>48</v>
          </cell>
          <cell r="BF1053">
            <v>35</v>
          </cell>
          <cell r="BG1053">
            <v>19</v>
          </cell>
          <cell r="BH1053">
            <v>45</v>
          </cell>
          <cell r="BI1053">
            <v>43</v>
          </cell>
          <cell r="BJ1053">
            <v>40</v>
          </cell>
          <cell r="BK1053">
            <v>48</v>
          </cell>
          <cell r="BL1053">
            <v>35</v>
          </cell>
          <cell r="BM1053">
            <v>16</v>
          </cell>
          <cell r="BN1053">
            <v>246</v>
          </cell>
          <cell r="BO1053">
            <v>0</v>
          </cell>
          <cell r="BP1053">
            <v>45</v>
          </cell>
          <cell r="BQ1053">
            <v>0</v>
          </cell>
          <cell r="BR1053">
            <v>0</v>
          </cell>
          <cell r="BS1053">
            <v>0</v>
          </cell>
          <cell r="BT1053">
            <v>35</v>
          </cell>
          <cell r="BU1053">
            <v>16</v>
          </cell>
          <cell r="BV1053">
            <v>96</v>
          </cell>
          <cell r="BW1053">
            <v>0</v>
          </cell>
          <cell r="BX1053" t="str">
            <v>TIDAK</v>
          </cell>
          <cell r="BY1053" t="str">
            <v>TIDAK</v>
          </cell>
        </row>
        <row r="1054">
          <cell r="A1054" t="str">
            <v>A3573</v>
          </cell>
          <cell r="B1054" t="str">
            <v>Yulia Salsa Nurgatu Madya Ratri</v>
          </cell>
          <cell r="C1054" t="str">
            <v>TEMA C2</v>
          </cell>
          <cell r="D1054">
            <v>45307</v>
          </cell>
          <cell r="E1054" t="str">
            <v>Jan-24</v>
          </cell>
          <cell r="F1054" t="str">
            <v>-</v>
          </cell>
          <cell r="G1054" t="str">
            <v>REGULER</v>
          </cell>
          <cell r="H1054" t="str">
            <v>REGULER</v>
          </cell>
          <cell r="I1054" t="str">
            <v>REGULER</v>
          </cell>
          <cell r="J1054" t="str">
            <v>-</v>
          </cell>
          <cell r="K1054" t="str">
            <v>-</v>
          </cell>
          <cell r="L1054" t="str">
            <v>-</v>
          </cell>
          <cell r="M1054">
            <v>0</v>
          </cell>
          <cell r="N1054">
            <v>19</v>
          </cell>
          <cell r="O1054">
            <v>27</v>
          </cell>
          <cell r="P1054">
            <v>6</v>
          </cell>
          <cell r="Q1054">
            <v>0</v>
          </cell>
          <cell r="R1054">
            <v>0</v>
          </cell>
          <cell r="S1054" t="str">
            <v/>
          </cell>
          <cell r="T1054">
            <v>52</v>
          </cell>
          <cell r="U1054">
            <v>0</v>
          </cell>
          <cell r="V1054">
            <v>19</v>
          </cell>
          <cell r="W1054">
            <v>27</v>
          </cell>
          <cell r="X1054">
            <v>6</v>
          </cell>
          <cell r="Y1054">
            <v>0</v>
          </cell>
          <cell r="Z1054">
            <v>0</v>
          </cell>
          <cell r="AA1054" t="str">
            <v/>
          </cell>
          <cell r="AB1054">
            <v>52</v>
          </cell>
          <cell r="AC1054">
            <v>3</v>
          </cell>
          <cell r="AD1054" t="str">
            <v>DOWNGRADE</v>
          </cell>
          <cell r="AE1054" t="str">
            <v>RESET</v>
          </cell>
          <cell r="AF1054">
            <v>0</v>
          </cell>
          <cell r="AG1054">
            <v>3</v>
          </cell>
          <cell r="AH1054" t="str">
            <v>SAPHIRE</v>
          </cell>
          <cell r="AI1054">
            <v>0</v>
          </cell>
          <cell r="AJ1054" t="str">
            <v>FALSE</v>
          </cell>
          <cell r="AK1054">
            <v>0</v>
          </cell>
          <cell r="AL1054">
            <v>45261</v>
          </cell>
          <cell r="AM1054">
            <v>45701</v>
          </cell>
          <cell r="AN1054">
            <v>1</v>
          </cell>
          <cell r="AO1054">
            <v>0</v>
          </cell>
          <cell r="AP1054" t="str">
            <v>-</v>
          </cell>
          <cell r="AQ1054" t="str">
            <v>-</v>
          </cell>
          <cell r="AR1054" t="str">
            <v>-</v>
          </cell>
          <cell r="AS1054" t="str">
            <v>-</v>
          </cell>
          <cell r="AT1054" t="str">
            <v>-</v>
          </cell>
          <cell r="AU1054" t="str">
            <v>-</v>
          </cell>
          <cell r="AV1054" t="str">
            <v/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 t="str">
            <v/>
          </cell>
          <cell r="BH1054">
            <v>0</v>
          </cell>
          <cell r="BI1054">
            <v>0</v>
          </cell>
          <cell r="BJ1054">
            <v>0</v>
          </cell>
          <cell r="BK1054">
            <v>0</v>
          </cell>
          <cell r="BL1054">
            <v>0</v>
          </cell>
          <cell r="BM1054" t="str">
            <v/>
          </cell>
          <cell r="BN1054">
            <v>0</v>
          </cell>
          <cell r="BO1054" t="str">
            <v/>
          </cell>
          <cell r="BP1054">
            <v>0</v>
          </cell>
          <cell r="BQ1054">
            <v>0</v>
          </cell>
          <cell r="BR1054">
            <v>0</v>
          </cell>
          <cell r="BS1054">
            <v>0</v>
          </cell>
          <cell r="BT1054">
            <v>0</v>
          </cell>
          <cell r="BU1054" t="str">
            <v/>
          </cell>
          <cell r="BV1054">
            <v>0</v>
          </cell>
          <cell r="BW1054">
            <v>7</v>
          </cell>
          <cell r="BX1054" t="str">
            <v>DOWNGRADE</v>
          </cell>
          <cell r="BY1054" t="str">
            <v>RESET</v>
          </cell>
        </row>
        <row r="1055">
          <cell r="A1055" t="str">
            <v>A3388</v>
          </cell>
          <cell r="B1055" t="str">
            <v>Yulianto Hari Adi Putra Hartawan</v>
          </cell>
          <cell r="C1055" t="str">
            <v>TEMA C2</v>
          </cell>
          <cell r="D1055">
            <v>45262</v>
          </cell>
          <cell r="E1055" t="str">
            <v>Dec-23</v>
          </cell>
          <cell r="F1055" t="str">
            <v>REGULER</v>
          </cell>
          <cell r="G1055" t="str">
            <v>REGULER</v>
          </cell>
          <cell r="H1055" t="str">
            <v>REGULER</v>
          </cell>
          <cell r="I1055" t="str">
            <v>REGULER</v>
          </cell>
          <cell r="J1055" t="str">
            <v>REGULER</v>
          </cell>
          <cell r="K1055" t="str">
            <v>-</v>
          </cell>
          <cell r="L1055" t="str">
            <v>-</v>
          </cell>
          <cell r="M1055">
            <v>20</v>
          </cell>
          <cell r="N1055">
            <v>44</v>
          </cell>
          <cell r="O1055">
            <v>35</v>
          </cell>
          <cell r="P1055">
            <v>19</v>
          </cell>
          <cell r="Q1055">
            <v>3</v>
          </cell>
          <cell r="R1055">
            <v>0</v>
          </cell>
          <cell r="S1055" t="str">
            <v/>
          </cell>
          <cell r="T1055">
            <v>121</v>
          </cell>
          <cell r="U1055">
            <v>20</v>
          </cell>
          <cell r="V1055">
            <v>44</v>
          </cell>
          <cell r="W1055">
            <v>35</v>
          </cell>
          <cell r="X1055">
            <v>19</v>
          </cell>
          <cell r="Y1055">
            <v>3</v>
          </cell>
          <cell r="Z1055">
            <v>0</v>
          </cell>
          <cell r="AA1055" t="str">
            <v/>
          </cell>
          <cell r="AB1055">
            <v>121</v>
          </cell>
          <cell r="AC1055">
            <v>2</v>
          </cell>
          <cell r="AD1055" t="str">
            <v>TIDAK</v>
          </cell>
          <cell r="AE1055" t="str">
            <v>TIDAK</v>
          </cell>
          <cell r="AF1055">
            <v>121</v>
          </cell>
          <cell r="AG1055">
            <v>1</v>
          </cell>
          <cell r="AH1055" t="str">
            <v>SAPHIRE</v>
          </cell>
          <cell r="AI1055">
            <v>0</v>
          </cell>
          <cell r="AJ1055" t="str">
            <v>Y</v>
          </cell>
          <cell r="AK1055">
            <v>0</v>
          </cell>
          <cell r="AL1055">
            <v>45261</v>
          </cell>
          <cell r="AM1055">
            <v>45701</v>
          </cell>
          <cell r="AN1055">
            <v>1</v>
          </cell>
          <cell r="AO1055">
            <v>121</v>
          </cell>
          <cell r="AP1055" t="str">
            <v>-</v>
          </cell>
          <cell r="AQ1055" t="str">
            <v>-</v>
          </cell>
          <cell r="AR1055" t="str">
            <v>-</v>
          </cell>
          <cell r="AS1055" t="str">
            <v>-</v>
          </cell>
          <cell r="AT1055" t="str">
            <v>-</v>
          </cell>
          <cell r="AU1055" t="str">
            <v>-</v>
          </cell>
          <cell r="AV1055" t="str">
            <v/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 t="str">
            <v/>
          </cell>
          <cell r="BH1055">
            <v>0</v>
          </cell>
          <cell r="BI1055">
            <v>0</v>
          </cell>
          <cell r="BJ1055">
            <v>0</v>
          </cell>
          <cell r="BK1055">
            <v>0</v>
          </cell>
          <cell r="BL1055">
            <v>0</v>
          </cell>
          <cell r="BM1055" t="str">
            <v/>
          </cell>
          <cell r="BN1055">
            <v>0</v>
          </cell>
          <cell r="BO1055" t="str">
            <v/>
          </cell>
          <cell r="BP1055">
            <v>0</v>
          </cell>
          <cell r="BQ1055">
            <v>0</v>
          </cell>
          <cell r="BR1055">
            <v>0</v>
          </cell>
          <cell r="BS1055">
            <v>0</v>
          </cell>
          <cell r="BT1055">
            <v>0</v>
          </cell>
          <cell r="BU1055" t="str">
            <v/>
          </cell>
          <cell r="BV1055">
            <v>0</v>
          </cell>
          <cell r="BW1055">
            <v>7</v>
          </cell>
          <cell r="BX1055" t="str">
            <v>DOWNGRADE</v>
          </cell>
          <cell r="BY1055" t="str">
            <v>RESET</v>
          </cell>
        </row>
        <row r="1056">
          <cell r="A1056" t="str">
            <v>A3491</v>
          </cell>
          <cell r="B1056" t="str">
            <v>Yulvina Muftiulani</v>
          </cell>
          <cell r="C1056" t="str">
            <v>TEMA C2</v>
          </cell>
          <cell r="D1056">
            <v>45315</v>
          </cell>
          <cell r="E1056" t="str">
            <v>Jan-24</v>
          </cell>
          <cell r="F1056" t="str">
            <v>-</v>
          </cell>
          <cell r="G1056" t="str">
            <v>REGULER</v>
          </cell>
          <cell r="H1056" t="str">
            <v>-</v>
          </cell>
          <cell r="I1056" t="str">
            <v>-</v>
          </cell>
          <cell r="J1056" t="str">
            <v>-</v>
          </cell>
          <cell r="K1056" t="str">
            <v>-</v>
          </cell>
          <cell r="L1056" t="str">
            <v>-</v>
          </cell>
          <cell r="M1056">
            <v>0</v>
          </cell>
          <cell r="N1056">
            <v>1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 t="str">
            <v/>
          </cell>
          <cell r="T1056">
            <v>1</v>
          </cell>
          <cell r="U1056">
            <v>0</v>
          </cell>
          <cell r="V1056">
            <v>1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 t="str">
            <v/>
          </cell>
          <cell r="AB1056">
            <v>1</v>
          </cell>
          <cell r="AC1056">
            <v>5</v>
          </cell>
          <cell r="AD1056" t="str">
            <v>DOWNGRADE</v>
          </cell>
          <cell r="AE1056" t="str">
            <v>RESET</v>
          </cell>
          <cell r="AF1056">
            <v>0</v>
          </cell>
          <cell r="AG1056">
            <v>1</v>
          </cell>
          <cell r="AH1056" t="str">
            <v>SAPHIRE</v>
          </cell>
          <cell r="AI1056">
            <v>0</v>
          </cell>
          <cell r="AJ1056" t="str">
            <v>FALSE</v>
          </cell>
          <cell r="AK1056">
            <v>0</v>
          </cell>
          <cell r="AL1056">
            <v>45261</v>
          </cell>
          <cell r="AM1056">
            <v>45701</v>
          </cell>
          <cell r="AN1056">
            <v>1</v>
          </cell>
          <cell r="AO1056">
            <v>0</v>
          </cell>
          <cell r="AP1056" t="str">
            <v>-</v>
          </cell>
          <cell r="AQ1056" t="str">
            <v>-</v>
          </cell>
          <cell r="AR1056" t="str">
            <v>-</v>
          </cell>
          <cell r="AS1056" t="str">
            <v>-</v>
          </cell>
          <cell r="AT1056" t="str">
            <v>-</v>
          </cell>
          <cell r="AU1056" t="str">
            <v>-</v>
          </cell>
          <cell r="AV1056" t="str">
            <v/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 t="str">
            <v/>
          </cell>
          <cell r="BH1056">
            <v>0</v>
          </cell>
          <cell r="BI1056">
            <v>0</v>
          </cell>
          <cell r="BJ1056">
            <v>0</v>
          </cell>
          <cell r="BK1056">
            <v>0</v>
          </cell>
          <cell r="BL1056">
            <v>0</v>
          </cell>
          <cell r="BM1056" t="str">
            <v/>
          </cell>
          <cell r="BN1056">
            <v>0</v>
          </cell>
          <cell r="BO1056" t="str">
            <v/>
          </cell>
          <cell r="BP1056">
            <v>0</v>
          </cell>
          <cell r="BQ1056">
            <v>0</v>
          </cell>
          <cell r="BR1056">
            <v>0</v>
          </cell>
          <cell r="BS1056">
            <v>0</v>
          </cell>
          <cell r="BT1056">
            <v>0</v>
          </cell>
          <cell r="BU1056" t="str">
            <v/>
          </cell>
          <cell r="BV1056">
            <v>0</v>
          </cell>
          <cell r="BW1056">
            <v>7</v>
          </cell>
          <cell r="BX1056" t="str">
            <v>DOWNGRADE</v>
          </cell>
          <cell r="BY1056" t="str">
            <v>RESET</v>
          </cell>
        </row>
        <row r="1057">
          <cell r="A1057" t="str">
            <v>A2604</v>
          </cell>
          <cell r="B1057" t="str">
            <v>Yusridah Lubis</v>
          </cell>
          <cell r="C1057" t="str">
            <v>TEMA C2</v>
          </cell>
          <cell r="D1057">
            <v>45310</v>
          </cell>
          <cell r="E1057" t="str">
            <v>Jan-24</v>
          </cell>
          <cell r="F1057" t="str">
            <v>-</v>
          </cell>
          <cell r="G1057" t="str">
            <v>REGULER</v>
          </cell>
          <cell r="H1057" t="str">
            <v>REGULER</v>
          </cell>
          <cell r="I1057" t="str">
            <v>REGULER</v>
          </cell>
          <cell r="J1057" t="str">
            <v>REGULER</v>
          </cell>
          <cell r="K1057" t="str">
            <v>REGULER</v>
          </cell>
          <cell r="L1057" t="str">
            <v>REGULER</v>
          </cell>
          <cell r="M1057">
            <v>0</v>
          </cell>
          <cell r="N1057">
            <v>9</v>
          </cell>
          <cell r="O1057">
            <v>39</v>
          </cell>
          <cell r="P1057">
            <v>38</v>
          </cell>
          <cell r="Q1057">
            <v>36</v>
          </cell>
          <cell r="R1057">
            <v>41</v>
          </cell>
          <cell r="S1057">
            <v>16</v>
          </cell>
          <cell r="T1057">
            <v>179</v>
          </cell>
          <cell r="U1057">
            <v>0</v>
          </cell>
          <cell r="V1057">
            <v>9</v>
          </cell>
          <cell r="W1057">
            <v>39</v>
          </cell>
          <cell r="X1057">
            <v>38</v>
          </cell>
          <cell r="Y1057">
            <v>36</v>
          </cell>
          <cell r="Z1057">
            <v>41</v>
          </cell>
          <cell r="AA1057">
            <v>16</v>
          </cell>
          <cell r="AB1057">
            <v>179</v>
          </cell>
          <cell r="AC1057">
            <v>0</v>
          </cell>
          <cell r="AD1057" t="str">
            <v>TIDAK</v>
          </cell>
          <cell r="AE1057" t="str">
            <v>TIDAK</v>
          </cell>
          <cell r="AF1057">
            <v>179</v>
          </cell>
          <cell r="AG1057">
            <v>2</v>
          </cell>
          <cell r="AH1057" t="str">
            <v>SAPHIRE</v>
          </cell>
          <cell r="AI1057">
            <v>135</v>
          </cell>
          <cell r="AJ1057" t="str">
            <v>Y</v>
          </cell>
          <cell r="AK1057">
            <v>0</v>
          </cell>
          <cell r="AL1057">
            <v>45261</v>
          </cell>
          <cell r="AM1057">
            <v>45701</v>
          </cell>
          <cell r="AN1057">
            <v>1</v>
          </cell>
          <cell r="AO1057">
            <v>44</v>
          </cell>
          <cell r="AP1057" t="str">
            <v>-</v>
          </cell>
          <cell r="AQ1057" t="str">
            <v>-</v>
          </cell>
          <cell r="AR1057" t="str">
            <v>REGULER</v>
          </cell>
          <cell r="AS1057" t="str">
            <v>REGULER</v>
          </cell>
          <cell r="AT1057" t="str">
            <v>EKSKLUSIF</v>
          </cell>
          <cell r="AU1057" t="str">
            <v>EKSKLUSIF</v>
          </cell>
          <cell r="AV1057" t="str">
            <v/>
          </cell>
          <cell r="AW1057">
            <v>48</v>
          </cell>
          <cell r="AX1057">
            <v>39</v>
          </cell>
          <cell r="AY1057">
            <v>21</v>
          </cell>
          <cell r="AZ1057">
            <v>50</v>
          </cell>
          <cell r="BA1057">
            <v>45</v>
          </cell>
          <cell r="BB1057">
            <v>48</v>
          </cell>
          <cell r="BC1057">
            <v>39</v>
          </cell>
          <cell r="BD1057">
            <v>21</v>
          </cell>
          <cell r="BE1057">
            <v>50</v>
          </cell>
          <cell r="BF1057">
            <v>45</v>
          </cell>
          <cell r="BG1057">
            <v>17</v>
          </cell>
          <cell r="BH1057">
            <v>48</v>
          </cell>
          <cell r="BI1057">
            <v>39</v>
          </cell>
          <cell r="BJ1057">
            <v>21</v>
          </cell>
          <cell r="BK1057">
            <v>50</v>
          </cell>
          <cell r="BL1057">
            <v>45</v>
          </cell>
          <cell r="BM1057">
            <v>21</v>
          </cell>
          <cell r="BN1057">
            <v>241</v>
          </cell>
          <cell r="BO1057">
            <v>17</v>
          </cell>
          <cell r="BP1057">
            <v>48</v>
          </cell>
          <cell r="BQ1057">
            <v>39</v>
          </cell>
          <cell r="BR1057">
            <v>21</v>
          </cell>
          <cell r="BS1057">
            <v>0</v>
          </cell>
          <cell r="BT1057">
            <v>0</v>
          </cell>
          <cell r="BU1057">
            <v>21</v>
          </cell>
          <cell r="BV1057">
            <v>146</v>
          </cell>
          <cell r="BW1057">
            <v>0</v>
          </cell>
          <cell r="BX1057" t="str">
            <v>TIDAK</v>
          </cell>
          <cell r="BY1057" t="str">
            <v>TIDAK</v>
          </cell>
        </row>
        <row r="1058">
          <cell r="A1058" t="str">
            <v>A0217</v>
          </cell>
          <cell r="B1058" t="str">
            <v>Yusril Rama Mahendra</v>
          </cell>
          <cell r="C1058" t="str">
            <v>TEMA C2</v>
          </cell>
          <cell r="D1058">
            <v>44819</v>
          </cell>
          <cell r="E1058" t="str">
            <v>Sep-22</v>
          </cell>
          <cell r="F1058" t="str">
            <v>-</v>
          </cell>
          <cell r="G1058" t="str">
            <v>REGULER</v>
          </cell>
          <cell r="H1058" t="str">
            <v>EKSKLUSIF</v>
          </cell>
          <cell r="I1058" t="str">
            <v>EKSKLUSIF</v>
          </cell>
          <cell r="J1058" t="str">
            <v>EKSKLUSIF</v>
          </cell>
          <cell r="K1058" t="str">
            <v>EKSKLUSIF</v>
          </cell>
          <cell r="L1058" t="str">
            <v>EKSKLUSIF</v>
          </cell>
          <cell r="M1058">
            <v>0</v>
          </cell>
          <cell r="N1058">
            <v>42</v>
          </cell>
          <cell r="O1058">
            <v>41</v>
          </cell>
          <cell r="P1058">
            <v>39</v>
          </cell>
          <cell r="Q1058">
            <v>34</v>
          </cell>
          <cell r="R1058">
            <v>41</v>
          </cell>
          <cell r="S1058">
            <v>20</v>
          </cell>
          <cell r="T1058">
            <v>217</v>
          </cell>
          <cell r="U1058">
            <v>0</v>
          </cell>
          <cell r="V1058">
            <v>42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42</v>
          </cell>
          <cell r="AC1058">
            <v>1</v>
          </cell>
          <cell r="AD1058" t="str">
            <v>TIDAK</v>
          </cell>
          <cell r="AE1058" t="str">
            <v>TIDAK</v>
          </cell>
          <cell r="AF1058">
            <v>42</v>
          </cell>
          <cell r="AG1058">
            <v>2</v>
          </cell>
          <cell r="AH1058" t="str">
            <v>SAPHIRE</v>
          </cell>
          <cell r="AI1058">
            <v>0</v>
          </cell>
          <cell r="AJ1058" t="str">
            <v>FALSE</v>
          </cell>
          <cell r="AK1058">
            <v>0</v>
          </cell>
          <cell r="AL1058">
            <v>45261</v>
          </cell>
          <cell r="AM1058">
            <v>45701</v>
          </cell>
          <cell r="AN1058">
            <v>1</v>
          </cell>
          <cell r="AO1058">
            <v>42</v>
          </cell>
          <cell r="AP1058" t="str">
            <v>EKSKLUSIF</v>
          </cell>
          <cell r="AQ1058" t="str">
            <v>-</v>
          </cell>
          <cell r="AR1058" t="str">
            <v>REGULER</v>
          </cell>
          <cell r="AS1058" t="str">
            <v>REGULER</v>
          </cell>
          <cell r="AT1058" t="str">
            <v>EKSKLUSIF</v>
          </cell>
          <cell r="AU1058" t="str">
            <v>EKSKLUSIF</v>
          </cell>
          <cell r="AV1058" t="str">
            <v/>
          </cell>
          <cell r="AW1058">
            <v>45</v>
          </cell>
          <cell r="AX1058">
            <v>29</v>
          </cell>
          <cell r="AY1058">
            <v>33</v>
          </cell>
          <cell r="AZ1058">
            <v>45</v>
          </cell>
          <cell r="BA1058">
            <v>39</v>
          </cell>
          <cell r="BB1058">
            <v>45</v>
          </cell>
          <cell r="BC1058">
            <v>29</v>
          </cell>
          <cell r="BD1058">
            <v>33</v>
          </cell>
          <cell r="BE1058">
            <v>45</v>
          </cell>
          <cell r="BF1058">
            <v>39</v>
          </cell>
          <cell r="BG1058">
            <v>16</v>
          </cell>
          <cell r="BH1058">
            <v>45</v>
          </cell>
          <cell r="BI1058">
            <v>29</v>
          </cell>
          <cell r="BJ1058">
            <v>33</v>
          </cell>
          <cell r="BK1058">
            <v>45</v>
          </cell>
          <cell r="BL1058">
            <v>39</v>
          </cell>
          <cell r="BM1058">
            <v>16</v>
          </cell>
          <cell r="BN1058">
            <v>223</v>
          </cell>
          <cell r="BO1058">
            <v>0</v>
          </cell>
          <cell r="BP1058">
            <v>45</v>
          </cell>
          <cell r="BQ1058">
            <v>29</v>
          </cell>
          <cell r="BR1058">
            <v>33</v>
          </cell>
          <cell r="BS1058">
            <v>0</v>
          </cell>
          <cell r="BT1058">
            <v>0</v>
          </cell>
          <cell r="BU1058">
            <v>16</v>
          </cell>
          <cell r="BV1058">
            <v>123</v>
          </cell>
          <cell r="BW1058">
            <v>0</v>
          </cell>
          <cell r="BX1058" t="str">
            <v>TIDAK</v>
          </cell>
          <cell r="BY1058" t="str">
            <v>TIDAK</v>
          </cell>
        </row>
        <row r="1059">
          <cell r="A1059" t="str">
            <v>A3737</v>
          </cell>
          <cell r="B1059" t="str">
            <v>Yustina Wedia Sabda Putri</v>
          </cell>
          <cell r="C1059" t="str">
            <v>TEMA C2</v>
          </cell>
          <cell r="D1059">
            <v>45335</v>
          </cell>
          <cell r="E1059" t="str">
            <v>Feb-24</v>
          </cell>
          <cell r="F1059" t="str">
            <v>-</v>
          </cell>
          <cell r="G1059" t="str">
            <v>-</v>
          </cell>
          <cell r="H1059" t="str">
            <v>REGULER</v>
          </cell>
          <cell r="I1059" t="str">
            <v>REGULER</v>
          </cell>
          <cell r="J1059" t="str">
            <v>REGULER</v>
          </cell>
          <cell r="K1059" t="str">
            <v>REGULER</v>
          </cell>
          <cell r="L1059" t="str">
            <v>-</v>
          </cell>
          <cell r="M1059">
            <v>0</v>
          </cell>
          <cell r="N1059">
            <v>0</v>
          </cell>
          <cell r="O1059">
            <v>23</v>
          </cell>
          <cell r="P1059">
            <v>39</v>
          </cell>
          <cell r="Q1059">
            <v>32</v>
          </cell>
          <cell r="R1059">
            <v>10</v>
          </cell>
          <cell r="S1059" t="str">
            <v/>
          </cell>
          <cell r="T1059">
            <v>104</v>
          </cell>
          <cell r="U1059">
            <v>0</v>
          </cell>
          <cell r="V1059">
            <v>0</v>
          </cell>
          <cell r="W1059">
            <v>23</v>
          </cell>
          <cell r="X1059">
            <v>39</v>
          </cell>
          <cell r="Y1059">
            <v>32</v>
          </cell>
          <cell r="Z1059">
            <v>10</v>
          </cell>
          <cell r="AA1059" t="str">
            <v/>
          </cell>
          <cell r="AB1059">
            <v>104</v>
          </cell>
          <cell r="AC1059">
            <v>1</v>
          </cell>
          <cell r="AD1059" t="str">
            <v>TIDAK</v>
          </cell>
          <cell r="AE1059" t="str">
            <v>TIDAK</v>
          </cell>
          <cell r="AF1059">
            <v>104</v>
          </cell>
          <cell r="AG1059">
            <v>2</v>
          </cell>
          <cell r="AH1059" t="str">
            <v>SAPHIRE</v>
          </cell>
          <cell r="AI1059">
            <v>0</v>
          </cell>
          <cell r="AJ1059" t="str">
            <v>Y</v>
          </cell>
          <cell r="AK1059">
            <v>0</v>
          </cell>
          <cell r="AL1059">
            <v>45261</v>
          </cell>
          <cell r="AM1059">
            <v>45701</v>
          </cell>
          <cell r="AN1059">
            <v>1</v>
          </cell>
          <cell r="AO1059">
            <v>104</v>
          </cell>
          <cell r="AP1059" t="str">
            <v>-</v>
          </cell>
          <cell r="AQ1059" t="str">
            <v>-</v>
          </cell>
          <cell r="AR1059">
            <v>0</v>
          </cell>
          <cell r="AS1059" t="str">
            <v>-</v>
          </cell>
          <cell r="AT1059" t="str">
            <v>-</v>
          </cell>
          <cell r="AU1059" t="str">
            <v>-</v>
          </cell>
          <cell r="AV1059" t="str">
            <v/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 t="str">
            <v/>
          </cell>
          <cell r="BH1059">
            <v>0</v>
          </cell>
          <cell r="BI1059">
            <v>0</v>
          </cell>
          <cell r="BJ1059">
            <v>0</v>
          </cell>
          <cell r="BK1059">
            <v>0</v>
          </cell>
          <cell r="BL1059">
            <v>0</v>
          </cell>
          <cell r="BM1059" t="str">
            <v/>
          </cell>
          <cell r="BN1059">
            <v>0</v>
          </cell>
          <cell r="BO1059" t="str">
            <v/>
          </cell>
          <cell r="BP1059">
            <v>0</v>
          </cell>
          <cell r="BQ1059">
            <v>0</v>
          </cell>
          <cell r="BR1059">
            <v>0</v>
          </cell>
          <cell r="BS1059">
            <v>0</v>
          </cell>
          <cell r="BT1059">
            <v>0</v>
          </cell>
          <cell r="BU1059" t="str">
            <v/>
          </cell>
          <cell r="BV1059">
            <v>0</v>
          </cell>
          <cell r="BW1059">
            <v>7</v>
          </cell>
          <cell r="BX1059" t="str">
            <v>DOWNGRADE</v>
          </cell>
          <cell r="BY1059" t="str">
            <v>RESET</v>
          </cell>
        </row>
        <row r="1060">
          <cell r="A1060" t="str">
            <v>A3981</v>
          </cell>
          <cell r="B1060" t="str">
            <v>Yuvita Narista</v>
          </cell>
          <cell r="C1060" t="str">
            <v>TEMA C2</v>
          </cell>
          <cell r="D1060">
            <v>45395</v>
          </cell>
          <cell r="E1060" t="str">
            <v>Apr-24</v>
          </cell>
          <cell r="F1060" t="str">
            <v>-</v>
          </cell>
          <cell r="G1060" t="str">
            <v>-</v>
          </cell>
          <cell r="H1060" t="str">
            <v>-</v>
          </cell>
          <cell r="I1060" t="str">
            <v>-</v>
          </cell>
          <cell r="J1060" t="str">
            <v>REGULER</v>
          </cell>
          <cell r="K1060" t="str">
            <v>REGULER</v>
          </cell>
          <cell r="L1060" t="str">
            <v>REGULER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11</v>
          </cell>
          <cell r="R1060">
            <v>9</v>
          </cell>
          <cell r="S1060">
            <v>2</v>
          </cell>
          <cell r="T1060">
            <v>22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11</v>
          </cell>
          <cell r="Z1060">
            <v>9</v>
          </cell>
          <cell r="AA1060">
            <v>2</v>
          </cell>
          <cell r="AB1060">
            <v>22</v>
          </cell>
          <cell r="AC1060">
            <v>0</v>
          </cell>
          <cell r="AD1060" t="str">
            <v>TIDAK</v>
          </cell>
          <cell r="AE1060" t="str">
            <v>TIDAK</v>
          </cell>
          <cell r="AF1060">
            <v>22</v>
          </cell>
          <cell r="AG1060">
            <v>1</v>
          </cell>
          <cell r="AH1060" t="str">
            <v>SAPHIRE</v>
          </cell>
          <cell r="AI1060">
            <v>0</v>
          </cell>
          <cell r="AJ1060" t="str">
            <v>FALSE</v>
          </cell>
          <cell r="AK1060">
            <v>0</v>
          </cell>
          <cell r="AL1060">
            <v>45261</v>
          </cell>
          <cell r="AM1060">
            <v>45701</v>
          </cell>
          <cell r="AN1060">
            <v>1</v>
          </cell>
          <cell r="AO1060">
            <v>22</v>
          </cell>
          <cell r="AP1060" t="str">
            <v>-</v>
          </cell>
          <cell r="AQ1060" t="str">
            <v>-</v>
          </cell>
          <cell r="AR1060" t="str">
            <v>-</v>
          </cell>
          <cell r="AS1060" t="str">
            <v>-</v>
          </cell>
          <cell r="AT1060" t="str">
            <v>-</v>
          </cell>
          <cell r="AU1060" t="str">
            <v>-</v>
          </cell>
          <cell r="AV1060" t="str">
            <v/>
          </cell>
          <cell r="AW1060">
            <v>3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3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 t="str">
            <v/>
          </cell>
          <cell r="BH1060">
            <v>3</v>
          </cell>
          <cell r="BI1060">
            <v>0</v>
          </cell>
          <cell r="BJ1060">
            <v>0</v>
          </cell>
          <cell r="BK1060">
            <v>0</v>
          </cell>
          <cell r="BL1060">
            <v>0</v>
          </cell>
          <cell r="BM1060" t="str">
            <v/>
          </cell>
          <cell r="BN1060">
            <v>3</v>
          </cell>
          <cell r="BO1060" t="str">
            <v/>
          </cell>
          <cell r="BP1060">
            <v>3</v>
          </cell>
          <cell r="BQ1060">
            <v>0</v>
          </cell>
          <cell r="BR1060">
            <v>0</v>
          </cell>
          <cell r="BS1060">
            <v>0</v>
          </cell>
          <cell r="BT1060">
            <v>0</v>
          </cell>
          <cell r="BU1060" t="str">
            <v/>
          </cell>
          <cell r="BV1060">
            <v>3</v>
          </cell>
          <cell r="BW1060">
            <v>6</v>
          </cell>
          <cell r="BX1060" t="str">
            <v>DOWNGRADE</v>
          </cell>
          <cell r="BY1060" t="str">
            <v>RESET</v>
          </cell>
        </row>
        <row r="1061">
          <cell r="A1061" t="str">
            <v>A3333</v>
          </cell>
          <cell r="B1061" t="str">
            <v>Zefanya Noviana Hehamahua</v>
          </cell>
          <cell r="C1061" t="str">
            <v>TEMA C2</v>
          </cell>
          <cell r="D1061">
            <v>45248</v>
          </cell>
          <cell r="E1061" t="str">
            <v>Nov-23</v>
          </cell>
          <cell r="F1061" t="str">
            <v>REGULER</v>
          </cell>
          <cell r="G1061" t="str">
            <v>REGULER</v>
          </cell>
          <cell r="H1061" t="str">
            <v>REGULER</v>
          </cell>
          <cell r="I1061" t="str">
            <v>REGULER</v>
          </cell>
          <cell r="J1061" t="str">
            <v>REGULER</v>
          </cell>
          <cell r="K1061" t="str">
            <v>REGULER</v>
          </cell>
          <cell r="L1061" t="str">
            <v>REGULER</v>
          </cell>
          <cell r="M1061">
            <v>0</v>
          </cell>
          <cell r="N1061">
            <v>16</v>
          </cell>
          <cell r="O1061">
            <v>15</v>
          </cell>
          <cell r="P1061">
            <v>30</v>
          </cell>
          <cell r="Q1061">
            <v>37</v>
          </cell>
          <cell r="R1061">
            <v>36</v>
          </cell>
          <cell r="S1061">
            <v>20</v>
          </cell>
          <cell r="T1061">
            <v>154</v>
          </cell>
          <cell r="U1061">
            <v>0</v>
          </cell>
          <cell r="V1061">
            <v>16</v>
          </cell>
          <cell r="W1061">
            <v>15</v>
          </cell>
          <cell r="X1061">
            <v>30</v>
          </cell>
          <cell r="Y1061">
            <v>37</v>
          </cell>
          <cell r="Z1061">
            <v>36</v>
          </cell>
          <cell r="AA1061">
            <v>20</v>
          </cell>
          <cell r="AB1061">
            <v>154</v>
          </cell>
          <cell r="AC1061">
            <v>1</v>
          </cell>
          <cell r="AD1061" t="str">
            <v>TIDAK</v>
          </cell>
          <cell r="AE1061" t="str">
            <v>TIDAK</v>
          </cell>
          <cell r="AF1061">
            <v>154</v>
          </cell>
          <cell r="AG1061">
            <v>3</v>
          </cell>
          <cell r="AH1061" t="str">
            <v>SAPHIRE</v>
          </cell>
          <cell r="AI1061">
            <v>0</v>
          </cell>
          <cell r="AJ1061" t="str">
            <v>Y</v>
          </cell>
          <cell r="AK1061">
            <v>0</v>
          </cell>
          <cell r="AL1061">
            <v>45261</v>
          </cell>
          <cell r="AM1061">
            <v>45701</v>
          </cell>
          <cell r="AN1061">
            <v>1</v>
          </cell>
          <cell r="AO1061">
            <v>154</v>
          </cell>
          <cell r="AP1061" t="str">
            <v>-</v>
          </cell>
          <cell r="AQ1061" t="str">
            <v>-</v>
          </cell>
          <cell r="AR1061" t="str">
            <v>REGULER</v>
          </cell>
          <cell r="AS1061" t="str">
            <v>REGULER</v>
          </cell>
          <cell r="AT1061" t="str">
            <v>REGULER</v>
          </cell>
          <cell r="AU1061" t="str">
            <v>REGULER</v>
          </cell>
          <cell r="AV1061" t="str">
            <v/>
          </cell>
          <cell r="AW1061">
            <v>44</v>
          </cell>
          <cell r="AX1061">
            <v>40</v>
          </cell>
          <cell r="AY1061">
            <v>20</v>
          </cell>
          <cell r="AZ1061">
            <v>39</v>
          </cell>
          <cell r="BA1061">
            <v>37</v>
          </cell>
          <cell r="BB1061">
            <v>44</v>
          </cell>
          <cell r="BC1061">
            <v>40</v>
          </cell>
          <cell r="BD1061">
            <v>20</v>
          </cell>
          <cell r="BE1061">
            <v>39</v>
          </cell>
          <cell r="BF1061">
            <v>37</v>
          </cell>
          <cell r="BG1061">
            <v>19</v>
          </cell>
          <cell r="BH1061">
            <v>44</v>
          </cell>
          <cell r="BI1061">
            <v>40</v>
          </cell>
          <cell r="BJ1061">
            <v>20</v>
          </cell>
          <cell r="BK1061">
            <v>39</v>
          </cell>
          <cell r="BL1061">
            <v>37</v>
          </cell>
          <cell r="BM1061">
            <v>15</v>
          </cell>
          <cell r="BN1061">
            <v>214</v>
          </cell>
          <cell r="BO1061">
            <v>19</v>
          </cell>
          <cell r="BP1061">
            <v>44</v>
          </cell>
          <cell r="BQ1061">
            <v>40</v>
          </cell>
          <cell r="BR1061">
            <v>20</v>
          </cell>
          <cell r="BS1061">
            <v>39</v>
          </cell>
          <cell r="BT1061">
            <v>37</v>
          </cell>
          <cell r="BU1061">
            <v>15</v>
          </cell>
          <cell r="BV1061">
            <v>214</v>
          </cell>
          <cell r="BW1061">
            <v>0</v>
          </cell>
          <cell r="BX1061" t="str">
            <v>TIDAK</v>
          </cell>
          <cell r="BY1061" t="str">
            <v>TIDAK</v>
          </cell>
        </row>
        <row r="1062">
          <cell r="A1062" t="str">
            <v>A4047</v>
          </cell>
          <cell r="B1062" t="str">
            <v>ZURA FAJRI RAHMADANI</v>
          </cell>
          <cell r="C1062" t="str">
            <v>TEMA C2</v>
          </cell>
          <cell r="D1062">
            <v>45436</v>
          </cell>
          <cell r="E1062" t="str">
            <v>May-24</v>
          </cell>
          <cell r="F1062" t="str">
            <v>-</v>
          </cell>
          <cell r="G1062" t="str">
            <v>-</v>
          </cell>
          <cell r="H1062" t="str">
            <v>-</v>
          </cell>
          <cell r="I1062" t="str">
            <v>-</v>
          </cell>
          <cell r="J1062" t="str">
            <v>-</v>
          </cell>
          <cell r="K1062" t="str">
            <v>REGULER</v>
          </cell>
          <cell r="L1062" t="str">
            <v>REGULER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11</v>
          </cell>
          <cell r="S1062">
            <v>2</v>
          </cell>
          <cell r="T1062">
            <v>13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11</v>
          </cell>
          <cell r="AA1062">
            <v>2</v>
          </cell>
          <cell r="AB1062">
            <v>13</v>
          </cell>
          <cell r="AC1062">
            <v>0</v>
          </cell>
          <cell r="AD1062" t="str">
            <v>TIDAK</v>
          </cell>
          <cell r="AE1062" t="str">
            <v>TIDAK</v>
          </cell>
          <cell r="AF1062">
            <v>13</v>
          </cell>
          <cell r="AG1062">
            <v>1</v>
          </cell>
          <cell r="AH1062" t="str">
            <v>SAPHIRE</v>
          </cell>
          <cell r="AI1062">
            <v>0</v>
          </cell>
          <cell r="AJ1062" t="str">
            <v>FALSE</v>
          </cell>
          <cell r="AK1062">
            <v>0</v>
          </cell>
          <cell r="AL1062">
            <v>45261</v>
          </cell>
          <cell r="AM1062">
            <v>45701</v>
          </cell>
          <cell r="AN1062">
            <v>1</v>
          </cell>
          <cell r="AO1062">
            <v>13</v>
          </cell>
          <cell r="AP1062" t="str">
            <v>-</v>
          </cell>
          <cell r="AQ1062" t="str">
            <v>-</v>
          </cell>
          <cell r="AR1062" t="str">
            <v>REGULER</v>
          </cell>
          <cell r="AS1062" t="str">
            <v>-</v>
          </cell>
          <cell r="AT1062" t="str">
            <v>-</v>
          </cell>
          <cell r="AU1062" t="str">
            <v>-</v>
          </cell>
          <cell r="AV1062" t="str">
            <v/>
          </cell>
          <cell r="AW1062">
            <v>32</v>
          </cell>
          <cell r="AX1062">
            <v>4</v>
          </cell>
          <cell r="AY1062">
            <v>0</v>
          </cell>
          <cell r="AZ1062">
            <v>0</v>
          </cell>
          <cell r="BA1062">
            <v>0</v>
          </cell>
          <cell r="BB1062">
            <v>32</v>
          </cell>
          <cell r="BC1062">
            <v>4</v>
          </cell>
          <cell r="BD1062">
            <v>0</v>
          </cell>
          <cell r="BE1062">
            <v>0</v>
          </cell>
          <cell r="BF1062">
            <v>0</v>
          </cell>
          <cell r="BG1062">
            <v>10</v>
          </cell>
          <cell r="BH1062">
            <v>32</v>
          </cell>
          <cell r="BI1062">
            <v>4</v>
          </cell>
          <cell r="BJ1062">
            <v>0</v>
          </cell>
          <cell r="BK1062">
            <v>0</v>
          </cell>
          <cell r="BL1062">
            <v>0</v>
          </cell>
          <cell r="BM1062" t="str">
            <v/>
          </cell>
          <cell r="BN1062">
            <v>46</v>
          </cell>
          <cell r="BO1062">
            <v>10</v>
          </cell>
          <cell r="BP1062">
            <v>32</v>
          </cell>
          <cell r="BQ1062">
            <v>4</v>
          </cell>
          <cell r="BR1062">
            <v>0</v>
          </cell>
          <cell r="BS1062">
            <v>0</v>
          </cell>
          <cell r="BT1062">
            <v>0</v>
          </cell>
          <cell r="BU1062" t="str">
            <v/>
          </cell>
          <cell r="BV1062">
            <v>46</v>
          </cell>
          <cell r="BW1062">
            <v>4</v>
          </cell>
          <cell r="BX1062" t="str">
            <v>DOWNGRADE</v>
          </cell>
          <cell r="BY1062" t="str">
            <v>RESET</v>
          </cell>
        </row>
        <row r="1063">
          <cell r="A1063" t="str">
            <v>A0723</v>
          </cell>
          <cell r="B1063" t="str">
            <v>Fransisca Ayu Puspita Sari</v>
          </cell>
          <cell r="C1063" t="str">
            <v>TEMA C2</v>
          </cell>
          <cell r="D1063">
            <v>44881</v>
          </cell>
          <cell r="E1063" t="str">
            <v>Nov-22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 t="str">
            <v>-</v>
          </cell>
          <cell r="AQ1063" t="str">
            <v>-</v>
          </cell>
          <cell r="AR1063" t="str">
            <v>REGULER</v>
          </cell>
          <cell r="AS1063" t="str">
            <v>REGULER</v>
          </cell>
          <cell r="AT1063" t="str">
            <v>REGULER</v>
          </cell>
          <cell r="AU1063" t="str">
            <v>REGULER</v>
          </cell>
          <cell r="AV1063" t="str">
            <v/>
          </cell>
          <cell r="AW1063">
            <v>38</v>
          </cell>
          <cell r="AX1063">
            <v>32</v>
          </cell>
          <cell r="AY1063">
            <v>25</v>
          </cell>
          <cell r="AZ1063">
            <v>39</v>
          </cell>
          <cell r="BA1063">
            <v>17</v>
          </cell>
          <cell r="BB1063">
            <v>38</v>
          </cell>
          <cell r="BC1063">
            <v>32</v>
          </cell>
          <cell r="BD1063">
            <v>25</v>
          </cell>
          <cell r="BE1063">
            <v>39</v>
          </cell>
          <cell r="BF1063">
            <v>17</v>
          </cell>
          <cell r="BG1063">
            <v>13</v>
          </cell>
          <cell r="BH1063">
            <v>38</v>
          </cell>
          <cell r="BI1063">
            <v>32</v>
          </cell>
          <cell r="BJ1063">
            <v>25</v>
          </cell>
          <cell r="BK1063">
            <v>39</v>
          </cell>
          <cell r="BL1063">
            <v>17</v>
          </cell>
          <cell r="BM1063">
            <v>10</v>
          </cell>
          <cell r="BN1063">
            <v>174</v>
          </cell>
          <cell r="BO1063">
            <v>13</v>
          </cell>
          <cell r="BP1063">
            <v>38</v>
          </cell>
          <cell r="BQ1063">
            <v>32</v>
          </cell>
          <cell r="BR1063">
            <v>25</v>
          </cell>
          <cell r="BS1063">
            <v>39</v>
          </cell>
          <cell r="BT1063">
            <v>17</v>
          </cell>
          <cell r="BU1063">
            <v>10</v>
          </cell>
          <cell r="BV1063">
            <v>174</v>
          </cell>
          <cell r="BW1063">
            <v>0</v>
          </cell>
          <cell r="BX1063" t="str">
            <v>TIDAK</v>
          </cell>
          <cell r="BY1063" t="str">
            <v>TIDAK</v>
          </cell>
        </row>
        <row r="1064">
          <cell r="A1064" t="str">
            <v>A0908</v>
          </cell>
          <cell r="B1064" t="str">
            <v>APRILLIA NARWENDAH</v>
          </cell>
          <cell r="C1064" t="str">
            <v>TEMA C2</v>
          </cell>
          <cell r="D1064">
            <v>44911</v>
          </cell>
          <cell r="E1064" t="str">
            <v>Dec-22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 t="str">
            <v xml:space="preserve"> 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 t="str">
            <v>-</v>
          </cell>
          <cell r="AQ1064" t="str">
            <v>-</v>
          </cell>
          <cell r="AR1064" t="str">
            <v>-</v>
          </cell>
          <cell r="AS1064" t="str">
            <v>-</v>
          </cell>
          <cell r="AT1064" t="str">
            <v>-</v>
          </cell>
          <cell r="AU1064" t="str">
            <v>-</v>
          </cell>
          <cell r="AV1064" t="str">
            <v/>
          </cell>
          <cell r="AW1064">
            <v>29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29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14</v>
          </cell>
          <cell r="BH1064">
            <v>29</v>
          </cell>
          <cell r="BI1064">
            <v>0</v>
          </cell>
          <cell r="BJ1064">
            <v>0</v>
          </cell>
          <cell r="BK1064">
            <v>0</v>
          </cell>
          <cell r="BL1064">
            <v>0</v>
          </cell>
          <cell r="BM1064" t="str">
            <v/>
          </cell>
          <cell r="BN1064">
            <v>43</v>
          </cell>
          <cell r="BO1064">
            <v>14</v>
          </cell>
          <cell r="BP1064">
            <v>29</v>
          </cell>
          <cell r="BQ1064">
            <v>0</v>
          </cell>
          <cell r="BR1064">
            <v>0</v>
          </cell>
          <cell r="BS1064">
            <v>0</v>
          </cell>
          <cell r="BT1064">
            <v>0</v>
          </cell>
          <cell r="BU1064" t="str">
            <v/>
          </cell>
          <cell r="BV1064">
            <v>43</v>
          </cell>
          <cell r="BW1064">
            <v>5</v>
          </cell>
          <cell r="BX1064" t="str">
            <v>DOWNGRADE</v>
          </cell>
          <cell r="BY1064" t="str">
            <v>RESET</v>
          </cell>
        </row>
        <row r="1065">
          <cell r="A1065">
            <v>92118</v>
          </cell>
          <cell r="B1065" t="str">
            <v>AMELIA JINGGA</v>
          </cell>
          <cell r="C1065" t="str">
            <v>TEMA C2</v>
          </cell>
          <cell r="D1065">
            <v>45464</v>
          </cell>
          <cell r="E1065" t="str">
            <v>Jun-24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 t="str">
            <v>-</v>
          </cell>
          <cell r="AQ1065" t="str">
            <v>-</v>
          </cell>
          <cell r="AR1065" t="str">
            <v>-</v>
          </cell>
          <cell r="AS1065" t="str">
            <v>-</v>
          </cell>
          <cell r="AT1065" t="str">
            <v>-</v>
          </cell>
          <cell r="AU1065" t="str">
            <v>-</v>
          </cell>
          <cell r="AV1065" t="str">
            <v/>
          </cell>
          <cell r="AW1065">
            <v>4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4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12</v>
          </cell>
          <cell r="BH1065">
            <v>4</v>
          </cell>
          <cell r="BI1065">
            <v>0</v>
          </cell>
          <cell r="BJ1065">
            <v>0</v>
          </cell>
          <cell r="BK1065">
            <v>0</v>
          </cell>
          <cell r="BL1065">
            <v>0</v>
          </cell>
          <cell r="BM1065" t="str">
            <v/>
          </cell>
          <cell r="BN1065">
            <v>16</v>
          </cell>
          <cell r="BO1065">
            <v>12</v>
          </cell>
          <cell r="BP1065">
            <v>4</v>
          </cell>
          <cell r="BQ1065">
            <v>0</v>
          </cell>
          <cell r="BR1065">
            <v>0</v>
          </cell>
          <cell r="BS1065">
            <v>0</v>
          </cell>
          <cell r="BT1065">
            <v>0</v>
          </cell>
          <cell r="BU1065" t="str">
            <v/>
          </cell>
          <cell r="BV1065">
            <v>16</v>
          </cell>
          <cell r="BW1065">
            <v>5</v>
          </cell>
          <cell r="BX1065" t="str">
            <v>DOWNGRADE</v>
          </cell>
          <cell r="BY1065" t="str">
            <v>RESET</v>
          </cell>
        </row>
        <row r="1066">
          <cell r="A1066" t="str">
            <v>A2366</v>
          </cell>
          <cell r="B1066" t="str">
            <v>FERIAN IHZA FAHREZI</v>
          </cell>
          <cell r="C1066" t="str">
            <v>TEMA C2</v>
          </cell>
          <cell r="D1066">
            <v>45464</v>
          </cell>
          <cell r="E1066" t="str">
            <v>Jun-24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 t="str">
            <v>-</v>
          </cell>
          <cell r="AQ1066" t="str">
            <v>-</v>
          </cell>
          <cell r="AR1066" t="str">
            <v>-</v>
          </cell>
          <cell r="AS1066" t="str">
            <v>-</v>
          </cell>
          <cell r="AT1066" t="str">
            <v>-</v>
          </cell>
          <cell r="AU1066" t="str">
            <v>-</v>
          </cell>
          <cell r="AV1066" t="str">
            <v/>
          </cell>
          <cell r="AW1066">
            <v>8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8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14</v>
          </cell>
          <cell r="BH1066">
            <v>8</v>
          </cell>
          <cell r="BI1066">
            <v>0</v>
          </cell>
          <cell r="BJ1066">
            <v>0</v>
          </cell>
          <cell r="BK1066">
            <v>0</v>
          </cell>
          <cell r="BL1066">
            <v>0</v>
          </cell>
          <cell r="BM1066" t="str">
            <v/>
          </cell>
          <cell r="BN1066">
            <v>22</v>
          </cell>
          <cell r="BO1066">
            <v>14</v>
          </cell>
          <cell r="BP1066">
            <v>8</v>
          </cell>
          <cell r="BQ1066">
            <v>0</v>
          </cell>
          <cell r="BR1066">
            <v>0</v>
          </cell>
          <cell r="BS1066">
            <v>0</v>
          </cell>
          <cell r="BT1066">
            <v>0</v>
          </cell>
          <cell r="BU1066" t="str">
            <v/>
          </cell>
          <cell r="BV1066">
            <v>22</v>
          </cell>
          <cell r="BW1066">
            <v>5</v>
          </cell>
          <cell r="BX1066" t="str">
            <v>DOWNGRADE</v>
          </cell>
          <cell r="BY1066" t="str">
            <v>RESET</v>
          </cell>
        </row>
        <row r="1067">
          <cell r="A1067" t="str">
            <v>A4104</v>
          </cell>
          <cell r="B1067" t="str">
            <v>ALIF NOVIKA SARI</v>
          </cell>
          <cell r="C1067" t="str">
            <v>TEMA C2</v>
          </cell>
          <cell r="D1067">
            <v>45463</v>
          </cell>
          <cell r="E1067" t="str">
            <v>Jun-24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 t="str">
            <v>-</v>
          </cell>
          <cell r="AQ1067" t="str">
            <v>-</v>
          </cell>
          <cell r="AR1067" t="str">
            <v>-</v>
          </cell>
          <cell r="AS1067" t="str">
            <v>-</v>
          </cell>
          <cell r="AT1067" t="str">
            <v>-</v>
          </cell>
          <cell r="AU1067" t="str">
            <v>-</v>
          </cell>
          <cell r="AV1067" t="str">
            <v/>
          </cell>
          <cell r="AW1067">
            <v>19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19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8</v>
          </cell>
          <cell r="BH1067">
            <v>19</v>
          </cell>
          <cell r="BI1067">
            <v>0</v>
          </cell>
          <cell r="BJ1067">
            <v>0</v>
          </cell>
          <cell r="BK1067">
            <v>0</v>
          </cell>
          <cell r="BL1067">
            <v>0</v>
          </cell>
          <cell r="BM1067" t="str">
            <v/>
          </cell>
          <cell r="BN1067">
            <v>27</v>
          </cell>
          <cell r="BO1067">
            <v>8</v>
          </cell>
          <cell r="BP1067">
            <v>19</v>
          </cell>
          <cell r="BQ1067">
            <v>0</v>
          </cell>
          <cell r="BR1067">
            <v>0</v>
          </cell>
          <cell r="BS1067">
            <v>0</v>
          </cell>
          <cell r="BT1067">
            <v>0</v>
          </cell>
          <cell r="BU1067" t="str">
            <v/>
          </cell>
          <cell r="BV1067">
            <v>27</v>
          </cell>
          <cell r="BW1067">
            <v>5</v>
          </cell>
          <cell r="BX1067" t="str">
            <v>DOWNGRADE</v>
          </cell>
          <cell r="BY1067" t="str">
            <v>RESET</v>
          </cell>
        </row>
        <row r="1068">
          <cell r="A1068" t="str">
            <v>A4109</v>
          </cell>
          <cell r="B1068" t="str">
            <v>ZIDNA NUUR AIDA W</v>
          </cell>
          <cell r="C1068" t="str">
            <v>TEMA C2</v>
          </cell>
          <cell r="D1068">
            <v>45462</v>
          </cell>
          <cell r="E1068" t="str">
            <v>Jun-24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 t="str">
            <v>-</v>
          </cell>
          <cell r="AQ1068" t="str">
            <v>-</v>
          </cell>
          <cell r="AR1068" t="str">
            <v>-</v>
          </cell>
          <cell r="AS1068" t="str">
            <v>-</v>
          </cell>
          <cell r="AT1068" t="str">
            <v>-</v>
          </cell>
          <cell r="AU1068" t="str">
            <v>-</v>
          </cell>
          <cell r="AV1068" t="str">
            <v/>
          </cell>
          <cell r="AW1068">
            <v>12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12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6</v>
          </cell>
          <cell r="BH1068">
            <v>12</v>
          </cell>
          <cell r="BI1068">
            <v>0</v>
          </cell>
          <cell r="BJ1068">
            <v>0</v>
          </cell>
          <cell r="BK1068">
            <v>0</v>
          </cell>
          <cell r="BL1068">
            <v>0</v>
          </cell>
          <cell r="BM1068" t="str">
            <v/>
          </cell>
          <cell r="BN1068">
            <v>18</v>
          </cell>
          <cell r="BO1068">
            <v>6</v>
          </cell>
          <cell r="BP1068">
            <v>12</v>
          </cell>
          <cell r="BQ1068">
            <v>0</v>
          </cell>
          <cell r="BR1068">
            <v>0</v>
          </cell>
          <cell r="BS1068">
            <v>0</v>
          </cell>
          <cell r="BT1068">
            <v>0</v>
          </cell>
          <cell r="BU1068" t="str">
            <v/>
          </cell>
          <cell r="BV1068">
            <v>18</v>
          </cell>
          <cell r="BW1068">
            <v>5</v>
          </cell>
          <cell r="BX1068" t="str">
            <v>DOWNGRADE</v>
          </cell>
          <cell r="BY1068" t="str">
            <v>RESET</v>
          </cell>
        </row>
        <row r="1069">
          <cell r="A1069" t="str">
            <v>A4110</v>
          </cell>
          <cell r="B1069" t="str">
            <v>FAJAR YUDHA</v>
          </cell>
          <cell r="C1069" t="str">
            <v>TEMA C2</v>
          </cell>
          <cell r="D1069">
            <v>45461</v>
          </cell>
          <cell r="E1069" t="str">
            <v>Jun-24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 t="str">
            <v>-</v>
          </cell>
          <cell r="AQ1069" t="str">
            <v>-</v>
          </cell>
          <cell r="AR1069" t="str">
            <v>EKSKLUSIF</v>
          </cell>
          <cell r="AS1069" t="str">
            <v>EKSKLUSIF</v>
          </cell>
          <cell r="AT1069" t="str">
            <v>-</v>
          </cell>
          <cell r="AU1069" t="str">
            <v>-</v>
          </cell>
          <cell r="AV1069" t="str">
            <v/>
          </cell>
          <cell r="AW1069">
            <v>43</v>
          </cell>
          <cell r="AX1069">
            <v>43</v>
          </cell>
          <cell r="AY1069">
            <v>42</v>
          </cell>
          <cell r="AZ1069">
            <v>0</v>
          </cell>
          <cell r="BA1069">
            <v>0</v>
          </cell>
          <cell r="BB1069">
            <v>43</v>
          </cell>
          <cell r="BC1069">
            <v>43</v>
          </cell>
          <cell r="BD1069">
            <v>42</v>
          </cell>
          <cell r="BE1069">
            <v>0</v>
          </cell>
          <cell r="BF1069">
            <v>0</v>
          </cell>
          <cell r="BG1069">
            <v>17</v>
          </cell>
          <cell r="BH1069">
            <v>43</v>
          </cell>
          <cell r="BI1069">
            <v>43</v>
          </cell>
          <cell r="BJ1069">
            <v>42</v>
          </cell>
          <cell r="BK1069">
            <v>0</v>
          </cell>
          <cell r="BL1069">
            <v>0</v>
          </cell>
          <cell r="BM1069" t="str">
            <v/>
          </cell>
          <cell r="BN1069">
            <v>145</v>
          </cell>
          <cell r="BO1069">
            <v>17</v>
          </cell>
          <cell r="BP1069">
            <v>43</v>
          </cell>
          <cell r="BQ1069">
            <v>0</v>
          </cell>
          <cell r="BR1069">
            <v>0</v>
          </cell>
          <cell r="BS1069">
            <v>0</v>
          </cell>
          <cell r="BT1069">
            <v>0</v>
          </cell>
          <cell r="BU1069" t="str">
            <v/>
          </cell>
          <cell r="BV1069">
            <v>60</v>
          </cell>
          <cell r="BW1069">
            <v>3</v>
          </cell>
          <cell r="BX1069" t="str">
            <v>DOWNGRADE</v>
          </cell>
          <cell r="BY1069" t="str">
            <v>RESET</v>
          </cell>
        </row>
        <row r="1070">
          <cell r="A1070" t="str">
            <v>A4141</v>
          </cell>
          <cell r="B1070" t="str">
            <v>AILSA SHELEY</v>
          </cell>
          <cell r="C1070" t="str">
            <v>TEMA C2</v>
          </cell>
          <cell r="D1070">
            <v>45464</v>
          </cell>
          <cell r="E1070" t="str">
            <v>Jun-24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 t="str">
            <v>-</v>
          </cell>
          <cell r="AQ1070" t="str">
            <v>-</v>
          </cell>
          <cell r="AR1070" t="str">
            <v>REGULER</v>
          </cell>
          <cell r="AS1070" t="str">
            <v>REGULER</v>
          </cell>
          <cell r="AT1070" t="str">
            <v>REGULER</v>
          </cell>
          <cell r="AU1070" t="str">
            <v>REGULER</v>
          </cell>
          <cell r="AV1070" t="str">
            <v/>
          </cell>
          <cell r="AW1070">
            <v>45</v>
          </cell>
          <cell r="AX1070">
            <v>43</v>
          </cell>
          <cell r="AY1070">
            <v>38</v>
          </cell>
          <cell r="AZ1070">
            <v>46</v>
          </cell>
          <cell r="BA1070">
            <v>32</v>
          </cell>
          <cell r="BB1070">
            <v>45</v>
          </cell>
          <cell r="BC1070">
            <v>43</v>
          </cell>
          <cell r="BD1070">
            <v>38</v>
          </cell>
          <cell r="BE1070">
            <v>46</v>
          </cell>
          <cell r="BF1070">
            <v>32</v>
          </cell>
          <cell r="BG1070">
            <v>14</v>
          </cell>
          <cell r="BH1070">
            <v>45</v>
          </cell>
          <cell r="BI1070">
            <v>43</v>
          </cell>
          <cell r="BJ1070">
            <v>38</v>
          </cell>
          <cell r="BK1070">
            <v>46</v>
          </cell>
          <cell r="BL1070">
            <v>32</v>
          </cell>
          <cell r="BM1070">
            <v>18</v>
          </cell>
          <cell r="BN1070">
            <v>236</v>
          </cell>
          <cell r="BO1070">
            <v>14</v>
          </cell>
          <cell r="BP1070">
            <v>45</v>
          </cell>
          <cell r="BQ1070">
            <v>43</v>
          </cell>
          <cell r="BR1070">
            <v>38</v>
          </cell>
          <cell r="BS1070">
            <v>46</v>
          </cell>
          <cell r="BT1070">
            <v>32</v>
          </cell>
          <cell r="BU1070">
            <v>18</v>
          </cell>
          <cell r="BV1070">
            <v>236</v>
          </cell>
          <cell r="BW1070">
            <v>0</v>
          </cell>
          <cell r="BX1070" t="str">
            <v>TIDAK</v>
          </cell>
          <cell r="BY1070" t="str">
            <v>TIDAK</v>
          </cell>
        </row>
        <row r="1071">
          <cell r="A1071" t="str">
            <v>A4139</v>
          </cell>
          <cell r="B1071" t="str">
            <v>KEYLA REISA IARA</v>
          </cell>
          <cell r="C1071" t="str">
            <v>TEMA C2</v>
          </cell>
          <cell r="D1071">
            <v>45465</v>
          </cell>
          <cell r="E1071" t="str">
            <v>Jun-24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 t="str">
            <v>-</v>
          </cell>
          <cell r="AQ1071" t="str">
            <v>-</v>
          </cell>
          <cell r="AR1071" t="str">
            <v>REGULER</v>
          </cell>
          <cell r="AS1071" t="str">
            <v>REGULER</v>
          </cell>
          <cell r="AT1071" t="str">
            <v>REGULER</v>
          </cell>
          <cell r="AU1071" t="str">
            <v>EKSKLUSIF</v>
          </cell>
          <cell r="AV1071" t="str">
            <v/>
          </cell>
          <cell r="AW1071">
            <v>36</v>
          </cell>
          <cell r="AX1071">
            <v>36</v>
          </cell>
          <cell r="AY1071">
            <v>25</v>
          </cell>
          <cell r="AZ1071">
            <v>39</v>
          </cell>
          <cell r="BA1071">
            <v>45</v>
          </cell>
          <cell r="BB1071">
            <v>36</v>
          </cell>
          <cell r="BC1071">
            <v>36</v>
          </cell>
          <cell r="BD1071">
            <v>25</v>
          </cell>
          <cell r="BE1071">
            <v>39</v>
          </cell>
          <cell r="BF1071">
            <v>45</v>
          </cell>
          <cell r="BG1071">
            <v>10</v>
          </cell>
          <cell r="BH1071">
            <v>36</v>
          </cell>
          <cell r="BI1071">
            <v>36</v>
          </cell>
          <cell r="BJ1071">
            <v>25</v>
          </cell>
          <cell r="BK1071">
            <v>39</v>
          </cell>
          <cell r="BL1071">
            <v>45</v>
          </cell>
          <cell r="BM1071">
            <v>21</v>
          </cell>
          <cell r="BN1071">
            <v>212</v>
          </cell>
          <cell r="BO1071">
            <v>10</v>
          </cell>
          <cell r="BP1071">
            <v>36</v>
          </cell>
          <cell r="BQ1071">
            <v>36</v>
          </cell>
          <cell r="BR1071">
            <v>25</v>
          </cell>
          <cell r="BS1071">
            <v>39</v>
          </cell>
          <cell r="BT1071">
            <v>0</v>
          </cell>
          <cell r="BU1071">
            <v>21</v>
          </cell>
          <cell r="BV1071">
            <v>167</v>
          </cell>
          <cell r="BW1071">
            <v>0</v>
          </cell>
          <cell r="BX1071" t="str">
            <v>TIDAK</v>
          </cell>
          <cell r="BY1071" t="str">
            <v>TIDAK</v>
          </cell>
        </row>
        <row r="1072">
          <cell r="A1072" t="str">
            <v>A4142</v>
          </cell>
          <cell r="B1072" t="str">
            <v>SALSABILA NUR SYIFA</v>
          </cell>
          <cell r="C1072" t="str">
            <v>TEMA C2</v>
          </cell>
          <cell r="D1072">
            <v>45465</v>
          </cell>
          <cell r="E1072" t="str">
            <v>Jun-24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 t="str">
            <v>-</v>
          </cell>
          <cell r="AQ1072" t="str">
            <v>-</v>
          </cell>
          <cell r="AR1072" t="str">
            <v>-</v>
          </cell>
          <cell r="AS1072" t="str">
            <v>-</v>
          </cell>
          <cell r="AT1072" t="str">
            <v>-</v>
          </cell>
          <cell r="AU1072" t="str">
            <v>-</v>
          </cell>
          <cell r="AV1072" t="str">
            <v/>
          </cell>
          <cell r="AW1072">
            <v>10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10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7</v>
          </cell>
          <cell r="BH1072">
            <v>10</v>
          </cell>
          <cell r="BI1072">
            <v>0</v>
          </cell>
          <cell r="BJ1072">
            <v>0</v>
          </cell>
          <cell r="BK1072">
            <v>0</v>
          </cell>
          <cell r="BL1072">
            <v>0</v>
          </cell>
          <cell r="BM1072" t="str">
            <v/>
          </cell>
          <cell r="BN1072">
            <v>17</v>
          </cell>
          <cell r="BO1072">
            <v>7</v>
          </cell>
          <cell r="BP1072">
            <v>10</v>
          </cell>
          <cell r="BQ1072">
            <v>0</v>
          </cell>
          <cell r="BR1072">
            <v>0</v>
          </cell>
          <cell r="BS1072">
            <v>0</v>
          </cell>
          <cell r="BT1072">
            <v>0</v>
          </cell>
          <cell r="BU1072" t="str">
            <v/>
          </cell>
          <cell r="BV1072">
            <v>17</v>
          </cell>
          <cell r="BW1072">
            <v>5</v>
          </cell>
          <cell r="BX1072" t="str">
            <v>DOWNGRADE</v>
          </cell>
          <cell r="BY1072" t="str">
            <v>RESET</v>
          </cell>
        </row>
        <row r="1073">
          <cell r="A1073" t="str">
            <v>A4143</v>
          </cell>
          <cell r="B1073" t="str">
            <v>GREVLIANY JOURIEN NOYA</v>
          </cell>
          <cell r="C1073" t="str">
            <v>TEMA C2</v>
          </cell>
          <cell r="D1073">
            <v>45464</v>
          </cell>
          <cell r="E1073" t="str">
            <v>Jun-24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 t="str">
            <v>-</v>
          </cell>
          <cell r="AQ1073" t="str">
            <v>-</v>
          </cell>
          <cell r="AR1073" t="str">
            <v>REGULER</v>
          </cell>
          <cell r="AS1073" t="str">
            <v>REGULER</v>
          </cell>
          <cell r="AT1073" t="str">
            <v>REGULER</v>
          </cell>
          <cell r="AU1073" t="str">
            <v>REGULER</v>
          </cell>
          <cell r="AV1073" t="str">
            <v/>
          </cell>
          <cell r="AW1073">
            <v>34</v>
          </cell>
          <cell r="AX1073">
            <v>22</v>
          </cell>
          <cell r="AY1073">
            <v>24</v>
          </cell>
          <cell r="AZ1073">
            <v>17</v>
          </cell>
          <cell r="BA1073">
            <v>12</v>
          </cell>
          <cell r="BB1073">
            <v>34</v>
          </cell>
          <cell r="BC1073">
            <v>22</v>
          </cell>
          <cell r="BD1073">
            <v>24</v>
          </cell>
          <cell r="BE1073">
            <v>17</v>
          </cell>
          <cell r="BF1073">
            <v>12</v>
          </cell>
          <cell r="BG1073">
            <v>12</v>
          </cell>
          <cell r="BH1073">
            <v>34</v>
          </cell>
          <cell r="BI1073">
            <v>22</v>
          </cell>
          <cell r="BJ1073">
            <v>24</v>
          </cell>
          <cell r="BK1073">
            <v>17</v>
          </cell>
          <cell r="BL1073">
            <v>12</v>
          </cell>
          <cell r="BM1073">
            <v>6</v>
          </cell>
          <cell r="BN1073">
            <v>127</v>
          </cell>
          <cell r="BO1073">
            <v>12</v>
          </cell>
          <cell r="BP1073">
            <v>34</v>
          </cell>
          <cell r="BQ1073">
            <v>22</v>
          </cell>
          <cell r="BR1073">
            <v>24</v>
          </cell>
          <cell r="BS1073">
            <v>17</v>
          </cell>
          <cell r="BT1073">
            <v>12</v>
          </cell>
          <cell r="BU1073">
            <v>6</v>
          </cell>
          <cell r="BV1073">
            <v>127</v>
          </cell>
          <cell r="BW1073">
            <v>0</v>
          </cell>
          <cell r="BX1073" t="str">
            <v>TIDAK</v>
          </cell>
          <cell r="BY1073" t="str">
            <v>TIDAK</v>
          </cell>
        </row>
        <row r="1074">
          <cell r="A1074" t="str">
            <v>A4162</v>
          </cell>
          <cell r="B1074" t="str">
            <v>FATHUL MUBAROQ</v>
          </cell>
          <cell r="C1074" t="str">
            <v>TEMA C2</v>
          </cell>
          <cell r="D1074">
            <v>45477</v>
          </cell>
          <cell r="E1074" t="str">
            <v>Jul-24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 t="str">
            <v>-</v>
          </cell>
          <cell r="AQ1074" t="str">
            <v>-</v>
          </cell>
          <cell r="AR1074" t="str">
            <v>REGULER</v>
          </cell>
          <cell r="AS1074" t="str">
            <v>EKSKLUSIF</v>
          </cell>
          <cell r="AT1074" t="str">
            <v>EKSKLUSIF</v>
          </cell>
          <cell r="AU1074" t="str">
            <v>EKSKLUSIF</v>
          </cell>
          <cell r="AV1074" t="str">
            <v/>
          </cell>
          <cell r="AW1074">
            <v>26</v>
          </cell>
          <cell r="AX1074">
            <v>38</v>
          </cell>
          <cell r="AY1074">
            <v>35</v>
          </cell>
          <cell r="AZ1074">
            <v>49</v>
          </cell>
          <cell r="BA1074">
            <v>43</v>
          </cell>
          <cell r="BB1074">
            <v>26</v>
          </cell>
          <cell r="BC1074">
            <v>38</v>
          </cell>
          <cell r="BD1074">
            <v>35</v>
          </cell>
          <cell r="BE1074">
            <v>49</v>
          </cell>
          <cell r="BF1074">
            <v>43</v>
          </cell>
          <cell r="BG1074">
            <v>0</v>
          </cell>
          <cell r="BH1074">
            <v>26</v>
          </cell>
          <cell r="BI1074">
            <v>38</v>
          </cell>
          <cell r="BJ1074">
            <v>35</v>
          </cell>
          <cell r="BK1074">
            <v>49</v>
          </cell>
          <cell r="BL1074">
            <v>43</v>
          </cell>
          <cell r="BM1074">
            <v>21</v>
          </cell>
          <cell r="BN1074">
            <v>212</v>
          </cell>
          <cell r="BO1074">
            <v>0</v>
          </cell>
          <cell r="BP1074">
            <v>26</v>
          </cell>
          <cell r="BQ1074">
            <v>38</v>
          </cell>
          <cell r="BR1074">
            <v>0</v>
          </cell>
          <cell r="BS1074">
            <v>0</v>
          </cell>
          <cell r="BT1074">
            <v>0</v>
          </cell>
          <cell r="BU1074">
            <v>21</v>
          </cell>
          <cell r="BV1074">
            <v>85</v>
          </cell>
          <cell r="BW1074">
            <v>0</v>
          </cell>
          <cell r="BX1074" t="str">
            <v>TIDAK</v>
          </cell>
          <cell r="BY1074" t="str">
            <v>TIDAK</v>
          </cell>
        </row>
        <row r="1075">
          <cell r="A1075" t="str">
            <v>A4163</v>
          </cell>
          <cell r="B1075" t="str">
            <v>ARUM NOVIYATI</v>
          </cell>
          <cell r="C1075" t="str">
            <v>TEMA C2</v>
          </cell>
          <cell r="D1075">
            <v>45477</v>
          </cell>
          <cell r="E1075" t="str">
            <v>Jul-24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 t="str">
            <v>-</v>
          </cell>
          <cell r="AQ1075" t="str">
            <v>-</v>
          </cell>
          <cell r="AR1075" t="str">
            <v>-</v>
          </cell>
          <cell r="AS1075" t="str">
            <v>-</v>
          </cell>
          <cell r="AT1075" t="str">
            <v>-</v>
          </cell>
          <cell r="AU1075" t="str">
            <v>-</v>
          </cell>
          <cell r="AV1075" t="str">
            <v/>
          </cell>
          <cell r="AW1075">
            <v>13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13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13</v>
          </cell>
          <cell r="BI1075">
            <v>0</v>
          </cell>
          <cell r="BJ1075">
            <v>0</v>
          </cell>
          <cell r="BK1075">
            <v>0</v>
          </cell>
          <cell r="BL1075">
            <v>0</v>
          </cell>
          <cell r="BM1075" t="str">
            <v/>
          </cell>
          <cell r="BN1075">
            <v>13</v>
          </cell>
          <cell r="BO1075">
            <v>0</v>
          </cell>
          <cell r="BP1075">
            <v>13</v>
          </cell>
          <cell r="BQ1075">
            <v>0</v>
          </cell>
          <cell r="BR1075">
            <v>0</v>
          </cell>
          <cell r="BS1075">
            <v>0</v>
          </cell>
          <cell r="BT1075">
            <v>0</v>
          </cell>
          <cell r="BU1075" t="str">
            <v/>
          </cell>
          <cell r="BV1075">
            <v>13</v>
          </cell>
          <cell r="BW1075">
            <v>5</v>
          </cell>
          <cell r="BX1075" t="str">
            <v>DOWNGRADE</v>
          </cell>
          <cell r="BY1075" t="str">
            <v>RESET</v>
          </cell>
        </row>
        <row r="1076">
          <cell r="A1076" t="str">
            <v>A4164</v>
          </cell>
          <cell r="B1076" t="str">
            <v>AINI NINDYARESMI</v>
          </cell>
          <cell r="C1076" t="str">
            <v>TEMA C2</v>
          </cell>
          <cell r="D1076">
            <v>45477</v>
          </cell>
          <cell r="E1076" t="str">
            <v>Jul-24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 t="str">
            <v>-</v>
          </cell>
          <cell r="AQ1076" t="str">
            <v>-</v>
          </cell>
          <cell r="AR1076" t="str">
            <v>-</v>
          </cell>
          <cell r="AS1076" t="str">
            <v>-</v>
          </cell>
          <cell r="AT1076" t="str">
            <v>-</v>
          </cell>
          <cell r="AU1076" t="str">
            <v>-</v>
          </cell>
          <cell r="AV1076" t="str">
            <v/>
          </cell>
          <cell r="AW1076">
            <v>17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17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17</v>
          </cell>
          <cell r="BI1076">
            <v>0</v>
          </cell>
          <cell r="BJ1076">
            <v>0</v>
          </cell>
          <cell r="BK1076">
            <v>0</v>
          </cell>
          <cell r="BL1076">
            <v>0</v>
          </cell>
          <cell r="BM1076" t="str">
            <v/>
          </cell>
          <cell r="BN1076">
            <v>17</v>
          </cell>
          <cell r="BO1076">
            <v>0</v>
          </cell>
          <cell r="BP1076">
            <v>17</v>
          </cell>
          <cell r="BQ1076">
            <v>0</v>
          </cell>
          <cell r="BR1076">
            <v>0</v>
          </cell>
          <cell r="BS1076">
            <v>0</v>
          </cell>
          <cell r="BT1076">
            <v>0</v>
          </cell>
          <cell r="BU1076" t="str">
            <v/>
          </cell>
          <cell r="BV1076">
            <v>17</v>
          </cell>
          <cell r="BW1076">
            <v>5</v>
          </cell>
          <cell r="BX1076" t="str">
            <v>DOWNGRADE</v>
          </cell>
          <cell r="BY1076" t="str">
            <v>RESET</v>
          </cell>
        </row>
        <row r="1077">
          <cell r="A1077" t="str">
            <v>A4165</v>
          </cell>
          <cell r="B1077" t="str">
            <v>HANI ANJAR PANGESTI</v>
          </cell>
          <cell r="C1077" t="str">
            <v>TEMA C2</v>
          </cell>
          <cell r="D1077">
            <v>45481</v>
          </cell>
          <cell r="E1077" t="str">
            <v>Jul-24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 t="str">
            <v>-</v>
          </cell>
          <cell r="AQ1077" t="str">
            <v>-</v>
          </cell>
          <cell r="AR1077" t="str">
            <v>-</v>
          </cell>
          <cell r="AS1077" t="str">
            <v>-</v>
          </cell>
          <cell r="AT1077" t="str">
            <v>-</v>
          </cell>
          <cell r="AU1077" t="str">
            <v>-</v>
          </cell>
          <cell r="AV1077" t="str">
            <v/>
          </cell>
          <cell r="AW1077">
            <v>25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25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25</v>
          </cell>
          <cell r="BI1077">
            <v>0</v>
          </cell>
          <cell r="BJ1077">
            <v>0</v>
          </cell>
          <cell r="BK1077">
            <v>0</v>
          </cell>
          <cell r="BL1077">
            <v>0</v>
          </cell>
          <cell r="BM1077" t="str">
            <v/>
          </cell>
          <cell r="BN1077">
            <v>25</v>
          </cell>
          <cell r="BO1077">
            <v>0</v>
          </cell>
          <cell r="BP1077">
            <v>25</v>
          </cell>
          <cell r="BQ1077">
            <v>0</v>
          </cell>
          <cell r="BR1077">
            <v>0</v>
          </cell>
          <cell r="BS1077">
            <v>0</v>
          </cell>
          <cell r="BT1077">
            <v>0</v>
          </cell>
          <cell r="BU1077" t="str">
            <v/>
          </cell>
          <cell r="BV1077">
            <v>25</v>
          </cell>
          <cell r="BW1077">
            <v>5</v>
          </cell>
          <cell r="BX1077" t="str">
            <v>DOWNGRADE</v>
          </cell>
          <cell r="BY1077" t="str">
            <v>RESET</v>
          </cell>
        </row>
        <row r="1078">
          <cell r="A1078" t="str">
            <v>A4166</v>
          </cell>
          <cell r="B1078" t="str">
            <v>SATRIA SUCI NOVARISKA SIREGAR</v>
          </cell>
          <cell r="C1078" t="str">
            <v>TEMA C2</v>
          </cell>
          <cell r="D1078">
            <v>45477</v>
          </cell>
          <cell r="E1078" t="str">
            <v>Jul-24</v>
          </cell>
          <cell r="F1078">
            <v>0</v>
          </cell>
          <cell r="G1078">
            <v>0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 t="str">
            <v>-</v>
          </cell>
          <cell r="AQ1078" t="str">
            <v>-</v>
          </cell>
          <cell r="AR1078" t="str">
            <v>-</v>
          </cell>
          <cell r="AS1078" t="str">
            <v>-</v>
          </cell>
          <cell r="AT1078" t="str">
            <v>-</v>
          </cell>
          <cell r="AU1078" t="str">
            <v>-</v>
          </cell>
          <cell r="AV1078" t="str">
            <v/>
          </cell>
          <cell r="AW1078">
            <v>15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15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15</v>
          </cell>
          <cell r="BI1078">
            <v>0</v>
          </cell>
          <cell r="BJ1078">
            <v>0</v>
          </cell>
          <cell r="BK1078">
            <v>0</v>
          </cell>
          <cell r="BL1078">
            <v>0</v>
          </cell>
          <cell r="BM1078" t="str">
            <v/>
          </cell>
          <cell r="BN1078">
            <v>15</v>
          </cell>
          <cell r="BO1078">
            <v>0</v>
          </cell>
          <cell r="BP1078">
            <v>15</v>
          </cell>
          <cell r="BQ1078">
            <v>0</v>
          </cell>
          <cell r="BR1078">
            <v>0</v>
          </cell>
          <cell r="BS1078">
            <v>0</v>
          </cell>
          <cell r="BT1078">
            <v>0</v>
          </cell>
          <cell r="BU1078" t="str">
            <v/>
          </cell>
          <cell r="BV1078">
            <v>15</v>
          </cell>
          <cell r="BW1078">
            <v>5</v>
          </cell>
          <cell r="BX1078" t="str">
            <v>DOWNGRADE</v>
          </cell>
          <cell r="BY1078" t="str">
            <v>RESET</v>
          </cell>
        </row>
        <row r="1079">
          <cell r="A1079" t="str">
            <v>A4167</v>
          </cell>
          <cell r="B1079" t="str">
            <v>MOH GUMILANG TRY UDDANY</v>
          </cell>
          <cell r="C1079" t="str">
            <v>TEMA C2</v>
          </cell>
          <cell r="D1079">
            <v>45477</v>
          </cell>
          <cell r="E1079" t="str">
            <v>Jul-24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 t="str">
            <v>-</v>
          </cell>
          <cell r="AQ1079" t="str">
            <v>-</v>
          </cell>
          <cell r="AR1079" t="str">
            <v>REGULER</v>
          </cell>
          <cell r="AS1079" t="str">
            <v>REGULER</v>
          </cell>
          <cell r="AT1079" t="str">
            <v>-</v>
          </cell>
          <cell r="AU1079" t="str">
            <v>-</v>
          </cell>
          <cell r="AV1079" t="str">
            <v/>
          </cell>
          <cell r="AW1079">
            <v>32</v>
          </cell>
          <cell r="AX1079">
            <v>35</v>
          </cell>
          <cell r="AY1079">
            <v>25</v>
          </cell>
          <cell r="AZ1079">
            <v>0</v>
          </cell>
          <cell r="BA1079">
            <v>0</v>
          </cell>
          <cell r="BB1079">
            <v>32</v>
          </cell>
          <cell r="BC1079">
            <v>35</v>
          </cell>
          <cell r="BD1079">
            <v>25</v>
          </cell>
          <cell r="BE1079">
            <v>0</v>
          </cell>
          <cell r="BF1079">
            <v>0</v>
          </cell>
          <cell r="BG1079">
            <v>0</v>
          </cell>
          <cell r="BH1079">
            <v>32</v>
          </cell>
          <cell r="BI1079">
            <v>35</v>
          </cell>
          <cell r="BJ1079">
            <v>25</v>
          </cell>
          <cell r="BK1079">
            <v>0</v>
          </cell>
          <cell r="BL1079">
            <v>0</v>
          </cell>
          <cell r="BM1079" t="str">
            <v/>
          </cell>
          <cell r="BN1079">
            <v>92</v>
          </cell>
          <cell r="BO1079">
            <v>0</v>
          </cell>
          <cell r="BP1079">
            <v>32</v>
          </cell>
          <cell r="BQ1079">
            <v>35</v>
          </cell>
          <cell r="BR1079">
            <v>25</v>
          </cell>
          <cell r="BS1079">
            <v>0</v>
          </cell>
          <cell r="BT1079">
            <v>0</v>
          </cell>
          <cell r="BU1079" t="str">
            <v/>
          </cell>
          <cell r="BV1079">
            <v>92</v>
          </cell>
          <cell r="BW1079">
            <v>3</v>
          </cell>
          <cell r="BX1079" t="str">
            <v>DOWNGRADE</v>
          </cell>
          <cell r="BY1079" t="str">
            <v>RESET</v>
          </cell>
        </row>
        <row r="1080">
          <cell r="A1080" t="str">
            <v>A4189</v>
          </cell>
          <cell r="B1080" t="str">
            <v>ARTA APRILIA SRI ASTUTI</v>
          </cell>
          <cell r="C1080" t="str">
            <v>TEMA C2</v>
          </cell>
          <cell r="D1080">
            <v>45485</v>
          </cell>
          <cell r="E1080" t="str">
            <v>Jul-24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 t="str">
            <v>-</v>
          </cell>
          <cell r="AQ1080" t="str">
            <v>-</v>
          </cell>
          <cell r="AR1080" t="str">
            <v>REGULER</v>
          </cell>
          <cell r="AS1080" t="str">
            <v>REGULER</v>
          </cell>
          <cell r="AT1080" t="str">
            <v>REGULER</v>
          </cell>
          <cell r="AU1080" t="str">
            <v>REGULER</v>
          </cell>
          <cell r="AV1080" t="str">
            <v/>
          </cell>
          <cell r="AW1080">
            <v>26</v>
          </cell>
          <cell r="AX1080">
            <v>23</v>
          </cell>
          <cell r="AY1080">
            <v>19</v>
          </cell>
          <cell r="AZ1080">
            <v>34</v>
          </cell>
          <cell r="BA1080">
            <v>19</v>
          </cell>
          <cell r="BB1080">
            <v>26</v>
          </cell>
          <cell r="BC1080">
            <v>23</v>
          </cell>
          <cell r="BD1080">
            <v>19</v>
          </cell>
          <cell r="BE1080">
            <v>34</v>
          </cell>
          <cell r="BF1080">
            <v>19</v>
          </cell>
          <cell r="BG1080">
            <v>0</v>
          </cell>
          <cell r="BH1080">
            <v>26</v>
          </cell>
          <cell r="BI1080">
            <v>23</v>
          </cell>
          <cell r="BJ1080">
            <v>19</v>
          </cell>
          <cell r="BK1080">
            <v>34</v>
          </cell>
          <cell r="BL1080">
            <v>19</v>
          </cell>
          <cell r="BM1080" t="str">
            <v/>
          </cell>
          <cell r="BN1080">
            <v>121</v>
          </cell>
          <cell r="BO1080">
            <v>0</v>
          </cell>
          <cell r="BP1080">
            <v>26</v>
          </cell>
          <cell r="BQ1080">
            <v>23</v>
          </cell>
          <cell r="BR1080">
            <v>19</v>
          </cell>
          <cell r="BS1080">
            <v>34</v>
          </cell>
          <cell r="BT1080">
            <v>19</v>
          </cell>
          <cell r="BU1080" t="str">
            <v/>
          </cell>
          <cell r="BV1080">
            <v>121</v>
          </cell>
          <cell r="BW1080">
            <v>1</v>
          </cell>
          <cell r="BX1080" t="str">
            <v>TIDAK</v>
          </cell>
          <cell r="BY1080" t="str">
            <v>TIDAK</v>
          </cell>
        </row>
        <row r="1081">
          <cell r="A1081" t="str">
            <v>A4190</v>
          </cell>
          <cell r="B1081" t="str">
            <v>DHEVA DAYAT VITO INDRAJAKA</v>
          </cell>
          <cell r="C1081" t="str">
            <v>TEMA C2</v>
          </cell>
          <cell r="D1081">
            <v>45484</v>
          </cell>
          <cell r="E1081" t="str">
            <v>Jul-24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 t="str">
            <v>-</v>
          </cell>
          <cell r="AQ1081" t="str">
            <v>-</v>
          </cell>
          <cell r="AR1081" t="str">
            <v>REGULER</v>
          </cell>
          <cell r="AS1081" t="str">
            <v>-</v>
          </cell>
          <cell r="AT1081" t="str">
            <v>-</v>
          </cell>
          <cell r="AU1081" t="str">
            <v>-</v>
          </cell>
          <cell r="AV1081" t="str">
            <v/>
          </cell>
          <cell r="AW1081">
            <v>14</v>
          </cell>
          <cell r="AX1081">
            <v>8</v>
          </cell>
          <cell r="AY1081">
            <v>0</v>
          </cell>
          <cell r="AZ1081">
            <v>0</v>
          </cell>
          <cell r="BA1081">
            <v>0</v>
          </cell>
          <cell r="BB1081">
            <v>14</v>
          </cell>
          <cell r="BC1081">
            <v>8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14</v>
          </cell>
          <cell r="BI1081">
            <v>8</v>
          </cell>
          <cell r="BJ1081">
            <v>0</v>
          </cell>
          <cell r="BK1081">
            <v>0</v>
          </cell>
          <cell r="BL1081">
            <v>0</v>
          </cell>
          <cell r="BM1081" t="str">
            <v/>
          </cell>
          <cell r="BN1081">
            <v>22</v>
          </cell>
          <cell r="BO1081">
            <v>0</v>
          </cell>
          <cell r="BP1081">
            <v>14</v>
          </cell>
          <cell r="BQ1081">
            <v>8</v>
          </cell>
          <cell r="BR1081">
            <v>0</v>
          </cell>
          <cell r="BS1081">
            <v>0</v>
          </cell>
          <cell r="BT1081">
            <v>0</v>
          </cell>
          <cell r="BU1081" t="str">
            <v/>
          </cell>
          <cell r="BV1081">
            <v>22</v>
          </cell>
          <cell r="BW1081">
            <v>4</v>
          </cell>
          <cell r="BX1081" t="str">
            <v>DOWNGRADE</v>
          </cell>
          <cell r="BY1081" t="str">
            <v>RESET</v>
          </cell>
        </row>
        <row r="1082">
          <cell r="A1082" t="str">
            <v>A4191</v>
          </cell>
          <cell r="B1082" t="str">
            <v>FLORENTINA SRI RATNANINGRUM</v>
          </cell>
          <cell r="C1082" t="str">
            <v>TEMA C2</v>
          </cell>
          <cell r="D1082">
            <v>45484</v>
          </cell>
          <cell r="E1082" t="str">
            <v>Jul-24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 t="str">
            <v>-</v>
          </cell>
          <cell r="AQ1082" t="str">
            <v>-</v>
          </cell>
          <cell r="AR1082" t="str">
            <v>REGULER</v>
          </cell>
          <cell r="AS1082" t="str">
            <v>REGULER</v>
          </cell>
          <cell r="AT1082" t="str">
            <v>REGULER</v>
          </cell>
          <cell r="AU1082" t="str">
            <v>REGULER</v>
          </cell>
          <cell r="AV1082" t="str">
            <v/>
          </cell>
          <cell r="AW1082">
            <v>28</v>
          </cell>
          <cell r="AX1082">
            <v>26</v>
          </cell>
          <cell r="AY1082">
            <v>20</v>
          </cell>
          <cell r="AZ1082">
            <v>6</v>
          </cell>
          <cell r="BA1082">
            <v>4</v>
          </cell>
          <cell r="BB1082">
            <v>28</v>
          </cell>
          <cell r="BC1082">
            <v>26</v>
          </cell>
          <cell r="BD1082">
            <v>20</v>
          </cell>
          <cell r="BE1082">
            <v>6</v>
          </cell>
          <cell r="BF1082">
            <v>4</v>
          </cell>
          <cell r="BG1082">
            <v>0</v>
          </cell>
          <cell r="BH1082">
            <v>28</v>
          </cell>
          <cell r="BI1082">
            <v>26</v>
          </cell>
          <cell r="BJ1082">
            <v>20</v>
          </cell>
          <cell r="BK1082">
            <v>6</v>
          </cell>
          <cell r="BL1082">
            <v>4</v>
          </cell>
          <cell r="BM1082" t="str">
            <v/>
          </cell>
          <cell r="BN1082">
            <v>84</v>
          </cell>
          <cell r="BO1082">
            <v>0</v>
          </cell>
          <cell r="BP1082">
            <v>28</v>
          </cell>
          <cell r="BQ1082">
            <v>26</v>
          </cell>
          <cell r="BR1082">
            <v>20</v>
          </cell>
          <cell r="BS1082">
            <v>6</v>
          </cell>
          <cell r="BT1082">
            <v>4</v>
          </cell>
          <cell r="BU1082" t="str">
            <v/>
          </cell>
          <cell r="BV1082">
            <v>84</v>
          </cell>
          <cell r="BW1082">
            <v>1</v>
          </cell>
          <cell r="BX1082" t="str">
            <v>TIDAK</v>
          </cell>
          <cell r="BY1082" t="str">
            <v>TIDAK</v>
          </cell>
        </row>
        <row r="1083">
          <cell r="A1083" t="str">
            <v>A4192</v>
          </cell>
          <cell r="B1083" t="str">
            <v>YOHANA ISABEL SIMANJUNTAK</v>
          </cell>
          <cell r="C1083" t="str">
            <v>TEMA C2</v>
          </cell>
          <cell r="D1083">
            <v>45484</v>
          </cell>
          <cell r="E1083" t="str">
            <v>Jul-24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 t="str">
            <v>-</v>
          </cell>
          <cell r="AQ1083" t="str">
            <v>-</v>
          </cell>
          <cell r="AR1083" t="str">
            <v>REGULER</v>
          </cell>
          <cell r="AS1083" t="str">
            <v>REGULER</v>
          </cell>
          <cell r="AT1083" t="str">
            <v>-</v>
          </cell>
          <cell r="AU1083" t="str">
            <v>-</v>
          </cell>
          <cell r="AV1083" t="str">
            <v/>
          </cell>
          <cell r="AW1083">
            <v>26</v>
          </cell>
          <cell r="AX1083">
            <v>28</v>
          </cell>
          <cell r="AY1083">
            <v>7</v>
          </cell>
          <cell r="AZ1083">
            <v>0</v>
          </cell>
          <cell r="BA1083">
            <v>0</v>
          </cell>
          <cell r="BB1083">
            <v>26</v>
          </cell>
          <cell r="BC1083">
            <v>28</v>
          </cell>
          <cell r="BD1083">
            <v>7</v>
          </cell>
          <cell r="BE1083">
            <v>0</v>
          </cell>
          <cell r="BF1083">
            <v>0</v>
          </cell>
          <cell r="BG1083">
            <v>0</v>
          </cell>
          <cell r="BH1083">
            <v>26</v>
          </cell>
          <cell r="BI1083">
            <v>28</v>
          </cell>
          <cell r="BJ1083">
            <v>7</v>
          </cell>
          <cell r="BK1083">
            <v>0</v>
          </cell>
          <cell r="BL1083">
            <v>0</v>
          </cell>
          <cell r="BM1083" t="str">
            <v/>
          </cell>
          <cell r="BN1083">
            <v>61</v>
          </cell>
          <cell r="BO1083">
            <v>0</v>
          </cell>
          <cell r="BP1083">
            <v>26</v>
          </cell>
          <cell r="BQ1083">
            <v>28</v>
          </cell>
          <cell r="BR1083">
            <v>7</v>
          </cell>
          <cell r="BS1083">
            <v>0</v>
          </cell>
          <cell r="BT1083">
            <v>0</v>
          </cell>
          <cell r="BU1083" t="str">
            <v/>
          </cell>
          <cell r="BV1083">
            <v>61</v>
          </cell>
          <cell r="BW1083">
            <v>3</v>
          </cell>
          <cell r="BX1083" t="str">
            <v>DOWNGRADE</v>
          </cell>
          <cell r="BY1083" t="str">
            <v>RESET</v>
          </cell>
        </row>
        <row r="1084">
          <cell r="A1084" t="str">
            <v>A4202</v>
          </cell>
          <cell r="B1084" t="str">
            <v>HAIRUL TURUNGKU</v>
          </cell>
          <cell r="C1084" t="str">
            <v>TEMA C2</v>
          </cell>
          <cell r="D1084">
            <v>45498</v>
          </cell>
          <cell r="E1084" t="str">
            <v>Jul-24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 t="str">
            <v>-</v>
          </cell>
          <cell r="AQ1084" t="str">
            <v>-</v>
          </cell>
          <cell r="AR1084" t="str">
            <v>-</v>
          </cell>
          <cell r="AS1084" t="str">
            <v>-</v>
          </cell>
          <cell r="AT1084" t="str">
            <v>-</v>
          </cell>
          <cell r="AU1084" t="str">
            <v>-</v>
          </cell>
          <cell r="AV1084" t="str">
            <v/>
          </cell>
          <cell r="AW1084">
            <v>5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5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5</v>
          </cell>
          <cell r="BI1084">
            <v>0</v>
          </cell>
          <cell r="BJ1084">
            <v>0</v>
          </cell>
          <cell r="BK1084">
            <v>0</v>
          </cell>
          <cell r="BL1084">
            <v>0</v>
          </cell>
          <cell r="BM1084" t="str">
            <v/>
          </cell>
          <cell r="BN1084">
            <v>5</v>
          </cell>
          <cell r="BO1084">
            <v>0</v>
          </cell>
          <cell r="BP1084">
            <v>5</v>
          </cell>
          <cell r="BQ1084">
            <v>0</v>
          </cell>
          <cell r="BR1084">
            <v>0</v>
          </cell>
          <cell r="BS1084">
            <v>0</v>
          </cell>
          <cell r="BT1084">
            <v>0</v>
          </cell>
          <cell r="BU1084" t="str">
            <v/>
          </cell>
          <cell r="BV1084">
            <v>5</v>
          </cell>
          <cell r="BW1084">
            <v>5</v>
          </cell>
          <cell r="BX1084" t="str">
            <v>DOWNGRADE</v>
          </cell>
          <cell r="BY1084" t="str">
            <v>RESET</v>
          </cell>
        </row>
        <row r="1085">
          <cell r="A1085" t="str">
            <v>A4204</v>
          </cell>
          <cell r="B1085" t="str">
            <v>MEZA DEWANGGA</v>
          </cell>
          <cell r="C1085" t="str">
            <v>TEMA C2</v>
          </cell>
          <cell r="D1085">
            <v>45498</v>
          </cell>
          <cell r="E1085" t="str">
            <v>Jul-24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 t="str">
            <v>-</v>
          </cell>
          <cell r="AQ1085" t="str">
            <v>-</v>
          </cell>
          <cell r="AR1085" t="str">
            <v>REGULER</v>
          </cell>
          <cell r="AS1085" t="str">
            <v>REGULER</v>
          </cell>
          <cell r="AT1085" t="str">
            <v>REGULER</v>
          </cell>
          <cell r="AU1085" t="str">
            <v>REGULER</v>
          </cell>
          <cell r="AV1085" t="str">
            <v/>
          </cell>
          <cell r="AW1085">
            <v>9</v>
          </cell>
          <cell r="AX1085">
            <v>27</v>
          </cell>
          <cell r="AY1085">
            <v>9</v>
          </cell>
          <cell r="AZ1085">
            <v>19</v>
          </cell>
          <cell r="BA1085">
            <v>7</v>
          </cell>
          <cell r="BB1085">
            <v>9</v>
          </cell>
          <cell r="BC1085">
            <v>27</v>
          </cell>
          <cell r="BD1085">
            <v>9</v>
          </cell>
          <cell r="BE1085">
            <v>19</v>
          </cell>
          <cell r="BF1085">
            <v>7</v>
          </cell>
          <cell r="BG1085">
            <v>0</v>
          </cell>
          <cell r="BH1085">
            <v>9</v>
          </cell>
          <cell r="BI1085">
            <v>27</v>
          </cell>
          <cell r="BJ1085">
            <v>9</v>
          </cell>
          <cell r="BK1085">
            <v>19</v>
          </cell>
          <cell r="BL1085">
            <v>7</v>
          </cell>
          <cell r="BM1085" t="str">
            <v/>
          </cell>
          <cell r="BN1085">
            <v>71</v>
          </cell>
          <cell r="BO1085">
            <v>0</v>
          </cell>
          <cell r="BP1085">
            <v>9</v>
          </cell>
          <cell r="BQ1085">
            <v>27</v>
          </cell>
          <cell r="BR1085">
            <v>9</v>
          </cell>
          <cell r="BS1085">
            <v>19</v>
          </cell>
          <cell r="BT1085">
            <v>7</v>
          </cell>
          <cell r="BU1085" t="str">
            <v/>
          </cell>
          <cell r="BV1085">
            <v>71</v>
          </cell>
          <cell r="BW1085">
            <v>1</v>
          </cell>
          <cell r="BX1085" t="str">
            <v>TIDAK</v>
          </cell>
          <cell r="BY1085" t="str">
            <v>TIDAK</v>
          </cell>
        </row>
        <row r="1086">
          <cell r="A1086" t="str">
            <v>A4205</v>
          </cell>
          <cell r="B1086" t="str">
            <v>ARIN ISNAENI FEBRIYANTI</v>
          </cell>
          <cell r="C1086" t="str">
            <v>TEMA C2</v>
          </cell>
          <cell r="D1086">
            <v>45498</v>
          </cell>
          <cell r="E1086" t="str">
            <v>Jul-24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 t="str">
            <v>-</v>
          </cell>
          <cell r="AQ1086" t="str">
            <v>-</v>
          </cell>
          <cell r="AR1086" t="str">
            <v>REGULER</v>
          </cell>
          <cell r="AS1086" t="str">
            <v>REGULER</v>
          </cell>
          <cell r="AT1086" t="str">
            <v>REGULER</v>
          </cell>
          <cell r="AU1086" t="str">
            <v>REGULER</v>
          </cell>
          <cell r="AV1086" t="str">
            <v/>
          </cell>
          <cell r="AW1086">
            <v>10</v>
          </cell>
          <cell r="AX1086">
            <v>31</v>
          </cell>
          <cell r="AY1086">
            <v>8</v>
          </cell>
          <cell r="AZ1086">
            <v>11</v>
          </cell>
          <cell r="BA1086">
            <v>11</v>
          </cell>
          <cell r="BB1086">
            <v>10</v>
          </cell>
          <cell r="BC1086">
            <v>31</v>
          </cell>
          <cell r="BD1086">
            <v>8</v>
          </cell>
          <cell r="BE1086">
            <v>11</v>
          </cell>
          <cell r="BF1086">
            <v>11</v>
          </cell>
          <cell r="BG1086">
            <v>0</v>
          </cell>
          <cell r="BH1086">
            <v>10</v>
          </cell>
          <cell r="BI1086">
            <v>31</v>
          </cell>
          <cell r="BJ1086">
            <v>8</v>
          </cell>
          <cell r="BK1086">
            <v>11</v>
          </cell>
          <cell r="BL1086">
            <v>11</v>
          </cell>
          <cell r="BM1086">
            <v>3</v>
          </cell>
          <cell r="BN1086">
            <v>74</v>
          </cell>
          <cell r="BO1086">
            <v>0</v>
          </cell>
          <cell r="BP1086">
            <v>10</v>
          </cell>
          <cell r="BQ1086">
            <v>31</v>
          </cell>
          <cell r="BR1086">
            <v>8</v>
          </cell>
          <cell r="BS1086">
            <v>11</v>
          </cell>
          <cell r="BT1086">
            <v>11</v>
          </cell>
          <cell r="BU1086">
            <v>3</v>
          </cell>
          <cell r="BV1086">
            <v>74</v>
          </cell>
          <cell r="BW1086">
            <v>0</v>
          </cell>
          <cell r="BX1086" t="str">
            <v>TIDAK</v>
          </cell>
          <cell r="BY1086" t="str">
            <v>TIDAK</v>
          </cell>
        </row>
        <row r="1087">
          <cell r="A1087" t="str">
            <v>A4206</v>
          </cell>
          <cell r="B1087" t="str">
            <v>JOE ALEX</v>
          </cell>
          <cell r="C1087" t="str">
            <v>TEMA C2</v>
          </cell>
          <cell r="D1087">
            <v>45498</v>
          </cell>
          <cell r="E1087" t="str">
            <v>Jul-24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 t="str">
            <v>-</v>
          </cell>
          <cell r="AQ1087" t="str">
            <v>-</v>
          </cell>
          <cell r="AR1087" t="str">
            <v>REGULER</v>
          </cell>
          <cell r="AS1087" t="str">
            <v>REGULER</v>
          </cell>
          <cell r="AT1087" t="str">
            <v>-</v>
          </cell>
          <cell r="AU1087" t="str">
            <v>-</v>
          </cell>
          <cell r="AV1087" t="str">
            <v/>
          </cell>
          <cell r="AW1087">
            <v>9</v>
          </cell>
          <cell r="AX1087">
            <v>31</v>
          </cell>
          <cell r="AY1087">
            <v>15</v>
          </cell>
          <cell r="AZ1087">
            <v>0</v>
          </cell>
          <cell r="BA1087">
            <v>0</v>
          </cell>
          <cell r="BB1087">
            <v>9</v>
          </cell>
          <cell r="BC1087">
            <v>31</v>
          </cell>
          <cell r="BD1087">
            <v>15</v>
          </cell>
          <cell r="BE1087">
            <v>0</v>
          </cell>
          <cell r="BF1087">
            <v>0</v>
          </cell>
          <cell r="BG1087">
            <v>0</v>
          </cell>
          <cell r="BH1087">
            <v>9</v>
          </cell>
          <cell r="BI1087">
            <v>31</v>
          </cell>
          <cell r="BJ1087">
            <v>15</v>
          </cell>
          <cell r="BK1087">
            <v>0</v>
          </cell>
          <cell r="BL1087">
            <v>0</v>
          </cell>
          <cell r="BM1087" t="str">
            <v/>
          </cell>
          <cell r="BN1087">
            <v>55</v>
          </cell>
          <cell r="BO1087">
            <v>0</v>
          </cell>
          <cell r="BP1087">
            <v>9</v>
          </cell>
          <cell r="BQ1087">
            <v>31</v>
          </cell>
          <cell r="BR1087">
            <v>15</v>
          </cell>
          <cell r="BS1087">
            <v>0</v>
          </cell>
          <cell r="BT1087">
            <v>0</v>
          </cell>
          <cell r="BU1087" t="str">
            <v/>
          </cell>
          <cell r="BV1087">
            <v>55</v>
          </cell>
          <cell r="BW1087">
            <v>3</v>
          </cell>
          <cell r="BX1087" t="str">
            <v>DOWNGRADE</v>
          </cell>
          <cell r="BY1087" t="str">
            <v>RESET</v>
          </cell>
        </row>
        <row r="1088">
          <cell r="A1088" t="str">
            <v>A4207</v>
          </cell>
          <cell r="B1088" t="str">
            <v>RISTI NINGSIH</v>
          </cell>
          <cell r="C1088" t="str">
            <v>TEMA C2</v>
          </cell>
          <cell r="D1088">
            <v>45505</v>
          </cell>
          <cell r="E1088" t="str">
            <v>Aug-24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 t="str">
            <v>-</v>
          </cell>
          <cell r="AQ1088" t="str">
            <v>-</v>
          </cell>
          <cell r="AR1088" t="str">
            <v>REGULER</v>
          </cell>
          <cell r="AS1088" t="str">
            <v>-</v>
          </cell>
          <cell r="AT1088" t="str">
            <v>-</v>
          </cell>
          <cell r="AU1088" t="str">
            <v>-</v>
          </cell>
          <cell r="AV1088" t="str">
            <v/>
          </cell>
          <cell r="AW1088">
            <v>0</v>
          </cell>
          <cell r="AX1088">
            <v>20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20</v>
          </cell>
          <cell r="BD1088">
            <v>0</v>
          </cell>
          <cell r="BE1088">
            <v>0</v>
          </cell>
          <cell r="BF1088">
            <v>0</v>
          </cell>
          <cell r="BG1088" t="str">
            <v/>
          </cell>
          <cell r="BH1088">
            <v>0</v>
          </cell>
          <cell r="BI1088">
            <v>20</v>
          </cell>
          <cell r="BJ1088">
            <v>0</v>
          </cell>
          <cell r="BK1088">
            <v>0</v>
          </cell>
          <cell r="BL1088">
            <v>0</v>
          </cell>
          <cell r="BM1088" t="str">
            <v/>
          </cell>
          <cell r="BN1088">
            <v>20</v>
          </cell>
          <cell r="BO1088" t="str">
            <v/>
          </cell>
          <cell r="BP1088">
            <v>0</v>
          </cell>
          <cell r="BQ1088">
            <v>20</v>
          </cell>
          <cell r="BR1088">
            <v>0</v>
          </cell>
          <cell r="BS1088">
            <v>0</v>
          </cell>
          <cell r="BT1088">
            <v>0</v>
          </cell>
          <cell r="BU1088" t="str">
            <v/>
          </cell>
          <cell r="BV1088">
            <v>20</v>
          </cell>
          <cell r="BW1088">
            <v>4</v>
          </cell>
          <cell r="BX1088" t="str">
            <v>DOWNGRADE</v>
          </cell>
          <cell r="BY1088" t="str">
            <v>RESET</v>
          </cell>
        </row>
        <row r="1089">
          <cell r="A1089" t="str">
            <v>A4222</v>
          </cell>
          <cell r="B1089" t="str">
            <v>RAKHMAT TRIANTORO</v>
          </cell>
          <cell r="C1089" t="str">
            <v>TEMA C2</v>
          </cell>
          <cell r="D1089">
            <v>45505</v>
          </cell>
          <cell r="E1089" t="str">
            <v>Aug-24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 t="str">
            <v>-</v>
          </cell>
          <cell r="AQ1089" t="str">
            <v>-</v>
          </cell>
          <cell r="AR1089" t="str">
            <v>REGULER</v>
          </cell>
          <cell r="AS1089" t="str">
            <v>-</v>
          </cell>
          <cell r="AT1089" t="str">
            <v>-</v>
          </cell>
          <cell r="AU1089" t="str">
            <v>-</v>
          </cell>
          <cell r="AV1089" t="str">
            <v/>
          </cell>
          <cell r="AW1089">
            <v>0</v>
          </cell>
          <cell r="AX1089">
            <v>18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18</v>
          </cell>
          <cell r="BD1089">
            <v>0</v>
          </cell>
          <cell r="BE1089">
            <v>0</v>
          </cell>
          <cell r="BF1089">
            <v>0</v>
          </cell>
          <cell r="BG1089" t="str">
            <v/>
          </cell>
          <cell r="BH1089">
            <v>0</v>
          </cell>
          <cell r="BI1089">
            <v>18</v>
          </cell>
          <cell r="BJ1089">
            <v>0</v>
          </cell>
          <cell r="BK1089">
            <v>0</v>
          </cell>
          <cell r="BL1089">
            <v>0</v>
          </cell>
          <cell r="BM1089" t="str">
            <v/>
          </cell>
          <cell r="BN1089">
            <v>18</v>
          </cell>
          <cell r="BO1089" t="str">
            <v/>
          </cell>
          <cell r="BP1089">
            <v>0</v>
          </cell>
          <cell r="BQ1089">
            <v>18</v>
          </cell>
          <cell r="BR1089">
            <v>0</v>
          </cell>
          <cell r="BS1089">
            <v>0</v>
          </cell>
          <cell r="BT1089">
            <v>0</v>
          </cell>
          <cell r="BU1089" t="str">
            <v/>
          </cell>
          <cell r="BV1089">
            <v>18</v>
          </cell>
          <cell r="BW1089">
            <v>4</v>
          </cell>
          <cell r="BX1089" t="str">
            <v>DOWNGRADE</v>
          </cell>
          <cell r="BY1089" t="str">
            <v>RESET</v>
          </cell>
        </row>
        <row r="1090">
          <cell r="A1090" t="str">
            <v>A4223</v>
          </cell>
          <cell r="B1090" t="str">
            <v>ZALMA RALFANNI</v>
          </cell>
          <cell r="C1090" t="str">
            <v>TEMA C2</v>
          </cell>
          <cell r="D1090">
            <v>45505</v>
          </cell>
          <cell r="E1090" t="str">
            <v>Aug-24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 t="str">
            <v>-</v>
          </cell>
          <cell r="AQ1090" t="str">
            <v>-</v>
          </cell>
          <cell r="AR1090" t="str">
            <v>REGULER</v>
          </cell>
          <cell r="AS1090" t="str">
            <v>-</v>
          </cell>
          <cell r="AT1090" t="str">
            <v>-</v>
          </cell>
          <cell r="AU1090" t="str">
            <v>-</v>
          </cell>
          <cell r="AV1090" t="str">
            <v/>
          </cell>
          <cell r="AW1090">
            <v>0</v>
          </cell>
          <cell r="AX1090">
            <v>31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31</v>
          </cell>
          <cell r="BD1090">
            <v>0</v>
          </cell>
          <cell r="BE1090">
            <v>0</v>
          </cell>
          <cell r="BF1090">
            <v>0</v>
          </cell>
          <cell r="BG1090" t="str">
            <v/>
          </cell>
          <cell r="BH1090">
            <v>0</v>
          </cell>
          <cell r="BI1090">
            <v>31</v>
          </cell>
          <cell r="BJ1090">
            <v>0</v>
          </cell>
          <cell r="BK1090">
            <v>0</v>
          </cell>
          <cell r="BL1090">
            <v>0</v>
          </cell>
          <cell r="BM1090" t="str">
            <v/>
          </cell>
          <cell r="BN1090">
            <v>31</v>
          </cell>
          <cell r="BO1090" t="str">
            <v/>
          </cell>
          <cell r="BP1090">
            <v>0</v>
          </cell>
          <cell r="BQ1090">
            <v>31</v>
          </cell>
          <cell r="BR1090">
            <v>0</v>
          </cell>
          <cell r="BS1090">
            <v>0</v>
          </cell>
          <cell r="BT1090">
            <v>0</v>
          </cell>
          <cell r="BU1090" t="str">
            <v/>
          </cell>
          <cell r="BV1090">
            <v>31</v>
          </cell>
          <cell r="BW1090">
            <v>4</v>
          </cell>
          <cell r="BX1090" t="str">
            <v>DOWNGRADE</v>
          </cell>
          <cell r="BY1090" t="str">
            <v>RESET</v>
          </cell>
        </row>
        <row r="1091">
          <cell r="A1091" t="str">
            <v>A4224</v>
          </cell>
          <cell r="B1091" t="str">
            <v>FRANSISCA LISA DWI PUSPA RINI</v>
          </cell>
          <cell r="C1091" t="str">
            <v>TEMA C2</v>
          </cell>
          <cell r="D1091">
            <v>45505</v>
          </cell>
          <cell r="E1091" t="str">
            <v>Aug-24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 t="str">
            <v>-</v>
          </cell>
          <cell r="AQ1091" t="str">
            <v>-</v>
          </cell>
          <cell r="AR1091" t="str">
            <v>REGULER</v>
          </cell>
          <cell r="AS1091" t="str">
            <v>REGULER</v>
          </cell>
          <cell r="AT1091" t="str">
            <v>REGULER</v>
          </cell>
          <cell r="AU1091" t="str">
            <v>-</v>
          </cell>
          <cell r="AV1091" t="str">
            <v/>
          </cell>
          <cell r="AW1091">
            <v>0</v>
          </cell>
          <cell r="AX1091">
            <v>41</v>
          </cell>
          <cell r="AY1091">
            <v>28</v>
          </cell>
          <cell r="AZ1091">
            <v>25</v>
          </cell>
          <cell r="BA1091">
            <v>0</v>
          </cell>
          <cell r="BB1091">
            <v>0</v>
          </cell>
          <cell r="BC1091">
            <v>41</v>
          </cell>
          <cell r="BD1091">
            <v>28</v>
          </cell>
          <cell r="BE1091">
            <v>25</v>
          </cell>
          <cell r="BF1091">
            <v>0</v>
          </cell>
          <cell r="BG1091" t="str">
            <v/>
          </cell>
          <cell r="BH1091">
            <v>0</v>
          </cell>
          <cell r="BI1091">
            <v>41</v>
          </cell>
          <cell r="BJ1091">
            <v>28</v>
          </cell>
          <cell r="BK1091">
            <v>25</v>
          </cell>
          <cell r="BL1091">
            <v>0</v>
          </cell>
          <cell r="BM1091" t="str">
            <v/>
          </cell>
          <cell r="BN1091">
            <v>94</v>
          </cell>
          <cell r="BO1091" t="str">
            <v/>
          </cell>
          <cell r="BP1091">
            <v>0</v>
          </cell>
          <cell r="BQ1091">
            <v>41</v>
          </cell>
          <cell r="BR1091">
            <v>28</v>
          </cell>
          <cell r="BS1091">
            <v>25</v>
          </cell>
          <cell r="BT1091">
            <v>0</v>
          </cell>
          <cell r="BU1091" t="str">
            <v/>
          </cell>
          <cell r="BV1091">
            <v>94</v>
          </cell>
          <cell r="BW1091">
            <v>2</v>
          </cell>
          <cell r="BX1091" t="str">
            <v>TIDAK</v>
          </cell>
          <cell r="BY1091" t="str">
            <v>TIDAK</v>
          </cell>
        </row>
        <row r="1092">
          <cell r="A1092" t="str">
            <v>A4225</v>
          </cell>
          <cell r="B1092" t="str">
            <v>TOPAN JIWODEWO</v>
          </cell>
          <cell r="C1092" t="str">
            <v>TEMA C2</v>
          </cell>
          <cell r="D1092">
            <v>45505</v>
          </cell>
          <cell r="E1092" t="str">
            <v>Aug-24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 t="str">
            <v>-</v>
          </cell>
          <cell r="AQ1092" t="str">
            <v>-</v>
          </cell>
          <cell r="AR1092" t="str">
            <v>REGULER</v>
          </cell>
          <cell r="AS1092" t="str">
            <v>REGULER</v>
          </cell>
          <cell r="AT1092" t="str">
            <v>REGULER</v>
          </cell>
          <cell r="AU1092" t="str">
            <v>REGULER</v>
          </cell>
          <cell r="AV1092" t="str">
            <v/>
          </cell>
          <cell r="AW1092">
            <v>0</v>
          </cell>
          <cell r="AX1092">
            <v>33</v>
          </cell>
          <cell r="AY1092">
            <v>37</v>
          </cell>
          <cell r="AZ1092">
            <v>34</v>
          </cell>
          <cell r="BA1092">
            <v>22</v>
          </cell>
          <cell r="BB1092">
            <v>0</v>
          </cell>
          <cell r="BC1092">
            <v>33</v>
          </cell>
          <cell r="BD1092">
            <v>37</v>
          </cell>
          <cell r="BE1092">
            <v>34</v>
          </cell>
          <cell r="BF1092">
            <v>22</v>
          </cell>
          <cell r="BG1092" t="str">
            <v/>
          </cell>
          <cell r="BH1092">
            <v>0</v>
          </cell>
          <cell r="BI1092">
            <v>33</v>
          </cell>
          <cell r="BJ1092">
            <v>37</v>
          </cell>
          <cell r="BK1092">
            <v>34</v>
          </cell>
          <cell r="BL1092">
            <v>22</v>
          </cell>
          <cell r="BM1092">
            <v>9</v>
          </cell>
          <cell r="BN1092">
            <v>135</v>
          </cell>
          <cell r="BO1092" t="str">
            <v/>
          </cell>
          <cell r="BP1092">
            <v>0</v>
          </cell>
          <cell r="BQ1092">
            <v>33</v>
          </cell>
          <cell r="BR1092">
            <v>37</v>
          </cell>
          <cell r="BS1092">
            <v>34</v>
          </cell>
          <cell r="BT1092">
            <v>22</v>
          </cell>
          <cell r="BU1092">
            <v>9</v>
          </cell>
          <cell r="BV1092">
            <v>135</v>
          </cell>
          <cell r="BW1092">
            <v>0</v>
          </cell>
          <cell r="BX1092" t="str">
            <v>TIDAK</v>
          </cell>
          <cell r="BY1092" t="str">
            <v>TIDAK</v>
          </cell>
        </row>
        <row r="1093">
          <cell r="A1093" t="str">
            <v>A4226</v>
          </cell>
          <cell r="B1093" t="str">
            <v>MALECITA SINGGIH</v>
          </cell>
          <cell r="C1093" t="str">
            <v>TEMA C2</v>
          </cell>
          <cell r="D1093">
            <v>45505</v>
          </cell>
          <cell r="E1093" t="str">
            <v>Aug-24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 t="str">
            <v>-</v>
          </cell>
          <cell r="AQ1093" t="str">
            <v>-</v>
          </cell>
          <cell r="AR1093" t="str">
            <v>REGULER</v>
          </cell>
          <cell r="AS1093" t="str">
            <v>-</v>
          </cell>
          <cell r="AT1093" t="str">
            <v>-</v>
          </cell>
          <cell r="AU1093" t="str">
            <v>-</v>
          </cell>
          <cell r="AV1093" t="str">
            <v/>
          </cell>
          <cell r="AW1093">
            <v>0</v>
          </cell>
          <cell r="AX1093">
            <v>23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23</v>
          </cell>
          <cell r="BD1093">
            <v>0</v>
          </cell>
          <cell r="BE1093">
            <v>0</v>
          </cell>
          <cell r="BF1093">
            <v>0</v>
          </cell>
          <cell r="BG1093" t="str">
            <v/>
          </cell>
          <cell r="BH1093">
            <v>0</v>
          </cell>
          <cell r="BI1093">
            <v>23</v>
          </cell>
          <cell r="BJ1093">
            <v>0</v>
          </cell>
          <cell r="BK1093">
            <v>0</v>
          </cell>
          <cell r="BL1093">
            <v>0</v>
          </cell>
          <cell r="BM1093" t="str">
            <v/>
          </cell>
          <cell r="BN1093">
            <v>23</v>
          </cell>
          <cell r="BO1093" t="str">
            <v/>
          </cell>
          <cell r="BP1093">
            <v>0</v>
          </cell>
          <cell r="BQ1093">
            <v>23</v>
          </cell>
          <cell r="BR1093">
            <v>0</v>
          </cell>
          <cell r="BS1093">
            <v>0</v>
          </cell>
          <cell r="BT1093">
            <v>0</v>
          </cell>
          <cell r="BU1093" t="str">
            <v/>
          </cell>
          <cell r="BV1093">
            <v>23</v>
          </cell>
          <cell r="BW1093">
            <v>4</v>
          </cell>
          <cell r="BX1093" t="str">
            <v>DOWNGRADE</v>
          </cell>
          <cell r="BY1093" t="str">
            <v>RESET</v>
          </cell>
        </row>
        <row r="1094">
          <cell r="A1094" t="str">
            <v>A4227</v>
          </cell>
          <cell r="B1094" t="str">
            <v>TESSALONIKA KRISNAWIRANTO</v>
          </cell>
          <cell r="C1094" t="str">
            <v>TEMA C2</v>
          </cell>
          <cell r="D1094">
            <v>45505</v>
          </cell>
          <cell r="E1094" t="str">
            <v>Aug-24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 t="str">
            <v>-</v>
          </cell>
          <cell r="AQ1094" t="str">
            <v>-</v>
          </cell>
          <cell r="AR1094" t="str">
            <v>REGULER</v>
          </cell>
          <cell r="AS1094" t="str">
            <v>REGULER</v>
          </cell>
          <cell r="AT1094" t="str">
            <v>REGULER</v>
          </cell>
          <cell r="AU1094" t="str">
            <v>REGULER</v>
          </cell>
          <cell r="AV1094" t="str">
            <v/>
          </cell>
          <cell r="AW1094">
            <v>0</v>
          </cell>
          <cell r="AX1094">
            <v>46</v>
          </cell>
          <cell r="AY1094">
            <v>28</v>
          </cell>
          <cell r="AZ1094">
            <v>42</v>
          </cell>
          <cell r="BA1094">
            <v>40</v>
          </cell>
          <cell r="BB1094">
            <v>0</v>
          </cell>
          <cell r="BC1094">
            <v>46</v>
          </cell>
          <cell r="BD1094">
            <v>28</v>
          </cell>
          <cell r="BE1094">
            <v>42</v>
          </cell>
          <cell r="BF1094">
            <v>40</v>
          </cell>
          <cell r="BG1094" t="str">
            <v/>
          </cell>
          <cell r="BH1094">
            <v>0</v>
          </cell>
          <cell r="BI1094">
            <v>46</v>
          </cell>
          <cell r="BJ1094">
            <v>28</v>
          </cell>
          <cell r="BK1094">
            <v>42</v>
          </cell>
          <cell r="BL1094">
            <v>40</v>
          </cell>
          <cell r="BM1094" t="str">
            <v/>
          </cell>
          <cell r="BN1094">
            <v>156</v>
          </cell>
          <cell r="BO1094" t="str">
            <v/>
          </cell>
          <cell r="BP1094">
            <v>0</v>
          </cell>
          <cell r="BQ1094">
            <v>46</v>
          </cell>
          <cell r="BR1094">
            <v>28</v>
          </cell>
          <cell r="BS1094">
            <v>42</v>
          </cell>
          <cell r="BT1094">
            <v>40</v>
          </cell>
          <cell r="BU1094" t="str">
            <v/>
          </cell>
          <cell r="BV1094">
            <v>156</v>
          </cell>
          <cell r="BW1094">
            <v>1</v>
          </cell>
          <cell r="BX1094" t="str">
            <v>TIDAK</v>
          </cell>
          <cell r="BY1094" t="str">
            <v>TIDAK</v>
          </cell>
        </row>
        <row r="1095">
          <cell r="A1095" t="str">
            <v>A4228</v>
          </cell>
          <cell r="B1095" t="str">
            <v>OKTARIA PUSPITA</v>
          </cell>
          <cell r="C1095" t="str">
            <v>TEMA C2</v>
          </cell>
          <cell r="D1095">
            <v>45505</v>
          </cell>
          <cell r="E1095" t="str">
            <v>Aug-24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 t="str">
            <v>-</v>
          </cell>
          <cell r="AQ1095" t="str">
            <v>-</v>
          </cell>
          <cell r="AR1095" t="str">
            <v>REGULER</v>
          </cell>
          <cell r="AS1095" t="str">
            <v>-</v>
          </cell>
          <cell r="AT1095" t="str">
            <v>-</v>
          </cell>
          <cell r="AU1095" t="str">
            <v>-</v>
          </cell>
          <cell r="AV1095" t="str">
            <v/>
          </cell>
          <cell r="AW1095">
            <v>0</v>
          </cell>
          <cell r="AX1095">
            <v>11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11</v>
          </cell>
          <cell r="BD1095">
            <v>0</v>
          </cell>
          <cell r="BE1095">
            <v>0</v>
          </cell>
          <cell r="BF1095">
            <v>0</v>
          </cell>
          <cell r="BG1095" t="str">
            <v/>
          </cell>
          <cell r="BH1095">
            <v>0</v>
          </cell>
          <cell r="BI1095">
            <v>11</v>
          </cell>
          <cell r="BJ1095">
            <v>0</v>
          </cell>
          <cell r="BK1095">
            <v>0</v>
          </cell>
          <cell r="BL1095">
            <v>0</v>
          </cell>
          <cell r="BM1095" t="str">
            <v/>
          </cell>
          <cell r="BN1095">
            <v>11</v>
          </cell>
          <cell r="BO1095" t="str">
            <v/>
          </cell>
          <cell r="BP1095">
            <v>0</v>
          </cell>
          <cell r="BQ1095">
            <v>11</v>
          </cell>
          <cell r="BR1095">
            <v>0</v>
          </cell>
          <cell r="BS1095">
            <v>0</v>
          </cell>
          <cell r="BT1095">
            <v>0</v>
          </cell>
          <cell r="BU1095" t="str">
            <v/>
          </cell>
          <cell r="BV1095">
            <v>11</v>
          </cell>
          <cell r="BW1095">
            <v>4</v>
          </cell>
          <cell r="BX1095" t="str">
            <v>DOWNGRADE</v>
          </cell>
          <cell r="BY1095" t="str">
            <v>RESET</v>
          </cell>
        </row>
        <row r="1096">
          <cell r="A1096" t="str">
            <v>A4229</v>
          </cell>
          <cell r="B1096" t="str">
            <v>KHOERUNNISSA</v>
          </cell>
          <cell r="C1096" t="str">
            <v>TEMA C2</v>
          </cell>
          <cell r="D1096">
            <v>45505</v>
          </cell>
          <cell r="E1096" t="str">
            <v>Aug-24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 t="str">
            <v>-</v>
          </cell>
          <cell r="AQ1096" t="str">
            <v>-</v>
          </cell>
          <cell r="AR1096" t="str">
            <v>REGULER</v>
          </cell>
          <cell r="AS1096" t="str">
            <v>REGULER</v>
          </cell>
          <cell r="AT1096" t="str">
            <v>-</v>
          </cell>
          <cell r="AU1096" t="str">
            <v>-</v>
          </cell>
          <cell r="AV1096" t="str">
            <v/>
          </cell>
          <cell r="AW1096">
            <v>0</v>
          </cell>
          <cell r="AX1096">
            <v>41</v>
          </cell>
          <cell r="AY1096">
            <v>31</v>
          </cell>
          <cell r="AZ1096">
            <v>0</v>
          </cell>
          <cell r="BA1096">
            <v>0</v>
          </cell>
          <cell r="BB1096">
            <v>0</v>
          </cell>
          <cell r="BC1096">
            <v>41</v>
          </cell>
          <cell r="BD1096">
            <v>31</v>
          </cell>
          <cell r="BE1096">
            <v>0</v>
          </cell>
          <cell r="BF1096">
            <v>0</v>
          </cell>
          <cell r="BG1096" t="str">
            <v/>
          </cell>
          <cell r="BH1096">
            <v>0</v>
          </cell>
          <cell r="BI1096">
            <v>41</v>
          </cell>
          <cell r="BJ1096">
            <v>31</v>
          </cell>
          <cell r="BK1096">
            <v>0</v>
          </cell>
          <cell r="BL1096">
            <v>0</v>
          </cell>
          <cell r="BM1096" t="str">
            <v/>
          </cell>
          <cell r="BN1096">
            <v>72</v>
          </cell>
          <cell r="BO1096" t="str">
            <v/>
          </cell>
          <cell r="BP1096">
            <v>0</v>
          </cell>
          <cell r="BQ1096">
            <v>41</v>
          </cell>
          <cell r="BR1096">
            <v>31</v>
          </cell>
          <cell r="BS1096">
            <v>0</v>
          </cell>
          <cell r="BT1096">
            <v>0</v>
          </cell>
          <cell r="BU1096" t="str">
            <v/>
          </cell>
          <cell r="BV1096">
            <v>72</v>
          </cell>
          <cell r="BW1096">
            <v>3</v>
          </cell>
          <cell r="BX1096" t="str">
            <v>DOWNGRADE</v>
          </cell>
          <cell r="BY1096" t="str">
            <v>RESET</v>
          </cell>
        </row>
        <row r="1097">
          <cell r="A1097" t="str">
            <v>A4235</v>
          </cell>
          <cell r="B1097" t="str">
            <v>SEKAR LARASATI MULYONO</v>
          </cell>
          <cell r="C1097" t="str">
            <v>TEMA C2</v>
          </cell>
          <cell r="D1097">
            <v>45516</v>
          </cell>
          <cell r="E1097" t="str">
            <v>Aug-24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 t="str">
            <v>-</v>
          </cell>
          <cell r="AQ1097" t="str">
            <v>-</v>
          </cell>
          <cell r="AR1097" t="str">
            <v>REGULER</v>
          </cell>
          <cell r="AS1097" t="str">
            <v>REGULER</v>
          </cell>
          <cell r="AT1097" t="str">
            <v>REGULER</v>
          </cell>
          <cell r="AU1097" t="str">
            <v>-</v>
          </cell>
          <cell r="AV1097" t="str">
            <v/>
          </cell>
          <cell r="AW1097">
            <v>0</v>
          </cell>
          <cell r="AX1097">
            <v>30</v>
          </cell>
          <cell r="AY1097">
            <v>29</v>
          </cell>
          <cell r="AZ1097">
            <v>8</v>
          </cell>
          <cell r="BA1097">
            <v>0</v>
          </cell>
          <cell r="BB1097">
            <v>0</v>
          </cell>
          <cell r="BC1097">
            <v>30</v>
          </cell>
          <cell r="BD1097">
            <v>29</v>
          </cell>
          <cell r="BE1097">
            <v>8</v>
          </cell>
          <cell r="BF1097">
            <v>0</v>
          </cell>
          <cell r="BG1097" t="str">
            <v/>
          </cell>
          <cell r="BH1097">
            <v>0</v>
          </cell>
          <cell r="BI1097">
            <v>30</v>
          </cell>
          <cell r="BJ1097">
            <v>29</v>
          </cell>
          <cell r="BK1097">
            <v>8</v>
          </cell>
          <cell r="BL1097">
            <v>0</v>
          </cell>
          <cell r="BM1097" t="str">
            <v/>
          </cell>
          <cell r="BN1097">
            <v>67</v>
          </cell>
          <cell r="BO1097" t="str">
            <v/>
          </cell>
          <cell r="BP1097">
            <v>0</v>
          </cell>
          <cell r="BQ1097">
            <v>30</v>
          </cell>
          <cell r="BR1097">
            <v>29</v>
          </cell>
          <cell r="BS1097">
            <v>8</v>
          </cell>
          <cell r="BT1097">
            <v>0</v>
          </cell>
          <cell r="BU1097" t="str">
            <v/>
          </cell>
          <cell r="BV1097">
            <v>67</v>
          </cell>
          <cell r="BW1097">
            <v>2</v>
          </cell>
          <cell r="BX1097" t="str">
            <v>TIDAK</v>
          </cell>
          <cell r="BY1097" t="str">
            <v>TIDAK</v>
          </cell>
        </row>
        <row r="1098">
          <cell r="A1098" t="str">
            <v>A4236</v>
          </cell>
          <cell r="B1098" t="str">
            <v>IRENE CONSTALITA</v>
          </cell>
          <cell r="C1098" t="str">
            <v>TEMA C2</v>
          </cell>
          <cell r="D1098">
            <v>45516</v>
          </cell>
          <cell r="E1098" t="str">
            <v>Aug-24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 t="str">
            <v>-</v>
          </cell>
          <cell r="AQ1098" t="str">
            <v>-</v>
          </cell>
          <cell r="AR1098" t="str">
            <v>REGULER</v>
          </cell>
          <cell r="AS1098" t="str">
            <v>-</v>
          </cell>
          <cell r="AT1098" t="str">
            <v>-</v>
          </cell>
          <cell r="AU1098" t="str">
            <v>-</v>
          </cell>
          <cell r="AV1098" t="str">
            <v/>
          </cell>
          <cell r="AW1098">
            <v>0</v>
          </cell>
          <cell r="AX1098">
            <v>19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19</v>
          </cell>
          <cell r="BD1098">
            <v>0</v>
          </cell>
          <cell r="BE1098">
            <v>0</v>
          </cell>
          <cell r="BF1098">
            <v>0</v>
          </cell>
          <cell r="BG1098" t="str">
            <v/>
          </cell>
          <cell r="BH1098">
            <v>0</v>
          </cell>
          <cell r="BI1098">
            <v>19</v>
          </cell>
          <cell r="BJ1098">
            <v>0</v>
          </cell>
          <cell r="BK1098">
            <v>0</v>
          </cell>
          <cell r="BL1098">
            <v>0</v>
          </cell>
          <cell r="BM1098" t="str">
            <v/>
          </cell>
          <cell r="BN1098">
            <v>19</v>
          </cell>
          <cell r="BO1098" t="str">
            <v/>
          </cell>
          <cell r="BP1098">
            <v>0</v>
          </cell>
          <cell r="BQ1098">
            <v>19</v>
          </cell>
          <cell r="BR1098">
            <v>0</v>
          </cell>
          <cell r="BS1098">
            <v>0</v>
          </cell>
          <cell r="BT1098">
            <v>0</v>
          </cell>
          <cell r="BU1098" t="str">
            <v/>
          </cell>
          <cell r="BV1098">
            <v>19</v>
          </cell>
          <cell r="BW1098">
            <v>4</v>
          </cell>
          <cell r="BX1098" t="str">
            <v>DOWNGRADE</v>
          </cell>
          <cell r="BY1098" t="str">
            <v>RESET</v>
          </cell>
        </row>
        <row r="1099">
          <cell r="A1099" t="str">
            <v>A4238</v>
          </cell>
          <cell r="B1099" t="str">
            <v>HANIK ULVA</v>
          </cell>
          <cell r="C1099" t="str">
            <v>TEMA C2</v>
          </cell>
          <cell r="D1099">
            <v>45516</v>
          </cell>
          <cell r="E1099" t="str">
            <v>Aug-24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 t="str">
            <v>-</v>
          </cell>
          <cell r="AQ1099" t="str">
            <v>-</v>
          </cell>
          <cell r="AR1099" t="str">
            <v>REGULER</v>
          </cell>
          <cell r="AS1099" t="str">
            <v>REGULER</v>
          </cell>
          <cell r="AT1099" t="str">
            <v>REGULER</v>
          </cell>
          <cell r="AU1099" t="str">
            <v>-</v>
          </cell>
          <cell r="AV1099" t="str">
            <v/>
          </cell>
          <cell r="AW1099">
            <v>0</v>
          </cell>
          <cell r="AX1099">
            <v>22</v>
          </cell>
          <cell r="AY1099">
            <v>25</v>
          </cell>
          <cell r="AZ1099">
            <v>3</v>
          </cell>
          <cell r="BA1099">
            <v>0</v>
          </cell>
          <cell r="BB1099">
            <v>0</v>
          </cell>
          <cell r="BC1099">
            <v>22</v>
          </cell>
          <cell r="BD1099">
            <v>25</v>
          </cell>
          <cell r="BE1099">
            <v>3</v>
          </cell>
          <cell r="BF1099">
            <v>0</v>
          </cell>
          <cell r="BG1099" t="str">
            <v/>
          </cell>
          <cell r="BH1099">
            <v>0</v>
          </cell>
          <cell r="BI1099">
            <v>22</v>
          </cell>
          <cell r="BJ1099">
            <v>25</v>
          </cell>
          <cell r="BK1099">
            <v>3</v>
          </cell>
          <cell r="BL1099">
            <v>0</v>
          </cell>
          <cell r="BM1099" t="str">
            <v/>
          </cell>
          <cell r="BN1099">
            <v>50</v>
          </cell>
          <cell r="BO1099" t="str">
            <v/>
          </cell>
          <cell r="BP1099">
            <v>0</v>
          </cell>
          <cell r="BQ1099">
            <v>22</v>
          </cell>
          <cell r="BR1099">
            <v>25</v>
          </cell>
          <cell r="BS1099">
            <v>3</v>
          </cell>
          <cell r="BT1099">
            <v>0</v>
          </cell>
          <cell r="BU1099" t="str">
            <v/>
          </cell>
          <cell r="BV1099">
            <v>50</v>
          </cell>
          <cell r="BW1099">
            <v>2</v>
          </cell>
          <cell r="BX1099" t="str">
            <v>TIDAK</v>
          </cell>
          <cell r="BY1099" t="str">
            <v>TIDAK</v>
          </cell>
        </row>
        <row r="1100">
          <cell r="A1100" t="str">
            <v>A4239</v>
          </cell>
          <cell r="B1100" t="str">
            <v>IDA MAULIDIA</v>
          </cell>
          <cell r="C1100" t="str">
            <v>TEMA C2</v>
          </cell>
          <cell r="D1100">
            <v>45516</v>
          </cell>
          <cell r="E1100" t="str">
            <v>Aug-24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 t="str">
            <v>-</v>
          </cell>
          <cell r="AQ1100" t="str">
            <v>-</v>
          </cell>
          <cell r="AR1100" t="str">
            <v>REGULER</v>
          </cell>
          <cell r="AS1100" t="str">
            <v>REGULER</v>
          </cell>
          <cell r="AT1100" t="str">
            <v>REGULER</v>
          </cell>
          <cell r="AU1100" t="str">
            <v>REGULER</v>
          </cell>
          <cell r="AV1100" t="str">
            <v/>
          </cell>
          <cell r="AW1100">
            <v>0</v>
          </cell>
          <cell r="AX1100">
            <v>23</v>
          </cell>
          <cell r="AY1100">
            <v>13</v>
          </cell>
          <cell r="AZ1100">
            <v>9</v>
          </cell>
          <cell r="BA1100">
            <v>7</v>
          </cell>
          <cell r="BB1100">
            <v>0</v>
          </cell>
          <cell r="BC1100">
            <v>23</v>
          </cell>
          <cell r="BD1100">
            <v>13</v>
          </cell>
          <cell r="BE1100">
            <v>9</v>
          </cell>
          <cell r="BF1100">
            <v>7</v>
          </cell>
          <cell r="BG1100" t="str">
            <v/>
          </cell>
          <cell r="BH1100">
            <v>0</v>
          </cell>
          <cell r="BI1100">
            <v>23</v>
          </cell>
          <cell r="BJ1100">
            <v>13</v>
          </cell>
          <cell r="BK1100">
            <v>9</v>
          </cell>
          <cell r="BL1100">
            <v>7</v>
          </cell>
          <cell r="BM1100" t="str">
            <v/>
          </cell>
          <cell r="BN1100">
            <v>52</v>
          </cell>
          <cell r="BO1100" t="str">
            <v/>
          </cell>
          <cell r="BP1100">
            <v>0</v>
          </cell>
          <cell r="BQ1100">
            <v>23</v>
          </cell>
          <cell r="BR1100">
            <v>13</v>
          </cell>
          <cell r="BS1100">
            <v>9</v>
          </cell>
          <cell r="BT1100">
            <v>7</v>
          </cell>
          <cell r="BU1100" t="str">
            <v/>
          </cell>
          <cell r="BV1100">
            <v>52</v>
          </cell>
          <cell r="BW1100">
            <v>1</v>
          </cell>
          <cell r="BX1100" t="str">
            <v>TIDAK</v>
          </cell>
          <cell r="BY1100" t="str">
            <v>TIDAK</v>
          </cell>
        </row>
        <row r="1101">
          <cell r="A1101" t="str">
            <v>A4240</v>
          </cell>
          <cell r="B1101" t="str">
            <v>ALIA FEBRIANTI YUHANDARI</v>
          </cell>
          <cell r="C1101" t="str">
            <v>TEMA C2</v>
          </cell>
          <cell r="D1101">
            <v>45516</v>
          </cell>
          <cell r="E1101" t="str">
            <v>Aug-24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 t="str">
            <v>-</v>
          </cell>
          <cell r="AQ1101" t="str">
            <v>-</v>
          </cell>
          <cell r="AR1101" t="str">
            <v>REGULER</v>
          </cell>
          <cell r="AS1101" t="str">
            <v>-</v>
          </cell>
          <cell r="AT1101" t="str">
            <v>-</v>
          </cell>
          <cell r="AU1101" t="str">
            <v>-</v>
          </cell>
          <cell r="AV1101" t="str">
            <v/>
          </cell>
          <cell r="AW1101">
            <v>0</v>
          </cell>
          <cell r="AX1101">
            <v>29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29</v>
          </cell>
          <cell r="BD1101">
            <v>0</v>
          </cell>
          <cell r="BE1101">
            <v>0</v>
          </cell>
          <cell r="BF1101">
            <v>0</v>
          </cell>
          <cell r="BG1101" t="str">
            <v/>
          </cell>
          <cell r="BH1101">
            <v>0</v>
          </cell>
          <cell r="BI1101">
            <v>29</v>
          </cell>
          <cell r="BJ1101">
            <v>0</v>
          </cell>
          <cell r="BK1101">
            <v>0</v>
          </cell>
          <cell r="BL1101">
            <v>0</v>
          </cell>
          <cell r="BM1101" t="str">
            <v/>
          </cell>
          <cell r="BN1101">
            <v>29</v>
          </cell>
          <cell r="BO1101" t="str">
            <v/>
          </cell>
          <cell r="BP1101">
            <v>0</v>
          </cell>
          <cell r="BQ1101">
            <v>29</v>
          </cell>
          <cell r="BR1101">
            <v>0</v>
          </cell>
          <cell r="BS1101">
            <v>0</v>
          </cell>
          <cell r="BT1101">
            <v>0</v>
          </cell>
          <cell r="BU1101" t="str">
            <v/>
          </cell>
          <cell r="BV1101">
            <v>29</v>
          </cell>
          <cell r="BW1101">
            <v>4</v>
          </cell>
          <cell r="BX1101" t="str">
            <v>DOWNGRADE</v>
          </cell>
          <cell r="BY1101" t="str">
            <v>RESET</v>
          </cell>
        </row>
        <row r="1102">
          <cell r="A1102" t="str">
            <v>A4241</v>
          </cell>
          <cell r="B1102" t="str">
            <v>NIA KARTIKA PUTRI</v>
          </cell>
          <cell r="C1102" t="str">
            <v>TEMA C2</v>
          </cell>
          <cell r="D1102">
            <v>45516</v>
          </cell>
          <cell r="E1102" t="str">
            <v>Aug-24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 t="str">
            <v>-</v>
          </cell>
          <cell r="AQ1102" t="str">
            <v>-</v>
          </cell>
          <cell r="AR1102" t="str">
            <v>REGULER</v>
          </cell>
          <cell r="AS1102" t="str">
            <v>REGULER</v>
          </cell>
          <cell r="AT1102" t="str">
            <v>-</v>
          </cell>
          <cell r="AU1102" t="str">
            <v>-</v>
          </cell>
          <cell r="AV1102" t="str">
            <v/>
          </cell>
          <cell r="AW1102">
            <v>0</v>
          </cell>
          <cell r="AX1102">
            <v>26</v>
          </cell>
          <cell r="AY1102">
            <v>8</v>
          </cell>
          <cell r="AZ1102">
            <v>0</v>
          </cell>
          <cell r="BA1102">
            <v>0</v>
          </cell>
          <cell r="BB1102">
            <v>0</v>
          </cell>
          <cell r="BC1102">
            <v>26</v>
          </cell>
          <cell r="BD1102">
            <v>8</v>
          </cell>
          <cell r="BE1102">
            <v>0</v>
          </cell>
          <cell r="BF1102">
            <v>0</v>
          </cell>
          <cell r="BG1102" t="str">
            <v/>
          </cell>
          <cell r="BH1102">
            <v>0</v>
          </cell>
          <cell r="BI1102">
            <v>26</v>
          </cell>
          <cell r="BJ1102">
            <v>8</v>
          </cell>
          <cell r="BK1102">
            <v>0</v>
          </cell>
          <cell r="BL1102">
            <v>0</v>
          </cell>
          <cell r="BM1102" t="str">
            <v/>
          </cell>
          <cell r="BN1102">
            <v>34</v>
          </cell>
          <cell r="BO1102" t="str">
            <v/>
          </cell>
          <cell r="BP1102">
            <v>0</v>
          </cell>
          <cell r="BQ1102">
            <v>26</v>
          </cell>
          <cell r="BR1102">
            <v>8</v>
          </cell>
          <cell r="BS1102">
            <v>0</v>
          </cell>
          <cell r="BT1102">
            <v>0</v>
          </cell>
          <cell r="BU1102" t="str">
            <v/>
          </cell>
          <cell r="BV1102">
            <v>34</v>
          </cell>
          <cell r="BW1102">
            <v>3</v>
          </cell>
          <cell r="BX1102" t="str">
            <v>DOWNGRADE</v>
          </cell>
          <cell r="BY1102" t="str">
            <v>RESET</v>
          </cell>
        </row>
        <row r="1103">
          <cell r="A1103" t="str">
            <v>A4242</v>
          </cell>
          <cell r="B1103" t="str">
            <v>NI KADEK SUCIATI</v>
          </cell>
          <cell r="C1103" t="str">
            <v>TEMA C2</v>
          </cell>
          <cell r="D1103">
            <v>45516</v>
          </cell>
          <cell r="E1103" t="str">
            <v>Aug-24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 t="str">
            <v>-</v>
          </cell>
          <cell r="AQ1103" t="str">
            <v>-</v>
          </cell>
          <cell r="AR1103" t="str">
            <v>REGULER</v>
          </cell>
          <cell r="AS1103" t="str">
            <v>REGULER</v>
          </cell>
          <cell r="AT1103" t="str">
            <v>REGULER</v>
          </cell>
          <cell r="AU1103" t="str">
            <v>REGULER</v>
          </cell>
          <cell r="AV1103" t="str">
            <v/>
          </cell>
          <cell r="AW1103">
            <v>0</v>
          </cell>
          <cell r="AX1103">
            <v>23</v>
          </cell>
          <cell r="AY1103">
            <v>23</v>
          </cell>
          <cell r="AZ1103">
            <v>23</v>
          </cell>
          <cell r="BA1103">
            <v>35</v>
          </cell>
          <cell r="BB1103">
            <v>0</v>
          </cell>
          <cell r="BC1103">
            <v>23</v>
          </cell>
          <cell r="BD1103">
            <v>23</v>
          </cell>
          <cell r="BE1103">
            <v>23</v>
          </cell>
          <cell r="BF1103">
            <v>35</v>
          </cell>
          <cell r="BG1103" t="str">
            <v/>
          </cell>
          <cell r="BH1103">
            <v>0</v>
          </cell>
          <cell r="BI1103">
            <v>23</v>
          </cell>
          <cell r="BJ1103">
            <v>23</v>
          </cell>
          <cell r="BK1103">
            <v>23</v>
          </cell>
          <cell r="BL1103">
            <v>35</v>
          </cell>
          <cell r="BM1103">
            <v>12</v>
          </cell>
          <cell r="BN1103">
            <v>116</v>
          </cell>
          <cell r="BO1103" t="str">
            <v/>
          </cell>
          <cell r="BP1103">
            <v>0</v>
          </cell>
          <cell r="BQ1103">
            <v>23</v>
          </cell>
          <cell r="BR1103">
            <v>23</v>
          </cell>
          <cell r="BS1103">
            <v>23</v>
          </cell>
          <cell r="BT1103">
            <v>35</v>
          </cell>
          <cell r="BU1103">
            <v>12</v>
          </cell>
          <cell r="BV1103">
            <v>116</v>
          </cell>
          <cell r="BW1103">
            <v>0</v>
          </cell>
          <cell r="BX1103" t="str">
            <v>TIDAK</v>
          </cell>
          <cell r="BY1103" t="str">
            <v>TIDAK</v>
          </cell>
        </row>
        <row r="1104">
          <cell r="A1104" t="str">
            <v>A4243</v>
          </cell>
          <cell r="B1104" t="str">
            <v>THERESIA FEBBY ANGGRAENI</v>
          </cell>
          <cell r="C1104" t="str">
            <v>TEMA C2</v>
          </cell>
          <cell r="D1104">
            <v>45516</v>
          </cell>
          <cell r="E1104" t="str">
            <v>Aug-24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 t="str">
            <v>-</v>
          </cell>
          <cell r="AQ1104" t="str">
            <v>-</v>
          </cell>
          <cell r="AR1104" t="str">
            <v>REGULER</v>
          </cell>
          <cell r="AS1104" t="str">
            <v>REGULER</v>
          </cell>
          <cell r="AT1104" t="str">
            <v>REGULER</v>
          </cell>
          <cell r="AU1104" t="str">
            <v>-</v>
          </cell>
          <cell r="AV1104" t="str">
            <v/>
          </cell>
          <cell r="AW1104">
            <v>0</v>
          </cell>
          <cell r="AX1104">
            <v>29</v>
          </cell>
          <cell r="AY1104">
            <v>19</v>
          </cell>
          <cell r="AZ1104">
            <v>1</v>
          </cell>
          <cell r="BA1104">
            <v>0</v>
          </cell>
          <cell r="BB1104">
            <v>0</v>
          </cell>
          <cell r="BC1104">
            <v>29</v>
          </cell>
          <cell r="BD1104">
            <v>19</v>
          </cell>
          <cell r="BE1104">
            <v>1</v>
          </cell>
          <cell r="BF1104">
            <v>0</v>
          </cell>
          <cell r="BG1104" t="str">
            <v/>
          </cell>
          <cell r="BH1104">
            <v>0</v>
          </cell>
          <cell r="BI1104">
            <v>29</v>
          </cell>
          <cell r="BJ1104">
            <v>19</v>
          </cell>
          <cell r="BK1104">
            <v>1</v>
          </cell>
          <cell r="BL1104">
            <v>0</v>
          </cell>
          <cell r="BM1104" t="str">
            <v/>
          </cell>
          <cell r="BN1104">
            <v>49</v>
          </cell>
          <cell r="BO1104" t="str">
            <v/>
          </cell>
          <cell r="BP1104">
            <v>0</v>
          </cell>
          <cell r="BQ1104">
            <v>29</v>
          </cell>
          <cell r="BR1104">
            <v>19</v>
          </cell>
          <cell r="BS1104">
            <v>1</v>
          </cell>
          <cell r="BT1104">
            <v>0</v>
          </cell>
          <cell r="BU1104" t="str">
            <v/>
          </cell>
          <cell r="BV1104">
            <v>49</v>
          </cell>
          <cell r="BW1104">
            <v>2</v>
          </cell>
          <cell r="BX1104" t="str">
            <v>TIDAK</v>
          </cell>
          <cell r="BY1104" t="str">
            <v>TIDAK</v>
          </cell>
        </row>
        <row r="1105">
          <cell r="A1105" t="str">
            <v>A3394</v>
          </cell>
          <cell r="B1105" t="str">
            <v>MIKAEL CALVIN</v>
          </cell>
          <cell r="C1105" t="str">
            <v>TEMA C2</v>
          </cell>
          <cell r="D1105">
            <v>45516</v>
          </cell>
          <cell r="E1105" t="str">
            <v>Aug-24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 t="str">
            <v>-</v>
          </cell>
          <cell r="AQ1105" t="str">
            <v>-</v>
          </cell>
          <cell r="AR1105" t="str">
            <v>REGULER</v>
          </cell>
          <cell r="AS1105" t="str">
            <v>REGULER</v>
          </cell>
          <cell r="AT1105" t="str">
            <v>-</v>
          </cell>
          <cell r="AU1105" t="str">
            <v>-</v>
          </cell>
          <cell r="AV1105" t="str">
            <v/>
          </cell>
          <cell r="AW1105">
            <v>0</v>
          </cell>
          <cell r="AX1105">
            <v>25</v>
          </cell>
          <cell r="AY1105">
            <v>10</v>
          </cell>
          <cell r="AZ1105">
            <v>0</v>
          </cell>
          <cell r="BA1105">
            <v>0</v>
          </cell>
          <cell r="BB1105">
            <v>0</v>
          </cell>
          <cell r="BC1105">
            <v>25</v>
          </cell>
          <cell r="BD1105">
            <v>10</v>
          </cell>
          <cell r="BE1105">
            <v>0</v>
          </cell>
          <cell r="BF1105">
            <v>0</v>
          </cell>
          <cell r="BG1105" t="str">
            <v/>
          </cell>
          <cell r="BH1105">
            <v>0</v>
          </cell>
          <cell r="BI1105">
            <v>25</v>
          </cell>
          <cell r="BJ1105">
            <v>10</v>
          </cell>
          <cell r="BK1105">
            <v>0</v>
          </cell>
          <cell r="BL1105">
            <v>0</v>
          </cell>
          <cell r="BM1105" t="str">
            <v/>
          </cell>
          <cell r="BN1105">
            <v>35</v>
          </cell>
          <cell r="BO1105" t="str">
            <v/>
          </cell>
          <cell r="BP1105">
            <v>0</v>
          </cell>
          <cell r="BQ1105">
            <v>25</v>
          </cell>
          <cell r="BR1105">
            <v>10</v>
          </cell>
          <cell r="BS1105">
            <v>0</v>
          </cell>
          <cell r="BT1105">
            <v>0</v>
          </cell>
          <cell r="BU1105" t="str">
            <v/>
          </cell>
          <cell r="BV1105">
            <v>35</v>
          </cell>
          <cell r="BW1105">
            <v>3</v>
          </cell>
          <cell r="BX1105" t="str">
            <v>DOWNGRADE</v>
          </cell>
          <cell r="BY1105" t="str">
            <v>RESET</v>
          </cell>
        </row>
        <row r="1106">
          <cell r="A1106" t="str">
            <v>A4245</v>
          </cell>
          <cell r="B1106" t="str">
            <v>ISMI FARIHATUN ZEIN</v>
          </cell>
          <cell r="C1106" t="str">
            <v>TEMA C2</v>
          </cell>
          <cell r="D1106">
            <v>45516</v>
          </cell>
          <cell r="E1106" t="str">
            <v>Aug-24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 t="str">
            <v>-</v>
          </cell>
          <cell r="AQ1106" t="str">
            <v>-</v>
          </cell>
          <cell r="AR1106" t="str">
            <v>REGULER</v>
          </cell>
          <cell r="AS1106" t="str">
            <v>-</v>
          </cell>
          <cell r="AT1106" t="str">
            <v>-</v>
          </cell>
          <cell r="AU1106" t="str">
            <v>-</v>
          </cell>
          <cell r="AV1106" t="str">
            <v/>
          </cell>
          <cell r="AW1106">
            <v>0</v>
          </cell>
          <cell r="AX1106">
            <v>4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4</v>
          </cell>
          <cell r="BD1106">
            <v>0</v>
          </cell>
          <cell r="BE1106">
            <v>0</v>
          </cell>
          <cell r="BF1106">
            <v>0</v>
          </cell>
          <cell r="BG1106" t="str">
            <v/>
          </cell>
          <cell r="BH1106">
            <v>0</v>
          </cell>
          <cell r="BI1106">
            <v>4</v>
          </cell>
          <cell r="BJ1106">
            <v>0</v>
          </cell>
          <cell r="BK1106">
            <v>0</v>
          </cell>
          <cell r="BL1106">
            <v>0</v>
          </cell>
          <cell r="BM1106" t="str">
            <v/>
          </cell>
          <cell r="BN1106">
            <v>4</v>
          </cell>
          <cell r="BO1106" t="str">
            <v/>
          </cell>
          <cell r="BP1106">
            <v>0</v>
          </cell>
          <cell r="BQ1106">
            <v>4</v>
          </cell>
          <cell r="BR1106">
            <v>0</v>
          </cell>
          <cell r="BS1106">
            <v>0</v>
          </cell>
          <cell r="BT1106">
            <v>0</v>
          </cell>
          <cell r="BU1106" t="str">
            <v/>
          </cell>
          <cell r="BV1106">
            <v>4</v>
          </cell>
          <cell r="BW1106">
            <v>4</v>
          </cell>
          <cell r="BX1106" t="str">
            <v>DOWNGRADE</v>
          </cell>
          <cell r="BY1106" t="str">
            <v>RESET</v>
          </cell>
        </row>
        <row r="1107">
          <cell r="A1107" t="str">
            <v>A4244</v>
          </cell>
          <cell r="B1107" t="str">
            <v>SITI FATIMATUZ ZAHROH</v>
          </cell>
          <cell r="C1107" t="str">
            <v>TEMA C2</v>
          </cell>
          <cell r="D1107">
            <v>45516</v>
          </cell>
          <cell r="E1107" t="str">
            <v>Aug-24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 t="str">
            <v>-</v>
          </cell>
          <cell r="AQ1107" t="str">
            <v>-</v>
          </cell>
          <cell r="AR1107" t="str">
            <v>REGULER</v>
          </cell>
          <cell r="AS1107" t="str">
            <v>REGULER</v>
          </cell>
          <cell r="AT1107" t="str">
            <v>EKSKLUSIF</v>
          </cell>
          <cell r="AU1107" t="str">
            <v>EKSKLUSIF</v>
          </cell>
          <cell r="AV1107" t="str">
            <v/>
          </cell>
          <cell r="AW1107">
            <v>0</v>
          </cell>
          <cell r="AX1107">
            <v>22</v>
          </cell>
          <cell r="AY1107">
            <v>27</v>
          </cell>
          <cell r="AZ1107">
            <v>41</v>
          </cell>
          <cell r="BA1107">
            <v>38</v>
          </cell>
          <cell r="BB1107">
            <v>0</v>
          </cell>
          <cell r="BC1107">
            <v>22</v>
          </cell>
          <cell r="BD1107">
            <v>27</v>
          </cell>
          <cell r="BE1107">
            <v>41</v>
          </cell>
          <cell r="BF1107">
            <v>38</v>
          </cell>
          <cell r="BG1107" t="str">
            <v/>
          </cell>
          <cell r="BH1107">
            <v>0</v>
          </cell>
          <cell r="BI1107">
            <v>22</v>
          </cell>
          <cell r="BJ1107">
            <v>27</v>
          </cell>
          <cell r="BK1107">
            <v>41</v>
          </cell>
          <cell r="BL1107">
            <v>38</v>
          </cell>
          <cell r="BM1107">
            <v>12</v>
          </cell>
          <cell r="BN1107">
            <v>140</v>
          </cell>
          <cell r="BO1107" t="str">
            <v/>
          </cell>
          <cell r="BP1107">
            <v>0</v>
          </cell>
          <cell r="BQ1107">
            <v>22</v>
          </cell>
          <cell r="BR1107">
            <v>27</v>
          </cell>
          <cell r="BS1107">
            <v>0</v>
          </cell>
          <cell r="BT1107">
            <v>0</v>
          </cell>
          <cell r="BU1107">
            <v>12</v>
          </cell>
          <cell r="BV1107">
            <v>61</v>
          </cell>
          <cell r="BW1107">
            <v>0</v>
          </cell>
          <cell r="BX1107" t="str">
            <v>TIDAK</v>
          </cell>
          <cell r="BY1107" t="str">
            <v>TIDAK</v>
          </cell>
        </row>
        <row r="1108">
          <cell r="A1108" t="str">
            <v>A4237</v>
          </cell>
          <cell r="B1108" t="str">
            <v>MEUTIA SYAFIRA</v>
          </cell>
          <cell r="C1108" t="str">
            <v>TEMA C2</v>
          </cell>
          <cell r="D1108">
            <v>45523</v>
          </cell>
          <cell r="E1108" t="str">
            <v>Aug-24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 t="str">
            <v>-</v>
          </cell>
          <cell r="AQ1108" t="str">
            <v>-</v>
          </cell>
          <cell r="AR1108" t="str">
            <v>REGULER</v>
          </cell>
          <cell r="AS1108" t="str">
            <v>REGULER</v>
          </cell>
          <cell r="AT1108" t="str">
            <v>REGULER</v>
          </cell>
          <cell r="AU1108" t="str">
            <v>-</v>
          </cell>
          <cell r="AV1108" t="str">
            <v/>
          </cell>
          <cell r="AW1108">
            <v>0</v>
          </cell>
          <cell r="AX1108">
            <v>13</v>
          </cell>
          <cell r="AY1108">
            <v>7</v>
          </cell>
          <cell r="AZ1108">
            <v>5</v>
          </cell>
          <cell r="BA1108">
            <v>0</v>
          </cell>
          <cell r="BB1108">
            <v>0</v>
          </cell>
          <cell r="BC1108">
            <v>13</v>
          </cell>
          <cell r="BD1108">
            <v>7</v>
          </cell>
          <cell r="BE1108">
            <v>5</v>
          </cell>
          <cell r="BF1108">
            <v>0</v>
          </cell>
          <cell r="BG1108" t="str">
            <v/>
          </cell>
          <cell r="BH1108">
            <v>0</v>
          </cell>
          <cell r="BI1108">
            <v>13</v>
          </cell>
          <cell r="BJ1108">
            <v>7</v>
          </cell>
          <cell r="BK1108">
            <v>5</v>
          </cell>
          <cell r="BL1108">
            <v>0</v>
          </cell>
          <cell r="BM1108" t="str">
            <v/>
          </cell>
          <cell r="BN1108">
            <v>25</v>
          </cell>
          <cell r="BO1108" t="str">
            <v/>
          </cell>
          <cell r="BP1108">
            <v>0</v>
          </cell>
          <cell r="BQ1108">
            <v>13</v>
          </cell>
          <cell r="BR1108">
            <v>7</v>
          </cell>
          <cell r="BS1108">
            <v>5</v>
          </cell>
          <cell r="BT1108">
            <v>0</v>
          </cell>
          <cell r="BU1108" t="str">
            <v/>
          </cell>
          <cell r="BV1108">
            <v>25</v>
          </cell>
          <cell r="BW1108">
            <v>2</v>
          </cell>
          <cell r="BX1108" t="str">
            <v>TIDAK</v>
          </cell>
          <cell r="BY1108" t="str">
            <v>TIDAK</v>
          </cell>
        </row>
        <row r="1109">
          <cell r="A1109" t="str">
            <v>A3157</v>
          </cell>
          <cell r="B1109" t="str">
            <v>ELEINA MAHNASARI ARDHAYULIANTO</v>
          </cell>
          <cell r="C1109" t="str">
            <v>TEMA C2</v>
          </cell>
          <cell r="D1109">
            <v>45523</v>
          </cell>
          <cell r="E1109" t="str">
            <v>Aug-24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 t="str">
            <v>-</v>
          </cell>
          <cell r="AQ1109" t="str">
            <v>-</v>
          </cell>
          <cell r="AR1109" t="str">
            <v>REGULER</v>
          </cell>
          <cell r="AS1109" t="str">
            <v>-</v>
          </cell>
          <cell r="AT1109" t="str">
            <v>-</v>
          </cell>
          <cell r="AU1109" t="str">
            <v>-</v>
          </cell>
          <cell r="AV1109" t="str">
            <v/>
          </cell>
          <cell r="AW1109">
            <v>0</v>
          </cell>
          <cell r="AX1109">
            <v>17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17</v>
          </cell>
          <cell r="BD1109">
            <v>0</v>
          </cell>
          <cell r="BE1109">
            <v>0</v>
          </cell>
          <cell r="BF1109">
            <v>0</v>
          </cell>
          <cell r="BG1109" t="str">
            <v/>
          </cell>
          <cell r="BH1109">
            <v>0</v>
          </cell>
          <cell r="BI1109">
            <v>17</v>
          </cell>
          <cell r="BJ1109">
            <v>0</v>
          </cell>
          <cell r="BK1109">
            <v>0</v>
          </cell>
          <cell r="BL1109">
            <v>0</v>
          </cell>
          <cell r="BM1109" t="str">
            <v/>
          </cell>
          <cell r="BN1109">
            <v>17</v>
          </cell>
          <cell r="BO1109" t="str">
            <v/>
          </cell>
          <cell r="BP1109">
            <v>0</v>
          </cell>
          <cell r="BQ1109">
            <v>17</v>
          </cell>
          <cell r="BR1109">
            <v>0</v>
          </cell>
          <cell r="BS1109">
            <v>0</v>
          </cell>
          <cell r="BT1109">
            <v>0</v>
          </cell>
          <cell r="BU1109" t="str">
            <v/>
          </cell>
          <cell r="BV1109">
            <v>17</v>
          </cell>
          <cell r="BW1109">
            <v>4</v>
          </cell>
          <cell r="BX1109" t="str">
            <v>DOWNGRADE</v>
          </cell>
          <cell r="BY1109" t="str">
            <v>RESET</v>
          </cell>
        </row>
        <row r="1110">
          <cell r="A1110" t="str">
            <v>A2813</v>
          </cell>
          <cell r="B1110" t="str">
            <v>RANTRI DEWI IRFANIYANTI NUGRAHA</v>
          </cell>
          <cell r="C1110" t="str">
            <v>TEMA C2</v>
          </cell>
          <cell r="D1110">
            <v>45524</v>
          </cell>
          <cell r="E1110" t="str">
            <v>Aug-24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 t="str">
            <v>-</v>
          </cell>
          <cell r="AQ1110" t="str">
            <v>-</v>
          </cell>
          <cell r="AR1110" t="str">
            <v>REGULER</v>
          </cell>
          <cell r="AS1110" t="str">
            <v>-</v>
          </cell>
          <cell r="AT1110" t="str">
            <v>-</v>
          </cell>
          <cell r="AU1110" t="str">
            <v>-</v>
          </cell>
          <cell r="AV1110" t="str">
            <v/>
          </cell>
          <cell r="AW1110">
            <v>0</v>
          </cell>
          <cell r="AX1110">
            <v>2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2</v>
          </cell>
          <cell r="BD1110">
            <v>0</v>
          </cell>
          <cell r="BE1110">
            <v>0</v>
          </cell>
          <cell r="BF1110">
            <v>0</v>
          </cell>
          <cell r="BG1110" t="str">
            <v/>
          </cell>
          <cell r="BH1110">
            <v>0</v>
          </cell>
          <cell r="BI1110">
            <v>2</v>
          </cell>
          <cell r="BJ1110">
            <v>0</v>
          </cell>
          <cell r="BK1110">
            <v>0</v>
          </cell>
          <cell r="BL1110">
            <v>0</v>
          </cell>
          <cell r="BM1110" t="str">
            <v/>
          </cell>
          <cell r="BN1110">
            <v>2</v>
          </cell>
          <cell r="BO1110" t="str">
            <v/>
          </cell>
          <cell r="BP1110">
            <v>0</v>
          </cell>
          <cell r="BQ1110">
            <v>2</v>
          </cell>
          <cell r="BR1110">
            <v>0</v>
          </cell>
          <cell r="BS1110">
            <v>0</v>
          </cell>
          <cell r="BT1110">
            <v>0</v>
          </cell>
          <cell r="BU1110" t="str">
            <v/>
          </cell>
          <cell r="BV1110">
            <v>2</v>
          </cell>
          <cell r="BW1110">
            <v>4</v>
          </cell>
          <cell r="BX1110" t="str">
            <v>DOWNGRADE</v>
          </cell>
          <cell r="BY1110" t="str">
            <v>RESET</v>
          </cell>
        </row>
        <row r="1111">
          <cell r="A1111" t="str">
            <v>A4253</v>
          </cell>
          <cell r="B1111" t="str">
            <v>YULI ASTUTI</v>
          </cell>
          <cell r="C1111" t="str">
            <v>TEMA C2</v>
          </cell>
          <cell r="D1111">
            <v>45523</v>
          </cell>
          <cell r="E1111" t="str">
            <v>Aug-24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 t="str">
            <v>-</v>
          </cell>
          <cell r="AQ1111" t="str">
            <v>-</v>
          </cell>
          <cell r="AR1111" t="str">
            <v>REGULER</v>
          </cell>
          <cell r="AS1111" t="str">
            <v>REGULER</v>
          </cell>
          <cell r="AT1111" t="str">
            <v>REGULER</v>
          </cell>
          <cell r="AU1111" t="str">
            <v>-</v>
          </cell>
          <cell r="AV1111" t="str">
            <v/>
          </cell>
          <cell r="AW1111">
            <v>0</v>
          </cell>
          <cell r="AX1111">
            <v>14</v>
          </cell>
          <cell r="AY1111">
            <v>5</v>
          </cell>
          <cell r="AZ1111">
            <v>5</v>
          </cell>
          <cell r="BA1111">
            <v>0</v>
          </cell>
          <cell r="BB1111">
            <v>0</v>
          </cell>
          <cell r="BC1111">
            <v>14</v>
          </cell>
          <cell r="BD1111">
            <v>5</v>
          </cell>
          <cell r="BE1111">
            <v>5</v>
          </cell>
          <cell r="BF1111">
            <v>0</v>
          </cell>
          <cell r="BG1111" t="str">
            <v/>
          </cell>
          <cell r="BH1111">
            <v>0</v>
          </cell>
          <cell r="BI1111">
            <v>14</v>
          </cell>
          <cell r="BJ1111">
            <v>5</v>
          </cell>
          <cell r="BK1111">
            <v>5</v>
          </cell>
          <cell r="BL1111">
            <v>0</v>
          </cell>
          <cell r="BM1111" t="str">
            <v/>
          </cell>
          <cell r="BN1111">
            <v>24</v>
          </cell>
          <cell r="BO1111" t="str">
            <v/>
          </cell>
          <cell r="BP1111">
            <v>0</v>
          </cell>
          <cell r="BQ1111">
            <v>14</v>
          </cell>
          <cell r="BR1111">
            <v>5</v>
          </cell>
          <cell r="BS1111">
            <v>5</v>
          </cell>
          <cell r="BT1111">
            <v>0</v>
          </cell>
          <cell r="BU1111" t="str">
            <v/>
          </cell>
          <cell r="BV1111">
            <v>24</v>
          </cell>
          <cell r="BW1111">
            <v>2</v>
          </cell>
          <cell r="BX1111" t="str">
            <v>TIDAK</v>
          </cell>
          <cell r="BY1111" t="str">
            <v>TIDAK</v>
          </cell>
        </row>
        <row r="1112">
          <cell r="A1112" t="str">
            <v>A4254</v>
          </cell>
          <cell r="B1112" t="str">
            <v>DIAN INDAH PRATIWI</v>
          </cell>
          <cell r="C1112" t="str">
            <v>TEMA C2</v>
          </cell>
          <cell r="D1112">
            <v>45523</v>
          </cell>
          <cell r="E1112" t="str">
            <v>Aug-24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 t="str">
            <v>-</v>
          </cell>
          <cell r="AQ1112" t="str">
            <v>-</v>
          </cell>
          <cell r="AR1112" t="str">
            <v>REGULER</v>
          </cell>
          <cell r="AS1112" t="str">
            <v>REGULER</v>
          </cell>
          <cell r="AT1112" t="str">
            <v>-</v>
          </cell>
          <cell r="AU1112" t="str">
            <v>-</v>
          </cell>
          <cell r="AV1112" t="str">
            <v/>
          </cell>
          <cell r="AW1112">
            <v>0</v>
          </cell>
          <cell r="AX1112">
            <v>17</v>
          </cell>
          <cell r="AY1112">
            <v>10</v>
          </cell>
          <cell r="AZ1112">
            <v>0</v>
          </cell>
          <cell r="BA1112">
            <v>0</v>
          </cell>
          <cell r="BB1112">
            <v>0</v>
          </cell>
          <cell r="BC1112">
            <v>17</v>
          </cell>
          <cell r="BD1112">
            <v>10</v>
          </cell>
          <cell r="BE1112">
            <v>0</v>
          </cell>
          <cell r="BF1112">
            <v>0</v>
          </cell>
          <cell r="BG1112" t="str">
            <v/>
          </cell>
          <cell r="BH1112">
            <v>0</v>
          </cell>
          <cell r="BI1112">
            <v>17</v>
          </cell>
          <cell r="BJ1112">
            <v>10</v>
          </cell>
          <cell r="BK1112">
            <v>0</v>
          </cell>
          <cell r="BL1112">
            <v>0</v>
          </cell>
          <cell r="BM1112" t="str">
            <v/>
          </cell>
          <cell r="BN1112">
            <v>27</v>
          </cell>
          <cell r="BO1112" t="str">
            <v/>
          </cell>
          <cell r="BP1112">
            <v>0</v>
          </cell>
          <cell r="BQ1112">
            <v>17</v>
          </cell>
          <cell r="BR1112">
            <v>10</v>
          </cell>
          <cell r="BS1112">
            <v>0</v>
          </cell>
          <cell r="BT1112">
            <v>0</v>
          </cell>
          <cell r="BU1112" t="str">
            <v/>
          </cell>
          <cell r="BV1112">
            <v>27</v>
          </cell>
          <cell r="BW1112">
            <v>3</v>
          </cell>
          <cell r="BX1112" t="str">
            <v>DOWNGRADE</v>
          </cell>
          <cell r="BY1112" t="str">
            <v>RESET</v>
          </cell>
        </row>
        <row r="1113">
          <cell r="A1113">
            <v>90118</v>
          </cell>
          <cell r="B1113" t="str">
            <v>AGRESITABELA PURNANINGRUM</v>
          </cell>
          <cell r="C1113" t="str">
            <v>TEMA C2</v>
          </cell>
          <cell r="D1113">
            <v>45537</v>
          </cell>
          <cell r="E1113" t="str">
            <v>Sep-24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 t="str">
            <v>-</v>
          </cell>
          <cell r="AQ1113" t="str">
            <v>-</v>
          </cell>
          <cell r="AR1113" t="str">
            <v>REGULER</v>
          </cell>
          <cell r="AS1113" t="str">
            <v>REGULER</v>
          </cell>
          <cell r="AT1113" t="str">
            <v>REGULER</v>
          </cell>
          <cell r="AU1113" t="str">
            <v>REGULER</v>
          </cell>
          <cell r="AV1113" t="str">
            <v/>
          </cell>
          <cell r="AW1113">
            <v>0</v>
          </cell>
          <cell r="AX1113">
            <v>18</v>
          </cell>
          <cell r="AY1113">
            <v>13</v>
          </cell>
          <cell r="AZ1113">
            <v>41</v>
          </cell>
          <cell r="BA1113">
            <v>34</v>
          </cell>
          <cell r="BB1113">
            <v>0</v>
          </cell>
          <cell r="BC1113">
            <v>18</v>
          </cell>
          <cell r="BD1113">
            <v>13</v>
          </cell>
          <cell r="BE1113">
            <v>41</v>
          </cell>
          <cell r="BF1113">
            <v>34</v>
          </cell>
          <cell r="BG1113" t="str">
            <v/>
          </cell>
          <cell r="BH1113">
            <v>0</v>
          </cell>
          <cell r="BI1113">
            <v>18</v>
          </cell>
          <cell r="BJ1113">
            <v>13</v>
          </cell>
          <cell r="BK1113">
            <v>41</v>
          </cell>
          <cell r="BL1113">
            <v>34</v>
          </cell>
          <cell r="BM1113">
            <v>17</v>
          </cell>
          <cell r="BN1113">
            <v>123</v>
          </cell>
          <cell r="BO1113" t="str">
            <v/>
          </cell>
          <cell r="BP1113">
            <v>0</v>
          </cell>
          <cell r="BQ1113">
            <v>18</v>
          </cell>
          <cell r="BR1113">
            <v>13</v>
          </cell>
          <cell r="BS1113">
            <v>41</v>
          </cell>
          <cell r="BT1113">
            <v>34</v>
          </cell>
          <cell r="BU1113">
            <v>17</v>
          </cell>
          <cell r="BV1113">
            <v>123</v>
          </cell>
          <cell r="BW1113">
            <v>0</v>
          </cell>
          <cell r="BX1113" t="str">
            <v>TIDAK</v>
          </cell>
          <cell r="BY1113" t="str">
            <v>TIDAK</v>
          </cell>
        </row>
        <row r="1114">
          <cell r="A1114" t="str">
            <v>A4255</v>
          </cell>
          <cell r="B1114" t="str">
            <v>DANU PRIANTO</v>
          </cell>
          <cell r="C1114" t="str">
            <v>TEMA C2</v>
          </cell>
          <cell r="D1114">
            <v>45527</v>
          </cell>
          <cell r="E1114" t="str">
            <v>Aug-24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 t="str">
            <v>-</v>
          </cell>
          <cell r="AQ1114" t="str">
            <v>-</v>
          </cell>
          <cell r="AR1114" t="str">
            <v>REGULER</v>
          </cell>
          <cell r="AS1114" t="str">
            <v>REGULER</v>
          </cell>
          <cell r="AT1114" t="str">
            <v>-</v>
          </cell>
          <cell r="AU1114" t="str">
            <v>-</v>
          </cell>
          <cell r="AV1114" t="str">
            <v/>
          </cell>
          <cell r="AW1114">
            <v>0</v>
          </cell>
          <cell r="AX1114">
            <v>11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11</v>
          </cell>
          <cell r="BD1114">
            <v>0</v>
          </cell>
          <cell r="BE1114">
            <v>0</v>
          </cell>
          <cell r="BF1114">
            <v>0</v>
          </cell>
          <cell r="BG1114" t="str">
            <v/>
          </cell>
          <cell r="BH1114">
            <v>0</v>
          </cell>
          <cell r="BI1114">
            <v>11</v>
          </cell>
          <cell r="BJ1114">
            <v>0</v>
          </cell>
          <cell r="BK1114">
            <v>0</v>
          </cell>
          <cell r="BL1114">
            <v>0</v>
          </cell>
          <cell r="BM1114" t="str">
            <v/>
          </cell>
          <cell r="BN1114">
            <v>11</v>
          </cell>
          <cell r="BO1114" t="str">
            <v/>
          </cell>
          <cell r="BP1114">
            <v>0</v>
          </cell>
          <cell r="BQ1114">
            <v>11</v>
          </cell>
          <cell r="BR1114">
            <v>0</v>
          </cell>
          <cell r="BS1114">
            <v>0</v>
          </cell>
          <cell r="BT1114">
            <v>0</v>
          </cell>
          <cell r="BU1114" t="str">
            <v/>
          </cell>
          <cell r="BV1114">
            <v>11</v>
          </cell>
          <cell r="BW1114">
            <v>4</v>
          </cell>
          <cell r="BX1114" t="str">
            <v>DOWNGRADE</v>
          </cell>
          <cell r="BY1114" t="str">
            <v>RESET</v>
          </cell>
        </row>
        <row r="1115">
          <cell r="A1115" t="str">
            <v>A0637</v>
          </cell>
          <cell r="B1115" t="str">
            <v>ADI SAPUTRO</v>
          </cell>
          <cell r="C1115" t="str">
            <v>TEMA C2</v>
          </cell>
          <cell r="D1115">
            <v>45527</v>
          </cell>
          <cell r="E1115" t="str">
            <v>Aug-24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 t="str">
            <v>-</v>
          </cell>
          <cell r="AQ1115" t="str">
            <v>-</v>
          </cell>
          <cell r="AR1115" t="str">
            <v>REGULER</v>
          </cell>
          <cell r="AS1115" t="str">
            <v>REGULER</v>
          </cell>
          <cell r="AT1115" t="str">
            <v>REGULER</v>
          </cell>
          <cell r="AU1115" t="str">
            <v>-</v>
          </cell>
          <cell r="AV1115" t="str">
            <v/>
          </cell>
          <cell r="AW1115">
            <v>0</v>
          </cell>
          <cell r="AX1115">
            <v>12</v>
          </cell>
          <cell r="AY1115">
            <v>26</v>
          </cell>
          <cell r="AZ1115">
            <v>20</v>
          </cell>
          <cell r="BA1115">
            <v>0</v>
          </cell>
          <cell r="BB1115">
            <v>0</v>
          </cell>
          <cell r="BC1115">
            <v>12</v>
          </cell>
          <cell r="BD1115">
            <v>26</v>
          </cell>
          <cell r="BE1115">
            <v>20</v>
          </cell>
          <cell r="BF1115">
            <v>0</v>
          </cell>
          <cell r="BG1115" t="str">
            <v/>
          </cell>
          <cell r="BH1115">
            <v>0</v>
          </cell>
          <cell r="BI1115">
            <v>12</v>
          </cell>
          <cell r="BJ1115">
            <v>26</v>
          </cell>
          <cell r="BK1115">
            <v>20</v>
          </cell>
          <cell r="BL1115">
            <v>0</v>
          </cell>
          <cell r="BM1115" t="str">
            <v/>
          </cell>
          <cell r="BN1115">
            <v>58</v>
          </cell>
          <cell r="BO1115" t="str">
            <v/>
          </cell>
          <cell r="BP1115">
            <v>0</v>
          </cell>
          <cell r="BQ1115">
            <v>12</v>
          </cell>
          <cell r="BR1115">
            <v>26</v>
          </cell>
          <cell r="BS1115">
            <v>20</v>
          </cell>
          <cell r="BT1115">
            <v>0</v>
          </cell>
          <cell r="BU1115" t="str">
            <v/>
          </cell>
          <cell r="BV1115">
            <v>58</v>
          </cell>
          <cell r="BW1115">
            <v>2</v>
          </cell>
          <cell r="BX1115" t="str">
            <v>TIDAK</v>
          </cell>
          <cell r="BY1115" t="str">
            <v>TIDAK</v>
          </cell>
        </row>
        <row r="1116">
          <cell r="A1116" t="str">
            <v>A4270</v>
          </cell>
          <cell r="B1116" t="str">
            <v>DELLA OXZA</v>
          </cell>
          <cell r="C1116" t="str">
            <v>TEMA C2</v>
          </cell>
          <cell r="D1116">
            <v>45533</v>
          </cell>
          <cell r="E1116" t="str">
            <v>Aug-24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 t="str">
            <v>-</v>
          </cell>
          <cell r="AQ1116" t="str">
            <v>-</v>
          </cell>
          <cell r="AR1116" t="str">
            <v>REGULER</v>
          </cell>
          <cell r="AS1116" t="str">
            <v>REGULER</v>
          </cell>
          <cell r="AT1116" t="str">
            <v>REGULER</v>
          </cell>
          <cell r="AU1116" t="str">
            <v>REGULER</v>
          </cell>
          <cell r="AV1116" t="str">
            <v/>
          </cell>
          <cell r="AW1116">
            <v>0</v>
          </cell>
          <cell r="AX1116">
            <v>4</v>
          </cell>
          <cell r="AY1116">
            <v>38</v>
          </cell>
          <cell r="AZ1116">
            <v>43</v>
          </cell>
          <cell r="BA1116">
            <v>39</v>
          </cell>
          <cell r="BB1116">
            <v>0</v>
          </cell>
          <cell r="BC1116">
            <v>4</v>
          </cell>
          <cell r="BD1116">
            <v>38</v>
          </cell>
          <cell r="BE1116">
            <v>43</v>
          </cell>
          <cell r="BF1116">
            <v>39</v>
          </cell>
          <cell r="BG1116" t="str">
            <v/>
          </cell>
          <cell r="BH1116">
            <v>0</v>
          </cell>
          <cell r="BI1116">
            <v>4</v>
          </cell>
          <cell r="BJ1116">
            <v>38</v>
          </cell>
          <cell r="BK1116">
            <v>43</v>
          </cell>
          <cell r="BL1116">
            <v>39</v>
          </cell>
          <cell r="BM1116">
            <v>22</v>
          </cell>
          <cell r="BN1116">
            <v>146</v>
          </cell>
          <cell r="BO1116" t="str">
            <v/>
          </cell>
          <cell r="BP1116">
            <v>0</v>
          </cell>
          <cell r="BQ1116">
            <v>4</v>
          </cell>
          <cell r="BR1116">
            <v>38</v>
          </cell>
          <cell r="BS1116">
            <v>43</v>
          </cell>
          <cell r="BT1116">
            <v>39</v>
          </cell>
          <cell r="BU1116">
            <v>22</v>
          </cell>
          <cell r="BV1116">
            <v>146</v>
          </cell>
          <cell r="BW1116">
            <v>0</v>
          </cell>
          <cell r="BX1116" t="str">
            <v>TIDAK</v>
          </cell>
          <cell r="BY1116" t="str">
            <v>TIDAK</v>
          </cell>
        </row>
        <row r="1117">
          <cell r="A1117" t="str">
            <v>A4271</v>
          </cell>
          <cell r="B1117" t="str">
            <v>LAKSMI DYAH</v>
          </cell>
          <cell r="C1117" t="str">
            <v>TEMA C2</v>
          </cell>
          <cell r="D1117">
            <v>45533</v>
          </cell>
          <cell r="E1117" t="str">
            <v>Aug-24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 t="str">
            <v>-</v>
          </cell>
          <cell r="AQ1117" t="str">
            <v>-</v>
          </cell>
          <cell r="AR1117" t="str">
            <v>REGULER</v>
          </cell>
          <cell r="AS1117" t="str">
            <v>REGULER</v>
          </cell>
          <cell r="AT1117" t="str">
            <v>REGULER</v>
          </cell>
          <cell r="AU1117" t="str">
            <v>REGULER</v>
          </cell>
          <cell r="AV1117" t="str">
            <v/>
          </cell>
          <cell r="AW1117">
            <v>0</v>
          </cell>
          <cell r="AX1117">
            <v>4</v>
          </cell>
          <cell r="AY1117">
            <v>30</v>
          </cell>
          <cell r="AZ1117">
            <v>15</v>
          </cell>
          <cell r="BA1117">
            <v>1</v>
          </cell>
          <cell r="BB1117">
            <v>0</v>
          </cell>
          <cell r="BC1117">
            <v>4</v>
          </cell>
          <cell r="BD1117">
            <v>30</v>
          </cell>
          <cell r="BE1117">
            <v>15</v>
          </cell>
          <cell r="BF1117">
            <v>1</v>
          </cell>
          <cell r="BG1117" t="str">
            <v/>
          </cell>
          <cell r="BH1117">
            <v>0</v>
          </cell>
          <cell r="BI1117">
            <v>4</v>
          </cell>
          <cell r="BJ1117">
            <v>30</v>
          </cell>
          <cell r="BK1117">
            <v>15</v>
          </cell>
          <cell r="BL1117">
            <v>1</v>
          </cell>
          <cell r="BM1117" t="str">
            <v/>
          </cell>
          <cell r="BN1117">
            <v>50</v>
          </cell>
          <cell r="BO1117" t="str">
            <v/>
          </cell>
          <cell r="BP1117">
            <v>0</v>
          </cell>
          <cell r="BQ1117">
            <v>4</v>
          </cell>
          <cell r="BR1117">
            <v>30</v>
          </cell>
          <cell r="BS1117">
            <v>15</v>
          </cell>
          <cell r="BT1117">
            <v>1</v>
          </cell>
          <cell r="BU1117" t="str">
            <v/>
          </cell>
          <cell r="BV1117">
            <v>50</v>
          </cell>
          <cell r="BW1117">
            <v>1</v>
          </cell>
          <cell r="BX1117" t="str">
            <v>TIDAK</v>
          </cell>
          <cell r="BY1117" t="str">
            <v>TIDAK</v>
          </cell>
        </row>
        <row r="1118">
          <cell r="A1118" t="str">
            <v>A4272</v>
          </cell>
          <cell r="B1118" t="str">
            <v>RINI SETYOWATI</v>
          </cell>
          <cell r="C1118" t="str">
            <v>TEMA C2</v>
          </cell>
          <cell r="D1118">
            <v>45533</v>
          </cell>
          <cell r="E1118" t="str">
            <v>Aug-24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 t="str">
            <v>-</v>
          </cell>
          <cell r="AQ1118" t="str">
            <v>-</v>
          </cell>
          <cell r="AR1118" t="str">
            <v>REGULER</v>
          </cell>
          <cell r="AS1118" t="str">
            <v>REGULER</v>
          </cell>
          <cell r="AT1118" t="str">
            <v>-</v>
          </cell>
          <cell r="AU1118" t="str">
            <v>-</v>
          </cell>
          <cell r="AV1118" t="str">
            <v/>
          </cell>
          <cell r="AW1118">
            <v>0</v>
          </cell>
          <cell r="AX1118">
            <v>5</v>
          </cell>
          <cell r="AY1118">
            <v>27</v>
          </cell>
          <cell r="AZ1118">
            <v>0</v>
          </cell>
          <cell r="BA1118">
            <v>0</v>
          </cell>
          <cell r="BB1118">
            <v>0</v>
          </cell>
          <cell r="BC1118">
            <v>5</v>
          </cell>
          <cell r="BD1118">
            <v>27</v>
          </cell>
          <cell r="BE1118">
            <v>0</v>
          </cell>
          <cell r="BF1118">
            <v>0</v>
          </cell>
          <cell r="BG1118" t="str">
            <v/>
          </cell>
          <cell r="BH1118">
            <v>0</v>
          </cell>
          <cell r="BI1118">
            <v>5</v>
          </cell>
          <cell r="BJ1118">
            <v>27</v>
          </cell>
          <cell r="BK1118">
            <v>0</v>
          </cell>
          <cell r="BL1118">
            <v>0</v>
          </cell>
          <cell r="BM1118" t="str">
            <v/>
          </cell>
          <cell r="BN1118">
            <v>32</v>
          </cell>
          <cell r="BO1118" t="str">
            <v/>
          </cell>
          <cell r="BP1118">
            <v>0</v>
          </cell>
          <cell r="BQ1118">
            <v>5</v>
          </cell>
          <cell r="BR1118">
            <v>27</v>
          </cell>
          <cell r="BS1118">
            <v>0</v>
          </cell>
          <cell r="BT1118">
            <v>0</v>
          </cell>
          <cell r="BU1118" t="str">
            <v/>
          </cell>
          <cell r="BV1118">
            <v>32</v>
          </cell>
          <cell r="BW1118">
            <v>3</v>
          </cell>
          <cell r="BX1118" t="str">
            <v>DOWNGRADE</v>
          </cell>
          <cell r="BY1118" t="str">
            <v>RESET</v>
          </cell>
        </row>
        <row r="1119">
          <cell r="A1119" t="str">
            <v>A4273</v>
          </cell>
          <cell r="B1119" t="str">
            <v>RUTH TRIS KRISTIANTI</v>
          </cell>
          <cell r="C1119" t="str">
            <v>TEMA C2</v>
          </cell>
          <cell r="D1119">
            <v>45533</v>
          </cell>
          <cell r="E1119" t="str">
            <v>Aug-24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 t="str">
            <v>-</v>
          </cell>
          <cell r="AQ1119" t="str">
            <v>-</v>
          </cell>
          <cell r="AR1119" t="str">
            <v>REGULER</v>
          </cell>
          <cell r="AS1119" t="str">
            <v>REGULER</v>
          </cell>
          <cell r="AT1119" t="str">
            <v>REGULER</v>
          </cell>
          <cell r="AU1119" t="str">
            <v>EKSKLUSIF</v>
          </cell>
          <cell r="AV1119" t="str">
            <v/>
          </cell>
          <cell r="AW1119">
            <v>0</v>
          </cell>
          <cell r="AX1119">
            <v>5</v>
          </cell>
          <cell r="AY1119">
            <v>39</v>
          </cell>
          <cell r="AZ1119">
            <v>45</v>
          </cell>
          <cell r="BA1119">
            <v>45</v>
          </cell>
          <cell r="BB1119">
            <v>0</v>
          </cell>
          <cell r="BC1119">
            <v>5</v>
          </cell>
          <cell r="BD1119">
            <v>39</v>
          </cell>
          <cell r="BE1119">
            <v>45</v>
          </cell>
          <cell r="BF1119">
            <v>45</v>
          </cell>
          <cell r="BG1119" t="str">
            <v/>
          </cell>
          <cell r="BH1119">
            <v>0</v>
          </cell>
          <cell r="BI1119">
            <v>5</v>
          </cell>
          <cell r="BJ1119">
            <v>39</v>
          </cell>
          <cell r="BK1119">
            <v>45</v>
          </cell>
          <cell r="BL1119">
            <v>45</v>
          </cell>
          <cell r="BM1119">
            <v>22</v>
          </cell>
          <cell r="BN1119">
            <v>156</v>
          </cell>
          <cell r="BO1119" t="str">
            <v/>
          </cell>
          <cell r="BP1119">
            <v>0</v>
          </cell>
          <cell r="BQ1119">
            <v>5</v>
          </cell>
          <cell r="BR1119">
            <v>39</v>
          </cell>
          <cell r="BS1119">
            <v>45</v>
          </cell>
          <cell r="BT1119">
            <v>0</v>
          </cell>
          <cell r="BU1119">
            <v>22</v>
          </cell>
          <cell r="BV1119">
            <v>111</v>
          </cell>
          <cell r="BW1119">
            <v>0</v>
          </cell>
          <cell r="BX1119" t="str">
            <v>TIDAK</v>
          </cell>
          <cell r="BY1119" t="str">
            <v>TIDAK</v>
          </cell>
        </row>
        <row r="1120">
          <cell r="A1120" t="str">
            <v>A4274</v>
          </cell>
          <cell r="B1120" t="str">
            <v>SONIA SISCABELLA</v>
          </cell>
          <cell r="C1120" t="str">
            <v>TEMA C2</v>
          </cell>
          <cell r="D1120">
            <v>45533</v>
          </cell>
          <cell r="E1120" t="str">
            <v>Aug-24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 t="str">
            <v>-</v>
          </cell>
          <cell r="AQ1120" t="str">
            <v>-</v>
          </cell>
          <cell r="AR1120" t="str">
            <v>REGULER</v>
          </cell>
          <cell r="AS1120" t="str">
            <v>REGULER</v>
          </cell>
          <cell r="AT1120" t="str">
            <v>REGULER</v>
          </cell>
          <cell r="AU1120" t="str">
            <v>REGULER</v>
          </cell>
          <cell r="AV1120" t="str">
            <v/>
          </cell>
          <cell r="AW1120">
            <v>0</v>
          </cell>
          <cell r="AX1120">
            <v>5</v>
          </cell>
          <cell r="AY1120">
            <v>9</v>
          </cell>
          <cell r="AZ1120">
            <v>15</v>
          </cell>
          <cell r="BA1120">
            <v>1</v>
          </cell>
          <cell r="BB1120">
            <v>0</v>
          </cell>
          <cell r="BC1120">
            <v>5</v>
          </cell>
          <cell r="BD1120">
            <v>9</v>
          </cell>
          <cell r="BE1120">
            <v>15</v>
          </cell>
          <cell r="BF1120">
            <v>1</v>
          </cell>
          <cell r="BG1120" t="str">
            <v/>
          </cell>
          <cell r="BH1120">
            <v>0</v>
          </cell>
          <cell r="BI1120">
            <v>5</v>
          </cell>
          <cell r="BJ1120">
            <v>9</v>
          </cell>
          <cell r="BK1120">
            <v>15</v>
          </cell>
          <cell r="BL1120">
            <v>1</v>
          </cell>
          <cell r="BM1120" t="str">
            <v/>
          </cell>
          <cell r="BN1120">
            <v>30</v>
          </cell>
          <cell r="BO1120" t="str">
            <v/>
          </cell>
          <cell r="BP1120">
            <v>0</v>
          </cell>
          <cell r="BQ1120">
            <v>5</v>
          </cell>
          <cell r="BR1120">
            <v>9</v>
          </cell>
          <cell r="BS1120">
            <v>15</v>
          </cell>
          <cell r="BT1120">
            <v>1</v>
          </cell>
          <cell r="BU1120" t="str">
            <v/>
          </cell>
          <cell r="BV1120">
            <v>30</v>
          </cell>
          <cell r="BW1120">
            <v>1</v>
          </cell>
          <cell r="BX1120" t="str">
            <v>TIDAK</v>
          </cell>
          <cell r="BY1120" t="str">
            <v>TIDAK</v>
          </cell>
        </row>
        <row r="1121">
          <cell r="A1121" t="str">
            <v>A4275</v>
          </cell>
          <cell r="B1121" t="str">
            <v>TYAS LARAS SATI</v>
          </cell>
          <cell r="C1121" t="str">
            <v>TEMA C2</v>
          </cell>
          <cell r="D1121">
            <v>45533</v>
          </cell>
          <cell r="E1121" t="str">
            <v>Aug-24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 t="str">
            <v>-</v>
          </cell>
          <cell r="AQ1121" t="str">
            <v>-</v>
          </cell>
          <cell r="AR1121" t="str">
            <v>REGULER</v>
          </cell>
          <cell r="AS1121" t="str">
            <v>REGULER</v>
          </cell>
          <cell r="AT1121" t="str">
            <v>REGULER</v>
          </cell>
          <cell r="AU1121" t="str">
            <v>REGULER</v>
          </cell>
          <cell r="AV1121" t="str">
            <v/>
          </cell>
          <cell r="AW1121">
            <v>0</v>
          </cell>
          <cell r="AX1121">
            <v>5</v>
          </cell>
          <cell r="AY1121">
            <v>33</v>
          </cell>
          <cell r="AZ1121">
            <v>35</v>
          </cell>
          <cell r="BA1121">
            <v>30</v>
          </cell>
          <cell r="BB1121">
            <v>0</v>
          </cell>
          <cell r="BC1121">
            <v>5</v>
          </cell>
          <cell r="BD1121">
            <v>33</v>
          </cell>
          <cell r="BE1121">
            <v>35</v>
          </cell>
          <cell r="BF1121">
            <v>30</v>
          </cell>
          <cell r="BG1121" t="str">
            <v/>
          </cell>
          <cell r="BH1121">
            <v>0</v>
          </cell>
          <cell r="BI1121">
            <v>5</v>
          </cell>
          <cell r="BJ1121">
            <v>33</v>
          </cell>
          <cell r="BK1121">
            <v>35</v>
          </cell>
          <cell r="BL1121">
            <v>30</v>
          </cell>
          <cell r="BM1121" t="str">
            <v/>
          </cell>
          <cell r="BN1121">
            <v>103</v>
          </cell>
          <cell r="BO1121" t="str">
            <v/>
          </cell>
          <cell r="BP1121">
            <v>0</v>
          </cell>
          <cell r="BQ1121">
            <v>5</v>
          </cell>
          <cell r="BR1121">
            <v>33</v>
          </cell>
          <cell r="BS1121">
            <v>35</v>
          </cell>
          <cell r="BT1121">
            <v>30</v>
          </cell>
          <cell r="BU1121" t="str">
            <v/>
          </cell>
          <cell r="BV1121">
            <v>103</v>
          </cell>
          <cell r="BW1121">
            <v>1</v>
          </cell>
          <cell r="BX1121" t="str">
            <v>TIDAK</v>
          </cell>
          <cell r="BY1121" t="str">
            <v>TIDAK</v>
          </cell>
        </row>
        <row r="1122">
          <cell r="A1122" t="str">
            <v>A4276</v>
          </cell>
          <cell r="B1122" t="str">
            <v>UMMI AISYATUL LATIFAH ASARO</v>
          </cell>
          <cell r="C1122" t="str">
            <v>TEMA C2</v>
          </cell>
          <cell r="D1122">
            <v>45533</v>
          </cell>
          <cell r="E1122" t="str">
            <v>Aug-24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 t="str">
            <v>-</v>
          </cell>
          <cell r="AQ1122" t="str">
            <v>-</v>
          </cell>
          <cell r="AR1122" t="str">
            <v>REGULER</v>
          </cell>
          <cell r="AS1122" t="str">
            <v>REGULER</v>
          </cell>
          <cell r="AT1122" t="str">
            <v>REGULER</v>
          </cell>
          <cell r="AU1122" t="str">
            <v>REGULER</v>
          </cell>
          <cell r="AV1122" t="str">
            <v/>
          </cell>
          <cell r="AW1122">
            <v>0</v>
          </cell>
          <cell r="AX1122">
            <v>4</v>
          </cell>
          <cell r="AY1122">
            <v>25</v>
          </cell>
          <cell r="AZ1122">
            <v>36</v>
          </cell>
          <cell r="BA1122">
            <v>39</v>
          </cell>
          <cell r="BB1122">
            <v>0</v>
          </cell>
          <cell r="BC1122">
            <v>4</v>
          </cell>
          <cell r="BD1122">
            <v>25</v>
          </cell>
          <cell r="BE1122">
            <v>36</v>
          </cell>
          <cell r="BF1122">
            <v>39</v>
          </cell>
          <cell r="BG1122" t="str">
            <v/>
          </cell>
          <cell r="BH1122">
            <v>0</v>
          </cell>
          <cell r="BI1122">
            <v>4</v>
          </cell>
          <cell r="BJ1122">
            <v>25</v>
          </cell>
          <cell r="BK1122">
            <v>36</v>
          </cell>
          <cell r="BL1122">
            <v>39</v>
          </cell>
          <cell r="BM1122">
            <v>20</v>
          </cell>
          <cell r="BN1122">
            <v>124</v>
          </cell>
          <cell r="BO1122" t="str">
            <v/>
          </cell>
          <cell r="BP1122">
            <v>0</v>
          </cell>
          <cell r="BQ1122">
            <v>4</v>
          </cell>
          <cell r="BR1122">
            <v>25</v>
          </cell>
          <cell r="BS1122">
            <v>36</v>
          </cell>
          <cell r="BT1122">
            <v>39</v>
          </cell>
          <cell r="BU1122">
            <v>20</v>
          </cell>
          <cell r="BV1122">
            <v>124</v>
          </cell>
          <cell r="BW1122">
            <v>0</v>
          </cell>
          <cell r="BX1122" t="str">
            <v>TIDAK</v>
          </cell>
          <cell r="BY1122" t="str">
            <v>TIDAK</v>
          </cell>
        </row>
        <row r="1123">
          <cell r="A1123" t="str">
            <v>A1057</v>
          </cell>
          <cell r="B1123" t="str">
            <v>AULIA RAHMADANI</v>
          </cell>
          <cell r="C1123" t="str">
            <v>TEMA C2</v>
          </cell>
          <cell r="D1123">
            <v>45541</v>
          </cell>
          <cell r="E1123" t="str">
            <v>Sep-24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 t="str">
            <v>-</v>
          </cell>
          <cell r="AQ1123" t="str">
            <v>-</v>
          </cell>
          <cell r="AR1123" t="str">
            <v>-</v>
          </cell>
          <cell r="AS1123" t="str">
            <v>REGULER</v>
          </cell>
          <cell r="AT1123" t="str">
            <v>-</v>
          </cell>
          <cell r="AU1123" t="str">
            <v>REGULER</v>
          </cell>
          <cell r="AV1123" t="str">
            <v/>
          </cell>
          <cell r="AW1123">
            <v>0</v>
          </cell>
          <cell r="AX1123">
            <v>0</v>
          </cell>
          <cell r="AY1123">
            <v>22</v>
          </cell>
          <cell r="AZ1123">
            <v>0</v>
          </cell>
          <cell r="BA1123">
            <v>5</v>
          </cell>
          <cell r="BB1123">
            <v>0</v>
          </cell>
          <cell r="BC1123">
            <v>0</v>
          </cell>
          <cell r="BD1123">
            <v>22</v>
          </cell>
          <cell r="BE1123">
            <v>0</v>
          </cell>
          <cell r="BF1123">
            <v>5</v>
          </cell>
          <cell r="BG1123" t="str">
            <v/>
          </cell>
          <cell r="BH1123">
            <v>0</v>
          </cell>
          <cell r="BI1123">
            <v>0</v>
          </cell>
          <cell r="BJ1123">
            <v>22</v>
          </cell>
          <cell r="BK1123">
            <v>0</v>
          </cell>
          <cell r="BL1123">
            <v>5</v>
          </cell>
          <cell r="BM1123" t="str">
            <v/>
          </cell>
          <cell r="BN1123">
            <v>27</v>
          </cell>
          <cell r="BO1123" t="str">
            <v/>
          </cell>
          <cell r="BP1123">
            <v>0</v>
          </cell>
          <cell r="BQ1123">
            <v>0</v>
          </cell>
          <cell r="BR1123">
            <v>22</v>
          </cell>
          <cell r="BS1123">
            <v>0</v>
          </cell>
          <cell r="BT1123">
            <v>5</v>
          </cell>
          <cell r="BU1123" t="str">
            <v/>
          </cell>
          <cell r="BV1123">
            <v>27</v>
          </cell>
          <cell r="BW1123">
            <v>2</v>
          </cell>
          <cell r="BX1123" t="str">
            <v>TIDAK</v>
          </cell>
          <cell r="BY1123" t="str">
            <v>TIDAK</v>
          </cell>
        </row>
        <row r="1124">
          <cell r="A1124" t="str">
            <v>A4286</v>
          </cell>
          <cell r="B1124" t="str">
            <v>BUKHORI BUKHORI</v>
          </cell>
          <cell r="C1124" t="str">
            <v>TEMA C2</v>
          </cell>
          <cell r="D1124">
            <v>45540</v>
          </cell>
          <cell r="E1124" t="str">
            <v>Sep-24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 t="str">
            <v>-</v>
          </cell>
          <cell r="AQ1124" t="str">
            <v>-</v>
          </cell>
          <cell r="AR1124" t="str">
            <v>-</v>
          </cell>
          <cell r="AS1124" t="str">
            <v>REGULER</v>
          </cell>
          <cell r="AT1124" t="str">
            <v>-</v>
          </cell>
          <cell r="AU1124" t="str">
            <v>-</v>
          </cell>
          <cell r="AV1124" t="str">
            <v/>
          </cell>
          <cell r="AW1124">
            <v>0</v>
          </cell>
          <cell r="AX1124">
            <v>0</v>
          </cell>
          <cell r="AY1124">
            <v>26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26</v>
          </cell>
          <cell r="BE1124">
            <v>0</v>
          </cell>
          <cell r="BF1124">
            <v>0</v>
          </cell>
          <cell r="BG1124" t="str">
            <v/>
          </cell>
          <cell r="BH1124">
            <v>0</v>
          </cell>
          <cell r="BI1124">
            <v>0</v>
          </cell>
          <cell r="BJ1124">
            <v>26</v>
          </cell>
          <cell r="BK1124">
            <v>0</v>
          </cell>
          <cell r="BL1124">
            <v>0</v>
          </cell>
          <cell r="BM1124" t="str">
            <v/>
          </cell>
          <cell r="BN1124">
            <v>26</v>
          </cell>
          <cell r="BO1124" t="str">
            <v/>
          </cell>
          <cell r="BP1124">
            <v>0</v>
          </cell>
          <cell r="BQ1124">
            <v>0</v>
          </cell>
          <cell r="BR1124">
            <v>26</v>
          </cell>
          <cell r="BS1124">
            <v>0</v>
          </cell>
          <cell r="BT1124">
            <v>0</v>
          </cell>
          <cell r="BU1124" t="str">
            <v/>
          </cell>
          <cell r="BV1124">
            <v>26</v>
          </cell>
          <cell r="BW1124">
            <v>3</v>
          </cell>
          <cell r="BX1124" t="str">
            <v>DOWNGRADE</v>
          </cell>
          <cell r="BY1124" t="str">
            <v>RESET</v>
          </cell>
        </row>
        <row r="1125">
          <cell r="A1125" t="str">
            <v>A4287</v>
          </cell>
          <cell r="B1125" t="str">
            <v>FARA DHIYA HASFANA</v>
          </cell>
          <cell r="C1125" t="str">
            <v>TEMA C2</v>
          </cell>
          <cell r="D1125">
            <v>45540</v>
          </cell>
          <cell r="E1125" t="str">
            <v>Sep-24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 t="str">
            <v>-</v>
          </cell>
          <cell r="AQ1125" t="str">
            <v>-</v>
          </cell>
          <cell r="AR1125" t="str">
            <v>-</v>
          </cell>
          <cell r="AS1125" t="str">
            <v>REGULER</v>
          </cell>
          <cell r="AT1125" t="str">
            <v>REGULER</v>
          </cell>
          <cell r="AU1125" t="str">
            <v>EKSKLUSIF</v>
          </cell>
          <cell r="AV1125" t="str">
            <v/>
          </cell>
          <cell r="AW1125">
            <v>0</v>
          </cell>
          <cell r="AX1125">
            <v>0</v>
          </cell>
          <cell r="AY1125">
            <v>28</v>
          </cell>
          <cell r="AZ1125">
            <v>45</v>
          </cell>
          <cell r="BA1125">
            <v>44</v>
          </cell>
          <cell r="BB1125">
            <v>0</v>
          </cell>
          <cell r="BC1125">
            <v>0</v>
          </cell>
          <cell r="BD1125">
            <v>28</v>
          </cell>
          <cell r="BE1125">
            <v>45</v>
          </cell>
          <cell r="BF1125">
            <v>44</v>
          </cell>
          <cell r="BG1125" t="str">
            <v/>
          </cell>
          <cell r="BH1125">
            <v>0</v>
          </cell>
          <cell r="BI1125">
            <v>0</v>
          </cell>
          <cell r="BJ1125">
            <v>28</v>
          </cell>
          <cell r="BK1125">
            <v>45</v>
          </cell>
          <cell r="BL1125">
            <v>44</v>
          </cell>
          <cell r="BM1125">
            <v>22</v>
          </cell>
          <cell r="BN1125">
            <v>139</v>
          </cell>
          <cell r="BO1125" t="str">
            <v/>
          </cell>
          <cell r="BP1125">
            <v>0</v>
          </cell>
          <cell r="BQ1125">
            <v>0</v>
          </cell>
          <cell r="BR1125">
            <v>28</v>
          </cell>
          <cell r="BS1125">
            <v>45</v>
          </cell>
          <cell r="BT1125">
            <v>0</v>
          </cell>
          <cell r="BU1125">
            <v>22</v>
          </cell>
          <cell r="BV1125">
            <v>95</v>
          </cell>
          <cell r="BW1125">
            <v>0</v>
          </cell>
          <cell r="BX1125" t="str">
            <v>TIDAK</v>
          </cell>
          <cell r="BY1125" t="str">
            <v>TIDAK</v>
          </cell>
        </row>
        <row r="1126">
          <cell r="A1126" t="str">
            <v>A2668</v>
          </cell>
          <cell r="B1126" t="str">
            <v>OKTAVIANUS YUDITIRA SADEWA</v>
          </cell>
          <cell r="C1126" t="str">
            <v>TEMA C2</v>
          </cell>
          <cell r="D1126">
            <v>45540</v>
          </cell>
          <cell r="E1126" t="str">
            <v>Sep-24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 t="str">
            <v>-</v>
          </cell>
          <cell r="AQ1126" t="str">
            <v>-</v>
          </cell>
          <cell r="AR1126" t="str">
            <v>-</v>
          </cell>
          <cell r="AS1126" t="str">
            <v>REGULER</v>
          </cell>
          <cell r="AT1126" t="str">
            <v>-</v>
          </cell>
          <cell r="AU1126" t="str">
            <v>-</v>
          </cell>
          <cell r="AV1126" t="str">
            <v/>
          </cell>
          <cell r="AW1126">
            <v>0</v>
          </cell>
          <cell r="AX1126">
            <v>0</v>
          </cell>
          <cell r="AY1126">
            <v>13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13</v>
          </cell>
          <cell r="BE1126">
            <v>0</v>
          </cell>
          <cell r="BF1126">
            <v>0</v>
          </cell>
          <cell r="BG1126" t="str">
            <v/>
          </cell>
          <cell r="BH1126">
            <v>0</v>
          </cell>
          <cell r="BI1126">
            <v>0</v>
          </cell>
          <cell r="BJ1126">
            <v>13</v>
          </cell>
          <cell r="BK1126">
            <v>0</v>
          </cell>
          <cell r="BL1126">
            <v>0</v>
          </cell>
          <cell r="BM1126" t="str">
            <v/>
          </cell>
          <cell r="BN1126">
            <v>13</v>
          </cell>
          <cell r="BO1126" t="str">
            <v/>
          </cell>
          <cell r="BP1126">
            <v>0</v>
          </cell>
          <cell r="BQ1126">
            <v>0</v>
          </cell>
          <cell r="BR1126">
            <v>13</v>
          </cell>
          <cell r="BS1126">
            <v>0</v>
          </cell>
          <cell r="BT1126">
            <v>0</v>
          </cell>
          <cell r="BU1126" t="str">
            <v/>
          </cell>
          <cell r="BV1126">
            <v>13</v>
          </cell>
          <cell r="BW1126">
            <v>3</v>
          </cell>
          <cell r="BX1126" t="str">
            <v>DOWNGRADE</v>
          </cell>
          <cell r="BY1126" t="str">
            <v>RESET</v>
          </cell>
        </row>
        <row r="1127">
          <cell r="A1127" t="str">
            <v>A4284</v>
          </cell>
          <cell r="B1127" t="str">
            <v>TANIA KASIH</v>
          </cell>
          <cell r="C1127" t="str">
            <v>TEMA C2</v>
          </cell>
          <cell r="D1127">
            <v>45540</v>
          </cell>
          <cell r="E1127" t="str">
            <v>Sep-24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 t="str">
            <v>-</v>
          </cell>
          <cell r="AQ1127" t="str">
            <v>-</v>
          </cell>
          <cell r="AR1127" t="str">
            <v>-</v>
          </cell>
          <cell r="AS1127" t="str">
            <v>REGULER</v>
          </cell>
          <cell r="AT1127" t="str">
            <v>REGULER</v>
          </cell>
          <cell r="AU1127" t="str">
            <v>REGULER</v>
          </cell>
          <cell r="AV1127" t="str">
            <v/>
          </cell>
          <cell r="AW1127">
            <v>0</v>
          </cell>
          <cell r="AX1127">
            <v>0</v>
          </cell>
          <cell r="AY1127">
            <v>32</v>
          </cell>
          <cell r="AZ1127">
            <v>29</v>
          </cell>
          <cell r="BA1127">
            <v>34</v>
          </cell>
          <cell r="BB1127">
            <v>0</v>
          </cell>
          <cell r="BC1127">
            <v>0</v>
          </cell>
          <cell r="BD1127">
            <v>32</v>
          </cell>
          <cell r="BE1127">
            <v>29</v>
          </cell>
          <cell r="BF1127">
            <v>34</v>
          </cell>
          <cell r="BG1127" t="str">
            <v/>
          </cell>
          <cell r="BH1127">
            <v>0</v>
          </cell>
          <cell r="BI1127">
            <v>0</v>
          </cell>
          <cell r="BJ1127">
            <v>32</v>
          </cell>
          <cell r="BK1127">
            <v>29</v>
          </cell>
          <cell r="BL1127">
            <v>34</v>
          </cell>
          <cell r="BM1127" t="str">
            <v/>
          </cell>
          <cell r="BN1127">
            <v>95</v>
          </cell>
          <cell r="BO1127" t="str">
            <v/>
          </cell>
          <cell r="BP1127">
            <v>0</v>
          </cell>
          <cell r="BQ1127">
            <v>0</v>
          </cell>
          <cell r="BR1127">
            <v>32</v>
          </cell>
          <cell r="BS1127">
            <v>29</v>
          </cell>
          <cell r="BT1127">
            <v>34</v>
          </cell>
          <cell r="BU1127" t="str">
            <v/>
          </cell>
          <cell r="BV1127">
            <v>95</v>
          </cell>
          <cell r="BW1127">
            <v>1</v>
          </cell>
          <cell r="BX1127" t="str">
            <v>TIDAK</v>
          </cell>
          <cell r="BY1127" t="str">
            <v>TIDAK</v>
          </cell>
        </row>
        <row r="1128">
          <cell r="A1128" t="str">
            <v>A4285</v>
          </cell>
          <cell r="B1128" t="str">
            <v>VINO MUJAHIDIN</v>
          </cell>
          <cell r="C1128" t="str">
            <v>TEMA C2</v>
          </cell>
          <cell r="D1128">
            <v>45540</v>
          </cell>
          <cell r="E1128" t="str">
            <v>Sep-24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 t="str">
            <v>-</v>
          </cell>
          <cell r="AQ1128" t="str">
            <v>-</v>
          </cell>
          <cell r="AR1128" t="str">
            <v>-</v>
          </cell>
          <cell r="AS1128" t="str">
            <v>REGULER</v>
          </cell>
          <cell r="AT1128" t="str">
            <v>REGULER</v>
          </cell>
          <cell r="AU1128" t="str">
            <v>EKSKLUSIF</v>
          </cell>
          <cell r="AV1128" t="str">
            <v/>
          </cell>
          <cell r="AW1128">
            <v>0</v>
          </cell>
          <cell r="AX1128">
            <v>0</v>
          </cell>
          <cell r="AY1128">
            <v>25</v>
          </cell>
          <cell r="AZ1128">
            <v>45</v>
          </cell>
          <cell r="BA1128">
            <v>43</v>
          </cell>
          <cell r="BB1128">
            <v>0</v>
          </cell>
          <cell r="BC1128">
            <v>0</v>
          </cell>
          <cell r="BD1128">
            <v>25</v>
          </cell>
          <cell r="BE1128">
            <v>45</v>
          </cell>
          <cell r="BF1128">
            <v>43</v>
          </cell>
          <cell r="BG1128" t="str">
            <v/>
          </cell>
          <cell r="BH1128">
            <v>0</v>
          </cell>
          <cell r="BI1128">
            <v>0</v>
          </cell>
          <cell r="BJ1128">
            <v>25</v>
          </cell>
          <cell r="BK1128">
            <v>45</v>
          </cell>
          <cell r="BL1128">
            <v>43</v>
          </cell>
          <cell r="BM1128">
            <v>22</v>
          </cell>
          <cell r="BN1128">
            <v>135</v>
          </cell>
          <cell r="BO1128" t="str">
            <v/>
          </cell>
          <cell r="BP1128">
            <v>0</v>
          </cell>
          <cell r="BQ1128">
            <v>0</v>
          </cell>
          <cell r="BR1128">
            <v>25</v>
          </cell>
          <cell r="BS1128">
            <v>45</v>
          </cell>
          <cell r="BT1128">
            <v>0</v>
          </cell>
          <cell r="BU1128">
            <v>22</v>
          </cell>
          <cell r="BV1128">
            <v>92</v>
          </cell>
          <cell r="BW1128">
            <v>0</v>
          </cell>
          <cell r="BX1128" t="str">
            <v>TIDAK</v>
          </cell>
          <cell r="BY1128" t="str">
            <v>TIDAK</v>
          </cell>
        </row>
        <row r="1129">
          <cell r="A1129" t="str">
            <v>A4319</v>
          </cell>
          <cell r="B1129" t="str">
            <v>FINA ARIMBI</v>
          </cell>
          <cell r="C1129" t="str">
            <v>TEMA C2</v>
          </cell>
          <cell r="D1129">
            <v>45553</v>
          </cell>
          <cell r="E1129" t="str">
            <v>Sep-24</v>
          </cell>
          <cell r="F1129">
            <v>0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 t="str">
            <v>-</v>
          </cell>
          <cell r="AQ1129" t="str">
            <v>-</v>
          </cell>
          <cell r="AR1129" t="str">
            <v>-</v>
          </cell>
          <cell r="AS1129" t="str">
            <v>REGULER</v>
          </cell>
          <cell r="AT1129" t="str">
            <v>REGULER</v>
          </cell>
          <cell r="AU1129" t="str">
            <v>REGULER</v>
          </cell>
          <cell r="AV1129" t="str">
            <v/>
          </cell>
          <cell r="AW1129">
            <v>0</v>
          </cell>
          <cell r="AX1129">
            <v>0</v>
          </cell>
          <cell r="AY1129">
            <v>12</v>
          </cell>
          <cell r="AZ1129">
            <v>31</v>
          </cell>
          <cell r="BA1129">
            <v>13</v>
          </cell>
          <cell r="BB1129">
            <v>0</v>
          </cell>
          <cell r="BC1129">
            <v>0</v>
          </cell>
          <cell r="BD1129">
            <v>12</v>
          </cell>
          <cell r="BE1129">
            <v>31</v>
          </cell>
          <cell r="BF1129">
            <v>13</v>
          </cell>
          <cell r="BG1129" t="str">
            <v/>
          </cell>
          <cell r="BH1129">
            <v>0</v>
          </cell>
          <cell r="BI1129">
            <v>0</v>
          </cell>
          <cell r="BJ1129">
            <v>12</v>
          </cell>
          <cell r="BK1129">
            <v>31</v>
          </cell>
          <cell r="BL1129">
            <v>13</v>
          </cell>
          <cell r="BM1129">
            <v>3</v>
          </cell>
          <cell r="BN1129">
            <v>59</v>
          </cell>
          <cell r="BO1129" t="str">
            <v/>
          </cell>
          <cell r="BP1129">
            <v>0</v>
          </cell>
          <cell r="BQ1129">
            <v>0</v>
          </cell>
          <cell r="BR1129">
            <v>12</v>
          </cell>
          <cell r="BS1129">
            <v>31</v>
          </cell>
          <cell r="BT1129">
            <v>13</v>
          </cell>
          <cell r="BU1129">
            <v>3</v>
          </cell>
          <cell r="BV1129">
            <v>59</v>
          </cell>
          <cell r="BW1129">
            <v>0</v>
          </cell>
          <cell r="BX1129" t="str">
            <v>TIDAK</v>
          </cell>
          <cell r="BY1129" t="str">
            <v>TIDAK</v>
          </cell>
        </row>
        <row r="1130">
          <cell r="A1130">
            <v>92259</v>
          </cell>
          <cell r="B1130" t="str">
            <v>Novi Anggraini</v>
          </cell>
          <cell r="C1130" t="str">
            <v>TEMA C2</v>
          </cell>
          <cell r="D1130">
            <v>45553</v>
          </cell>
          <cell r="E1130" t="str">
            <v>Sep-24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 t="str">
            <v>-</v>
          </cell>
          <cell r="AQ1130" t="str">
            <v>-</v>
          </cell>
          <cell r="AR1130" t="str">
            <v>-</v>
          </cell>
          <cell r="AS1130" t="str">
            <v>REGULER</v>
          </cell>
          <cell r="AT1130" t="str">
            <v>REGULER</v>
          </cell>
          <cell r="AU1130" t="str">
            <v>REGULER</v>
          </cell>
          <cell r="AV1130" t="str">
            <v/>
          </cell>
          <cell r="AW1130">
            <v>0</v>
          </cell>
          <cell r="AX1130">
            <v>0</v>
          </cell>
          <cell r="AY1130">
            <v>18</v>
          </cell>
          <cell r="AZ1130">
            <v>36</v>
          </cell>
          <cell r="BA1130">
            <v>39</v>
          </cell>
          <cell r="BB1130">
            <v>0</v>
          </cell>
          <cell r="BC1130">
            <v>0</v>
          </cell>
          <cell r="BD1130">
            <v>18</v>
          </cell>
          <cell r="BE1130">
            <v>36</v>
          </cell>
          <cell r="BF1130">
            <v>39</v>
          </cell>
          <cell r="BG1130" t="str">
            <v/>
          </cell>
          <cell r="BH1130">
            <v>0</v>
          </cell>
          <cell r="BI1130">
            <v>0</v>
          </cell>
          <cell r="BJ1130">
            <v>18</v>
          </cell>
          <cell r="BK1130">
            <v>36</v>
          </cell>
          <cell r="BL1130">
            <v>39</v>
          </cell>
          <cell r="BM1130">
            <v>18</v>
          </cell>
          <cell r="BN1130">
            <v>111</v>
          </cell>
          <cell r="BO1130" t="str">
            <v/>
          </cell>
          <cell r="BP1130">
            <v>0</v>
          </cell>
          <cell r="BQ1130">
            <v>0</v>
          </cell>
          <cell r="BR1130">
            <v>18</v>
          </cell>
          <cell r="BS1130">
            <v>36</v>
          </cell>
          <cell r="BT1130">
            <v>39</v>
          </cell>
          <cell r="BU1130">
            <v>18</v>
          </cell>
          <cell r="BV1130">
            <v>111</v>
          </cell>
          <cell r="BW1130">
            <v>0</v>
          </cell>
          <cell r="BX1130" t="str">
            <v>TIDAK</v>
          </cell>
          <cell r="BY1130" t="str">
            <v>TIDAK</v>
          </cell>
        </row>
        <row r="1131">
          <cell r="A1131" t="str">
            <v>A4320</v>
          </cell>
          <cell r="B1131" t="str">
            <v>CARINA MONIQ ANADELLA</v>
          </cell>
          <cell r="C1131" t="str">
            <v>TEMA C2</v>
          </cell>
          <cell r="D1131">
            <v>45553</v>
          </cell>
          <cell r="E1131" t="str">
            <v>Sep-24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 t="str">
            <v>-</v>
          </cell>
          <cell r="AQ1131" t="str">
            <v>-</v>
          </cell>
          <cell r="AR1131" t="str">
            <v>-</v>
          </cell>
          <cell r="AS1131" t="str">
            <v>REGULER</v>
          </cell>
          <cell r="AT1131" t="str">
            <v>REGULER</v>
          </cell>
          <cell r="AU1131" t="str">
            <v>REGULER</v>
          </cell>
          <cell r="AV1131" t="str">
            <v/>
          </cell>
          <cell r="AW1131">
            <v>0</v>
          </cell>
          <cell r="AX1131">
            <v>0</v>
          </cell>
          <cell r="AY1131">
            <v>15</v>
          </cell>
          <cell r="AZ1131">
            <v>40</v>
          </cell>
          <cell r="BA1131">
            <v>38</v>
          </cell>
          <cell r="BB1131">
            <v>0</v>
          </cell>
          <cell r="BC1131">
            <v>0</v>
          </cell>
          <cell r="BD1131">
            <v>15</v>
          </cell>
          <cell r="BE1131">
            <v>40</v>
          </cell>
          <cell r="BF1131">
            <v>38</v>
          </cell>
          <cell r="BG1131" t="str">
            <v/>
          </cell>
          <cell r="BH1131">
            <v>0</v>
          </cell>
          <cell r="BI1131">
            <v>0</v>
          </cell>
          <cell r="BJ1131">
            <v>15</v>
          </cell>
          <cell r="BK1131">
            <v>40</v>
          </cell>
          <cell r="BL1131">
            <v>38</v>
          </cell>
          <cell r="BM1131">
            <v>20</v>
          </cell>
          <cell r="BN1131">
            <v>113</v>
          </cell>
          <cell r="BO1131" t="str">
            <v/>
          </cell>
          <cell r="BP1131">
            <v>0</v>
          </cell>
          <cell r="BQ1131">
            <v>0</v>
          </cell>
          <cell r="BR1131">
            <v>15</v>
          </cell>
          <cell r="BS1131">
            <v>40</v>
          </cell>
          <cell r="BT1131">
            <v>38</v>
          </cell>
          <cell r="BU1131">
            <v>20</v>
          </cell>
          <cell r="BV1131">
            <v>113</v>
          </cell>
          <cell r="BW1131">
            <v>0</v>
          </cell>
          <cell r="BX1131" t="str">
            <v>TIDAK</v>
          </cell>
          <cell r="BY1131" t="str">
            <v>TIDAK</v>
          </cell>
        </row>
        <row r="1132">
          <cell r="A1132" t="str">
            <v>A4321</v>
          </cell>
          <cell r="B1132" t="str">
            <v>AULIA NUR AZIZAH</v>
          </cell>
          <cell r="C1132" t="str">
            <v>TEMA C2</v>
          </cell>
          <cell r="D1132">
            <v>45553</v>
          </cell>
          <cell r="E1132" t="str">
            <v>Sep-24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 t="str">
            <v>-</v>
          </cell>
          <cell r="AQ1132" t="str">
            <v>-</v>
          </cell>
          <cell r="AR1132" t="str">
            <v>-</v>
          </cell>
          <cell r="AS1132" t="str">
            <v>REGULER</v>
          </cell>
          <cell r="AT1132" t="str">
            <v>REGULER</v>
          </cell>
          <cell r="AU1132" t="str">
            <v>REGULER</v>
          </cell>
          <cell r="AV1132" t="str">
            <v/>
          </cell>
          <cell r="AW1132">
            <v>0</v>
          </cell>
          <cell r="AX1132">
            <v>0</v>
          </cell>
          <cell r="AY1132">
            <v>19</v>
          </cell>
          <cell r="AZ1132">
            <v>49</v>
          </cell>
          <cell r="BA1132">
            <v>45</v>
          </cell>
          <cell r="BB1132">
            <v>0</v>
          </cell>
          <cell r="BC1132">
            <v>0</v>
          </cell>
          <cell r="BD1132">
            <v>19</v>
          </cell>
          <cell r="BE1132">
            <v>49</v>
          </cell>
          <cell r="BF1132">
            <v>45</v>
          </cell>
          <cell r="BG1132" t="str">
            <v/>
          </cell>
          <cell r="BH1132">
            <v>0</v>
          </cell>
          <cell r="BI1132">
            <v>0</v>
          </cell>
          <cell r="BJ1132">
            <v>19</v>
          </cell>
          <cell r="BK1132">
            <v>49</v>
          </cell>
          <cell r="BL1132">
            <v>45</v>
          </cell>
          <cell r="BM1132">
            <v>22</v>
          </cell>
          <cell r="BN1132">
            <v>135</v>
          </cell>
          <cell r="BO1132" t="str">
            <v/>
          </cell>
          <cell r="BP1132">
            <v>0</v>
          </cell>
          <cell r="BQ1132">
            <v>0</v>
          </cell>
          <cell r="BR1132">
            <v>19</v>
          </cell>
          <cell r="BS1132">
            <v>49</v>
          </cell>
          <cell r="BT1132">
            <v>45</v>
          </cell>
          <cell r="BU1132">
            <v>22</v>
          </cell>
          <cell r="BV1132">
            <v>135</v>
          </cell>
          <cell r="BW1132">
            <v>0</v>
          </cell>
          <cell r="BX1132" t="str">
            <v>TIDAK</v>
          </cell>
          <cell r="BY1132" t="str">
            <v>TIDAK</v>
          </cell>
        </row>
        <row r="1133">
          <cell r="A1133" t="str">
            <v>A4322</v>
          </cell>
          <cell r="B1133" t="str">
            <v>AICO JUSU</v>
          </cell>
          <cell r="C1133" t="str">
            <v>TEMA C2</v>
          </cell>
          <cell r="D1133">
            <v>45553</v>
          </cell>
          <cell r="E1133" t="str">
            <v>Sep-24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 t="str">
            <v>-</v>
          </cell>
          <cell r="AQ1133" t="str">
            <v>-</v>
          </cell>
          <cell r="AR1133" t="str">
            <v>-</v>
          </cell>
          <cell r="AS1133" t="str">
            <v>REGULER</v>
          </cell>
          <cell r="AT1133" t="str">
            <v>REGULER</v>
          </cell>
          <cell r="AU1133" t="str">
            <v>REGULER</v>
          </cell>
          <cell r="AV1133" t="str">
            <v/>
          </cell>
          <cell r="AW1133">
            <v>0</v>
          </cell>
          <cell r="AX1133">
            <v>0</v>
          </cell>
          <cell r="AY1133">
            <v>19</v>
          </cell>
          <cell r="AZ1133">
            <v>49</v>
          </cell>
          <cell r="BA1133">
            <v>45</v>
          </cell>
          <cell r="BB1133">
            <v>0</v>
          </cell>
          <cell r="BC1133">
            <v>0</v>
          </cell>
          <cell r="BD1133">
            <v>19</v>
          </cell>
          <cell r="BE1133">
            <v>49</v>
          </cell>
          <cell r="BF1133">
            <v>45</v>
          </cell>
          <cell r="BG1133" t="str">
            <v/>
          </cell>
          <cell r="BH1133">
            <v>0</v>
          </cell>
          <cell r="BI1133">
            <v>0</v>
          </cell>
          <cell r="BJ1133">
            <v>19</v>
          </cell>
          <cell r="BK1133">
            <v>49</v>
          </cell>
          <cell r="BL1133">
            <v>45</v>
          </cell>
          <cell r="BM1133">
            <v>22</v>
          </cell>
          <cell r="BN1133">
            <v>135</v>
          </cell>
          <cell r="BO1133" t="str">
            <v/>
          </cell>
          <cell r="BP1133">
            <v>0</v>
          </cell>
          <cell r="BQ1133">
            <v>0</v>
          </cell>
          <cell r="BR1133">
            <v>19</v>
          </cell>
          <cell r="BS1133">
            <v>49</v>
          </cell>
          <cell r="BT1133">
            <v>45</v>
          </cell>
          <cell r="BU1133">
            <v>22</v>
          </cell>
          <cell r="BV1133">
            <v>135</v>
          </cell>
          <cell r="BW1133">
            <v>0</v>
          </cell>
          <cell r="BX1133" t="str">
            <v>TIDAK</v>
          </cell>
          <cell r="BY1133" t="str">
            <v>TIDAK</v>
          </cell>
        </row>
        <row r="1134">
          <cell r="A1134" t="str">
            <v>A4323</v>
          </cell>
          <cell r="B1134" t="str">
            <v>ROHEDI ANNISA WIJAYANTI</v>
          </cell>
          <cell r="C1134" t="str">
            <v>TEMA C2</v>
          </cell>
          <cell r="D1134">
            <v>45553</v>
          </cell>
          <cell r="E1134" t="str">
            <v>Sep-24</v>
          </cell>
          <cell r="F1134">
            <v>0</v>
          </cell>
          <cell r="G1134">
            <v>0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 t="str">
            <v>-</v>
          </cell>
          <cell r="AQ1134" t="str">
            <v>-</v>
          </cell>
          <cell r="AR1134" t="str">
            <v>-</v>
          </cell>
          <cell r="AS1134" t="str">
            <v>REGULER</v>
          </cell>
          <cell r="AT1134" t="str">
            <v>REGULER</v>
          </cell>
          <cell r="AU1134" t="str">
            <v>REGULER</v>
          </cell>
          <cell r="AV1134" t="str">
            <v/>
          </cell>
          <cell r="AW1134">
            <v>0</v>
          </cell>
          <cell r="AX1134">
            <v>0</v>
          </cell>
          <cell r="AY1134">
            <v>19</v>
          </cell>
          <cell r="AZ1134">
            <v>36</v>
          </cell>
          <cell r="BA1134">
            <v>41</v>
          </cell>
          <cell r="BB1134">
            <v>0</v>
          </cell>
          <cell r="BC1134">
            <v>0</v>
          </cell>
          <cell r="BD1134">
            <v>19</v>
          </cell>
          <cell r="BE1134">
            <v>36</v>
          </cell>
          <cell r="BF1134">
            <v>41</v>
          </cell>
          <cell r="BG1134" t="str">
            <v/>
          </cell>
          <cell r="BH1134">
            <v>0</v>
          </cell>
          <cell r="BI1134">
            <v>0</v>
          </cell>
          <cell r="BJ1134">
            <v>19</v>
          </cell>
          <cell r="BK1134">
            <v>36</v>
          </cell>
          <cell r="BL1134">
            <v>41</v>
          </cell>
          <cell r="BM1134">
            <v>20</v>
          </cell>
          <cell r="BN1134">
            <v>116</v>
          </cell>
          <cell r="BO1134" t="str">
            <v/>
          </cell>
          <cell r="BP1134">
            <v>0</v>
          </cell>
          <cell r="BQ1134">
            <v>0</v>
          </cell>
          <cell r="BR1134">
            <v>19</v>
          </cell>
          <cell r="BS1134">
            <v>36</v>
          </cell>
          <cell r="BT1134">
            <v>41</v>
          </cell>
          <cell r="BU1134">
            <v>20</v>
          </cell>
          <cell r="BV1134">
            <v>116</v>
          </cell>
          <cell r="BW1134">
            <v>0</v>
          </cell>
          <cell r="BX1134" t="str">
            <v>TIDAK</v>
          </cell>
          <cell r="BY1134" t="str">
            <v>TIDAK</v>
          </cell>
        </row>
        <row r="1135">
          <cell r="A1135" t="str">
            <v>A4324</v>
          </cell>
          <cell r="B1135" t="str">
            <v>MARIA CESHA PUTRIAWAN</v>
          </cell>
          <cell r="C1135" t="str">
            <v>TEMA C2</v>
          </cell>
          <cell r="D1135">
            <v>45553</v>
          </cell>
          <cell r="E1135" t="str">
            <v>Sep-24</v>
          </cell>
          <cell r="F1135">
            <v>0</v>
          </cell>
          <cell r="G1135">
            <v>0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 t="str">
            <v>-</v>
          </cell>
          <cell r="AQ1135" t="str">
            <v>-</v>
          </cell>
          <cell r="AR1135" t="str">
            <v>-</v>
          </cell>
          <cell r="AS1135" t="str">
            <v>REGULER</v>
          </cell>
          <cell r="AT1135" t="str">
            <v>REGULER</v>
          </cell>
          <cell r="AU1135" t="str">
            <v>REGULER</v>
          </cell>
          <cell r="AV1135" t="str">
            <v/>
          </cell>
          <cell r="AW1135">
            <v>0</v>
          </cell>
          <cell r="AX1135">
            <v>0</v>
          </cell>
          <cell r="AY1135">
            <v>19</v>
          </cell>
          <cell r="AZ1135">
            <v>40</v>
          </cell>
          <cell r="BA1135">
            <v>43</v>
          </cell>
          <cell r="BB1135">
            <v>0</v>
          </cell>
          <cell r="BC1135">
            <v>0</v>
          </cell>
          <cell r="BD1135">
            <v>19</v>
          </cell>
          <cell r="BE1135">
            <v>40</v>
          </cell>
          <cell r="BF1135">
            <v>43</v>
          </cell>
          <cell r="BG1135" t="str">
            <v/>
          </cell>
          <cell r="BH1135">
            <v>0</v>
          </cell>
          <cell r="BI1135">
            <v>0</v>
          </cell>
          <cell r="BJ1135">
            <v>19</v>
          </cell>
          <cell r="BK1135">
            <v>40</v>
          </cell>
          <cell r="BL1135">
            <v>43</v>
          </cell>
          <cell r="BM1135">
            <v>18</v>
          </cell>
          <cell r="BN1135">
            <v>120</v>
          </cell>
          <cell r="BO1135" t="str">
            <v/>
          </cell>
          <cell r="BP1135">
            <v>0</v>
          </cell>
          <cell r="BQ1135">
            <v>0</v>
          </cell>
          <cell r="BR1135">
            <v>19</v>
          </cell>
          <cell r="BS1135">
            <v>40</v>
          </cell>
          <cell r="BT1135">
            <v>43</v>
          </cell>
          <cell r="BU1135">
            <v>18</v>
          </cell>
          <cell r="BV1135">
            <v>120</v>
          </cell>
          <cell r="BW1135">
            <v>0</v>
          </cell>
          <cell r="BX1135" t="str">
            <v>TIDAK</v>
          </cell>
          <cell r="BY1135" t="str">
            <v>TIDAK</v>
          </cell>
        </row>
        <row r="1136">
          <cell r="A1136" t="str">
            <v>A4325</v>
          </cell>
          <cell r="B1136" t="str">
            <v>SHAFA KANDRAYU</v>
          </cell>
          <cell r="C1136" t="str">
            <v>TEMA C2</v>
          </cell>
          <cell r="D1136">
            <v>45553</v>
          </cell>
          <cell r="E1136" t="str">
            <v>Sep-24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 t="str">
            <v>-</v>
          </cell>
          <cell r="AQ1136" t="str">
            <v>-</v>
          </cell>
          <cell r="AR1136" t="str">
            <v>-</v>
          </cell>
          <cell r="AS1136" t="str">
            <v>REGULER</v>
          </cell>
          <cell r="AT1136" t="str">
            <v>REGULER</v>
          </cell>
          <cell r="AU1136" t="str">
            <v>REGULER</v>
          </cell>
          <cell r="AV1136" t="str">
            <v/>
          </cell>
          <cell r="AW1136">
            <v>0</v>
          </cell>
          <cell r="AX1136">
            <v>0</v>
          </cell>
          <cell r="AY1136">
            <v>19</v>
          </cell>
          <cell r="AZ1136">
            <v>36</v>
          </cell>
          <cell r="BA1136">
            <v>39</v>
          </cell>
          <cell r="BB1136">
            <v>0</v>
          </cell>
          <cell r="BC1136">
            <v>0</v>
          </cell>
          <cell r="BD1136">
            <v>19</v>
          </cell>
          <cell r="BE1136">
            <v>36</v>
          </cell>
          <cell r="BF1136">
            <v>39</v>
          </cell>
          <cell r="BG1136" t="str">
            <v/>
          </cell>
          <cell r="BH1136">
            <v>0</v>
          </cell>
          <cell r="BI1136">
            <v>0</v>
          </cell>
          <cell r="BJ1136">
            <v>19</v>
          </cell>
          <cell r="BK1136">
            <v>36</v>
          </cell>
          <cell r="BL1136">
            <v>39</v>
          </cell>
          <cell r="BM1136">
            <v>21</v>
          </cell>
          <cell r="BN1136">
            <v>115</v>
          </cell>
          <cell r="BO1136" t="str">
            <v/>
          </cell>
          <cell r="BP1136">
            <v>0</v>
          </cell>
          <cell r="BQ1136">
            <v>0</v>
          </cell>
          <cell r="BR1136">
            <v>19</v>
          </cell>
          <cell r="BS1136">
            <v>36</v>
          </cell>
          <cell r="BT1136">
            <v>39</v>
          </cell>
          <cell r="BU1136">
            <v>21</v>
          </cell>
          <cell r="BV1136">
            <v>115</v>
          </cell>
          <cell r="BW1136">
            <v>0</v>
          </cell>
          <cell r="BX1136" t="str">
            <v>TIDAK</v>
          </cell>
          <cell r="BY1136" t="str">
            <v>TIDAK</v>
          </cell>
        </row>
        <row r="1137">
          <cell r="A1137" t="str">
            <v>A4326</v>
          </cell>
          <cell r="B1137" t="str">
            <v>ASTIRA NOVANTARA</v>
          </cell>
          <cell r="C1137" t="str">
            <v>TEMA C2</v>
          </cell>
          <cell r="D1137">
            <v>45553</v>
          </cell>
          <cell r="E1137" t="str">
            <v>Sep-24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 t="str">
            <v>-</v>
          </cell>
          <cell r="AQ1137" t="str">
            <v>-</v>
          </cell>
          <cell r="AR1137" t="str">
            <v>-</v>
          </cell>
          <cell r="AS1137" t="str">
            <v>REGULER</v>
          </cell>
          <cell r="AT1137" t="str">
            <v>REGULER</v>
          </cell>
          <cell r="AU1137" t="str">
            <v>REGULER</v>
          </cell>
          <cell r="AV1137" t="str">
            <v/>
          </cell>
          <cell r="AW1137">
            <v>0</v>
          </cell>
          <cell r="AX1137">
            <v>0</v>
          </cell>
          <cell r="AY1137">
            <v>19</v>
          </cell>
          <cell r="AZ1137">
            <v>45</v>
          </cell>
          <cell r="BA1137">
            <v>44</v>
          </cell>
          <cell r="BB1137">
            <v>0</v>
          </cell>
          <cell r="BC1137">
            <v>0</v>
          </cell>
          <cell r="BD1137">
            <v>19</v>
          </cell>
          <cell r="BE1137">
            <v>45</v>
          </cell>
          <cell r="BF1137">
            <v>44</v>
          </cell>
          <cell r="BG1137" t="str">
            <v/>
          </cell>
          <cell r="BH1137">
            <v>0</v>
          </cell>
          <cell r="BI1137">
            <v>0</v>
          </cell>
          <cell r="BJ1137">
            <v>19</v>
          </cell>
          <cell r="BK1137">
            <v>45</v>
          </cell>
          <cell r="BL1137">
            <v>44</v>
          </cell>
          <cell r="BM1137">
            <v>21</v>
          </cell>
          <cell r="BN1137">
            <v>129</v>
          </cell>
          <cell r="BO1137" t="str">
            <v/>
          </cell>
          <cell r="BP1137">
            <v>0</v>
          </cell>
          <cell r="BQ1137">
            <v>0</v>
          </cell>
          <cell r="BR1137">
            <v>19</v>
          </cell>
          <cell r="BS1137">
            <v>45</v>
          </cell>
          <cell r="BT1137">
            <v>44</v>
          </cell>
          <cell r="BU1137">
            <v>21</v>
          </cell>
          <cell r="BV1137">
            <v>129</v>
          </cell>
          <cell r="BW1137">
            <v>0</v>
          </cell>
          <cell r="BX1137" t="str">
            <v>TIDAK</v>
          </cell>
          <cell r="BY1137" t="str">
            <v>TIDAK</v>
          </cell>
        </row>
        <row r="1138">
          <cell r="A1138" t="str">
            <v>A4327</v>
          </cell>
          <cell r="B1138" t="str">
            <v>NAZWAL AULYA RONDA</v>
          </cell>
          <cell r="C1138" t="str">
            <v>TEMA C2</v>
          </cell>
          <cell r="D1138">
            <v>45553</v>
          </cell>
          <cell r="E1138" t="str">
            <v>Sep-24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 t="str">
            <v>-</v>
          </cell>
          <cell r="AQ1138" t="str">
            <v>-</v>
          </cell>
          <cell r="AR1138" t="str">
            <v>-</v>
          </cell>
          <cell r="AS1138" t="str">
            <v>REGULER</v>
          </cell>
          <cell r="AT1138" t="str">
            <v>REGULER</v>
          </cell>
          <cell r="AU1138" t="str">
            <v>REGULER</v>
          </cell>
          <cell r="AV1138" t="str">
            <v/>
          </cell>
          <cell r="AW1138">
            <v>0</v>
          </cell>
          <cell r="AX1138">
            <v>0</v>
          </cell>
          <cell r="AY1138">
            <v>19</v>
          </cell>
          <cell r="AZ1138">
            <v>42</v>
          </cell>
          <cell r="BA1138">
            <v>21</v>
          </cell>
          <cell r="BB1138">
            <v>0</v>
          </cell>
          <cell r="BC1138">
            <v>0</v>
          </cell>
          <cell r="BD1138">
            <v>19</v>
          </cell>
          <cell r="BE1138">
            <v>42</v>
          </cell>
          <cell r="BF1138">
            <v>21</v>
          </cell>
          <cell r="BG1138" t="str">
            <v/>
          </cell>
          <cell r="BH1138">
            <v>0</v>
          </cell>
          <cell r="BI1138">
            <v>0</v>
          </cell>
          <cell r="BJ1138">
            <v>19</v>
          </cell>
          <cell r="BK1138">
            <v>42</v>
          </cell>
          <cell r="BL1138">
            <v>21</v>
          </cell>
          <cell r="BM1138" t="str">
            <v/>
          </cell>
          <cell r="BN1138">
            <v>82</v>
          </cell>
          <cell r="BO1138" t="str">
            <v/>
          </cell>
          <cell r="BP1138">
            <v>0</v>
          </cell>
          <cell r="BQ1138">
            <v>0</v>
          </cell>
          <cell r="BR1138">
            <v>19</v>
          </cell>
          <cell r="BS1138">
            <v>42</v>
          </cell>
          <cell r="BT1138">
            <v>21</v>
          </cell>
          <cell r="BU1138" t="str">
            <v/>
          </cell>
          <cell r="BV1138">
            <v>82</v>
          </cell>
          <cell r="BW1138">
            <v>1</v>
          </cell>
          <cell r="BX1138" t="str">
            <v>TIDAK</v>
          </cell>
          <cell r="BY1138" t="str">
            <v>TIDAK</v>
          </cell>
        </row>
        <row r="1139">
          <cell r="A1139" t="str">
            <v>A4338</v>
          </cell>
          <cell r="B1139" t="str">
            <v>ESTHER VELIANA</v>
          </cell>
          <cell r="C1139" t="str">
            <v>TEMA C2</v>
          </cell>
          <cell r="D1139">
            <v>45562</v>
          </cell>
          <cell r="E1139" t="str">
            <v>Sep-24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 t="str">
            <v>-</v>
          </cell>
          <cell r="AQ1139" t="str">
            <v>-</v>
          </cell>
          <cell r="AR1139" t="str">
            <v>-</v>
          </cell>
          <cell r="AS1139" t="str">
            <v>REGULER</v>
          </cell>
          <cell r="AT1139" t="str">
            <v>REGULER</v>
          </cell>
          <cell r="AU1139" t="str">
            <v>REGULER</v>
          </cell>
          <cell r="AV1139" t="str">
            <v/>
          </cell>
          <cell r="AW1139">
            <v>0</v>
          </cell>
          <cell r="AX1139">
            <v>0</v>
          </cell>
          <cell r="AY1139">
            <v>4</v>
          </cell>
          <cell r="AZ1139">
            <v>28</v>
          </cell>
          <cell r="BA1139">
            <v>9</v>
          </cell>
          <cell r="BB1139">
            <v>0</v>
          </cell>
          <cell r="BC1139">
            <v>0</v>
          </cell>
          <cell r="BD1139">
            <v>4</v>
          </cell>
          <cell r="BE1139">
            <v>28</v>
          </cell>
          <cell r="BF1139">
            <v>9</v>
          </cell>
          <cell r="BG1139" t="str">
            <v/>
          </cell>
          <cell r="BH1139">
            <v>0</v>
          </cell>
          <cell r="BI1139">
            <v>0</v>
          </cell>
          <cell r="BJ1139">
            <v>4</v>
          </cell>
          <cell r="BK1139">
            <v>28</v>
          </cell>
          <cell r="BL1139">
            <v>9</v>
          </cell>
          <cell r="BM1139" t="str">
            <v/>
          </cell>
          <cell r="BN1139">
            <v>41</v>
          </cell>
          <cell r="BO1139" t="str">
            <v/>
          </cell>
          <cell r="BP1139">
            <v>0</v>
          </cell>
          <cell r="BQ1139">
            <v>0</v>
          </cell>
          <cell r="BR1139">
            <v>4</v>
          </cell>
          <cell r="BS1139">
            <v>28</v>
          </cell>
          <cell r="BT1139">
            <v>9</v>
          </cell>
          <cell r="BU1139" t="str">
            <v/>
          </cell>
          <cell r="BV1139">
            <v>41</v>
          </cell>
          <cell r="BW1139">
            <v>1</v>
          </cell>
          <cell r="BX1139" t="str">
            <v>TIDAK</v>
          </cell>
          <cell r="BY1139" t="str">
            <v>TIDAK</v>
          </cell>
        </row>
        <row r="1140">
          <cell r="A1140" t="str">
            <v>A4339</v>
          </cell>
          <cell r="B1140" t="str">
            <v>NUR SYA BAN ANISA</v>
          </cell>
          <cell r="C1140" t="str">
            <v>TEMA C2</v>
          </cell>
          <cell r="D1140">
            <v>45562</v>
          </cell>
          <cell r="E1140" t="str">
            <v>Sep-24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 t="str">
            <v>-</v>
          </cell>
          <cell r="AQ1140" t="str">
            <v>-</v>
          </cell>
          <cell r="AR1140" t="str">
            <v>-</v>
          </cell>
          <cell r="AS1140" t="str">
            <v>REGULER</v>
          </cell>
          <cell r="AT1140" t="str">
            <v>-</v>
          </cell>
          <cell r="AU1140" t="str">
            <v>-</v>
          </cell>
          <cell r="AV1140" t="str">
            <v/>
          </cell>
          <cell r="AW1140">
            <v>0</v>
          </cell>
          <cell r="AX1140">
            <v>0</v>
          </cell>
          <cell r="AY1140">
            <v>2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2</v>
          </cell>
          <cell r="BE1140">
            <v>0</v>
          </cell>
          <cell r="BF1140">
            <v>0</v>
          </cell>
          <cell r="BG1140" t="str">
            <v/>
          </cell>
          <cell r="BH1140">
            <v>0</v>
          </cell>
          <cell r="BI1140">
            <v>0</v>
          </cell>
          <cell r="BJ1140">
            <v>2</v>
          </cell>
          <cell r="BK1140">
            <v>0</v>
          </cell>
          <cell r="BL1140">
            <v>0</v>
          </cell>
          <cell r="BM1140" t="str">
            <v/>
          </cell>
          <cell r="BN1140">
            <v>2</v>
          </cell>
          <cell r="BO1140" t="str">
            <v/>
          </cell>
          <cell r="BP1140">
            <v>0</v>
          </cell>
          <cell r="BQ1140">
            <v>0</v>
          </cell>
          <cell r="BR1140">
            <v>2</v>
          </cell>
          <cell r="BS1140">
            <v>0</v>
          </cell>
          <cell r="BT1140">
            <v>0</v>
          </cell>
          <cell r="BU1140" t="str">
            <v/>
          </cell>
          <cell r="BV1140">
            <v>2</v>
          </cell>
          <cell r="BW1140">
            <v>3</v>
          </cell>
          <cell r="BX1140" t="str">
            <v>DOWNGRADE</v>
          </cell>
          <cell r="BY1140" t="str">
            <v>RESET</v>
          </cell>
        </row>
        <row r="1141">
          <cell r="A1141" t="str">
            <v>A4340</v>
          </cell>
          <cell r="B1141" t="str">
            <v>MARIA ROSELIN</v>
          </cell>
          <cell r="C1141" t="str">
            <v>TEMA C2</v>
          </cell>
          <cell r="D1141">
            <v>45581</v>
          </cell>
          <cell r="E1141" t="str">
            <v>Oct-24</v>
          </cell>
          <cell r="F1141">
            <v>0</v>
          </cell>
          <cell r="G1141">
            <v>0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 t="str">
            <v>-</v>
          </cell>
          <cell r="AQ1141" t="str">
            <v>-</v>
          </cell>
          <cell r="AR1141" t="str">
            <v>-</v>
          </cell>
          <cell r="AS1141" t="str">
            <v>-</v>
          </cell>
          <cell r="AT1141" t="str">
            <v>REGULER</v>
          </cell>
          <cell r="AU1141" t="str">
            <v>-</v>
          </cell>
          <cell r="AV1141" t="str">
            <v/>
          </cell>
          <cell r="AW1141">
            <v>0</v>
          </cell>
          <cell r="AX1141">
            <v>0</v>
          </cell>
          <cell r="AY1141">
            <v>0</v>
          </cell>
          <cell r="AZ1141">
            <v>36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36</v>
          </cell>
          <cell r="BF1141">
            <v>0</v>
          </cell>
          <cell r="BG1141" t="str">
            <v/>
          </cell>
          <cell r="BH1141">
            <v>0</v>
          </cell>
          <cell r="BI1141">
            <v>0</v>
          </cell>
          <cell r="BJ1141">
            <v>0</v>
          </cell>
          <cell r="BK1141">
            <v>36</v>
          </cell>
          <cell r="BL1141">
            <v>0</v>
          </cell>
          <cell r="BM1141" t="str">
            <v/>
          </cell>
          <cell r="BN1141">
            <v>36</v>
          </cell>
          <cell r="BO1141" t="str">
            <v/>
          </cell>
          <cell r="BP1141">
            <v>0</v>
          </cell>
          <cell r="BQ1141">
            <v>0</v>
          </cell>
          <cell r="BR1141">
            <v>0</v>
          </cell>
          <cell r="BS1141">
            <v>36</v>
          </cell>
          <cell r="BT1141">
            <v>0</v>
          </cell>
          <cell r="BU1141" t="str">
            <v/>
          </cell>
          <cell r="BV1141">
            <v>36</v>
          </cell>
          <cell r="BW1141">
            <v>2</v>
          </cell>
          <cell r="BX1141" t="str">
            <v>TIDAK</v>
          </cell>
          <cell r="BY1141" t="str">
            <v>TIDAK</v>
          </cell>
        </row>
        <row r="1142">
          <cell r="A1142" t="str">
            <v>A4341</v>
          </cell>
          <cell r="B1142" t="str">
            <v>RIZA ULHIDAYAH</v>
          </cell>
          <cell r="C1142" t="str">
            <v>TEMA C2</v>
          </cell>
          <cell r="D1142">
            <v>45562</v>
          </cell>
          <cell r="E1142" t="str">
            <v>Sep-24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 t="str">
            <v>-</v>
          </cell>
          <cell r="AQ1142" t="str">
            <v>-</v>
          </cell>
          <cell r="AR1142" t="str">
            <v>-</v>
          </cell>
          <cell r="AS1142" t="str">
            <v>REGULER</v>
          </cell>
          <cell r="AT1142" t="str">
            <v>REGULER</v>
          </cell>
          <cell r="AU1142" t="str">
            <v>EKSKLUSIF</v>
          </cell>
          <cell r="AV1142" t="str">
            <v/>
          </cell>
          <cell r="AW1142">
            <v>0</v>
          </cell>
          <cell r="AX1142">
            <v>0</v>
          </cell>
          <cell r="AY1142">
            <v>5</v>
          </cell>
          <cell r="AZ1142">
            <v>47</v>
          </cell>
          <cell r="BA1142">
            <v>43</v>
          </cell>
          <cell r="BB1142">
            <v>0</v>
          </cell>
          <cell r="BC1142">
            <v>0</v>
          </cell>
          <cell r="BD1142">
            <v>5</v>
          </cell>
          <cell r="BE1142">
            <v>47</v>
          </cell>
          <cell r="BF1142">
            <v>43</v>
          </cell>
          <cell r="BG1142" t="str">
            <v/>
          </cell>
          <cell r="BH1142">
            <v>0</v>
          </cell>
          <cell r="BI1142">
            <v>0</v>
          </cell>
          <cell r="BJ1142">
            <v>5</v>
          </cell>
          <cell r="BK1142">
            <v>47</v>
          </cell>
          <cell r="BL1142">
            <v>43</v>
          </cell>
          <cell r="BM1142">
            <v>22</v>
          </cell>
          <cell r="BN1142">
            <v>117</v>
          </cell>
          <cell r="BO1142" t="str">
            <v/>
          </cell>
          <cell r="BP1142">
            <v>0</v>
          </cell>
          <cell r="BQ1142">
            <v>0</v>
          </cell>
          <cell r="BR1142">
            <v>5</v>
          </cell>
          <cell r="BS1142">
            <v>47</v>
          </cell>
          <cell r="BT1142">
            <v>0</v>
          </cell>
          <cell r="BU1142">
            <v>22</v>
          </cell>
          <cell r="BV1142">
            <v>74</v>
          </cell>
          <cell r="BW1142">
            <v>0</v>
          </cell>
          <cell r="BX1142" t="str">
            <v>TIDAK</v>
          </cell>
          <cell r="BY1142" t="str">
            <v>TIDAK</v>
          </cell>
        </row>
        <row r="1143">
          <cell r="A1143" t="str">
            <v>A4342</v>
          </cell>
          <cell r="B1143" t="str">
            <v>TANTRI BR TARIGAN</v>
          </cell>
          <cell r="C1143" t="str">
            <v>TEMA C2</v>
          </cell>
          <cell r="D1143">
            <v>45566</v>
          </cell>
          <cell r="E1143" t="str">
            <v>Oct-24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 t="str">
            <v>-</v>
          </cell>
          <cell r="AQ1143" t="str">
            <v>-</v>
          </cell>
          <cell r="AR1143" t="str">
            <v>-</v>
          </cell>
          <cell r="AS1143" t="str">
            <v>-</v>
          </cell>
          <cell r="AT1143" t="str">
            <v>REGULER</v>
          </cell>
          <cell r="AU1143" t="str">
            <v>-</v>
          </cell>
          <cell r="AV1143" t="str">
            <v/>
          </cell>
          <cell r="AW1143">
            <v>0</v>
          </cell>
          <cell r="AX1143">
            <v>0</v>
          </cell>
          <cell r="AY1143">
            <v>0</v>
          </cell>
          <cell r="AZ1143">
            <v>2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2</v>
          </cell>
          <cell r="BF1143">
            <v>0</v>
          </cell>
          <cell r="BG1143" t="str">
            <v/>
          </cell>
          <cell r="BH1143">
            <v>0</v>
          </cell>
          <cell r="BI1143">
            <v>0</v>
          </cell>
          <cell r="BJ1143">
            <v>0</v>
          </cell>
          <cell r="BK1143">
            <v>2</v>
          </cell>
          <cell r="BL1143">
            <v>0</v>
          </cell>
          <cell r="BM1143" t="str">
            <v/>
          </cell>
          <cell r="BN1143">
            <v>2</v>
          </cell>
          <cell r="BO1143" t="str">
            <v/>
          </cell>
          <cell r="BP1143">
            <v>0</v>
          </cell>
          <cell r="BQ1143">
            <v>0</v>
          </cell>
          <cell r="BR1143">
            <v>0</v>
          </cell>
          <cell r="BS1143">
            <v>2</v>
          </cell>
          <cell r="BT1143">
            <v>0</v>
          </cell>
          <cell r="BU1143" t="str">
            <v/>
          </cell>
          <cell r="BV1143">
            <v>2</v>
          </cell>
          <cell r="BW1143">
            <v>2</v>
          </cell>
          <cell r="BX1143" t="str">
            <v>TIDAK</v>
          </cell>
          <cell r="BY1143" t="str">
            <v>TIDAK</v>
          </cell>
        </row>
        <row r="1144">
          <cell r="A1144" t="str">
            <v>A4343</v>
          </cell>
          <cell r="B1144" t="str">
            <v>DINDA RIZQIYA</v>
          </cell>
          <cell r="C1144" t="str">
            <v>TEMA C2</v>
          </cell>
          <cell r="D1144">
            <v>45562</v>
          </cell>
          <cell r="E1144" t="str">
            <v>Sep-24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 t="str">
            <v>-</v>
          </cell>
          <cell r="AQ1144" t="str">
            <v>-</v>
          </cell>
          <cell r="AR1144" t="str">
            <v>-</v>
          </cell>
          <cell r="AS1144" t="str">
            <v>REGULER</v>
          </cell>
          <cell r="AT1144" t="str">
            <v>REGULER</v>
          </cell>
          <cell r="AU1144" t="str">
            <v>-</v>
          </cell>
          <cell r="AV1144" t="str">
            <v/>
          </cell>
          <cell r="AW1144">
            <v>0</v>
          </cell>
          <cell r="AX1144">
            <v>0</v>
          </cell>
          <cell r="AY1144">
            <v>4</v>
          </cell>
          <cell r="AZ1144">
            <v>20</v>
          </cell>
          <cell r="BA1144">
            <v>0</v>
          </cell>
          <cell r="BB1144">
            <v>0</v>
          </cell>
          <cell r="BC1144">
            <v>0</v>
          </cell>
          <cell r="BD1144">
            <v>4</v>
          </cell>
          <cell r="BE1144">
            <v>20</v>
          </cell>
          <cell r="BF1144">
            <v>0</v>
          </cell>
          <cell r="BG1144" t="str">
            <v/>
          </cell>
          <cell r="BH1144">
            <v>0</v>
          </cell>
          <cell r="BI1144">
            <v>0</v>
          </cell>
          <cell r="BJ1144">
            <v>4</v>
          </cell>
          <cell r="BK1144">
            <v>20</v>
          </cell>
          <cell r="BL1144">
            <v>0</v>
          </cell>
          <cell r="BM1144" t="str">
            <v/>
          </cell>
          <cell r="BN1144">
            <v>24</v>
          </cell>
          <cell r="BO1144" t="str">
            <v/>
          </cell>
          <cell r="BP1144">
            <v>0</v>
          </cell>
          <cell r="BQ1144">
            <v>0</v>
          </cell>
          <cell r="BR1144">
            <v>4</v>
          </cell>
          <cell r="BS1144">
            <v>20</v>
          </cell>
          <cell r="BT1144">
            <v>0</v>
          </cell>
          <cell r="BU1144" t="str">
            <v/>
          </cell>
          <cell r="BV1144">
            <v>24</v>
          </cell>
          <cell r="BW1144">
            <v>2</v>
          </cell>
          <cell r="BX1144" t="str">
            <v>TIDAK</v>
          </cell>
          <cell r="BY1144" t="str">
            <v>TIDAK</v>
          </cell>
        </row>
        <row r="1145">
          <cell r="A1145" t="str">
            <v>A4344</v>
          </cell>
          <cell r="B1145" t="str">
            <v>MUHAMMAD RANDY FIRMANSYAH</v>
          </cell>
          <cell r="C1145" t="str">
            <v>TEMA C2</v>
          </cell>
          <cell r="D1145">
            <v>45566</v>
          </cell>
          <cell r="E1145" t="str">
            <v>Oct-24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 t="str">
            <v>-</v>
          </cell>
          <cell r="AQ1145" t="str">
            <v>-</v>
          </cell>
          <cell r="AR1145" t="str">
            <v>-</v>
          </cell>
          <cell r="AS1145" t="str">
            <v>-</v>
          </cell>
          <cell r="AT1145" t="str">
            <v>REGULER</v>
          </cell>
          <cell r="AU1145" t="str">
            <v>REGULER</v>
          </cell>
          <cell r="AV1145" t="str">
            <v/>
          </cell>
          <cell r="AW1145">
            <v>0</v>
          </cell>
          <cell r="AX1145">
            <v>0</v>
          </cell>
          <cell r="AY1145">
            <v>0</v>
          </cell>
          <cell r="AZ1145">
            <v>37</v>
          </cell>
          <cell r="BA1145">
            <v>32</v>
          </cell>
          <cell r="BB1145">
            <v>0</v>
          </cell>
          <cell r="BC1145">
            <v>0</v>
          </cell>
          <cell r="BD1145">
            <v>0</v>
          </cell>
          <cell r="BE1145">
            <v>37</v>
          </cell>
          <cell r="BF1145">
            <v>32</v>
          </cell>
          <cell r="BG1145" t="str">
            <v/>
          </cell>
          <cell r="BH1145">
            <v>0</v>
          </cell>
          <cell r="BI1145">
            <v>0</v>
          </cell>
          <cell r="BJ1145">
            <v>0</v>
          </cell>
          <cell r="BK1145">
            <v>37</v>
          </cell>
          <cell r="BL1145">
            <v>32</v>
          </cell>
          <cell r="BM1145">
            <v>19</v>
          </cell>
          <cell r="BN1145">
            <v>88</v>
          </cell>
          <cell r="BO1145" t="str">
            <v/>
          </cell>
          <cell r="BP1145">
            <v>0</v>
          </cell>
          <cell r="BQ1145">
            <v>0</v>
          </cell>
          <cell r="BR1145">
            <v>0</v>
          </cell>
          <cell r="BS1145">
            <v>37</v>
          </cell>
          <cell r="BT1145">
            <v>32</v>
          </cell>
          <cell r="BU1145">
            <v>19</v>
          </cell>
          <cell r="BV1145">
            <v>88</v>
          </cell>
          <cell r="BW1145">
            <v>0</v>
          </cell>
          <cell r="BX1145" t="str">
            <v>TIDAK</v>
          </cell>
          <cell r="BY1145" t="str">
            <v>TIDAK</v>
          </cell>
        </row>
        <row r="1146">
          <cell r="A1146" t="str">
            <v>A4363</v>
          </cell>
          <cell r="B1146" t="str">
            <v>RINA IKA LESTARI</v>
          </cell>
          <cell r="C1146" t="str">
            <v>TEMA C2</v>
          </cell>
          <cell r="D1146">
            <v>45573</v>
          </cell>
          <cell r="E1146" t="str">
            <v>Oct-24</v>
          </cell>
          <cell r="F1146">
            <v>0</v>
          </cell>
          <cell r="G1146">
            <v>0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 t="str">
            <v>-</v>
          </cell>
          <cell r="AQ1146" t="str">
            <v>-</v>
          </cell>
          <cell r="AR1146" t="str">
            <v>-</v>
          </cell>
          <cell r="AS1146" t="str">
            <v>-</v>
          </cell>
          <cell r="AT1146" t="str">
            <v>REGULER</v>
          </cell>
          <cell r="AU1146" t="str">
            <v>REGULER</v>
          </cell>
          <cell r="AV1146" t="str">
            <v/>
          </cell>
          <cell r="AW1146">
            <v>0</v>
          </cell>
          <cell r="AX1146">
            <v>0</v>
          </cell>
          <cell r="AY1146">
            <v>0</v>
          </cell>
          <cell r="AZ1146">
            <v>25</v>
          </cell>
          <cell r="BA1146">
            <v>33</v>
          </cell>
          <cell r="BB1146">
            <v>0</v>
          </cell>
          <cell r="BC1146">
            <v>0</v>
          </cell>
          <cell r="BD1146">
            <v>0</v>
          </cell>
          <cell r="BE1146">
            <v>25</v>
          </cell>
          <cell r="BF1146">
            <v>33</v>
          </cell>
          <cell r="BG1146" t="str">
            <v/>
          </cell>
          <cell r="BH1146">
            <v>0</v>
          </cell>
          <cell r="BI1146">
            <v>0</v>
          </cell>
          <cell r="BJ1146">
            <v>0</v>
          </cell>
          <cell r="BK1146">
            <v>25</v>
          </cell>
          <cell r="BL1146">
            <v>33</v>
          </cell>
          <cell r="BM1146">
            <v>21</v>
          </cell>
          <cell r="BN1146">
            <v>79</v>
          </cell>
          <cell r="BO1146" t="str">
            <v/>
          </cell>
          <cell r="BP1146">
            <v>0</v>
          </cell>
          <cell r="BQ1146">
            <v>0</v>
          </cell>
          <cell r="BR1146">
            <v>0</v>
          </cell>
          <cell r="BS1146">
            <v>25</v>
          </cell>
          <cell r="BT1146">
            <v>33</v>
          </cell>
          <cell r="BU1146">
            <v>21</v>
          </cell>
          <cell r="BV1146">
            <v>79</v>
          </cell>
          <cell r="BW1146">
            <v>0</v>
          </cell>
          <cell r="BX1146" t="str">
            <v>TIDAK</v>
          </cell>
          <cell r="BY1146" t="str">
            <v>TIDAK</v>
          </cell>
        </row>
        <row r="1147">
          <cell r="A1147" t="str">
            <v>A4364</v>
          </cell>
          <cell r="B1147" t="str">
            <v>MUHAMMAD RAIHANDRA</v>
          </cell>
          <cell r="C1147" t="str">
            <v>TEMA C2</v>
          </cell>
          <cell r="D1147">
            <v>45573</v>
          </cell>
          <cell r="E1147" t="str">
            <v>Oct-24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 t="str">
            <v>-</v>
          </cell>
          <cell r="AQ1147" t="str">
            <v>-</v>
          </cell>
          <cell r="AR1147" t="str">
            <v>-</v>
          </cell>
          <cell r="AS1147" t="str">
            <v>-</v>
          </cell>
          <cell r="AT1147" t="str">
            <v>REGULER</v>
          </cell>
          <cell r="AU1147" t="str">
            <v>REGULER</v>
          </cell>
          <cell r="AV1147" t="str">
            <v/>
          </cell>
          <cell r="AW1147">
            <v>0</v>
          </cell>
          <cell r="AX1147">
            <v>0</v>
          </cell>
          <cell r="AY1147">
            <v>0</v>
          </cell>
          <cell r="AZ1147">
            <v>36</v>
          </cell>
          <cell r="BA1147">
            <v>38</v>
          </cell>
          <cell r="BB1147">
            <v>0</v>
          </cell>
          <cell r="BC1147">
            <v>0</v>
          </cell>
          <cell r="BD1147">
            <v>0</v>
          </cell>
          <cell r="BE1147">
            <v>36</v>
          </cell>
          <cell r="BF1147">
            <v>38</v>
          </cell>
          <cell r="BG1147" t="str">
            <v/>
          </cell>
          <cell r="BH1147">
            <v>0</v>
          </cell>
          <cell r="BI1147">
            <v>0</v>
          </cell>
          <cell r="BJ1147">
            <v>0</v>
          </cell>
          <cell r="BK1147">
            <v>36</v>
          </cell>
          <cell r="BL1147">
            <v>38</v>
          </cell>
          <cell r="BM1147">
            <v>22</v>
          </cell>
          <cell r="BN1147">
            <v>96</v>
          </cell>
          <cell r="BO1147" t="str">
            <v/>
          </cell>
          <cell r="BP1147">
            <v>0</v>
          </cell>
          <cell r="BQ1147">
            <v>0</v>
          </cell>
          <cell r="BR1147">
            <v>0</v>
          </cell>
          <cell r="BS1147">
            <v>36</v>
          </cell>
          <cell r="BT1147">
            <v>38</v>
          </cell>
          <cell r="BU1147">
            <v>22</v>
          </cell>
          <cell r="BV1147">
            <v>96</v>
          </cell>
          <cell r="BW1147">
            <v>0</v>
          </cell>
          <cell r="BX1147" t="str">
            <v>TIDAK</v>
          </cell>
          <cell r="BY1147" t="str">
            <v>TIDAK</v>
          </cell>
        </row>
        <row r="1148">
          <cell r="A1148" t="str">
            <v>A4365</v>
          </cell>
          <cell r="B1148" t="str">
            <v>FIKRI FAJRI</v>
          </cell>
          <cell r="C1148" t="str">
            <v>TEMA C2</v>
          </cell>
          <cell r="D1148">
            <v>45574</v>
          </cell>
          <cell r="E1148" t="str">
            <v>Oct-24</v>
          </cell>
          <cell r="F1148">
            <v>0</v>
          </cell>
          <cell r="G1148">
            <v>0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 t="str">
            <v>-</v>
          </cell>
          <cell r="AQ1148" t="str">
            <v>-</v>
          </cell>
          <cell r="AR1148" t="str">
            <v>-</v>
          </cell>
          <cell r="AS1148" t="str">
            <v>-</v>
          </cell>
          <cell r="AT1148" t="str">
            <v>REGULER</v>
          </cell>
          <cell r="AU1148" t="str">
            <v>REGULER</v>
          </cell>
          <cell r="AV1148" t="str">
            <v/>
          </cell>
          <cell r="AW1148">
            <v>0</v>
          </cell>
          <cell r="AX1148">
            <v>0</v>
          </cell>
          <cell r="AY1148">
            <v>0</v>
          </cell>
          <cell r="AZ1148">
            <v>18</v>
          </cell>
          <cell r="BA1148">
            <v>8</v>
          </cell>
          <cell r="BB1148">
            <v>0</v>
          </cell>
          <cell r="BC1148">
            <v>0</v>
          </cell>
          <cell r="BD1148">
            <v>0</v>
          </cell>
          <cell r="BE1148">
            <v>18</v>
          </cell>
          <cell r="BF1148">
            <v>8</v>
          </cell>
          <cell r="BG1148" t="str">
            <v/>
          </cell>
          <cell r="BH1148">
            <v>0</v>
          </cell>
          <cell r="BI1148">
            <v>0</v>
          </cell>
          <cell r="BJ1148">
            <v>0</v>
          </cell>
          <cell r="BK1148">
            <v>18</v>
          </cell>
          <cell r="BL1148">
            <v>8</v>
          </cell>
          <cell r="BM1148" t="str">
            <v/>
          </cell>
          <cell r="BN1148">
            <v>26</v>
          </cell>
          <cell r="BO1148" t="str">
            <v/>
          </cell>
          <cell r="BP1148">
            <v>0</v>
          </cell>
          <cell r="BQ1148">
            <v>0</v>
          </cell>
          <cell r="BR1148">
            <v>0</v>
          </cell>
          <cell r="BS1148">
            <v>18</v>
          </cell>
          <cell r="BT1148">
            <v>8</v>
          </cell>
          <cell r="BU1148" t="str">
            <v/>
          </cell>
          <cell r="BV1148">
            <v>26</v>
          </cell>
          <cell r="BW1148">
            <v>1</v>
          </cell>
          <cell r="BX1148" t="str">
            <v>TIDAK</v>
          </cell>
          <cell r="BY1148" t="str">
            <v>TIDAK</v>
          </cell>
        </row>
        <row r="1149">
          <cell r="A1149" t="str">
            <v>A4366</v>
          </cell>
          <cell r="B1149" t="str">
            <v>RISKA KRISTIANA</v>
          </cell>
          <cell r="C1149" t="str">
            <v>TEMA C2</v>
          </cell>
          <cell r="D1149">
            <v>45573</v>
          </cell>
          <cell r="E1149" t="str">
            <v>Oct-24</v>
          </cell>
          <cell r="F1149">
            <v>0</v>
          </cell>
          <cell r="G1149">
            <v>0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 t="str">
            <v>-</v>
          </cell>
          <cell r="AQ1149" t="str">
            <v>-</v>
          </cell>
          <cell r="AR1149" t="str">
            <v>-</v>
          </cell>
          <cell r="AS1149" t="str">
            <v>-</v>
          </cell>
          <cell r="AT1149" t="str">
            <v>REGULER</v>
          </cell>
          <cell r="AU1149" t="str">
            <v>EKSKLUSIF</v>
          </cell>
          <cell r="AV1149" t="str">
            <v/>
          </cell>
          <cell r="AW1149">
            <v>0</v>
          </cell>
          <cell r="AX1149">
            <v>0</v>
          </cell>
          <cell r="AY1149">
            <v>0</v>
          </cell>
          <cell r="AZ1149">
            <v>17</v>
          </cell>
          <cell r="BA1149">
            <v>39</v>
          </cell>
          <cell r="BB1149">
            <v>0</v>
          </cell>
          <cell r="BC1149">
            <v>0</v>
          </cell>
          <cell r="BD1149">
            <v>0</v>
          </cell>
          <cell r="BE1149">
            <v>17</v>
          </cell>
          <cell r="BF1149">
            <v>39</v>
          </cell>
          <cell r="BG1149" t="str">
            <v/>
          </cell>
          <cell r="BH1149">
            <v>0</v>
          </cell>
          <cell r="BI1149">
            <v>0</v>
          </cell>
          <cell r="BJ1149">
            <v>0</v>
          </cell>
          <cell r="BK1149">
            <v>17</v>
          </cell>
          <cell r="BL1149">
            <v>39</v>
          </cell>
          <cell r="BM1149">
            <v>21</v>
          </cell>
          <cell r="BN1149">
            <v>77</v>
          </cell>
          <cell r="BO1149" t="str">
            <v/>
          </cell>
          <cell r="BP1149">
            <v>0</v>
          </cell>
          <cell r="BQ1149">
            <v>0</v>
          </cell>
          <cell r="BR1149">
            <v>0</v>
          </cell>
          <cell r="BS1149">
            <v>17</v>
          </cell>
          <cell r="BT1149">
            <v>0</v>
          </cell>
          <cell r="BU1149">
            <v>21</v>
          </cell>
          <cell r="BV1149">
            <v>38</v>
          </cell>
          <cell r="BW1149">
            <v>0</v>
          </cell>
          <cell r="BX1149" t="str">
            <v>TIDAK</v>
          </cell>
          <cell r="BY1149" t="str">
            <v>TIDAK</v>
          </cell>
        </row>
        <row r="1150">
          <cell r="A1150" t="str">
            <v>A4367</v>
          </cell>
          <cell r="B1150" t="str">
            <v>SISWI HARDIYANTI RUKMANA DEWI</v>
          </cell>
          <cell r="C1150" t="str">
            <v>TEMA C2</v>
          </cell>
          <cell r="D1150">
            <v>45573</v>
          </cell>
          <cell r="E1150" t="str">
            <v>Oct-24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 t="str">
            <v>-</v>
          </cell>
          <cell r="AQ1150" t="str">
            <v>-</v>
          </cell>
          <cell r="AR1150" t="str">
            <v>-</v>
          </cell>
          <cell r="AS1150" t="str">
            <v>-</v>
          </cell>
          <cell r="AT1150" t="str">
            <v>REGULER</v>
          </cell>
          <cell r="AU1150" t="str">
            <v>EKSKLUSIF</v>
          </cell>
          <cell r="AV1150" t="str">
            <v/>
          </cell>
          <cell r="AW1150">
            <v>0</v>
          </cell>
          <cell r="AX1150">
            <v>0</v>
          </cell>
          <cell r="AY1150">
            <v>0</v>
          </cell>
          <cell r="AZ1150">
            <v>38</v>
          </cell>
          <cell r="BA1150">
            <v>44</v>
          </cell>
          <cell r="BB1150">
            <v>0</v>
          </cell>
          <cell r="BC1150">
            <v>0</v>
          </cell>
          <cell r="BD1150">
            <v>0</v>
          </cell>
          <cell r="BE1150">
            <v>38</v>
          </cell>
          <cell r="BF1150">
            <v>44</v>
          </cell>
          <cell r="BG1150" t="str">
            <v/>
          </cell>
          <cell r="BH1150">
            <v>0</v>
          </cell>
          <cell r="BI1150">
            <v>0</v>
          </cell>
          <cell r="BJ1150">
            <v>0</v>
          </cell>
          <cell r="BK1150">
            <v>38</v>
          </cell>
          <cell r="BL1150">
            <v>44</v>
          </cell>
          <cell r="BM1150">
            <v>22</v>
          </cell>
          <cell r="BN1150">
            <v>104</v>
          </cell>
          <cell r="BO1150" t="str">
            <v/>
          </cell>
          <cell r="BP1150">
            <v>0</v>
          </cell>
          <cell r="BQ1150">
            <v>0</v>
          </cell>
          <cell r="BR1150">
            <v>0</v>
          </cell>
          <cell r="BS1150">
            <v>38</v>
          </cell>
          <cell r="BT1150">
            <v>0</v>
          </cell>
          <cell r="BU1150">
            <v>22</v>
          </cell>
          <cell r="BV1150">
            <v>60</v>
          </cell>
          <cell r="BW1150">
            <v>0</v>
          </cell>
          <cell r="BX1150" t="str">
            <v>TIDAK</v>
          </cell>
          <cell r="BY1150" t="str">
            <v>TIDAK</v>
          </cell>
        </row>
        <row r="1151">
          <cell r="A1151" t="str">
            <v>A4368</v>
          </cell>
          <cell r="B1151" t="str">
            <v>AGNES ROWENA</v>
          </cell>
          <cell r="C1151" t="str">
            <v>TEMA C2</v>
          </cell>
          <cell r="D1151">
            <v>45573</v>
          </cell>
          <cell r="E1151" t="str">
            <v>Oct-24</v>
          </cell>
          <cell r="F1151">
            <v>0</v>
          </cell>
          <cell r="G1151">
            <v>0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 t="str">
            <v>-</v>
          </cell>
          <cell r="AQ1151" t="str">
            <v>-</v>
          </cell>
          <cell r="AR1151" t="str">
            <v>-</v>
          </cell>
          <cell r="AS1151" t="str">
            <v>-</v>
          </cell>
          <cell r="AT1151" t="str">
            <v>REGULER</v>
          </cell>
          <cell r="AU1151" t="str">
            <v>REGULER</v>
          </cell>
          <cell r="AV1151" t="str">
            <v/>
          </cell>
          <cell r="AW1151">
            <v>0</v>
          </cell>
          <cell r="AX1151">
            <v>0</v>
          </cell>
          <cell r="AY1151">
            <v>0</v>
          </cell>
          <cell r="AZ1151">
            <v>16</v>
          </cell>
          <cell r="BA1151">
            <v>5</v>
          </cell>
          <cell r="BB1151">
            <v>0</v>
          </cell>
          <cell r="BC1151">
            <v>0</v>
          </cell>
          <cell r="BD1151">
            <v>0</v>
          </cell>
          <cell r="BE1151">
            <v>16</v>
          </cell>
          <cell r="BF1151">
            <v>5</v>
          </cell>
          <cell r="BG1151" t="str">
            <v/>
          </cell>
          <cell r="BH1151">
            <v>0</v>
          </cell>
          <cell r="BI1151">
            <v>0</v>
          </cell>
          <cell r="BJ1151">
            <v>0</v>
          </cell>
          <cell r="BK1151">
            <v>16</v>
          </cell>
          <cell r="BL1151">
            <v>5</v>
          </cell>
          <cell r="BM1151" t="str">
            <v/>
          </cell>
          <cell r="BN1151">
            <v>21</v>
          </cell>
          <cell r="BO1151" t="str">
            <v/>
          </cell>
          <cell r="BP1151">
            <v>0</v>
          </cell>
          <cell r="BQ1151">
            <v>0</v>
          </cell>
          <cell r="BR1151">
            <v>0</v>
          </cell>
          <cell r="BS1151">
            <v>16</v>
          </cell>
          <cell r="BT1151">
            <v>5</v>
          </cell>
          <cell r="BU1151" t="str">
            <v/>
          </cell>
          <cell r="BV1151">
            <v>21</v>
          </cell>
          <cell r="BW1151">
            <v>1</v>
          </cell>
          <cell r="BX1151" t="str">
            <v>TIDAK</v>
          </cell>
          <cell r="BY1151" t="str">
            <v>TIDAK</v>
          </cell>
        </row>
        <row r="1152">
          <cell r="A1152" t="str">
            <v>A4369</v>
          </cell>
          <cell r="B1152" t="str">
            <v>AULIA PUTRI WULANDARI</v>
          </cell>
          <cell r="C1152" t="str">
            <v>TEMA C2</v>
          </cell>
          <cell r="D1152">
            <v>45573</v>
          </cell>
          <cell r="E1152" t="str">
            <v>Oct-24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 t="str">
            <v>-</v>
          </cell>
          <cell r="AQ1152" t="str">
            <v>-</v>
          </cell>
          <cell r="AR1152" t="str">
            <v>-</v>
          </cell>
          <cell r="AS1152" t="str">
            <v>-</v>
          </cell>
          <cell r="AT1152" t="str">
            <v>REGULER</v>
          </cell>
          <cell r="AU1152" t="str">
            <v>REGULER</v>
          </cell>
          <cell r="AV1152" t="str">
            <v/>
          </cell>
          <cell r="AW1152">
            <v>0</v>
          </cell>
          <cell r="AX1152">
            <v>0</v>
          </cell>
          <cell r="AY1152">
            <v>0</v>
          </cell>
          <cell r="AZ1152">
            <v>30</v>
          </cell>
          <cell r="BA1152">
            <v>17</v>
          </cell>
          <cell r="BB1152">
            <v>0</v>
          </cell>
          <cell r="BC1152">
            <v>0</v>
          </cell>
          <cell r="BD1152">
            <v>0</v>
          </cell>
          <cell r="BE1152">
            <v>30</v>
          </cell>
          <cell r="BF1152">
            <v>17</v>
          </cell>
          <cell r="BG1152" t="str">
            <v/>
          </cell>
          <cell r="BH1152">
            <v>0</v>
          </cell>
          <cell r="BI1152">
            <v>0</v>
          </cell>
          <cell r="BJ1152">
            <v>0</v>
          </cell>
          <cell r="BK1152">
            <v>30</v>
          </cell>
          <cell r="BL1152">
            <v>17</v>
          </cell>
          <cell r="BM1152">
            <v>20</v>
          </cell>
          <cell r="BN1152">
            <v>67</v>
          </cell>
          <cell r="BO1152" t="str">
            <v/>
          </cell>
          <cell r="BP1152">
            <v>0</v>
          </cell>
          <cell r="BQ1152">
            <v>0</v>
          </cell>
          <cell r="BR1152">
            <v>0</v>
          </cell>
          <cell r="BS1152">
            <v>30</v>
          </cell>
          <cell r="BT1152">
            <v>17</v>
          </cell>
          <cell r="BU1152">
            <v>20</v>
          </cell>
          <cell r="BV1152">
            <v>67</v>
          </cell>
          <cell r="BW1152">
            <v>0</v>
          </cell>
          <cell r="BX1152" t="str">
            <v>TIDAK</v>
          </cell>
          <cell r="BY1152" t="str">
            <v>TIDAK</v>
          </cell>
        </row>
        <row r="1153">
          <cell r="A1153" t="str">
            <v>A4382</v>
          </cell>
          <cell r="B1153" t="str">
            <v>YESSHIS FAYN</v>
          </cell>
          <cell r="C1153" t="str">
            <v>TEMA C2</v>
          </cell>
          <cell r="D1153">
            <v>45581</v>
          </cell>
          <cell r="E1153" t="str">
            <v>Oct-24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 t="str">
            <v>-</v>
          </cell>
          <cell r="AQ1153" t="str">
            <v>-</v>
          </cell>
          <cell r="AR1153" t="str">
            <v>-</v>
          </cell>
          <cell r="AS1153" t="str">
            <v>-</v>
          </cell>
          <cell r="AT1153" t="str">
            <v>REGULER</v>
          </cell>
          <cell r="AU1153" t="str">
            <v>REGULER</v>
          </cell>
          <cell r="AV1153" t="str">
            <v/>
          </cell>
          <cell r="AW1153">
            <v>0</v>
          </cell>
          <cell r="AX1153">
            <v>0</v>
          </cell>
          <cell r="AY1153">
            <v>0</v>
          </cell>
          <cell r="AZ1153">
            <v>21</v>
          </cell>
          <cell r="BA1153">
            <v>21</v>
          </cell>
          <cell r="BB1153">
            <v>0</v>
          </cell>
          <cell r="BC1153">
            <v>0</v>
          </cell>
          <cell r="BD1153">
            <v>0</v>
          </cell>
          <cell r="BE1153">
            <v>21</v>
          </cell>
          <cell r="BF1153">
            <v>21</v>
          </cell>
          <cell r="BG1153" t="str">
            <v/>
          </cell>
          <cell r="BH1153">
            <v>0</v>
          </cell>
          <cell r="BI1153">
            <v>0</v>
          </cell>
          <cell r="BJ1153">
            <v>0</v>
          </cell>
          <cell r="BK1153">
            <v>21</v>
          </cell>
          <cell r="BL1153">
            <v>21</v>
          </cell>
          <cell r="BM1153">
            <v>3</v>
          </cell>
          <cell r="BN1153">
            <v>45</v>
          </cell>
          <cell r="BO1153" t="str">
            <v/>
          </cell>
          <cell r="BP1153">
            <v>0</v>
          </cell>
          <cell r="BQ1153">
            <v>0</v>
          </cell>
          <cell r="BR1153">
            <v>0</v>
          </cell>
          <cell r="BS1153">
            <v>21</v>
          </cell>
          <cell r="BT1153">
            <v>21</v>
          </cell>
          <cell r="BU1153">
            <v>3</v>
          </cell>
          <cell r="BV1153">
            <v>45</v>
          </cell>
          <cell r="BW1153">
            <v>0</v>
          </cell>
          <cell r="BX1153" t="str">
            <v>TIDAK</v>
          </cell>
          <cell r="BY1153" t="str">
            <v>TIDAK</v>
          </cell>
        </row>
        <row r="1154">
          <cell r="A1154" t="str">
            <v>A4383</v>
          </cell>
          <cell r="B1154" t="str">
            <v>MOHAMMAD ADIB ABDUL JALIL</v>
          </cell>
          <cell r="C1154" t="str">
            <v>TEMA C2</v>
          </cell>
          <cell r="D1154">
            <v>45582</v>
          </cell>
          <cell r="E1154" t="str">
            <v>Oct-24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 t="str">
            <v>-</v>
          </cell>
          <cell r="AQ1154" t="str">
            <v>-</v>
          </cell>
          <cell r="AR1154" t="str">
            <v>-</v>
          </cell>
          <cell r="AS1154" t="str">
            <v>-</v>
          </cell>
          <cell r="AT1154" t="str">
            <v>REGULER</v>
          </cell>
          <cell r="AU1154" t="str">
            <v>REGULER</v>
          </cell>
          <cell r="AV1154" t="str">
            <v/>
          </cell>
          <cell r="AW1154">
            <v>0</v>
          </cell>
          <cell r="AX1154">
            <v>0</v>
          </cell>
          <cell r="AY1154">
            <v>0</v>
          </cell>
          <cell r="AZ1154">
            <v>23</v>
          </cell>
          <cell r="BA1154">
            <v>37</v>
          </cell>
          <cell r="BB1154">
            <v>0</v>
          </cell>
          <cell r="BC1154">
            <v>0</v>
          </cell>
          <cell r="BD1154">
            <v>0</v>
          </cell>
          <cell r="BE1154">
            <v>23</v>
          </cell>
          <cell r="BF1154">
            <v>37</v>
          </cell>
          <cell r="BG1154" t="str">
            <v/>
          </cell>
          <cell r="BH1154">
            <v>0</v>
          </cell>
          <cell r="BI1154">
            <v>0</v>
          </cell>
          <cell r="BJ1154">
            <v>0</v>
          </cell>
          <cell r="BK1154">
            <v>23</v>
          </cell>
          <cell r="BL1154">
            <v>37</v>
          </cell>
          <cell r="BM1154">
            <v>15</v>
          </cell>
          <cell r="BN1154">
            <v>75</v>
          </cell>
          <cell r="BO1154" t="str">
            <v/>
          </cell>
          <cell r="BP1154">
            <v>0</v>
          </cell>
          <cell r="BQ1154">
            <v>0</v>
          </cell>
          <cell r="BR1154">
            <v>0</v>
          </cell>
          <cell r="BS1154">
            <v>23</v>
          </cell>
          <cell r="BT1154">
            <v>37</v>
          </cell>
          <cell r="BU1154">
            <v>15</v>
          </cell>
          <cell r="BV1154">
            <v>75</v>
          </cell>
          <cell r="BW1154">
            <v>0</v>
          </cell>
          <cell r="BX1154" t="str">
            <v>TIDAK</v>
          </cell>
          <cell r="BY1154" t="str">
            <v>TIDAK</v>
          </cell>
        </row>
        <row r="1155">
          <cell r="A1155" t="str">
            <v>A4384</v>
          </cell>
          <cell r="B1155" t="str">
            <v>BEBY PATRICIA YOLANDA SIAGIAN</v>
          </cell>
          <cell r="C1155" t="str">
            <v>TEMA C2</v>
          </cell>
          <cell r="D1155">
            <v>45581</v>
          </cell>
          <cell r="E1155" t="str">
            <v>Oct-24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 t="str">
            <v>-</v>
          </cell>
          <cell r="AQ1155" t="str">
            <v>-</v>
          </cell>
          <cell r="AR1155" t="str">
            <v>-</v>
          </cell>
          <cell r="AS1155" t="str">
            <v>-</v>
          </cell>
          <cell r="AT1155" t="str">
            <v>REGULER</v>
          </cell>
          <cell r="AU1155" t="str">
            <v>REGULER</v>
          </cell>
          <cell r="AV1155" t="str">
            <v/>
          </cell>
          <cell r="AW1155">
            <v>0</v>
          </cell>
          <cell r="AX1155">
            <v>0</v>
          </cell>
          <cell r="AY1155">
            <v>0</v>
          </cell>
          <cell r="AZ1155">
            <v>11</v>
          </cell>
          <cell r="BA1155">
            <v>5</v>
          </cell>
          <cell r="BB1155">
            <v>0</v>
          </cell>
          <cell r="BC1155">
            <v>0</v>
          </cell>
          <cell r="BD1155">
            <v>0</v>
          </cell>
          <cell r="BE1155">
            <v>11</v>
          </cell>
          <cell r="BF1155">
            <v>5</v>
          </cell>
          <cell r="BG1155" t="str">
            <v/>
          </cell>
          <cell r="BH1155">
            <v>0</v>
          </cell>
          <cell r="BI1155">
            <v>0</v>
          </cell>
          <cell r="BJ1155">
            <v>0</v>
          </cell>
          <cell r="BK1155">
            <v>11</v>
          </cell>
          <cell r="BL1155">
            <v>5</v>
          </cell>
          <cell r="BM1155" t="str">
            <v/>
          </cell>
          <cell r="BN1155">
            <v>16</v>
          </cell>
          <cell r="BO1155" t="str">
            <v/>
          </cell>
          <cell r="BP1155">
            <v>0</v>
          </cell>
          <cell r="BQ1155">
            <v>0</v>
          </cell>
          <cell r="BR1155">
            <v>0</v>
          </cell>
          <cell r="BS1155">
            <v>11</v>
          </cell>
          <cell r="BT1155">
            <v>5</v>
          </cell>
          <cell r="BU1155" t="str">
            <v/>
          </cell>
          <cell r="BV1155">
            <v>16</v>
          </cell>
          <cell r="BW1155">
            <v>1</v>
          </cell>
          <cell r="BX1155" t="str">
            <v>TIDAK</v>
          </cell>
          <cell r="BY1155" t="str">
            <v>TIDAK</v>
          </cell>
        </row>
        <row r="1156">
          <cell r="A1156" t="str">
            <v>A4385</v>
          </cell>
          <cell r="B1156" t="str">
            <v>ANANDA AYU LESTARI</v>
          </cell>
          <cell r="C1156" t="str">
            <v>TEMA C2</v>
          </cell>
          <cell r="D1156">
            <v>45582</v>
          </cell>
          <cell r="E1156" t="str">
            <v>Oct-24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 t="str">
            <v>-</v>
          </cell>
          <cell r="AQ1156" t="str">
            <v>-</v>
          </cell>
          <cell r="AR1156" t="str">
            <v>-</v>
          </cell>
          <cell r="AS1156" t="str">
            <v>-</v>
          </cell>
          <cell r="AT1156" t="str">
            <v>REGULER</v>
          </cell>
          <cell r="AU1156" t="str">
            <v>REGULER</v>
          </cell>
          <cell r="AV1156" t="str">
            <v/>
          </cell>
          <cell r="AW1156">
            <v>0</v>
          </cell>
          <cell r="AX1156">
            <v>0</v>
          </cell>
          <cell r="AY1156">
            <v>0</v>
          </cell>
          <cell r="AZ1156">
            <v>19</v>
          </cell>
          <cell r="BA1156">
            <v>30</v>
          </cell>
          <cell r="BB1156">
            <v>0</v>
          </cell>
          <cell r="BC1156">
            <v>0</v>
          </cell>
          <cell r="BD1156">
            <v>0</v>
          </cell>
          <cell r="BE1156">
            <v>19</v>
          </cell>
          <cell r="BF1156">
            <v>30</v>
          </cell>
          <cell r="BG1156" t="str">
            <v/>
          </cell>
          <cell r="BH1156">
            <v>0</v>
          </cell>
          <cell r="BI1156">
            <v>0</v>
          </cell>
          <cell r="BJ1156">
            <v>0</v>
          </cell>
          <cell r="BK1156">
            <v>19</v>
          </cell>
          <cell r="BL1156">
            <v>30</v>
          </cell>
          <cell r="BM1156">
            <v>3</v>
          </cell>
          <cell r="BN1156">
            <v>52</v>
          </cell>
          <cell r="BO1156" t="str">
            <v/>
          </cell>
          <cell r="BP1156">
            <v>0</v>
          </cell>
          <cell r="BQ1156">
            <v>0</v>
          </cell>
          <cell r="BR1156">
            <v>0</v>
          </cell>
          <cell r="BS1156">
            <v>19</v>
          </cell>
          <cell r="BT1156">
            <v>30</v>
          </cell>
          <cell r="BU1156">
            <v>3</v>
          </cell>
          <cell r="BV1156">
            <v>52</v>
          </cell>
          <cell r="BW1156">
            <v>0</v>
          </cell>
          <cell r="BX1156" t="str">
            <v>TIDAK</v>
          </cell>
          <cell r="BY1156" t="str">
            <v>TIDAK</v>
          </cell>
        </row>
        <row r="1157">
          <cell r="A1157" t="str">
            <v>A4386</v>
          </cell>
          <cell r="B1157" t="str">
            <v>FIRZA RIZKAWATI</v>
          </cell>
          <cell r="C1157" t="str">
            <v>TEMA C2</v>
          </cell>
          <cell r="D1157">
            <v>45581</v>
          </cell>
          <cell r="E1157" t="str">
            <v>Oct-24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 t="str">
            <v>-</v>
          </cell>
          <cell r="AQ1157" t="str">
            <v>-</v>
          </cell>
          <cell r="AR1157" t="str">
            <v>-</v>
          </cell>
          <cell r="AS1157" t="str">
            <v>-</v>
          </cell>
          <cell r="AT1157" t="str">
            <v>REGULER</v>
          </cell>
          <cell r="AU1157" t="str">
            <v>REGULER</v>
          </cell>
          <cell r="AV1157" t="str">
            <v/>
          </cell>
          <cell r="AW1157">
            <v>0</v>
          </cell>
          <cell r="AX1157">
            <v>0</v>
          </cell>
          <cell r="AY1157">
            <v>0</v>
          </cell>
          <cell r="AZ1157">
            <v>23</v>
          </cell>
          <cell r="BA1157">
            <v>22</v>
          </cell>
          <cell r="BB1157">
            <v>0</v>
          </cell>
          <cell r="BC1157">
            <v>0</v>
          </cell>
          <cell r="BD1157">
            <v>0</v>
          </cell>
          <cell r="BE1157">
            <v>23</v>
          </cell>
          <cell r="BF1157">
            <v>22</v>
          </cell>
          <cell r="BG1157" t="str">
            <v/>
          </cell>
          <cell r="BH1157">
            <v>0</v>
          </cell>
          <cell r="BI1157">
            <v>0</v>
          </cell>
          <cell r="BJ1157">
            <v>0</v>
          </cell>
          <cell r="BK1157">
            <v>23</v>
          </cell>
          <cell r="BL1157">
            <v>22</v>
          </cell>
          <cell r="BM1157" t="str">
            <v/>
          </cell>
          <cell r="BN1157">
            <v>45</v>
          </cell>
          <cell r="BO1157" t="str">
            <v/>
          </cell>
          <cell r="BP1157">
            <v>0</v>
          </cell>
          <cell r="BQ1157">
            <v>0</v>
          </cell>
          <cell r="BR1157">
            <v>0</v>
          </cell>
          <cell r="BS1157">
            <v>23</v>
          </cell>
          <cell r="BT1157">
            <v>22</v>
          </cell>
          <cell r="BU1157" t="str">
            <v/>
          </cell>
          <cell r="BV1157">
            <v>45</v>
          </cell>
          <cell r="BW1157">
            <v>1</v>
          </cell>
          <cell r="BX1157" t="str">
            <v>TIDAK</v>
          </cell>
          <cell r="BY1157" t="str">
            <v>TIDAK</v>
          </cell>
        </row>
        <row r="1158">
          <cell r="A1158" t="str">
            <v>A4405</v>
          </cell>
          <cell r="B1158" t="str">
            <v>SALWA AYU WIGATI</v>
          </cell>
          <cell r="C1158" t="str">
            <v>TEMA C2</v>
          </cell>
          <cell r="D1158">
            <v>45586</v>
          </cell>
          <cell r="E1158" t="str">
            <v>Oct-24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 t="str">
            <v>-</v>
          </cell>
          <cell r="AQ1158" t="str">
            <v>-</v>
          </cell>
          <cell r="AR1158" t="str">
            <v>-</v>
          </cell>
          <cell r="AS1158" t="str">
            <v>-</v>
          </cell>
          <cell r="AT1158" t="str">
            <v>REGULER</v>
          </cell>
          <cell r="AU1158" t="str">
            <v>REGULER</v>
          </cell>
          <cell r="AV1158" t="str">
            <v/>
          </cell>
          <cell r="AW1158">
            <v>0</v>
          </cell>
          <cell r="AX1158">
            <v>0</v>
          </cell>
          <cell r="AY1158">
            <v>0</v>
          </cell>
          <cell r="AZ1158">
            <v>18</v>
          </cell>
          <cell r="BA1158">
            <v>42</v>
          </cell>
          <cell r="BB1158">
            <v>0</v>
          </cell>
          <cell r="BC1158">
            <v>0</v>
          </cell>
          <cell r="BD1158">
            <v>0</v>
          </cell>
          <cell r="BE1158">
            <v>18</v>
          </cell>
          <cell r="BF1158">
            <v>42</v>
          </cell>
          <cell r="BG1158" t="str">
            <v/>
          </cell>
          <cell r="BH1158">
            <v>0</v>
          </cell>
          <cell r="BI1158">
            <v>0</v>
          </cell>
          <cell r="BJ1158">
            <v>0</v>
          </cell>
          <cell r="BK1158">
            <v>18</v>
          </cell>
          <cell r="BL1158">
            <v>42</v>
          </cell>
          <cell r="BM1158">
            <v>21</v>
          </cell>
          <cell r="BN1158">
            <v>81</v>
          </cell>
          <cell r="BO1158" t="str">
            <v/>
          </cell>
          <cell r="BP1158">
            <v>0</v>
          </cell>
          <cell r="BQ1158">
            <v>0</v>
          </cell>
          <cell r="BR1158">
            <v>0</v>
          </cell>
          <cell r="BS1158">
            <v>18</v>
          </cell>
          <cell r="BT1158">
            <v>42</v>
          </cell>
          <cell r="BU1158">
            <v>21</v>
          </cell>
          <cell r="BV1158">
            <v>81</v>
          </cell>
          <cell r="BW1158">
            <v>0</v>
          </cell>
          <cell r="BX1158" t="str">
            <v>TIDAK</v>
          </cell>
          <cell r="BY1158" t="str">
            <v>TIDAK</v>
          </cell>
        </row>
        <row r="1159">
          <cell r="A1159" t="str">
            <v>A4407</v>
          </cell>
          <cell r="B1159" t="str">
            <v>VANESSA VIRGINIA DWI PUTRI</v>
          </cell>
          <cell r="C1159" t="str">
            <v>TEMA C2</v>
          </cell>
          <cell r="D1159">
            <v>45586</v>
          </cell>
          <cell r="E1159" t="str">
            <v>Oct-24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 t="str">
            <v>-</v>
          </cell>
          <cell r="AQ1159" t="str">
            <v>-</v>
          </cell>
          <cell r="AR1159" t="str">
            <v>-</v>
          </cell>
          <cell r="AS1159" t="str">
            <v>-</v>
          </cell>
          <cell r="AT1159" t="str">
            <v>REGULER</v>
          </cell>
          <cell r="AU1159" t="str">
            <v>-</v>
          </cell>
          <cell r="AV1159" t="str">
            <v/>
          </cell>
          <cell r="AW1159">
            <v>0</v>
          </cell>
          <cell r="AX1159">
            <v>0</v>
          </cell>
          <cell r="AY1159">
            <v>0</v>
          </cell>
          <cell r="AZ1159">
            <v>13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13</v>
          </cell>
          <cell r="BF1159">
            <v>0</v>
          </cell>
          <cell r="BG1159" t="str">
            <v/>
          </cell>
          <cell r="BH1159">
            <v>0</v>
          </cell>
          <cell r="BI1159">
            <v>0</v>
          </cell>
          <cell r="BJ1159">
            <v>0</v>
          </cell>
          <cell r="BK1159">
            <v>13</v>
          </cell>
          <cell r="BL1159">
            <v>0</v>
          </cell>
          <cell r="BM1159" t="str">
            <v/>
          </cell>
          <cell r="BN1159">
            <v>13</v>
          </cell>
          <cell r="BO1159" t="str">
            <v/>
          </cell>
          <cell r="BP1159">
            <v>0</v>
          </cell>
          <cell r="BQ1159">
            <v>0</v>
          </cell>
          <cell r="BR1159">
            <v>0</v>
          </cell>
          <cell r="BS1159">
            <v>13</v>
          </cell>
          <cell r="BT1159">
            <v>0</v>
          </cell>
          <cell r="BU1159" t="str">
            <v/>
          </cell>
          <cell r="BV1159">
            <v>13</v>
          </cell>
          <cell r="BW1159">
            <v>2</v>
          </cell>
          <cell r="BX1159" t="str">
            <v>TIDAK</v>
          </cell>
          <cell r="BY1159" t="str">
            <v>TIDAK</v>
          </cell>
        </row>
        <row r="1160">
          <cell r="A1160" t="str">
            <v>A4408</v>
          </cell>
          <cell r="B1160" t="str">
            <v>VALENTINUS DICKY</v>
          </cell>
          <cell r="C1160" t="str">
            <v>TEMA C2</v>
          </cell>
          <cell r="D1160">
            <v>45586</v>
          </cell>
          <cell r="E1160" t="str">
            <v>Oct-24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 t="str">
            <v>-</v>
          </cell>
          <cell r="AQ1160" t="str">
            <v>-</v>
          </cell>
          <cell r="AR1160" t="str">
            <v>-</v>
          </cell>
          <cell r="AS1160" t="str">
            <v>-</v>
          </cell>
          <cell r="AT1160" t="str">
            <v>REGULER</v>
          </cell>
          <cell r="AU1160" t="str">
            <v>REGULER</v>
          </cell>
          <cell r="AV1160" t="str">
            <v/>
          </cell>
          <cell r="AW1160">
            <v>0</v>
          </cell>
          <cell r="AX1160">
            <v>0</v>
          </cell>
          <cell r="AY1160">
            <v>0</v>
          </cell>
          <cell r="AZ1160">
            <v>5</v>
          </cell>
          <cell r="BA1160">
            <v>4</v>
          </cell>
          <cell r="BB1160">
            <v>0</v>
          </cell>
          <cell r="BC1160">
            <v>0</v>
          </cell>
          <cell r="BD1160">
            <v>0</v>
          </cell>
          <cell r="BE1160">
            <v>5</v>
          </cell>
          <cell r="BF1160">
            <v>4</v>
          </cell>
          <cell r="BG1160" t="str">
            <v/>
          </cell>
          <cell r="BH1160">
            <v>0</v>
          </cell>
          <cell r="BI1160">
            <v>0</v>
          </cell>
          <cell r="BJ1160">
            <v>0</v>
          </cell>
          <cell r="BK1160">
            <v>5</v>
          </cell>
          <cell r="BL1160">
            <v>4</v>
          </cell>
          <cell r="BM1160">
            <v>8</v>
          </cell>
          <cell r="BN1160">
            <v>17</v>
          </cell>
          <cell r="BO1160" t="str">
            <v/>
          </cell>
          <cell r="BP1160">
            <v>0</v>
          </cell>
          <cell r="BQ1160">
            <v>0</v>
          </cell>
          <cell r="BR1160">
            <v>0</v>
          </cell>
          <cell r="BS1160">
            <v>5</v>
          </cell>
          <cell r="BT1160">
            <v>4</v>
          </cell>
          <cell r="BU1160">
            <v>8</v>
          </cell>
          <cell r="BV1160">
            <v>17</v>
          </cell>
          <cell r="BW1160">
            <v>0</v>
          </cell>
          <cell r="BX1160" t="str">
            <v>TIDAK</v>
          </cell>
          <cell r="BY1160" t="str">
            <v>TIDAK</v>
          </cell>
        </row>
        <row r="1161">
          <cell r="A1161" t="str">
            <v>A4409</v>
          </cell>
          <cell r="B1161" t="str">
            <v>ZAHRA ALEVIA PUTRI SETIAJI</v>
          </cell>
          <cell r="C1161" t="str">
            <v>TEMA C2</v>
          </cell>
          <cell r="D1161">
            <v>45586</v>
          </cell>
          <cell r="E1161" t="str">
            <v>Oct-24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 t="str">
            <v>-</v>
          </cell>
          <cell r="AQ1161" t="str">
            <v>-</v>
          </cell>
          <cell r="AR1161" t="str">
            <v>-</v>
          </cell>
          <cell r="AS1161" t="str">
            <v>-</v>
          </cell>
          <cell r="AT1161" t="str">
            <v>REGULER</v>
          </cell>
          <cell r="AU1161" t="str">
            <v>REGULER</v>
          </cell>
          <cell r="AV1161" t="str">
            <v/>
          </cell>
          <cell r="AW1161">
            <v>0</v>
          </cell>
          <cell r="AX1161">
            <v>0</v>
          </cell>
          <cell r="AY1161">
            <v>0</v>
          </cell>
          <cell r="AZ1161">
            <v>11</v>
          </cell>
          <cell r="BA1161">
            <v>17</v>
          </cell>
          <cell r="BB1161">
            <v>0</v>
          </cell>
          <cell r="BC1161">
            <v>0</v>
          </cell>
          <cell r="BD1161">
            <v>0</v>
          </cell>
          <cell r="BE1161">
            <v>11</v>
          </cell>
          <cell r="BF1161">
            <v>17</v>
          </cell>
          <cell r="BG1161" t="str">
            <v/>
          </cell>
          <cell r="BH1161">
            <v>0</v>
          </cell>
          <cell r="BI1161">
            <v>0</v>
          </cell>
          <cell r="BJ1161">
            <v>0</v>
          </cell>
          <cell r="BK1161">
            <v>11</v>
          </cell>
          <cell r="BL1161">
            <v>17</v>
          </cell>
          <cell r="BM1161" t="str">
            <v/>
          </cell>
          <cell r="BN1161">
            <v>28</v>
          </cell>
          <cell r="BO1161" t="str">
            <v/>
          </cell>
          <cell r="BP1161">
            <v>0</v>
          </cell>
          <cell r="BQ1161">
            <v>0</v>
          </cell>
          <cell r="BR1161">
            <v>0</v>
          </cell>
          <cell r="BS1161">
            <v>11</v>
          </cell>
          <cell r="BT1161">
            <v>17</v>
          </cell>
          <cell r="BU1161" t="str">
            <v/>
          </cell>
          <cell r="BV1161">
            <v>28</v>
          </cell>
          <cell r="BW1161">
            <v>1</v>
          </cell>
          <cell r="BX1161" t="str">
            <v>TIDAK</v>
          </cell>
          <cell r="BY1161" t="str">
            <v>TIDAK</v>
          </cell>
        </row>
        <row r="1162">
          <cell r="A1162" t="str">
            <v>A3371</v>
          </cell>
          <cell r="B1162" t="str">
            <v>EMMANUELA YOSEPHINE</v>
          </cell>
          <cell r="C1162" t="str">
            <v>TEMA C2</v>
          </cell>
          <cell r="D1162">
            <v>45593</v>
          </cell>
          <cell r="E1162" t="str">
            <v>Oct-24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 t="str">
            <v>-</v>
          </cell>
          <cell r="AQ1162" t="str">
            <v>-</v>
          </cell>
          <cell r="AR1162" t="str">
            <v>-</v>
          </cell>
          <cell r="AS1162" t="str">
            <v>-</v>
          </cell>
          <cell r="AT1162" t="str">
            <v>REGULER</v>
          </cell>
          <cell r="AU1162" t="str">
            <v>REGULER</v>
          </cell>
          <cell r="AV1162" t="str">
            <v/>
          </cell>
          <cell r="AW1162">
            <v>0</v>
          </cell>
          <cell r="AX1162">
            <v>0</v>
          </cell>
          <cell r="AY1162">
            <v>0</v>
          </cell>
          <cell r="AZ1162">
            <v>7</v>
          </cell>
          <cell r="BA1162">
            <v>23</v>
          </cell>
          <cell r="BB1162">
            <v>0</v>
          </cell>
          <cell r="BC1162">
            <v>0</v>
          </cell>
          <cell r="BD1162">
            <v>0</v>
          </cell>
          <cell r="BE1162">
            <v>7</v>
          </cell>
          <cell r="BF1162">
            <v>23</v>
          </cell>
          <cell r="BG1162" t="str">
            <v/>
          </cell>
          <cell r="BH1162">
            <v>0</v>
          </cell>
          <cell r="BI1162">
            <v>0</v>
          </cell>
          <cell r="BJ1162">
            <v>0</v>
          </cell>
          <cell r="BK1162">
            <v>7</v>
          </cell>
          <cell r="BL1162">
            <v>23</v>
          </cell>
          <cell r="BM1162">
            <v>10</v>
          </cell>
          <cell r="BN1162">
            <v>40</v>
          </cell>
          <cell r="BO1162" t="str">
            <v/>
          </cell>
          <cell r="BP1162">
            <v>0</v>
          </cell>
          <cell r="BQ1162">
            <v>0</v>
          </cell>
          <cell r="BR1162">
            <v>0</v>
          </cell>
          <cell r="BS1162">
            <v>7</v>
          </cell>
          <cell r="BT1162">
            <v>23</v>
          </cell>
          <cell r="BU1162">
            <v>10</v>
          </cell>
          <cell r="BV1162">
            <v>40</v>
          </cell>
          <cell r="BW1162">
            <v>0</v>
          </cell>
          <cell r="BX1162" t="str">
            <v>TIDAK</v>
          </cell>
          <cell r="BY1162" t="str">
            <v>TIDAK</v>
          </cell>
        </row>
        <row r="1163">
          <cell r="A1163" t="str">
            <v>A4419</v>
          </cell>
          <cell r="B1163" t="str">
            <v>MICHAELA YUDHISTA</v>
          </cell>
          <cell r="C1163" t="str">
            <v>TEMA C2</v>
          </cell>
          <cell r="D1163">
            <v>45593</v>
          </cell>
          <cell r="E1163" t="str">
            <v>Oct-24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 t="str">
            <v>-</v>
          </cell>
          <cell r="AQ1163" t="str">
            <v>-</v>
          </cell>
          <cell r="AR1163" t="str">
            <v>-</v>
          </cell>
          <cell r="AS1163" t="str">
            <v>-</v>
          </cell>
          <cell r="AT1163" t="str">
            <v>REGULER</v>
          </cell>
          <cell r="AU1163" t="str">
            <v>REGULER</v>
          </cell>
          <cell r="AV1163" t="str">
            <v/>
          </cell>
          <cell r="AW1163">
            <v>0</v>
          </cell>
          <cell r="AX1163">
            <v>0</v>
          </cell>
          <cell r="AY1163">
            <v>0</v>
          </cell>
          <cell r="AZ1163">
            <v>6</v>
          </cell>
          <cell r="BA1163">
            <v>14</v>
          </cell>
          <cell r="BB1163">
            <v>0</v>
          </cell>
          <cell r="BC1163">
            <v>0</v>
          </cell>
          <cell r="BD1163">
            <v>0</v>
          </cell>
          <cell r="BE1163">
            <v>6</v>
          </cell>
          <cell r="BF1163">
            <v>14</v>
          </cell>
          <cell r="BG1163" t="str">
            <v/>
          </cell>
          <cell r="BH1163">
            <v>0</v>
          </cell>
          <cell r="BI1163">
            <v>0</v>
          </cell>
          <cell r="BJ1163">
            <v>0</v>
          </cell>
          <cell r="BK1163">
            <v>6</v>
          </cell>
          <cell r="BL1163">
            <v>14</v>
          </cell>
          <cell r="BM1163">
            <v>3</v>
          </cell>
          <cell r="BN1163">
            <v>23</v>
          </cell>
          <cell r="BO1163" t="str">
            <v/>
          </cell>
          <cell r="BP1163">
            <v>0</v>
          </cell>
          <cell r="BQ1163">
            <v>0</v>
          </cell>
          <cell r="BR1163">
            <v>0</v>
          </cell>
          <cell r="BS1163">
            <v>6</v>
          </cell>
          <cell r="BT1163">
            <v>14</v>
          </cell>
          <cell r="BU1163">
            <v>3</v>
          </cell>
          <cell r="BV1163">
            <v>23</v>
          </cell>
          <cell r="BW1163">
            <v>0</v>
          </cell>
          <cell r="BX1163" t="str">
            <v>TIDAK</v>
          </cell>
          <cell r="BY1163" t="str">
            <v>TIDAK</v>
          </cell>
        </row>
        <row r="1164">
          <cell r="A1164" t="str">
            <v>A4420</v>
          </cell>
          <cell r="B1164" t="str">
            <v>PRATAMA HARI SETIAWAN</v>
          </cell>
          <cell r="C1164" t="str">
            <v>TEMA C2</v>
          </cell>
          <cell r="D1164">
            <v>45593</v>
          </cell>
          <cell r="E1164" t="str">
            <v>Oct-24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 t="str">
            <v>-</v>
          </cell>
          <cell r="AQ1164" t="str">
            <v>-</v>
          </cell>
          <cell r="AR1164" t="str">
            <v>-</v>
          </cell>
          <cell r="AS1164" t="str">
            <v>-</v>
          </cell>
          <cell r="AT1164" t="str">
            <v>REGULER</v>
          </cell>
          <cell r="AU1164" t="str">
            <v>-</v>
          </cell>
          <cell r="AV1164" t="str">
            <v/>
          </cell>
          <cell r="AW1164">
            <v>0</v>
          </cell>
          <cell r="AX1164">
            <v>0</v>
          </cell>
          <cell r="AY1164">
            <v>0</v>
          </cell>
          <cell r="AZ1164">
            <v>2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2</v>
          </cell>
          <cell r="BF1164">
            <v>0</v>
          </cell>
          <cell r="BG1164" t="str">
            <v/>
          </cell>
          <cell r="BH1164">
            <v>0</v>
          </cell>
          <cell r="BI1164">
            <v>0</v>
          </cell>
          <cell r="BJ1164">
            <v>0</v>
          </cell>
          <cell r="BK1164">
            <v>2</v>
          </cell>
          <cell r="BL1164">
            <v>0</v>
          </cell>
          <cell r="BM1164" t="str">
            <v/>
          </cell>
          <cell r="BN1164">
            <v>2</v>
          </cell>
          <cell r="BO1164" t="str">
            <v/>
          </cell>
          <cell r="BP1164">
            <v>0</v>
          </cell>
          <cell r="BQ1164">
            <v>0</v>
          </cell>
          <cell r="BR1164">
            <v>0</v>
          </cell>
          <cell r="BS1164">
            <v>2</v>
          </cell>
          <cell r="BT1164">
            <v>0</v>
          </cell>
          <cell r="BU1164" t="str">
            <v/>
          </cell>
          <cell r="BV1164">
            <v>2</v>
          </cell>
          <cell r="BW1164">
            <v>2</v>
          </cell>
          <cell r="BX1164" t="str">
            <v>TIDAK</v>
          </cell>
          <cell r="BY1164" t="str">
            <v>TIDAK</v>
          </cell>
        </row>
        <row r="1165">
          <cell r="A1165" t="str">
            <v>A4421</v>
          </cell>
          <cell r="B1165" t="str">
            <v>MIFTA RIZKI DAMAYANTI</v>
          </cell>
          <cell r="C1165" t="str">
            <v>TEMA C2</v>
          </cell>
          <cell r="D1165">
            <v>45593</v>
          </cell>
          <cell r="E1165" t="str">
            <v>Oct-24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 t="str">
            <v>-</v>
          </cell>
          <cell r="AQ1165" t="str">
            <v>-</v>
          </cell>
          <cell r="AR1165" t="str">
            <v>-</v>
          </cell>
          <cell r="AS1165" t="str">
            <v>-</v>
          </cell>
          <cell r="AT1165" t="str">
            <v>REGULER</v>
          </cell>
          <cell r="AU1165" t="str">
            <v>REGULER</v>
          </cell>
          <cell r="AV1165" t="str">
            <v/>
          </cell>
          <cell r="AW1165">
            <v>0</v>
          </cell>
          <cell r="AX1165">
            <v>0</v>
          </cell>
          <cell r="AY1165">
            <v>0</v>
          </cell>
          <cell r="AZ1165">
            <v>2</v>
          </cell>
          <cell r="BA1165">
            <v>6</v>
          </cell>
          <cell r="BB1165">
            <v>0</v>
          </cell>
          <cell r="BC1165">
            <v>0</v>
          </cell>
          <cell r="BD1165">
            <v>0</v>
          </cell>
          <cell r="BE1165">
            <v>2</v>
          </cell>
          <cell r="BF1165">
            <v>6</v>
          </cell>
          <cell r="BG1165" t="str">
            <v/>
          </cell>
          <cell r="BH1165">
            <v>0</v>
          </cell>
          <cell r="BI1165">
            <v>0</v>
          </cell>
          <cell r="BJ1165">
            <v>0</v>
          </cell>
          <cell r="BK1165">
            <v>2</v>
          </cell>
          <cell r="BL1165">
            <v>6</v>
          </cell>
          <cell r="BM1165" t="str">
            <v/>
          </cell>
          <cell r="BN1165">
            <v>8</v>
          </cell>
          <cell r="BO1165" t="str">
            <v/>
          </cell>
          <cell r="BP1165">
            <v>0</v>
          </cell>
          <cell r="BQ1165">
            <v>0</v>
          </cell>
          <cell r="BR1165">
            <v>0</v>
          </cell>
          <cell r="BS1165">
            <v>2</v>
          </cell>
          <cell r="BT1165">
            <v>6</v>
          </cell>
          <cell r="BU1165" t="str">
            <v/>
          </cell>
          <cell r="BV1165">
            <v>8</v>
          </cell>
          <cell r="BW1165">
            <v>1</v>
          </cell>
          <cell r="BX1165" t="str">
            <v>TIDAK</v>
          </cell>
          <cell r="BY1165" t="str">
            <v>TIDAK</v>
          </cell>
        </row>
        <row r="1166">
          <cell r="A1166" t="str">
            <v>A4422</v>
          </cell>
          <cell r="B1166" t="str">
            <v>NUR SABILA</v>
          </cell>
          <cell r="C1166" t="str">
            <v>TEMA C2</v>
          </cell>
          <cell r="D1166">
            <v>45593</v>
          </cell>
          <cell r="E1166" t="str">
            <v>Oct-24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 t="str">
            <v>-</v>
          </cell>
          <cell r="AQ1166" t="str">
            <v>-</v>
          </cell>
          <cell r="AR1166" t="str">
            <v>-</v>
          </cell>
          <cell r="AS1166" t="str">
            <v>-</v>
          </cell>
          <cell r="AT1166" t="str">
            <v>REGULER</v>
          </cell>
          <cell r="AU1166" t="str">
            <v>REGULER</v>
          </cell>
          <cell r="AV1166" t="str">
            <v/>
          </cell>
          <cell r="AW1166">
            <v>0</v>
          </cell>
          <cell r="AX1166">
            <v>0</v>
          </cell>
          <cell r="AY1166">
            <v>0</v>
          </cell>
          <cell r="AZ1166">
            <v>6</v>
          </cell>
          <cell r="BA1166">
            <v>42</v>
          </cell>
          <cell r="BB1166">
            <v>0</v>
          </cell>
          <cell r="BC1166">
            <v>0</v>
          </cell>
          <cell r="BD1166">
            <v>0</v>
          </cell>
          <cell r="BE1166">
            <v>6</v>
          </cell>
          <cell r="BF1166">
            <v>42</v>
          </cell>
          <cell r="BG1166" t="str">
            <v/>
          </cell>
          <cell r="BH1166">
            <v>0</v>
          </cell>
          <cell r="BI1166">
            <v>0</v>
          </cell>
          <cell r="BJ1166">
            <v>0</v>
          </cell>
          <cell r="BK1166">
            <v>6</v>
          </cell>
          <cell r="BL1166">
            <v>42</v>
          </cell>
          <cell r="BM1166">
            <v>20</v>
          </cell>
          <cell r="BN1166">
            <v>68</v>
          </cell>
          <cell r="BO1166" t="str">
            <v/>
          </cell>
          <cell r="BP1166">
            <v>0</v>
          </cell>
          <cell r="BQ1166">
            <v>0</v>
          </cell>
          <cell r="BR1166">
            <v>0</v>
          </cell>
          <cell r="BS1166">
            <v>6</v>
          </cell>
          <cell r="BT1166">
            <v>42</v>
          </cell>
          <cell r="BU1166">
            <v>20</v>
          </cell>
          <cell r="BV1166">
            <v>68</v>
          </cell>
          <cell r="BW1166">
            <v>0</v>
          </cell>
          <cell r="BX1166" t="str">
            <v>TIDAK</v>
          </cell>
          <cell r="BY1166" t="str">
            <v>TIDAK</v>
          </cell>
        </row>
        <row r="1167">
          <cell r="A1167" t="str">
            <v>A4423</v>
          </cell>
          <cell r="B1167" t="str">
            <v>CHOIRUNISA ADILIA SURYANI</v>
          </cell>
          <cell r="C1167" t="str">
            <v>TEMA C2</v>
          </cell>
          <cell r="D1167">
            <v>45593</v>
          </cell>
          <cell r="E1167" t="str">
            <v>Oct-24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 t="str">
            <v>-</v>
          </cell>
          <cell r="AQ1167" t="str">
            <v>-</v>
          </cell>
          <cell r="AR1167" t="str">
            <v>-</v>
          </cell>
          <cell r="AS1167" t="str">
            <v>-</v>
          </cell>
          <cell r="AT1167" t="str">
            <v>REGULER</v>
          </cell>
          <cell r="AU1167" t="str">
            <v>REGULER</v>
          </cell>
          <cell r="AV1167" t="str">
            <v/>
          </cell>
          <cell r="AW1167">
            <v>0</v>
          </cell>
          <cell r="AX1167">
            <v>0</v>
          </cell>
          <cell r="AY1167">
            <v>0</v>
          </cell>
          <cell r="AZ1167">
            <v>3</v>
          </cell>
          <cell r="BA1167">
            <v>33</v>
          </cell>
          <cell r="BB1167">
            <v>0</v>
          </cell>
          <cell r="BC1167">
            <v>0</v>
          </cell>
          <cell r="BD1167">
            <v>0</v>
          </cell>
          <cell r="BE1167">
            <v>3</v>
          </cell>
          <cell r="BF1167">
            <v>33</v>
          </cell>
          <cell r="BG1167" t="str">
            <v/>
          </cell>
          <cell r="BH1167">
            <v>0</v>
          </cell>
          <cell r="BI1167">
            <v>0</v>
          </cell>
          <cell r="BJ1167">
            <v>0</v>
          </cell>
          <cell r="BK1167">
            <v>3</v>
          </cell>
          <cell r="BL1167">
            <v>33</v>
          </cell>
          <cell r="BM1167">
            <v>10</v>
          </cell>
          <cell r="BN1167">
            <v>46</v>
          </cell>
          <cell r="BO1167" t="str">
            <v/>
          </cell>
          <cell r="BP1167">
            <v>0</v>
          </cell>
          <cell r="BQ1167">
            <v>0</v>
          </cell>
          <cell r="BR1167">
            <v>0</v>
          </cell>
          <cell r="BS1167">
            <v>3</v>
          </cell>
          <cell r="BT1167">
            <v>33</v>
          </cell>
          <cell r="BU1167">
            <v>10</v>
          </cell>
          <cell r="BV1167">
            <v>46</v>
          </cell>
          <cell r="BW1167">
            <v>0</v>
          </cell>
          <cell r="BX1167" t="str">
            <v>TIDAK</v>
          </cell>
          <cell r="BY1167" t="str">
            <v>TIDAK</v>
          </cell>
        </row>
        <row r="1168">
          <cell r="A1168" t="str">
            <v>A4425</v>
          </cell>
          <cell r="B1168" t="str">
            <v>FITTA MARDHI YANTI</v>
          </cell>
          <cell r="C1168" t="str">
            <v>TEMA C2</v>
          </cell>
          <cell r="D1168">
            <v>45593</v>
          </cell>
          <cell r="E1168" t="str">
            <v>Oct-24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 t="str">
            <v>-</v>
          </cell>
          <cell r="AQ1168" t="str">
            <v>-</v>
          </cell>
          <cell r="AR1168" t="str">
            <v>-</v>
          </cell>
          <cell r="AS1168" t="str">
            <v>-</v>
          </cell>
          <cell r="AT1168" t="str">
            <v>REGULER</v>
          </cell>
          <cell r="AU1168" t="str">
            <v>REGULER</v>
          </cell>
          <cell r="AV1168" t="str">
            <v/>
          </cell>
          <cell r="AW1168">
            <v>0</v>
          </cell>
          <cell r="AX1168">
            <v>0</v>
          </cell>
          <cell r="AY1168">
            <v>0</v>
          </cell>
          <cell r="AZ1168">
            <v>7</v>
          </cell>
          <cell r="BA1168">
            <v>34</v>
          </cell>
          <cell r="BB1168">
            <v>0</v>
          </cell>
          <cell r="BC1168">
            <v>0</v>
          </cell>
          <cell r="BD1168">
            <v>0</v>
          </cell>
          <cell r="BE1168">
            <v>7</v>
          </cell>
          <cell r="BF1168">
            <v>34</v>
          </cell>
          <cell r="BG1168" t="str">
            <v/>
          </cell>
          <cell r="BH1168">
            <v>0</v>
          </cell>
          <cell r="BI1168">
            <v>0</v>
          </cell>
          <cell r="BJ1168">
            <v>0</v>
          </cell>
          <cell r="BK1168">
            <v>7</v>
          </cell>
          <cell r="BL1168">
            <v>34</v>
          </cell>
          <cell r="BM1168">
            <v>7</v>
          </cell>
          <cell r="BN1168">
            <v>48</v>
          </cell>
          <cell r="BO1168" t="str">
            <v/>
          </cell>
          <cell r="BP1168">
            <v>0</v>
          </cell>
          <cell r="BQ1168">
            <v>0</v>
          </cell>
          <cell r="BR1168">
            <v>0</v>
          </cell>
          <cell r="BS1168">
            <v>7</v>
          </cell>
          <cell r="BT1168">
            <v>34</v>
          </cell>
          <cell r="BU1168">
            <v>7</v>
          </cell>
          <cell r="BV1168">
            <v>48</v>
          </cell>
          <cell r="BW1168">
            <v>0</v>
          </cell>
          <cell r="BX1168" t="str">
            <v>TIDAK</v>
          </cell>
          <cell r="BY1168" t="str">
            <v>TIDAK</v>
          </cell>
        </row>
        <row r="1169">
          <cell r="A1169" t="str">
            <v>A4424</v>
          </cell>
          <cell r="B1169" t="str">
            <v>PUTRI ALIFIA</v>
          </cell>
          <cell r="C1169" t="str">
            <v>TEMA C2</v>
          </cell>
          <cell r="D1169">
            <v>45593</v>
          </cell>
          <cell r="E1169" t="str">
            <v>Oct-24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 t="str">
            <v>-</v>
          </cell>
          <cell r="AQ1169" t="str">
            <v>-</v>
          </cell>
          <cell r="AR1169" t="str">
            <v>-</v>
          </cell>
          <cell r="AS1169" t="str">
            <v>-</v>
          </cell>
          <cell r="AT1169" t="str">
            <v>-</v>
          </cell>
          <cell r="AU1169" t="str">
            <v>REGULER</v>
          </cell>
          <cell r="AV1169" t="str">
            <v/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4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4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  <cell r="BK1169">
            <v>0</v>
          </cell>
          <cell r="BL1169">
            <v>4</v>
          </cell>
          <cell r="BM1169" t="str">
            <v/>
          </cell>
          <cell r="BN1169">
            <v>4</v>
          </cell>
          <cell r="BO1169">
            <v>0</v>
          </cell>
          <cell r="BP1169">
            <v>0</v>
          </cell>
          <cell r="BQ1169">
            <v>0</v>
          </cell>
          <cell r="BR1169">
            <v>0</v>
          </cell>
          <cell r="BS1169">
            <v>0</v>
          </cell>
          <cell r="BT1169">
            <v>4</v>
          </cell>
          <cell r="BU1169" t="str">
            <v/>
          </cell>
          <cell r="BV1169">
            <v>4</v>
          </cell>
          <cell r="BW1169">
            <v>2</v>
          </cell>
          <cell r="BX1169" t="str">
            <v>TIDAK</v>
          </cell>
          <cell r="BY1169" t="str">
            <v>TIDAK</v>
          </cell>
        </row>
        <row r="1170">
          <cell r="A1170" t="str">
            <v>A4437</v>
          </cell>
          <cell r="B1170" t="str">
            <v>MUHAMMAD ILZAM</v>
          </cell>
          <cell r="C1170" t="str">
            <v>TEMA C2</v>
          </cell>
          <cell r="D1170">
            <v>45612</v>
          </cell>
          <cell r="E1170" t="str">
            <v>Nov-24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 t="str">
            <v>-</v>
          </cell>
          <cell r="AQ1170" t="str">
            <v>-</v>
          </cell>
          <cell r="AR1170" t="str">
            <v>-</v>
          </cell>
          <cell r="AS1170" t="str">
            <v>-</v>
          </cell>
          <cell r="AT1170" t="str">
            <v>-</v>
          </cell>
          <cell r="AU1170" t="str">
            <v>REGULER</v>
          </cell>
          <cell r="AV1170" t="str">
            <v/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40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40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  <cell r="BK1170">
            <v>0</v>
          </cell>
          <cell r="BL1170">
            <v>40</v>
          </cell>
          <cell r="BM1170">
            <v>20</v>
          </cell>
          <cell r="BN1170">
            <v>60</v>
          </cell>
          <cell r="BO1170">
            <v>0</v>
          </cell>
          <cell r="BP1170">
            <v>0</v>
          </cell>
          <cell r="BQ1170">
            <v>0</v>
          </cell>
          <cell r="BR1170">
            <v>0</v>
          </cell>
          <cell r="BS1170">
            <v>0</v>
          </cell>
          <cell r="BT1170">
            <v>40</v>
          </cell>
          <cell r="BU1170">
            <v>20</v>
          </cell>
          <cell r="BV1170">
            <v>60</v>
          </cell>
          <cell r="BW1170">
            <v>0</v>
          </cell>
          <cell r="BX1170" t="str">
            <v>TIDAK</v>
          </cell>
          <cell r="BY1170" t="str">
            <v>TIDAK</v>
          </cell>
        </row>
        <row r="1171">
          <cell r="A1171" t="str">
            <v>A4438</v>
          </cell>
          <cell r="B1171" t="str">
            <v>YESINTA VALENTINA</v>
          </cell>
          <cell r="C1171" t="str">
            <v>TEMA C2</v>
          </cell>
          <cell r="D1171">
            <v>0</v>
          </cell>
          <cell r="E1171" t="str">
            <v>Jan-00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 t="str">
            <v>-</v>
          </cell>
          <cell r="AQ1171" t="str">
            <v>-</v>
          </cell>
          <cell r="AR1171" t="str">
            <v>-</v>
          </cell>
          <cell r="AS1171" t="str">
            <v>-</v>
          </cell>
          <cell r="AT1171" t="str">
            <v>-</v>
          </cell>
          <cell r="AU1171" t="str">
            <v>REGULER</v>
          </cell>
          <cell r="AV1171" t="str">
            <v/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3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3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  <cell r="BK1171">
            <v>0</v>
          </cell>
          <cell r="BL1171">
            <v>3</v>
          </cell>
          <cell r="BM1171" t="str">
            <v/>
          </cell>
          <cell r="BN1171">
            <v>3</v>
          </cell>
          <cell r="BO1171">
            <v>0</v>
          </cell>
          <cell r="BP1171">
            <v>0</v>
          </cell>
          <cell r="BQ1171">
            <v>0</v>
          </cell>
          <cell r="BR1171">
            <v>0</v>
          </cell>
          <cell r="BS1171">
            <v>0</v>
          </cell>
          <cell r="BT1171">
            <v>3</v>
          </cell>
          <cell r="BU1171" t="str">
            <v/>
          </cell>
          <cell r="BV1171">
            <v>3</v>
          </cell>
          <cell r="BW1171">
            <v>6</v>
          </cell>
          <cell r="BX1171" t="str">
            <v>DOWNGRADE</v>
          </cell>
          <cell r="BY1171" t="str">
            <v>RESET</v>
          </cell>
        </row>
        <row r="1172">
          <cell r="A1172" t="str">
            <v>A4439</v>
          </cell>
          <cell r="B1172" t="str">
            <v>PIERINA PRIMA UTOMO</v>
          </cell>
          <cell r="C1172" t="str">
            <v>TEMA C2</v>
          </cell>
          <cell r="D1172">
            <v>45612</v>
          </cell>
          <cell r="E1172" t="str">
            <v>Nov-24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 t="str">
            <v>-</v>
          </cell>
          <cell r="AQ1172" t="str">
            <v>-</v>
          </cell>
          <cell r="AR1172" t="str">
            <v>-</v>
          </cell>
          <cell r="AS1172" t="str">
            <v>-</v>
          </cell>
          <cell r="AT1172" t="str">
            <v>-</v>
          </cell>
          <cell r="AU1172" t="str">
            <v>REGULER</v>
          </cell>
          <cell r="AV1172" t="str">
            <v/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23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23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  <cell r="BK1172">
            <v>0</v>
          </cell>
          <cell r="BL1172">
            <v>23</v>
          </cell>
          <cell r="BM1172">
            <v>4</v>
          </cell>
          <cell r="BN1172">
            <v>27</v>
          </cell>
          <cell r="BO1172">
            <v>0</v>
          </cell>
          <cell r="BP1172">
            <v>0</v>
          </cell>
          <cell r="BQ1172">
            <v>0</v>
          </cell>
          <cell r="BR1172">
            <v>0</v>
          </cell>
          <cell r="BS1172">
            <v>0</v>
          </cell>
          <cell r="BT1172">
            <v>23</v>
          </cell>
          <cell r="BU1172">
            <v>4</v>
          </cell>
          <cell r="BV1172">
            <v>27</v>
          </cell>
          <cell r="BW1172">
            <v>0</v>
          </cell>
          <cell r="BX1172" t="str">
            <v>TIDAK</v>
          </cell>
          <cell r="BY1172" t="str">
            <v>TIDAK</v>
          </cell>
        </row>
        <row r="1173">
          <cell r="A1173" t="str">
            <v>A4441</v>
          </cell>
          <cell r="B1173" t="str">
            <v>IRWANDA BUDI PANGESTU</v>
          </cell>
          <cell r="C1173" t="str">
            <v>TEMA C2</v>
          </cell>
          <cell r="D1173">
            <v>45612</v>
          </cell>
          <cell r="E1173" t="str">
            <v>Nov-24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 t="str">
            <v>-</v>
          </cell>
          <cell r="AQ1173" t="str">
            <v>-</v>
          </cell>
          <cell r="AR1173" t="str">
            <v>-</v>
          </cell>
          <cell r="AS1173" t="str">
            <v>-</v>
          </cell>
          <cell r="AT1173" t="str">
            <v>-</v>
          </cell>
          <cell r="AU1173" t="str">
            <v>REGULER</v>
          </cell>
          <cell r="AV1173" t="str">
            <v/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32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32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  <cell r="BK1173">
            <v>0</v>
          </cell>
          <cell r="BL1173">
            <v>32</v>
          </cell>
          <cell r="BM1173">
            <v>19</v>
          </cell>
          <cell r="BN1173">
            <v>51</v>
          </cell>
          <cell r="BO1173">
            <v>0</v>
          </cell>
          <cell r="BP1173">
            <v>0</v>
          </cell>
          <cell r="BQ1173">
            <v>0</v>
          </cell>
          <cell r="BR1173">
            <v>0</v>
          </cell>
          <cell r="BS1173">
            <v>0</v>
          </cell>
          <cell r="BT1173">
            <v>32</v>
          </cell>
          <cell r="BU1173">
            <v>19</v>
          </cell>
          <cell r="BV1173">
            <v>51</v>
          </cell>
          <cell r="BW1173">
            <v>0</v>
          </cell>
          <cell r="BX1173" t="str">
            <v>TIDAK</v>
          </cell>
          <cell r="BY1173" t="str">
            <v>TIDAK</v>
          </cell>
        </row>
        <row r="1174">
          <cell r="A1174" t="str">
            <v>A4445</v>
          </cell>
          <cell r="B1174" t="str">
            <v>TIYA AGUSTINA RIYANTO</v>
          </cell>
          <cell r="C1174" t="str">
            <v>TEMA C2</v>
          </cell>
          <cell r="D1174">
            <v>45612</v>
          </cell>
          <cell r="E1174" t="str">
            <v>Nov-24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 t="str">
            <v>-</v>
          </cell>
          <cell r="AQ1174" t="str">
            <v>-</v>
          </cell>
          <cell r="AR1174" t="str">
            <v>-</v>
          </cell>
          <cell r="AS1174" t="str">
            <v>-</v>
          </cell>
          <cell r="AT1174" t="str">
            <v>-</v>
          </cell>
          <cell r="AU1174" t="str">
            <v>REGULER</v>
          </cell>
          <cell r="AV1174" t="str">
            <v/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10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10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  <cell r="BK1174">
            <v>0</v>
          </cell>
          <cell r="BL1174">
            <v>10</v>
          </cell>
          <cell r="BM1174" t="str">
            <v/>
          </cell>
          <cell r="BN1174">
            <v>10</v>
          </cell>
          <cell r="BO1174">
            <v>0</v>
          </cell>
          <cell r="BP1174">
            <v>0</v>
          </cell>
          <cell r="BQ1174">
            <v>0</v>
          </cell>
          <cell r="BR1174">
            <v>0</v>
          </cell>
          <cell r="BS1174">
            <v>0</v>
          </cell>
          <cell r="BT1174">
            <v>10</v>
          </cell>
          <cell r="BU1174" t="str">
            <v/>
          </cell>
          <cell r="BV1174">
            <v>10</v>
          </cell>
          <cell r="BW1174">
            <v>1</v>
          </cell>
          <cell r="BX1174" t="str">
            <v>TIDAK</v>
          </cell>
          <cell r="BY1174" t="str">
            <v>TIDAK</v>
          </cell>
        </row>
        <row r="1175">
          <cell r="A1175" t="str">
            <v>A4446</v>
          </cell>
          <cell r="B1175" t="str">
            <v>FITRI NUR INDAH SARI</v>
          </cell>
          <cell r="C1175" t="str">
            <v>TEMA C2</v>
          </cell>
          <cell r="D1175">
            <v>45612</v>
          </cell>
          <cell r="E1175" t="str">
            <v>Nov-24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0</v>
          </cell>
          <cell r="AB1175">
            <v>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 t="str">
            <v>-</v>
          </cell>
          <cell r="AQ1175" t="str">
            <v>-</v>
          </cell>
          <cell r="AR1175" t="str">
            <v>-</v>
          </cell>
          <cell r="AS1175" t="str">
            <v>-</v>
          </cell>
          <cell r="AT1175" t="str">
            <v>-</v>
          </cell>
          <cell r="AU1175" t="str">
            <v>REGULER</v>
          </cell>
          <cell r="AV1175" t="str">
            <v/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11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11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  <cell r="BK1175">
            <v>0</v>
          </cell>
          <cell r="BL1175">
            <v>11</v>
          </cell>
          <cell r="BM1175" t="str">
            <v/>
          </cell>
          <cell r="BN1175">
            <v>11</v>
          </cell>
          <cell r="BO1175">
            <v>0</v>
          </cell>
          <cell r="BP1175">
            <v>0</v>
          </cell>
          <cell r="BQ1175">
            <v>0</v>
          </cell>
          <cell r="BR1175">
            <v>0</v>
          </cell>
          <cell r="BS1175">
            <v>0</v>
          </cell>
          <cell r="BT1175">
            <v>11</v>
          </cell>
          <cell r="BU1175" t="str">
            <v/>
          </cell>
          <cell r="BV1175">
            <v>11</v>
          </cell>
          <cell r="BW1175">
            <v>1</v>
          </cell>
          <cell r="BX1175" t="str">
            <v>TIDAK</v>
          </cell>
          <cell r="BY1175" t="str">
            <v>TIDAK</v>
          </cell>
        </row>
        <row r="1176">
          <cell r="A1176" t="str">
            <v>A4447</v>
          </cell>
          <cell r="B1176" t="str">
            <v>ALETTA CHRISTABEL FENAN</v>
          </cell>
          <cell r="C1176" t="str">
            <v>TEMA C2</v>
          </cell>
          <cell r="D1176">
            <v>45614</v>
          </cell>
          <cell r="E1176" t="str">
            <v>Nov-24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 t="str">
            <v>-</v>
          </cell>
          <cell r="AQ1176" t="str">
            <v>-</v>
          </cell>
          <cell r="AR1176" t="str">
            <v>-</v>
          </cell>
          <cell r="AS1176" t="str">
            <v>-</v>
          </cell>
          <cell r="AT1176" t="str">
            <v>-</v>
          </cell>
          <cell r="AU1176" t="str">
            <v>REGULER</v>
          </cell>
          <cell r="AV1176" t="str">
            <v/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20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20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  <cell r="BK1176">
            <v>0</v>
          </cell>
          <cell r="BL1176">
            <v>20</v>
          </cell>
          <cell r="BM1176">
            <v>11</v>
          </cell>
          <cell r="BN1176">
            <v>31</v>
          </cell>
          <cell r="BO1176">
            <v>0</v>
          </cell>
          <cell r="BP1176">
            <v>0</v>
          </cell>
          <cell r="BQ1176">
            <v>0</v>
          </cell>
          <cell r="BR1176">
            <v>0</v>
          </cell>
          <cell r="BS1176">
            <v>0</v>
          </cell>
          <cell r="BT1176">
            <v>20</v>
          </cell>
          <cell r="BU1176">
            <v>11</v>
          </cell>
          <cell r="BV1176">
            <v>31</v>
          </cell>
          <cell r="BW1176">
            <v>0</v>
          </cell>
          <cell r="BX1176" t="str">
            <v>TIDAK</v>
          </cell>
          <cell r="BY1176" t="str">
            <v>TIDAK</v>
          </cell>
        </row>
        <row r="1177">
          <cell r="A1177" t="str">
            <v>A4448</v>
          </cell>
          <cell r="B1177" t="str">
            <v>MARIA INTAN PRAMESWARI</v>
          </cell>
          <cell r="C1177" t="str">
            <v>TEMA C2</v>
          </cell>
          <cell r="D1177">
            <v>45612</v>
          </cell>
          <cell r="E1177" t="str">
            <v>Nov-24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 t="str">
            <v>-</v>
          </cell>
          <cell r="AQ1177" t="str">
            <v>-</v>
          </cell>
          <cell r="AR1177" t="str">
            <v>-</v>
          </cell>
          <cell r="AS1177" t="str">
            <v>-</v>
          </cell>
          <cell r="AT1177" t="str">
            <v>-</v>
          </cell>
          <cell r="AU1177" t="str">
            <v>REGULER</v>
          </cell>
          <cell r="AV1177" t="str">
            <v/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27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27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  <cell r="BK1177">
            <v>0</v>
          </cell>
          <cell r="BL1177">
            <v>27</v>
          </cell>
          <cell r="BM1177">
            <v>12</v>
          </cell>
          <cell r="BN1177">
            <v>39</v>
          </cell>
          <cell r="BO1177">
            <v>0</v>
          </cell>
          <cell r="BP1177">
            <v>0</v>
          </cell>
          <cell r="BQ1177">
            <v>0</v>
          </cell>
          <cell r="BR1177">
            <v>0</v>
          </cell>
          <cell r="BS1177">
            <v>0</v>
          </cell>
          <cell r="BT1177">
            <v>27</v>
          </cell>
          <cell r="BU1177">
            <v>12</v>
          </cell>
          <cell r="BV1177">
            <v>39</v>
          </cell>
          <cell r="BW1177">
            <v>0</v>
          </cell>
          <cell r="BX1177" t="str">
            <v>TIDAK</v>
          </cell>
          <cell r="BY1177" t="str">
            <v>TIDAK</v>
          </cell>
        </row>
        <row r="1178">
          <cell r="A1178" t="str">
            <v>A4449</v>
          </cell>
          <cell r="B1178" t="str">
            <v>HERNANDA NUR RAHMAWATI</v>
          </cell>
          <cell r="C1178" t="str">
            <v>TEMA C2</v>
          </cell>
          <cell r="D1178">
            <v>45612</v>
          </cell>
          <cell r="E1178" t="str">
            <v>Nov-24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 t="str">
            <v>-</v>
          </cell>
          <cell r="AQ1178" t="str">
            <v>-</v>
          </cell>
          <cell r="AR1178" t="str">
            <v>-</v>
          </cell>
          <cell r="AS1178" t="str">
            <v>-</v>
          </cell>
          <cell r="AT1178" t="str">
            <v>-</v>
          </cell>
          <cell r="AU1178" t="str">
            <v>REGULER</v>
          </cell>
          <cell r="AV1178" t="str">
            <v/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26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26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  <cell r="BK1178">
            <v>0</v>
          </cell>
          <cell r="BL1178">
            <v>26</v>
          </cell>
          <cell r="BM1178">
            <v>19</v>
          </cell>
          <cell r="BN1178">
            <v>45</v>
          </cell>
          <cell r="BO1178">
            <v>0</v>
          </cell>
          <cell r="BP1178">
            <v>0</v>
          </cell>
          <cell r="BQ1178">
            <v>0</v>
          </cell>
          <cell r="BR1178">
            <v>0</v>
          </cell>
          <cell r="BS1178">
            <v>0</v>
          </cell>
          <cell r="BT1178">
            <v>26</v>
          </cell>
          <cell r="BU1178">
            <v>19</v>
          </cell>
          <cell r="BV1178">
            <v>45</v>
          </cell>
          <cell r="BW1178">
            <v>0</v>
          </cell>
          <cell r="BX1178" t="str">
            <v>TIDAK</v>
          </cell>
          <cell r="BY1178" t="str">
            <v>TIDAK</v>
          </cell>
        </row>
        <row r="1179">
          <cell r="A1179" t="str">
            <v>A4450</v>
          </cell>
          <cell r="B1179" t="str">
            <v>ADINDA NURMALITA YULIYANTI</v>
          </cell>
          <cell r="C1179" t="str">
            <v>TEMA C2</v>
          </cell>
          <cell r="D1179">
            <v>45612</v>
          </cell>
          <cell r="E1179" t="str">
            <v>Nov-24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  <cell r="AJ1179">
            <v>0</v>
          </cell>
          <cell r="AK1179">
            <v>0</v>
          </cell>
          <cell r="AL1179">
            <v>0</v>
          </cell>
          <cell r="AM1179">
            <v>0</v>
          </cell>
          <cell r="AN1179">
            <v>0</v>
          </cell>
          <cell r="AO1179">
            <v>0</v>
          </cell>
          <cell r="AP1179" t="str">
            <v>-</v>
          </cell>
          <cell r="AQ1179" t="str">
            <v>-</v>
          </cell>
          <cell r="AR1179" t="str">
            <v>-</v>
          </cell>
          <cell r="AS1179" t="str">
            <v>-</v>
          </cell>
          <cell r="AT1179" t="str">
            <v>-</v>
          </cell>
          <cell r="AU1179" t="str">
            <v>REGULER</v>
          </cell>
          <cell r="AV1179" t="str">
            <v/>
          </cell>
          <cell r="AW1179">
            <v>0</v>
          </cell>
          <cell r="AX1179">
            <v>0</v>
          </cell>
          <cell r="AY1179">
            <v>0</v>
          </cell>
          <cell r="AZ1179">
            <v>0</v>
          </cell>
          <cell r="BA1179">
            <v>28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28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  <cell r="BK1179">
            <v>0</v>
          </cell>
          <cell r="BL1179">
            <v>28</v>
          </cell>
          <cell r="BM1179">
            <v>18</v>
          </cell>
          <cell r="BN1179">
            <v>46</v>
          </cell>
          <cell r="BO1179">
            <v>0</v>
          </cell>
          <cell r="BP1179">
            <v>0</v>
          </cell>
          <cell r="BQ1179">
            <v>0</v>
          </cell>
          <cell r="BR1179">
            <v>0</v>
          </cell>
          <cell r="BS1179">
            <v>0</v>
          </cell>
          <cell r="BT1179">
            <v>28</v>
          </cell>
          <cell r="BU1179">
            <v>18</v>
          </cell>
          <cell r="BV1179">
            <v>46</v>
          </cell>
          <cell r="BW1179">
            <v>0</v>
          </cell>
          <cell r="BX1179" t="str">
            <v>TIDAK</v>
          </cell>
          <cell r="BY1179" t="str">
            <v>TIDAK</v>
          </cell>
        </row>
        <row r="1180">
          <cell r="A1180" t="str">
            <v>A4451</v>
          </cell>
          <cell r="B1180" t="str">
            <v>HUSNIYA TAZKIYA AZZAHRA</v>
          </cell>
          <cell r="C1180" t="str">
            <v>TEMA C2</v>
          </cell>
          <cell r="D1180">
            <v>45612</v>
          </cell>
          <cell r="E1180" t="str">
            <v>Nov-24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 t="str">
            <v>-</v>
          </cell>
          <cell r="AQ1180" t="str">
            <v>-</v>
          </cell>
          <cell r="AR1180" t="str">
            <v>-</v>
          </cell>
          <cell r="AS1180" t="str">
            <v>-</v>
          </cell>
          <cell r="AT1180" t="str">
            <v>-</v>
          </cell>
          <cell r="AU1180" t="str">
            <v>REGULER</v>
          </cell>
          <cell r="AV1180" t="str">
            <v/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26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26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  <cell r="BK1180">
            <v>0</v>
          </cell>
          <cell r="BL1180">
            <v>26</v>
          </cell>
          <cell r="BM1180">
            <v>19</v>
          </cell>
          <cell r="BN1180">
            <v>45</v>
          </cell>
          <cell r="BO1180">
            <v>0</v>
          </cell>
          <cell r="BP1180">
            <v>0</v>
          </cell>
          <cell r="BQ1180">
            <v>0</v>
          </cell>
          <cell r="BR1180">
            <v>0</v>
          </cell>
          <cell r="BS1180">
            <v>0</v>
          </cell>
          <cell r="BT1180">
            <v>26</v>
          </cell>
          <cell r="BU1180">
            <v>19</v>
          </cell>
          <cell r="BV1180">
            <v>45</v>
          </cell>
          <cell r="BW1180">
            <v>0</v>
          </cell>
          <cell r="BX1180" t="str">
            <v>TIDAK</v>
          </cell>
          <cell r="BY1180" t="str">
            <v>TIDAK</v>
          </cell>
        </row>
        <row r="1181">
          <cell r="A1181" t="str">
            <v>A4468</v>
          </cell>
          <cell r="B1181" t="str">
            <v>CHAIRUNNISA RIZQI NUGRAHANTI</v>
          </cell>
          <cell r="C1181" t="str">
            <v>TEMA C2</v>
          </cell>
          <cell r="D1181">
            <v>45615</v>
          </cell>
          <cell r="E1181" t="str">
            <v>Nov-24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 t="str">
            <v>-</v>
          </cell>
          <cell r="AQ1181" t="str">
            <v>-</v>
          </cell>
          <cell r="AR1181" t="str">
            <v>-</v>
          </cell>
          <cell r="AS1181" t="str">
            <v>-</v>
          </cell>
          <cell r="AT1181" t="str">
            <v>-</v>
          </cell>
          <cell r="AU1181" t="str">
            <v>REGULER</v>
          </cell>
          <cell r="AV1181" t="str">
            <v/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16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16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  <cell r="BK1181">
            <v>0</v>
          </cell>
          <cell r="BL1181">
            <v>16</v>
          </cell>
          <cell r="BM1181">
            <v>18</v>
          </cell>
          <cell r="BN1181">
            <v>34</v>
          </cell>
          <cell r="BO1181">
            <v>0</v>
          </cell>
          <cell r="BP1181">
            <v>0</v>
          </cell>
          <cell r="BQ1181">
            <v>0</v>
          </cell>
          <cell r="BR1181">
            <v>0</v>
          </cell>
          <cell r="BS1181">
            <v>0</v>
          </cell>
          <cell r="BT1181">
            <v>16</v>
          </cell>
          <cell r="BU1181">
            <v>18</v>
          </cell>
          <cell r="BV1181">
            <v>34</v>
          </cell>
          <cell r="BW1181">
            <v>0</v>
          </cell>
          <cell r="BX1181" t="str">
            <v>TIDAK</v>
          </cell>
          <cell r="BY1181" t="str">
            <v>TIDAK</v>
          </cell>
        </row>
        <row r="1182">
          <cell r="A1182" t="str">
            <v>A4469</v>
          </cell>
          <cell r="B1182" t="str">
            <v>ADHIKA PUTRI MAHARANI</v>
          </cell>
          <cell r="C1182" t="str">
            <v>TEMA C2</v>
          </cell>
          <cell r="D1182">
            <v>45615</v>
          </cell>
          <cell r="E1182" t="str">
            <v>Nov-24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0</v>
          </cell>
          <cell r="AA1182">
            <v>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 t="str">
            <v>-</v>
          </cell>
          <cell r="AQ1182" t="str">
            <v>-</v>
          </cell>
          <cell r="AR1182" t="str">
            <v>-</v>
          </cell>
          <cell r="AS1182" t="str">
            <v>-</v>
          </cell>
          <cell r="AT1182" t="str">
            <v>-</v>
          </cell>
          <cell r="AU1182" t="str">
            <v>REGULER</v>
          </cell>
          <cell r="AV1182" t="str">
            <v/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14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14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  <cell r="BK1182">
            <v>0</v>
          </cell>
          <cell r="BL1182">
            <v>14</v>
          </cell>
          <cell r="BM1182">
            <v>11</v>
          </cell>
          <cell r="BN1182">
            <v>25</v>
          </cell>
          <cell r="BO1182">
            <v>0</v>
          </cell>
          <cell r="BP1182">
            <v>0</v>
          </cell>
          <cell r="BQ1182">
            <v>0</v>
          </cell>
          <cell r="BR1182">
            <v>0</v>
          </cell>
          <cell r="BS1182">
            <v>0</v>
          </cell>
          <cell r="BT1182">
            <v>14</v>
          </cell>
          <cell r="BU1182">
            <v>11</v>
          </cell>
          <cell r="BV1182">
            <v>25</v>
          </cell>
          <cell r="BW1182">
            <v>0</v>
          </cell>
          <cell r="BX1182" t="str">
            <v>TIDAK</v>
          </cell>
          <cell r="BY1182" t="str">
            <v>TIDAK</v>
          </cell>
        </row>
        <row r="1183">
          <cell r="A1183" t="str">
            <v>A4470</v>
          </cell>
          <cell r="B1183" t="str">
            <v>SYARIFATUL MUKAROMAH</v>
          </cell>
          <cell r="C1183" t="str">
            <v>TEMA C2</v>
          </cell>
          <cell r="D1183">
            <v>45614</v>
          </cell>
          <cell r="E1183" t="str">
            <v>Nov-24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 t="str">
            <v>-</v>
          </cell>
          <cell r="AQ1183" t="str">
            <v>-</v>
          </cell>
          <cell r="AR1183" t="str">
            <v>-</v>
          </cell>
          <cell r="AS1183" t="str">
            <v>-</v>
          </cell>
          <cell r="AT1183" t="str">
            <v>-</v>
          </cell>
          <cell r="AU1183" t="str">
            <v>REGULER</v>
          </cell>
          <cell r="AV1183" t="str">
            <v/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17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17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  <cell r="BK1183">
            <v>0</v>
          </cell>
          <cell r="BL1183">
            <v>17</v>
          </cell>
          <cell r="BM1183">
            <v>18</v>
          </cell>
          <cell r="BN1183">
            <v>35</v>
          </cell>
          <cell r="BO1183">
            <v>0</v>
          </cell>
          <cell r="BP1183">
            <v>0</v>
          </cell>
          <cell r="BQ1183">
            <v>0</v>
          </cell>
          <cell r="BR1183">
            <v>0</v>
          </cell>
          <cell r="BS1183">
            <v>0</v>
          </cell>
          <cell r="BT1183">
            <v>17</v>
          </cell>
          <cell r="BU1183">
            <v>18</v>
          </cell>
          <cell r="BV1183">
            <v>35</v>
          </cell>
          <cell r="BW1183">
            <v>0</v>
          </cell>
          <cell r="BX1183" t="str">
            <v>TIDAK</v>
          </cell>
          <cell r="BY1183" t="str">
            <v>TIDAK</v>
          </cell>
        </row>
        <row r="1184">
          <cell r="A1184" t="str">
            <v>A3147</v>
          </cell>
          <cell r="B1184" t="str">
            <v>SAGITA DEO SANTOSA</v>
          </cell>
          <cell r="C1184" t="str">
            <v>TEMA C2</v>
          </cell>
          <cell r="D1184">
            <v>45614</v>
          </cell>
          <cell r="E1184" t="str">
            <v>Nov-24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 t="str">
            <v>-</v>
          </cell>
          <cell r="AQ1184" t="str">
            <v>-</v>
          </cell>
          <cell r="AR1184" t="str">
            <v>-</v>
          </cell>
          <cell r="AS1184" t="str">
            <v>-</v>
          </cell>
          <cell r="AT1184" t="str">
            <v>-</v>
          </cell>
          <cell r="AU1184" t="str">
            <v>REGULER</v>
          </cell>
          <cell r="AV1184" t="str">
            <v/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18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18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  <cell r="BK1184">
            <v>0</v>
          </cell>
          <cell r="BL1184">
            <v>18</v>
          </cell>
          <cell r="BM1184">
            <v>19</v>
          </cell>
          <cell r="BN1184">
            <v>37</v>
          </cell>
          <cell r="BO1184">
            <v>0</v>
          </cell>
          <cell r="BP1184">
            <v>0</v>
          </cell>
          <cell r="BQ1184">
            <v>0</v>
          </cell>
          <cell r="BR1184">
            <v>0</v>
          </cell>
          <cell r="BS1184">
            <v>0</v>
          </cell>
          <cell r="BT1184">
            <v>18</v>
          </cell>
          <cell r="BU1184">
            <v>19</v>
          </cell>
          <cell r="BV1184">
            <v>37</v>
          </cell>
          <cell r="BW1184">
            <v>0</v>
          </cell>
          <cell r="BX1184" t="str">
            <v>TIDAK</v>
          </cell>
          <cell r="BY1184" t="str">
            <v>TIDAK</v>
          </cell>
        </row>
        <row r="1185">
          <cell r="A1185" t="str">
            <v>A4471</v>
          </cell>
          <cell r="B1185" t="str">
            <v>DWIYAN MAHARANI MUTIARA FIRDAUS</v>
          </cell>
          <cell r="C1185" t="str">
            <v>TEMA C2</v>
          </cell>
          <cell r="D1185">
            <v>45614</v>
          </cell>
          <cell r="E1185" t="str">
            <v>Nov-24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 t="str">
            <v>-</v>
          </cell>
          <cell r="AQ1185" t="str">
            <v>-</v>
          </cell>
          <cell r="AR1185" t="str">
            <v>-</v>
          </cell>
          <cell r="AS1185" t="str">
            <v>-</v>
          </cell>
          <cell r="AT1185" t="str">
            <v>-</v>
          </cell>
          <cell r="AU1185" t="str">
            <v>REGULER</v>
          </cell>
          <cell r="AV1185" t="str">
            <v/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17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17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  <cell r="BK1185">
            <v>0</v>
          </cell>
          <cell r="BL1185">
            <v>17</v>
          </cell>
          <cell r="BM1185">
            <v>21</v>
          </cell>
          <cell r="BN1185">
            <v>38</v>
          </cell>
          <cell r="BO1185">
            <v>0</v>
          </cell>
          <cell r="BP1185">
            <v>0</v>
          </cell>
          <cell r="BQ1185">
            <v>0</v>
          </cell>
          <cell r="BR1185">
            <v>0</v>
          </cell>
          <cell r="BS1185">
            <v>0</v>
          </cell>
          <cell r="BT1185">
            <v>17</v>
          </cell>
          <cell r="BU1185">
            <v>21</v>
          </cell>
          <cell r="BV1185">
            <v>38</v>
          </cell>
          <cell r="BW1185">
            <v>0</v>
          </cell>
          <cell r="BX1185" t="str">
            <v>TIDAK</v>
          </cell>
          <cell r="BY1185" t="str">
            <v>TIDAK</v>
          </cell>
        </row>
        <row r="1186">
          <cell r="A1186" t="str">
            <v>A4472</v>
          </cell>
          <cell r="B1186" t="str">
            <v>PUTRI ADELLA MAHARANI</v>
          </cell>
          <cell r="C1186" t="str">
            <v>TEMA C2</v>
          </cell>
          <cell r="D1186">
            <v>45614</v>
          </cell>
          <cell r="E1186" t="str">
            <v>Nov-24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 t="str">
            <v>-</v>
          </cell>
          <cell r="AQ1186" t="str">
            <v>-</v>
          </cell>
          <cell r="AR1186" t="str">
            <v>-</v>
          </cell>
          <cell r="AS1186" t="str">
            <v>-</v>
          </cell>
          <cell r="AT1186" t="str">
            <v>-</v>
          </cell>
          <cell r="AU1186" t="str">
            <v>REGULER</v>
          </cell>
          <cell r="AV1186" t="str">
            <v/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2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2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  <cell r="BK1186">
            <v>0</v>
          </cell>
          <cell r="BL1186">
            <v>2</v>
          </cell>
          <cell r="BM1186" t="str">
            <v/>
          </cell>
          <cell r="BN1186">
            <v>2</v>
          </cell>
          <cell r="BO1186">
            <v>0</v>
          </cell>
          <cell r="BP1186">
            <v>0</v>
          </cell>
          <cell r="BQ1186">
            <v>0</v>
          </cell>
          <cell r="BR1186">
            <v>0</v>
          </cell>
          <cell r="BS1186">
            <v>0</v>
          </cell>
          <cell r="BT1186">
            <v>2</v>
          </cell>
          <cell r="BU1186" t="str">
            <v/>
          </cell>
          <cell r="BV1186">
            <v>2</v>
          </cell>
          <cell r="BW1186">
            <v>1</v>
          </cell>
          <cell r="BX1186" t="str">
            <v>TIDAK</v>
          </cell>
          <cell r="BY1186" t="str">
            <v>TIDAK</v>
          </cell>
        </row>
        <row r="1187">
          <cell r="A1187" t="str">
            <v>A4490</v>
          </cell>
          <cell r="B1187" t="str">
            <v>RAHMA TRIANDITA ATMAJA</v>
          </cell>
          <cell r="C1187" t="str">
            <v>TEMA C2</v>
          </cell>
          <cell r="D1187">
            <v>45621</v>
          </cell>
          <cell r="E1187" t="str">
            <v>Nov-24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 t="str">
            <v>-</v>
          </cell>
          <cell r="AQ1187" t="str">
            <v>-</v>
          </cell>
          <cell r="AR1187" t="str">
            <v>-</v>
          </cell>
          <cell r="AS1187" t="str">
            <v>-</v>
          </cell>
          <cell r="AT1187" t="str">
            <v>-</v>
          </cell>
          <cell r="AU1187" t="str">
            <v>REGULER</v>
          </cell>
          <cell r="AV1187" t="str">
            <v/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3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3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  <cell r="BK1187">
            <v>0</v>
          </cell>
          <cell r="BL1187">
            <v>3</v>
          </cell>
          <cell r="BM1187">
            <v>19</v>
          </cell>
          <cell r="BN1187">
            <v>22</v>
          </cell>
          <cell r="BO1187">
            <v>0</v>
          </cell>
          <cell r="BP1187">
            <v>0</v>
          </cell>
          <cell r="BQ1187">
            <v>0</v>
          </cell>
          <cell r="BR1187">
            <v>0</v>
          </cell>
          <cell r="BS1187">
            <v>0</v>
          </cell>
          <cell r="BT1187">
            <v>3</v>
          </cell>
          <cell r="BU1187">
            <v>19</v>
          </cell>
          <cell r="BV1187">
            <v>22</v>
          </cell>
          <cell r="BW1187">
            <v>0</v>
          </cell>
          <cell r="BX1187" t="str">
            <v>TIDAK</v>
          </cell>
          <cell r="BY1187" t="str">
            <v>TIDAK</v>
          </cell>
        </row>
        <row r="1188">
          <cell r="A1188" t="str">
            <v>A4492</v>
          </cell>
          <cell r="B1188" t="str">
            <v>AAN NUGRAH ANDIANG</v>
          </cell>
          <cell r="C1188" t="str">
            <v>TEMA C2</v>
          </cell>
          <cell r="D1188">
            <v>45622</v>
          </cell>
          <cell r="E1188" t="str">
            <v>Nov-24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 t="str">
            <v>-</v>
          </cell>
          <cell r="AQ1188" t="str">
            <v>-</v>
          </cell>
          <cell r="AR1188" t="str">
            <v>-</v>
          </cell>
          <cell r="AS1188" t="str">
            <v>-</v>
          </cell>
          <cell r="AT1188" t="str">
            <v>-</v>
          </cell>
          <cell r="AU1188" t="str">
            <v>REGULER</v>
          </cell>
          <cell r="AV1188" t="str">
            <v/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5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5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  <cell r="BK1188">
            <v>0</v>
          </cell>
          <cell r="BL1188">
            <v>5</v>
          </cell>
          <cell r="BM1188">
            <v>5</v>
          </cell>
          <cell r="BN1188">
            <v>10</v>
          </cell>
          <cell r="BO1188">
            <v>0</v>
          </cell>
          <cell r="BP1188">
            <v>0</v>
          </cell>
          <cell r="BQ1188">
            <v>0</v>
          </cell>
          <cell r="BR1188">
            <v>0</v>
          </cell>
          <cell r="BS1188">
            <v>0</v>
          </cell>
          <cell r="BT1188">
            <v>5</v>
          </cell>
          <cell r="BU1188">
            <v>5</v>
          </cell>
          <cell r="BV1188">
            <v>10</v>
          </cell>
          <cell r="BW1188">
            <v>0</v>
          </cell>
          <cell r="BX1188" t="str">
            <v>TIDAK</v>
          </cell>
          <cell r="BY1188" t="str">
            <v>TIDAK</v>
          </cell>
        </row>
        <row r="1189">
          <cell r="A1189" t="str">
            <v>A4493</v>
          </cell>
          <cell r="B1189" t="str">
            <v>SYALOM JORIGO</v>
          </cell>
          <cell r="C1189" t="str">
            <v>TEMA C2</v>
          </cell>
          <cell r="D1189">
            <v>45625</v>
          </cell>
          <cell r="E1189" t="str">
            <v>Nov-24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 t="str">
            <v>-</v>
          </cell>
          <cell r="AQ1189" t="str">
            <v>-</v>
          </cell>
          <cell r="AR1189" t="str">
            <v>-</v>
          </cell>
          <cell r="AS1189" t="str">
            <v>-</v>
          </cell>
          <cell r="AT1189" t="str">
            <v>-</v>
          </cell>
          <cell r="AU1189" t="str">
            <v>REGULER</v>
          </cell>
          <cell r="AV1189" t="str">
            <v/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2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2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  <cell r="BK1189">
            <v>0</v>
          </cell>
          <cell r="BL1189">
            <v>2</v>
          </cell>
          <cell r="BM1189">
            <v>9</v>
          </cell>
          <cell r="BN1189">
            <v>11</v>
          </cell>
          <cell r="BO1189">
            <v>0</v>
          </cell>
          <cell r="BP1189">
            <v>0</v>
          </cell>
          <cell r="BQ1189">
            <v>0</v>
          </cell>
          <cell r="BR1189">
            <v>0</v>
          </cell>
          <cell r="BS1189">
            <v>0</v>
          </cell>
          <cell r="BT1189">
            <v>2</v>
          </cell>
          <cell r="BU1189">
            <v>9</v>
          </cell>
          <cell r="BV1189">
            <v>11</v>
          </cell>
          <cell r="BW1189">
            <v>0</v>
          </cell>
          <cell r="BX1189" t="str">
            <v>TIDAK</v>
          </cell>
          <cell r="BY1189" t="str">
            <v>TIDAK</v>
          </cell>
        </row>
        <row r="1190">
          <cell r="A1190" t="str">
            <v>A4494</v>
          </cell>
          <cell r="B1190" t="str">
            <v>INTAN SARI ALMASAH</v>
          </cell>
          <cell r="C1190" t="str">
            <v>TEMA C2</v>
          </cell>
          <cell r="D1190">
            <v>45626</v>
          </cell>
          <cell r="E1190" t="str">
            <v>Nov-24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 t="str">
            <v>-</v>
          </cell>
          <cell r="AQ1190" t="str">
            <v>-</v>
          </cell>
          <cell r="AR1190" t="str">
            <v>-</v>
          </cell>
          <cell r="AS1190" t="str">
            <v>-</v>
          </cell>
          <cell r="AT1190" t="str">
            <v>-</v>
          </cell>
          <cell r="AU1190" t="str">
            <v>REGULER</v>
          </cell>
          <cell r="AV1190" t="str">
            <v/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1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1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  <cell r="BK1190">
            <v>0</v>
          </cell>
          <cell r="BL1190">
            <v>1</v>
          </cell>
          <cell r="BM1190">
            <v>10</v>
          </cell>
          <cell r="BN1190">
            <v>11</v>
          </cell>
          <cell r="BO1190">
            <v>0</v>
          </cell>
          <cell r="BP1190">
            <v>0</v>
          </cell>
          <cell r="BQ1190">
            <v>0</v>
          </cell>
          <cell r="BR1190">
            <v>0</v>
          </cell>
          <cell r="BS1190">
            <v>0</v>
          </cell>
          <cell r="BT1190">
            <v>1</v>
          </cell>
          <cell r="BU1190">
            <v>10</v>
          </cell>
          <cell r="BV1190">
            <v>11</v>
          </cell>
          <cell r="BW1190">
            <v>0</v>
          </cell>
          <cell r="BX1190" t="str">
            <v>TIDAK</v>
          </cell>
          <cell r="BY1190" t="str">
            <v>TIDAK</v>
          </cell>
        </row>
        <row r="1191">
          <cell r="A1191" t="str">
            <v>A4519</v>
          </cell>
          <cell r="B1191" t="str">
            <v>YESI EKA KUMALA</v>
          </cell>
          <cell r="C1191" t="str">
            <v>TEMA C2</v>
          </cell>
          <cell r="D1191">
            <v>45626</v>
          </cell>
          <cell r="E1191" t="str">
            <v>Nov-24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0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 t="str">
            <v>-</v>
          </cell>
          <cell r="AQ1191" t="str">
            <v>-</v>
          </cell>
          <cell r="AR1191" t="str">
            <v>-</v>
          </cell>
          <cell r="AS1191" t="str">
            <v>-</v>
          </cell>
          <cell r="AT1191" t="str">
            <v>-</v>
          </cell>
          <cell r="AU1191" t="str">
            <v>REGULER</v>
          </cell>
          <cell r="AV1191" t="str">
            <v/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1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1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  <cell r="BK1191">
            <v>0</v>
          </cell>
          <cell r="BL1191">
            <v>1</v>
          </cell>
          <cell r="BM1191">
            <v>4</v>
          </cell>
          <cell r="BN1191">
            <v>5</v>
          </cell>
          <cell r="BO1191">
            <v>0</v>
          </cell>
          <cell r="BP1191">
            <v>0</v>
          </cell>
          <cell r="BQ1191">
            <v>0</v>
          </cell>
          <cell r="BR1191">
            <v>0</v>
          </cell>
          <cell r="BS1191">
            <v>0</v>
          </cell>
          <cell r="BT1191">
            <v>1</v>
          </cell>
          <cell r="BU1191">
            <v>4</v>
          </cell>
          <cell r="BV1191">
            <v>5</v>
          </cell>
          <cell r="BW1191">
            <v>0</v>
          </cell>
          <cell r="BX1191" t="str">
            <v>TIDAK</v>
          </cell>
          <cell r="BY1191" t="str">
            <v>TIDAK</v>
          </cell>
        </row>
        <row r="1192">
          <cell r="A1192" t="str">
            <v>A4515</v>
          </cell>
          <cell r="B1192" t="str">
            <v>TRIVENA WALELANG</v>
          </cell>
          <cell r="C1192" t="str">
            <v>TEMA C2</v>
          </cell>
          <cell r="D1192">
            <v>45628</v>
          </cell>
          <cell r="E1192" t="str">
            <v>Dec-24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 t="str">
            <v/>
          </cell>
          <cell r="AW1192" t="str">
            <v/>
          </cell>
          <cell r="AX1192" t="str">
            <v/>
          </cell>
          <cell r="AY1192" t="str">
            <v/>
          </cell>
          <cell r="AZ1192" t="str">
            <v/>
          </cell>
          <cell r="BA1192" t="str">
            <v/>
          </cell>
          <cell r="BB1192" t="str">
            <v/>
          </cell>
          <cell r="BC1192" t="str">
            <v/>
          </cell>
          <cell r="BD1192" t="str">
            <v/>
          </cell>
          <cell r="BE1192" t="str">
            <v/>
          </cell>
          <cell r="BF1192" t="str">
            <v/>
          </cell>
          <cell r="BG1192">
            <v>0</v>
          </cell>
          <cell r="BH1192" t="str">
            <v/>
          </cell>
          <cell r="BI1192" t="str">
            <v/>
          </cell>
          <cell r="BJ1192" t="str">
            <v/>
          </cell>
          <cell r="BK1192" t="str">
            <v/>
          </cell>
          <cell r="BL1192" t="str">
            <v/>
          </cell>
          <cell r="BM1192">
            <v>10</v>
          </cell>
          <cell r="BN1192">
            <v>10</v>
          </cell>
          <cell r="BO1192">
            <v>0</v>
          </cell>
          <cell r="BP1192" t="str">
            <v/>
          </cell>
          <cell r="BQ1192" t="str">
            <v/>
          </cell>
          <cell r="BR1192" t="str">
            <v/>
          </cell>
          <cell r="BS1192" t="str">
            <v/>
          </cell>
          <cell r="BT1192" t="str">
            <v/>
          </cell>
          <cell r="BU1192">
            <v>10</v>
          </cell>
          <cell r="BV1192">
            <v>10</v>
          </cell>
          <cell r="BW1192">
            <v>0</v>
          </cell>
          <cell r="BX1192" t="str">
            <v>TIDAK</v>
          </cell>
          <cell r="BY1192" t="str">
            <v>TIDAK</v>
          </cell>
        </row>
        <row r="1193">
          <cell r="A1193" t="str">
            <v>A4516</v>
          </cell>
          <cell r="B1193" t="str">
            <v>KHARISMA INTAN</v>
          </cell>
          <cell r="C1193" t="str">
            <v>TEMA C2</v>
          </cell>
          <cell r="D1193">
            <v>45628</v>
          </cell>
          <cell r="E1193" t="str">
            <v>Dec-24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 t="str">
            <v/>
          </cell>
          <cell r="AW1193" t="str">
            <v/>
          </cell>
          <cell r="AX1193" t="str">
            <v/>
          </cell>
          <cell r="AY1193" t="str">
            <v/>
          </cell>
          <cell r="AZ1193" t="str">
            <v/>
          </cell>
          <cell r="BA1193" t="str">
            <v/>
          </cell>
          <cell r="BB1193" t="str">
            <v/>
          </cell>
          <cell r="BC1193" t="str">
            <v/>
          </cell>
          <cell r="BD1193" t="str">
            <v/>
          </cell>
          <cell r="BE1193" t="str">
            <v/>
          </cell>
          <cell r="BF1193" t="str">
            <v/>
          </cell>
          <cell r="BG1193">
            <v>0</v>
          </cell>
          <cell r="BH1193" t="str">
            <v/>
          </cell>
          <cell r="BI1193" t="str">
            <v/>
          </cell>
          <cell r="BJ1193" t="str">
            <v/>
          </cell>
          <cell r="BK1193" t="str">
            <v/>
          </cell>
          <cell r="BL1193" t="str">
            <v/>
          </cell>
          <cell r="BM1193">
            <v>18</v>
          </cell>
          <cell r="BN1193">
            <v>18</v>
          </cell>
          <cell r="BO1193">
            <v>0</v>
          </cell>
          <cell r="BP1193" t="str">
            <v/>
          </cell>
          <cell r="BQ1193" t="str">
            <v/>
          </cell>
          <cell r="BR1193" t="str">
            <v/>
          </cell>
          <cell r="BS1193" t="str">
            <v/>
          </cell>
          <cell r="BT1193" t="str">
            <v/>
          </cell>
          <cell r="BU1193">
            <v>18</v>
          </cell>
          <cell r="BV1193">
            <v>18</v>
          </cell>
          <cell r="BW1193">
            <v>0</v>
          </cell>
          <cell r="BX1193" t="str">
            <v>TIDAK</v>
          </cell>
          <cell r="BY1193" t="str">
            <v>TIDAK</v>
          </cell>
        </row>
        <row r="1194">
          <cell r="A1194" t="str">
            <v>A4517</v>
          </cell>
          <cell r="B1194" t="str">
            <v>BRIGITA PUNDI</v>
          </cell>
          <cell r="C1194" t="str">
            <v>TEMA C2</v>
          </cell>
          <cell r="D1194">
            <v>45628</v>
          </cell>
          <cell r="E1194" t="str">
            <v>Dec-24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 t="str">
            <v/>
          </cell>
          <cell r="AW1194" t="str">
            <v/>
          </cell>
          <cell r="AX1194" t="str">
            <v/>
          </cell>
          <cell r="AY1194" t="str">
            <v/>
          </cell>
          <cell r="AZ1194" t="str">
            <v/>
          </cell>
          <cell r="BA1194" t="str">
            <v/>
          </cell>
          <cell r="BB1194" t="str">
            <v/>
          </cell>
          <cell r="BC1194" t="str">
            <v/>
          </cell>
          <cell r="BD1194" t="str">
            <v/>
          </cell>
          <cell r="BE1194" t="str">
            <v/>
          </cell>
          <cell r="BF1194" t="str">
            <v/>
          </cell>
          <cell r="BG1194">
            <v>0</v>
          </cell>
          <cell r="BH1194" t="str">
            <v/>
          </cell>
          <cell r="BI1194" t="str">
            <v/>
          </cell>
          <cell r="BJ1194" t="str">
            <v/>
          </cell>
          <cell r="BK1194" t="str">
            <v/>
          </cell>
          <cell r="BL1194" t="str">
            <v/>
          </cell>
          <cell r="BM1194">
            <v>12</v>
          </cell>
          <cell r="BN1194">
            <v>12</v>
          </cell>
          <cell r="BO1194">
            <v>0</v>
          </cell>
          <cell r="BP1194" t="str">
            <v/>
          </cell>
          <cell r="BQ1194" t="str">
            <v/>
          </cell>
          <cell r="BR1194" t="str">
            <v/>
          </cell>
          <cell r="BS1194" t="str">
            <v/>
          </cell>
          <cell r="BT1194" t="str">
            <v/>
          </cell>
          <cell r="BU1194">
            <v>12</v>
          </cell>
          <cell r="BV1194">
            <v>12</v>
          </cell>
          <cell r="BW1194">
            <v>0</v>
          </cell>
          <cell r="BX1194" t="str">
            <v>TIDAK</v>
          </cell>
          <cell r="BY1194" t="str">
            <v>TIDAK</v>
          </cell>
        </row>
        <row r="1195">
          <cell r="A1195" t="str">
            <v>A4518</v>
          </cell>
          <cell r="B1195" t="str">
            <v>NUR NUGROHO</v>
          </cell>
          <cell r="C1195" t="str">
            <v>TEMA C2</v>
          </cell>
          <cell r="D1195">
            <v>45628</v>
          </cell>
          <cell r="E1195" t="str">
            <v>Dec-24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 t="str">
            <v/>
          </cell>
          <cell r="AW1195" t="str">
            <v/>
          </cell>
          <cell r="AX1195" t="str">
            <v/>
          </cell>
          <cell r="AY1195" t="str">
            <v/>
          </cell>
          <cell r="AZ1195" t="str">
            <v/>
          </cell>
          <cell r="BA1195" t="str">
            <v/>
          </cell>
          <cell r="BB1195" t="str">
            <v/>
          </cell>
          <cell r="BC1195" t="str">
            <v/>
          </cell>
          <cell r="BD1195" t="str">
            <v/>
          </cell>
          <cell r="BE1195" t="str">
            <v/>
          </cell>
          <cell r="BF1195" t="str">
            <v/>
          </cell>
          <cell r="BG1195">
            <v>0</v>
          </cell>
          <cell r="BH1195" t="str">
            <v/>
          </cell>
          <cell r="BI1195" t="str">
            <v/>
          </cell>
          <cell r="BJ1195" t="str">
            <v/>
          </cell>
          <cell r="BK1195" t="str">
            <v/>
          </cell>
          <cell r="BL1195" t="str">
            <v/>
          </cell>
          <cell r="BM1195">
            <v>5</v>
          </cell>
          <cell r="BN1195">
            <v>5</v>
          </cell>
          <cell r="BO1195">
            <v>0</v>
          </cell>
          <cell r="BP1195" t="str">
            <v/>
          </cell>
          <cell r="BQ1195" t="str">
            <v/>
          </cell>
          <cell r="BR1195" t="str">
            <v/>
          </cell>
          <cell r="BS1195" t="str">
            <v/>
          </cell>
          <cell r="BT1195" t="str">
            <v/>
          </cell>
          <cell r="BU1195">
            <v>5</v>
          </cell>
          <cell r="BV1195">
            <v>5</v>
          </cell>
          <cell r="BW1195">
            <v>0</v>
          </cell>
          <cell r="BX1195" t="str">
            <v>TIDAK</v>
          </cell>
          <cell r="BY1195" t="str">
            <v>TIDAK</v>
          </cell>
        </row>
        <row r="1196">
          <cell r="A1196" t="str">
            <v>A4549</v>
          </cell>
          <cell r="B1196" t="str">
            <v>MARIA ANGGRIANI JEHAMU</v>
          </cell>
          <cell r="C1196" t="str">
            <v>TEMA C2</v>
          </cell>
          <cell r="D1196">
            <v>45635</v>
          </cell>
          <cell r="E1196" t="str">
            <v>Dec-24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 t="str">
            <v/>
          </cell>
          <cell r="AW1196" t="str">
            <v/>
          </cell>
          <cell r="AX1196" t="str">
            <v/>
          </cell>
          <cell r="AY1196" t="str">
            <v/>
          </cell>
          <cell r="AZ1196" t="str">
            <v/>
          </cell>
          <cell r="BA1196" t="str">
            <v/>
          </cell>
          <cell r="BB1196" t="str">
            <v/>
          </cell>
          <cell r="BC1196" t="str">
            <v/>
          </cell>
          <cell r="BD1196" t="str">
            <v/>
          </cell>
          <cell r="BE1196" t="str">
            <v/>
          </cell>
          <cell r="BF1196" t="str">
            <v/>
          </cell>
          <cell r="BG1196">
            <v>0</v>
          </cell>
          <cell r="BH1196" t="str">
            <v/>
          </cell>
          <cell r="BI1196" t="str">
            <v/>
          </cell>
          <cell r="BJ1196" t="str">
            <v/>
          </cell>
          <cell r="BK1196" t="str">
            <v/>
          </cell>
          <cell r="BL1196" t="str">
            <v/>
          </cell>
          <cell r="BM1196">
            <v>9</v>
          </cell>
          <cell r="BN1196">
            <v>9</v>
          </cell>
          <cell r="BO1196">
            <v>0</v>
          </cell>
          <cell r="BP1196" t="str">
            <v/>
          </cell>
          <cell r="BQ1196" t="str">
            <v/>
          </cell>
          <cell r="BR1196" t="str">
            <v/>
          </cell>
          <cell r="BS1196" t="str">
            <v/>
          </cell>
          <cell r="BT1196" t="str">
            <v/>
          </cell>
          <cell r="BU1196">
            <v>9</v>
          </cell>
          <cell r="BV1196">
            <v>9</v>
          </cell>
          <cell r="BW1196">
            <v>0</v>
          </cell>
          <cell r="BX1196" t="str">
            <v>TIDAK</v>
          </cell>
          <cell r="BY1196" t="str">
            <v>TIDAK</v>
          </cell>
        </row>
        <row r="1197">
          <cell r="A1197" t="str">
            <v>A4550</v>
          </cell>
          <cell r="B1197" t="str">
            <v>ANISCA ORCHIDYTA</v>
          </cell>
          <cell r="C1197" t="str">
            <v>TEMA C2</v>
          </cell>
          <cell r="D1197">
            <v>45635</v>
          </cell>
          <cell r="E1197" t="str">
            <v>Dec-24</v>
          </cell>
          <cell r="F1197">
            <v>0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 t="str">
            <v/>
          </cell>
          <cell r="AW1197" t="str">
            <v/>
          </cell>
          <cell r="AX1197" t="str">
            <v/>
          </cell>
          <cell r="AY1197" t="str">
            <v/>
          </cell>
          <cell r="AZ1197" t="str">
            <v/>
          </cell>
          <cell r="BA1197" t="str">
            <v/>
          </cell>
          <cell r="BB1197" t="str">
            <v/>
          </cell>
          <cell r="BC1197" t="str">
            <v/>
          </cell>
          <cell r="BD1197" t="str">
            <v/>
          </cell>
          <cell r="BE1197" t="str">
            <v/>
          </cell>
          <cell r="BF1197" t="str">
            <v/>
          </cell>
          <cell r="BG1197">
            <v>0</v>
          </cell>
          <cell r="BH1197" t="str">
            <v/>
          </cell>
          <cell r="BI1197" t="str">
            <v/>
          </cell>
          <cell r="BJ1197" t="str">
            <v/>
          </cell>
          <cell r="BK1197" t="str">
            <v/>
          </cell>
          <cell r="BL1197" t="str">
            <v/>
          </cell>
          <cell r="BM1197">
            <v>4</v>
          </cell>
          <cell r="BN1197">
            <v>4</v>
          </cell>
          <cell r="BO1197">
            <v>0</v>
          </cell>
          <cell r="BP1197" t="str">
            <v/>
          </cell>
          <cell r="BQ1197" t="str">
            <v/>
          </cell>
          <cell r="BR1197" t="str">
            <v/>
          </cell>
          <cell r="BS1197" t="str">
            <v/>
          </cell>
          <cell r="BT1197" t="str">
            <v/>
          </cell>
          <cell r="BU1197">
            <v>4</v>
          </cell>
          <cell r="BV1197">
            <v>4</v>
          </cell>
          <cell r="BW1197">
            <v>0</v>
          </cell>
          <cell r="BX1197" t="str">
            <v>TIDAK</v>
          </cell>
          <cell r="BY1197" t="str">
            <v>TIDAK</v>
          </cell>
        </row>
        <row r="1198">
          <cell r="A1198" t="str">
            <v>A4551</v>
          </cell>
          <cell r="B1198" t="str">
            <v>SHAVIRA NOVI SAFITRI</v>
          </cell>
          <cell r="C1198" t="str">
            <v>TEMA C2</v>
          </cell>
          <cell r="D1198">
            <v>45639</v>
          </cell>
          <cell r="E1198" t="str">
            <v>Dec-24</v>
          </cell>
          <cell r="F1198">
            <v>0</v>
          </cell>
          <cell r="G1198">
            <v>0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 t="str">
            <v/>
          </cell>
          <cell r="AW1198" t="str">
            <v/>
          </cell>
          <cell r="AX1198" t="str">
            <v/>
          </cell>
          <cell r="AY1198" t="str">
            <v/>
          </cell>
          <cell r="AZ1198" t="str">
            <v/>
          </cell>
          <cell r="BA1198" t="str">
            <v/>
          </cell>
          <cell r="BB1198" t="str">
            <v/>
          </cell>
          <cell r="BC1198" t="str">
            <v/>
          </cell>
          <cell r="BD1198" t="str">
            <v/>
          </cell>
          <cell r="BE1198" t="str">
            <v/>
          </cell>
          <cell r="BF1198" t="str">
            <v/>
          </cell>
          <cell r="BG1198">
            <v>0</v>
          </cell>
          <cell r="BH1198" t="str">
            <v/>
          </cell>
          <cell r="BI1198" t="str">
            <v/>
          </cell>
          <cell r="BJ1198" t="str">
            <v/>
          </cell>
          <cell r="BK1198" t="str">
            <v/>
          </cell>
          <cell r="BL1198" t="str">
            <v/>
          </cell>
          <cell r="BM1198">
            <v>2</v>
          </cell>
          <cell r="BN1198">
            <v>2</v>
          </cell>
          <cell r="BO1198">
            <v>0</v>
          </cell>
          <cell r="BP1198" t="str">
            <v/>
          </cell>
          <cell r="BQ1198" t="str">
            <v/>
          </cell>
          <cell r="BR1198" t="str">
            <v/>
          </cell>
          <cell r="BS1198" t="str">
            <v/>
          </cell>
          <cell r="BT1198" t="str">
            <v/>
          </cell>
          <cell r="BU1198">
            <v>2</v>
          </cell>
          <cell r="BV1198">
            <v>2</v>
          </cell>
          <cell r="BW1198">
            <v>0</v>
          </cell>
          <cell r="BX1198" t="str">
            <v>TIDAK</v>
          </cell>
          <cell r="BY1198" t="str">
            <v>TIDAK</v>
          </cell>
        </row>
        <row r="1199">
          <cell r="A1199" t="str">
            <v>A4552</v>
          </cell>
          <cell r="B1199" t="str">
            <v>FANIA NURANISA</v>
          </cell>
          <cell r="C1199" t="str">
            <v>TEMA C2</v>
          </cell>
          <cell r="D1199">
            <v>45635</v>
          </cell>
          <cell r="E1199" t="str">
            <v>Dec-24</v>
          </cell>
          <cell r="F1199">
            <v>0</v>
          </cell>
          <cell r="G1199">
            <v>0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 t="str">
            <v/>
          </cell>
          <cell r="AW1199" t="str">
            <v/>
          </cell>
          <cell r="AX1199" t="str">
            <v/>
          </cell>
          <cell r="AY1199" t="str">
            <v/>
          </cell>
          <cell r="AZ1199" t="str">
            <v/>
          </cell>
          <cell r="BA1199" t="str">
            <v/>
          </cell>
          <cell r="BB1199" t="str">
            <v/>
          </cell>
          <cell r="BC1199" t="str">
            <v/>
          </cell>
          <cell r="BD1199" t="str">
            <v/>
          </cell>
          <cell r="BE1199" t="str">
            <v/>
          </cell>
          <cell r="BF1199" t="str">
            <v/>
          </cell>
          <cell r="BG1199">
            <v>0</v>
          </cell>
          <cell r="BH1199" t="str">
            <v/>
          </cell>
          <cell r="BI1199" t="str">
            <v/>
          </cell>
          <cell r="BJ1199" t="str">
            <v/>
          </cell>
          <cell r="BK1199" t="str">
            <v/>
          </cell>
          <cell r="BL1199" t="str">
            <v/>
          </cell>
          <cell r="BM1199">
            <v>8</v>
          </cell>
          <cell r="BN1199">
            <v>8</v>
          </cell>
          <cell r="BO1199">
            <v>0</v>
          </cell>
          <cell r="BP1199" t="str">
            <v/>
          </cell>
          <cell r="BQ1199" t="str">
            <v/>
          </cell>
          <cell r="BR1199" t="str">
            <v/>
          </cell>
          <cell r="BS1199" t="str">
            <v/>
          </cell>
          <cell r="BT1199" t="str">
            <v/>
          </cell>
          <cell r="BU1199">
            <v>8</v>
          </cell>
          <cell r="BV1199">
            <v>8</v>
          </cell>
          <cell r="BW1199">
            <v>0</v>
          </cell>
          <cell r="BX1199" t="str">
            <v>TIDAK</v>
          </cell>
          <cell r="BY1199" t="str">
            <v>TIDAK</v>
          </cell>
        </row>
        <row r="1200">
          <cell r="A1200" t="str">
            <v>A4553</v>
          </cell>
          <cell r="B1200" t="str">
            <v>COSMETH ALBERTHO</v>
          </cell>
          <cell r="C1200" t="str">
            <v>TEMA C2</v>
          </cell>
          <cell r="D1200">
            <v>45635</v>
          </cell>
          <cell r="E1200" t="str">
            <v>Dec-24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 t="str">
            <v/>
          </cell>
          <cell r="AW1200" t="str">
            <v/>
          </cell>
          <cell r="AX1200" t="str">
            <v/>
          </cell>
          <cell r="AY1200" t="str">
            <v/>
          </cell>
          <cell r="AZ1200" t="str">
            <v/>
          </cell>
          <cell r="BA1200" t="str">
            <v/>
          </cell>
          <cell r="BB1200" t="str">
            <v/>
          </cell>
          <cell r="BC1200" t="str">
            <v/>
          </cell>
          <cell r="BD1200" t="str">
            <v/>
          </cell>
          <cell r="BE1200" t="str">
            <v/>
          </cell>
          <cell r="BF1200" t="str">
            <v/>
          </cell>
          <cell r="BG1200">
            <v>0</v>
          </cell>
          <cell r="BH1200" t="str">
            <v/>
          </cell>
          <cell r="BI1200" t="str">
            <v/>
          </cell>
          <cell r="BJ1200" t="str">
            <v/>
          </cell>
          <cell r="BK1200" t="str">
            <v/>
          </cell>
          <cell r="BL1200" t="str">
            <v/>
          </cell>
          <cell r="BM1200">
            <v>1</v>
          </cell>
          <cell r="BN1200">
            <v>1</v>
          </cell>
          <cell r="BO1200">
            <v>0</v>
          </cell>
          <cell r="BP1200" t="str">
            <v/>
          </cell>
          <cell r="BQ1200" t="str">
            <v/>
          </cell>
          <cell r="BR1200" t="str">
            <v/>
          </cell>
          <cell r="BS1200" t="str">
            <v/>
          </cell>
          <cell r="BT1200" t="str">
            <v/>
          </cell>
          <cell r="BU1200">
            <v>1</v>
          </cell>
          <cell r="BV1200">
            <v>1</v>
          </cell>
          <cell r="BW1200">
            <v>0</v>
          </cell>
          <cell r="BX1200" t="str">
            <v>TIDAK</v>
          </cell>
          <cell r="BY1200" t="str">
            <v>TIDAK</v>
          </cell>
        </row>
        <row r="1201">
          <cell r="A1201" t="str">
            <v>A4554</v>
          </cell>
          <cell r="B1201" t="str">
            <v>JILAN PUTRI RATU SASONGKO</v>
          </cell>
          <cell r="C1201" t="str">
            <v>TEMA C2</v>
          </cell>
          <cell r="D1201">
            <v>45635</v>
          </cell>
          <cell r="E1201" t="str">
            <v>Dec-24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0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 t="str">
            <v/>
          </cell>
          <cell r="AW1201" t="str">
            <v/>
          </cell>
          <cell r="AX1201" t="str">
            <v/>
          </cell>
          <cell r="AY1201" t="str">
            <v/>
          </cell>
          <cell r="AZ1201" t="str">
            <v/>
          </cell>
          <cell r="BA1201" t="str">
            <v/>
          </cell>
          <cell r="BB1201" t="str">
            <v/>
          </cell>
          <cell r="BC1201" t="str">
            <v/>
          </cell>
          <cell r="BD1201" t="str">
            <v/>
          </cell>
          <cell r="BE1201" t="str">
            <v/>
          </cell>
          <cell r="BF1201" t="str">
            <v/>
          </cell>
          <cell r="BG1201">
            <v>0</v>
          </cell>
          <cell r="BH1201" t="str">
            <v/>
          </cell>
          <cell r="BI1201" t="str">
            <v/>
          </cell>
          <cell r="BJ1201" t="str">
            <v/>
          </cell>
          <cell r="BK1201" t="str">
            <v/>
          </cell>
          <cell r="BL1201" t="str">
            <v/>
          </cell>
          <cell r="BM1201">
            <v>6</v>
          </cell>
          <cell r="BN1201">
            <v>6</v>
          </cell>
          <cell r="BO1201">
            <v>0</v>
          </cell>
          <cell r="BP1201" t="str">
            <v/>
          </cell>
          <cell r="BQ1201" t="str">
            <v/>
          </cell>
          <cell r="BR1201" t="str">
            <v/>
          </cell>
          <cell r="BS1201" t="str">
            <v/>
          </cell>
          <cell r="BT1201" t="str">
            <v/>
          </cell>
          <cell r="BU1201">
            <v>6</v>
          </cell>
          <cell r="BV1201">
            <v>6</v>
          </cell>
          <cell r="BW1201">
            <v>0</v>
          </cell>
          <cell r="BX1201" t="str">
            <v>TIDAK</v>
          </cell>
          <cell r="BY1201" t="str">
            <v>TIDAK</v>
          </cell>
        </row>
        <row r="1202">
          <cell r="A1202" t="str">
            <v>A4555</v>
          </cell>
          <cell r="B1202" t="str">
            <v>RICO ARDYA KUSUMA</v>
          </cell>
          <cell r="C1202" t="str">
            <v>TEMA C2</v>
          </cell>
          <cell r="D1202">
            <v>45637</v>
          </cell>
          <cell r="E1202" t="str">
            <v>Dec-24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0</v>
          </cell>
          <cell r="AK1202">
            <v>0</v>
          </cell>
          <cell r="AL1202">
            <v>0</v>
          </cell>
          <cell r="AM1202">
            <v>0</v>
          </cell>
          <cell r="AN1202">
            <v>0</v>
          </cell>
          <cell r="AO1202">
            <v>0</v>
          </cell>
          <cell r="AP1202">
            <v>0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 t="str">
            <v/>
          </cell>
          <cell r="AW1202" t="str">
            <v/>
          </cell>
          <cell r="AX1202" t="str">
            <v/>
          </cell>
          <cell r="AY1202" t="str">
            <v/>
          </cell>
          <cell r="AZ1202" t="str">
            <v/>
          </cell>
          <cell r="BA1202" t="str">
            <v/>
          </cell>
          <cell r="BB1202" t="str">
            <v/>
          </cell>
          <cell r="BC1202" t="str">
            <v/>
          </cell>
          <cell r="BD1202" t="str">
            <v/>
          </cell>
          <cell r="BE1202" t="str">
            <v/>
          </cell>
          <cell r="BF1202" t="str">
            <v/>
          </cell>
          <cell r="BG1202">
            <v>0</v>
          </cell>
          <cell r="BH1202" t="str">
            <v/>
          </cell>
          <cell r="BI1202" t="str">
            <v/>
          </cell>
          <cell r="BJ1202" t="str">
            <v/>
          </cell>
          <cell r="BK1202" t="str">
            <v/>
          </cell>
          <cell r="BL1202" t="str">
            <v/>
          </cell>
          <cell r="BM1202">
            <v>4</v>
          </cell>
          <cell r="BN1202">
            <v>4</v>
          </cell>
          <cell r="BO1202">
            <v>0</v>
          </cell>
          <cell r="BP1202" t="str">
            <v/>
          </cell>
          <cell r="BQ1202" t="str">
            <v/>
          </cell>
          <cell r="BR1202" t="str">
            <v/>
          </cell>
          <cell r="BS1202" t="str">
            <v/>
          </cell>
          <cell r="BT1202" t="str">
            <v/>
          </cell>
          <cell r="BU1202">
            <v>4</v>
          </cell>
          <cell r="BV1202">
            <v>4</v>
          </cell>
          <cell r="BW1202">
            <v>0</v>
          </cell>
          <cell r="BX1202" t="str">
            <v>TIDAK</v>
          </cell>
          <cell r="BY1202" t="str">
            <v>TIDAK</v>
          </cell>
        </row>
        <row r="1203">
          <cell r="A1203" t="str">
            <v>A3927</v>
          </cell>
          <cell r="B1203" t="str">
            <v>Aris Hermawan</v>
          </cell>
          <cell r="C1203" t="str">
            <v>TEMA C2</v>
          </cell>
          <cell r="D1203">
            <v>45371</v>
          </cell>
          <cell r="E1203" t="str">
            <v>Mar-24</v>
          </cell>
          <cell r="F1203" t="str">
            <v>-</v>
          </cell>
          <cell r="G1203" t="str">
            <v>-</v>
          </cell>
          <cell r="H1203" t="str">
            <v>-</v>
          </cell>
          <cell r="I1203" t="str">
            <v>REGULER</v>
          </cell>
          <cell r="J1203" t="str">
            <v>REGULER</v>
          </cell>
          <cell r="K1203" t="str">
            <v>REGULER</v>
          </cell>
          <cell r="L1203" t="str">
            <v>-</v>
          </cell>
          <cell r="M1203">
            <v>0</v>
          </cell>
          <cell r="N1203">
            <v>0</v>
          </cell>
          <cell r="O1203">
            <v>0</v>
          </cell>
          <cell r="P1203">
            <v>7</v>
          </cell>
          <cell r="Q1203">
            <v>13</v>
          </cell>
          <cell r="R1203">
            <v>14</v>
          </cell>
          <cell r="S1203">
            <v>0</v>
          </cell>
          <cell r="T1203">
            <v>34</v>
          </cell>
          <cell r="U1203">
            <v>0</v>
          </cell>
          <cell r="V1203">
            <v>0</v>
          </cell>
          <cell r="W1203">
            <v>0</v>
          </cell>
          <cell r="X1203">
            <v>7</v>
          </cell>
          <cell r="Y1203">
            <v>13</v>
          </cell>
          <cell r="Z1203">
            <v>14</v>
          </cell>
          <cell r="AA1203">
            <v>0</v>
          </cell>
          <cell r="AB1203">
            <v>34</v>
          </cell>
          <cell r="AC1203">
            <v>1</v>
          </cell>
          <cell r="AD1203" t="str">
            <v>TIDAK</v>
          </cell>
          <cell r="AE1203" t="str">
            <v>TIDAK</v>
          </cell>
          <cell r="AF1203">
            <v>34</v>
          </cell>
          <cell r="AG1203">
            <v>1</v>
          </cell>
          <cell r="AH1203" t="str">
            <v>SAPHIRE</v>
          </cell>
          <cell r="AI1203">
            <v>0</v>
          </cell>
          <cell r="AJ1203" t="str">
            <v>FALSE</v>
          </cell>
          <cell r="AK1203">
            <v>0</v>
          </cell>
          <cell r="AL1203">
            <v>45261</v>
          </cell>
          <cell r="AM1203">
            <v>45701</v>
          </cell>
          <cell r="AN1203">
            <v>1</v>
          </cell>
          <cell r="AO1203">
            <v>34</v>
          </cell>
          <cell r="AP1203" t="str">
            <v>-</v>
          </cell>
          <cell r="AQ1203" t="str">
            <v>-</v>
          </cell>
          <cell r="AR1203" t="str">
            <v>-</v>
          </cell>
          <cell r="AS1203" t="str">
            <v>-</v>
          </cell>
          <cell r="AT1203" t="str">
            <v>-</v>
          </cell>
          <cell r="AU1203" t="str">
            <v>-</v>
          </cell>
          <cell r="AV1203" t="str">
            <v/>
          </cell>
          <cell r="AW1203">
            <v>0</v>
          </cell>
          <cell r="AX1203">
            <v>0</v>
          </cell>
          <cell r="AY1203">
            <v>0</v>
          </cell>
          <cell r="AZ1203">
            <v>7</v>
          </cell>
          <cell r="BA1203">
            <v>19</v>
          </cell>
          <cell r="BB1203">
            <v>0</v>
          </cell>
          <cell r="BC1203">
            <v>0</v>
          </cell>
          <cell r="BD1203">
            <v>0</v>
          </cell>
          <cell r="BE1203">
            <v>7</v>
          </cell>
          <cell r="BF1203">
            <v>19</v>
          </cell>
          <cell r="BG1203" t="str">
            <v/>
          </cell>
          <cell r="BH1203">
            <v>0</v>
          </cell>
          <cell r="BI1203">
            <v>0</v>
          </cell>
          <cell r="BJ1203">
            <v>0</v>
          </cell>
          <cell r="BK1203">
            <v>7</v>
          </cell>
          <cell r="BL1203">
            <v>19</v>
          </cell>
          <cell r="BM1203">
            <v>8</v>
          </cell>
          <cell r="BN1203">
            <v>34</v>
          </cell>
          <cell r="BO1203" t="str">
            <v/>
          </cell>
          <cell r="BP1203">
            <v>0</v>
          </cell>
          <cell r="BQ1203">
            <v>0</v>
          </cell>
          <cell r="BR1203">
            <v>0</v>
          </cell>
          <cell r="BS1203">
            <v>7</v>
          </cell>
          <cell r="BT1203">
            <v>19</v>
          </cell>
          <cell r="BU1203">
            <v>8</v>
          </cell>
          <cell r="BV1203">
            <v>34</v>
          </cell>
          <cell r="BW1203">
            <v>4</v>
          </cell>
          <cell r="BX1203" t="str">
            <v>DOWNGRADE</v>
          </cell>
          <cell r="BY1203" t="str">
            <v>RESET</v>
          </cell>
        </row>
        <row r="1204">
          <cell r="A1204" t="str">
            <v>A0786</v>
          </cell>
          <cell r="B1204" t="str">
            <v>Arya Ardiansah Davit Saputra</v>
          </cell>
          <cell r="C1204" t="str">
            <v>TEMA C2</v>
          </cell>
          <cell r="D1204">
            <v>44881</v>
          </cell>
          <cell r="E1204" t="str">
            <v>Nov-22</v>
          </cell>
          <cell r="F1204" t="str">
            <v>REGULER</v>
          </cell>
          <cell r="G1204" t="str">
            <v>EKSKLUSIF</v>
          </cell>
          <cell r="H1204" t="str">
            <v>EKSKLUSIF</v>
          </cell>
          <cell r="I1204" t="str">
            <v>EKSKLUSIF</v>
          </cell>
          <cell r="J1204" t="str">
            <v>EKSKLUSIF</v>
          </cell>
          <cell r="K1204" t="str">
            <v>EKSKLUSIF</v>
          </cell>
          <cell r="L1204" t="str">
            <v>EKSKLUSIF</v>
          </cell>
          <cell r="M1204">
            <v>18</v>
          </cell>
          <cell r="N1204">
            <v>44</v>
          </cell>
          <cell r="O1204">
            <v>38</v>
          </cell>
          <cell r="P1204">
            <v>34</v>
          </cell>
          <cell r="Q1204">
            <v>30</v>
          </cell>
          <cell r="R1204">
            <v>40</v>
          </cell>
          <cell r="S1204">
            <v>20</v>
          </cell>
          <cell r="T1204">
            <v>224</v>
          </cell>
          <cell r="U1204">
            <v>18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18</v>
          </cell>
          <cell r="AC1204">
            <v>0</v>
          </cell>
          <cell r="AD1204" t="str">
            <v>TIDAK</v>
          </cell>
          <cell r="AE1204" t="str">
            <v>TIDAK</v>
          </cell>
          <cell r="AF1204">
            <v>18</v>
          </cell>
          <cell r="AG1204">
            <v>1</v>
          </cell>
          <cell r="AH1204" t="str">
            <v>SAPHIRE</v>
          </cell>
          <cell r="AI1204">
            <v>0</v>
          </cell>
          <cell r="AJ1204" t="str">
            <v>FALSE</v>
          </cell>
          <cell r="AK1204">
            <v>0</v>
          </cell>
          <cell r="AL1204">
            <v>45261</v>
          </cell>
          <cell r="AM1204">
            <v>45701</v>
          </cell>
          <cell r="AN1204">
            <v>1</v>
          </cell>
          <cell r="AO1204">
            <v>18</v>
          </cell>
          <cell r="AP1204" t="str">
            <v>EKSKLUSIF</v>
          </cell>
          <cell r="AQ1204" t="str">
            <v>-</v>
          </cell>
          <cell r="AR1204" t="str">
            <v>-</v>
          </cell>
          <cell r="AS1204" t="str">
            <v>REGULER</v>
          </cell>
          <cell r="AT1204" t="str">
            <v>REGULER</v>
          </cell>
          <cell r="AU1204" t="str">
            <v>EKSKLUSIF</v>
          </cell>
          <cell r="AV1204" t="str">
            <v/>
          </cell>
          <cell r="AW1204">
            <v>0</v>
          </cell>
          <cell r="AX1204">
            <v>0</v>
          </cell>
          <cell r="AY1204">
            <v>44</v>
          </cell>
          <cell r="AZ1204">
            <v>47</v>
          </cell>
          <cell r="BA1204">
            <v>45</v>
          </cell>
          <cell r="BB1204">
            <v>25</v>
          </cell>
          <cell r="BC1204">
            <v>20</v>
          </cell>
          <cell r="BD1204">
            <v>44</v>
          </cell>
          <cell r="BE1204">
            <v>47</v>
          </cell>
          <cell r="BF1204">
            <v>45</v>
          </cell>
          <cell r="BG1204">
            <v>14</v>
          </cell>
          <cell r="BH1204">
            <v>25</v>
          </cell>
          <cell r="BI1204">
            <v>20</v>
          </cell>
          <cell r="BJ1204">
            <v>44</v>
          </cell>
          <cell r="BK1204">
            <v>47</v>
          </cell>
          <cell r="BL1204">
            <v>45</v>
          </cell>
          <cell r="BM1204">
            <v>21</v>
          </cell>
          <cell r="BN1204">
            <v>216</v>
          </cell>
          <cell r="BO1204">
            <v>0</v>
          </cell>
          <cell r="BP1204">
            <v>25</v>
          </cell>
          <cell r="BQ1204">
            <v>20</v>
          </cell>
          <cell r="BR1204">
            <v>44</v>
          </cell>
          <cell r="BS1204">
            <v>47</v>
          </cell>
          <cell r="BT1204">
            <v>0</v>
          </cell>
          <cell r="BU1204">
            <v>21</v>
          </cell>
          <cell r="BV1204">
            <v>157</v>
          </cell>
          <cell r="BW1204">
            <v>0</v>
          </cell>
          <cell r="BX1204" t="str">
            <v>TIDAK</v>
          </cell>
          <cell r="BY1204" t="str">
            <v>TIDAK</v>
          </cell>
        </row>
        <row r="1205">
          <cell r="A1205" t="str">
            <v>A1638</v>
          </cell>
          <cell r="B1205" t="str">
            <v>Erni Dwi Widyanti</v>
          </cell>
          <cell r="C1205" t="str">
            <v>TEMA C2</v>
          </cell>
          <cell r="D1205">
            <v>44998</v>
          </cell>
          <cell r="E1205" t="str">
            <v>Mar-23</v>
          </cell>
          <cell r="F1205" t="str">
            <v>EKSKLUSIF</v>
          </cell>
          <cell r="G1205" t="str">
            <v>EKSKLUSIF</v>
          </cell>
          <cell r="H1205" t="str">
            <v>EKSKLUSIF</v>
          </cell>
          <cell r="I1205" t="str">
            <v>EKSKLUSIF</v>
          </cell>
          <cell r="J1205" t="str">
            <v>EKSKLUSIF</v>
          </cell>
          <cell r="K1205" t="str">
            <v>EKSKLUSIF</v>
          </cell>
          <cell r="L1205" t="str">
            <v>EKSKLUSIF</v>
          </cell>
          <cell r="M1205">
            <v>18</v>
          </cell>
          <cell r="N1205">
            <v>42</v>
          </cell>
          <cell r="O1205">
            <v>37</v>
          </cell>
          <cell r="P1205">
            <v>37</v>
          </cell>
          <cell r="Q1205">
            <v>30</v>
          </cell>
          <cell r="R1205">
            <v>40</v>
          </cell>
          <cell r="S1205">
            <v>1132</v>
          </cell>
          <cell r="T1205">
            <v>1336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 t="str">
            <v>TIDAK</v>
          </cell>
          <cell r="AE1205" t="str">
            <v>TIDAK</v>
          </cell>
          <cell r="AF1205">
            <v>0</v>
          </cell>
          <cell r="AG1205">
            <v>1</v>
          </cell>
          <cell r="AH1205" t="str">
            <v>SAPHIRE</v>
          </cell>
          <cell r="AI1205">
            <v>0</v>
          </cell>
          <cell r="AJ1205" t="str">
            <v>FALSE</v>
          </cell>
          <cell r="AK1205">
            <v>0</v>
          </cell>
          <cell r="AL1205">
            <v>45261</v>
          </cell>
          <cell r="AM1205">
            <v>45701</v>
          </cell>
          <cell r="AN1205">
            <v>1</v>
          </cell>
          <cell r="AO1205">
            <v>0</v>
          </cell>
          <cell r="AP1205" t="str">
            <v>EKSKLUSIF</v>
          </cell>
          <cell r="AQ1205" t="str">
            <v>-</v>
          </cell>
          <cell r="AR1205" t="str">
            <v>EKSKLUSIF</v>
          </cell>
          <cell r="AS1205" t="str">
            <v>EKSKLUSIF</v>
          </cell>
          <cell r="AT1205" t="str">
            <v>REGULER</v>
          </cell>
          <cell r="AU1205" t="str">
            <v>-</v>
          </cell>
          <cell r="AV1205" t="str">
            <v/>
          </cell>
          <cell r="AW1205">
            <v>0</v>
          </cell>
          <cell r="AX1205">
            <v>0</v>
          </cell>
          <cell r="AY1205">
            <v>0</v>
          </cell>
          <cell r="AZ1205">
            <v>17</v>
          </cell>
          <cell r="BA1205">
            <v>45</v>
          </cell>
          <cell r="BB1205">
            <v>40</v>
          </cell>
          <cell r="BC1205">
            <v>46</v>
          </cell>
          <cell r="BD1205">
            <v>39</v>
          </cell>
          <cell r="BE1205">
            <v>17</v>
          </cell>
          <cell r="BF1205">
            <v>45</v>
          </cell>
          <cell r="BG1205">
            <v>18</v>
          </cell>
          <cell r="BH1205">
            <v>40</v>
          </cell>
          <cell r="BI1205">
            <v>46</v>
          </cell>
          <cell r="BJ1205">
            <v>39</v>
          </cell>
          <cell r="BK1205">
            <v>17</v>
          </cell>
          <cell r="BL1205">
            <v>45</v>
          </cell>
          <cell r="BM1205">
            <v>22</v>
          </cell>
          <cell r="BN1205">
            <v>227</v>
          </cell>
          <cell r="BO1205">
            <v>0</v>
          </cell>
          <cell r="BP1205">
            <v>40</v>
          </cell>
          <cell r="BQ1205">
            <v>0</v>
          </cell>
          <cell r="BR1205">
            <v>0</v>
          </cell>
          <cell r="BS1205">
            <v>17</v>
          </cell>
          <cell r="BT1205">
            <v>45</v>
          </cell>
          <cell r="BU1205">
            <v>22</v>
          </cell>
          <cell r="BV1205">
            <v>124</v>
          </cell>
          <cell r="BW1205">
            <v>0</v>
          </cell>
          <cell r="BX1205" t="str">
            <v>TIDAK</v>
          </cell>
          <cell r="BY1205" t="str">
            <v>TIDAK</v>
          </cell>
        </row>
        <row r="1206">
          <cell r="A1206" t="str">
            <v>A3996</v>
          </cell>
          <cell r="B1206" t="str">
            <v>Joanica Intan Cahyandari</v>
          </cell>
          <cell r="C1206" t="str">
            <v>TEMA C2</v>
          </cell>
          <cell r="D1206">
            <v>45398</v>
          </cell>
          <cell r="E1206" t="str">
            <v>Apr-24</v>
          </cell>
          <cell r="F1206" t="str">
            <v>-</v>
          </cell>
          <cell r="G1206" t="str">
            <v>-</v>
          </cell>
          <cell r="H1206" t="str">
            <v>-</v>
          </cell>
          <cell r="I1206" t="str">
            <v>-</v>
          </cell>
          <cell r="J1206" t="str">
            <v>REGULER</v>
          </cell>
          <cell r="K1206" t="str">
            <v>REGULER</v>
          </cell>
          <cell r="L1206" t="str">
            <v>EKSKLUSIF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19</v>
          </cell>
          <cell r="R1206">
            <v>40</v>
          </cell>
          <cell r="S1206">
            <v>1192</v>
          </cell>
          <cell r="T1206">
            <v>1251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19</v>
          </cell>
          <cell r="Z1206">
            <v>40</v>
          </cell>
          <cell r="AA1206">
            <v>0</v>
          </cell>
          <cell r="AB1206">
            <v>59</v>
          </cell>
          <cell r="AC1206">
            <v>0</v>
          </cell>
          <cell r="AD1206" t="str">
            <v>TIDAK</v>
          </cell>
          <cell r="AE1206" t="str">
            <v>TIDAK</v>
          </cell>
          <cell r="AF1206">
            <v>59</v>
          </cell>
          <cell r="AG1206">
            <v>1</v>
          </cell>
          <cell r="AH1206" t="str">
            <v>SAPHIRE</v>
          </cell>
          <cell r="AI1206">
            <v>0</v>
          </cell>
          <cell r="AJ1206" t="str">
            <v>FALSE</v>
          </cell>
          <cell r="AK1206">
            <v>0</v>
          </cell>
          <cell r="AL1206">
            <v>45261</v>
          </cell>
          <cell r="AM1206">
            <v>45701</v>
          </cell>
          <cell r="AN1206">
            <v>1</v>
          </cell>
          <cell r="AO1206">
            <v>59</v>
          </cell>
          <cell r="AP1206" t="str">
            <v>EKSKLUSIF</v>
          </cell>
          <cell r="AQ1206" t="str">
            <v>-</v>
          </cell>
          <cell r="AR1206" t="str">
            <v>EKSKLUSIF</v>
          </cell>
          <cell r="AS1206" t="str">
            <v>REGULER</v>
          </cell>
          <cell r="AT1206" t="str">
            <v>REGULER</v>
          </cell>
          <cell r="AU1206" t="str">
            <v>-</v>
          </cell>
          <cell r="AV1206" t="str">
            <v/>
          </cell>
          <cell r="AW1206">
            <v>0</v>
          </cell>
          <cell r="AX1206">
            <v>0</v>
          </cell>
          <cell r="AY1206">
            <v>0</v>
          </cell>
          <cell r="AZ1206">
            <v>19</v>
          </cell>
          <cell r="BA1206">
            <v>41</v>
          </cell>
          <cell r="BB1206">
            <v>42</v>
          </cell>
          <cell r="BC1206">
            <v>46</v>
          </cell>
          <cell r="BD1206">
            <v>42</v>
          </cell>
          <cell r="BE1206">
            <v>19</v>
          </cell>
          <cell r="BF1206">
            <v>41</v>
          </cell>
          <cell r="BG1206">
            <v>17</v>
          </cell>
          <cell r="BH1206">
            <v>42</v>
          </cell>
          <cell r="BI1206">
            <v>46</v>
          </cell>
          <cell r="BJ1206">
            <v>42</v>
          </cell>
          <cell r="BK1206">
            <v>19</v>
          </cell>
          <cell r="BL1206">
            <v>41</v>
          </cell>
          <cell r="BM1206">
            <v>21</v>
          </cell>
          <cell r="BN1206">
            <v>228</v>
          </cell>
          <cell r="BO1206">
            <v>0</v>
          </cell>
          <cell r="BP1206">
            <v>42</v>
          </cell>
          <cell r="BQ1206">
            <v>0</v>
          </cell>
          <cell r="BR1206">
            <v>42</v>
          </cell>
          <cell r="BS1206">
            <v>19</v>
          </cell>
          <cell r="BT1206">
            <v>41</v>
          </cell>
          <cell r="BU1206">
            <v>21</v>
          </cell>
          <cell r="BV1206">
            <v>165</v>
          </cell>
          <cell r="BW1206">
            <v>0</v>
          </cell>
          <cell r="BX1206" t="str">
            <v>TIDAK</v>
          </cell>
          <cell r="BY1206" t="str">
            <v>TIDAK</v>
          </cell>
        </row>
        <row r="1207">
          <cell r="A1207" t="str">
            <v>A0560</v>
          </cell>
          <cell r="B1207" t="str">
            <v>Mathilda Eunike Andrea</v>
          </cell>
          <cell r="C1207" t="str">
            <v>TEMA C2</v>
          </cell>
          <cell r="D1207">
            <v>44935</v>
          </cell>
          <cell r="E1207" t="str">
            <v>Jan-23</v>
          </cell>
          <cell r="F1207" t="str">
            <v>-</v>
          </cell>
          <cell r="G1207" t="str">
            <v>-</v>
          </cell>
          <cell r="H1207" t="str">
            <v>-</v>
          </cell>
          <cell r="I1207" t="str">
            <v>REGULER</v>
          </cell>
          <cell r="J1207" t="str">
            <v>EKSKLUSIF</v>
          </cell>
          <cell r="K1207" t="str">
            <v>EKSKLUSIF</v>
          </cell>
          <cell r="L1207" t="str">
            <v>EKSKLUSIF</v>
          </cell>
          <cell r="M1207">
            <v>0</v>
          </cell>
          <cell r="N1207">
            <v>0</v>
          </cell>
          <cell r="O1207">
            <v>0</v>
          </cell>
          <cell r="P1207">
            <v>29</v>
          </cell>
          <cell r="Q1207">
            <v>32</v>
          </cell>
          <cell r="R1207">
            <v>38</v>
          </cell>
          <cell r="S1207">
            <v>13</v>
          </cell>
          <cell r="T1207">
            <v>112</v>
          </cell>
          <cell r="U1207">
            <v>0</v>
          </cell>
          <cell r="V1207">
            <v>0</v>
          </cell>
          <cell r="W1207">
            <v>0</v>
          </cell>
          <cell r="X1207">
            <v>29</v>
          </cell>
          <cell r="Y1207">
            <v>0</v>
          </cell>
          <cell r="Z1207">
            <v>0</v>
          </cell>
          <cell r="AA1207">
            <v>0</v>
          </cell>
          <cell r="AB1207">
            <v>29</v>
          </cell>
          <cell r="AC1207">
            <v>3</v>
          </cell>
          <cell r="AD1207" t="str">
            <v>DOWNGRADE</v>
          </cell>
          <cell r="AE1207" t="str">
            <v>RESET</v>
          </cell>
          <cell r="AF1207">
            <v>0</v>
          </cell>
          <cell r="AG1207">
            <v>2</v>
          </cell>
          <cell r="AH1207" t="str">
            <v>SAPHIRE</v>
          </cell>
          <cell r="AI1207">
            <v>0</v>
          </cell>
          <cell r="AJ1207" t="str">
            <v>FALSE</v>
          </cell>
          <cell r="AK1207">
            <v>0</v>
          </cell>
          <cell r="AL1207">
            <v>45261</v>
          </cell>
          <cell r="AM1207">
            <v>45701</v>
          </cell>
          <cell r="AN1207">
            <v>1</v>
          </cell>
          <cell r="AO1207">
            <v>0</v>
          </cell>
          <cell r="AP1207" t="str">
            <v>EKSKLUSIF</v>
          </cell>
          <cell r="AQ1207" t="str">
            <v>-</v>
          </cell>
          <cell r="AR1207" t="str">
            <v>-</v>
          </cell>
          <cell r="AS1207" t="str">
            <v>-</v>
          </cell>
          <cell r="AT1207" t="str">
            <v>-</v>
          </cell>
          <cell r="AU1207" t="str">
            <v>-</v>
          </cell>
          <cell r="AV1207" t="str">
            <v/>
          </cell>
          <cell r="AW1207">
            <v>0</v>
          </cell>
          <cell r="AX1207">
            <v>32</v>
          </cell>
          <cell r="AY1207">
            <v>30</v>
          </cell>
          <cell r="AZ1207">
            <v>44</v>
          </cell>
          <cell r="BA1207">
            <v>37</v>
          </cell>
          <cell r="BB1207">
            <v>0</v>
          </cell>
          <cell r="BC1207">
            <v>32</v>
          </cell>
          <cell r="BD1207">
            <v>30</v>
          </cell>
          <cell r="BE1207">
            <v>44</v>
          </cell>
          <cell r="BF1207">
            <v>37</v>
          </cell>
          <cell r="BG1207">
            <v>15</v>
          </cell>
          <cell r="BH1207">
            <v>0</v>
          </cell>
          <cell r="BI1207">
            <v>32</v>
          </cell>
          <cell r="BJ1207">
            <v>30</v>
          </cell>
          <cell r="BK1207">
            <v>44</v>
          </cell>
          <cell r="BL1207">
            <v>37</v>
          </cell>
          <cell r="BM1207">
            <v>14</v>
          </cell>
          <cell r="BN1207">
            <v>172</v>
          </cell>
          <cell r="BO1207">
            <v>0</v>
          </cell>
          <cell r="BP1207">
            <v>0</v>
          </cell>
          <cell r="BQ1207">
            <v>32</v>
          </cell>
          <cell r="BR1207">
            <v>30</v>
          </cell>
          <cell r="BS1207">
            <v>44</v>
          </cell>
          <cell r="BT1207">
            <v>37</v>
          </cell>
          <cell r="BU1207">
            <v>14</v>
          </cell>
          <cell r="BV1207">
            <v>157</v>
          </cell>
          <cell r="BW1207">
            <v>1</v>
          </cell>
          <cell r="BX1207" t="str">
            <v>TIDAK</v>
          </cell>
          <cell r="BY1207" t="str">
            <v>TIDAK</v>
          </cell>
        </row>
        <row r="1208">
          <cell r="A1208" t="str">
            <v>A4582</v>
          </cell>
          <cell r="B1208" t="str">
            <v>CHRISANTIA SEKAR IKARINI</v>
          </cell>
          <cell r="C1208" t="str">
            <v>TEMA C2</v>
          </cell>
          <cell r="D1208" t="str">
            <v/>
          </cell>
          <cell r="E1208" t="str">
            <v/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  <cell r="BK1208">
            <v>0</v>
          </cell>
          <cell r="BL1208">
            <v>0</v>
          </cell>
          <cell r="BM1208">
            <v>0</v>
          </cell>
          <cell r="BN1208">
            <v>0</v>
          </cell>
          <cell r="BO1208">
            <v>0</v>
          </cell>
          <cell r="BP1208">
            <v>0</v>
          </cell>
          <cell r="BQ1208">
            <v>0</v>
          </cell>
          <cell r="BR1208">
            <v>0</v>
          </cell>
          <cell r="BS1208">
            <v>0</v>
          </cell>
          <cell r="BT1208">
            <v>0</v>
          </cell>
          <cell r="BU1208">
            <v>0</v>
          </cell>
          <cell r="BV1208">
            <v>0</v>
          </cell>
          <cell r="BW1208">
            <v>0</v>
          </cell>
          <cell r="BX1208">
            <v>0</v>
          </cell>
          <cell r="BY1208">
            <v>0</v>
          </cell>
        </row>
        <row r="1209">
          <cell r="A1209" t="str">
            <v>A4583</v>
          </cell>
          <cell r="B1209" t="str">
            <v>JIHAN PUTRI RATU SASONGKO</v>
          </cell>
          <cell r="C1209" t="str">
            <v>TEMA C2</v>
          </cell>
          <cell r="D1209" t="str">
            <v/>
          </cell>
          <cell r="E1209" t="str">
            <v/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  <cell r="BK1209">
            <v>0</v>
          </cell>
          <cell r="BL1209">
            <v>0</v>
          </cell>
          <cell r="BM1209">
            <v>0</v>
          </cell>
          <cell r="BN1209">
            <v>0</v>
          </cell>
          <cell r="BO1209">
            <v>0</v>
          </cell>
          <cell r="BP1209">
            <v>0</v>
          </cell>
          <cell r="BQ1209">
            <v>0</v>
          </cell>
          <cell r="BR1209">
            <v>0</v>
          </cell>
          <cell r="BS1209">
            <v>0</v>
          </cell>
          <cell r="BT1209">
            <v>0</v>
          </cell>
          <cell r="BU1209">
            <v>0</v>
          </cell>
          <cell r="BV1209">
            <v>0</v>
          </cell>
          <cell r="BW1209">
            <v>0</v>
          </cell>
          <cell r="BX1209">
            <v>0</v>
          </cell>
          <cell r="BY1209">
            <v>0</v>
          </cell>
        </row>
        <row r="1210">
          <cell r="A1210" t="str">
            <v>A4584</v>
          </cell>
          <cell r="B1210" t="str">
            <v>DEWINTA MUTIARA</v>
          </cell>
          <cell r="C1210" t="str">
            <v>TEMA C2</v>
          </cell>
          <cell r="D1210" t="str">
            <v/>
          </cell>
          <cell r="E1210" t="str">
            <v/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  <cell r="BK1210">
            <v>0</v>
          </cell>
          <cell r="BL1210">
            <v>0</v>
          </cell>
          <cell r="BM1210">
            <v>0</v>
          </cell>
          <cell r="BN1210">
            <v>0</v>
          </cell>
          <cell r="BO1210">
            <v>0</v>
          </cell>
          <cell r="BP1210">
            <v>0</v>
          </cell>
          <cell r="BQ1210">
            <v>0</v>
          </cell>
          <cell r="BR1210">
            <v>0</v>
          </cell>
          <cell r="BS1210">
            <v>0</v>
          </cell>
          <cell r="BT1210">
            <v>0</v>
          </cell>
          <cell r="BU1210">
            <v>0</v>
          </cell>
          <cell r="BV1210">
            <v>0</v>
          </cell>
          <cell r="BW1210">
            <v>0</v>
          </cell>
          <cell r="BX1210">
            <v>0</v>
          </cell>
          <cell r="BY1210">
            <v>0</v>
          </cell>
        </row>
        <row r="1211">
          <cell r="A1211" t="str">
            <v>A4586</v>
          </cell>
          <cell r="B1211" t="str">
            <v>CESHYA PUTRI ANASTASYA</v>
          </cell>
          <cell r="C1211" t="str">
            <v>TEMA C2</v>
          </cell>
          <cell r="D1211" t="str">
            <v/>
          </cell>
          <cell r="E1211" t="str">
            <v/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  <cell r="BK1211">
            <v>0</v>
          </cell>
          <cell r="BL1211">
            <v>0</v>
          </cell>
          <cell r="BM1211">
            <v>0</v>
          </cell>
          <cell r="BN1211">
            <v>0</v>
          </cell>
          <cell r="BO1211">
            <v>0</v>
          </cell>
          <cell r="BP1211">
            <v>0</v>
          </cell>
          <cell r="BQ1211">
            <v>0</v>
          </cell>
          <cell r="BR1211">
            <v>0</v>
          </cell>
          <cell r="BS1211">
            <v>0</v>
          </cell>
          <cell r="BT1211">
            <v>0</v>
          </cell>
          <cell r="BU1211">
            <v>0</v>
          </cell>
          <cell r="BV1211">
            <v>0</v>
          </cell>
          <cell r="BW1211">
            <v>0</v>
          </cell>
          <cell r="BX1211">
            <v>0</v>
          </cell>
          <cell r="BY1211">
            <v>0</v>
          </cell>
        </row>
        <row r="1212">
          <cell r="A1212" t="str">
            <v>A4587</v>
          </cell>
          <cell r="B1212" t="str">
            <v>PASYA AULIA RACHMA</v>
          </cell>
          <cell r="C1212" t="str">
            <v>TEMA C2</v>
          </cell>
          <cell r="D1212" t="str">
            <v/>
          </cell>
          <cell r="E1212" t="str">
            <v/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  <cell r="BK1212">
            <v>0</v>
          </cell>
          <cell r="BL1212">
            <v>0</v>
          </cell>
          <cell r="BM1212">
            <v>0</v>
          </cell>
          <cell r="BN1212">
            <v>0</v>
          </cell>
          <cell r="BO1212">
            <v>0</v>
          </cell>
          <cell r="BP1212">
            <v>0</v>
          </cell>
          <cell r="BQ1212">
            <v>0</v>
          </cell>
          <cell r="BR1212">
            <v>0</v>
          </cell>
          <cell r="BS1212">
            <v>0</v>
          </cell>
          <cell r="BT1212">
            <v>0</v>
          </cell>
          <cell r="BU1212">
            <v>0</v>
          </cell>
          <cell r="BV1212">
            <v>0</v>
          </cell>
          <cell r="BW1212">
            <v>0</v>
          </cell>
          <cell r="BX1212">
            <v>0</v>
          </cell>
          <cell r="BY1212">
            <v>0</v>
          </cell>
        </row>
        <row r="1213">
          <cell r="A1213" t="str">
            <v>A4588</v>
          </cell>
          <cell r="B1213" t="str">
            <v>ALIKA NAYLA FAWWAZA</v>
          </cell>
          <cell r="C1213" t="str">
            <v>TEMA C2</v>
          </cell>
          <cell r="D1213" t="str">
            <v/>
          </cell>
          <cell r="E1213" t="str">
            <v/>
          </cell>
          <cell r="F1213">
            <v>0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  <cell r="BK1213">
            <v>0</v>
          </cell>
          <cell r="BL1213">
            <v>0</v>
          </cell>
          <cell r="BM1213">
            <v>0</v>
          </cell>
          <cell r="BN1213">
            <v>0</v>
          </cell>
          <cell r="BO1213">
            <v>0</v>
          </cell>
          <cell r="BP1213">
            <v>0</v>
          </cell>
          <cell r="BQ1213">
            <v>0</v>
          </cell>
          <cell r="BR1213">
            <v>0</v>
          </cell>
          <cell r="BS1213">
            <v>0</v>
          </cell>
          <cell r="BT1213">
            <v>0</v>
          </cell>
          <cell r="BU1213">
            <v>0</v>
          </cell>
          <cell r="BV1213">
            <v>0</v>
          </cell>
          <cell r="BW1213">
            <v>0</v>
          </cell>
          <cell r="BX1213">
            <v>0</v>
          </cell>
          <cell r="BY1213">
            <v>0</v>
          </cell>
        </row>
        <row r="1214">
          <cell r="A1214" t="str">
            <v>A4589</v>
          </cell>
          <cell r="B1214" t="str">
            <v>NUR ANNISA MUZDALIFAH</v>
          </cell>
          <cell r="C1214" t="str">
            <v>TEMA C2</v>
          </cell>
          <cell r="D1214" t="str">
            <v/>
          </cell>
          <cell r="E1214" t="str">
            <v/>
          </cell>
          <cell r="F1214">
            <v>0</v>
          </cell>
          <cell r="G1214">
            <v>0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  <cell r="BK1214">
            <v>0</v>
          </cell>
          <cell r="BL1214">
            <v>0</v>
          </cell>
          <cell r="BM1214">
            <v>0</v>
          </cell>
          <cell r="BN1214">
            <v>0</v>
          </cell>
          <cell r="BO1214">
            <v>0</v>
          </cell>
          <cell r="BP1214">
            <v>0</v>
          </cell>
          <cell r="BQ1214">
            <v>0</v>
          </cell>
          <cell r="BR1214">
            <v>0</v>
          </cell>
          <cell r="BS1214">
            <v>0</v>
          </cell>
          <cell r="BT1214">
            <v>0</v>
          </cell>
          <cell r="BU1214">
            <v>0</v>
          </cell>
          <cell r="BV1214">
            <v>0</v>
          </cell>
          <cell r="BW1214">
            <v>0</v>
          </cell>
          <cell r="BX1214">
            <v>0</v>
          </cell>
          <cell r="BY1214">
            <v>0</v>
          </cell>
        </row>
        <row r="1215">
          <cell r="A1215" t="str">
            <v>A4590</v>
          </cell>
          <cell r="B1215" t="str">
            <v>YURINDA DHEARISMA</v>
          </cell>
          <cell r="C1215" t="str">
            <v>TEMA C2</v>
          </cell>
          <cell r="D1215" t="str">
            <v/>
          </cell>
          <cell r="E1215" t="str">
            <v/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  <cell r="Y1215">
            <v>0</v>
          </cell>
          <cell r="Z1215">
            <v>0</v>
          </cell>
          <cell r="AA1215">
            <v>0</v>
          </cell>
          <cell r="AB1215">
            <v>0</v>
          </cell>
          <cell r="AC1215">
            <v>0</v>
          </cell>
          <cell r="AD1215">
            <v>0</v>
          </cell>
          <cell r="AE1215">
            <v>0</v>
          </cell>
          <cell r="AF1215">
            <v>0</v>
          </cell>
          <cell r="AG1215">
            <v>0</v>
          </cell>
          <cell r="AH1215">
            <v>0</v>
          </cell>
          <cell r="AI1215">
            <v>0</v>
          </cell>
          <cell r="AJ1215">
            <v>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  <cell r="BK1215">
            <v>0</v>
          </cell>
          <cell r="BL1215">
            <v>0</v>
          </cell>
          <cell r="BM1215">
            <v>0</v>
          </cell>
          <cell r="BN1215">
            <v>0</v>
          </cell>
          <cell r="BO1215">
            <v>0</v>
          </cell>
          <cell r="BP1215">
            <v>0</v>
          </cell>
          <cell r="BQ1215">
            <v>0</v>
          </cell>
          <cell r="BR1215">
            <v>0</v>
          </cell>
          <cell r="BS1215">
            <v>0</v>
          </cell>
          <cell r="BT1215">
            <v>0</v>
          </cell>
          <cell r="BU1215">
            <v>0</v>
          </cell>
          <cell r="BV1215">
            <v>0</v>
          </cell>
          <cell r="BW1215">
            <v>0</v>
          </cell>
          <cell r="BX1215">
            <v>0</v>
          </cell>
          <cell r="BY1215">
            <v>0</v>
          </cell>
        </row>
        <row r="1216">
          <cell r="A1216" t="str">
            <v>A4591</v>
          </cell>
          <cell r="B1216" t="str">
            <v>CHIKA JUNIKA PASHA</v>
          </cell>
          <cell r="C1216" t="str">
            <v>TEMA C2</v>
          </cell>
          <cell r="D1216" t="str">
            <v/>
          </cell>
          <cell r="E1216" t="str">
            <v/>
          </cell>
          <cell r="F1216">
            <v>0</v>
          </cell>
          <cell r="G1216">
            <v>0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  <cell r="BK1216">
            <v>0</v>
          </cell>
          <cell r="BL1216">
            <v>0</v>
          </cell>
          <cell r="BM1216">
            <v>0</v>
          </cell>
          <cell r="BN1216">
            <v>0</v>
          </cell>
          <cell r="BO1216">
            <v>0</v>
          </cell>
          <cell r="BP1216">
            <v>0</v>
          </cell>
          <cell r="BQ1216">
            <v>0</v>
          </cell>
          <cell r="BR1216">
            <v>0</v>
          </cell>
          <cell r="BS1216">
            <v>0</v>
          </cell>
          <cell r="BT1216">
            <v>0</v>
          </cell>
          <cell r="BU1216">
            <v>0</v>
          </cell>
          <cell r="BV1216">
            <v>0</v>
          </cell>
          <cell r="BW1216">
            <v>0</v>
          </cell>
          <cell r="BX1216">
            <v>0</v>
          </cell>
          <cell r="BY1216">
            <v>0</v>
          </cell>
        </row>
        <row r="1217">
          <cell r="A1217" t="str">
            <v>A4580</v>
          </cell>
          <cell r="B1217" t="str">
            <v>FADHILLAH ANHAR</v>
          </cell>
          <cell r="C1217" t="str">
            <v>TEMA C2</v>
          </cell>
          <cell r="D1217" t="str">
            <v/>
          </cell>
          <cell r="E1217" t="str">
            <v/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  <cell r="BK1217">
            <v>0</v>
          </cell>
          <cell r="BL1217">
            <v>0</v>
          </cell>
          <cell r="BM1217">
            <v>0</v>
          </cell>
          <cell r="BN1217">
            <v>0</v>
          </cell>
          <cell r="BO1217">
            <v>0</v>
          </cell>
          <cell r="BP1217">
            <v>0</v>
          </cell>
          <cell r="BQ1217">
            <v>0</v>
          </cell>
          <cell r="BR1217">
            <v>0</v>
          </cell>
          <cell r="BS1217">
            <v>0</v>
          </cell>
          <cell r="BT1217">
            <v>0</v>
          </cell>
          <cell r="BU1217">
            <v>0</v>
          </cell>
          <cell r="BV1217">
            <v>0</v>
          </cell>
          <cell r="BW1217">
            <v>0</v>
          </cell>
          <cell r="BX1217">
            <v>0</v>
          </cell>
          <cell r="BY1217">
            <v>0</v>
          </cell>
        </row>
        <row r="1218">
          <cell r="A1218" t="str">
            <v>A4599</v>
          </cell>
          <cell r="B1218" t="str">
            <v>SAIDHA PUTRI</v>
          </cell>
          <cell r="C1218" t="str">
            <v>TEMA C2</v>
          </cell>
          <cell r="D1218" t="str">
            <v/>
          </cell>
          <cell r="E1218" t="str">
            <v/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  <cell r="BK1218">
            <v>0</v>
          </cell>
          <cell r="BL1218">
            <v>0</v>
          </cell>
          <cell r="BM1218">
            <v>0</v>
          </cell>
          <cell r="BN1218">
            <v>0</v>
          </cell>
          <cell r="BO1218">
            <v>0</v>
          </cell>
          <cell r="BP1218">
            <v>0</v>
          </cell>
          <cell r="BQ1218">
            <v>0</v>
          </cell>
          <cell r="BR1218">
            <v>0</v>
          </cell>
          <cell r="BS1218">
            <v>0</v>
          </cell>
          <cell r="BT1218">
            <v>0</v>
          </cell>
          <cell r="BU1218">
            <v>0</v>
          </cell>
          <cell r="BV1218">
            <v>0</v>
          </cell>
          <cell r="BW1218">
            <v>0</v>
          </cell>
          <cell r="BX1218">
            <v>0</v>
          </cell>
          <cell r="BY1218">
            <v>0</v>
          </cell>
        </row>
        <row r="1219">
          <cell r="A1219" t="str">
            <v>A4600</v>
          </cell>
          <cell r="B1219" t="str">
            <v>JOVENSYE KAREL GEOFFRI</v>
          </cell>
          <cell r="C1219" t="str">
            <v>TEMA C2</v>
          </cell>
          <cell r="D1219" t="str">
            <v/>
          </cell>
          <cell r="E1219" t="str">
            <v/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  <cell r="BK1219">
            <v>0</v>
          </cell>
          <cell r="BL1219">
            <v>0</v>
          </cell>
          <cell r="BM1219">
            <v>0</v>
          </cell>
          <cell r="BN1219">
            <v>0</v>
          </cell>
          <cell r="BO1219">
            <v>0</v>
          </cell>
          <cell r="BP1219">
            <v>0</v>
          </cell>
          <cell r="BQ1219">
            <v>0</v>
          </cell>
          <cell r="BR1219">
            <v>0</v>
          </cell>
          <cell r="BS1219">
            <v>0</v>
          </cell>
          <cell r="BT1219">
            <v>0</v>
          </cell>
          <cell r="BU1219">
            <v>0</v>
          </cell>
          <cell r="BV1219">
            <v>0</v>
          </cell>
          <cell r="BW1219">
            <v>0</v>
          </cell>
          <cell r="BX1219">
            <v>0</v>
          </cell>
          <cell r="BY1219">
            <v>0</v>
          </cell>
        </row>
        <row r="1220">
          <cell r="A1220" t="str">
            <v>A4601</v>
          </cell>
          <cell r="B1220" t="str">
            <v>SITI NURAITUL JANAH</v>
          </cell>
          <cell r="C1220" t="str">
            <v>TEMA C2</v>
          </cell>
          <cell r="D1220" t="str">
            <v/>
          </cell>
          <cell r="E1220" t="str">
            <v/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  <cell r="BK1220">
            <v>0</v>
          </cell>
          <cell r="BL1220">
            <v>0</v>
          </cell>
          <cell r="BM1220">
            <v>0</v>
          </cell>
          <cell r="BN1220">
            <v>0</v>
          </cell>
          <cell r="BO1220">
            <v>0</v>
          </cell>
          <cell r="BP1220">
            <v>0</v>
          </cell>
          <cell r="BQ1220">
            <v>0</v>
          </cell>
          <cell r="BR1220">
            <v>0</v>
          </cell>
          <cell r="BS1220">
            <v>0</v>
          </cell>
          <cell r="BT1220">
            <v>0</v>
          </cell>
          <cell r="BU1220">
            <v>0</v>
          </cell>
          <cell r="BV1220">
            <v>0</v>
          </cell>
          <cell r="BW1220">
            <v>0</v>
          </cell>
          <cell r="BX1220">
            <v>0</v>
          </cell>
          <cell r="BY1220">
            <v>0</v>
          </cell>
        </row>
        <row r="1221">
          <cell r="A1221" t="str">
            <v>A4603</v>
          </cell>
          <cell r="B1221" t="str">
            <v>NATHANIA CLARA DIONE</v>
          </cell>
          <cell r="C1221" t="str">
            <v>TEMA C2</v>
          </cell>
          <cell r="D1221" t="str">
            <v/>
          </cell>
          <cell r="E1221" t="str">
            <v/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  <cell r="BK1221">
            <v>0</v>
          </cell>
          <cell r="BL1221">
            <v>0</v>
          </cell>
          <cell r="BM1221">
            <v>0</v>
          </cell>
          <cell r="BN1221">
            <v>0</v>
          </cell>
          <cell r="BO1221">
            <v>0</v>
          </cell>
          <cell r="BP1221">
            <v>0</v>
          </cell>
          <cell r="BQ1221">
            <v>0</v>
          </cell>
          <cell r="BR1221">
            <v>0</v>
          </cell>
          <cell r="BS1221">
            <v>0</v>
          </cell>
          <cell r="BT1221">
            <v>0</v>
          </cell>
          <cell r="BU1221">
            <v>0</v>
          </cell>
          <cell r="BV1221">
            <v>0</v>
          </cell>
          <cell r="BW1221">
            <v>0</v>
          </cell>
          <cell r="BX1221">
            <v>0</v>
          </cell>
          <cell r="BY1221">
            <v>0</v>
          </cell>
        </row>
        <row r="1222">
          <cell r="A1222" t="str">
            <v>A4622</v>
          </cell>
          <cell r="B1222" t="str">
            <v>ADISTI PUJI RAHAYU</v>
          </cell>
          <cell r="C1222" t="str">
            <v>TEMA C2</v>
          </cell>
          <cell r="D1222" t="str">
            <v/>
          </cell>
          <cell r="E1222" t="str">
            <v/>
          </cell>
          <cell r="F1222">
            <v>0</v>
          </cell>
          <cell r="G1222">
            <v>0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  <cell r="BK1222">
            <v>0</v>
          </cell>
          <cell r="BL1222">
            <v>0</v>
          </cell>
          <cell r="BM1222">
            <v>0</v>
          </cell>
          <cell r="BN1222">
            <v>0</v>
          </cell>
          <cell r="BO1222">
            <v>0</v>
          </cell>
          <cell r="BP1222">
            <v>0</v>
          </cell>
          <cell r="BQ1222">
            <v>0</v>
          </cell>
          <cell r="BR1222">
            <v>0</v>
          </cell>
          <cell r="BS1222">
            <v>0</v>
          </cell>
          <cell r="BT1222">
            <v>0</v>
          </cell>
          <cell r="BU1222">
            <v>0</v>
          </cell>
          <cell r="BV1222">
            <v>0</v>
          </cell>
          <cell r="BW1222">
            <v>0</v>
          </cell>
          <cell r="BX1222">
            <v>0</v>
          </cell>
          <cell r="BY1222">
            <v>0</v>
          </cell>
        </row>
        <row r="1223">
          <cell r="A1223" t="str">
            <v>A4623</v>
          </cell>
          <cell r="B1223" t="str">
            <v>RIDA MEYLASARI</v>
          </cell>
          <cell r="C1223" t="str">
            <v>TEMA C2</v>
          </cell>
          <cell r="D1223" t="str">
            <v/>
          </cell>
          <cell r="E1223" t="str">
            <v/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  <cell r="BK1223">
            <v>0</v>
          </cell>
          <cell r="BL1223">
            <v>0</v>
          </cell>
          <cell r="BM1223">
            <v>0</v>
          </cell>
          <cell r="BN1223">
            <v>0</v>
          </cell>
          <cell r="BO1223">
            <v>0</v>
          </cell>
          <cell r="BP1223">
            <v>0</v>
          </cell>
          <cell r="BQ1223">
            <v>0</v>
          </cell>
          <cell r="BR1223">
            <v>0</v>
          </cell>
          <cell r="BS1223">
            <v>0</v>
          </cell>
          <cell r="BT1223">
            <v>0</v>
          </cell>
          <cell r="BU1223">
            <v>0</v>
          </cell>
          <cell r="BV1223">
            <v>0</v>
          </cell>
          <cell r="BW1223">
            <v>0</v>
          </cell>
          <cell r="BX1223">
            <v>0</v>
          </cell>
          <cell r="BY1223">
            <v>0</v>
          </cell>
        </row>
        <row r="1224">
          <cell r="A1224" t="str">
            <v>A4624</v>
          </cell>
          <cell r="B1224" t="str">
            <v>NAUFA SETYOWATI</v>
          </cell>
          <cell r="C1224" t="str">
            <v>TEMA C2</v>
          </cell>
          <cell r="D1224" t="str">
            <v/>
          </cell>
          <cell r="E1224" t="str">
            <v/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  <cell r="BK1224">
            <v>0</v>
          </cell>
          <cell r="BL1224">
            <v>0</v>
          </cell>
          <cell r="BM1224">
            <v>0</v>
          </cell>
          <cell r="BN1224">
            <v>0</v>
          </cell>
          <cell r="BO1224">
            <v>0</v>
          </cell>
          <cell r="BP1224">
            <v>0</v>
          </cell>
          <cell r="BQ1224">
            <v>0</v>
          </cell>
          <cell r="BR1224">
            <v>0</v>
          </cell>
          <cell r="BS1224">
            <v>0</v>
          </cell>
          <cell r="BT1224">
            <v>0</v>
          </cell>
          <cell r="BU1224">
            <v>0</v>
          </cell>
          <cell r="BV1224">
            <v>0</v>
          </cell>
          <cell r="BW1224">
            <v>0</v>
          </cell>
          <cell r="BX1224">
            <v>0</v>
          </cell>
          <cell r="BY1224">
            <v>0</v>
          </cell>
        </row>
        <row r="1225">
          <cell r="A1225" t="str">
            <v>A4625</v>
          </cell>
          <cell r="B1225" t="str">
            <v>ELGA AYU DANI MAYUSTIKA</v>
          </cell>
          <cell r="C1225" t="str">
            <v>TEMA C2</v>
          </cell>
          <cell r="D1225" t="str">
            <v/>
          </cell>
          <cell r="E1225" t="str">
            <v/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0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  <cell r="BK1225">
            <v>0</v>
          </cell>
          <cell r="BL1225">
            <v>0</v>
          </cell>
          <cell r="BM1225">
            <v>0</v>
          </cell>
          <cell r="BN1225">
            <v>0</v>
          </cell>
          <cell r="BO1225">
            <v>0</v>
          </cell>
          <cell r="BP1225">
            <v>0</v>
          </cell>
          <cell r="BQ1225">
            <v>0</v>
          </cell>
          <cell r="BR1225">
            <v>0</v>
          </cell>
          <cell r="BS1225">
            <v>0</v>
          </cell>
          <cell r="BT1225">
            <v>0</v>
          </cell>
          <cell r="BU1225">
            <v>0</v>
          </cell>
          <cell r="BV1225">
            <v>0</v>
          </cell>
          <cell r="BW1225">
            <v>0</v>
          </cell>
          <cell r="BX1225">
            <v>0</v>
          </cell>
          <cell r="BY1225">
            <v>0</v>
          </cell>
        </row>
        <row r="1226">
          <cell r="A1226" t="str">
            <v>A4626</v>
          </cell>
          <cell r="B1226" t="str">
            <v>CANTIKA VANESSA EMMA ZETTA</v>
          </cell>
          <cell r="C1226" t="str">
            <v>TEMA C2</v>
          </cell>
          <cell r="D1226" t="str">
            <v/>
          </cell>
          <cell r="E1226" t="str">
            <v/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  <cell r="BK1226">
            <v>0</v>
          </cell>
          <cell r="BL1226">
            <v>0</v>
          </cell>
          <cell r="BM1226">
            <v>0</v>
          </cell>
          <cell r="BN1226">
            <v>0</v>
          </cell>
          <cell r="BO1226">
            <v>0</v>
          </cell>
          <cell r="BP1226">
            <v>0</v>
          </cell>
          <cell r="BQ1226">
            <v>0</v>
          </cell>
          <cell r="BR1226">
            <v>0</v>
          </cell>
          <cell r="BS1226">
            <v>0</v>
          </cell>
          <cell r="BT1226">
            <v>0</v>
          </cell>
          <cell r="BU1226">
            <v>0</v>
          </cell>
          <cell r="BV1226">
            <v>0</v>
          </cell>
          <cell r="BW1226">
            <v>0</v>
          </cell>
          <cell r="BX1226">
            <v>0</v>
          </cell>
          <cell r="BY1226">
            <v>0</v>
          </cell>
        </row>
        <row r="1227">
          <cell r="A1227" t="str">
            <v>A4627</v>
          </cell>
          <cell r="B1227" t="str">
            <v>INDAH PUJI ASTUTI</v>
          </cell>
          <cell r="C1227" t="str">
            <v>TEMA C2</v>
          </cell>
          <cell r="D1227" t="str">
            <v/>
          </cell>
          <cell r="E1227" t="str">
            <v/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  <cell r="BK1227">
            <v>0</v>
          </cell>
          <cell r="BL1227">
            <v>0</v>
          </cell>
          <cell r="BM1227">
            <v>0</v>
          </cell>
          <cell r="BN1227">
            <v>0</v>
          </cell>
          <cell r="BO1227">
            <v>0</v>
          </cell>
          <cell r="BP1227">
            <v>0</v>
          </cell>
          <cell r="BQ1227">
            <v>0</v>
          </cell>
          <cell r="BR1227">
            <v>0</v>
          </cell>
          <cell r="BS1227">
            <v>0</v>
          </cell>
          <cell r="BT1227">
            <v>0</v>
          </cell>
          <cell r="BU1227">
            <v>0</v>
          </cell>
          <cell r="BV1227">
            <v>0</v>
          </cell>
          <cell r="BW1227">
            <v>0</v>
          </cell>
          <cell r="BX1227">
            <v>0</v>
          </cell>
          <cell r="BY1227">
            <v>0</v>
          </cell>
        </row>
        <row r="1228">
          <cell r="A1228" t="str">
            <v>A4628</v>
          </cell>
          <cell r="B1228" t="str">
            <v>HASNA PUTRI AZIZAH</v>
          </cell>
          <cell r="C1228" t="str">
            <v>TEMA C2</v>
          </cell>
          <cell r="D1228" t="str">
            <v/>
          </cell>
          <cell r="E1228" t="str">
            <v/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  <cell r="BK1228">
            <v>0</v>
          </cell>
          <cell r="BL1228">
            <v>0</v>
          </cell>
          <cell r="BM1228">
            <v>0</v>
          </cell>
          <cell r="BN1228">
            <v>0</v>
          </cell>
          <cell r="BO1228">
            <v>0</v>
          </cell>
          <cell r="BP1228">
            <v>0</v>
          </cell>
          <cell r="BQ1228">
            <v>0</v>
          </cell>
          <cell r="BR1228">
            <v>0</v>
          </cell>
          <cell r="BS1228">
            <v>0</v>
          </cell>
          <cell r="BT1228">
            <v>0</v>
          </cell>
          <cell r="BU1228">
            <v>0</v>
          </cell>
          <cell r="BV1228">
            <v>0</v>
          </cell>
          <cell r="BW1228">
            <v>0</v>
          </cell>
          <cell r="BX1228">
            <v>0</v>
          </cell>
          <cell r="BY1228">
            <v>0</v>
          </cell>
        </row>
        <row r="1229">
          <cell r="A1229" t="str">
            <v>A4629</v>
          </cell>
          <cell r="B1229" t="str">
            <v>SHEILA LUTHFIAH SINAGA</v>
          </cell>
          <cell r="C1229" t="str">
            <v>TEMA C2</v>
          </cell>
          <cell r="D1229" t="str">
            <v/>
          </cell>
          <cell r="E1229" t="str">
            <v/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  <cell r="BK1229">
            <v>0</v>
          </cell>
          <cell r="BL1229">
            <v>0</v>
          </cell>
          <cell r="BM1229">
            <v>0</v>
          </cell>
          <cell r="BN1229">
            <v>0</v>
          </cell>
          <cell r="BO1229">
            <v>0</v>
          </cell>
          <cell r="BP1229">
            <v>0</v>
          </cell>
          <cell r="BQ1229">
            <v>0</v>
          </cell>
          <cell r="BR1229">
            <v>0</v>
          </cell>
          <cell r="BS1229">
            <v>0</v>
          </cell>
          <cell r="BT1229">
            <v>0</v>
          </cell>
          <cell r="BU1229">
            <v>0</v>
          </cell>
          <cell r="BV1229">
            <v>0</v>
          </cell>
          <cell r="BW1229">
            <v>0</v>
          </cell>
          <cell r="BX1229">
            <v>0</v>
          </cell>
          <cell r="BY1229">
            <v>0</v>
          </cell>
        </row>
        <row r="1230">
          <cell r="A1230" t="str">
            <v>A4630</v>
          </cell>
          <cell r="B1230" t="str">
            <v>YOSAFAT TAMPUBOLON</v>
          </cell>
          <cell r="C1230" t="str">
            <v>TEMA C2</v>
          </cell>
          <cell r="D1230" t="str">
            <v/>
          </cell>
          <cell r="E1230" t="str">
            <v/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  <cell r="BK1230">
            <v>0</v>
          </cell>
          <cell r="BL1230">
            <v>0</v>
          </cell>
          <cell r="BM1230">
            <v>0</v>
          </cell>
          <cell r="BN1230">
            <v>0</v>
          </cell>
          <cell r="BO1230">
            <v>0</v>
          </cell>
          <cell r="BP1230">
            <v>0</v>
          </cell>
          <cell r="BQ1230">
            <v>0</v>
          </cell>
          <cell r="BR1230">
            <v>0</v>
          </cell>
          <cell r="BS1230">
            <v>0</v>
          </cell>
          <cell r="BT1230">
            <v>0</v>
          </cell>
          <cell r="BU1230">
            <v>0</v>
          </cell>
          <cell r="BV1230">
            <v>0</v>
          </cell>
          <cell r="BW1230">
            <v>0</v>
          </cell>
          <cell r="BX1230">
            <v>0</v>
          </cell>
          <cell r="BY1230">
            <v>0</v>
          </cell>
        </row>
        <row r="1231">
          <cell r="A1231" t="str">
            <v>A4374</v>
          </cell>
          <cell r="B1231" t="str">
            <v>ALIN SEPTIANI NUR AISYAH</v>
          </cell>
          <cell r="C1231" t="str">
            <v>TEMA C2</v>
          </cell>
          <cell r="D1231" t="str">
            <v/>
          </cell>
          <cell r="E1231" t="str">
            <v/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  <cell r="BK1231">
            <v>0</v>
          </cell>
          <cell r="BL1231">
            <v>0</v>
          </cell>
          <cell r="BM1231">
            <v>0</v>
          </cell>
          <cell r="BN1231">
            <v>0</v>
          </cell>
          <cell r="BO1231">
            <v>0</v>
          </cell>
          <cell r="BP1231">
            <v>0</v>
          </cell>
          <cell r="BQ1231">
            <v>0</v>
          </cell>
          <cell r="BR1231">
            <v>0</v>
          </cell>
          <cell r="BS1231">
            <v>0</v>
          </cell>
          <cell r="BT1231">
            <v>0</v>
          </cell>
          <cell r="BU1231">
            <v>0</v>
          </cell>
          <cell r="BV1231">
            <v>0</v>
          </cell>
          <cell r="BW1231">
            <v>0</v>
          </cell>
          <cell r="BX1231">
            <v>0</v>
          </cell>
          <cell r="BY1231">
            <v>0</v>
          </cell>
        </row>
        <row r="1232">
          <cell r="A1232" t="str">
            <v>A4634</v>
          </cell>
          <cell r="B1232" t="str">
            <v>ZAHRA NAFISATUL</v>
          </cell>
          <cell r="C1232" t="str">
            <v>TEMA C2</v>
          </cell>
          <cell r="D1232" t="str">
            <v/>
          </cell>
          <cell r="E1232" t="str">
            <v/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  <cell r="BK1232">
            <v>0</v>
          </cell>
          <cell r="BL1232">
            <v>0</v>
          </cell>
          <cell r="BM1232">
            <v>0</v>
          </cell>
          <cell r="BN1232">
            <v>0</v>
          </cell>
          <cell r="BO1232">
            <v>0</v>
          </cell>
          <cell r="BP1232">
            <v>0</v>
          </cell>
          <cell r="BQ1232">
            <v>0</v>
          </cell>
          <cell r="BR1232">
            <v>0</v>
          </cell>
          <cell r="BS1232">
            <v>0</v>
          </cell>
          <cell r="BT1232">
            <v>0</v>
          </cell>
          <cell r="BU1232">
            <v>0</v>
          </cell>
          <cell r="BV1232">
            <v>0</v>
          </cell>
          <cell r="BW1232">
            <v>0</v>
          </cell>
          <cell r="BX1232">
            <v>0</v>
          </cell>
          <cell r="BY1232">
            <v>0</v>
          </cell>
        </row>
        <row r="1233">
          <cell r="A1233" t="str">
            <v>A4666</v>
          </cell>
          <cell r="B1233" t="str">
            <v>LANUNA SUNARDI</v>
          </cell>
          <cell r="C1233" t="str">
            <v>TEMA C2</v>
          </cell>
          <cell r="D1233" t="str">
            <v/>
          </cell>
          <cell r="E1233" t="str">
            <v/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  <cell r="BK1233">
            <v>0</v>
          </cell>
          <cell r="BL1233">
            <v>0</v>
          </cell>
          <cell r="BM1233">
            <v>0</v>
          </cell>
          <cell r="BN1233">
            <v>0</v>
          </cell>
          <cell r="BO1233">
            <v>0</v>
          </cell>
          <cell r="BP1233">
            <v>0</v>
          </cell>
          <cell r="BQ1233">
            <v>0</v>
          </cell>
          <cell r="BR1233">
            <v>0</v>
          </cell>
          <cell r="BS1233">
            <v>0</v>
          </cell>
          <cell r="BT1233">
            <v>0</v>
          </cell>
          <cell r="BU1233">
            <v>0</v>
          </cell>
          <cell r="BV1233">
            <v>0</v>
          </cell>
          <cell r="BW1233">
            <v>0</v>
          </cell>
          <cell r="BX1233">
            <v>0</v>
          </cell>
          <cell r="BY1233">
            <v>0</v>
          </cell>
        </row>
        <row r="1234">
          <cell r="A1234" t="str">
            <v>A4667</v>
          </cell>
          <cell r="B1234" t="str">
            <v>JEANNE MARIA PINGKAN HAPSARI</v>
          </cell>
          <cell r="C1234" t="str">
            <v>TEMA C2</v>
          </cell>
          <cell r="D1234" t="str">
            <v/>
          </cell>
          <cell r="E1234" t="str">
            <v/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  <cell r="BK1234">
            <v>0</v>
          </cell>
          <cell r="BL1234">
            <v>0</v>
          </cell>
          <cell r="BM1234">
            <v>0</v>
          </cell>
          <cell r="BN1234">
            <v>0</v>
          </cell>
          <cell r="BO1234">
            <v>0</v>
          </cell>
          <cell r="BP1234">
            <v>0</v>
          </cell>
          <cell r="BQ1234">
            <v>0</v>
          </cell>
          <cell r="BR1234">
            <v>0</v>
          </cell>
          <cell r="BS1234">
            <v>0</v>
          </cell>
          <cell r="BT1234">
            <v>0</v>
          </cell>
          <cell r="BU1234">
            <v>0</v>
          </cell>
          <cell r="BV1234">
            <v>0</v>
          </cell>
          <cell r="BW1234">
            <v>0</v>
          </cell>
          <cell r="BX1234">
            <v>0</v>
          </cell>
          <cell r="BY1234">
            <v>0</v>
          </cell>
        </row>
        <row r="1235">
          <cell r="A1235" t="str">
            <v>A4677</v>
          </cell>
          <cell r="B1235" t="str">
            <v>DESTY RACHMADHANI</v>
          </cell>
          <cell r="C1235" t="str">
            <v>TEMA C2</v>
          </cell>
          <cell r="D1235" t="str">
            <v/>
          </cell>
          <cell r="E1235" t="str">
            <v/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  <cell r="BK1235">
            <v>0</v>
          </cell>
          <cell r="BL1235">
            <v>0</v>
          </cell>
          <cell r="BM1235">
            <v>0</v>
          </cell>
          <cell r="BN1235">
            <v>0</v>
          </cell>
          <cell r="BO1235">
            <v>0</v>
          </cell>
          <cell r="BP1235">
            <v>0</v>
          </cell>
          <cell r="BQ1235">
            <v>0</v>
          </cell>
          <cell r="BR1235">
            <v>0</v>
          </cell>
          <cell r="BS1235">
            <v>0</v>
          </cell>
          <cell r="BT1235">
            <v>0</v>
          </cell>
          <cell r="BU1235">
            <v>0</v>
          </cell>
          <cell r="BV1235">
            <v>0</v>
          </cell>
          <cell r="BW1235">
            <v>0</v>
          </cell>
          <cell r="BX1235">
            <v>0</v>
          </cell>
          <cell r="BY1235">
            <v>0</v>
          </cell>
        </row>
        <row r="1236">
          <cell r="A1236" t="str">
            <v>A4678</v>
          </cell>
          <cell r="B1236" t="str">
            <v>MUJI GITA ANGGRAINI</v>
          </cell>
          <cell r="C1236" t="str">
            <v>TEMA C2</v>
          </cell>
          <cell r="D1236" t="str">
            <v/>
          </cell>
          <cell r="E1236" t="str">
            <v/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  <cell r="BK1236">
            <v>0</v>
          </cell>
          <cell r="BL1236">
            <v>0</v>
          </cell>
          <cell r="BM1236">
            <v>0</v>
          </cell>
          <cell r="BN1236">
            <v>0</v>
          </cell>
          <cell r="BO1236">
            <v>0</v>
          </cell>
          <cell r="BP1236">
            <v>0</v>
          </cell>
          <cell r="BQ1236">
            <v>0</v>
          </cell>
          <cell r="BR1236">
            <v>0</v>
          </cell>
          <cell r="BS1236">
            <v>0</v>
          </cell>
          <cell r="BT1236">
            <v>0</v>
          </cell>
          <cell r="BU1236">
            <v>0</v>
          </cell>
          <cell r="BV1236">
            <v>0</v>
          </cell>
          <cell r="BW1236">
            <v>0</v>
          </cell>
          <cell r="BX1236">
            <v>0</v>
          </cell>
          <cell r="BY1236">
            <v>0</v>
          </cell>
        </row>
        <row r="1237">
          <cell r="A1237" t="str">
            <v>A4679</v>
          </cell>
          <cell r="B1237" t="str">
            <v>MEGA FEBRINA ALIFIANI</v>
          </cell>
          <cell r="C1237" t="str">
            <v>TEMA C2</v>
          </cell>
          <cell r="D1237" t="str">
            <v/>
          </cell>
          <cell r="E1237" t="str">
            <v/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  <cell r="BK1237">
            <v>0</v>
          </cell>
          <cell r="BL1237">
            <v>0</v>
          </cell>
          <cell r="BM1237">
            <v>0</v>
          </cell>
          <cell r="BN1237">
            <v>0</v>
          </cell>
          <cell r="BO1237">
            <v>0</v>
          </cell>
          <cell r="BP1237">
            <v>0</v>
          </cell>
          <cell r="BQ1237">
            <v>0</v>
          </cell>
          <cell r="BR1237">
            <v>0</v>
          </cell>
          <cell r="BS1237">
            <v>0</v>
          </cell>
          <cell r="BT1237">
            <v>0</v>
          </cell>
          <cell r="BU1237">
            <v>0</v>
          </cell>
          <cell r="BV1237">
            <v>0</v>
          </cell>
          <cell r="BW1237">
            <v>0</v>
          </cell>
          <cell r="BX1237">
            <v>0</v>
          </cell>
          <cell r="BY1237">
            <v>0</v>
          </cell>
        </row>
        <row r="1238">
          <cell r="A1238" t="str">
            <v>A4680</v>
          </cell>
          <cell r="B1238" t="str">
            <v>ALINA KHILMA</v>
          </cell>
          <cell r="C1238" t="str">
            <v>TEMA C2</v>
          </cell>
          <cell r="D1238" t="str">
            <v/>
          </cell>
          <cell r="E1238" t="str">
            <v/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0</v>
          </cell>
          <cell r="AB1238">
            <v>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  <cell r="BK1238">
            <v>0</v>
          </cell>
          <cell r="BL1238">
            <v>0</v>
          </cell>
          <cell r="BM1238">
            <v>0</v>
          </cell>
          <cell r="BN1238">
            <v>0</v>
          </cell>
          <cell r="BO1238">
            <v>0</v>
          </cell>
          <cell r="BP1238">
            <v>0</v>
          </cell>
          <cell r="BQ1238">
            <v>0</v>
          </cell>
          <cell r="BR1238">
            <v>0</v>
          </cell>
          <cell r="BS1238">
            <v>0</v>
          </cell>
          <cell r="BT1238">
            <v>0</v>
          </cell>
          <cell r="BU1238">
            <v>0</v>
          </cell>
          <cell r="BV1238">
            <v>0</v>
          </cell>
          <cell r="BW1238">
            <v>0</v>
          </cell>
          <cell r="BX1238">
            <v>0</v>
          </cell>
          <cell r="BY1238">
            <v>0</v>
          </cell>
        </row>
        <row r="1239">
          <cell r="A1239" t="str">
            <v>A4682</v>
          </cell>
          <cell r="B1239" t="str">
            <v>MARIA FRANSISCA</v>
          </cell>
          <cell r="C1239" t="str">
            <v>TEMA C2</v>
          </cell>
          <cell r="D1239" t="str">
            <v/>
          </cell>
          <cell r="E1239" t="str">
            <v/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  <cell r="BK1239">
            <v>0</v>
          </cell>
          <cell r="BL1239">
            <v>0</v>
          </cell>
          <cell r="BM1239">
            <v>0</v>
          </cell>
          <cell r="BN1239">
            <v>0</v>
          </cell>
          <cell r="BO1239">
            <v>0</v>
          </cell>
          <cell r="BP1239">
            <v>0</v>
          </cell>
          <cell r="BQ1239">
            <v>0</v>
          </cell>
          <cell r="BR1239">
            <v>0</v>
          </cell>
          <cell r="BS1239">
            <v>0</v>
          </cell>
          <cell r="BT1239">
            <v>0</v>
          </cell>
          <cell r="BU1239">
            <v>0</v>
          </cell>
          <cell r="BV1239">
            <v>0</v>
          </cell>
          <cell r="BW1239">
            <v>0</v>
          </cell>
          <cell r="BX1239">
            <v>0</v>
          </cell>
          <cell r="BY1239">
            <v>0</v>
          </cell>
        </row>
        <row r="1240">
          <cell r="A1240" t="str">
            <v>A4684</v>
          </cell>
          <cell r="B1240" t="str">
            <v>RENGGINAT HAPCORO</v>
          </cell>
          <cell r="C1240" t="str">
            <v>TEMA C2</v>
          </cell>
          <cell r="D1240" t="str">
            <v/>
          </cell>
          <cell r="E1240" t="str">
            <v/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  <cell r="BK1240">
            <v>0</v>
          </cell>
          <cell r="BL1240">
            <v>0</v>
          </cell>
          <cell r="BM1240">
            <v>0</v>
          </cell>
          <cell r="BN1240">
            <v>0</v>
          </cell>
          <cell r="BO1240">
            <v>0</v>
          </cell>
          <cell r="BP1240">
            <v>0</v>
          </cell>
          <cell r="BQ1240">
            <v>0</v>
          </cell>
          <cell r="BR1240">
            <v>0</v>
          </cell>
          <cell r="BS1240">
            <v>0</v>
          </cell>
          <cell r="BT1240">
            <v>0</v>
          </cell>
          <cell r="BU1240">
            <v>0</v>
          </cell>
          <cell r="BV1240">
            <v>0</v>
          </cell>
          <cell r="BW1240">
            <v>0</v>
          </cell>
          <cell r="BX1240">
            <v>0</v>
          </cell>
          <cell r="BY1240">
            <v>0</v>
          </cell>
        </row>
        <row r="1241">
          <cell r="A1241" t="str">
            <v>A4685</v>
          </cell>
          <cell r="B1241" t="str">
            <v>NICKY TRIASKANDI ALGIFARI</v>
          </cell>
          <cell r="C1241" t="str">
            <v>TEMA C2</v>
          </cell>
          <cell r="D1241" t="str">
            <v/>
          </cell>
          <cell r="E1241" t="str">
            <v/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0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  <cell r="BK1241">
            <v>0</v>
          </cell>
          <cell r="BL1241">
            <v>0</v>
          </cell>
          <cell r="BM1241">
            <v>0</v>
          </cell>
          <cell r="BN1241">
            <v>0</v>
          </cell>
          <cell r="BO1241">
            <v>0</v>
          </cell>
          <cell r="BP1241">
            <v>0</v>
          </cell>
          <cell r="BQ1241">
            <v>0</v>
          </cell>
          <cell r="BR1241">
            <v>0</v>
          </cell>
          <cell r="BS1241">
            <v>0</v>
          </cell>
          <cell r="BT1241">
            <v>0</v>
          </cell>
          <cell r="BU1241">
            <v>0</v>
          </cell>
          <cell r="BV1241">
            <v>0</v>
          </cell>
          <cell r="BW1241">
            <v>0</v>
          </cell>
          <cell r="BX1241">
            <v>0</v>
          </cell>
          <cell r="BY1241">
            <v>0</v>
          </cell>
        </row>
        <row r="1242">
          <cell r="A1242" t="str">
            <v>A4686</v>
          </cell>
          <cell r="B1242" t="str">
            <v>YULISANDRO BAGAS SAMUDRA</v>
          </cell>
          <cell r="C1242" t="str">
            <v>TEMA C2</v>
          </cell>
          <cell r="D1242" t="str">
            <v/>
          </cell>
          <cell r="E1242" t="str">
            <v/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  <cell r="BK1242">
            <v>0</v>
          </cell>
          <cell r="BL1242">
            <v>0</v>
          </cell>
          <cell r="BM1242">
            <v>0</v>
          </cell>
          <cell r="BN1242">
            <v>0</v>
          </cell>
          <cell r="BO1242">
            <v>0</v>
          </cell>
          <cell r="BP1242">
            <v>0</v>
          </cell>
          <cell r="BQ1242">
            <v>0</v>
          </cell>
          <cell r="BR1242">
            <v>0</v>
          </cell>
          <cell r="BS1242">
            <v>0</v>
          </cell>
          <cell r="BT1242">
            <v>0</v>
          </cell>
          <cell r="BU1242">
            <v>0</v>
          </cell>
          <cell r="BV1242">
            <v>0</v>
          </cell>
          <cell r="BW1242">
            <v>0</v>
          </cell>
          <cell r="BX1242">
            <v>0</v>
          </cell>
          <cell r="BY1242">
            <v>0</v>
          </cell>
        </row>
        <row r="1243">
          <cell r="A1243" t="str">
            <v>A4704</v>
          </cell>
          <cell r="B1243" t="str">
            <v>MUH REZHA WAHYUDI</v>
          </cell>
          <cell r="C1243" t="str">
            <v>TEMA C2</v>
          </cell>
          <cell r="D1243" t="str">
            <v/>
          </cell>
          <cell r="E1243" t="str">
            <v/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0</v>
          </cell>
          <cell r="AB1243">
            <v>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  <cell r="BK1243">
            <v>0</v>
          </cell>
          <cell r="BL1243">
            <v>0</v>
          </cell>
          <cell r="BM1243">
            <v>0</v>
          </cell>
          <cell r="BN1243">
            <v>0</v>
          </cell>
          <cell r="BO1243">
            <v>0</v>
          </cell>
          <cell r="BP1243">
            <v>0</v>
          </cell>
          <cell r="BQ1243">
            <v>0</v>
          </cell>
          <cell r="BR1243">
            <v>0</v>
          </cell>
          <cell r="BS1243">
            <v>0</v>
          </cell>
          <cell r="BT1243">
            <v>0</v>
          </cell>
          <cell r="BU1243">
            <v>0</v>
          </cell>
          <cell r="BV1243">
            <v>0</v>
          </cell>
          <cell r="BW1243">
            <v>0</v>
          </cell>
          <cell r="BX1243">
            <v>0</v>
          </cell>
          <cell r="BY1243">
            <v>0</v>
          </cell>
        </row>
        <row r="1244">
          <cell r="A1244" t="str">
            <v>A4705</v>
          </cell>
          <cell r="B1244" t="str">
            <v>ANISA YURMANITA</v>
          </cell>
          <cell r="C1244" t="str">
            <v>TEMA C2</v>
          </cell>
          <cell r="D1244" t="str">
            <v/>
          </cell>
          <cell r="E1244" t="str">
            <v/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  <cell r="BK1244">
            <v>0</v>
          </cell>
          <cell r="BL1244">
            <v>0</v>
          </cell>
          <cell r="BM1244">
            <v>0</v>
          </cell>
          <cell r="BN1244">
            <v>0</v>
          </cell>
          <cell r="BO1244">
            <v>0</v>
          </cell>
          <cell r="BP1244">
            <v>0</v>
          </cell>
          <cell r="BQ1244">
            <v>0</v>
          </cell>
          <cell r="BR1244">
            <v>0</v>
          </cell>
          <cell r="BS1244">
            <v>0</v>
          </cell>
          <cell r="BT1244">
            <v>0</v>
          </cell>
          <cell r="BU1244">
            <v>0</v>
          </cell>
          <cell r="BV1244">
            <v>0</v>
          </cell>
          <cell r="BW1244">
            <v>0</v>
          </cell>
          <cell r="BX1244">
            <v>0</v>
          </cell>
          <cell r="BY1244">
            <v>0</v>
          </cell>
        </row>
        <row r="1245">
          <cell r="A1245" t="str">
            <v>A4706</v>
          </cell>
          <cell r="B1245" t="str">
            <v>AGNES SHELLA</v>
          </cell>
          <cell r="C1245" t="str">
            <v>TEMA C2</v>
          </cell>
          <cell r="D1245" t="str">
            <v/>
          </cell>
          <cell r="E1245" t="str">
            <v/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  <cell r="BK1245">
            <v>0</v>
          </cell>
          <cell r="BL1245">
            <v>0</v>
          </cell>
          <cell r="BM1245">
            <v>0</v>
          </cell>
          <cell r="BN1245">
            <v>0</v>
          </cell>
          <cell r="BO1245">
            <v>0</v>
          </cell>
          <cell r="BP1245">
            <v>0</v>
          </cell>
          <cell r="BQ1245">
            <v>0</v>
          </cell>
          <cell r="BR1245">
            <v>0</v>
          </cell>
          <cell r="BS1245">
            <v>0</v>
          </cell>
          <cell r="BT1245">
            <v>0</v>
          </cell>
          <cell r="BU1245">
            <v>0</v>
          </cell>
          <cell r="BV1245">
            <v>0</v>
          </cell>
          <cell r="BW1245">
            <v>0</v>
          </cell>
          <cell r="BX1245">
            <v>0</v>
          </cell>
          <cell r="BY1245">
            <v>0</v>
          </cell>
        </row>
        <row r="1246">
          <cell r="A1246" t="str">
            <v>A4708</v>
          </cell>
          <cell r="B1246" t="str">
            <v>ESRI ANA SINAGA</v>
          </cell>
          <cell r="C1246" t="str">
            <v>TEMA C2</v>
          </cell>
          <cell r="D1246" t="str">
            <v/>
          </cell>
          <cell r="E1246" t="str">
            <v/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  <cell r="BK1246">
            <v>0</v>
          </cell>
          <cell r="BL1246">
            <v>0</v>
          </cell>
          <cell r="BM1246">
            <v>0</v>
          </cell>
          <cell r="BN1246">
            <v>0</v>
          </cell>
          <cell r="BO1246">
            <v>0</v>
          </cell>
          <cell r="BP1246">
            <v>0</v>
          </cell>
          <cell r="BQ1246">
            <v>0</v>
          </cell>
          <cell r="BR1246">
            <v>0</v>
          </cell>
          <cell r="BS1246">
            <v>0</v>
          </cell>
          <cell r="BT1246">
            <v>0</v>
          </cell>
          <cell r="BU1246">
            <v>0</v>
          </cell>
          <cell r="BV1246">
            <v>0</v>
          </cell>
          <cell r="BW1246">
            <v>0</v>
          </cell>
          <cell r="BX1246">
            <v>0</v>
          </cell>
          <cell r="BY1246">
            <v>0</v>
          </cell>
        </row>
        <row r="1247">
          <cell r="A1247" t="str">
            <v>A4709</v>
          </cell>
          <cell r="B1247" t="str">
            <v>TIARA PRAMESTY HASIM PUTRI</v>
          </cell>
          <cell r="C1247" t="str">
            <v>TEMA C2</v>
          </cell>
          <cell r="D1247" t="str">
            <v/>
          </cell>
          <cell r="E1247" t="str">
            <v/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  <cell r="BK1247">
            <v>0</v>
          </cell>
          <cell r="BL1247">
            <v>0</v>
          </cell>
          <cell r="BM1247">
            <v>0</v>
          </cell>
          <cell r="BN1247">
            <v>0</v>
          </cell>
          <cell r="BO1247">
            <v>0</v>
          </cell>
          <cell r="BP1247">
            <v>0</v>
          </cell>
          <cell r="BQ1247">
            <v>0</v>
          </cell>
          <cell r="BR1247">
            <v>0</v>
          </cell>
          <cell r="BS1247">
            <v>0</v>
          </cell>
          <cell r="BT1247">
            <v>0</v>
          </cell>
          <cell r="BU1247">
            <v>0</v>
          </cell>
          <cell r="BV1247">
            <v>0</v>
          </cell>
          <cell r="BW1247">
            <v>0</v>
          </cell>
          <cell r="BX1247">
            <v>0</v>
          </cell>
          <cell r="BY1247">
            <v>0</v>
          </cell>
        </row>
        <row r="1248">
          <cell r="A1248" t="str">
            <v>A4710</v>
          </cell>
          <cell r="B1248" t="str">
            <v>MUHAMMAD FAIZ ALMADANY</v>
          </cell>
          <cell r="C1248" t="str">
            <v>TEMA C2</v>
          </cell>
          <cell r="D1248" t="str">
            <v/>
          </cell>
          <cell r="E1248" t="str">
            <v/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0</v>
          </cell>
          <cell r="AB1248">
            <v>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  <cell r="BK1248">
            <v>0</v>
          </cell>
          <cell r="BL1248">
            <v>0</v>
          </cell>
          <cell r="BM1248">
            <v>0</v>
          </cell>
          <cell r="BN1248">
            <v>0</v>
          </cell>
          <cell r="BO1248">
            <v>0</v>
          </cell>
          <cell r="BP1248">
            <v>0</v>
          </cell>
          <cell r="BQ1248">
            <v>0</v>
          </cell>
          <cell r="BR1248">
            <v>0</v>
          </cell>
          <cell r="BS1248">
            <v>0</v>
          </cell>
          <cell r="BT1248">
            <v>0</v>
          </cell>
          <cell r="BU1248">
            <v>0</v>
          </cell>
          <cell r="BV1248">
            <v>0</v>
          </cell>
          <cell r="BW1248">
            <v>0</v>
          </cell>
          <cell r="BX1248">
            <v>0</v>
          </cell>
          <cell r="BY1248">
            <v>0</v>
          </cell>
        </row>
        <row r="1249">
          <cell r="A1249" t="str">
            <v>A4711</v>
          </cell>
          <cell r="B1249" t="str">
            <v>YUMNAA QURRATU AINII</v>
          </cell>
          <cell r="C1249" t="str">
            <v>TEMA C2</v>
          </cell>
          <cell r="D1249" t="str">
            <v/>
          </cell>
          <cell r="E1249" t="str">
            <v/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  <cell r="BK1249">
            <v>0</v>
          </cell>
          <cell r="BL1249">
            <v>0</v>
          </cell>
          <cell r="BM1249">
            <v>0</v>
          </cell>
          <cell r="BN1249">
            <v>0</v>
          </cell>
          <cell r="BO1249">
            <v>0</v>
          </cell>
          <cell r="BP1249">
            <v>0</v>
          </cell>
          <cell r="BQ1249">
            <v>0</v>
          </cell>
          <cell r="BR1249">
            <v>0</v>
          </cell>
          <cell r="BS1249">
            <v>0</v>
          </cell>
          <cell r="BT1249">
            <v>0</v>
          </cell>
          <cell r="BU1249">
            <v>0</v>
          </cell>
          <cell r="BV1249">
            <v>0</v>
          </cell>
          <cell r="BW1249">
            <v>0</v>
          </cell>
          <cell r="BX1249">
            <v>0</v>
          </cell>
          <cell r="BY1249">
            <v>0</v>
          </cell>
        </row>
        <row r="1250">
          <cell r="A1250" t="str">
            <v>A2746</v>
          </cell>
          <cell r="B1250" t="str">
            <v>Afifah Nur Azizah</v>
          </cell>
          <cell r="C1250" t="str">
            <v>TEMA C3</v>
          </cell>
          <cell r="D1250">
            <v>45140</v>
          </cell>
          <cell r="E1250" t="str">
            <v>Aug-23</v>
          </cell>
          <cell r="F1250" t="str">
            <v>REGULER</v>
          </cell>
          <cell r="G1250" t="str">
            <v>-</v>
          </cell>
          <cell r="H1250" t="str">
            <v>-</v>
          </cell>
          <cell r="I1250" t="str">
            <v>-</v>
          </cell>
          <cell r="J1250" t="str">
            <v>-</v>
          </cell>
          <cell r="K1250" t="str">
            <v>-</v>
          </cell>
          <cell r="L1250" t="str">
            <v>-</v>
          </cell>
          <cell r="M1250">
            <v>18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18</v>
          </cell>
          <cell r="U1250">
            <v>18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18</v>
          </cell>
          <cell r="AC1250">
            <v>6</v>
          </cell>
          <cell r="AD1250" t="str">
            <v>DOWNGRADE</v>
          </cell>
          <cell r="AE1250" t="str">
            <v>RESET</v>
          </cell>
          <cell r="AF1250">
            <v>0</v>
          </cell>
          <cell r="AG1250">
            <v>1</v>
          </cell>
          <cell r="AH1250" t="str">
            <v>SAPHIRE</v>
          </cell>
          <cell r="AI1250">
            <v>0</v>
          </cell>
          <cell r="AJ1250" t="str">
            <v>FALSE</v>
          </cell>
          <cell r="AK1250">
            <v>0</v>
          </cell>
          <cell r="AL1250">
            <v>45261</v>
          </cell>
          <cell r="AM1250">
            <v>45701</v>
          </cell>
          <cell r="AN1250">
            <v>1</v>
          </cell>
          <cell r="AO1250">
            <v>0</v>
          </cell>
          <cell r="AP1250" t="str">
            <v>-</v>
          </cell>
          <cell r="AQ1250" t="str">
            <v>-</v>
          </cell>
          <cell r="AR1250" t="str">
            <v>-</v>
          </cell>
          <cell r="AS1250" t="str">
            <v>-</v>
          </cell>
          <cell r="AT1250" t="str">
            <v>-</v>
          </cell>
          <cell r="AU1250" t="str">
            <v>-</v>
          </cell>
          <cell r="AV1250" t="str">
            <v/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 t="str">
            <v/>
          </cell>
          <cell r="BH1250">
            <v>0</v>
          </cell>
          <cell r="BI1250">
            <v>0</v>
          </cell>
          <cell r="BJ1250">
            <v>0</v>
          </cell>
          <cell r="BK1250">
            <v>0</v>
          </cell>
          <cell r="BL1250">
            <v>0</v>
          </cell>
          <cell r="BM1250" t="str">
            <v/>
          </cell>
          <cell r="BN1250">
            <v>0</v>
          </cell>
          <cell r="BO1250" t="str">
            <v/>
          </cell>
          <cell r="BP1250">
            <v>0</v>
          </cell>
          <cell r="BQ1250">
            <v>0</v>
          </cell>
          <cell r="BR1250">
            <v>0</v>
          </cell>
          <cell r="BS1250">
            <v>0</v>
          </cell>
          <cell r="BT1250">
            <v>0</v>
          </cell>
          <cell r="BU1250" t="str">
            <v/>
          </cell>
          <cell r="BV1250">
            <v>0</v>
          </cell>
          <cell r="BW1250">
            <v>7</v>
          </cell>
          <cell r="BX1250" t="str">
            <v>DOWNGRADE</v>
          </cell>
          <cell r="BY1250" t="str">
            <v>RESET</v>
          </cell>
        </row>
        <row r="1251">
          <cell r="A1251" t="str">
            <v>A3929</v>
          </cell>
          <cell r="B1251" t="str">
            <v>Agatha Diah Saraswati</v>
          </cell>
          <cell r="C1251" t="str">
            <v>TEMA C3</v>
          </cell>
          <cell r="D1251">
            <v>45369</v>
          </cell>
          <cell r="E1251" t="str">
            <v>Mar-24</v>
          </cell>
          <cell r="F1251" t="str">
            <v>-</v>
          </cell>
          <cell r="G1251" t="str">
            <v>-</v>
          </cell>
          <cell r="H1251" t="str">
            <v>-</v>
          </cell>
          <cell r="I1251" t="str">
            <v>REGULER</v>
          </cell>
          <cell r="J1251" t="str">
            <v>REGULER</v>
          </cell>
          <cell r="K1251" t="str">
            <v>REGULER</v>
          </cell>
          <cell r="L1251" t="str">
            <v>REGULER</v>
          </cell>
          <cell r="M1251">
            <v>0</v>
          </cell>
          <cell r="N1251">
            <v>0</v>
          </cell>
          <cell r="O1251">
            <v>0</v>
          </cell>
          <cell r="P1251">
            <v>5</v>
          </cell>
          <cell r="Q1251">
            <v>12</v>
          </cell>
          <cell r="R1251">
            <v>18</v>
          </cell>
          <cell r="S1251">
            <v>8</v>
          </cell>
          <cell r="T1251">
            <v>43</v>
          </cell>
          <cell r="U1251">
            <v>0</v>
          </cell>
          <cell r="V1251">
            <v>0</v>
          </cell>
          <cell r="W1251">
            <v>0</v>
          </cell>
          <cell r="X1251">
            <v>5</v>
          </cell>
          <cell r="Y1251">
            <v>12</v>
          </cell>
          <cell r="Z1251">
            <v>18</v>
          </cell>
          <cell r="AA1251">
            <v>8</v>
          </cell>
          <cell r="AB1251">
            <v>43</v>
          </cell>
          <cell r="AC1251">
            <v>0</v>
          </cell>
          <cell r="AD1251" t="str">
            <v>TIDAK</v>
          </cell>
          <cell r="AE1251" t="str">
            <v>TIDAK</v>
          </cell>
          <cell r="AF1251">
            <v>43</v>
          </cell>
          <cell r="AG1251">
            <v>1</v>
          </cell>
          <cell r="AH1251" t="str">
            <v>SAPHIRE</v>
          </cell>
          <cell r="AI1251">
            <v>0</v>
          </cell>
          <cell r="AJ1251" t="str">
            <v>FALSE</v>
          </cell>
          <cell r="AK1251">
            <v>0</v>
          </cell>
          <cell r="AL1251">
            <v>45261</v>
          </cell>
          <cell r="AM1251">
            <v>45701</v>
          </cell>
          <cell r="AN1251">
            <v>1</v>
          </cell>
          <cell r="AO1251">
            <v>43</v>
          </cell>
          <cell r="AP1251" t="str">
            <v>-</v>
          </cell>
          <cell r="AQ1251" t="str">
            <v>-</v>
          </cell>
          <cell r="AR1251" t="str">
            <v>REGULER</v>
          </cell>
          <cell r="AS1251" t="str">
            <v>REGULER</v>
          </cell>
          <cell r="AT1251" t="str">
            <v>REGULER</v>
          </cell>
          <cell r="AU1251" t="str">
            <v>REGULER</v>
          </cell>
          <cell r="AV1251" t="str">
            <v/>
          </cell>
          <cell r="AW1251">
            <v>23</v>
          </cell>
          <cell r="AX1251">
            <v>13</v>
          </cell>
          <cell r="AY1251">
            <v>16</v>
          </cell>
          <cell r="AZ1251">
            <v>18</v>
          </cell>
          <cell r="BA1251">
            <v>19</v>
          </cell>
          <cell r="BB1251">
            <v>23</v>
          </cell>
          <cell r="BC1251">
            <v>13</v>
          </cell>
          <cell r="BD1251">
            <v>16</v>
          </cell>
          <cell r="BE1251">
            <v>18</v>
          </cell>
          <cell r="BF1251">
            <v>19</v>
          </cell>
          <cell r="BG1251">
            <v>8</v>
          </cell>
          <cell r="BH1251">
            <v>23</v>
          </cell>
          <cell r="BI1251">
            <v>13</v>
          </cell>
          <cell r="BJ1251">
            <v>16</v>
          </cell>
          <cell r="BK1251">
            <v>18</v>
          </cell>
          <cell r="BL1251">
            <v>19</v>
          </cell>
          <cell r="BM1251">
            <v>10</v>
          </cell>
          <cell r="BN1251">
            <v>107</v>
          </cell>
          <cell r="BO1251">
            <v>8</v>
          </cell>
          <cell r="BP1251">
            <v>23</v>
          </cell>
          <cell r="BQ1251">
            <v>13</v>
          </cell>
          <cell r="BR1251">
            <v>16</v>
          </cell>
          <cell r="BS1251">
            <v>18</v>
          </cell>
          <cell r="BT1251">
            <v>19</v>
          </cell>
          <cell r="BU1251">
            <v>10</v>
          </cell>
          <cell r="BV1251">
            <v>107</v>
          </cell>
          <cell r="BW1251">
            <v>0</v>
          </cell>
          <cell r="BX1251" t="str">
            <v>TIDAK</v>
          </cell>
          <cell r="BY1251" t="str">
            <v>TIDAK</v>
          </cell>
        </row>
        <row r="1252">
          <cell r="A1252" t="str">
            <v>A2027</v>
          </cell>
          <cell r="B1252" t="str">
            <v>Ahmad Nashrulloh</v>
          </cell>
          <cell r="C1252" t="str">
            <v>TEMA C3</v>
          </cell>
          <cell r="D1252">
            <v>45254</v>
          </cell>
          <cell r="E1252" t="str">
            <v>Nov-23</v>
          </cell>
          <cell r="F1252" t="str">
            <v>REGULER</v>
          </cell>
          <cell r="G1252" t="str">
            <v>REGULER</v>
          </cell>
          <cell r="H1252" t="str">
            <v>REGULER</v>
          </cell>
          <cell r="I1252" t="str">
            <v>REGULER</v>
          </cell>
          <cell r="J1252" t="str">
            <v>REGULER</v>
          </cell>
          <cell r="K1252" t="str">
            <v>REGULER</v>
          </cell>
          <cell r="L1252" t="str">
            <v>REGULER</v>
          </cell>
          <cell r="M1252">
            <v>7</v>
          </cell>
          <cell r="N1252">
            <v>21</v>
          </cell>
          <cell r="O1252">
            <v>1</v>
          </cell>
          <cell r="P1252">
            <v>17</v>
          </cell>
          <cell r="Q1252">
            <v>6</v>
          </cell>
          <cell r="R1252">
            <v>13</v>
          </cell>
          <cell r="S1252">
            <v>14</v>
          </cell>
          <cell r="T1252">
            <v>79</v>
          </cell>
          <cell r="U1252">
            <v>7</v>
          </cell>
          <cell r="V1252">
            <v>21</v>
          </cell>
          <cell r="W1252">
            <v>1</v>
          </cell>
          <cell r="X1252">
            <v>17</v>
          </cell>
          <cell r="Y1252">
            <v>6</v>
          </cell>
          <cell r="Z1252">
            <v>13</v>
          </cell>
          <cell r="AA1252">
            <v>14</v>
          </cell>
          <cell r="AB1252">
            <v>79</v>
          </cell>
          <cell r="AC1252">
            <v>0</v>
          </cell>
          <cell r="AD1252" t="str">
            <v>TIDAK</v>
          </cell>
          <cell r="AE1252" t="str">
            <v>TIDAK</v>
          </cell>
          <cell r="AF1252">
            <v>79</v>
          </cell>
          <cell r="AG1252">
            <v>1</v>
          </cell>
          <cell r="AH1252" t="str">
            <v>SAPHIRE</v>
          </cell>
          <cell r="AI1252">
            <v>0</v>
          </cell>
          <cell r="AJ1252" t="str">
            <v>Y</v>
          </cell>
          <cell r="AK1252">
            <v>0</v>
          </cell>
          <cell r="AL1252">
            <v>45261</v>
          </cell>
          <cell r="AM1252">
            <v>45701</v>
          </cell>
          <cell r="AN1252">
            <v>1</v>
          </cell>
          <cell r="AO1252">
            <v>79</v>
          </cell>
          <cell r="AP1252" t="str">
            <v>-</v>
          </cell>
          <cell r="AQ1252" t="str">
            <v>-</v>
          </cell>
          <cell r="AR1252" t="str">
            <v>-</v>
          </cell>
          <cell r="AS1252" t="str">
            <v>-</v>
          </cell>
          <cell r="AT1252" t="str">
            <v>-</v>
          </cell>
          <cell r="AU1252" t="str">
            <v>-</v>
          </cell>
          <cell r="AV1252" t="str">
            <v/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4</v>
          </cell>
          <cell r="BH1252">
            <v>0</v>
          </cell>
          <cell r="BI1252">
            <v>0</v>
          </cell>
          <cell r="BJ1252">
            <v>0</v>
          </cell>
          <cell r="BK1252">
            <v>0</v>
          </cell>
          <cell r="BL1252">
            <v>0</v>
          </cell>
          <cell r="BM1252" t="str">
            <v/>
          </cell>
          <cell r="BN1252">
            <v>4</v>
          </cell>
          <cell r="BO1252">
            <v>4</v>
          </cell>
          <cell r="BP1252">
            <v>0</v>
          </cell>
          <cell r="BQ1252">
            <v>0</v>
          </cell>
          <cell r="BR1252">
            <v>0</v>
          </cell>
          <cell r="BS1252">
            <v>0</v>
          </cell>
          <cell r="BT1252">
            <v>0</v>
          </cell>
          <cell r="BU1252" t="str">
            <v/>
          </cell>
          <cell r="BV1252">
            <v>4</v>
          </cell>
          <cell r="BW1252">
            <v>6</v>
          </cell>
          <cell r="BX1252" t="str">
            <v>DOWNGRADE</v>
          </cell>
          <cell r="BY1252" t="str">
            <v>RESET</v>
          </cell>
        </row>
        <row r="1253">
          <cell r="A1253" t="str">
            <v>A4099</v>
          </cell>
          <cell r="B1253" t="str">
            <v>ALBERTUS HANDY WIDODO</v>
          </cell>
          <cell r="C1253" t="str">
            <v>TEMA C3</v>
          </cell>
          <cell r="D1253">
            <v>45455</v>
          </cell>
          <cell r="E1253" t="str">
            <v>Jun-24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 t="str">
            <v>REGULER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3</v>
          </cell>
          <cell r="T1253">
            <v>3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0</v>
          </cell>
          <cell r="AA1253">
            <v>3</v>
          </cell>
          <cell r="AB1253">
            <v>3</v>
          </cell>
          <cell r="AC1253">
            <v>0</v>
          </cell>
          <cell r="AD1253" t="str">
            <v>TIDAK</v>
          </cell>
          <cell r="AE1253" t="str">
            <v>TIDAK</v>
          </cell>
          <cell r="AF1253">
            <v>3</v>
          </cell>
          <cell r="AG1253">
            <v>1</v>
          </cell>
          <cell r="AH1253" t="str">
            <v>SAPHIRE</v>
          </cell>
          <cell r="AI1253">
            <v>0</v>
          </cell>
          <cell r="AJ1253" t="str">
            <v>FALSE</v>
          </cell>
          <cell r="AK1253">
            <v>0</v>
          </cell>
          <cell r="AL1253">
            <v>45261</v>
          </cell>
          <cell r="AM1253">
            <v>45701</v>
          </cell>
          <cell r="AN1253">
            <v>1</v>
          </cell>
          <cell r="AO1253">
            <v>3</v>
          </cell>
          <cell r="AP1253" t="str">
            <v>-</v>
          </cell>
          <cell r="AQ1253" t="str">
            <v>-</v>
          </cell>
          <cell r="AR1253" t="str">
            <v>REGULER</v>
          </cell>
          <cell r="AS1253" t="str">
            <v>-</v>
          </cell>
          <cell r="AT1253" t="str">
            <v>-</v>
          </cell>
          <cell r="AU1253" t="str">
            <v>-</v>
          </cell>
          <cell r="AV1253" t="str">
            <v/>
          </cell>
          <cell r="AW1253">
            <v>31</v>
          </cell>
          <cell r="AX1253">
            <v>2</v>
          </cell>
          <cell r="AY1253">
            <v>0</v>
          </cell>
          <cell r="AZ1253">
            <v>0</v>
          </cell>
          <cell r="BA1253">
            <v>0</v>
          </cell>
          <cell r="BB1253">
            <v>31</v>
          </cell>
          <cell r="BC1253">
            <v>2</v>
          </cell>
          <cell r="BD1253">
            <v>0</v>
          </cell>
          <cell r="BE1253">
            <v>0</v>
          </cell>
          <cell r="BF1253">
            <v>0</v>
          </cell>
          <cell r="BG1253">
            <v>13</v>
          </cell>
          <cell r="BH1253">
            <v>31</v>
          </cell>
          <cell r="BI1253">
            <v>2</v>
          </cell>
          <cell r="BJ1253">
            <v>0</v>
          </cell>
          <cell r="BK1253">
            <v>0</v>
          </cell>
          <cell r="BL1253">
            <v>0</v>
          </cell>
          <cell r="BM1253" t="str">
            <v/>
          </cell>
          <cell r="BN1253">
            <v>46</v>
          </cell>
          <cell r="BO1253">
            <v>13</v>
          </cell>
          <cell r="BP1253">
            <v>31</v>
          </cell>
          <cell r="BQ1253">
            <v>2</v>
          </cell>
          <cell r="BR1253">
            <v>0</v>
          </cell>
          <cell r="BS1253">
            <v>0</v>
          </cell>
          <cell r="BT1253">
            <v>0</v>
          </cell>
          <cell r="BU1253" t="str">
            <v/>
          </cell>
          <cell r="BV1253">
            <v>46</v>
          </cell>
          <cell r="BW1253">
            <v>4</v>
          </cell>
          <cell r="BX1253" t="str">
            <v>DOWNGRADE</v>
          </cell>
          <cell r="BY1253" t="str">
            <v>RESET</v>
          </cell>
        </row>
        <row r="1254">
          <cell r="A1254" t="str">
            <v>A3281</v>
          </cell>
          <cell r="B1254" t="str">
            <v>Alda Hanusia Moechtar</v>
          </cell>
          <cell r="C1254" t="str">
            <v>TEMA C3</v>
          </cell>
          <cell r="D1254">
            <v>45257</v>
          </cell>
          <cell r="E1254" t="str">
            <v>Nov-23</v>
          </cell>
          <cell r="F1254" t="str">
            <v>REGULER</v>
          </cell>
          <cell r="G1254" t="str">
            <v>-</v>
          </cell>
          <cell r="H1254" t="str">
            <v>REGULER</v>
          </cell>
          <cell r="I1254" t="str">
            <v>-</v>
          </cell>
          <cell r="J1254" t="str">
            <v>-</v>
          </cell>
          <cell r="K1254" t="str">
            <v>REGULER</v>
          </cell>
          <cell r="L1254" t="str">
            <v>-</v>
          </cell>
          <cell r="M1254">
            <v>3</v>
          </cell>
          <cell r="N1254">
            <v>0</v>
          </cell>
          <cell r="O1254">
            <v>11</v>
          </cell>
          <cell r="P1254">
            <v>0</v>
          </cell>
          <cell r="Q1254">
            <v>0</v>
          </cell>
          <cell r="R1254">
            <v>1</v>
          </cell>
          <cell r="S1254" t="str">
            <v/>
          </cell>
          <cell r="T1254">
            <v>15</v>
          </cell>
          <cell r="U1254">
            <v>3</v>
          </cell>
          <cell r="V1254">
            <v>0</v>
          </cell>
          <cell r="W1254">
            <v>11</v>
          </cell>
          <cell r="X1254">
            <v>0</v>
          </cell>
          <cell r="Y1254">
            <v>0</v>
          </cell>
          <cell r="Z1254">
            <v>1</v>
          </cell>
          <cell r="AA1254" t="str">
            <v/>
          </cell>
          <cell r="AB1254">
            <v>15</v>
          </cell>
          <cell r="AC1254">
            <v>4</v>
          </cell>
          <cell r="AD1254" t="str">
            <v>DOWNGRADE</v>
          </cell>
          <cell r="AE1254" t="str">
            <v>TIDAK</v>
          </cell>
          <cell r="AF1254">
            <v>7.5</v>
          </cell>
          <cell r="AG1254">
            <v>1</v>
          </cell>
          <cell r="AH1254" t="str">
            <v>SAPHIRE</v>
          </cell>
          <cell r="AI1254">
            <v>0</v>
          </cell>
          <cell r="AJ1254" t="str">
            <v>FALSE</v>
          </cell>
          <cell r="AK1254">
            <v>0</v>
          </cell>
          <cell r="AL1254">
            <v>45261</v>
          </cell>
          <cell r="AM1254">
            <v>45701</v>
          </cell>
          <cell r="AN1254">
            <v>1</v>
          </cell>
          <cell r="AO1254">
            <v>7.5</v>
          </cell>
          <cell r="AP1254" t="str">
            <v>-</v>
          </cell>
          <cell r="AQ1254" t="str">
            <v>-</v>
          </cell>
          <cell r="AR1254" t="str">
            <v>-</v>
          </cell>
          <cell r="AS1254" t="str">
            <v>-</v>
          </cell>
          <cell r="AT1254" t="str">
            <v>-</v>
          </cell>
          <cell r="AU1254" t="str">
            <v>-</v>
          </cell>
          <cell r="AV1254" t="str">
            <v/>
          </cell>
          <cell r="AW1254">
            <v>2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2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2</v>
          </cell>
          <cell r="BH1254">
            <v>2</v>
          </cell>
          <cell r="BI1254">
            <v>0</v>
          </cell>
          <cell r="BJ1254">
            <v>0</v>
          </cell>
          <cell r="BK1254">
            <v>0</v>
          </cell>
          <cell r="BL1254">
            <v>0</v>
          </cell>
          <cell r="BM1254" t="str">
            <v/>
          </cell>
          <cell r="BN1254">
            <v>4</v>
          </cell>
          <cell r="BO1254">
            <v>2</v>
          </cell>
          <cell r="BP1254">
            <v>2</v>
          </cell>
          <cell r="BQ1254">
            <v>0</v>
          </cell>
          <cell r="BR1254">
            <v>0</v>
          </cell>
          <cell r="BS1254">
            <v>0</v>
          </cell>
          <cell r="BT1254">
            <v>0</v>
          </cell>
          <cell r="BU1254" t="str">
            <v/>
          </cell>
          <cell r="BV1254">
            <v>4</v>
          </cell>
          <cell r="BW1254">
            <v>5</v>
          </cell>
          <cell r="BX1254" t="str">
            <v>DOWNGRADE</v>
          </cell>
          <cell r="BY1254" t="str">
            <v>RESET</v>
          </cell>
        </row>
        <row r="1255">
          <cell r="A1255" t="str">
            <v>A3690</v>
          </cell>
          <cell r="B1255" t="str">
            <v>Alfrendo Robert Sius Sidabalok</v>
          </cell>
          <cell r="C1255" t="str">
            <v>TEMA C3</v>
          </cell>
          <cell r="D1255">
            <v>45387</v>
          </cell>
          <cell r="E1255" t="str">
            <v>Apr-24</v>
          </cell>
          <cell r="F1255" t="str">
            <v>-</v>
          </cell>
          <cell r="G1255" t="str">
            <v>-</v>
          </cell>
          <cell r="H1255" t="str">
            <v>-</v>
          </cell>
          <cell r="I1255" t="str">
            <v>-</v>
          </cell>
          <cell r="J1255" t="str">
            <v>REGULER</v>
          </cell>
          <cell r="K1255" t="str">
            <v>REGULER</v>
          </cell>
          <cell r="L1255" t="str">
            <v>REGULER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20</v>
          </cell>
          <cell r="R1255">
            <v>18</v>
          </cell>
          <cell r="S1255">
            <v>6</v>
          </cell>
          <cell r="T1255">
            <v>44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20</v>
          </cell>
          <cell r="Z1255">
            <v>18</v>
          </cell>
          <cell r="AA1255">
            <v>6</v>
          </cell>
          <cell r="AB1255">
            <v>44</v>
          </cell>
          <cell r="AC1255">
            <v>0</v>
          </cell>
          <cell r="AD1255" t="str">
            <v>TIDAK</v>
          </cell>
          <cell r="AE1255" t="str">
            <v>TIDAK</v>
          </cell>
          <cell r="AF1255">
            <v>44</v>
          </cell>
          <cell r="AG1255">
            <v>1</v>
          </cell>
          <cell r="AH1255" t="str">
            <v>SAPHIRE</v>
          </cell>
          <cell r="AI1255">
            <v>0</v>
          </cell>
          <cell r="AJ1255" t="str">
            <v>FALSE</v>
          </cell>
          <cell r="AK1255">
            <v>0</v>
          </cell>
          <cell r="AL1255">
            <v>45261</v>
          </cell>
          <cell r="AM1255">
            <v>45701</v>
          </cell>
          <cell r="AN1255">
            <v>1</v>
          </cell>
          <cell r="AO1255">
            <v>44</v>
          </cell>
          <cell r="AP1255" t="str">
            <v>-</v>
          </cell>
          <cell r="AQ1255" t="str">
            <v>-</v>
          </cell>
          <cell r="AR1255" t="str">
            <v>-</v>
          </cell>
          <cell r="AS1255" t="str">
            <v>-</v>
          </cell>
          <cell r="AT1255" t="str">
            <v>-</v>
          </cell>
          <cell r="AU1255" t="str">
            <v>-</v>
          </cell>
          <cell r="AV1255" t="str">
            <v/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2</v>
          </cell>
          <cell r="BH1255">
            <v>0</v>
          </cell>
          <cell r="BI1255">
            <v>0</v>
          </cell>
          <cell r="BJ1255">
            <v>0</v>
          </cell>
          <cell r="BK1255">
            <v>0</v>
          </cell>
          <cell r="BL1255">
            <v>0</v>
          </cell>
          <cell r="BM1255" t="str">
            <v/>
          </cell>
          <cell r="BN1255">
            <v>2</v>
          </cell>
          <cell r="BO1255">
            <v>2</v>
          </cell>
          <cell r="BP1255">
            <v>0</v>
          </cell>
          <cell r="BQ1255">
            <v>0</v>
          </cell>
          <cell r="BR1255">
            <v>0</v>
          </cell>
          <cell r="BS1255">
            <v>0</v>
          </cell>
          <cell r="BT1255">
            <v>0</v>
          </cell>
          <cell r="BU1255" t="str">
            <v/>
          </cell>
          <cell r="BV1255">
            <v>2</v>
          </cell>
          <cell r="BW1255">
            <v>6</v>
          </cell>
          <cell r="BX1255" t="str">
            <v>DOWNGRADE</v>
          </cell>
          <cell r="BY1255" t="str">
            <v>RESET</v>
          </cell>
        </row>
        <row r="1256">
          <cell r="A1256" t="str">
            <v>A3751</v>
          </cell>
          <cell r="B1256" t="str">
            <v>Anggita Wahyuning Pramesty</v>
          </cell>
          <cell r="C1256" t="str">
            <v>TEMA C3</v>
          </cell>
          <cell r="D1256">
            <v>45344</v>
          </cell>
          <cell r="E1256" t="str">
            <v>Feb-24</v>
          </cell>
          <cell r="F1256" t="str">
            <v>-</v>
          </cell>
          <cell r="G1256" t="str">
            <v>-</v>
          </cell>
          <cell r="H1256" t="str">
            <v>REGULER</v>
          </cell>
          <cell r="I1256" t="str">
            <v>REGULER</v>
          </cell>
          <cell r="J1256" t="str">
            <v>-</v>
          </cell>
          <cell r="K1256" t="str">
            <v>-</v>
          </cell>
          <cell r="L1256" t="str">
            <v>-</v>
          </cell>
          <cell r="M1256">
            <v>0</v>
          </cell>
          <cell r="N1256">
            <v>0</v>
          </cell>
          <cell r="O1256">
            <v>1</v>
          </cell>
          <cell r="P1256">
            <v>6</v>
          </cell>
          <cell r="Q1256">
            <v>0</v>
          </cell>
          <cell r="R1256">
            <v>0</v>
          </cell>
          <cell r="S1256" t="str">
            <v/>
          </cell>
          <cell r="T1256">
            <v>7</v>
          </cell>
          <cell r="U1256">
            <v>0</v>
          </cell>
          <cell r="V1256">
            <v>0</v>
          </cell>
          <cell r="W1256">
            <v>1</v>
          </cell>
          <cell r="X1256">
            <v>6</v>
          </cell>
          <cell r="Y1256">
            <v>0</v>
          </cell>
          <cell r="Z1256">
            <v>0</v>
          </cell>
          <cell r="AA1256" t="str">
            <v/>
          </cell>
          <cell r="AB1256">
            <v>7</v>
          </cell>
          <cell r="AC1256">
            <v>3</v>
          </cell>
          <cell r="AD1256" t="str">
            <v>DOWNGRADE</v>
          </cell>
          <cell r="AE1256" t="str">
            <v>RESET</v>
          </cell>
          <cell r="AF1256">
            <v>0</v>
          </cell>
          <cell r="AG1256">
            <v>1</v>
          </cell>
          <cell r="AH1256" t="str">
            <v>SAPHIRE</v>
          </cell>
          <cell r="AI1256">
            <v>0</v>
          </cell>
          <cell r="AJ1256" t="str">
            <v>FALSE</v>
          </cell>
          <cell r="AK1256">
            <v>0</v>
          </cell>
          <cell r="AL1256">
            <v>45261</v>
          </cell>
          <cell r="AM1256">
            <v>45701</v>
          </cell>
          <cell r="AN1256">
            <v>1</v>
          </cell>
          <cell r="AO1256">
            <v>0</v>
          </cell>
          <cell r="AP1256" t="str">
            <v>-</v>
          </cell>
          <cell r="AQ1256" t="str">
            <v>-</v>
          </cell>
          <cell r="AR1256" t="str">
            <v>-</v>
          </cell>
          <cell r="AS1256" t="str">
            <v>-</v>
          </cell>
          <cell r="AT1256" t="str">
            <v>-</v>
          </cell>
          <cell r="AU1256" t="str">
            <v>-</v>
          </cell>
          <cell r="AV1256" t="str">
            <v/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 t="str">
            <v/>
          </cell>
          <cell r="BH1256">
            <v>0</v>
          </cell>
          <cell r="BI1256">
            <v>0</v>
          </cell>
          <cell r="BJ1256">
            <v>0</v>
          </cell>
          <cell r="BK1256">
            <v>0</v>
          </cell>
          <cell r="BL1256">
            <v>0</v>
          </cell>
          <cell r="BM1256" t="str">
            <v/>
          </cell>
          <cell r="BN1256">
            <v>0</v>
          </cell>
          <cell r="BO1256" t="str">
            <v/>
          </cell>
          <cell r="BP1256">
            <v>0</v>
          </cell>
          <cell r="BQ1256">
            <v>0</v>
          </cell>
          <cell r="BR1256">
            <v>0</v>
          </cell>
          <cell r="BS1256">
            <v>0</v>
          </cell>
          <cell r="BT1256">
            <v>0</v>
          </cell>
          <cell r="BU1256" t="str">
            <v/>
          </cell>
          <cell r="BV1256">
            <v>0</v>
          </cell>
          <cell r="BW1256">
            <v>7</v>
          </cell>
          <cell r="BX1256" t="str">
            <v>DOWNGRADE</v>
          </cell>
          <cell r="BY1256" t="str">
            <v>RESET</v>
          </cell>
        </row>
        <row r="1257">
          <cell r="A1257" t="str">
            <v>A3557</v>
          </cell>
          <cell r="B1257" t="str">
            <v>Annisa Awwalia</v>
          </cell>
          <cell r="C1257" t="str">
            <v>TEMA C3</v>
          </cell>
          <cell r="D1257">
            <v>45323</v>
          </cell>
          <cell r="E1257" t="str">
            <v>Feb-24</v>
          </cell>
          <cell r="F1257" t="str">
            <v>-</v>
          </cell>
          <cell r="G1257" t="str">
            <v>-</v>
          </cell>
          <cell r="H1257" t="str">
            <v>REGULER</v>
          </cell>
          <cell r="I1257" t="str">
            <v>-</v>
          </cell>
          <cell r="J1257" t="str">
            <v>-</v>
          </cell>
          <cell r="K1257" t="str">
            <v>-</v>
          </cell>
          <cell r="L1257" t="str">
            <v>-</v>
          </cell>
          <cell r="M1257">
            <v>0</v>
          </cell>
          <cell r="N1257">
            <v>0</v>
          </cell>
          <cell r="O1257">
            <v>2</v>
          </cell>
          <cell r="P1257">
            <v>0</v>
          </cell>
          <cell r="Q1257">
            <v>0</v>
          </cell>
          <cell r="R1257">
            <v>0</v>
          </cell>
          <cell r="S1257" t="str">
            <v/>
          </cell>
          <cell r="T1257">
            <v>2</v>
          </cell>
          <cell r="U1257">
            <v>0</v>
          </cell>
          <cell r="V1257">
            <v>0</v>
          </cell>
          <cell r="W1257">
            <v>2</v>
          </cell>
          <cell r="X1257">
            <v>0</v>
          </cell>
          <cell r="Y1257">
            <v>0</v>
          </cell>
          <cell r="Z1257">
            <v>0</v>
          </cell>
          <cell r="AA1257" t="str">
            <v/>
          </cell>
          <cell r="AB1257">
            <v>2</v>
          </cell>
          <cell r="AC1257">
            <v>4</v>
          </cell>
          <cell r="AD1257" t="str">
            <v>DOWNGRADE</v>
          </cell>
          <cell r="AE1257" t="str">
            <v>RESET</v>
          </cell>
          <cell r="AF1257">
            <v>0</v>
          </cell>
          <cell r="AG1257">
            <v>1</v>
          </cell>
          <cell r="AH1257" t="str">
            <v>SAPHIRE</v>
          </cell>
          <cell r="AI1257">
            <v>0</v>
          </cell>
          <cell r="AJ1257" t="str">
            <v>FALSE</v>
          </cell>
          <cell r="AK1257">
            <v>0</v>
          </cell>
          <cell r="AL1257">
            <v>45261</v>
          </cell>
          <cell r="AM1257">
            <v>45701</v>
          </cell>
          <cell r="AN1257">
            <v>1</v>
          </cell>
          <cell r="AO1257">
            <v>0</v>
          </cell>
          <cell r="AP1257" t="str">
            <v>-</v>
          </cell>
          <cell r="AQ1257" t="str">
            <v>-</v>
          </cell>
          <cell r="AR1257" t="str">
            <v>-</v>
          </cell>
          <cell r="AS1257" t="str">
            <v>-</v>
          </cell>
          <cell r="AT1257" t="str">
            <v>-</v>
          </cell>
          <cell r="AU1257" t="str">
            <v>-</v>
          </cell>
          <cell r="AV1257" t="str">
            <v/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 t="str">
            <v/>
          </cell>
          <cell r="BH1257">
            <v>0</v>
          </cell>
          <cell r="BI1257">
            <v>0</v>
          </cell>
          <cell r="BJ1257">
            <v>0</v>
          </cell>
          <cell r="BK1257">
            <v>0</v>
          </cell>
          <cell r="BL1257">
            <v>0</v>
          </cell>
          <cell r="BM1257" t="str">
            <v/>
          </cell>
          <cell r="BN1257">
            <v>0</v>
          </cell>
          <cell r="BO1257" t="str">
            <v/>
          </cell>
          <cell r="BP1257">
            <v>0</v>
          </cell>
          <cell r="BQ1257">
            <v>0</v>
          </cell>
          <cell r="BR1257">
            <v>0</v>
          </cell>
          <cell r="BS1257">
            <v>0</v>
          </cell>
          <cell r="BT1257">
            <v>0</v>
          </cell>
          <cell r="BU1257" t="str">
            <v/>
          </cell>
          <cell r="BV1257">
            <v>0</v>
          </cell>
          <cell r="BW1257">
            <v>7</v>
          </cell>
          <cell r="BX1257" t="str">
            <v>DOWNGRADE</v>
          </cell>
          <cell r="BY1257" t="str">
            <v>RESET</v>
          </cell>
        </row>
        <row r="1258">
          <cell r="A1258" t="str">
            <v>A3280</v>
          </cell>
          <cell r="B1258" t="str">
            <v>Annisa Sastro</v>
          </cell>
          <cell r="C1258" t="str">
            <v>TEMA C3</v>
          </cell>
          <cell r="D1258">
            <v>45246</v>
          </cell>
          <cell r="E1258" t="str">
            <v>Nov-23</v>
          </cell>
          <cell r="F1258" t="str">
            <v>REGULER</v>
          </cell>
          <cell r="G1258" t="str">
            <v>REGULER</v>
          </cell>
          <cell r="H1258" t="str">
            <v>REGULER</v>
          </cell>
          <cell r="I1258" t="str">
            <v>-</v>
          </cell>
          <cell r="J1258" t="str">
            <v>-</v>
          </cell>
          <cell r="K1258" t="str">
            <v>-</v>
          </cell>
          <cell r="L1258" t="str">
            <v>-</v>
          </cell>
          <cell r="M1258">
            <v>11</v>
          </cell>
          <cell r="N1258">
            <v>38</v>
          </cell>
          <cell r="O1258">
            <v>17</v>
          </cell>
          <cell r="P1258">
            <v>0</v>
          </cell>
          <cell r="Q1258">
            <v>0</v>
          </cell>
          <cell r="R1258">
            <v>0</v>
          </cell>
          <cell r="S1258" t="str">
            <v/>
          </cell>
          <cell r="T1258">
            <v>66</v>
          </cell>
          <cell r="U1258">
            <v>11</v>
          </cell>
          <cell r="V1258">
            <v>38</v>
          </cell>
          <cell r="W1258">
            <v>17</v>
          </cell>
          <cell r="X1258">
            <v>0</v>
          </cell>
          <cell r="Y1258">
            <v>0</v>
          </cell>
          <cell r="Z1258">
            <v>0</v>
          </cell>
          <cell r="AA1258" t="str">
            <v/>
          </cell>
          <cell r="AB1258">
            <v>66</v>
          </cell>
          <cell r="AC1258">
            <v>4</v>
          </cell>
          <cell r="AD1258" t="str">
            <v>DOWNGRADE</v>
          </cell>
          <cell r="AE1258" t="str">
            <v>RESET</v>
          </cell>
          <cell r="AF1258">
            <v>0</v>
          </cell>
          <cell r="AG1258">
            <v>1</v>
          </cell>
          <cell r="AH1258" t="str">
            <v>SAPHIRE</v>
          </cell>
          <cell r="AI1258">
            <v>0</v>
          </cell>
          <cell r="AJ1258" t="str">
            <v>FALSE</v>
          </cell>
          <cell r="AK1258">
            <v>0</v>
          </cell>
          <cell r="AL1258">
            <v>45261</v>
          </cell>
          <cell r="AM1258">
            <v>45701</v>
          </cell>
          <cell r="AN1258">
            <v>1</v>
          </cell>
          <cell r="AO1258">
            <v>0</v>
          </cell>
          <cell r="AP1258" t="str">
            <v>-</v>
          </cell>
          <cell r="AQ1258" t="str">
            <v>-</v>
          </cell>
          <cell r="AR1258" t="str">
            <v>-</v>
          </cell>
          <cell r="AS1258" t="str">
            <v>-</v>
          </cell>
          <cell r="AT1258" t="str">
            <v>-</v>
          </cell>
          <cell r="AU1258" t="str">
            <v>-</v>
          </cell>
          <cell r="AV1258" t="str">
            <v/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 t="str">
            <v/>
          </cell>
          <cell r="BH1258">
            <v>0</v>
          </cell>
          <cell r="BI1258">
            <v>0</v>
          </cell>
          <cell r="BJ1258">
            <v>0</v>
          </cell>
          <cell r="BK1258">
            <v>0</v>
          </cell>
          <cell r="BL1258">
            <v>0</v>
          </cell>
          <cell r="BM1258" t="str">
            <v/>
          </cell>
          <cell r="BN1258">
            <v>0</v>
          </cell>
          <cell r="BO1258" t="str">
            <v/>
          </cell>
          <cell r="BP1258">
            <v>0</v>
          </cell>
          <cell r="BQ1258">
            <v>0</v>
          </cell>
          <cell r="BR1258">
            <v>0</v>
          </cell>
          <cell r="BS1258">
            <v>0</v>
          </cell>
          <cell r="BT1258">
            <v>0</v>
          </cell>
          <cell r="BU1258" t="str">
            <v/>
          </cell>
          <cell r="BV1258">
            <v>0</v>
          </cell>
          <cell r="BW1258">
            <v>7</v>
          </cell>
          <cell r="BX1258" t="str">
            <v>DOWNGRADE</v>
          </cell>
          <cell r="BY1258" t="str">
            <v>RESET</v>
          </cell>
        </row>
        <row r="1259">
          <cell r="A1259" t="str">
            <v>A0792</v>
          </cell>
          <cell r="B1259" t="str">
            <v>Apriliani Palallo Tallulembang</v>
          </cell>
          <cell r="C1259" t="str">
            <v>TEMA C3</v>
          </cell>
          <cell r="D1259">
            <v>44883</v>
          </cell>
          <cell r="E1259" t="str">
            <v>Nov-22</v>
          </cell>
          <cell r="F1259" t="str">
            <v>EKSKLUSIF</v>
          </cell>
          <cell r="G1259" t="str">
            <v>EKSKLUSIF</v>
          </cell>
          <cell r="H1259" t="str">
            <v>EKSKLUSIF</v>
          </cell>
          <cell r="I1259" t="str">
            <v>EKSKLUSIF</v>
          </cell>
          <cell r="J1259" t="str">
            <v>EKSKLUSIF</v>
          </cell>
          <cell r="K1259" t="str">
            <v>EKSKLUSIF</v>
          </cell>
          <cell r="L1259" t="str">
            <v>EKSKLUSIF</v>
          </cell>
          <cell r="M1259">
            <v>16</v>
          </cell>
          <cell r="N1259">
            <v>40</v>
          </cell>
          <cell r="O1259">
            <v>36</v>
          </cell>
          <cell r="P1259">
            <v>33</v>
          </cell>
          <cell r="Q1259">
            <v>31</v>
          </cell>
          <cell r="R1259">
            <v>39</v>
          </cell>
          <cell r="S1259">
            <v>18</v>
          </cell>
          <cell r="T1259">
            <v>213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 t="str">
            <v>TIDAK</v>
          </cell>
          <cell r="AE1259" t="str">
            <v>TIDAK</v>
          </cell>
          <cell r="AF1259">
            <v>0</v>
          </cell>
          <cell r="AG1259">
            <v>2</v>
          </cell>
          <cell r="AH1259" t="str">
            <v>SAPHIRE</v>
          </cell>
          <cell r="AI1259">
            <v>0</v>
          </cell>
          <cell r="AJ1259" t="str">
            <v>FALSE</v>
          </cell>
          <cell r="AK1259">
            <v>0</v>
          </cell>
          <cell r="AL1259">
            <v>45261</v>
          </cell>
          <cell r="AM1259">
            <v>45701</v>
          </cell>
          <cell r="AN1259">
            <v>1</v>
          </cell>
          <cell r="AO1259">
            <v>0</v>
          </cell>
          <cell r="AP1259" t="str">
            <v>EKSKLUSIF</v>
          </cell>
          <cell r="AQ1259" t="str">
            <v>-</v>
          </cell>
          <cell r="AR1259" t="str">
            <v>-</v>
          </cell>
          <cell r="AS1259" t="str">
            <v>-</v>
          </cell>
          <cell r="AT1259" t="str">
            <v>-</v>
          </cell>
          <cell r="AU1259" t="str">
            <v>-</v>
          </cell>
          <cell r="AV1259" t="str">
            <v/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16</v>
          </cell>
          <cell r="BH1259">
            <v>0</v>
          </cell>
          <cell r="BI1259">
            <v>0</v>
          </cell>
          <cell r="BJ1259">
            <v>0</v>
          </cell>
          <cell r="BK1259">
            <v>0</v>
          </cell>
          <cell r="BL1259">
            <v>0</v>
          </cell>
          <cell r="BM1259" t="str">
            <v/>
          </cell>
          <cell r="BN1259">
            <v>16</v>
          </cell>
          <cell r="BO1259">
            <v>0</v>
          </cell>
          <cell r="BP1259">
            <v>0</v>
          </cell>
          <cell r="BQ1259">
            <v>0</v>
          </cell>
          <cell r="BR1259">
            <v>0</v>
          </cell>
          <cell r="BS1259">
            <v>0</v>
          </cell>
          <cell r="BT1259">
            <v>0</v>
          </cell>
          <cell r="BU1259" t="str">
            <v/>
          </cell>
          <cell r="BV1259">
            <v>0</v>
          </cell>
          <cell r="BW1259">
            <v>6</v>
          </cell>
          <cell r="BX1259" t="str">
            <v>DOWNGRADE</v>
          </cell>
          <cell r="BY1259" t="str">
            <v>RESET</v>
          </cell>
        </row>
        <row r="1260">
          <cell r="A1260" t="str">
            <v>A2308</v>
          </cell>
          <cell r="B1260" t="str">
            <v>Ayu Tri Astutik</v>
          </cell>
          <cell r="C1260" t="str">
            <v>TEMA C3</v>
          </cell>
          <cell r="D1260">
            <v>45152</v>
          </cell>
          <cell r="E1260" t="str">
            <v>Aug-23</v>
          </cell>
          <cell r="F1260" t="str">
            <v>REGULER</v>
          </cell>
          <cell r="G1260" t="str">
            <v>EKSKLUSIF</v>
          </cell>
          <cell r="H1260" t="str">
            <v>EKSKLUSIF</v>
          </cell>
          <cell r="I1260" t="str">
            <v>EKSKLUSIF</v>
          </cell>
          <cell r="J1260" t="str">
            <v>REGULER</v>
          </cell>
          <cell r="K1260" t="str">
            <v>EKSKLUSIF</v>
          </cell>
          <cell r="L1260" t="str">
            <v>EKSKLUSIF</v>
          </cell>
          <cell r="M1260">
            <v>18</v>
          </cell>
          <cell r="N1260">
            <v>41</v>
          </cell>
          <cell r="O1260">
            <v>38</v>
          </cell>
          <cell r="P1260">
            <v>38</v>
          </cell>
          <cell r="Q1260">
            <v>26</v>
          </cell>
          <cell r="R1260">
            <v>38</v>
          </cell>
          <cell r="S1260">
            <v>1715</v>
          </cell>
          <cell r="T1260">
            <v>1914</v>
          </cell>
          <cell r="U1260">
            <v>18</v>
          </cell>
          <cell r="V1260">
            <v>0</v>
          </cell>
          <cell r="W1260">
            <v>0</v>
          </cell>
          <cell r="X1260">
            <v>0</v>
          </cell>
          <cell r="Y1260">
            <v>26</v>
          </cell>
          <cell r="Z1260">
            <v>0</v>
          </cell>
          <cell r="AA1260">
            <v>0</v>
          </cell>
          <cell r="AB1260">
            <v>44</v>
          </cell>
          <cell r="AC1260">
            <v>0</v>
          </cell>
          <cell r="AD1260" t="str">
            <v>TIDAK</v>
          </cell>
          <cell r="AE1260" t="str">
            <v>TIDAK</v>
          </cell>
          <cell r="AF1260">
            <v>44</v>
          </cell>
          <cell r="AG1260">
            <v>2</v>
          </cell>
          <cell r="AH1260" t="str">
            <v>SAPHIRE</v>
          </cell>
          <cell r="AI1260">
            <v>0</v>
          </cell>
          <cell r="AJ1260" t="str">
            <v>FALSE</v>
          </cell>
          <cell r="AK1260">
            <v>0</v>
          </cell>
          <cell r="AL1260">
            <v>45261</v>
          </cell>
          <cell r="AM1260">
            <v>45701</v>
          </cell>
          <cell r="AN1260">
            <v>1</v>
          </cell>
          <cell r="AO1260">
            <v>44</v>
          </cell>
          <cell r="AP1260" t="str">
            <v>EKSKLUSIF</v>
          </cell>
          <cell r="AQ1260" t="str">
            <v>-</v>
          </cell>
          <cell r="AR1260" t="str">
            <v>REGULER</v>
          </cell>
          <cell r="AS1260" t="str">
            <v>REGULER</v>
          </cell>
          <cell r="AT1260" t="str">
            <v>REGULER</v>
          </cell>
          <cell r="AU1260" t="str">
            <v>REGULER</v>
          </cell>
          <cell r="AV1260" t="str">
            <v/>
          </cell>
          <cell r="AW1260">
            <v>40</v>
          </cell>
          <cell r="AX1260">
            <v>20</v>
          </cell>
          <cell r="AY1260">
            <v>43</v>
          </cell>
          <cell r="AZ1260">
            <v>49</v>
          </cell>
          <cell r="BA1260">
            <v>41</v>
          </cell>
          <cell r="BB1260">
            <v>40</v>
          </cell>
          <cell r="BC1260">
            <v>20</v>
          </cell>
          <cell r="BD1260">
            <v>43</v>
          </cell>
          <cell r="BE1260">
            <v>49</v>
          </cell>
          <cell r="BF1260">
            <v>41</v>
          </cell>
          <cell r="BG1260">
            <v>18</v>
          </cell>
          <cell r="BH1260">
            <v>40</v>
          </cell>
          <cell r="BI1260">
            <v>20</v>
          </cell>
          <cell r="BJ1260">
            <v>43</v>
          </cell>
          <cell r="BK1260">
            <v>49</v>
          </cell>
          <cell r="BL1260">
            <v>41</v>
          </cell>
          <cell r="BM1260">
            <v>20</v>
          </cell>
          <cell r="BN1260">
            <v>231</v>
          </cell>
          <cell r="BO1260">
            <v>0</v>
          </cell>
          <cell r="BP1260">
            <v>40</v>
          </cell>
          <cell r="BQ1260">
            <v>20</v>
          </cell>
          <cell r="BR1260">
            <v>43</v>
          </cell>
          <cell r="BS1260">
            <v>49</v>
          </cell>
          <cell r="BT1260">
            <v>41</v>
          </cell>
          <cell r="BU1260">
            <v>20</v>
          </cell>
          <cell r="BV1260">
            <v>213</v>
          </cell>
          <cell r="BW1260">
            <v>0</v>
          </cell>
          <cell r="BX1260" t="str">
            <v>TIDAK</v>
          </cell>
          <cell r="BY1260" t="str">
            <v>TIDAK</v>
          </cell>
        </row>
        <row r="1261">
          <cell r="A1261" t="str">
            <v>A0379</v>
          </cell>
          <cell r="B1261" t="str">
            <v>Bondan Setiawan</v>
          </cell>
          <cell r="C1261" t="str">
            <v>TEMA C3</v>
          </cell>
          <cell r="D1261">
            <v>45369</v>
          </cell>
          <cell r="E1261" t="str">
            <v>Mar-24</v>
          </cell>
          <cell r="F1261" t="str">
            <v>-</v>
          </cell>
          <cell r="G1261" t="str">
            <v>-</v>
          </cell>
          <cell r="H1261" t="str">
            <v>-</v>
          </cell>
          <cell r="I1261" t="str">
            <v>REGULER</v>
          </cell>
          <cell r="J1261" t="str">
            <v>REGULER</v>
          </cell>
          <cell r="K1261" t="str">
            <v>REGULER</v>
          </cell>
          <cell r="L1261" t="str">
            <v>REGULER</v>
          </cell>
          <cell r="M1261">
            <v>0</v>
          </cell>
          <cell r="N1261">
            <v>0</v>
          </cell>
          <cell r="O1261">
            <v>0</v>
          </cell>
          <cell r="P1261">
            <v>4</v>
          </cell>
          <cell r="Q1261">
            <v>8</v>
          </cell>
          <cell r="R1261">
            <v>9</v>
          </cell>
          <cell r="S1261">
            <v>10</v>
          </cell>
          <cell r="T1261">
            <v>31</v>
          </cell>
          <cell r="U1261">
            <v>0</v>
          </cell>
          <cell r="V1261">
            <v>0</v>
          </cell>
          <cell r="W1261">
            <v>0</v>
          </cell>
          <cell r="X1261">
            <v>4</v>
          </cell>
          <cell r="Y1261">
            <v>8</v>
          </cell>
          <cell r="Z1261">
            <v>9</v>
          </cell>
          <cell r="AA1261">
            <v>10</v>
          </cell>
          <cell r="AB1261">
            <v>31</v>
          </cell>
          <cell r="AC1261">
            <v>0</v>
          </cell>
          <cell r="AD1261" t="str">
            <v>TIDAK</v>
          </cell>
          <cell r="AE1261" t="str">
            <v>TIDAK</v>
          </cell>
          <cell r="AF1261">
            <v>31</v>
          </cell>
          <cell r="AG1261">
            <v>1</v>
          </cell>
          <cell r="AH1261" t="str">
            <v>SAPHIRE</v>
          </cell>
          <cell r="AI1261">
            <v>0</v>
          </cell>
          <cell r="AJ1261" t="str">
            <v>FALSE</v>
          </cell>
          <cell r="AK1261">
            <v>0</v>
          </cell>
          <cell r="AL1261">
            <v>45261</v>
          </cell>
          <cell r="AM1261">
            <v>45701</v>
          </cell>
          <cell r="AN1261">
            <v>1</v>
          </cell>
          <cell r="AO1261">
            <v>31</v>
          </cell>
          <cell r="AP1261" t="str">
            <v>-</v>
          </cell>
          <cell r="AQ1261" t="str">
            <v>-</v>
          </cell>
          <cell r="AR1261" t="str">
            <v>-</v>
          </cell>
          <cell r="AS1261" t="str">
            <v>-</v>
          </cell>
          <cell r="AT1261" t="str">
            <v>-</v>
          </cell>
          <cell r="AU1261" t="str">
            <v>-</v>
          </cell>
          <cell r="AV1261" t="str">
            <v/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10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1</v>
          </cell>
          <cell r="BH1261">
            <v>10</v>
          </cell>
          <cell r="BI1261">
            <v>0</v>
          </cell>
          <cell r="BJ1261">
            <v>0</v>
          </cell>
          <cell r="BK1261">
            <v>0</v>
          </cell>
          <cell r="BL1261">
            <v>0</v>
          </cell>
          <cell r="BM1261" t="str">
            <v/>
          </cell>
          <cell r="BN1261">
            <v>11</v>
          </cell>
          <cell r="BO1261">
            <v>1</v>
          </cell>
          <cell r="BP1261">
            <v>10</v>
          </cell>
          <cell r="BQ1261">
            <v>0</v>
          </cell>
          <cell r="BR1261">
            <v>0</v>
          </cell>
          <cell r="BS1261">
            <v>0</v>
          </cell>
          <cell r="BT1261">
            <v>0</v>
          </cell>
          <cell r="BU1261" t="str">
            <v/>
          </cell>
          <cell r="BV1261">
            <v>11</v>
          </cell>
          <cell r="BW1261">
            <v>5</v>
          </cell>
          <cell r="BX1261" t="str">
            <v>DOWNGRADE</v>
          </cell>
          <cell r="BY1261" t="str">
            <v>RESET</v>
          </cell>
        </row>
        <row r="1262">
          <cell r="A1262" t="str">
            <v>A2317</v>
          </cell>
          <cell r="B1262" t="str">
            <v>Cicillia Yossy</v>
          </cell>
          <cell r="C1262" t="str">
            <v>TEMA C3</v>
          </cell>
          <cell r="D1262">
            <v>45170</v>
          </cell>
          <cell r="E1262" t="str">
            <v>Sep-23</v>
          </cell>
          <cell r="F1262" t="str">
            <v>REGULER</v>
          </cell>
          <cell r="G1262" t="str">
            <v>REGULER</v>
          </cell>
          <cell r="H1262" t="str">
            <v>REGULER</v>
          </cell>
          <cell r="I1262" t="str">
            <v>REGULER</v>
          </cell>
          <cell r="J1262" t="str">
            <v>REGULER</v>
          </cell>
          <cell r="K1262" t="str">
            <v>REGULER</v>
          </cell>
          <cell r="L1262" t="str">
            <v>REGULER</v>
          </cell>
          <cell r="M1262">
            <v>3</v>
          </cell>
          <cell r="N1262">
            <v>5</v>
          </cell>
          <cell r="O1262">
            <v>9</v>
          </cell>
          <cell r="P1262">
            <v>11</v>
          </cell>
          <cell r="Q1262">
            <v>11</v>
          </cell>
          <cell r="R1262">
            <v>21</v>
          </cell>
          <cell r="S1262">
            <v>6</v>
          </cell>
          <cell r="T1262">
            <v>66</v>
          </cell>
          <cell r="U1262">
            <v>3</v>
          </cell>
          <cell r="V1262">
            <v>5</v>
          </cell>
          <cell r="W1262">
            <v>9</v>
          </cell>
          <cell r="X1262">
            <v>11</v>
          </cell>
          <cell r="Y1262">
            <v>11</v>
          </cell>
          <cell r="Z1262">
            <v>21</v>
          </cell>
          <cell r="AA1262">
            <v>6</v>
          </cell>
          <cell r="AB1262">
            <v>66</v>
          </cell>
          <cell r="AC1262">
            <v>0</v>
          </cell>
          <cell r="AD1262" t="str">
            <v>TIDAK</v>
          </cell>
          <cell r="AE1262" t="str">
            <v>TIDAK</v>
          </cell>
          <cell r="AF1262">
            <v>66</v>
          </cell>
          <cell r="AG1262">
            <v>1</v>
          </cell>
          <cell r="AH1262" t="str">
            <v>SAPHIRE</v>
          </cell>
          <cell r="AI1262">
            <v>0</v>
          </cell>
          <cell r="AJ1262" t="str">
            <v>Y</v>
          </cell>
          <cell r="AK1262">
            <v>0</v>
          </cell>
          <cell r="AL1262">
            <v>45261</v>
          </cell>
          <cell r="AM1262">
            <v>45701</v>
          </cell>
          <cell r="AN1262">
            <v>1</v>
          </cell>
          <cell r="AO1262">
            <v>66</v>
          </cell>
          <cell r="AP1262" t="str">
            <v>-</v>
          </cell>
          <cell r="AQ1262" t="str">
            <v>-</v>
          </cell>
          <cell r="AR1262" t="str">
            <v>-</v>
          </cell>
          <cell r="AS1262" t="str">
            <v>REGULER</v>
          </cell>
          <cell r="AT1262" t="str">
            <v>-</v>
          </cell>
          <cell r="AU1262" t="str">
            <v>REGULER</v>
          </cell>
          <cell r="AV1262" t="str">
            <v/>
          </cell>
          <cell r="AW1262">
            <v>0</v>
          </cell>
          <cell r="AX1262">
            <v>0</v>
          </cell>
          <cell r="AY1262">
            <v>4</v>
          </cell>
          <cell r="AZ1262">
            <v>0</v>
          </cell>
          <cell r="BA1262">
            <v>41</v>
          </cell>
          <cell r="BB1262">
            <v>0</v>
          </cell>
          <cell r="BC1262">
            <v>0</v>
          </cell>
          <cell r="BD1262">
            <v>4</v>
          </cell>
          <cell r="BE1262">
            <v>0</v>
          </cell>
          <cell r="BF1262">
            <v>41</v>
          </cell>
          <cell r="BG1262" t="str">
            <v/>
          </cell>
          <cell r="BH1262">
            <v>0</v>
          </cell>
          <cell r="BI1262">
            <v>0</v>
          </cell>
          <cell r="BJ1262">
            <v>4</v>
          </cell>
          <cell r="BK1262">
            <v>0</v>
          </cell>
          <cell r="BL1262">
            <v>41</v>
          </cell>
          <cell r="BM1262">
            <v>21</v>
          </cell>
          <cell r="BN1262">
            <v>66</v>
          </cell>
          <cell r="BO1262" t="str">
            <v/>
          </cell>
          <cell r="BP1262">
            <v>0</v>
          </cell>
          <cell r="BQ1262">
            <v>0</v>
          </cell>
          <cell r="BR1262">
            <v>4</v>
          </cell>
          <cell r="BS1262">
            <v>0</v>
          </cell>
          <cell r="BT1262">
            <v>41</v>
          </cell>
          <cell r="BU1262">
            <v>21</v>
          </cell>
          <cell r="BV1262">
            <v>66</v>
          </cell>
          <cell r="BW1262">
            <v>4</v>
          </cell>
          <cell r="BX1262" t="str">
            <v>DOWNGRADE</v>
          </cell>
          <cell r="BY1262" t="str">
            <v>RESET</v>
          </cell>
        </row>
        <row r="1263">
          <cell r="A1263" t="str">
            <v>A3949</v>
          </cell>
          <cell r="B1263" t="str">
            <v>Cintia Kristia Cintia Kristia Sitindaon</v>
          </cell>
          <cell r="C1263" t="str">
            <v>TEMA C3</v>
          </cell>
          <cell r="D1263">
            <v>45384</v>
          </cell>
          <cell r="E1263" t="str">
            <v>Apr-24</v>
          </cell>
          <cell r="F1263" t="str">
            <v>-</v>
          </cell>
          <cell r="G1263" t="str">
            <v>-</v>
          </cell>
          <cell r="H1263" t="str">
            <v>-</v>
          </cell>
          <cell r="I1263" t="str">
            <v>-</v>
          </cell>
          <cell r="J1263" t="str">
            <v>REGULER</v>
          </cell>
          <cell r="K1263" t="str">
            <v>REGULER</v>
          </cell>
          <cell r="L1263" t="str">
            <v>REGULER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7</v>
          </cell>
          <cell r="R1263">
            <v>6</v>
          </cell>
          <cell r="S1263">
            <v>10</v>
          </cell>
          <cell r="T1263">
            <v>23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7</v>
          </cell>
          <cell r="Z1263">
            <v>6</v>
          </cell>
          <cell r="AA1263">
            <v>10</v>
          </cell>
          <cell r="AB1263">
            <v>23</v>
          </cell>
          <cell r="AC1263">
            <v>0</v>
          </cell>
          <cell r="AD1263" t="str">
            <v>TIDAK</v>
          </cell>
          <cell r="AE1263" t="str">
            <v>TIDAK</v>
          </cell>
          <cell r="AF1263">
            <v>23</v>
          </cell>
          <cell r="AG1263">
            <v>1</v>
          </cell>
          <cell r="AH1263" t="str">
            <v>SAPHIRE</v>
          </cell>
          <cell r="AI1263">
            <v>0</v>
          </cell>
          <cell r="AJ1263" t="str">
            <v>FALSE</v>
          </cell>
          <cell r="AK1263">
            <v>0</v>
          </cell>
          <cell r="AL1263">
            <v>45261</v>
          </cell>
          <cell r="AM1263">
            <v>45701</v>
          </cell>
          <cell r="AN1263">
            <v>1</v>
          </cell>
          <cell r="AO1263">
            <v>23</v>
          </cell>
          <cell r="AP1263" t="str">
            <v>-</v>
          </cell>
          <cell r="AQ1263" t="str">
            <v>-</v>
          </cell>
          <cell r="AR1263" t="str">
            <v>-</v>
          </cell>
          <cell r="AS1263" t="str">
            <v>-</v>
          </cell>
          <cell r="AT1263" t="str">
            <v>-</v>
          </cell>
          <cell r="AU1263" t="str">
            <v>-</v>
          </cell>
          <cell r="AV1263" t="str">
            <v/>
          </cell>
          <cell r="AW1263">
            <v>10</v>
          </cell>
          <cell r="AX1263">
            <v>0</v>
          </cell>
          <cell r="AY1263">
            <v>0</v>
          </cell>
          <cell r="AZ1263">
            <v>0</v>
          </cell>
          <cell r="BA1263" t="str">
            <v/>
          </cell>
          <cell r="BB1263">
            <v>10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5</v>
          </cell>
          <cell r="BH1263">
            <v>10</v>
          </cell>
          <cell r="BI1263">
            <v>0</v>
          </cell>
          <cell r="BJ1263">
            <v>0</v>
          </cell>
          <cell r="BK1263">
            <v>0</v>
          </cell>
          <cell r="BL1263">
            <v>0</v>
          </cell>
          <cell r="BM1263" t="str">
            <v/>
          </cell>
          <cell r="BN1263">
            <v>15</v>
          </cell>
          <cell r="BO1263">
            <v>5</v>
          </cell>
          <cell r="BP1263">
            <v>10</v>
          </cell>
          <cell r="BQ1263">
            <v>0</v>
          </cell>
          <cell r="BR1263">
            <v>0</v>
          </cell>
          <cell r="BS1263">
            <v>0</v>
          </cell>
          <cell r="BT1263">
            <v>0</v>
          </cell>
          <cell r="BU1263" t="str">
            <v/>
          </cell>
          <cell r="BV1263">
            <v>15</v>
          </cell>
          <cell r="BW1263">
            <v>5</v>
          </cell>
          <cell r="BX1263" t="str">
            <v>DOWNGRADE</v>
          </cell>
          <cell r="BY1263" t="str">
            <v>RESET</v>
          </cell>
        </row>
        <row r="1264">
          <cell r="A1264" t="str">
            <v>A2045</v>
          </cell>
          <cell r="B1264" t="str">
            <v>Devi Oktaviani</v>
          </cell>
          <cell r="C1264" t="str">
            <v>TEMA C3</v>
          </cell>
          <cell r="D1264">
            <v>45036</v>
          </cell>
          <cell r="E1264" t="str">
            <v>Apr-23</v>
          </cell>
          <cell r="F1264" t="str">
            <v>EKSKLUSIF</v>
          </cell>
          <cell r="G1264" t="str">
            <v>EKSKLUSIF</v>
          </cell>
          <cell r="H1264" t="str">
            <v>EKSKLUSIF</v>
          </cell>
          <cell r="I1264" t="str">
            <v>EKSKLUSIF</v>
          </cell>
          <cell r="J1264" t="str">
            <v>EKSKLUSIF</v>
          </cell>
          <cell r="K1264" t="str">
            <v>EKSKLUSIF</v>
          </cell>
          <cell r="L1264" t="str">
            <v>EKSKLUSIF</v>
          </cell>
          <cell r="M1264">
            <v>17</v>
          </cell>
          <cell r="N1264">
            <v>41</v>
          </cell>
          <cell r="O1264">
            <v>33</v>
          </cell>
          <cell r="P1264">
            <v>31</v>
          </cell>
          <cell r="Q1264">
            <v>32</v>
          </cell>
          <cell r="R1264">
            <v>36</v>
          </cell>
          <cell r="S1264">
            <v>1270</v>
          </cell>
          <cell r="T1264">
            <v>1460</v>
          </cell>
          <cell r="U1264">
            <v>0</v>
          </cell>
          <cell r="V1264">
            <v>0</v>
          </cell>
          <cell r="W1264">
            <v>0</v>
          </cell>
          <cell r="X1264">
            <v>0</v>
          </cell>
          <cell r="Y1264">
            <v>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 t="str">
            <v>TIDAK</v>
          </cell>
          <cell r="AE1264" t="str">
            <v>TIDAK</v>
          </cell>
          <cell r="AF1264">
            <v>0</v>
          </cell>
          <cell r="AG1264">
            <v>1</v>
          </cell>
          <cell r="AH1264" t="str">
            <v>SAPHIRE</v>
          </cell>
          <cell r="AI1264">
            <v>0</v>
          </cell>
          <cell r="AJ1264" t="str">
            <v>FALSE</v>
          </cell>
          <cell r="AK1264">
            <v>0</v>
          </cell>
          <cell r="AL1264">
            <v>45261</v>
          </cell>
          <cell r="AM1264">
            <v>45701</v>
          </cell>
          <cell r="AN1264">
            <v>1</v>
          </cell>
          <cell r="AO1264">
            <v>0</v>
          </cell>
          <cell r="AP1264" t="str">
            <v>EKSKLUSIF</v>
          </cell>
          <cell r="AQ1264" t="str">
            <v>-</v>
          </cell>
          <cell r="AR1264" t="str">
            <v>REGULER</v>
          </cell>
          <cell r="AS1264" t="str">
            <v>REGULER</v>
          </cell>
          <cell r="AT1264" t="str">
            <v>-</v>
          </cell>
          <cell r="AU1264" t="str">
            <v>REGULER</v>
          </cell>
          <cell r="AV1264" t="str">
            <v/>
          </cell>
          <cell r="AW1264">
            <v>44</v>
          </cell>
          <cell r="AX1264">
            <v>38</v>
          </cell>
          <cell r="AY1264">
            <v>31</v>
          </cell>
          <cell r="AZ1264">
            <v>31</v>
          </cell>
          <cell r="BA1264">
            <v>42</v>
          </cell>
          <cell r="BB1264">
            <v>44</v>
          </cell>
          <cell r="BC1264">
            <v>38</v>
          </cell>
          <cell r="BD1264">
            <v>31</v>
          </cell>
          <cell r="BE1264">
            <v>31</v>
          </cell>
          <cell r="BF1264">
            <v>21</v>
          </cell>
          <cell r="BG1264">
            <v>16</v>
          </cell>
          <cell r="BH1264">
            <v>44</v>
          </cell>
          <cell r="BI1264">
            <v>38</v>
          </cell>
          <cell r="BJ1264">
            <v>31</v>
          </cell>
          <cell r="BK1264">
            <v>31</v>
          </cell>
          <cell r="BL1264">
            <v>42</v>
          </cell>
          <cell r="BM1264">
            <v>21</v>
          </cell>
          <cell r="BN1264">
            <v>223</v>
          </cell>
          <cell r="BO1264">
            <v>0</v>
          </cell>
          <cell r="BP1264">
            <v>44</v>
          </cell>
          <cell r="BQ1264">
            <v>38</v>
          </cell>
          <cell r="BR1264">
            <v>31</v>
          </cell>
          <cell r="BS1264">
            <v>31</v>
          </cell>
          <cell r="BT1264">
            <v>42</v>
          </cell>
          <cell r="BU1264">
            <v>21</v>
          </cell>
          <cell r="BV1264">
            <v>207</v>
          </cell>
          <cell r="BW1264">
            <v>0</v>
          </cell>
          <cell r="BX1264" t="str">
            <v>TIDAK</v>
          </cell>
          <cell r="BY1264" t="str">
            <v>TIDAK</v>
          </cell>
        </row>
        <row r="1265">
          <cell r="A1265" t="str">
            <v>A3486</v>
          </cell>
          <cell r="B1265" t="str">
            <v>Dewi Anggita</v>
          </cell>
          <cell r="C1265" t="str">
            <v>TEMA C3</v>
          </cell>
          <cell r="D1265">
            <v>45278</v>
          </cell>
          <cell r="E1265" t="str">
            <v>Dec-23</v>
          </cell>
          <cell r="F1265" t="str">
            <v>REGULER</v>
          </cell>
          <cell r="G1265" t="str">
            <v>REGULER</v>
          </cell>
          <cell r="H1265" t="str">
            <v>REGULER</v>
          </cell>
          <cell r="I1265" t="str">
            <v>REGULER</v>
          </cell>
          <cell r="J1265" t="str">
            <v>REGULER</v>
          </cell>
          <cell r="K1265" t="str">
            <v>REGULER</v>
          </cell>
          <cell r="L1265" t="str">
            <v>-</v>
          </cell>
          <cell r="M1265">
            <v>17</v>
          </cell>
          <cell r="N1265">
            <v>38</v>
          </cell>
          <cell r="O1265">
            <v>27</v>
          </cell>
          <cell r="P1265">
            <v>2</v>
          </cell>
          <cell r="Q1265">
            <v>1</v>
          </cell>
          <cell r="R1265">
            <v>13</v>
          </cell>
          <cell r="S1265" t="str">
            <v/>
          </cell>
          <cell r="T1265">
            <v>98</v>
          </cell>
          <cell r="U1265">
            <v>17</v>
          </cell>
          <cell r="V1265">
            <v>38</v>
          </cell>
          <cell r="W1265">
            <v>27</v>
          </cell>
          <cell r="X1265">
            <v>2</v>
          </cell>
          <cell r="Y1265">
            <v>1</v>
          </cell>
          <cell r="Z1265">
            <v>13</v>
          </cell>
          <cell r="AA1265" t="str">
            <v/>
          </cell>
          <cell r="AB1265">
            <v>98</v>
          </cell>
          <cell r="AC1265">
            <v>1</v>
          </cell>
          <cell r="AD1265" t="str">
            <v>TIDAK</v>
          </cell>
          <cell r="AE1265" t="str">
            <v>TIDAK</v>
          </cell>
          <cell r="AF1265">
            <v>98</v>
          </cell>
          <cell r="AG1265">
            <v>1</v>
          </cell>
          <cell r="AH1265" t="str">
            <v>SAPHIRE</v>
          </cell>
          <cell r="AI1265">
            <v>0</v>
          </cell>
          <cell r="AJ1265" t="str">
            <v>Y</v>
          </cell>
          <cell r="AK1265">
            <v>0</v>
          </cell>
          <cell r="AL1265">
            <v>45261</v>
          </cell>
          <cell r="AM1265">
            <v>45701</v>
          </cell>
          <cell r="AN1265">
            <v>1</v>
          </cell>
          <cell r="AO1265">
            <v>98</v>
          </cell>
          <cell r="AP1265" t="str">
            <v>-</v>
          </cell>
          <cell r="AQ1265" t="str">
            <v>-</v>
          </cell>
          <cell r="AR1265" t="str">
            <v>-</v>
          </cell>
          <cell r="AS1265" t="str">
            <v>-</v>
          </cell>
          <cell r="AT1265" t="str">
            <v>-</v>
          </cell>
          <cell r="AU1265" t="str">
            <v>-</v>
          </cell>
          <cell r="AV1265" t="str">
            <v/>
          </cell>
          <cell r="AW1265">
            <v>11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11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5</v>
          </cell>
          <cell r="BH1265">
            <v>11</v>
          </cell>
          <cell r="BI1265">
            <v>0</v>
          </cell>
          <cell r="BJ1265">
            <v>0</v>
          </cell>
          <cell r="BK1265">
            <v>0</v>
          </cell>
          <cell r="BL1265">
            <v>0</v>
          </cell>
          <cell r="BM1265" t="str">
            <v/>
          </cell>
          <cell r="BN1265">
            <v>16</v>
          </cell>
          <cell r="BO1265">
            <v>5</v>
          </cell>
          <cell r="BP1265">
            <v>11</v>
          </cell>
          <cell r="BQ1265">
            <v>0</v>
          </cell>
          <cell r="BR1265">
            <v>0</v>
          </cell>
          <cell r="BS1265">
            <v>0</v>
          </cell>
          <cell r="BT1265">
            <v>0</v>
          </cell>
          <cell r="BU1265" t="str">
            <v/>
          </cell>
          <cell r="BV1265">
            <v>16</v>
          </cell>
          <cell r="BW1265">
            <v>5</v>
          </cell>
          <cell r="BX1265" t="str">
            <v>DOWNGRADE</v>
          </cell>
          <cell r="BY1265" t="str">
            <v>RESET</v>
          </cell>
        </row>
        <row r="1266">
          <cell r="A1266" t="str">
            <v>A0482</v>
          </cell>
          <cell r="B1266" t="str">
            <v>Dhea Risna</v>
          </cell>
          <cell r="C1266" t="str">
            <v>TEMA C3</v>
          </cell>
          <cell r="D1266">
            <v>45225</v>
          </cell>
          <cell r="E1266" t="str">
            <v>Oct-23</v>
          </cell>
          <cell r="F1266" t="str">
            <v>REGULER</v>
          </cell>
          <cell r="G1266" t="str">
            <v>REGULER</v>
          </cell>
          <cell r="H1266" t="str">
            <v>REGULER</v>
          </cell>
          <cell r="I1266" t="str">
            <v>-</v>
          </cell>
          <cell r="J1266" t="str">
            <v>-</v>
          </cell>
          <cell r="K1266" t="str">
            <v>-</v>
          </cell>
          <cell r="L1266" t="str">
            <v>-</v>
          </cell>
          <cell r="M1266">
            <v>0</v>
          </cell>
          <cell r="N1266">
            <v>9</v>
          </cell>
          <cell r="O1266">
            <v>23</v>
          </cell>
          <cell r="P1266">
            <v>0</v>
          </cell>
          <cell r="Q1266">
            <v>0</v>
          </cell>
          <cell r="R1266">
            <v>0</v>
          </cell>
          <cell r="S1266" t="str">
            <v/>
          </cell>
          <cell r="T1266">
            <v>32</v>
          </cell>
          <cell r="U1266">
            <v>0</v>
          </cell>
          <cell r="V1266">
            <v>9</v>
          </cell>
          <cell r="W1266">
            <v>23</v>
          </cell>
          <cell r="X1266">
            <v>0</v>
          </cell>
          <cell r="Y1266">
            <v>0</v>
          </cell>
          <cell r="Z1266">
            <v>0</v>
          </cell>
          <cell r="AA1266" t="str">
            <v/>
          </cell>
          <cell r="AB1266">
            <v>32</v>
          </cell>
          <cell r="AC1266">
            <v>5</v>
          </cell>
          <cell r="AD1266" t="str">
            <v>DOWNGRADE</v>
          </cell>
          <cell r="AE1266" t="str">
            <v>RESET</v>
          </cell>
          <cell r="AF1266">
            <v>0</v>
          </cell>
          <cell r="AG1266">
            <v>1</v>
          </cell>
          <cell r="AH1266" t="str">
            <v>SAPHIRE</v>
          </cell>
          <cell r="AI1266">
            <v>0</v>
          </cell>
          <cell r="AJ1266" t="str">
            <v>FALSE</v>
          </cell>
          <cell r="AK1266">
            <v>0</v>
          </cell>
          <cell r="AL1266">
            <v>45261</v>
          </cell>
          <cell r="AM1266">
            <v>45701</v>
          </cell>
          <cell r="AN1266">
            <v>1</v>
          </cell>
          <cell r="AO1266">
            <v>0</v>
          </cell>
          <cell r="AP1266" t="str">
            <v>-</v>
          </cell>
          <cell r="AQ1266" t="str">
            <v>-</v>
          </cell>
          <cell r="AR1266" t="str">
            <v>-</v>
          </cell>
          <cell r="AS1266" t="str">
            <v>-</v>
          </cell>
          <cell r="AT1266" t="str">
            <v>-</v>
          </cell>
          <cell r="AU1266" t="str">
            <v>-</v>
          </cell>
          <cell r="AV1266" t="str">
            <v/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 t="str">
            <v/>
          </cell>
          <cell r="BH1266">
            <v>0</v>
          </cell>
          <cell r="BI1266">
            <v>0</v>
          </cell>
          <cell r="BJ1266">
            <v>0</v>
          </cell>
          <cell r="BK1266">
            <v>0</v>
          </cell>
          <cell r="BL1266">
            <v>0</v>
          </cell>
          <cell r="BM1266" t="str">
            <v/>
          </cell>
          <cell r="BN1266">
            <v>0</v>
          </cell>
          <cell r="BO1266" t="str">
            <v/>
          </cell>
          <cell r="BP1266">
            <v>0</v>
          </cell>
          <cell r="BQ1266">
            <v>0</v>
          </cell>
          <cell r="BR1266">
            <v>0</v>
          </cell>
          <cell r="BS1266">
            <v>0</v>
          </cell>
          <cell r="BT1266">
            <v>0</v>
          </cell>
          <cell r="BU1266" t="str">
            <v/>
          </cell>
          <cell r="BV1266">
            <v>0</v>
          </cell>
          <cell r="BW1266">
            <v>7</v>
          </cell>
          <cell r="BX1266" t="str">
            <v>DOWNGRADE</v>
          </cell>
          <cell r="BY1266" t="str">
            <v>RESET</v>
          </cell>
        </row>
        <row r="1267">
          <cell r="A1267" t="str">
            <v>A2613</v>
          </cell>
          <cell r="B1267" t="str">
            <v>Dhei Klaudiya</v>
          </cell>
          <cell r="C1267" t="str">
            <v>TEMA C3</v>
          </cell>
          <cell r="D1267">
            <v>45139</v>
          </cell>
          <cell r="E1267" t="str">
            <v>Aug-23</v>
          </cell>
          <cell r="F1267" t="str">
            <v>EKSKLUSIF</v>
          </cell>
          <cell r="G1267" t="str">
            <v>EKSKLUSIF</v>
          </cell>
          <cell r="H1267" t="str">
            <v>EKSKLUSIF</v>
          </cell>
          <cell r="I1267" t="str">
            <v>REGULER</v>
          </cell>
          <cell r="J1267" t="str">
            <v>REGULER</v>
          </cell>
          <cell r="K1267" t="str">
            <v>EKSKLUSIF</v>
          </cell>
          <cell r="L1267" t="str">
            <v>EKSKLUSIF</v>
          </cell>
          <cell r="M1267">
            <v>16</v>
          </cell>
          <cell r="N1267">
            <v>39</v>
          </cell>
          <cell r="O1267">
            <v>35</v>
          </cell>
          <cell r="P1267">
            <v>34</v>
          </cell>
          <cell r="Q1267">
            <v>0</v>
          </cell>
          <cell r="R1267">
            <v>36</v>
          </cell>
          <cell r="S1267">
            <v>972</v>
          </cell>
          <cell r="T1267">
            <v>1132</v>
          </cell>
          <cell r="U1267">
            <v>0</v>
          </cell>
          <cell r="V1267">
            <v>0</v>
          </cell>
          <cell r="W1267">
            <v>0</v>
          </cell>
          <cell r="X1267">
            <v>34</v>
          </cell>
          <cell r="Y1267">
            <v>0</v>
          </cell>
          <cell r="Z1267">
            <v>0</v>
          </cell>
          <cell r="AA1267">
            <v>0</v>
          </cell>
          <cell r="AB1267">
            <v>34</v>
          </cell>
          <cell r="AC1267">
            <v>1</v>
          </cell>
          <cell r="AD1267" t="str">
            <v>TIDAK</v>
          </cell>
          <cell r="AE1267" t="str">
            <v>TIDAK</v>
          </cell>
          <cell r="AF1267">
            <v>34</v>
          </cell>
          <cell r="AG1267">
            <v>2</v>
          </cell>
          <cell r="AH1267" t="str">
            <v>SAPHIRE</v>
          </cell>
          <cell r="AI1267">
            <v>0</v>
          </cell>
          <cell r="AJ1267" t="str">
            <v>FALSE</v>
          </cell>
          <cell r="AK1267">
            <v>0</v>
          </cell>
          <cell r="AL1267">
            <v>45261</v>
          </cell>
          <cell r="AM1267">
            <v>45701</v>
          </cell>
          <cell r="AN1267">
            <v>1</v>
          </cell>
          <cell r="AO1267">
            <v>34</v>
          </cell>
          <cell r="AP1267" t="str">
            <v>EKSKLUSIF</v>
          </cell>
          <cell r="AQ1267" t="str">
            <v>-</v>
          </cell>
          <cell r="AR1267" t="str">
            <v>REGULER</v>
          </cell>
          <cell r="AS1267" t="str">
            <v>-</v>
          </cell>
          <cell r="AT1267" t="str">
            <v>-</v>
          </cell>
          <cell r="AU1267" t="str">
            <v>REGULER</v>
          </cell>
          <cell r="AV1267" t="str">
            <v/>
          </cell>
          <cell r="AW1267">
            <v>45</v>
          </cell>
          <cell r="AX1267">
            <v>35</v>
          </cell>
          <cell r="AY1267">
            <v>41</v>
          </cell>
          <cell r="AZ1267">
            <v>42</v>
          </cell>
          <cell r="BA1267">
            <v>38</v>
          </cell>
          <cell r="BB1267">
            <v>45</v>
          </cell>
          <cell r="BC1267">
            <v>35</v>
          </cell>
          <cell r="BD1267">
            <v>41</v>
          </cell>
          <cell r="BE1267">
            <v>42</v>
          </cell>
          <cell r="BF1267">
            <v>21</v>
          </cell>
          <cell r="BG1267">
            <v>18</v>
          </cell>
          <cell r="BH1267">
            <v>45</v>
          </cell>
          <cell r="BI1267">
            <v>35</v>
          </cell>
          <cell r="BJ1267">
            <v>41</v>
          </cell>
          <cell r="BK1267">
            <v>42</v>
          </cell>
          <cell r="BL1267">
            <v>38</v>
          </cell>
          <cell r="BM1267">
            <v>20</v>
          </cell>
          <cell r="BN1267">
            <v>239</v>
          </cell>
          <cell r="BO1267">
            <v>0</v>
          </cell>
          <cell r="BP1267">
            <v>45</v>
          </cell>
          <cell r="BQ1267">
            <v>35</v>
          </cell>
          <cell r="BR1267">
            <v>41</v>
          </cell>
          <cell r="BS1267">
            <v>42</v>
          </cell>
          <cell r="BT1267">
            <v>38</v>
          </cell>
          <cell r="BU1267">
            <v>20</v>
          </cell>
          <cell r="BV1267">
            <v>221</v>
          </cell>
          <cell r="BW1267">
            <v>0</v>
          </cell>
          <cell r="BX1267" t="str">
            <v>TIDAK</v>
          </cell>
          <cell r="BY1267" t="str">
            <v>TIDAK</v>
          </cell>
        </row>
        <row r="1268">
          <cell r="A1268" t="str">
            <v>A2707</v>
          </cell>
          <cell r="B1268" t="str">
            <v>Dian Ariani Saputra</v>
          </cell>
          <cell r="C1268" t="str">
            <v>TEMA C3</v>
          </cell>
          <cell r="D1268">
            <v>45124</v>
          </cell>
          <cell r="E1268" t="str">
            <v>Jul-23</v>
          </cell>
          <cell r="F1268" t="str">
            <v>REGULER</v>
          </cell>
          <cell r="G1268" t="str">
            <v>REGULER</v>
          </cell>
          <cell r="H1268" t="str">
            <v>REGULER</v>
          </cell>
          <cell r="I1268" t="str">
            <v>REGULER</v>
          </cell>
          <cell r="J1268" t="str">
            <v>-</v>
          </cell>
          <cell r="K1268" t="str">
            <v>-</v>
          </cell>
          <cell r="L1268" t="str">
            <v>-</v>
          </cell>
          <cell r="M1268">
            <v>10</v>
          </cell>
          <cell r="N1268">
            <v>22</v>
          </cell>
          <cell r="O1268">
            <v>11</v>
          </cell>
          <cell r="P1268">
            <v>1</v>
          </cell>
          <cell r="Q1268">
            <v>0</v>
          </cell>
          <cell r="R1268">
            <v>0</v>
          </cell>
          <cell r="S1268" t="str">
            <v/>
          </cell>
          <cell r="T1268">
            <v>44</v>
          </cell>
          <cell r="U1268">
            <v>10</v>
          </cell>
          <cell r="V1268">
            <v>22</v>
          </cell>
          <cell r="W1268">
            <v>11</v>
          </cell>
          <cell r="X1268">
            <v>1</v>
          </cell>
          <cell r="Y1268">
            <v>0</v>
          </cell>
          <cell r="Z1268">
            <v>0</v>
          </cell>
          <cell r="AA1268" t="str">
            <v/>
          </cell>
          <cell r="AB1268">
            <v>44</v>
          </cell>
          <cell r="AC1268">
            <v>3</v>
          </cell>
          <cell r="AD1268" t="str">
            <v>DOWNGRADE</v>
          </cell>
          <cell r="AE1268" t="str">
            <v>RESET</v>
          </cell>
          <cell r="AF1268">
            <v>0</v>
          </cell>
          <cell r="AG1268">
            <v>3</v>
          </cell>
          <cell r="AH1268" t="str">
            <v>SAPHIRE</v>
          </cell>
          <cell r="AI1268">
            <v>0</v>
          </cell>
          <cell r="AJ1268" t="str">
            <v>FALSE</v>
          </cell>
          <cell r="AK1268">
            <v>0</v>
          </cell>
          <cell r="AL1268">
            <v>45261</v>
          </cell>
          <cell r="AM1268">
            <v>45701</v>
          </cell>
          <cell r="AN1268">
            <v>1</v>
          </cell>
          <cell r="AO1268">
            <v>0</v>
          </cell>
          <cell r="AP1268" t="str">
            <v>-</v>
          </cell>
          <cell r="AQ1268" t="str">
            <v>-</v>
          </cell>
          <cell r="AR1268" t="str">
            <v>-</v>
          </cell>
          <cell r="AS1268" t="str">
            <v>-</v>
          </cell>
          <cell r="AT1268" t="str">
            <v>-</v>
          </cell>
          <cell r="AU1268" t="str">
            <v>-</v>
          </cell>
          <cell r="AV1268" t="str">
            <v/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 t="str">
            <v/>
          </cell>
          <cell r="BH1268">
            <v>0</v>
          </cell>
          <cell r="BI1268">
            <v>0</v>
          </cell>
          <cell r="BJ1268">
            <v>0</v>
          </cell>
          <cell r="BK1268">
            <v>0</v>
          </cell>
          <cell r="BL1268">
            <v>0</v>
          </cell>
          <cell r="BM1268" t="str">
            <v/>
          </cell>
          <cell r="BN1268">
            <v>0</v>
          </cell>
          <cell r="BO1268" t="str">
            <v/>
          </cell>
          <cell r="BP1268">
            <v>0</v>
          </cell>
          <cell r="BQ1268">
            <v>0</v>
          </cell>
          <cell r="BR1268">
            <v>0</v>
          </cell>
          <cell r="BS1268">
            <v>0</v>
          </cell>
          <cell r="BT1268">
            <v>0</v>
          </cell>
          <cell r="BU1268" t="str">
            <v/>
          </cell>
          <cell r="BV1268">
            <v>0</v>
          </cell>
          <cell r="BW1268">
            <v>7</v>
          </cell>
          <cell r="BX1268" t="str">
            <v>DOWNGRADE</v>
          </cell>
          <cell r="BY1268" t="str">
            <v>RESET</v>
          </cell>
        </row>
        <row r="1269">
          <cell r="A1269" t="str">
            <v>A3112</v>
          </cell>
          <cell r="B1269" t="str">
            <v>Dian Aryani Ulfa</v>
          </cell>
          <cell r="C1269" t="str">
            <v>TEMA C3</v>
          </cell>
          <cell r="D1269">
            <v>45232</v>
          </cell>
          <cell r="E1269" t="str">
            <v>Nov-23</v>
          </cell>
          <cell r="F1269" t="str">
            <v>REGULER</v>
          </cell>
          <cell r="G1269" t="str">
            <v>REGULER</v>
          </cell>
          <cell r="H1269" t="str">
            <v>-</v>
          </cell>
          <cell r="I1269" t="str">
            <v>REGULER</v>
          </cell>
          <cell r="J1269" t="str">
            <v>-</v>
          </cell>
          <cell r="K1269" t="str">
            <v>-</v>
          </cell>
          <cell r="L1269" t="str">
            <v>-</v>
          </cell>
          <cell r="M1269">
            <v>11</v>
          </cell>
          <cell r="N1269">
            <v>12</v>
          </cell>
          <cell r="O1269">
            <v>0</v>
          </cell>
          <cell r="P1269">
            <v>8</v>
          </cell>
          <cell r="Q1269">
            <v>0</v>
          </cell>
          <cell r="R1269">
            <v>0</v>
          </cell>
          <cell r="S1269" t="str">
            <v/>
          </cell>
          <cell r="T1269">
            <v>31</v>
          </cell>
          <cell r="U1269">
            <v>11</v>
          </cell>
          <cell r="V1269">
            <v>12</v>
          </cell>
          <cell r="W1269">
            <v>0</v>
          </cell>
          <cell r="X1269">
            <v>8</v>
          </cell>
          <cell r="Y1269">
            <v>0</v>
          </cell>
          <cell r="Z1269">
            <v>0</v>
          </cell>
          <cell r="AA1269" t="str">
            <v/>
          </cell>
          <cell r="AB1269">
            <v>31</v>
          </cell>
          <cell r="AC1269">
            <v>4</v>
          </cell>
          <cell r="AD1269" t="str">
            <v>DOWNGRADE</v>
          </cell>
          <cell r="AE1269" t="str">
            <v>RESET</v>
          </cell>
          <cell r="AF1269">
            <v>0</v>
          </cell>
          <cell r="AG1269">
            <v>1</v>
          </cell>
          <cell r="AH1269" t="str">
            <v>SAPHIRE</v>
          </cell>
          <cell r="AI1269">
            <v>0</v>
          </cell>
          <cell r="AJ1269" t="str">
            <v>FALSE</v>
          </cell>
          <cell r="AK1269">
            <v>0</v>
          </cell>
          <cell r="AL1269">
            <v>45261</v>
          </cell>
          <cell r="AM1269">
            <v>45701</v>
          </cell>
          <cell r="AN1269">
            <v>1</v>
          </cell>
          <cell r="AO1269">
            <v>0</v>
          </cell>
          <cell r="AP1269" t="str">
            <v>-</v>
          </cell>
          <cell r="AQ1269" t="str">
            <v>-</v>
          </cell>
          <cell r="AR1269" t="str">
            <v>-</v>
          </cell>
          <cell r="AS1269" t="str">
            <v>-</v>
          </cell>
          <cell r="AT1269" t="str">
            <v>-</v>
          </cell>
          <cell r="AU1269" t="str">
            <v>-</v>
          </cell>
          <cell r="AV1269" t="str">
            <v/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 t="str">
            <v/>
          </cell>
          <cell r="BH1269">
            <v>0</v>
          </cell>
          <cell r="BI1269">
            <v>0</v>
          </cell>
          <cell r="BJ1269">
            <v>0</v>
          </cell>
          <cell r="BK1269">
            <v>0</v>
          </cell>
          <cell r="BL1269">
            <v>0</v>
          </cell>
          <cell r="BM1269" t="str">
            <v/>
          </cell>
          <cell r="BN1269">
            <v>0</v>
          </cell>
          <cell r="BO1269" t="str">
            <v/>
          </cell>
          <cell r="BP1269">
            <v>0</v>
          </cell>
          <cell r="BQ1269">
            <v>0</v>
          </cell>
          <cell r="BR1269">
            <v>0</v>
          </cell>
          <cell r="BS1269">
            <v>0</v>
          </cell>
          <cell r="BT1269">
            <v>0</v>
          </cell>
          <cell r="BU1269" t="str">
            <v/>
          </cell>
          <cell r="BV1269">
            <v>0</v>
          </cell>
          <cell r="BW1269">
            <v>7</v>
          </cell>
          <cell r="BX1269" t="str">
            <v>DOWNGRADE</v>
          </cell>
          <cell r="BY1269" t="str">
            <v>RESET</v>
          </cell>
        </row>
        <row r="1270">
          <cell r="A1270" t="str">
            <v>A3950</v>
          </cell>
          <cell r="B1270" t="str">
            <v>Dintarima Rahadewi</v>
          </cell>
          <cell r="C1270" t="str">
            <v>TEMA C3</v>
          </cell>
          <cell r="D1270">
            <v>45398</v>
          </cell>
          <cell r="E1270" t="str">
            <v>Apr-24</v>
          </cell>
          <cell r="F1270" t="str">
            <v>-</v>
          </cell>
          <cell r="G1270" t="str">
            <v>-</v>
          </cell>
          <cell r="H1270" t="str">
            <v>-</v>
          </cell>
          <cell r="I1270" t="str">
            <v>-</v>
          </cell>
          <cell r="J1270" t="str">
            <v>REGULER</v>
          </cell>
          <cell r="K1270" t="str">
            <v>-</v>
          </cell>
          <cell r="L1270" t="str">
            <v>-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3</v>
          </cell>
          <cell r="R1270">
            <v>0</v>
          </cell>
          <cell r="S1270" t="str">
            <v/>
          </cell>
          <cell r="T1270">
            <v>3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3</v>
          </cell>
          <cell r="Z1270">
            <v>0</v>
          </cell>
          <cell r="AA1270" t="str">
            <v/>
          </cell>
          <cell r="AB1270">
            <v>3</v>
          </cell>
          <cell r="AC1270">
            <v>2</v>
          </cell>
          <cell r="AD1270" t="str">
            <v>TIDAK</v>
          </cell>
          <cell r="AE1270" t="str">
            <v>TIDAK</v>
          </cell>
          <cell r="AF1270">
            <v>3</v>
          </cell>
          <cell r="AG1270">
            <v>1</v>
          </cell>
          <cell r="AH1270" t="str">
            <v>SAPHIRE</v>
          </cell>
          <cell r="AI1270">
            <v>0</v>
          </cell>
          <cell r="AJ1270" t="str">
            <v>FALSE</v>
          </cell>
          <cell r="AK1270">
            <v>0</v>
          </cell>
          <cell r="AL1270">
            <v>45261</v>
          </cell>
          <cell r="AM1270">
            <v>45701</v>
          </cell>
          <cell r="AN1270">
            <v>1</v>
          </cell>
          <cell r="AO1270">
            <v>3</v>
          </cell>
          <cell r="AP1270" t="str">
            <v>-</v>
          </cell>
          <cell r="AQ1270" t="str">
            <v>-</v>
          </cell>
          <cell r="AR1270" t="str">
            <v>-</v>
          </cell>
          <cell r="AS1270" t="str">
            <v>-</v>
          </cell>
          <cell r="AT1270" t="str">
            <v>-</v>
          </cell>
          <cell r="AU1270" t="str">
            <v>-</v>
          </cell>
          <cell r="AV1270" t="str">
            <v/>
          </cell>
          <cell r="AW1270">
            <v>6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6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14</v>
          </cell>
          <cell r="BH1270">
            <v>6</v>
          </cell>
          <cell r="BI1270">
            <v>0</v>
          </cell>
          <cell r="BJ1270">
            <v>0</v>
          </cell>
          <cell r="BK1270">
            <v>0</v>
          </cell>
          <cell r="BL1270">
            <v>0</v>
          </cell>
          <cell r="BM1270" t="str">
            <v/>
          </cell>
          <cell r="BN1270">
            <v>20</v>
          </cell>
          <cell r="BO1270">
            <v>14</v>
          </cell>
          <cell r="BP1270">
            <v>6</v>
          </cell>
          <cell r="BQ1270">
            <v>0</v>
          </cell>
          <cell r="BR1270">
            <v>0</v>
          </cell>
          <cell r="BS1270">
            <v>0</v>
          </cell>
          <cell r="BT1270">
            <v>0</v>
          </cell>
          <cell r="BU1270" t="str">
            <v/>
          </cell>
          <cell r="BV1270">
            <v>20</v>
          </cell>
          <cell r="BW1270">
            <v>5</v>
          </cell>
          <cell r="BX1270" t="str">
            <v>DOWNGRADE</v>
          </cell>
          <cell r="BY1270" t="str">
            <v>RESET</v>
          </cell>
        </row>
        <row r="1271">
          <cell r="A1271">
            <v>92330</v>
          </cell>
          <cell r="B1271" t="str">
            <v>Dwi Karti Handayani</v>
          </cell>
          <cell r="C1271" t="str">
            <v>TEMA C3</v>
          </cell>
          <cell r="D1271">
            <v>44881</v>
          </cell>
          <cell r="E1271" t="str">
            <v>Nov-22</v>
          </cell>
          <cell r="F1271" t="str">
            <v>REGULER</v>
          </cell>
          <cell r="G1271" t="str">
            <v>REGULER</v>
          </cell>
          <cell r="H1271" t="str">
            <v>REGULER</v>
          </cell>
          <cell r="I1271" t="str">
            <v>REGULER</v>
          </cell>
          <cell r="J1271" t="str">
            <v>-</v>
          </cell>
          <cell r="K1271" t="str">
            <v>REGULER</v>
          </cell>
          <cell r="L1271" t="str">
            <v>REGULER</v>
          </cell>
          <cell r="M1271">
            <v>14</v>
          </cell>
          <cell r="N1271">
            <v>7</v>
          </cell>
          <cell r="O1271">
            <v>23</v>
          </cell>
          <cell r="P1271">
            <v>2</v>
          </cell>
          <cell r="Q1271">
            <v>0</v>
          </cell>
          <cell r="R1271">
            <v>7</v>
          </cell>
          <cell r="S1271">
            <v>15</v>
          </cell>
          <cell r="T1271">
            <v>68</v>
          </cell>
          <cell r="U1271">
            <v>14</v>
          </cell>
          <cell r="V1271">
            <v>7</v>
          </cell>
          <cell r="W1271">
            <v>23</v>
          </cell>
          <cell r="X1271">
            <v>2</v>
          </cell>
          <cell r="Y1271">
            <v>0</v>
          </cell>
          <cell r="Z1271">
            <v>7</v>
          </cell>
          <cell r="AA1271">
            <v>15</v>
          </cell>
          <cell r="AB1271">
            <v>68</v>
          </cell>
          <cell r="AC1271">
            <v>1</v>
          </cell>
          <cell r="AD1271" t="str">
            <v>TIDAK</v>
          </cell>
          <cell r="AE1271" t="str">
            <v>TIDAK</v>
          </cell>
          <cell r="AF1271">
            <v>68</v>
          </cell>
          <cell r="AG1271">
            <v>1</v>
          </cell>
          <cell r="AH1271" t="str">
            <v>SAPHIRE</v>
          </cell>
          <cell r="AI1271">
            <v>0</v>
          </cell>
          <cell r="AJ1271" t="str">
            <v>Y</v>
          </cell>
          <cell r="AK1271">
            <v>0</v>
          </cell>
          <cell r="AL1271">
            <v>45261</v>
          </cell>
          <cell r="AM1271">
            <v>45701</v>
          </cell>
          <cell r="AN1271">
            <v>1</v>
          </cell>
          <cell r="AO1271">
            <v>68</v>
          </cell>
          <cell r="AP1271" t="str">
            <v>-</v>
          </cell>
          <cell r="AQ1271" t="str">
            <v>-</v>
          </cell>
          <cell r="AR1271" t="str">
            <v>-</v>
          </cell>
          <cell r="AS1271" t="str">
            <v>-</v>
          </cell>
          <cell r="AT1271" t="str">
            <v>-</v>
          </cell>
          <cell r="AU1271" t="str">
            <v>-</v>
          </cell>
          <cell r="AV1271" t="str">
            <v/>
          </cell>
          <cell r="AW1271">
            <v>4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4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9</v>
          </cell>
          <cell r="BH1271">
            <v>4</v>
          </cell>
          <cell r="BI1271">
            <v>0</v>
          </cell>
          <cell r="BJ1271">
            <v>0</v>
          </cell>
          <cell r="BK1271">
            <v>0</v>
          </cell>
          <cell r="BL1271">
            <v>0</v>
          </cell>
          <cell r="BM1271" t="str">
            <v/>
          </cell>
          <cell r="BN1271">
            <v>13</v>
          </cell>
          <cell r="BO1271">
            <v>9</v>
          </cell>
          <cell r="BP1271">
            <v>4</v>
          </cell>
          <cell r="BQ1271">
            <v>0</v>
          </cell>
          <cell r="BR1271">
            <v>0</v>
          </cell>
          <cell r="BS1271">
            <v>0</v>
          </cell>
          <cell r="BT1271">
            <v>0</v>
          </cell>
          <cell r="BU1271" t="str">
            <v/>
          </cell>
          <cell r="BV1271">
            <v>13</v>
          </cell>
          <cell r="BW1271">
            <v>5</v>
          </cell>
          <cell r="BX1271" t="str">
            <v>DOWNGRADE</v>
          </cell>
          <cell r="BY1271" t="str">
            <v>RESET</v>
          </cell>
        </row>
        <row r="1272">
          <cell r="A1272" t="str">
            <v>A3841</v>
          </cell>
          <cell r="B1272" t="str">
            <v>Dwi Lestari</v>
          </cell>
          <cell r="C1272" t="str">
            <v>TEMA C3</v>
          </cell>
          <cell r="D1272">
            <v>45371</v>
          </cell>
          <cell r="E1272" t="str">
            <v>Mar-24</v>
          </cell>
          <cell r="F1272" t="str">
            <v>-</v>
          </cell>
          <cell r="G1272" t="str">
            <v>-</v>
          </cell>
          <cell r="H1272" t="str">
            <v>-</v>
          </cell>
          <cell r="I1272" t="str">
            <v>REGULER</v>
          </cell>
          <cell r="J1272" t="str">
            <v>-</v>
          </cell>
          <cell r="K1272" t="str">
            <v>-</v>
          </cell>
          <cell r="L1272" t="str">
            <v>-</v>
          </cell>
          <cell r="M1272">
            <v>0</v>
          </cell>
          <cell r="N1272">
            <v>0</v>
          </cell>
          <cell r="O1272">
            <v>0</v>
          </cell>
          <cell r="P1272">
            <v>1</v>
          </cell>
          <cell r="Q1272">
            <v>0</v>
          </cell>
          <cell r="R1272">
            <v>0</v>
          </cell>
          <cell r="S1272" t="str">
            <v/>
          </cell>
          <cell r="T1272">
            <v>1</v>
          </cell>
          <cell r="U1272">
            <v>0</v>
          </cell>
          <cell r="V1272">
            <v>0</v>
          </cell>
          <cell r="W1272">
            <v>0</v>
          </cell>
          <cell r="X1272">
            <v>1</v>
          </cell>
          <cell r="Y1272">
            <v>0</v>
          </cell>
          <cell r="Z1272">
            <v>0</v>
          </cell>
          <cell r="AA1272" t="str">
            <v/>
          </cell>
          <cell r="AB1272">
            <v>1</v>
          </cell>
          <cell r="AC1272">
            <v>3</v>
          </cell>
          <cell r="AD1272" t="str">
            <v>DOWNGRADE</v>
          </cell>
          <cell r="AE1272" t="str">
            <v>RESET</v>
          </cell>
          <cell r="AF1272">
            <v>0</v>
          </cell>
          <cell r="AG1272">
            <v>1</v>
          </cell>
          <cell r="AH1272" t="str">
            <v>SAPHIRE</v>
          </cell>
          <cell r="AI1272">
            <v>0</v>
          </cell>
          <cell r="AJ1272" t="str">
            <v>FALSE</v>
          </cell>
          <cell r="AK1272">
            <v>0</v>
          </cell>
          <cell r="AL1272">
            <v>45261</v>
          </cell>
          <cell r="AM1272">
            <v>45701</v>
          </cell>
          <cell r="AN1272">
            <v>1</v>
          </cell>
          <cell r="AO1272">
            <v>0</v>
          </cell>
          <cell r="AP1272" t="str">
            <v>-</v>
          </cell>
          <cell r="AQ1272" t="str">
            <v>-</v>
          </cell>
          <cell r="AR1272" t="str">
            <v>-</v>
          </cell>
          <cell r="AS1272" t="str">
            <v>-</v>
          </cell>
          <cell r="AT1272" t="str">
            <v>-</v>
          </cell>
          <cell r="AU1272" t="str">
            <v>-</v>
          </cell>
          <cell r="AV1272" t="str">
            <v/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 t="str">
            <v/>
          </cell>
          <cell r="BH1272">
            <v>0</v>
          </cell>
          <cell r="BI1272">
            <v>0</v>
          </cell>
          <cell r="BJ1272">
            <v>0</v>
          </cell>
          <cell r="BK1272">
            <v>0</v>
          </cell>
          <cell r="BL1272">
            <v>0</v>
          </cell>
          <cell r="BM1272" t="str">
            <v/>
          </cell>
          <cell r="BN1272">
            <v>0</v>
          </cell>
          <cell r="BO1272" t="str">
            <v/>
          </cell>
          <cell r="BP1272">
            <v>0</v>
          </cell>
          <cell r="BQ1272">
            <v>0</v>
          </cell>
          <cell r="BR1272">
            <v>0</v>
          </cell>
          <cell r="BS1272">
            <v>0</v>
          </cell>
          <cell r="BT1272">
            <v>0</v>
          </cell>
          <cell r="BU1272" t="str">
            <v/>
          </cell>
          <cell r="BV1272">
            <v>0</v>
          </cell>
          <cell r="BW1272">
            <v>7</v>
          </cell>
          <cell r="BX1272" t="str">
            <v>DOWNGRADE</v>
          </cell>
          <cell r="BY1272" t="str">
            <v>RESET</v>
          </cell>
        </row>
        <row r="1273">
          <cell r="A1273" t="str">
            <v>A0608</v>
          </cell>
          <cell r="B1273" t="str">
            <v>Eka Widiyaningsih</v>
          </cell>
          <cell r="C1273" t="str">
            <v>TEMA C3</v>
          </cell>
          <cell r="D1273">
            <v>45385</v>
          </cell>
          <cell r="E1273" t="str">
            <v>Apr-24</v>
          </cell>
          <cell r="F1273" t="str">
            <v>-</v>
          </cell>
          <cell r="G1273" t="str">
            <v>-</v>
          </cell>
          <cell r="H1273" t="str">
            <v>-</v>
          </cell>
          <cell r="I1273" t="str">
            <v>-</v>
          </cell>
          <cell r="J1273" t="str">
            <v>REGULER</v>
          </cell>
          <cell r="K1273" t="str">
            <v>-</v>
          </cell>
          <cell r="L1273" t="str">
            <v>-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9</v>
          </cell>
          <cell r="R1273">
            <v>0</v>
          </cell>
          <cell r="S1273" t="str">
            <v/>
          </cell>
          <cell r="T1273">
            <v>9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9</v>
          </cell>
          <cell r="Z1273">
            <v>0</v>
          </cell>
          <cell r="AA1273" t="str">
            <v/>
          </cell>
          <cell r="AB1273">
            <v>9</v>
          </cell>
          <cell r="AC1273">
            <v>2</v>
          </cell>
          <cell r="AD1273" t="str">
            <v>TIDAK</v>
          </cell>
          <cell r="AE1273" t="str">
            <v>TIDAK</v>
          </cell>
          <cell r="AF1273">
            <v>9</v>
          </cell>
          <cell r="AG1273">
            <v>1</v>
          </cell>
          <cell r="AH1273" t="str">
            <v>SAPHIRE</v>
          </cell>
          <cell r="AI1273">
            <v>0</v>
          </cell>
          <cell r="AJ1273" t="str">
            <v>FALSE</v>
          </cell>
          <cell r="AK1273">
            <v>0</v>
          </cell>
          <cell r="AL1273">
            <v>45261</v>
          </cell>
          <cell r="AM1273">
            <v>45701</v>
          </cell>
          <cell r="AN1273">
            <v>1</v>
          </cell>
          <cell r="AO1273">
            <v>9</v>
          </cell>
          <cell r="AP1273" t="str">
            <v>-</v>
          </cell>
          <cell r="AQ1273" t="str">
            <v>-</v>
          </cell>
          <cell r="AR1273" t="str">
            <v>-</v>
          </cell>
          <cell r="AS1273" t="str">
            <v>-</v>
          </cell>
          <cell r="AT1273" t="str">
            <v>-</v>
          </cell>
          <cell r="AU1273" t="str">
            <v>-</v>
          </cell>
          <cell r="AV1273" t="str">
            <v/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 t="str">
            <v/>
          </cell>
          <cell r="BH1273">
            <v>0</v>
          </cell>
          <cell r="BI1273">
            <v>0</v>
          </cell>
          <cell r="BJ1273">
            <v>0</v>
          </cell>
          <cell r="BK1273">
            <v>0</v>
          </cell>
          <cell r="BL1273">
            <v>0</v>
          </cell>
          <cell r="BM1273" t="str">
            <v/>
          </cell>
          <cell r="BN1273">
            <v>0</v>
          </cell>
          <cell r="BO1273" t="str">
            <v/>
          </cell>
          <cell r="BP1273">
            <v>0</v>
          </cell>
          <cell r="BQ1273">
            <v>0</v>
          </cell>
          <cell r="BR1273">
            <v>0</v>
          </cell>
          <cell r="BS1273">
            <v>0</v>
          </cell>
          <cell r="BT1273">
            <v>0</v>
          </cell>
          <cell r="BU1273" t="str">
            <v/>
          </cell>
          <cell r="BV1273">
            <v>0</v>
          </cell>
          <cell r="BW1273">
            <v>7</v>
          </cell>
          <cell r="BX1273" t="str">
            <v>DOWNGRADE</v>
          </cell>
          <cell r="BY1273" t="str">
            <v>RESET</v>
          </cell>
        </row>
        <row r="1274">
          <cell r="A1274" t="str">
            <v>A3279</v>
          </cell>
          <cell r="B1274" t="str">
            <v>Elia Deswita</v>
          </cell>
          <cell r="C1274" t="str">
            <v>TEMA C3</v>
          </cell>
          <cell r="D1274">
            <v>45246</v>
          </cell>
          <cell r="E1274" t="str">
            <v>Nov-23</v>
          </cell>
          <cell r="F1274" t="str">
            <v>REGULER</v>
          </cell>
          <cell r="G1274" t="str">
            <v>REGULER</v>
          </cell>
          <cell r="H1274" t="str">
            <v>-</v>
          </cell>
          <cell r="I1274" t="str">
            <v>-</v>
          </cell>
          <cell r="J1274" t="str">
            <v>-</v>
          </cell>
          <cell r="K1274" t="str">
            <v>-</v>
          </cell>
          <cell r="L1274" t="str">
            <v>-</v>
          </cell>
          <cell r="M1274">
            <v>0</v>
          </cell>
          <cell r="N1274">
            <v>1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 t="str">
            <v/>
          </cell>
          <cell r="T1274">
            <v>1</v>
          </cell>
          <cell r="U1274">
            <v>0</v>
          </cell>
          <cell r="V1274">
            <v>1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 t="str">
            <v/>
          </cell>
          <cell r="AB1274">
            <v>1</v>
          </cell>
          <cell r="AC1274">
            <v>6</v>
          </cell>
          <cell r="AD1274" t="str">
            <v>DOWNGRADE</v>
          </cell>
          <cell r="AE1274" t="str">
            <v>RESET</v>
          </cell>
          <cell r="AF1274">
            <v>0</v>
          </cell>
          <cell r="AG1274">
            <v>1</v>
          </cell>
          <cell r="AH1274" t="str">
            <v>SAPHIRE</v>
          </cell>
          <cell r="AI1274">
            <v>0</v>
          </cell>
          <cell r="AJ1274" t="str">
            <v>FALSE</v>
          </cell>
          <cell r="AK1274">
            <v>0</v>
          </cell>
          <cell r="AL1274">
            <v>45261</v>
          </cell>
          <cell r="AM1274">
            <v>45701</v>
          </cell>
          <cell r="AN1274">
            <v>1</v>
          </cell>
          <cell r="AO1274">
            <v>0</v>
          </cell>
          <cell r="AP1274" t="str">
            <v>-</v>
          </cell>
          <cell r="AQ1274" t="str">
            <v>-</v>
          </cell>
          <cell r="AR1274" t="str">
            <v>-</v>
          </cell>
          <cell r="AS1274" t="str">
            <v>-</v>
          </cell>
          <cell r="AT1274" t="str">
            <v>-</v>
          </cell>
          <cell r="AU1274" t="str">
            <v>-</v>
          </cell>
          <cell r="AV1274" t="str">
            <v/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 t="str">
            <v/>
          </cell>
          <cell r="BH1274">
            <v>0</v>
          </cell>
          <cell r="BI1274">
            <v>0</v>
          </cell>
          <cell r="BJ1274">
            <v>0</v>
          </cell>
          <cell r="BK1274">
            <v>0</v>
          </cell>
          <cell r="BL1274">
            <v>0</v>
          </cell>
          <cell r="BM1274" t="str">
            <v/>
          </cell>
          <cell r="BN1274">
            <v>0</v>
          </cell>
          <cell r="BO1274" t="str">
            <v/>
          </cell>
          <cell r="BP1274">
            <v>0</v>
          </cell>
          <cell r="BQ1274">
            <v>0</v>
          </cell>
          <cell r="BR1274">
            <v>0</v>
          </cell>
          <cell r="BS1274">
            <v>0</v>
          </cell>
          <cell r="BT1274">
            <v>0</v>
          </cell>
          <cell r="BU1274" t="str">
            <v/>
          </cell>
          <cell r="BV1274">
            <v>0</v>
          </cell>
          <cell r="BW1274">
            <v>7</v>
          </cell>
          <cell r="BX1274" t="str">
            <v>DOWNGRADE</v>
          </cell>
          <cell r="BY1274" t="str">
            <v>RESET</v>
          </cell>
        </row>
        <row r="1275">
          <cell r="A1275" t="str">
            <v>A3969</v>
          </cell>
          <cell r="B1275" t="str">
            <v>Eudia Melka Novitasari</v>
          </cell>
          <cell r="C1275" t="str">
            <v>TEMA C3</v>
          </cell>
          <cell r="D1275">
            <v>45384</v>
          </cell>
          <cell r="E1275" t="str">
            <v>Apr-24</v>
          </cell>
          <cell r="F1275" t="str">
            <v>-</v>
          </cell>
          <cell r="G1275" t="str">
            <v>-</v>
          </cell>
          <cell r="H1275" t="str">
            <v>-</v>
          </cell>
          <cell r="I1275" t="str">
            <v>-</v>
          </cell>
          <cell r="J1275" t="str">
            <v>REGULER</v>
          </cell>
          <cell r="K1275" t="str">
            <v>REGULER</v>
          </cell>
          <cell r="L1275" t="str">
            <v>-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8</v>
          </cell>
          <cell r="R1275">
            <v>1</v>
          </cell>
          <cell r="S1275" t="str">
            <v/>
          </cell>
          <cell r="T1275">
            <v>9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8</v>
          </cell>
          <cell r="Z1275">
            <v>1</v>
          </cell>
          <cell r="AA1275" t="str">
            <v/>
          </cell>
          <cell r="AB1275">
            <v>9</v>
          </cell>
          <cell r="AC1275">
            <v>1</v>
          </cell>
          <cell r="AD1275" t="str">
            <v>TIDAK</v>
          </cell>
          <cell r="AE1275" t="str">
            <v>TIDAK</v>
          </cell>
          <cell r="AF1275">
            <v>9</v>
          </cell>
          <cell r="AG1275">
            <v>1</v>
          </cell>
          <cell r="AH1275" t="str">
            <v>SAPHIRE</v>
          </cell>
          <cell r="AI1275">
            <v>0</v>
          </cell>
          <cell r="AJ1275" t="str">
            <v>FALSE</v>
          </cell>
          <cell r="AK1275">
            <v>0</v>
          </cell>
          <cell r="AL1275">
            <v>45261</v>
          </cell>
          <cell r="AM1275">
            <v>45701</v>
          </cell>
          <cell r="AN1275">
            <v>1</v>
          </cell>
          <cell r="AO1275">
            <v>9</v>
          </cell>
          <cell r="AP1275" t="str">
            <v>-</v>
          </cell>
          <cell r="AQ1275" t="str">
            <v>-</v>
          </cell>
          <cell r="AR1275" t="str">
            <v>-</v>
          </cell>
          <cell r="AS1275" t="str">
            <v>-</v>
          </cell>
          <cell r="AT1275" t="str">
            <v>-</v>
          </cell>
          <cell r="AU1275" t="str">
            <v>-</v>
          </cell>
          <cell r="AV1275" t="str">
            <v/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 t="str">
            <v/>
          </cell>
          <cell r="BH1275">
            <v>0</v>
          </cell>
          <cell r="BI1275">
            <v>0</v>
          </cell>
          <cell r="BJ1275">
            <v>0</v>
          </cell>
          <cell r="BK1275">
            <v>0</v>
          </cell>
          <cell r="BL1275">
            <v>0</v>
          </cell>
          <cell r="BM1275" t="str">
            <v/>
          </cell>
          <cell r="BN1275">
            <v>0</v>
          </cell>
          <cell r="BO1275" t="str">
            <v/>
          </cell>
          <cell r="BP1275">
            <v>0</v>
          </cell>
          <cell r="BQ1275">
            <v>0</v>
          </cell>
          <cell r="BR1275">
            <v>0</v>
          </cell>
          <cell r="BS1275">
            <v>0</v>
          </cell>
          <cell r="BT1275">
            <v>0</v>
          </cell>
          <cell r="BU1275" t="str">
            <v/>
          </cell>
          <cell r="BV1275">
            <v>0</v>
          </cell>
          <cell r="BW1275">
            <v>7</v>
          </cell>
          <cell r="BX1275" t="str">
            <v>DOWNGRADE</v>
          </cell>
          <cell r="BY1275" t="str">
            <v>RESET</v>
          </cell>
        </row>
        <row r="1276">
          <cell r="A1276" t="str">
            <v>A3926</v>
          </cell>
          <cell r="B1276" t="str">
            <v>Farizka Rusyda Nasution</v>
          </cell>
          <cell r="C1276" t="str">
            <v>TEMA C3</v>
          </cell>
          <cell r="D1276">
            <v>45369</v>
          </cell>
          <cell r="E1276" t="str">
            <v>Mar-24</v>
          </cell>
          <cell r="F1276" t="str">
            <v>-</v>
          </cell>
          <cell r="G1276" t="str">
            <v>-</v>
          </cell>
          <cell r="H1276" t="str">
            <v>-</v>
          </cell>
          <cell r="I1276" t="str">
            <v>REGULER</v>
          </cell>
          <cell r="J1276" t="str">
            <v>REGULER</v>
          </cell>
          <cell r="K1276" t="str">
            <v>-</v>
          </cell>
          <cell r="L1276" t="str">
            <v>-</v>
          </cell>
          <cell r="M1276">
            <v>0</v>
          </cell>
          <cell r="N1276">
            <v>0</v>
          </cell>
          <cell r="O1276">
            <v>0</v>
          </cell>
          <cell r="P1276">
            <v>7</v>
          </cell>
          <cell r="Q1276">
            <v>9</v>
          </cell>
          <cell r="R1276">
            <v>0</v>
          </cell>
          <cell r="S1276" t="str">
            <v/>
          </cell>
          <cell r="T1276">
            <v>16</v>
          </cell>
          <cell r="U1276">
            <v>0</v>
          </cell>
          <cell r="V1276">
            <v>0</v>
          </cell>
          <cell r="W1276">
            <v>0</v>
          </cell>
          <cell r="X1276">
            <v>7</v>
          </cell>
          <cell r="Y1276">
            <v>9</v>
          </cell>
          <cell r="Z1276">
            <v>0</v>
          </cell>
          <cell r="AA1276" t="str">
            <v/>
          </cell>
          <cell r="AB1276">
            <v>16</v>
          </cell>
          <cell r="AC1276">
            <v>2</v>
          </cell>
          <cell r="AD1276" t="str">
            <v>TIDAK</v>
          </cell>
          <cell r="AE1276" t="str">
            <v>TIDAK</v>
          </cell>
          <cell r="AF1276">
            <v>16</v>
          </cell>
          <cell r="AG1276">
            <v>1</v>
          </cell>
          <cell r="AH1276" t="str">
            <v>SAPHIRE</v>
          </cell>
          <cell r="AI1276">
            <v>0</v>
          </cell>
          <cell r="AJ1276" t="str">
            <v>FALSE</v>
          </cell>
          <cell r="AK1276">
            <v>0</v>
          </cell>
          <cell r="AL1276">
            <v>45261</v>
          </cell>
          <cell r="AM1276">
            <v>45701</v>
          </cell>
          <cell r="AN1276">
            <v>1</v>
          </cell>
          <cell r="AO1276">
            <v>16</v>
          </cell>
          <cell r="AP1276" t="str">
            <v>-</v>
          </cell>
          <cell r="AQ1276" t="str">
            <v>-</v>
          </cell>
          <cell r="AR1276" t="str">
            <v>-</v>
          </cell>
          <cell r="AS1276" t="str">
            <v>-</v>
          </cell>
          <cell r="AT1276" t="str">
            <v>-</v>
          </cell>
          <cell r="AU1276" t="str">
            <v>-</v>
          </cell>
          <cell r="AV1276" t="str">
            <v/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 t="str">
            <v/>
          </cell>
          <cell r="BH1276">
            <v>0</v>
          </cell>
          <cell r="BI1276">
            <v>0</v>
          </cell>
          <cell r="BJ1276">
            <v>0</v>
          </cell>
          <cell r="BK1276">
            <v>0</v>
          </cell>
          <cell r="BL1276">
            <v>0</v>
          </cell>
          <cell r="BM1276" t="str">
            <v/>
          </cell>
          <cell r="BN1276">
            <v>0</v>
          </cell>
          <cell r="BO1276" t="str">
            <v/>
          </cell>
          <cell r="BP1276">
            <v>0</v>
          </cell>
          <cell r="BQ1276">
            <v>0</v>
          </cell>
          <cell r="BR1276">
            <v>0</v>
          </cell>
          <cell r="BS1276">
            <v>0</v>
          </cell>
          <cell r="BT1276">
            <v>0</v>
          </cell>
          <cell r="BU1276" t="str">
            <v/>
          </cell>
          <cell r="BV1276">
            <v>0</v>
          </cell>
          <cell r="BW1276">
            <v>7</v>
          </cell>
          <cell r="BX1276" t="str">
            <v>DOWNGRADE</v>
          </cell>
          <cell r="BY1276" t="str">
            <v>RESET</v>
          </cell>
        </row>
        <row r="1277">
          <cell r="A1277" t="str">
            <v>A4100</v>
          </cell>
          <cell r="B1277" t="str">
            <v>FIRDA NIR MALASARI</v>
          </cell>
          <cell r="C1277" t="str">
            <v>TEMA C3</v>
          </cell>
          <cell r="D1277">
            <v>45455</v>
          </cell>
          <cell r="E1277" t="str">
            <v>Jun-24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 t="str">
            <v>REGULER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4</v>
          </cell>
          <cell r="T1277">
            <v>4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4</v>
          </cell>
          <cell r="AB1277">
            <v>4</v>
          </cell>
          <cell r="AC1277">
            <v>0</v>
          </cell>
          <cell r="AD1277" t="str">
            <v>TIDAK</v>
          </cell>
          <cell r="AE1277" t="str">
            <v>TIDAK</v>
          </cell>
          <cell r="AF1277">
            <v>4</v>
          </cell>
          <cell r="AG1277">
            <v>1</v>
          </cell>
          <cell r="AH1277" t="str">
            <v>SAPHIRE</v>
          </cell>
          <cell r="AI1277">
            <v>0</v>
          </cell>
          <cell r="AJ1277" t="str">
            <v>FALSE</v>
          </cell>
          <cell r="AK1277">
            <v>0</v>
          </cell>
          <cell r="AL1277">
            <v>45261</v>
          </cell>
          <cell r="AM1277">
            <v>45701</v>
          </cell>
          <cell r="AN1277">
            <v>1</v>
          </cell>
          <cell r="AO1277">
            <v>4</v>
          </cell>
          <cell r="AP1277" t="str">
            <v>-</v>
          </cell>
          <cell r="AQ1277" t="str">
            <v>-</v>
          </cell>
          <cell r="AR1277" t="str">
            <v>-</v>
          </cell>
          <cell r="AS1277" t="str">
            <v>-</v>
          </cell>
          <cell r="AT1277" t="str">
            <v>-</v>
          </cell>
          <cell r="AU1277" t="str">
            <v>-</v>
          </cell>
          <cell r="AV1277" t="str">
            <v/>
          </cell>
          <cell r="AW1277">
            <v>25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25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9</v>
          </cell>
          <cell r="BH1277">
            <v>25</v>
          </cell>
          <cell r="BI1277">
            <v>0</v>
          </cell>
          <cell r="BJ1277">
            <v>0</v>
          </cell>
          <cell r="BK1277">
            <v>0</v>
          </cell>
          <cell r="BL1277">
            <v>0</v>
          </cell>
          <cell r="BM1277" t="str">
            <v/>
          </cell>
          <cell r="BN1277">
            <v>34</v>
          </cell>
          <cell r="BO1277">
            <v>9</v>
          </cell>
          <cell r="BP1277">
            <v>25</v>
          </cell>
          <cell r="BQ1277">
            <v>0</v>
          </cell>
          <cell r="BR1277">
            <v>0</v>
          </cell>
          <cell r="BS1277">
            <v>0</v>
          </cell>
          <cell r="BT1277">
            <v>0</v>
          </cell>
          <cell r="BU1277" t="str">
            <v/>
          </cell>
          <cell r="BV1277">
            <v>34</v>
          </cell>
          <cell r="BW1277">
            <v>5</v>
          </cell>
          <cell r="BX1277" t="str">
            <v>DOWNGRADE</v>
          </cell>
          <cell r="BY1277" t="str">
            <v>RESET</v>
          </cell>
        </row>
        <row r="1278">
          <cell r="A1278" t="str">
            <v>A1635</v>
          </cell>
          <cell r="B1278" t="str">
            <v>Frisky Rosmalina</v>
          </cell>
          <cell r="C1278" t="str">
            <v>TEMA C3</v>
          </cell>
          <cell r="D1278">
            <v>44992</v>
          </cell>
          <cell r="E1278" t="str">
            <v>Mar-23</v>
          </cell>
          <cell r="F1278" t="str">
            <v>REGULER</v>
          </cell>
          <cell r="G1278" t="str">
            <v>REGULER</v>
          </cell>
          <cell r="H1278" t="str">
            <v>REGULER</v>
          </cell>
          <cell r="I1278" t="str">
            <v>REGULER</v>
          </cell>
          <cell r="J1278" t="str">
            <v>REGULER</v>
          </cell>
          <cell r="K1278" t="str">
            <v>REGULER</v>
          </cell>
          <cell r="L1278" t="str">
            <v>-</v>
          </cell>
          <cell r="M1278">
            <v>4</v>
          </cell>
          <cell r="N1278">
            <v>7</v>
          </cell>
          <cell r="O1278">
            <v>22</v>
          </cell>
          <cell r="P1278">
            <v>19</v>
          </cell>
          <cell r="Q1278">
            <v>27</v>
          </cell>
          <cell r="R1278">
            <v>3</v>
          </cell>
          <cell r="S1278" t="str">
            <v/>
          </cell>
          <cell r="T1278">
            <v>82</v>
          </cell>
          <cell r="U1278">
            <v>4</v>
          </cell>
          <cell r="V1278">
            <v>7</v>
          </cell>
          <cell r="W1278">
            <v>22</v>
          </cell>
          <cell r="X1278">
            <v>19</v>
          </cell>
          <cell r="Y1278">
            <v>27</v>
          </cell>
          <cell r="Z1278">
            <v>3</v>
          </cell>
          <cell r="AA1278" t="str">
            <v/>
          </cell>
          <cell r="AB1278">
            <v>82</v>
          </cell>
          <cell r="AC1278">
            <v>1</v>
          </cell>
          <cell r="AD1278" t="str">
            <v>TIDAK</v>
          </cell>
          <cell r="AE1278" t="str">
            <v>TIDAK</v>
          </cell>
          <cell r="AF1278">
            <v>82</v>
          </cell>
          <cell r="AG1278">
            <v>1</v>
          </cell>
          <cell r="AH1278" t="str">
            <v>SAPHIRE</v>
          </cell>
          <cell r="AI1278">
            <v>0</v>
          </cell>
          <cell r="AJ1278" t="str">
            <v>Y</v>
          </cell>
          <cell r="AK1278">
            <v>0</v>
          </cell>
          <cell r="AL1278">
            <v>45261</v>
          </cell>
          <cell r="AM1278">
            <v>45701</v>
          </cell>
          <cell r="AN1278">
            <v>1</v>
          </cell>
          <cell r="AO1278">
            <v>82</v>
          </cell>
          <cell r="AP1278" t="str">
            <v>-</v>
          </cell>
          <cell r="AQ1278" t="str">
            <v>-</v>
          </cell>
          <cell r="AR1278" t="str">
            <v>-</v>
          </cell>
          <cell r="AS1278" t="str">
            <v>-</v>
          </cell>
          <cell r="AT1278" t="str">
            <v>-</v>
          </cell>
          <cell r="AU1278" t="str">
            <v>-</v>
          </cell>
          <cell r="AV1278" t="str">
            <v/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 t="str">
            <v/>
          </cell>
          <cell r="BH1278">
            <v>0</v>
          </cell>
          <cell r="BI1278">
            <v>0</v>
          </cell>
          <cell r="BJ1278">
            <v>0</v>
          </cell>
          <cell r="BK1278">
            <v>0</v>
          </cell>
          <cell r="BL1278">
            <v>0</v>
          </cell>
          <cell r="BM1278" t="str">
            <v/>
          </cell>
          <cell r="BN1278">
            <v>0</v>
          </cell>
          <cell r="BO1278" t="str">
            <v/>
          </cell>
          <cell r="BP1278">
            <v>0</v>
          </cell>
          <cell r="BQ1278">
            <v>0</v>
          </cell>
          <cell r="BR1278">
            <v>0</v>
          </cell>
          <cell r="BS1278">
            <v>0</v>
          </cell>
          <cell r="BT1278">
            <v>0</v>
          </cell>
          <cell r="BU1278" t="str">
            <v/>
          </cell>
          <cell r="BV1278">
            <v>0</v>
          </cell>
          <cell r="BW1278">
            <v>7</v>
          </cell>
          <cell r="BX1278" t="str">
            <v>DOWNGRADE</v>
          </cell>
          <cell r="BY1278" t="str">
            <v>RESET</v>
          </cell>
        </row>
        <row r="1279">
          <cell r="A1279" t="str">
            <v>A2741</v>
          </cell>
          <cell r="B1279" t="str">
            <v>Indah Pratiwi</v>
          </cell>
          <cell r="C1279" t="str">
            <v>TEMA C3</v>
          </cell>
          <cell r="D1279">
            <v>45139</v>
          </cell>
          <cell r="E1279" t="str">
            <v>Aug-23</v>
          </cell>
          <cell r="F1279" t="str">
            <v>REGULER</v>
          </cell>
          <cell r="G1279" t="str">
            <v>-</v>
          </cell>
          <cell r="H1279" t="str">
            <v>REGULER</v>
          </cell>
          <cell r="I1279" t="str">
            <v>-</v>
          </cell>
          <cell r="J1279" t="str">
            <v>-</v>
          </cell>
          <cell r="K1279" t="str">
            <v>-</v>
          </cell>
          <cell r="L1279" t="str">
            <v>-</v>
          </cell>
          <cell r="M1279">
            <v>0</v>
          </cell>
          <cell r="N1279">
            <v>0</v>
          </cell>
          <cell r="O1279">
            <v>2</v>
          </cell>
          <cell r="P1279">
            <v>0</v>
          </cell>
          <cell r="Q1279">
            <v>0</v>
          </cell>
          <cell r="R1279">
            <v>0</v>
          </cell>
          <cell r="S1279" t="str">
            <v/>
          </cell>
          <cell r="T1279">
            <v>2</v>
          </cell>
          <cell r="U1279">
            <v>0</v>
          </cell>
          <cell r="V1279">
            <v>0</v>
          </cell>
          <cell r="W1279">
            <v>2</v>
          </cell>
          <cell r="X1279">
            <v>0</v>
          </cell>
          <cell r="Y1279">
            <v>0</v>
          </cell>
          <cell r="Z1279">
            <v>0</v>
          </cell>
          <cell r="AA1279" t="str">
            <v/>
          </cell>
          <cell r="AB1279">
            <v>2</v>
          </cell>
          <cell r="AC1279">
            <v>6</v>
          </cell>
          <cell r="AD1279" t="str">
            <v>DOWNGRADE</v>
          </cell>
          <cell r="AE1279" t="str">
            <v>RESET</v>
          </cell>
          <cell r="AF1279">
            <v>0</v>
          </cell>
          <cell r="AG1279">
            <v>1</v>
          </cell>
          <cell r="AH1279" t="str">
            <v>SAPHIRE</v>
          </cell>
          <cell r="AI1279">
            <v>0</v>
          </cell>
          <cell r="AJ1279" t="str">
            <v>FALSE</v>
          </cell>
          <cell r="AK1279">
            <v>0</v>
          </cell>
          <cell r="AL1279">
            <v>45261</v>
          </cell>
          <cell r="AM1279">
            <v>45701</v>
          </cell>
          <cell r="AN1279">
            <v>1</v>
          </cell>
          <cell r="AO1279">
            <v>0</v>
          </cell>
          <cell r="AP1279" t="str">
            <v>-</v>
          </cell>
          <cell r="AQ1279" t="str">
            <v>-</v>
          </cell>
          <cell r="AR1279" t="str">
            <v>-</v>
          </cell>
          <cell r="AS1279" t="str">
            <v>-</v>
          </cell>
          <cell r="AT1279" t="str">
            <v>-</v>
          </cell>
          <cell r="AU1279" t="str">
            <v>-</v>
          </cell>
          <cell r="AV1279" t="str">
            <v/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 t="str">
            <v/>
          </cell>
          <cell r="BH1279">
            <v>0</v>
          </cell>
          <cell r="BI1279">
            <v>0</v>
          </cell>
          <cell r="BJ1279">
            <v>0</v>
          </cell>
          <cell r="BK1279">
            <v>0</v>
          </cell>
          <cell r="BL1279">
            <v>0</v>
          </cell>
          <cell r="BM1279" t="str">
            <v/>
          </cell>
          <cell r="BN1279">
            <v>0</v>
          </cell>
          <cell r="BO1279" t="str">
            <v/>
          </cell>
          <cell r="BP1279">
            <v>0</v>
          </cell>
          <cell r="BQ1279">
            <v>0</v>
          </cell>
          <cell r="BR1279">
            <v>0</v>
          </cell>
          <cell r="BS1279">
            <v>0</v>
          </cell>
          <cell r="BT1279">
            <v>0</v>
          </cell>
          <cell r="BU1279" t="str">
            <v/>
          </cell>
          <cell r="BV1279">
            <v>0</v>
          </cell>
          <cell r="BW1279">
            <v>7</v>
          </cell>
          <cell r="BX1279" t="str">
            <v>DOWNGRADE</v>
          </cell>
          <cell r="BY1279" t="str">
            <v>RESET</v>
          </cell>
        </row>
        <row r="1280">
          <cell r="A1280" t="str">
            <v>A1757</v>
          </cell>
          <cell r="B1280" t="str">
            <v>Jhon Gusman</v>
          </cell>
          <cell r="C1280" t="str">
            <v>TEMA C3</v>
          </cell>
          <cell r="D1280">
            <v>44991</v>
          </cell>
          <cell r="E1280" t="str">
            <v>Mar-23</v>
          </cell>
          <cell r="F1280" t="str">
            <v>EKSKLUSIF</v>
          </cell>
          <cell r="G1280" t="str">
            <v>EKSKLUSIF</v>
          </cell>
          <cell r="H1280" t="str">
            <v>-</v>
          </cell>
          <cell r="I1280" t="str">
            <v>-</v>
          </cell>
          <cell r="J1280" t="str">
            <v>-</v>
          </cell>
          <cell r="K1280" t="str">
            <v>-</v>
          </cell>
          <cell r="L1280" t="str">
            <v>-</v>
          </cell>
          <cell r="M1280">
            <v>16</v>
          </cell>
          <cell r="N1280">
            <v>41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 t="str">
            <v/>
          </cell>
          <cell r="T1280">
            <v>57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 t="str">
            <v/>
          </cell>
          <cell r="AB1280">
            <v>0</v>
          </cell>
          <cell r="AC1280">
            <v>5</v>
          </cell>
          <cell r="AD1280" t="str">
            <v>DOWNGRADE</v>
          </cell>
          <cell r="AE1280" t="str">
            <v>RESET</v>
          </cell>
          <cell r="AF1280">
            <v>0</v>
          </cell>
          <cell r="AG1280">
            <v>3</v>
          </cell>
          <cell r="AH1280" t="str">
            <v>SAPHIRE</v>
          </cell>
          <cell r="AI1280">
            <v>0</v>
          </cell>
          <cell r="AJ1280" t="str">
            <v>FALSE</v>
          </cell>
          <cell r="AK1280">
            <v>0</v>
          </cell>
          <cell r="AL1280">
            <v>45261</v>
          </cell>
          <cell r="AM1280">
            <v>45701</v>
          </cell>
          <cell r="AN1280">
            <v>1</v>
          </cell>
          <cell r="AO1280">
            <v>0</v>
          </cell>
          <cell r="AP1280" t="str">
            <v>-</v>
          </cell>
          <cell r="AQ1280" t="str">
            <v>-</v>
          </cell>
          <cell r="AR1280" t="str">
            <v>-</v>
          </cell>
          <cell r="AS1280" t="str">
            <v>-</v>
          </cell>
          <cell r="AT1280" t="str">
            <v>-</v>
          </cell>
          <cell r="AU1280" t="str">
            <v>-</v>
          </cell>
          <cell r="AV1280" t="str">
            <v/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 t="str">
            <v/>
          </cell>
          <cell r="BH1280">
            <v>0</v>
          </cell>
          <cell r="BI1280">
            <v>0</v>
          </cell>
          <cell r="BJ1280">
            <v>0</v>
          </cell>
          <cell r="BK1280">
            <v>0</v>
          </cell>
          <cell r="BL1280">
            <v>0</v>
          </cell>
          <cell r="BM1280" t="str">
            <v/>
          </cell>
          <cell r="BN1280">
            <v>0</v>
          </cell>
          <cell r="BO1280" t="str">
            <v/>
          </cell>
          <cell r="BP1280">
            <v>0</v>
          </cell>
          <cell r="BQ1280">
            <v>0</v>
          </cell>
          <cell r="BR1280">
            <v>0</v>
          </cell>
          <cell r="BS1280">
            <v>0</v>
          </cell>
          <cell r="BT1280">
            <v>0</v>
          </cell>
          <cell r="BU1280" t="str">
            <v/>
          </cell>
          <cell r="BV1280">
            <v>0</v>
          </cell>
          <cell r="BW1280">
            <v>7</v>
          </cell>
          <cell r="BX1280" t="str">
            <v>DOWNGRADE</v>
          </cell>
          <cell r="BY1280" t="str">
            <v>RESET</v>
          </cell>
        </row>
        <row r="1281">
          <cell r="A1281" t="str">
            <v>A3930</v>
          </cell>
          <cell r="B1281" t="str">
            <v>Karin Jessica Dimara</v>
          </cell>
          <cell r="C1281" t="str">
            <v>TEMA C3</v>
          </cell>
          <cell r="D1281">
            <v>45370</v>
          </cell>
          <cell r="E1281" t="str">
            <v>Mar-24</v>
          </cell>
          <cell r="F1281" t="str">
            <v>-</v>
          </cell>
          <cell r="G1281" t="str">
            <v>-</v>
          </cell>
          <cell r="H1281" t="str">
            <v>-</v>
          </cell>
          <cell r="I1281" t="str">
            <v>REGULER</v>
          </cell>
          <cell r="J1281" t="str">
            <v>REGULER</v>
          </cell>
          <cell r="K1281" t="str">
            <v>REGULER</v>
          </cell>
          <cell r="L1281" t="str">
            <v>REGULER</v>
          </cell>
          <cell r="M1281">
            <v>0</v>
          </cell>
          <cell r="N1281">
            <v>0</v>
          </cell>
          <cell r="O1281">
            <v>0</v>
          </cell>
          <cell r="P1281">
            <v>15</v>
          </cell>
          <cell r="Q1281">
            <v>22</v>
          </cell>
          <cell r="R1281">
            <v>21</v>
          </cell>
          <cell r="S1281">
            <v>4</v>
          </cell>
          <cell r="T1281">
            <v>62</v>
          </cell>
          <cell r="U1281">
            <v>0</v>
          </cell>
          <cell r="V1281">
            <v>0</v>
          </cell>
          <cell r="W1281">
            <v>0</v>
          </cell>
          <cell r="X1281">
            <v>15</v>
          </cell>
          <cell r="Y1281">
            <v>22</v>
          </cell>
          <cell r="Z1281">
            <v>21</v>
          </cell>
          <cell r="AA1281">
            <v>4</v>
          </cell>
          <cell r="AB1281">
            <v>62</v>
          </cell>
          <cell r="AC1281">
            <v>0</v>
          </cell>
          <cell r="AD1281" t="str">
            <v>TIDAK</v>
          </cell>
          <cell r="AE1281" t="str">
            <v>TIDAK</v>
          </cell>
          <cell r="AF1281">
            <v>62</v>
          </cell>
          <cell r="AG1281">
            <v>1</v>
          </cell>
          <cell r="AH1281" t="str">
            <v>SAPHIRE</v>
          </cell>
          <cell r="AI1281">
            <v>0</v>
          </cell>
          <cell r="AJ1281" t="str">
            <v>FALSE</v>
          </cell>
          <cell r="AK1281">
            <v>0</v>
          </cell>
          <cell r="AL1281">
            <v>45261</v>
          </cell>
          <cell r="AM1281">
            <v>45701</v>
          </cell>
          <cell r="AN1281">
            <v>1</v>
          </cell>
          <cell r="AO1281">
            <v>62</v>
          </cell>
          <cell r="AP1281" t="str">
            <v>-</v>
          </cell>
          <cell r="AQ1281" t="str">
            <v>-</v>
          </cell>
          <cell r="AR1281" t="str">
            <v>-</v>
          </cell>
          <cell r="AS1281" t="str">
            <v>-</v>
          </cell>
          <cell r="AT1281" t="str">
            <v>-</v>
          </cell>
          <cell r="AU1281" t="str">
            <v>-</v>
          </cell>
          <cell r="AV1281" t="str">
            <v/>
          </cell>
          <cell r="AW1281">
            <v>27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27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11</v>
          </cell>
          <cell r="BH1281">
            <v>27</v>
          </cell>
          <cell r="BI1281">
            <v>0</v>
          </cell>
          <cell r="BJ1281">
            <v>0</v>
          </cell>
          <cell r="BK1281">
            <v>0</v>
          </cell>
          <cell r="BL1281">
            <v>0</v>
          </cell>
          <cell r="BM1281" t="str">
            <v/>
          </cell>
          <cell r="BN1281">
            <v>38</v>
          </cell>
          <cell r="BO1281">
            <v>11</v>
          </cell>
          <cell r="BP1281">
            <v>27</v>
          </cell>
          <cell r="BQ1281">
            <v>0</v>
          </cell>
          <cell r="BR1281">
            <v>0</v>
          </cell>
          <cell r="BS1281">
            <v>0</v>
          </cell>
          <cell r="BT1281">
            <v>0</v>
          </cell>
          <cell r="BU1281" t="str">
            <v/>
          </cell>
          <cell r="BV1281">
            <v>38</v>
          </cell>
          <cell r="BW1281">
            <v>5</v>
          </cell>
          <cell r="BX1281" t="str">
            <v>DOWNGRADE</v>
          </cell>
          <cell r="BY1281" t="str">
            <v>RESET</v>
          </cell>
        </row>
        <row r="1282">
          <cell r="A1282" t="str">
            <v>A3909</v>
          </cell>
          <cell r="B1282" t="str">
            <v>Kharisma Nisa Pertiwi</v>
          </cell>
          <cell r="C1282" t="str">
            <v>TEMA C3</v>
          </cell>
          <cell r="D1282">
            <v>45357</v>
          </cell>
          <cell r="E1282" t="str">
            <v>Mar-24</v>
          </cell>
          <cell r="F1282" t="str">
            <v>-</v>
          </cell>
          <cell r="G1282" t="str">
            <v>-</v>
          </cell>
          <cell r="H1282" t="str">
            <v>-</v>
          </cell>
          <cell r="I1282" t="str">
            <v>REGULER</v>
          </cell>
          <cell r="J1282" t="str">
            <v>REGULER</v>
          </cell>
          <cell r="K1282" t="str">
            <v>REGULER</v>
          </cell>
          <cell r="L1282" t="str">
            <v>-</v>
          </cell>
          <cell r="M1282">
            <v>0</v>
          </cell>
          <cell r="N1282">
            <v>0</v>
          </cell>
          <cell r="O1282">
            <v>0</v>
          </cell>
          <cell r="P1282">
            <v>19</v>
          </cell>
          <cell r="Q1282">
            <v>3</v>
          </cell>
          <cell r="R1282">
            <v>11</v>
          </cell>
          <cell r="S1282" t="str">
            <v/>
          </cell>
          <cell r="T1282">
            <v>33</v>
          </cell>
          <cell r="U1282">
            <v>0</v>
          </cell>
          <cell r="V1282">
            <v>0</v>
          </cell>
          <cell r="W1282">
            <v>0</v>
          </cell>
          <cell r="X1282">
            <v>19</v>
          </cell>
          <cell r="Y1282">
            <v>3</v>
          </cell>
          <cell r="Z1282">
            <v>11</v>
          </cell>
          <cell r="AA1282" t="str">
            <v/>
          </cell>
          <cell r="AB1282">
            <v>33</v>
          </cell>
          <cell r="AC1282">
            <v>1</v>
          </cell>
          <cell r="AD1282" t="str">
            <v>TIDAK</v>
          </cell>
          <cell r="AE1282" t="str">
            <v>TIDAK</v>
          </cell>
          <cell r="AF1282">
            <v>33</v>
          </cell>
          <cell r="AG1282">
            <v>1</v>
          </cell>
          <cell r="AH1282" t="str">
            <v>SAPHIRE</v>
          </cell>
          <cell r="AI1282">
            <v>0</v>
          </cell>
          <cell r="AJ1282" t="str">
            <v>FALSE</v>
          </cell>
          <cell r="AK1282">
            <v>0</v>
          </cell>
          <cell r="AL1282">
            <v>45261</v>
          </cell>
          <cell r="AM1282">
            <v>45701</v>
          </cell>
          <cell r="AN1282">
            <v>1</v>
          </cell>
          <cell r="AO1282">
            <v>33</v>
          </cell>
          <cell r="AP1282" t="str">
            <v>-</v>
          </cell>
          <cell r="AQ1282" t="str">
            <v>-</v>
          </cell>
          <cell r="AR1282" t="str">
            <v>-</v>
          </cell>
          <cell r="AS1282" t="str">
            <v>-</v>
          </cell>
          <cell r="AT1282" t="str">
            <v>-</v>
          </cell>
          <cell r="AU1282" t="str">
            <v>-</v>
          </cell>
          <cell r="AV1282" t="str">
            <v/>
          </cell>
          <cell r="AW1282">
            <v>16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16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15</v>
          </cell>
          <cell r="BH1282">
            <v>16</v>
          </cell>
          <cell r="BI1282">
            <v>0</v>
          </cell>
          <cell r="BJ1282">
            <v>0</v>
          </cell>
          <cell r="BK1282">
            <v>0</v>
          </cell>
          <cell r="BL1282">
            <v>0</v>
          </cell>
          <cell r="BM1282" t="str">
            <v/>
          </cell>
          <cell r="BN1282">
            <v>31</v>
          </cell>
          <cell r="BO1282">
            <v>15</v>
          </cell>
          <cell r="BP1282">
            <v>16</v>
          </cell>
          <cell r="BQ1282">
            <v>0</v>
          </cell>
          <cell r="BR1282">
            <v>0</v>
          </cell>
          <cell r="BS1282">
            <v>0</v>
          </cell>
          <cell r="BT1282">
            <v>0</v>
          </cell>
          <cell r="BU1282" t="str">
            <v/>
          </cell>
          <cell r="BV1282">
            <v>31</v>
          </cell>
          <cell r="BW1282">
            <v>5</v>
          </cell>
          <cell r="BX1282" t="str">
            <v>DOWNGRADE</v>
          </cell>
          <cell r="BY1282" t="str">
            <v>RESET</v>
          </cell>
        </row>
        <row r="1283">
          <cell r="A1283" t="str">
            <v>A3485</v>
          </cell>
          <cell r="B1283" t="str">
            <v>Khoirunnisa Salsabila Ardiningrum</v>
          </cell>
          <cell r="C1283" t="str">
            <v>TEMA C3</v>
          </cell>
          <cell r="D1283">
            <v>45355</v>
          </cell>
          <cell r="E1283" t="str">
            <v>Mar-24</v>
          </cell>
          <cell r="F1283" t="str">
            <v>-</v>
          </cell>
          <cell r="G1283" t="str">
            <v>-</v>
          </cell>
          <cell r="H1283" t="str">
            <v>-</v>
          </cell>
          <cell r="I1283" t="str">
            <v>REGULER</v>
          </cell>
          <cell r="J1283" t="str">
            <v>-</v>
          </cell>
          <cell r="K1283" t="str">
            <v>-</v>
          </cell>
          <cell r="L1283" t="str">
            <v>-</v>
          </cell>
          <cell r="M1283">
            <v>0</v>
          </cell>
          <cell r="N1283">
            <v>0</v>
          </cell>
          <cell r="O1283">
            <v>0</v>
          </cell>
          <cell r="P1283">
            <v>1</v>
          </cell>
          <cell r="Q1283">
            <v>0</v>
          </cell>
          <cell r="R1283">
            <v>0</v>
          </cell>
          <cell r="S1283" t="str">
            <v/>
          </cell>
          <cell r="T1283">
            <v>1</v>
          </cell>
          <cell r="U1283">
            <v>0</v>
          </cell>
          <cell r="V1283">
            <v>0</v>
          </cell>
          <cell r="W1283">
            <v>0</v>
          </cell>
          <cell r="X1283">
            <v>1</v>
          </cell>
          <cell r="Y1283">
            <v>0</v>
          </cell>
          <cell r="Z1283">
            <v>0</v>
          </cell>
          <cell r="AA1283" t="str">
            <v/>
          </cell>
          <cell r="AB1283">
            <v>1</v>
          </cell>
          <cell r="AC1283">
            <v>3</v>
          </cell>
          <cell r="AD1283" t="str">
            <v>DOWNGRADE</v>
          </cell>
          <cell r="AE1283" t="str">
            <v>RESET</v>
          </cell>
          <cell r="AF1283">
            <v>0</v>
          </cell>
          <cell r="AG1283">
            <v>1</v>
          </cell>
          <cell r="AH1283" t="str">
            <v>SAPHIRE</v>
          </cell>
          <cell r="AI1283">
            <v>0</v>
          </cell>
          <cell r="AJ1283" t="str">
            <v>FALSE</v>
          </cell>
          <cell r="AK1283">
            <v>0</v>
          </cell>
          <cell r="AL1283">
            <v>45261</v>
          </cell>
          <cell r="AM1283">
            <v>45701</v>
          </cell>
          <cell r="AN1283">
            <v>1</v>
          </cell>
          <cell r="AO1283">
            <v>0</v>
          </cell>
          <cell r="AP1283" t="str">
            <v>-</v>
          </cell>
          <cell r="AQ1283" t="str">
            <v>-</v>
          </cell>
          <cell r="AR1283" t="str">
            <v>-</v>
          </cell>
          <cell r="AS1283" t="str">
            <v>-</v>
          </cell>
          <cell r="AT1283" t="str">
            <v>-</v>
          </cell>
          <cell r="AU1283" t="str">
            <v>-</v>
          </cell>
          <cell r="AV1283" t="str">
            <v/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 t="str">
            <v/>
          </cell>
          <cell r="BH1283">
            <v>0</v>
          </cell>
          <cell r="BI1283">
            <v>0</v>
          </cell>
          <cell r="BJ1283">
            <v>0</v>
          </cell>
          <cell r="BK1283">
            <v>0</v>
          </cell>
          <cell r="BL1283">
            <v>0</v>
          </cell>
          <cell r="BM1283" t="str">
            <v/>
          </cell>
          <cell r="BN1283">
            <v>0</v>
          </cell>
          <cell r="BO1283" t="str">
            <v/>
          </cell>
          <cell r="BP1283">
            <v>0</v>
          </cell>
          <cell r="BQ1283">
            <v>0</v>
          </cell>
          <cell r="BR1283">
            <v>0</v>
          </cell>
          <cell r="BS1283">
            <v>0</v>
          </cell>
          <cell r="BT1283">
            <v>0</v>
          </cell>
          <cell r="BU1283" t="str">
            <v/>
          </cell>
          <cell r="BV1283">
            <v>0</v>
          </cell>
          <cell r="BW1283">
            <v>7</v>
          </cell>
          <cell r="BX1283" t="str">
            <v>DOWNGRADE</v>
          </cell>
          <cell r="BY1283" t="str">
            <v>RESET</v>
          </cell>
        </row>
        <row r="1284">
          <cell r="A1284" t="str">
            <v>A1136</v>
          </cell>
          <cell r="B1284" t="str">
            <v>Klaudila Hanestya Selanno</v>
          </cell>
          <cell r="C1284" t="str">
            <v>TEMA C3</v>
          </cell>
          <cell r="D1284">
            <v>44921</v>
          </cell>
          <cell r="E1284" t="str">
            <v>Dec-22</v>
          </cell>
          <cell r="F1284" t="str">
            <v>EKSKLUSIF</v>
          </cell>
          <cell r="G1284" t="str">
            <v>EKSKLUSIF</v>
          </cell>
          <cell r="H1284" t="str">
            <v>EKSKLUSIF</v>
          </cell>
          <cell r="I1284" t="str">
            <v>EKSKLUSIF</v>
          </cell>
          <cell r="J1284" t="str">
            <v>EKSKLUSIF</v>
          </cell>
          <cell r="K1284" t="str">
            <v>EKSKLUSIF</v>
          </cell>
          <cell r="L1284" t="str">
            <v>EKSKLUSIF</v>
          </cell>
          <cell r="M1284">
            <v>16</v>
          </cell>
          <cell r="N1284">
            <v>42</v>
          </cell>
          <cell r="O1284">
            <v>37</v>
          </cell>
          <cell r="P1284">
            <v>38</v>
          </cell>
          <cell r="Q1284">
            <v>32</v>
          </cell>
          <cell r="R1284">
            <v>38</v>
          </cell>
          <cell r="S1284">
            <v>18</v>
          </cell>
          <cell r="T1284">
            <v>221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0</v>
          </cell>
          <cell r="AC1284">
            <v>0</v>
          </cell>
          <cell r="AD1284" t="str">
            <v>TIDAK</v>
          </cell>
          <cell r="AE1284" t="str">
            <v>TIDAK</v>
          </cell>
          <cell r="AF1284">
            <v>0</v>
          </cell>
          <cell r="AG1284">
            <v>3</v>
          </cell>
          <cell r="AH1284" t="str">
            <v>SAPHIRE</v>
          </cell>
          <cell r="AI1284">
            <v>0</v>
          </cell>
          <cell r="AJ1284" t="str">
            <v>FALSE</v>
          </cell>
          <cell r="AK1284">
            <v>0</v>
          </cell>
          <cell r="AL1284">
            <v>45261</v>
          </cell>
          <cell r="AM1284">
            <v>45701</v>
          </cell>
          <cell r="AN1284">
            <v>1</v>
          </cell>
          <cell r="AO1284">
            <v>0</v>
          </cell>
          <cell r="AP1284" t="str">
            <v>EKSKLUSIF</v>
          </cell>
          <cell r="AQ1284" t="str">
            <v>-</v>
          </cell>
          <cell r="AR1284" t="str">
            <v>-</v>
          </cell>
          <cell r="AS1284" t="str">
            <v>-</v>
          </cell>
          <cell r="AT1284" t="str">
            <v>-</v>
          </cell>
          <cell r="AU1284" t="str">
            <v>-</v>
          </cell>
          <cell r="AV1284" t="str">
            <v/>
          </cell>
          <cell r="AW1284">
            <v>8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8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15</v>
          </cell>
          <cell r="BH1284">
            <v>8</v>
          </cell>
          <cell r="BI1284">
            <v>0</v>
          </cell>
          <cell r="BJ1284">
            <v>0</v>
          </cell>
          <cell r="BK1284">
            <v>0</v>
          </cell>
          <cell r="BL1284">
            <v>0</v>
          </cell>
          <cell r="BM1284" t="str">
            <v/>
          </cell>
          <cell r="BN1284">
            <v>23</v>
          </cell>
          <cell r="BO1284">
            <v>0</v>
          </cell>
          <cell r="BP1284">
            <v>8</v>
          </cell>
          <cell r="BQ1284">
            <v>0</v>
          </cell>
          <cell r="BR1284">
            <v>0</v>
          </cell>
          <cell r="BS1284">
            <v>0</v>
          </cell>
          <cell r="BT1284">
            <v>0</v>
          </cell>
          <cell r="BU1284" t="str">
            <v/>
          </cell>
          <cell r="BV1284">
            <v>8</v>
          </cell>
          <cell r="BW1284">
            <v>5</v>
          </cell>
          <cell r="BX1284" t="str">
            <v>DOWNGRADE</v>
          </cell>
          <cell r="BY1284" t="str">
            <v>RESET</v>
          </cell>
        </row>
        <row r="1285">
          <cell r="A1285" t="str">
            <v>A3972</v>
          </cell>
          <cell r="B1285" t="str">
            <v>Kunang Kelana</v>
          </cell>
          <cell r="C1285" t="str">
            <v>TEMA C3</v>
          </cell>
          <cell r="D1285">
            <v>45384</v>
          </cell>
          <cell r="E1285" t="str">
            <v>Apr-24</v>
          </cell>
          <cell r="F1285" t="str">
            <v>-</v>
          </cell>
          <cell r="G1285" t="str">
            <v>-</v>
          </cell>
          <cell r="H1285" t="str">
            <v>-</v>
          </cell>
          <cell r="I1285" t="str">
            <v>-</v>
          </cell>
          <cell r="J1285" t="str">
            <v>REGULER</v>
          </cell>
          <cell r="K1285" t="str">
            <v>-</v>
          </cell>
          <cell r="L1285" t="str">
            <v>-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1</v>
          </cell>
          <cell r="R1285">
            <v>0</v>
          </cell>
          <cell r="S1285" t="str">
            <v/>
          </cell>
          <cell r="T1285">
            <v>1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1</v>
          </cell>
          <cell r="Z1285">
            <v>0</v>
          </cell>
          <cell r="AA1285" t="str">
            <v/>
          </cell>
          <cell r="AB1285">
            <v>1</v>
          </cell>
          <cell r="AC1285">
            <v>2</v>
          </cell>
          <cell r="AD1285" t="str">
            <v>TIDAK</v>
          </cell>
          <cell r="AE1285" t="str">
            <v>TIDAK</v>
          </cell>
          <cell r="AF1285">
            <v>1</v>
          </cell>
          <cell r="AG1285">
            <v>1</v>
          </cell>
          <cell r="AH1285" t="str">
            <v>SAPHIRE</v>
          </cell>
          <cell r="AI1285">
            <v>0</v>
          </cell>
          <cell r="AJ1285" t="str">
            <v>FALSE</v>
          </cell>
          <cell r="AK1285">
            <v>0</v>
          </cell>
          <cell r="AL1285">
            <v>45261</v>
          </cell>
          <cell r="AM1285">
            <v>45701</v>
          </cell>
          <cell r="AN1285">
            <v>1</v>
          </cell>
          <cell r="AO1285">
            <v>1</v>
          </cell>
          <cell r="AP1285" t="str">
            <v>-</v>
          </cell>
          <cell r="AQ1285" t="str">
            <v>-</v>
          </cell>
          <cell r="AR1285" t="str">
            <v>-</v>
          </cell>
          <cell r="AS1285" t="str">
            <v>-</v>
          </cell>
          <cell r="AT1285" t="str">
            <v>-</v>
          </cell>
          <cell r="AU1285" t="str">
            <v>-</v>
          </cell>
          <cell r="AV1285" t="str">
            <v/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 t="str">
            <v/>
          </cell>
          <cell r="BH1285">
            <v>0</v>
          </cell>
          <cell r="BI1285">
            <v>0</v>
          </cell>
          <cell r="BJ1285">
            <v>0</v>
          </cell>
          <cell r="BK1285">
            <v>0</v>
          </cell>
          <cell r="BL1285">
            <v>0</v>
          </cell>
          <cell r="BM1285" t="str">
            <v/>
          </cell>
          <cell r="BN1285">
            <v>0</v>
          </cell>
          <cell r="BO1285" t="str">
            <v/>
          </cell>
          <cell r="BP1285">
            <v>0</v>
          </cell>
          <cell r="BQ1285">
            <v>0</v>
          </cell>
          <cell r="BR1285">
            <v>0</v>
          </cell>
          <cell r="BS1285">
            <v>0</v>
          </cell>
          <cell r="BT1285">
            <v>0</v>
          </cell>
          <cell r="BU1285" t="str">
            <v/>
          </cell>
          <cell r="BV1285">
            <v>0</v>
          </cell>
          <cell r="BW1285">
            <v>7</v>
          </cell>
          <cell r="BX1285" t="str">
            <v>DOWNGRADE</v>
          </cell>
          <cell r="BY1285" t="str">
            <v>RESET</v>
          </cell>
        </row>
        <row r="1286">
          <cell r="A1286" t="str">
            <v>A3924</v>
          </cell>
          <cell r="B1286" t="str">
            <v>Lydia Novita Simanjuntak</v>
          </cell>
          <cell r="C1286" t="str">
            <v>TEMA C3</v>
          </cell>
          <cell r="D1286">
            <v>45369</v>
          </cell>
          <cell r="E1286" t="str">
            <v>Mar-24</v>
          </cell>
          <cell r="F1286" t="str">
            <v>-</v>
          </cell>
          <cell r="G1286" t="str">
            <v>-</v>
          </cell>
          <cell r="H1286" t="str">
            <v>-</v>
          </cell>
          <cell r="I1286" t="str">
            <v>REGULER</v>
          </cell>
          <cell r="J1286" t="str">
            <v>REGULER</v>
          </cell>
          <cell r="K1286" t="str">
            <v>REGULER</v>
          </cell>
          <cell r="L1286" t="str">
            <v>REGULER</v>
          </cell>
          <cell r="M1286">
            <v>0</v>
          </cell>
          <cell r="N1286">
            <v>0</v>
          </cell>
          <cell r="O1286">
            <v>0</v>
          </cell>
          <cell r="P1286">
            <v>9</v>
          </cell>
          <cell r="Q1286">
            <v>20</v>
          </cell>
          <cell r="R1286">
            <v>8</v>
          </cell>
          <cell r="S1286">
            <v>7</v>
          </cell>
          <cell r="T1286">
            <v>44</v>
          </cell>
          <cell r="U1286">
            <v>0</v>
          </cell>
          <cell r="V1286">
            <v>0</v>
          </cell>
          <cell r="W1286">
            <v>0</v>
          </cell>
          <cell r="X1286">
            <v>9</v>
          </cell>
          <cell r="Y1286">
            <v>20</v>
          </cell>
          <cell r="Z1286">
            <v>8</v>
          </cell>
          <cell r="AA1286">
            <v>7</v>
          </cell>
          <cell r="AB1286">
            <v>44</v>
          </cell>
          <cell r="AC1286">
            <v>0</v>
          </cell>
          <cell r="AD1286" t="str">
            <v>TIDAK</v>
          </cell>
          <cell r="AE1286" t="str">
            <v>TIDAK</v>
          </cell>
          <cell r="AF1286">
            <v>44</v>
          </cell>
          <cell r="AG1286">
            <v>1</v>
          </cell>
          <cell r="AH1286" t="str">
            <v>SAPHIRE</v>
          </cell>
          <cell r="AI1286">
            <v>0</v>
          </cell>
          <cell r="AJ1286" t="str">
            <v>FALSE</v>
          </cell>
          <cell r="AK1286">
            <v>0</v>
          </cell>
          <cell r="AL1286">
            <v>45261</v>
          </cell>
          <cell r="AM1286">
            <v>45701</v>
          </cell>
          <cell r="AN1286">
            <v>1</v>
          </cell>
          <cell r="AO1286">
            <v>44</v>
          </cell>
          <cell r="AP1286" t="str">
            <v>-</v>
          </cell>
          <cell r="AQ1286" t="str">
            <v>-</v>
          </cell>
          <cell r="AR1286" t="str">
            <v>-</v>
          </cell>
          <cell r="AS1286" t="str">
            <v>-</v>
          </cell>
          <cell r="AT1286" t="str">
            <v>-</v>
          </cell>
          <cell r="AU1286" t="str">
            <v>-</v>
          </cell>
          <cell r="AV1286" t="str">
            <v/>
          </cell>
          <cell r="AW1286">
            <v>22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22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 t="str">
            <v/>
          </cell>
          <cell r="BH1286">
            <v>22</v>
          </cell>
          <cell r="BI1286">
            <v>0</v>
          </cell>
          <cell r="BJ1286">
            <v>0</v>
          </cell>
          <cell r="BK1286">
            <v>0</v>
          </cell>
          <cell r="BL1286">
            <v>0</v>
          </cell>
          <cell r="BM1286" t="str">
            <v/>
          </cell>
          <cell r="BN1286">
            <v>22</v>
          </cell>
          <cell r="BO1286" t="str">
            <v/>
          </cell>
          <cell r="BP1286">
            <v>22</v>
          </cell>
          <cell r="BQ1286">
            <v>0</v>
          </cell>
          <cell r="BR1286">
            <v>0</v>
          </cell>
          <cell r="BS1286">
            <v>0</v>
          </cell>
          <cell r="BT1286">
            <v>0</v>
          </cell>
          <cell r="BU1286" t="str">
            <v/>
          </cell>
          <cell r="BV1286">
            <v>22</v>
          </cell>
          <cell r="BW1286">
            <v>6</v>
          </cell>
          <cell r="BX1286" t="str">
            <v>DOWNGRADE</v>
          </cell>
          <cell r="BY1286" t="str">
            <v>RESET</v>
          </cell>
        </row>
        <row r="1287">
          <cell r="A1287" t="str">
            <v>A3748</v>
          </cell>
          <cell r="B1287" t="str">
            <v>Margie Andiny Rafael</v>
          </cell>
          <cell r="C1287" t="str">
            <v>TEMA C3</v>
          </cell>
          <cell r="D1287">
            <v>45348</v>
          </cell>
          <cell r="E1287" t="str">
            <v>Feb-24</v>
          </cell>
          <cell r="F1287" t="str">
            <v>-</v>
          </cell>
          <cell r="G1287" t="str">
            <v>-</v>
          </cell>
          <cell r="H1287" t="str">
            <v>REGULER</v>
          </cell>
          <cell r="I1287" t="str">
            <v>REGULER</v>
          </cell>
          <cell r="J1287" t="str">
            <v>-</v>
          </cell>
          <cell r="K1287" t="str">
            <v>-</v>
          </cell>
          <cell r="L1287" t="str">
            <v>-</v>
          </cell>
          <cell r="M1287">
            <v>0</v>
          </cell>
          <cell r="N1287">
            <v>0</v>
          </cell>
          <cell r="O1287">
            <v>1</v>
          </cell>
          <cell r="P1287">
            <v>1</v>
          </cell>
          <cell r="Q1287">
            <v>0</v>
          </cell>
          <cell r="R1287">
            <v>0</v>
          </cell>
          <cell r="S1287" t="str">
            <v/>
          </cell>
          <cell r="T1287">
            <v>2</v>
          </cell>
          <cell r="U1287">
            <v>0</v>
          </cell>
          <cell r="V1287">
            <v>0</v>
          </cell>
          <cell r="W1287">
            <v>1</v>
          </cell>
          <cell r="X1287">
            <v>1</v>
          </cell>
          <cell r="Y1287">
            <v>0</v>
          </cell>
          <cell r="Z1287">
            <v>0</v>
          </cell>
          <cell r="AA1287" t="str">
            <v/>
          </cell>
          <cell r="AB1287">
            <v>2</v>
          </cell>
          <cell r="AC1287">
            <v>3</v>
          </cell>
          <cell r="AD1287" t="str">
            <v>DOWNGRADE</v>
          </cell>
          <cell r="AE1287" t="str">
            <v>RESET</v>
          </cell>
          <cell r="AF1287">
            <v>0</v>
          </cell>
          <cell r="AG1287">
            <v>1</v>
          </cell>
          <cell r="AH1287" t="str">
            <v>SAPHIRE</v>
          </cell>
          <cell r="AI1287">
            <v>0</v>
          </cell>
          <cell r="AJ1287" t="str">
            <v>FALSE</v>
          </cell>
          <cell r="AK1287">
            <v>0</v>
          </cell>
          <cell r="AL1287">
            <v>45261</v>
          </cell>
          <cell r="AM1287">
            <v>45701</v>
          </cell>
          <cell r="AN1287">
            <v>1</v>
          </cell>
          <cell r="AO1287">
            <v>0</v>
          </cell>
          <cell r="AP1287" t="str">
            <v>-</v>
          </cell>
          <cell r="AQ1287" t="str">
            <v>-</v>
          </cell>
          <cell r="AR1287" t="str">
            <v>-</v>
          </cell>
          <cell r="AS1287" t="str">
            <v>-</v>
          </cell>
          <cell r="AT1287" t="str">
            <v>-</v>
          </cell>
          <cell r="AU1287" t="str">
            <v>-</v>
          </cell>
          <cell r="AV1287" t="str">
            <v/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 t="str">
            <v/>
          </cell>
          <cell r="BH1287">
            <v>0</v>
          </cell>
          <cell r="BI1287">
            <v>0</v>
          </cell>
          <cell r="BJ1287">
            <v>0</v>
          </cell>
          <cell r="BK1287">
            <v>0</v>
          </cell>
          <cell r="BL1287">
            <v>0</v>
          </cell>
          <cell r="BM1287" t="str">
            <v/>
          </cell>
          <cell r="BN1287">
            <v>0</v>
          </cell>
          <cell r="BO1287" t="str">
            <v/>
          </cell>
          <cell r="BP1287">
            <v>0</v>
          </cell>
          <cell r="BQ1287">
            <v>0</v>
          </cell>
          <cell r="BR1287">
            <v>0</v>
          </cell>
          <cell r="BS1287">
            <v>0</v>
          </cell>
          <cell r="BT1287">
            <v>0</v>
          </cell>
          <cell r="BU1287" t="str">
            <v/>
          </cell>
          <cell r="BV1287">
            <v>0</v>
          </cell>
          <cell r="BW1287">
            <v>7</v>
          </cell>
          <cell r="BX1287" t="str">
            <v>DOWNGRADE</v>
          </cell>
          <cell r="BY1287" t="str">
            <v>RESET</v>
          </cell>
        </row>
        <row r="1288">
          <cell r="A1288" t="str">
            <v>A3269</v>
          </cell>
          <cell r="B1288" t="str">
            <v>Maria Carmelini</v>
          </cell>
          <cell r="C1288" t="str">
            <v>TEMA C3</v>
          </cell>
          <cell r="D1288">
            <v>45261</v>
          </cell>
          <cell r="E1288" t="str">
            <v>Dec-23</v>
          </cell>
          <cell r="F1288" t="str">
            <v>REGULER</v>
          </cell>
          <cell r="G1288" t="str">
            <v>REGULER</v>
          </cell>
          <cell r="H1288" t="str">
            <v>REGULER</v>
          </cell>
          <cell r="I1288" t="str">
            <v>REGULER</v>
          </cell>
          <cell r="J1288" t="str">
            <v>REGULER</v>
          </cell>
          <cell r="K1288" t="str">
            <v>REGULER</v>
          </cell>
          <cell r="L1288" t="str">
            <v>REGULER</v>
          </cell>
          <cell r="M1288">
            <v>6</v>
          </cell>
          <cell r="N1288">
            <v>35</v>
          </cell>
          <cell r="O1288">
            <v>25</v>
          </cell>
          <cell r="P1288">
            <v>34</v>
          </cell>
          <cell r="Q1288">
            <v>34</v>
          </cell>
          <cell r="R1288">
            <v>33</v>
          </cell>
          <cell r="S1288">
            <v>18</v>
          </cell>
          <cell r="T1288">
            <v>185</v>
          </cell>
          <cell r="U1288">
            <v>6</v>
          </cell>
          <cell r="V1288">
            <v>35</v>
          </cell>
          <cell r="W1288">
            <v>25</v>
          </cell>
          <cell r="X1288">
            <v>34</v>
          </cell>
          <cell r="Y1288">
            <v>34</v>
          </cell>
          <cell r="Z1288">
            <v>33</v>
          </cell>
          <cell r="AA1288">
            <v>18</v>
          </cell>
          <cell r="AB1288">
            <v>185</v>
          </cell>
          <cell r="AC1288">
            <v>0</v>
          </cell>
          <cell r="AD1288" t="str">
            <v>TIDAK</v>
          </cell>
          <cell r="AE1288" t="str">
            <v>TIDAK</v>
          </cell>
          <cell r="AF1288">
            <v>185</v>
          </cell>
          <cell r="AG1288">
            <v>1</v>
          </cell>
          <cell r="AH1288" t="str">
            <v>SAPHIRE</v>
          </cell>
          <cell r="AI1288">
            <v>0</v>
          </cell>
          <cell r="AJ1288" t="str">
            <v>Y</v>
          </cell>
          <cell r="AK1288">
            <v>0</v>
          </cell>
          <cell r="AL1288">
            <v>45261</v>
          </cell>
          <cell r="AM1288">
            <v>45701</v>
          </cell>
          <cell r="AN1288">
            <v>1</v>
          </cell>
          <cell r="AO1288">
            <v>185</v>
          </cell>
          <cell r="AP1288" t="str">
            <v>-</v>
          </cell>
          <cell r="AQ1288" t="str">
            <v>-</v>
          </cell>
          <cell r="AR1288" t="str">
            <v>REGULER</v>
          </cell>
          <cell r="AS1288" t="str">
            <v>REGULER</v>
          </cell>
          <cell r="AT1288" t="str">
            <v>-</v>
          </cell>
          <cell r="AU1288" t="str">
            <v>-</v>
          </cell>
          <cell r="AV1288" t="str">
            <v/>
          </cell>
          <cell r="AW1288">
            <v>35</v>
          </cell>
          <cell r="AX1288">
            <v>9</v>
          </cell>
          <cell r="AY1288">
            <v>3</v>
          </cell>
          <cell r="AZ1288">
            <v>0</v>
          </cell>
          <cell r="BA1288">
            <v>0</v>
          </cell>
          <cell r="BB1288">
            <v>35</v>
          </cell>
          <cell r="BC1288">
            <v>9</v>
          </cell>
          <cell r="BD1288">
            <v>3</v>
          </cell>
          <cell r="BE1288">
            <v>0</v>
          </cell>
          <cell r="BF1288">
            <v>0</v>
          </cell>
          <cell r="BG1288">
            <v>13</v>
          </cell>
          <cell r="BH1288">
            <v>35</v>
          </cell>
          <cell r="BI1288">
            <v>9</v>
          </cell>
          <cell r="BJ1288">
            <v>3</v>
          </cell>
          <cell r="BK1288">
            <v>0</v>
          </cell>
          <cell r="BL1288">
            <v>0</v>
          </cell>
          <cell r="BM1288" t="str">
            <v/>
          </cell>
          <cell r="BN1288">
            <v>60</v>
          </cell>
          <cell r="BO1288">
            <v>13</v>
          </cell>
          <cell r="BP1288">
            <v>35</v>
          </cell>
          <cell r="BQ1288">
            <v>9</v>
          </cell>
          <cell r="BR1288">
            <v>3</v>
          </cell>
          <cell r="BS1288">
            <v>0</v>
          </cell>
          <cell r="BT1288">
            <v>0</v>
          </cell>
          <cell r="BU1288" t="str">
            <v/>
          </cell>
          <cell r="BV1288">
            <v>60</v>
          </cell>
          <cell r="BW1288">
            <v>3</v>
          </cell>
          <cell r="BX1288" t="str">
            <v>DOWNGRADE</v>
          </cell>
          <cell r="BY1288" t="str">
            <v>RESET</v>
          </cell>
        </row>
        <row r="1289">
          <cell r="A1289" t="str">
            <v>A1506</v>
          </cell>
          <cell r="B1289" t="str">
            <v>Maya Lispia</v>
          </cell>
          <cell r="C1289" t="str">
            <v>TEMA C3</v>
          </cell>
          <cell r="D1289">
            <v>45002</v>
          </cell>
          <cell r="E1289" t="str">
            <v>Mar-23</v>
          </cell>
          <cell r="F1289" t="str">
            <v>EKSKLUSIF</v>
          </cell>
          <cell r="G1289" t="str">
            <v>EKSKLUSIF</v>
          </cell>
          <cell r="H1289" t="str">
            <v>EKSKLUSIF</v>
          </cell>
          <cell r="I1289" t="str">
            <v>EKSKLUSIF</v>
          </cell>
          <cell r="J1289" t="str">
            <v>EKSKLUSIF</v>
          </cell>
          <cell r="K1289" t="str">
            <v>EKSKLUSIF</v>
          </cell>
          <cell r="L1289" t="str">
            <v>-</v>
          </cell>
          <cell r="M1289">
            <v>16</v>
          </cell>
          <cell r="N1289">
            <v>44</v>
          </cell>
          <cell r="O1289">
            <v>35</v>
          </cell>
          <cell r="P1289">
            <v>38</v>
          </cell>
          <cell r="Q1289">
            <v>34</v>
          </cell>
          <cell r="R1289">
            <v>36</v>
          </cell>
          <cell r="S1289" t="str">
            <v/>
          </cell>
          <cell r="T1289">
            <v>203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 t="str">
            <v/>
          </cell>
          <cell r="AB1289">
            <v>0</v>
          </cell>
          <cell r="AC1289">
            <v>1</v>
          </cell>
          <cell r="AD1289" t="str">
            <v>TIDAK</v>
          </cell>
          <cell r="AE1289" t="str">
            <v>TIDAK</v>
          </cell>
          <cell r="AF1289">
            <v>0</v>
          </cell>
          <cell r="AG1289">
            <v>3</v>
          </cell>
          <cell r="AH1289" t="str">
            <v>SAPHIRE</v>
          </cell>
          <cell r="AI1289">
            <v>0</v>
          </cell>
          <cell r="AJ1289" t="str">
            <v>FALSE</v>
          </cell>
          <cell r="AK1289">
            <v>0</v>
          </cell>
          <cell r="AL1289">
            <v>45261</v>
          </cell>
          <cell r="AM1289">
            <v>45701</v>
          </cell>
          <cell r="AN1289">
            <v>1</v>
          </cell>
          <cell r="AO1289">
            <v>0</v>
          </cell>
          <cell r="AP1289" t="str">
            <v>-</v>
          </cell>
          <cell r="AQ1289" t="str">
            <v>-</v>
          </cell>
          <cell r="AR1289" t="str">
            <v>-</v>
          </cell>
          <cell r="AS1289" t="str">
            <v>-</v>
          </cell>
          <cell r="AT1289" t="str">
            <v>-</v>
          </cell>
          <cell r="AU1289" t="str">
            <v>-</v>
          </cell>
          <cell r="AV1289" t="str">
            <v/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 t="str">
            <v/>
          </cell>
          <cell r="BH1289">
            <v>0</v>
          </cell>
          <cell r="BI1289">
            <v>0</v>
          </cell>
          <cell r="BJ1289">
            <v>0</v>
          </cell>
          <cell r="BK1289">
            <v>0</v>
          </cell>
          <cell r="BL1289">
            <v>0</v>
          </cell>
          <cell r="BM1289" t="str">
            <v/>
          </cell>
          <cell r="BN1289">
            <v>0</v>
          </cell>
          <cell r="BO1289" t="str">
            <v/>
          </cell>
          <cell r="BP1289">
            <v>0</v>
          </cell>
          <cell r="BQ1289">
            <v>0</v>
          </cell>
          <cell r="BR1289">
            <v>0</v>
          </cell>
          <cell r="BS1289">
            <v>0</v>
          </cell>
          <cell r="BT1289">
            <v>0</v>
          </cell>
          <cell r="BU1289" t="str">
            <v/>
          </cell>
          <cell r="BV1289">
            <v>0</v>
          </cell>
          <cell r="BW1289">
            <v>7</v>
          </cell>
          <cell r="BX1289" t="str">
            <v>DOWNGRADE</v>
          </cell>
          <cell r="BY1289" t="str">
            <v>RESET</v>
          </cell>
        </row>
        <row r="1290">
          <cell r="A1290" t="str">
            <v>A3489</v>
          </cell>
          <cell r="B1290" t="str">
            <v>Mei Fita Utari</v>
          </cell>
          <cell r="C1290" t="str">
            <v>TEMA C3</v>
          </cell>
          <cell r="D1290">
            <v>45278</v>
          </cell>
          <cell r="E1290" t="str">
            <v>Dec-23</v>
          </cell>
          <cell r="F1290" t="str">
            <v>REGULER</v>
          </cell>
          <cell r="G1290" t="str">
            <v>REGULER</v>
          </cell>
          <cell r="H1290" t="str">
            <v>REGULER</v>
          </cell>
          <cell r="I1290" t="str">
            <v>REGULER</v>
          </cell>
          <cell r="J1290" t="str">
            <v>REGULER</v>
          </cell>
          <cell r="K1290" t="str">
            <v>REGULER</v>
          </cell>
          <cell r="L1290" t="str">
            <v>REGULER</v>
          </cell>
          <cell r="M1290">
            <v>13</v>
          </cell>
          <cell r="N1290">
            <v>25</v>
          </cell>
          <cell r="O1290">
            <v>18</v>
          </cell>
          <cell r="P1290">
            <v>16</v>
          </cell>
          <cell r="Q1290">
            <v>2</v>
          </cell>
          <cell r="R1290">
            <v>7</v>
          </cell>
          <cell r="S1290">
            <v>2</v>
          </cell>
          <cell r="T1290">
            <v>83</v>
          </cell>
          <cell r="U1290">
            <v>13</v>
          </cell>
          <cell r="V1290">
            <v>25</v>
          </cell>
          <cell r="W1290">
            <v>18</v>
          </cell>
          <cell r="X1290">
            <v>16</v>
          </cell>
          <cell r="Y1290">
            <v>2</v>
          </cell>
          <cell r="Z1290">
            <v>7</v>
          </cell>
          <cell r="AA1290">
            <v>2</v>
          </cell>
          <cell r="AB1290">
            <v>83</v>
          </cell>
          <cell r="AC1290">
            <v>0</v>
          </cell>
          <cell r="AD1290" t="str">
            <v>TIDAK</v>
          </cell>
          <cell r="AE1290" t="str">
            <v>TIDAK</v>
          </cell>
          <cell r="AF1290">
            <v>83</v>
          </cell>
          <cell r="AG1290">
            <v>1</v>
          </cell>
          <cell r="AH1290" t="str">
            <v>SAPHIRE</v>
          </cell>
          <cell r="AI1290">
            <v>0</v>
          </cell>
          <cell r="AJ1290" t="str">
            <v>Y</v>
          </cell>
          <cell r="AK1290">
            <v>0</v>
          </cell>
          <cell r="AL1290">
            <v>45261</v>
          </cell>
          <cell r="AM1290">
            <v>45701</v>
          </cell>
          <cell r="AN1290">
            <v>1</v>
          </cell>
          <cell r="AO1290">
            <v>83</v>
          </cell>
          <cell r="AP1290" t="str">
            <v>-</v>
          </cell>
          <cell r="AQ1290" t="str">
            <v>-</v>
          </cell>
          <cell r="AR1290" t="str">
            <v>-</v>
          </cell>
          <cell r="AS1290" t="str">
            <v>REGULER</v>
          </cell>
          <cell r="AT1290" t="str">
            <v>-</v>
          </cell>
          <cell r="AU1290" t="str">
            <v>-</v>
          </cell>
          <cell r="AV1290" t="str">
            <v/>
          </cell>
          <cell r="AW1290">
            <v>1</v>
          </cell>
          <cell r="AX1290">
            <v>0</v>
          </cell>
          <cell r="AY1290">
            <v>3</v>
          </cell>
          <cell r="AZ1290">
            <v>0</v>
          </cell>
          <cell r="BA1290">
            <v>0</v>
          </cell>
          <cell r="BB1290">
            <v>1</v>
          </cell>
          <cell r="BC1290">
            <v>0</v>
          </cell>
          <cell r="BD1290">
            <v>3</v>
          </cell>
          <cell r="BE1290">
            <v>0</v>
          </cell>
          <cell r="BF1290">
            <v>0</v>
          </cell>
          <cell r="BG1290" t="str">
            <v/>
          </cell>
          <cell r="BH1290">
            <v>1</v>
          </cell>
          <cell r="BI1290">
            <v>0</v>
          </cell>
          <cell r="BJ1290">
            <v>3</v>
          </cell>
          <cell r="BK1290">
            <v>0</v>
          </cell>
          <cell r="BL1290">
            <v>0</v>
          </cell>
          <cell r="BM1290" t="str">
            <v/>
          </cell>
          <cell r="BN1290">
            <v>4</v>
          </cell>
          <cell r="BO1290" t="str">
            <v/>
          </cell>
          <cell r="BP1290">
            <v>1</v>
          </cell>
          <cell r="BQ1290">
            <v>0</v>
          </cell>
          <cell r="BR1290">
            <v>3</v>
          </cell>
          <cell r="BS1290">
            <v>0</v>
          </cell>
          <cell r="BT1290">
            <v>0</v>
          </cell>
          <cell r="BU1290" t="str">
            <v/>
          </cell>
          <cell r="BV1290">
            <v>4</v>
          </cell>
          <cell r="BW1290">
            <v>5</v>
          </cell>
          <cell r="BX1290" t="str">
            <v>DOWNGRADE</v>
          </cell>
          <cell r="BY1290" t="str">
            <v>RESET</v>
          </cell>
        </row>
        <row r="1291">
          <cell r="A1291" t="str">
            <v>A1020</v>
          </cell>
          <cell r="B1291" t="str">
            <v>Meirina Christin Gea</v>
          </cell>
          <cell r="C1291" t="str">
            <v>TEMA C3</v>
          </cell>
          <cell r="D1291">
            <v>44921</v>
          </cell>
          <cell r="E1291" t="str">
            <v>Dec-22</v>
          </cell>
          <cell r="F1291" t="str">
            <v>EKSKLUSIF</v>
          </cell>
          <cell r="G1291" t="str">
            <v>EKSKLUSIF</v>
          </cell>
          <cell r="H1291" t="str">
            <v>EKSKLUSIF</v>
          </cell>
          <cell r="I1291" t="str">
            <v>EKSKLUSIF</v>
          </cell>
          <cell r="J1291" t="str">
            <v>EKSKLUSIF</v>
          </cell>
          <cell r="K1291" t="str">
            <v>-</v>
          </cell>
          <cell r="L1291" t="str">
            <v>-</v>
          </cell>
          <cell r="M1291">
            <v>18</v>
          </cell>
          <cell r="N1291">
            <v>44</v>
          </cell>
          <cell r="O1291">
            <v>36</v>
          </cell>
          <cell r="P1291">
            <v>38</v>
          </cell>
          <cell r="Q1291">
            <v>32</v>
          </cell>
          <cell r="R1291">
            <v>0</v>
          </cell>
          <cell r="S1291" t="str">
            <v/>
          </cell>
          <cell r="T1291">
            <v>168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 t="str">
            <v/>
          </cell>
          <cell r="AB1291">
            <v>0</v>
          </cell>
          <cell r="AC1291">
            <v>2</v>
          </cell>
          <cell r="AD1291" t="str">
            <v>TIDAK</v>
          </cell>
          <cell r="AE1291" t="str">
            <v>TIDAK</v>
          </cell>
          <cell r="AF1291">
            <v>0</v>
          </cell>
          <cell r="AG1291">
            <v>2</v>
          </cell>
          <cell r="AH1291" t="str">
            <v>SAPHIRE</v>
          </cell>
          <cell r="AI1291">
            <v>0</v>
          </cell>
          <cell r="AJ1291" t="str">
            <v>FALSE</v>
          </cell>
          <cell r="AK1291">
            <v>0</v>
          </cell>
          <cell r="AL1291">
            <v>45261</v>
          </cell>
          <cell r="AM1291">
            <v>45701</v>
          </cell>
          <cell r="AN1291">
            <v>1</v>
          </cell>
          <cell r="AO1291">
            <v>0</v>
          </cell>
          <cell r="AP1291" t="str">
            <v>-</v>
          </cell>
          <cell r="AQ1291" t="str">
            <v>-</v>
          </cell>
          <cell r="AR1291" t="str">
            <v>-</v>
          </cell>
          <cell r="AS1291" t="str">
            <v>-</v>
          </cell>
          <cell r="AT1291" t="str">
            <v>-</v>
          </cell>
          <cell r="AU1291" t="str">
            <v>-</v>
          </cell>
          <cell r="AV1291" t="str">
            <v/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 t="str">
            <v/>
          </cell>
          <cell r="BH1291">
            <v>0</v>
          </cell>
          <cell r="BI1291">
            <v>0</v>
          </cell>
          <cell r="BJ1291">
            <v>0</v>
          </cell>
          <cell r="BK1291">
            <v>0</v>
          </cell>
          <cell r="BL1291">
            <v>0</v>
          </cell>
          <cell r="BM1291" t="str">
            <v/>
          </cell>
          <cell r="BN1291">
            <v>0</v>
          </cell>
          <cell r="BO1291" t="str">
            <v/>
          </cell>
          <cell r="BP1291">
            <v>0</v>
          </cell>
          <cell r="BQ1291">
            <v>0</v>
          </cell>
          <cell r="BR1291">
            <v>0</v>
          </cell>
          <cell r="BS1291">
            <v>0</v>
          </cell>
          <cell r="BT1291">
            <v>0</v>
          </cell>
          <cell r="BU1291" t="str">
            <v/>
          </cell>
          <cell r="BV1291">
            <v>0</v>
          </cell>
          <cell r="BW1291">
            <v>7</v>
          </cell>
          <cell r="BX1291" t="str">
            <v>DOWNGRADE</v>
          </cell>
          <cell r="BY1291" t="str">
            <v>RESET</v>
          </cell>
        </row>
        <row r="1292">
          <cell r="A1292" t="str">
            <v>A0070</v>
          </cell>
          <cell r="B1292" t="str">
            <v>Melati Anjelina</v>
          </cell>
          <cell r="C1292" t="str">
            <v>TEMA C3</v>
          </cell>
          <cell r="D1292">
            <v>45222</v>
          </cell>
          <cell r="E1292" t="str">
            <v>Oct-23</v>
          </cell>
          <cell r="F1292" t="str">
            <v>REGULER</v>
          </cell>
          <cell r="G1292" t="str">
            <v>REGULER</v>
          </cell>
          <cell r="H1292" t="str">
            <v>REGULER</v>
          </cell>
          <cell r="I1292" t="str">
            <v>-</v>
          </cell>
          <cell r="J1292" t="str">
            <v>-</v>
          </cell>
          <cell r="K1292" t="str">
            <v>-</v>
          </cell>
          <cell r="L1292" t="str">
            <v>-</v>
          </cell>
          <cell r="M1292">
            <v>18</v>
          </cell>
          <cell r="N1292">
            <v>31</v>
          </cell>
          <cell r="O1292">
            <v>21</v>
          </cell>
          <cell r="P1292">
            <v>0</v>
          </cell>
          <cell r="Q1292">
            <v>0</v>
          </cell>
          <cell r="R1292">
            <v>0</v>
          </cell>
          <cell r="S1292" t="str">
            <v/>
          </cell>
          <cell r="T1292">
            <v>70</v>
          </cell>
          <cell r="U1292">
            <v>18</v>
          </cell>
          <cell r="V1292">
            <v>31</v>
          </cell>
          <cell r="W1292">
            <v>21</v>
          </cell>
          <cell r="X1292">
            <v>0</v>
          </cell>
          <cell r="Y1292">
            <v>0</v>
          </cell>
          <cell r="Z1292">
            <v>0</v>
          </cell>
          <cell r="AA1292" t="str">
            <v/>
          </cell>
          <cell r="AB1292">
            <v>70</v>
          </cell>
          <cell r="AC1292">
            <v>4</v>
          </cell>
          <cell r="AD1292" t="str">
            <v>DOWNGRADE</v>
          </cell>
          <cell r="AE1292" t="str">
            <v>RESET</v>
          </cell>
          <cell r="AF1292">
            <v>0</v>
          </cell>
          <cell r="AG1292">
            <v>1</v>
          </cell>
          <cell r="AH1292" t="str">
            <v>SAPHIRE</v>
          </cell>
          <cell r="AI1292">
            <v>0</v>
          </cell>
          <cell r="AJ1292" t="str">
            <v>FALSE</v>
          </cell>
          <cell r="AK1292">
            <v>0</v>
          </cell>
          <cell r="AL1292">
            <v>45261</v>
          </cell>
          <cell r="AM1292">
            <v>45701</v>
          </cell>
          <cell r="AN1292">
            <v>1</v>
          </cell>
          <cell r="AO1292">
            <v>0</v>
          </cell>
          <cell r="AP1292" t="str">
            <v>-</v>
          </cell>
          <cell r="AQ1292" t="str">
            <v>-</v>
          </cell>
          <cell r="AR1292" t="str">
            <v>-</v>
          </cell>
          <cell r="AS1292" t="str">
            <v>-</v>
          </cell>
          <cell r="AT1292" t="str">
            <v>-</v>
          </cell>
          <cell r="AU1292" t="str">
            <v>-</v>
          </cell>
          <cell r="AV1292" t="str">
            <v/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 t="str">
            <v/>
          </cell>
          <cell r="BH1292">
            <v>0</v>
          </cell>
          <cell r="BI1292">
            <v>0</v>
          </cell>
          <cell r="BJ1292">
            <v>0</v>
          </cell>
          <cell r="BK1292">
            <v>0</v>
          </cell>
          <cell r="BL1292">
            <v>0</v>
          </cell>
          <cell r="BM1292" t="str">
            <v/>
          </cell>
          <cell r="BN1292">
            <v>0</v>
          </cell>
          <cell r="BO1292" t="str">
            <v/>
          </cell>
          <cell r="BP1292">
            <v>0</v>
          </cell>
          <cell r="BQ1292">
            <v>0</v>
          </cell>
          <cell r="BR1292">
            <v>0</v>
          </cell>
          <cell r="BS1292">
            <v>0</v>
          </cell>
          <cell r="BT1292">
            <v>0</v>
          </cell>
          <cell r="BU1292" t="str">
            <v/>
          </cell>
          <cell r="BV1292">
            <v>0</v>
          </cell>
          <cell r="BW1292">
            <v>7</v>
          </cell>
          <cell r="BX1292" t="str">
            <v>DOWNGRADE</v>
          </cell>
          <cell r="BY1292" t="str">
            <v>RESET</v>
          </cell>
        </row>
        <row r="1293">
          <cell r="A1293" t="str">
            <v>A3011</v>
          </cell>
          <cell r="B1293" t="str">
            <v>Mochammad Arvel</v>
          </cell>
          <cell r="C1293" t="str">
            <v>TEMA C3</v>
          </cell>
          <cell r="D1293">
            <v>45222</v>
          </cell>
          <cell r="E1293" t="str">
            <v>Oct-23</v>
          </cell>
          <cell r="F1293" t="str">
            <v>REGULER</v>
          </cell>
          <cell r="G1293" t="str">
            <v>REGULER</v>
          </cell>
          <cell r="H1293" t="str">
            <v>REGULER</v>
          </cell>
          <cell r="I1293" t="str">
            <v>REGULER</v>
          </cell>
          <cell r="J1293" t="str">
            <v>REGULER</v>
          </cell>
          <cell r="K1293" t="str">
            <v>REGULER</v>
          </cell>
          <cell r="L1293" t="str">
            <v>REGULER</v>
          </cell>
          <cell r="M1293">
            <v>5</v>
          </cell>
          <cell r="N1293">
            <v>19</v>
          </cell>
          <cell r="O1293">
            <v>14</v>
          </cell>
          <cell r="P1293">
            <v>16</v>
          </cell>
          <cell r="Q1293">
            <v>7</v>
          </cell>
          <cell r="R1293">
            <v>30</v>
          </cell>
          <cell r="S1293">
            <v>4</v>
          </cell>
          <cell r="T1293">
            <v>95</v>
          </cell>
          <cell r="U1293">
            <v>5</v>
          </cell>
          <cell r="V1293">
            <v>19</v>
          </cell>
          <cell r="W1293">
            <v>14</v>
          </cell>
          <cell r="X1293">
            <v>16</v>
          </cell>
          <cell r="Y1293">
            <v>7</v>
          </cell>
          <cell r="Z1293">
            <v>30</v>
          </cell>
          <cell r="AA1293">
            <v>4</v>
          </cell>
          <cell r="AB1293">
            <v>95</v>
          </cell>
          <cell r="AC1293">
            <v>0</v>
          </cell>
          <cell r="AD1293" t="str">
            <v>TIDAK</v>
          </cell>
          <cell r="AE1293" t="str">
            <v>TIDAK</v>
          </cell>
          <cell r="AF1293">
            <v>95</v>
          </cell>
          <cell r="AG1293">
            <v>2</v>
          </cell>
          <cell r="AH1293" t="str">
            <v>SAPHIRE</v>
          </cell>
          <cell r="AI1293">
            <v>0</v>
          </cell>
          <cell r="AJ1293" t="str">
            <v>Y</v>
          </cell>
          <cell r="AK1293">
            <v>0</v>
          </cell>
          <cell r="AL1293">
            <v>45261</v>
          </cell>
          <cell r="AM1293">
            <v>45701</v>
          </cell>
          <cell r="AN1293">
            <v>1</v>
          </cell>
          <cell r="AO1293">
            <v>95</v>
          </cell>
          <cell r="AP1293" t="str">
            <v>-</v>
          </cell>
          <cell r="AQ1293" t="str">
            <v>-</v>
          </cell>
          <cell r="AR1293" t="str">
            <v>-</v>
          </cell>
          <cell r="AS1293" t="str">
            <v>-</v>
          </cell>
          <cell r="AT1293" t="str">
            <v>-</v>
          </cell>
          <cell r="AU1293" t="str">
            <v>-</v>
          </cell>
          <cell r="AV1293" t="str">
            <v/>
          </cell>
          <cell r="AW1293">
            <v>10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10</v>
          </cell>
          <cell r="BC1293">
            <v>0</v>
          </cell>
          <cell r="BD1293">
            <v>13</v>
          </cell>
          <cell r="BE1293">
            <v>7</v>
          </cell>
          <cell r="BF1293">
            <v>0</v>
          </cell>
          <cell r="BG1293">
            <v>9</v>
          </cell>
          <cell r="BH1293">
            <v>10</v>
          </cell>
          <cell r="BI1293">
            <v>0</v>
          </cell>
          <cell r="BJ1293">
            <v>13</v>
          </cell>
          <cell r="BK1293">
            <v>7</v>
          </cell>
          <cell r="BL1293">
            <v>0</v>
          </cell>
          <cell r="BM1293" t="str">
            <v/>
          </cell>
          <cell r="BN1293">
            <v>39</v>
          </cell>
          <cell r="BO1293">
            <v>9</v>
          </cell>
          <cell r="BP1293">
            <v>10</v>
          </cell>
          <cell r="BQ1293">
            <v>0</v>
          </cell>
          <cell r="BR1293">
            <v>13</v>
          </cell>
          <cell r="BS1293">
            <v>7</v>
          </cell>
          <cell r="BT1293">
            <v>0</v>
          </cell>
          <cell r="BU1293" t="str">
            <v/>
          </cell>
          <cell r="BV1293">
            <v>39</v>
          </cell>
          <cell r="BW1293">
            <v>3</v>
          </cell>
          <cell r="BX1293" t="str">
            <v>DOWNGRADE</v>
          </cell>
          <cell r="BY1293" t="str">
            <v>TIDAK</v>
          </cell>
        </row>
        <row r="1294">
          <cell r="A1294" t="str">
            <v>A2747</v>
          </cell>
          <cell r="B1294" t="str">
            <v>Muhammad Abdurrahman Rofieq</v>
          </cell>
          <cell r="C1294" t="str">
            <v>TEMA C3</v>
          </cell>
          <cell r="D1294">
            <v>45128</v>
          </cell>
          <cell r="E1294" t="str">
            <v>Jul-23</v>
          </cell>
          <cell r="F1294" t="str">
            <v>REGULER</v>
          </cell>
          <cell r="G1294" t="str">
            <v>REGULER</v>
          </cell>
          <cell r="H1294" t="str">
            <v>REGULER</v>
          </cell>
          <cell r="I1294" t="str">
            <v>REGULER</v>
          </cell>
          <cell r="J1294" t="str">
            <v>-</v>
          </cell>
          <cell r="K1294" t="str">
            <v>-</v>
          </cell>
          <cell r="L1294" t="str">
            <v>-</v>
          </cell>
          <cell r="M1294">
            <v>18</v>
          </cell>
          <cell r="N1294">
            <v>40</v>
          </cell>
          <cell r="O1294">
            <v>9</v>
          </cell>
          <cell r="P1294">
            <v>6</v>
          </cell>
          <cell r="Q1294">
            <v>0</v>
          </cell>
          <cell r="R1294">
            <v>0</v>
          </cell>
          <cell r="S1294" t="str">
            <v/>
          </cell>
          <cell r="T1294">
            <v>73</v>
          </cell>
          <cell r="U1294">
            <v>18</v>
          </cell>
          <cell r="V1294">
            <v>40</v>
          </cell>
          <cell r="W1294">
            <v>9</v>
          </cell>
          <cell r="X1294">
            <v>6</v>
          </cell>
          <cell r="Y1294">
            <v>0</v>
          </cell>
          <cell r="Z1294">
            <v>0</v>
          </cell>
          <cell r="AA1294" t="str">
            <v/>
          </cell>
          <cell r="AB1294">
            <v>73</v>
          </cell>
          <cell r="AC1294">
            <v>3</v>
          </cell>
          <cell r="AD1294" t="str">
            <v>DOWNGRADE</v>
          </cell>
          <cell r="AE1294" t="str">
            <v>RESET</v>
          </cell>
          <cell r="AF1294">
            <v>0</v>
          </cell>
          <cell r="AG1294">
            <v>1</v>
          </cell>
          <cell r="AH1294" t="str">
            <v>SAPHIRE</v>
          </cell>
          <cell r="AI1294">
            <v>0</v>
          </cell>
          <cell r="AJ1294" t="str">
            <v>FALSE</v>
          </cell>
          <cell r="AK1294">
            <v>0</v>
          </cell>
          <cell r="AL1294">
            <v>45261</v>
          </cell>
          <cell r="AM1294">
            <v>45701</v>
          </cell>
          <cell r="AN1294">
            <v>1</v>
          </cell>
          <cell r="AO1294">
            <v>0</v>
          </cell>
          <cell r="AP1294" t="str">
            <v>-</v>
          </cell>
          <cell r="AQ1294" t="str">
            <v>-</v>
          </cell>
          <cell r="AR1294" t="str">
            <v>-</v>
          </cell>
          <cell r="AS1294" t="str">
            <v>-</v>
          </cell>
          <cell r="AT1294" t="str">
            <v>-</v>
          </cell>
          <cell r="AU1294" t="str">
            <v>-</v>
          </cell>
          <cell r="AV1294" t="str">
            <v/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 t="str">
            <v/>
          </cell>
          <cell r="BH1294">
            <v>0</v>
          </cell>
          <cell r="BI1294">
            <v>0</v>
          </cell>
          <cell r="BJ1294">
            <v>0</v>
          </cell>
          <cell r="BK1294">
            <v>0</v>
          </cell>
          <cell r="BL1294">
            <v>0</v>
          </cell>
          <cell r="BM1294" t="str">
            <v/>
          </cell>
          <cell r="BN1294">
            <v>0</v>
          </cell>
          <cell r="BO1294" t="str">
            <v/>
          </cell>
          <cell r="BP1294">
            <v>0</v>
          </cell>
          <cell r="BQ1294">
            <v>0</v>
          </cell>
          <cell r="BR1294">
            <v>0</v>
          </cell>
          <cell r="BS1294">
            <v>0</v>
          </cell>
          <cell r="BT1294">
            <v>0</v>
          </cell>
          <cell r="BU1294" t="str">
            <v/>
          </cell>
          <cell r="BV1294">
            <v>0</v>
          </cell>
          <cell r="BW1294">
            <v>7</v>
          </cell>
          <cell r="BX1294" t="str">
            <v>DOWNGRADE</v>
          </cell>
          <cell r="BY1294" t="str">
            <v>RESET</v>
          </cell>
        </row>
        <row r="1295">
          <cell r="A1295" t="str">
            <v>A3971</v>
          </cell>
          <cell r="B1295" t="str">
            <v>Muhammad Rafif Taufiqurrahman Susanto</v>
          </cell>
          <cell r="C1295" t="str">
            <v>TEMA C3</v>
          </cell>
          <cell r="D1295">
            <v>45387</v>
          </cell>
          <cell r="E1295" t="str">
            <v>Apr-24</v>
          </cell>
          <cell r="F1295" t="str">
            <v>-</v>
          </cell>
          <cell r="G1295" t="str">
            <v>-</v>
          </cell>
          <cell r="H1295" t="str">
            <v>-</v>
          </cell>
          <cell r="I1295" t="str">
            <v>-</v>
          </cell>
          <cell r="J1295" t="str">
            <v>REGULER</v>
          </cell>
          <cell r="K1295" t="str">
            <v>REGULER</v>
          </cell>
          <cell r="L1295" t="str">
            <v>-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7</v>
          </cell>
          <cell r="R1295">
            <v>9</v>
          </cell>
          <cell r="S1295" t="str">
            <v/>
          </cell>
          <cell r="T1295">
            <v>16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7</v>
          </cell>
          <cell r="Z1295">
            <v>9</v>
          </cell>
          <cell r="AA1295" t="str">
            <v/>
          </cell>
          <cell r="AB1295">
            <v>16</v>
          </cell>
          <cell r="AC1295">
            <v>1</v>
          </cell>
          <cell r="AD1295" t="str">
            <v>TIDAK</v>
          </cell>
          <cell r="AE1295" t="str">
            <v>TIDAK</v>
          </cell>
          <cell r="AF1295">
            <v>16</v>
          </cell>
          <cell r="AG1295">
            <v>1</v>
          </cell>
          <cell r="AH1295" t="str">
            <v>SAPHIRE</v>
          </cell>
          <cell r="AI1295">
            <v>0</v>
          </cell>
          <cell r="AJ1295" t="str">
            <v>FALSE</v>
          </cell>
          <cell r="AK1295">
            <v>0</v>
          </cell>
          <cell r="AL1295">
            <v>45261</v>
          </cell>
          <cell r="AM1295">
            <v>45701</v>
          </cell>
          <cell r="AN1295">
            <v>1</v>
          </cell>
          <cell r="AO1295">
            <v>16</v>
          </cell>
          <cell r="AP1295" t="str">
            <v>-</v>
          </cell>
          <cell r="AQ1295" t="str">
            <v>-</v>
          </cell>
          <cell r="AR1295" t="str">
            <v>-</v>
          </cell>
          <cell r="AS1295" t="str">
            <v>-</v>
          </cell>
          <cell r="AT1295" t="str">
            <v>-</v>
          </cell>
          <cell r="AU1295" t="str">
            <v>-</v>
          </cell>
          <cell r="AV1295" t="str">
            <v/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 t="str">
            <v/>
          </cell>
          <cell r="BH1295">
            <v>0</v>
          </cell>
          <cell r="BI1295">
            <v>0</v>
          </cell>
          <cell r="BJ1295">
            <v>0</v>
          </cell>
          <cell r="BK1295">
            <v>0</v>
          </cell>
          <cell r="BL1295">
            <v>0</v>
          </cell>
          <cell r="BM1295" t="str">
            <v/>
          </cell>
          <cell r="BN1295">
            <v>0</v>
          </cell>
          <cell r="BO1295" t="str">
            <v/>
          </cell>
          <cell r="BP1295">
            <v>0</v>
          </cell>
          <cell r="BQ1295">
            <v>0</v>
          </cell>
          <cell r="BR1295">
            <v>0</v>
          </cell>
          <cell r="BS1295">
            <v>0</v>
          </cell>
          <cell r="BT1295">
            <v>0</v>
          </cell>
          <cell r="BU1295" t="str">
            <v/>
          </cell>
          <cell r="BV1295">
            <v>0</v>
          </cell>
          <cell r="BW1295">
            <v>7</v>
          </cell>
          <cell r="BX1295" t="str">
            <v>DOWNGRADE</v>
          </cell>
          <cell r="BY1295" t="str">
            <v>RESET</v>
          </cell>
        </row>
        <row r="1296">
          <cell r="A1296" t="str">
            <v>A3419</v>
          </cell>
          <cell r="B1296" t="str">
            <v>Muhammad Rizal</v>
          </cell>
          <cell r="C1296" t="str">
            <v>TEMA C3</v>
          </cell>
          <cell r="D1296">
            <v>45278</v>
          </cell>
          <cell r="E1296" t="str">
            <v>Dec-23</v>
          </cell>
          <cell r="F1296" t="str">
            <v>REGULER</v>
          </cell>
          <cell r="G1296" t="str">
            <v>REGULER</v>
          </cell>
          <cell r="H1296" t="str">
            <v>REGULER</v>
          </cell>
          <cell r="I1296" t="str">
            <v>-</v>
          </cell>
          <cell r="J1296" t="str">
            <v>-</v>
          </cell>
          <cell r="K1296" t="str">
            <v>-</v>
          </cell>
          <cell r="L1296" t="str">
            <v>-</v>
          </cell>
          <cell r="M1296">
            <v>1</v>
          </cell>
          <cell r="N1296">
            <v>6</v>
          </cell>
          <cell r="O1296">
            <v>1</v>
          </cell>
          <cell r="P1296">
            <v>0</v>
          </cell>
          <cell r="Q1296">
            <v>0</v>
          </cell>
          <cell r="R1296">
            <v>0</v>
          </cell>
          <cell r="S1296" t="str">
            <v/>
          </cell>
          <cell r="T1296">
            <v>8</v>
          </cell>
          <cell r="U1296">
            <v>1</v>
          </cell>
          <cell r="V1296">
            <v>6</v>
          </cell>
          <cell r="W1296">
            <v>1</v>
          </cell>
          <cell r="X1296">
            <v>0</v>
          </cell>
          <cell r="Y1296">
            <v>0</v>
          </cell>
          <cell r="Z1296">
            <v>0</v>
          </cell>
          <cell r="AA1296" t="str">
            <v/>
          </cell>
          <cell r="AB1296">
            <v>8</v>
          </cell>
          <cell r="AC1296">
            <v>4</v>
          </cell>
          <cell r="AD1296" t="str">
            <v>DOWNGRADE</v>
          </cell>
          <cell r="AE1296" t="str">
            <v>RESET</v>
          </cell>
          <cell r="AF1296">
            <v>0</v>
          </cell>
          <cell r="AG1296">
            <v>1</v>
          </cell>
          <cell r="AH1296" t="str">
            <v>SAPHIRE</v>
          </cell>
          <cell r="AI1296">
            <v>0</v>
          </cell>
          <cell r="AJ1296" t="str">
            <v>FALSE</v>
          </cell>
          <cell r="AK1296">
            <v>0</v>
          </cell>
          <cell r="AL1296">
            <v>45261</v>
          </cell>
          <cell r="AM1296">
            <v>45701</v>
          </cell>
          <cell r="AN1296">
            <v>1</v>
          </cell>
          <cell r="AO1296">
            <v>0</v>
          </cell>
          <cell r="AP1296" t="str">
            <v>-</v>
          </cell>
          <cell r="AQ1296" t="str">
            <v>-</v>
          </cell>
          <cell r="AR1296" t="str">
            <v>-</v>
          </cell>
          <cell r="AS1296" t="str">
            <v>-</v>
          </cell>
          <cell r="AT1296" t="str">
            <v>-</v>
          </cell>
          <cell r="AU1296" t="str">
            <v>-</v>
          </cell>
          <cell r="AV1296" t="str">
            <v/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 t="str">
            <v/>
          </cell>
          <cell r="BH1296">
            <v>0</v>
          </cell>
          <cell r="BI1296">
            <v>0</v>
          </cell>
          <cell r="BJ1296">
            <v>0</v>
          </cell>
          <cell r="BK1296">
            <v>0</v>
          </cell>
          <cell r="BL1296">
            <v>0</v>
          </cell>
          <cell r="BM1296" t="str">
            <v/>
          </cell>
          <cell r="BN1296">
            <v>0</v>
          </cell>
          <cell r="BO1296" t="str">
            <v/>
          </cell>
          <cell r="BP1296">
            <v>0</v>
          </cell>
          <cell r="BQ1296">
            <v>0</v>
          </cell>
          <cell r="BR1296">
            <v>0</v>
          </cell>
          <cell r="BS1296">
            <v>0</v>
          </cell>
          <cell r="BT1296">
            <v>0</v>
          </cell>
          <cell r="BU1296" t="str">
            <v/>
          </cell>
          <cell r="BV1296">
            <v>0</v>
          </cell>
          <cell r="BW1296">
            <v>7</v>
          </cell>
          <cell r="BX1296" t="str">
            <v>DOWNGRADE</v>
          </cell>
          <cell r="BY1296" t="str">
            <v>RESET</v>
          </cell>
        </row>
        <row r="1297">
          <cell r="A1297" t="str">
            <v>A0535</v>
          </cell>
          <cell r="B1297" t="str">
            <v>N SERREN RASYA FITRI</v>
          </cell>
          <cell r="C1297" t="str">
            <v>TEMA C3</v>
          </cell>
          <cell r="D1297">
            <v>44879</v>
          </cell>
          <cell r="E1297" t="str">
            <v>Nov-22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 t="str">
            <v>REGULER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6</v>
          </cell>
          <cell r="T1297">
            <v>6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6</v>
          </cell>
          <cell r="AB1297">
            <v>6</v>
          </cell>
          <cell r="AC1297">
            <v>6</v>
          </cell>
          <cell r="AD1297" t="str">
            <v>DOWNGRADE</v>
          </cell>
          <cell r="AE1297" t="str">
            <v>RESET</v>
          </cell>
          <cell r="AF1297">
            <v>0</v>
          </cell>
          <cell r="AG1297">
            <v>1</v>
          </cell>
          <cell r="AH1297" t="str">
            <v>SAPHIRE</v>
          </cell>
          <cell r="AI1297">
            <v>0</v>
          </cell>
          <cell r="AJ1297" t="str">
            <v>FALSE</v>
          </cell>
          <cell r="AK1297">
            <v>0</v>
          </cell>
          <cell r="AL1297">
            <v>45261</v>
          </cell>
          <cell r="AM1297">
            <v>45701</v>
          </cell>
          <cell r="AN1297">
            <v>1</v>
          </cell>
          <cell r="AO1297">
            <v>0</v>
          </cell>
          <cell r="AP1297" t="str">
            <v>-</v>
          </cell>
          <cell r="AQ1297" t="str">
            <v>-</v>
          </cell>
          <cell r="AR1297" t="str">
            <v>-</v>
          </cell>
          <cell r="AS1297" t="str">
            <v>-</v>
          </cell>
          <cell r="AT1297" t="str">
            <v>-</v>
          </cell>
          <cell r="AU1297" t="str">
            <v>-</v>
          </cell>
          <cell r="AV1297" t="str">
            <v/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 t="str">
            <v/>
          </cell>
          <cell r="BH1297">
            <v>0</v>
          </cell>
          <cell r="BI1297">
            <v>0</v>
          </cell>
          <cell r="BJ1297">
            <v>0</v>
          </cell>
          <cell r="BK1297">
            <v>0</v>
          </cell>
          <cell r="BL1297">
            <v>0</v>
          </cell>
          <cell r="BM1297" t="str">
            <v/>
          </cell>
          <cell r="BN1297">
            <v>0</v>
          </cell>
          <cell r="BO1297" t="str">
            <v/>
          </cell>
          <cell r="BP1297">
            <v>0</v>
          </cell>
          <cell r="BQ1297">
            <v>0</v>
          </cell>
          <cell r="BR1297">
            <v>0</v>
          </cell>
          <cell r="BS1297">
            <v>0</v>
          </cell>
          <cell r="BT1297">
            <v>0</v>
          </cell>
          <cell r="BU1297" t="str">
            <v/>
          </cell>
          <cell r="BV1297">
            <v>0</v>
          </cell>
          <cell r="BW1297">
            <v>7</v>
          </cell>
          <cell r="BX1297" t="str">
            <v>DOWNGRADE</v>
          </cell>
          <cell r="BY1297" t="str">
            <v>RESET</v>
          </cell>
        </row>
        <row r="1298">
          <cell r="A1298" t="str">
            <v>A3750</v>
          </cell>
          <cell r="B1298" t="str">
            <v>Nathania Br Tarigan</v>
          </cell>
          <cell r="C1298" t="str">
            <v>TEMA C3</v>
          </cell>
          <cell r="D1298">
            <v>45344</v>
          </cell>
          <cell r="E1298" t="str">
            <v>Feb-24</v>
          </cell>
          <cell r="F1298" t="str">
            <v>-</v>
          </cell>
          <cell r="G1298" t="str">
            <v>-</v>
          </cell>
          <cell r="H1298" t="str">
            <v>REGULER</v>
          </cell>
          <cell r="I1298" t="str">
            <v>REGULER</v>
          </cell>
          <cell r="J1298" t="str">
            <v>REGULER</v>
          </cell>
          <cell r="K1298" t="str">
            <v>REGULER</v>
          </cell>
          <cell r="L1298" t="str">
            <v>REGULER</v>
          </cell>
          <cell r="M1298">
            <v>0</v>
          </cell>
          <cell r="N1298">
            <v>0</v>
          </cell>
          <cell r="O1298">
            <v>8</v>
          </cell>
          <cell r="P1298">
            <v>28</v>
          </cell>
          <cell r="Q1298">
            <v>22</v>
          </cell>
          <cell r="R1298">
            <v>20</v>
          </cell>
          <cell r="S1298">
            <v>3</v>
          </cell>
          <cell r="T1298">
            <v>81</v>
          </cell>
          <cell r="U1298">
            <v>0</v>
          </cell>
          <cell r="V1298">
            <v>0</v>
          </cell>
          <cell r="W1298">
            <v>8</v>
          </cell>
          <cell r="X1298">
            <v>28</v>
          </cell>
          <cell r="Y1298">
            <v>22</v>
          </cell>
          <cell r="Z1298">
            <v>20</v>
          </cell>
          <cell r="AA1298">
            <v>3</v>
          </cell>
          <cell r="AB1298">
            <v>81</v>
          </cell>
          <cell r="AC1298">
            <v>0</v>
          </cell>
          <cell r="AD1298" t="str">
            <v>TIDAK</v>
          </cell>
          <cell r="AE1298" t="str">
            <v>TIDAK</v>
          </cell>
          <cell r="AF1298">
            <v>81</v>
          </cell>
          <cell r="AG1298">
            <v>1</v>
          </cell>
          <cell r="AH1298" t="str">
            <v>SAPHIRE</v>
          </cell>
          <cell r="AI1298">
            <v>0</v>
          </cell>
          <cell r="AJ1298" t="str">
            <v>Y</v>
          </cell>
          <cell r="AK1298">
            <v>0</v>
          </cell>
          <cell r="AL1298">
            <v>45261</v>
          </cell>
          <cell r="AM1298">
            <v>45701</v>
          </cell>
          <cell r="AN1298">
            <v>1</v>
          </cell>
          <cell r="AO1298">
            <v>81</v>
          </cell>
          <cell r="AP1298" t="str">
            <v>-</v>
          </cell>
          <cell r="AQ1298" t="str">
            <v>-</v>
          </cell>
          <cell r="AR1298" t="str">
            <v>REGULER</v>
          </cell>
          <cell r="AS1298" t="str">
            <v>-</v>
          </cell>
          <cell r="AT1298" t="str">
            <v>-</v>
          </cell>
          <cell r="AU1298" t="str">
            <v>-</v>
          </cell>
          <cell r="AV1298" t="str">
            <v/>
          </cell>
          <cell r="AW1298">
            <v>0</v>
          </cell>
          <cell r="AX1298">
            <v>3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3</v>
          </cell>
          <cell r="BD1298">
            <v>0</v>
          </cell>
          <cell r="BE1298">
            <v>0</v>
          </cell>
          <cell r="BF1298">
            <v>0</v>
          </cell>
          <cell r="BG1298" t="str">
            <v/>
          </cell>
          <cell r="BH1298">
            <v>0</v>
          </cell>
          <cell r="BI1298">
            <v>3</v>
          </cell>
          <cell r="BJ1298">
            <v>0</v>
          </cell>
          <cell r="BK1298">
            <v>0</v>
          </cell>
          <cell r="BL1298">
            <v>0</v>
          </cell>
          <cell r="BM1298" t="str">
            <v/>
          </cell>
          <cell r="BN1298">
            <v>3</v>
          </cell>
          <cell r="BO1298" t="str">
            <v/>
          </cell>
          <cell r="BP1298">
            <v>0</v>
          </cell>
          <cell r="BQ1298">
            <v>3</v>
          </cell>
          <cell r="BR1298">
            <v>0</v>
          </cell>
          <cell r="BS1298">
            <v>0</v>
          </cell>
          <cell r="BT1298">
            <v>0</v>
          </cell>
          <cell r="BU1298" t="str">
            <v/>
          </cell>
          <cell r="BV1298">
            <v>3</v>
          </cell>
          <cell r="BW1298">
            <v>6</v>
          </cell>
          <cell r="BX1298" t="str">
            <v>DOWNGRADE</v>
          </cell>
          <cell r="BY1298" t="str">
            <v>RESET</v>
          </cell>
        </row>
        <row r="1299">
          <cell r="A1299" t="str">
            <v>A3925</v>
          </cell>
          <cell r="B1299" t="str">
            <v>Nila Gusmiyarni Andika Putri</v>
          </cell>
          <cell r="C1299" t="str">
            <v>TEMA C3</v>
          </cell>
          <cell r="D1299">
            <v>45369</v>
          </cell>
          <cell r="E1299" t="str">
            <v>Mar-24</v>
          </cell>
          <cell r="F1299" t="str">
            <v>-</v>
          </cell>
          <cell r="G1299" t="str">
            <v>-</v>
          </cell>
          <cell r="H1299" t="str">
            <v>-</v>
          </cell>
          <cell r="I1299" t="str">
            <v>REGULER</v>
          </cell>
          <cell r="J1299" t="str">
            <v>REGULER</v>
          </cell>
          <cell r="K1299" t="str">
            <v>REGULER</v>
          </cell>
          <cell r="L1299" t="str">
            <v>REGULER</v>
          </cell>
          <cell r="M1299">
            <v>0</v>
          </cell>
          <cell r="N1299">
            <v>0</v>
          </cell>
          <cell r="O1299">
            <v>0</v>
          </cell>
          <cell r="P1299">
            <v>12</v>
          </cell>
          <cell r="Q1299">
            <v>14</v>
          </cell>
          <cell r="R1299">
            <v>34</v>
          </cell>
          <cell r="S1299">
            <v>10</v>
          </cell>
          <cell r="T1299">
            <v>70</v>
          </cell>
          <cell r="U1299">
            <v>0</v>
          </cell>
          <cell r="V1299">
            <v>0</v>
          </cell>
          <cell r="W1299">
            <v>0</v>
          </cell>
          <cell r="X1299">
            <v>12</v>
          </cell>
          <cell r="Y1299">
            <v>14</v>
          </cell>
          <cell r="Z1299">
            <v>34</v>
          </cell>
          <cell r="AA1299">
            <v>10</v>
          </cell>
          <cell r="AB1299">
            <v>70</v>
          </cell>
          <cell r="AC1299">
            <v>0</v>
          </cell>
          <cell r="AD1299" t="str">
            <v>TIDAK</v>
          </cell>
          <cell r="AE1299" t="str">
            <v>TIDAK</v>
          </cell>
          <cell r="AF1299">
            <v>70</v>
          </cell>
          <cell r="AG1299">
            <v>2</v>
          </cell>
          <cell r="AH1299" t="str">
            <v>SAPHIRE</v>
          </cell>
          <cell r="AI1299">
            <v>0</v>
          </cell>
          <cell r="AJ1299" t="str">
            <v>Y</v>
          </cell>
          <cell r="AK1299">
            <v>0</v>
          </cell>
          <cell r="AL1299">
            <v>45261</v>
          </cell>
          <cell r="AM1299">
            <v>45701</v>
          </cell>
          <cell r="AN1299">
            <v>1</v>
          </cell>
          <cell r="AO1299">
            <v>70</v>
          </cell>
          <cell r="AP1299" t="str">
            <v>-</v>
          </cell>
          <cell r="AQ1299" t="str">
            <v>-</v>
          </cell>
          <cell r="AR1299" t="str">
            <v>-</v>
          </cell>
          <cell r="AS1299" t="str">
            <v>-</v>
          </cell>
          <cell r="AT1299" t="str">
            <v>-</v>
          </cell>
          <cell r="AU1299" t="str">
            <v>-</v>
          </cell>
          <cell r="AV1299" t="str">
            <v/>
          </cell>
          <cell r="AW1299">
            <v>32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32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10</v>
          </cell>
          <cell r="BH1299">
            <v>32</v>
          </cell>
          <cell r="BI1299">
            <v>0</v>
          </cell>
          <cell r="BJ1299">
            <v>0</v>
          </cell>
          <cell r="BK1299">
            <v>0</v>
          </cell>
          <cell r="BL1299">
            <v>0</v>
          </cell>
          <cell r="BM1299" t="str">
            <v/>
          </cell>
          <cell r="BN1299">
            <v>42</v>
          </cell>
          <cell r="BO1299">
            <v>10</v>
          </cell>
          <cell r="BP1299">
            <v>32</v>
          </cell>
          <cell r="BQ1299">
            <v>0</v>
          </cell>
          <cell r="BR1299">
            <v>0</v>
          </cell>
          <cell r="BS1299">
            <v>0</v>
          </cell>
          <cell r="BT1299">
            <v>0</v>
          </cell>
          <cell r="BU1299" t="str">
            <v/>
          </cell>
          <cell r="BV1299">
            <v>42</v>
          </cell>
          <cell r="BW1299">
            <v>5</v>
          </cell>
          <cell r="BX1299" t="str">
            <v>DOWNGRADE</v>
          </cell>
          <cell r="BY1299" t="str">
            <v>RESET</v>
          </cell>
        </row>
        <row r="1300">
          <cell r="A1300" t="str">
            <v>A3953</v>
          </cell>
          <cell r="B1300" t="str">
            <v>Nius Panggi</v>
          </cell>
          <cell r="C1300" t="str">
            <v>TEMA C3</v>
          </cell>
          <cell r="D1300">
            <v>45383</v>
          </cell>
          <cell r="E1300" t="str">
            <v>Apr-24</v>
          </cell>
          <cell r="F1300" t="str">
            <v>-</v>
          </cell>
          <cell r="G1300" t="str">
            <v>-</v>
          </cell>
          <cell r="H1300" t="str">
            <v>-</v>
          </cell>
          <cell r="I1300" t="str">
            <v>-</v>
          </cell>
          <cell r="J1300" t="str">
            <v>REGULER</v>
          </cell>
          <cell r="K1300" t="str">
            <v>REGULER</v>
          </cell>
          <cell r="L1300" t="str">
            <v>REGULER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17</v>
          </cell>
          <cell r="R1300">
            <v>20</v>
          </cell>
          <cell r="S1300">
            <v>17</v>
          </cell>
          <cell r="T1300">
            <v>54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17</v>
          </cell>
          <cell r="Z1300">
            <v>20</v>
          </cell>
          <cell r="AA1300">
            <v>17</v>
          </cell>
          <cell r="AB1300">
            <v>54</v>
          </cell>
          <cell r="AC1300">
            <v>0</v>
          </cell>
          <cell r="AD1300" t="str">
            <v>TIDAK</v>
          </cell>
          <cell r="AE1300" t="str">
            <v>TIDAK</v>
          </cell>
          <cell r="AF1300">
            <v>54</v>
          </cell>
          <cell r="AG1300">
            <v>1</v>
          </cell>
          <cell r="AH1300" t="str">
            <v>SAPHIRE</v>
          </cell>
          <cell r="AI1300">
            <v>0</v>
          </cell>
          <cell r="AJ1300" t="str">
            <v>FALSE</v>
          </cell>
          <cell r="AK1300">
            <v>0</v>
          </cell>
          <cell r="AL1300">
            <v>45261</v>
          </cell>
          <cell r="AM1300">
            <v>45701</v>
          </cell>
          <cell r="AN1300">
            <v>1</v>
          </cell>
          <cell r="AO1300">
            <v>54</v>
          </cell>
          <cell r="AP1300" t="str">
            <v>-</v>
          </cell>
          <cell r="AQ1300" t="str">
            <v>-</v>
          </cell>
          <cell r="AR1300" t="str">
            <v>REGULER</v>
          </cell>
          <cell r="AS1300" t="str">
            <v>-</v>
          </cell>
          <cell r="AT1300" t="str">
            <v>-</v>
          </cell>
          <cell r="AU1300" t="str">
            <v>-</v>
          </cell>
          <cell r="AV1300" t="str">
            <v/>
          </cell>
          <cell r="AW1300">
            <v>36</v>
          </cell>
          <cell r="AX1300">
            <v>2</v>
          </cell>
          <cell r="AY1300">
            <v>0</v>
          </cell>
          <cell r="AZ1300">
            <v>0</v>
          </cell>
          <cell r="BA1300">
            <v>0</v>
          </cell>
          <cell r="BB1300">
            <v>36</v>
          </cell>
          <cell r="BC1300">
            <v>2</v>
          </cell>
          <cell r="BD1300">
            <v>20</v>
          </cell>
          <cell r="BE1300">
            <v>3</v>
          </cell>
          <cell r="BF1300">
            <v>0</v>
          </cell>
          <cell r="BG1300">
            <v>13</v>
          </cell>
          <cell r="BH1300">
            <v>36</v>
          </cell>
          <cell r="BI1300">
            <v>2</v>
          </cell>
          <cell r="BJ1300">
            <v>20</v>
          </cell>
          <cell r="BK1300">
            <v>3</v>
          </cell>
          <cell r="BL1300">
            <v>0</v>
          </cell>
          <cell r="BM1300" t="str">
            <v/>
          </cell>
          <cell r="BN1300">
            <v>74</v>
          </cell>
          <cell r="BO1300">
            <v>13</v>
          </cell>
          <cell r="BP1300">
            <v>36</v>
          </cell>
          <cell r="BQ1300">
            <v>2</v>
          </cell>
          <cell r="BR1300">
            <v>20</v>
          </cell>
          <cell r="BS1300">
            <v>3</v>
          </cell>
          <cell r="BT1300">
            <v>0</v>
          </cell>
          <cell r="BU1300" t="str">
            <v/>
          </cell>
          <cell r="BV1300">
            <v>74</v>
          </cell>
          <cell r="BW1300">
            <v>2</v>
          </cell>
          <cell r="BX1300" t="str">
            <v>TIDAK</v>
          </cell>
          <cell r="BY1300" t="str">
            <v>TIDAK</v>
          </cell>
        </row>
        <row r="1301">
          <cell r="A1301" t="str">
            <v>A3014</v>
          </cell>
          <cell r="B1301" t="str">
            <v>Nyoman Sonny</v>
          </cell>
          <cell r="C1301" t="str">
            <v>TEMA C3</v>
          </cell>
          <cell r="D1301">
            <v>45219</v>
          </cell>
          <cell r="E1301" t="str">
            <v>Oct-23</v>
          </cell>
          <cell r="F1301" t="str">
            <v>REGULER</v>
          </cell>
          <cell r="G1301" t="str">
            <v>-</v>
          </cell>
          <cell r="H1301" t="str">
            <v>REGULER</v>
          </cell>
          <cell r="I1301" t="str">
            <v>REGULER</v>
          </cell>
          <cell r="J1301" t="str">
            <v>REGULER</v>
          </cell>
          <cell r="K1301" t="str">
            <v>-</v>
          </cell>
          <cell r="L1301" t="str">
            <v>-</v>
          </cell>
          <cell r="M1301">
            <v>4</v>
          </cell>
          <cell r="N1301">
            <v>0</v>
          </cell>
          <cell r="O1301">
            <v>26</v>
          </cell>
          <cell r="P1301">
            <v>20</v>
          </cell>
          <cell r="Q1301">
            <v>4</v>
          </cell>
          <cell r="R1301">
            <v>0</v>
          </cell>
          <cell r="S1301" t="str">
            <v/>
          </cell>
          <cell r="T1301">
            <v>54</v>
          </cell>
          <cell r="U1301">
            <v>4</v>
          </cell>
          <cell r="V1301">
            <v>0</v>
          </cell>
          <cell r="W1301">
            <v>26</v>
          </cell>
          <cell r="X1301">
            <v>20</v>
          </cell>
          <cell r="Y1301">
            <v>4</v>
          </cell>
          <cell r="Z1301">
            <v>0</v>
          </cell>
          <cell r="AA1301" t="str">
            <v/>
          </cell>
          <cell r="AB1301">
            <v>54</v>
          </cell>
          <cell r="AC1301">
            <v>3</v>
          </cell>
          <cell r="AD1301" t="str">
            <v>DOWNGRADE</v>
          </cell>
          <cell r="AE1301" t="str">
            <v>TIDAK</v>
          </cell>
          <cell r="AF1301">
            <v>27</v>
          </cell>
          <cell r="AG1301">
            <v>2</v>
          </cell>
          <cell r="AH1301" t="str">
            <v>SAPHIRE</v>
          </cell>
          <cell r="AI1301">
            <v>0</v>
          </cell>
          <cell r="AJ1301" t="str">
            <v>FALSE</v>
          </cell>
          <cell r="AK1301">
            <v>0</v>
          </cell>
          <cell r="AL1301">
            <v>45261</v>
          </cell>
          <cell r="AM1301">
            <v>45701</v>
          </cell>
          <cell r="AN1301">
            <v>1</v>
          </cell>
          <cell r="AO1301">
            <v>27</v>
          </cell>
          <cell r="AP1301" t="str">
            <v>-</v>
          </cell>
          <cell r="AQ1301" t="str">
            <v>-</v>
          </cell>
          <cell r="AR1301" t="str">
            <v>-</v>
          </cell>
          <cell r="AS1301" t="str">
            <v>-</v>
          </cell>
          <cell r="AT1301" t="str">
            <v>-</v>
          </cell>
          <cell r="AU1301" t="str">
            <v>-</v>
          </cell>
          <cell r="AV1301" t="str">
            <v/>
          </cell>
          <cell r="AW1301">
            <v>4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4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13</v>
          </cell>
          <cell r="BH1301">
            <v>4</v>
          </cell>
          <cell r="BI1301">
            <v>0</v>
          </cell>
          <cell r="BJ1301">
            <v>0</v>
          </cell>
          <cell r="BK1301">
            <v>0</v>
          </cell>
          <cell r="BL1301">
            <v>0</v>
          </cell>
          <cell r="BM1301" t="str">
            <v/>
          </cell>
          <cell r="BN1301">
            <v>17</v>
          </cell>
          <cell r="BO1301">
            <v>13</v>
          </cell>
          <cell r="BP1301">
            <v>4</v>
          </cell>
          <cell r="BQ1301">
            <v>0</v>
          </cell>
          <cell r="BR1301">
            <v>0</v>
          </cell>
          <cell r="BS1301">
            <v>0</v>
          </cell>
          <cell r="BT1301">
            <v>0</v>
          </cell>
          <cell r="BU1301" t="str">
            <v/>
          </cell>
          <cell r="BV1301">
            <v>17</v>
          </cell>
          <cell r="BW1301">
            <v>5</v>
          </cell>
          <cell r="BX1301" t="str">
            <v>DOWNGRADE</v>
          </cell>
          <cell r="BY1301" t="str">
            <v>RESET</v>
          </cell>
        </row>
        <row r="1302">
          <cell r="A1302" t="str">
            <v>A3842</v>
          </cell>
          <cell r="B1302" t="str">
            <v>Putri Hudaya</v>
          </cell>
          <cell r="C1302" t="str">
            <v>TEMA C3</v>
          </cell>
          <cell r="D1302">
            <v>45373</v>
          </cell>
          <cell r="E1302" t="str">
            <v>Mar-24</v>
          </cell>
          <cell r="F1302" t="str">
            <v>-</v>
          </cell>
          <cell r="G1302" t="str">
            <v>-</v>
          </cell>
          <cell r="H1302" t="str">
            <v>-</v>
          </cell>
          <cell r="I1302" t="str">
            <v>REGULER</v>
          </cell>
          <cell r="J1302" t="str">
            <v>REGULER</v>
          </cell>
          <cell r="K1302" t="str">
            <v>REGULER</v>
          </cell>
          <cell r="L1302" t="str">
            <v>-</v>
          </cell>
          <cell r="M1302">
            <v>0</v>
          </cell>
          <cell r="N1302">
            <v>0</v>
          </cell>
          <cell r="O1302">
            <v>0</v>
          </cell>
          <cell r="P1302">
            <v>6</v>
          </cell>
          <cell r="Q1302">
            <v>21</v>
          </cell>
          <cell r="R1302">
            <v>2</v>
          </cell>
          <cell r="S1302" t="str">
            <v/>
          </cell>
          <cell r="T1302">
            <v>29</v>
          </cell>
          <cell r="U1302">
            <v>0</v>
          </cell>
          <cell r="V1302">
            <v>0</v>
          </cell>
          <cell r="W1302">
            <v>0</v>
          </cell>
          <cell r="X1302">
            <v>6</v>
          </cell>
          <cell r="Y1302">
            <v>21</v>
          </cell>
          <cell r="Z1302">
            <v>2</v>
          </cell>
          <cell r="AA1302" t="str">
            <v/>
          </cell>
          <cell r="AB1302">
            <v>29</v>
          </cell>
          <cell r="AC1302">
            <v>1</v>
          </cell>
          <cell r="AD1302" t="str">
            <v>TIDAK</v>
          </cell>
          <cell r="AE1302" t="str">
            <v>TIDAK</v>
          </cell>
          <cell r="AF1302">
            <v>29</v>
          </cell>
          <cell r="AG1302">
            <v>1</v>
          </cell>
          <cell r="AH1302" t="str">
            <v>SAPHIRE</v>
          </cell>
          <cell r="AI1302">
            <v>0</v>
          </cell>
          <cell r="AJ1302" t="str">
            <v>FALSE</v>
          </cell>
          <cell r="AK1302">
            <v>0</v>
          </cell>
          <cell r="AL1302">
            <v>45261</v>
          </cell>
          <cell r="AM1302">
            <v>45701</v>
          </cell>
          <cell r="AN1302">
            <v>1</v>
          </cell>
          <cell r="AO1302">
            <v>29</v>
          </cell>
          <cell r="AP1302" t="str">
            <v>-</v>
          </cell>
          <cell r="AQ1302" t="str">
            <v>-</v>
          </cell>
          <cell r="AR1302" t="str">
            <v>-</v>
          </cell>
          <cell r="AS1302" t="str">
            <v>-</v>
          </cell>
          <cell r="AT1302" t="str">
            <v>-</v>
          </cell>
          <cell r="AU1302" t="str">
            <v>-</v>
          </cell>
          <cell r="AV1302" t="str">
            <v/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 t="str">
            <v/>
          </cell>
          <cell r="BH1302">
            <v>0</v>
          </cell>
          <cell r="BI1302">
            <v>0</v>
          </cell>
          <cell r="BJ1302">
            <v>0</v>
          </cell>
          <cell r="BK1302">
            <v>0</v>
          </cell>
          <cell r="BL1302">
            <v>0</v>
          </cell>
          <cell r="BM1302" t="str">
            <v/>
          </cell>
          <cell r="BN1302">
            <v>0</v>
          </cell>
          <cell r="BO1302" t="str">
            <v/>
          </cell>
          <cell r="BP1302">
            <v>0</v>
          </cell>
          <cell r="BQ1302">
            <v>0</v>
          </cell>
          <cell r="BR1302">
            <v>0</v>
          </cell>
          <cell r="BS1302">
            <v>0</v>
          </cell>
          <cell r="BT1302">
            <v>0</v>
          </cell>
          <cell r="BU1302" t="str">
            <v/>
          </cell>
          <cell r="BV1302">
            <v>0</v>
          </cell>
          <cell r="BW1302">
            <v>7</v>
          </cell>
          <cell r="BX1302" t="str">
            <v>DOWNGRADE</v>
          </cell>
          <cell r="BY1302" t="str">
            <v>RESET</v>
          </cell>
        </row>
        <row r="1303">
          <cell r="A1303" t="str">
            <v>A3843</v>
          </cell>
          <cell r="B1303" t="str">
            <v>Putri Marceliana Aryanto</v>
          </cell>
          <cell r="C1303" t="str">
            <v>TEMA C3</v>
          </cell>
          <cell r="D1303">
            <v>45383</v>
          </cell>
          <cell r="E1303" t="str">
            <v>Apr-24</v>
          </cell>
          <cell r="F1303" t="str">
            <v>-</v>
          </cell>
          <cell r="G1303" t="str">
            <v>-</v>
          </cell>
          <cell r="H1303" t="str">
            <v>-</v>
          </cell>
          <cell r="I1303" t="str">
            <v>-</v>
          </cell>
          <cell r="J1303" t="str">
            <v>REGULER</v>
          </cell>
          <cell r="K1303" t="str">
            <v>REGULER</v>
          </cell>
          <cell r="L1303" t="str">
            <v>REGULER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9</v>
          </cell>
          <cell r="R1303">
            <v>16</v>
          </cell>
          <cell r="S1303">
            <v>1</v>
          </cell>
          <cell r="T1303">
            <v>26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9</v>
          </cell>
          <cell r="Z1303">
            <v>16</v>
          </cell>
          <cell r="AA1303">
            <v>1</v>
          </cell>
          <cell r="AB1303">
            <v>26</v>
          </cell>
          <cell r="AC1303">
            <v>0</v>
          </cell>
          <cell r="AD1303" t="str">
            <v>TIDAK</v>
          </cell>
          <cell r="AE1303" t="str">
            <v>TIDAK</v>
          </cell>
          <cell r="AF1303">
            <v>26</v>
          </cell>
          <cell r="AG1303">
            <v>1</v>
          </cell>
          <cell r="AH1303" t="str">
            <v>SAPHIRE</v>
          </cell>
          <cell r="AI1303">
            <v>0</v>
          </cell>
          <cell r="AJ1303" t="str">
            <v>FALSE</v>
          </cell>
          <cell r="AK1303">
            <v>0</v>
          </cell>
          <cell r="AL1303">
            <v>45261</v>
          </cell>
          <cell r="AM1303">
            <v>45701</v>
          </cell>
          <cell r="AN1303">
            <v>1</v>
          </cell>
          <cell r="AO1303">
            <v>26</v>
          </cell>
          <cell r="AP1303" t="str">
            <v>-</v>
          </cell>
          <cell r="AQ1303" t="str">
            <v>-</v>
          </cell>
          <cell r="AR1303" t="str">
            <v>-</v>
          </cell>
          <cell r="AS1303" t="str">
            <v>-</v>
          </cell>
          <cell r="AT1303" t="str">
            <v>-</v>
          </cell>
          <cell r="AU1303" t="str">
            <v>-</v>
          </cell>
          <cell r="AV1303" t="str">
            <v/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 t="str">
            <v/>
          </cell>
          <cell r="BH1303">
            <v>0</v>
          </cell>
          <cell r="BI1303">
            <v>0</v>
          </cell>
          <cell r="BJ1303">
            <v>0</v>
          </cell>
          <cell r="BK1303">
            <v>0</v>
          </cell>
          <cell r="BL1303">
            <v>0</v>
          </cell>
          <cell r="BM1303" t="str">
            <v/>
          </cell>
          <cell r="BN1303">
            <v>0</v>
          </cell>
          <cell r="BO1303" t="str">
            <v/>
          </cell>
          <cell r="BP1303">
            <v>0</v>
          </cell>
          <cell r="BQ1303">
            <v>0</v>
          </cell>
          <cell r="BR1303">
            <v>0</v>
          </cell>
          <cell r="BS1303">
            <v>0</v>
          </cell>
          <cell r="BT1303">
            <v>0</v>
          </cell>
          <cell r="BU1303" t="str">
            <v/>
          </cell>
          <cell r="BV1303">
            <v>0</v>
          </cell>
          <cell r="BW1303">
            <v>7</v>
          </cell>
          <cell r="BX1303" t="str">
            <v>DOWNGRADE</v>
          </cell>
          <cell r="BY1303" t="str">
            <v>RESET</v>
          </cell>
        </row>
        <row r="1304">
          <cell r="A1304" t="str">
            <v>A1875</v>
          </cell>
          <cell r="B1304" t="str">
            <v>Ridha Septi</v>
          </cell>
          <cell r="C1304" t="str">
            <v>TEMA C3</v>
          </cell>
          <cell r="D1304">
            <v>45049</v>
          </cell>
          <cell r="E1304" t="str">
            <v>May-23</v>
          </cell>
          <cell r="F1304" t="str">
            <v>REGULER</v>
          </cell>
          <cell r="G1304" t="str">
            <v>REGULER</v>
          </cell>
          <cell r="H1304" t="str">
            <v>-</v>
          </cell>
          <cell r="I1304" t="str">
            <v>-</v>
          </cell>
          <cell r="J1304" t="str">
            <v>-</v>
          </cell>
          <cell r="K1304" t="str">
            <v>-</v>
          </cell>
          <cell r="L1304" t="str">
            <v>-</v>
          </cell>
          <cell r="M1304">
            <v>0</v>
          </cell>
          <cell r="N1304">
            <v>2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 t="str">
            <v/>
          </cell>
          <cell r="T1304">
            <v>2</v>
          </cell>
          <cell r="U1304">
            <v>0</v>
          </cell>
          <cell r="V1304">
            <v>2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 t="str">
            <v/>
          </cell>
          <cell r="AB1304">
            <v>2</v>
          </cell>
          <cell r="AC1304">
            <v>6</v>
          </cell>
          <cell r="AD1304" t="str">
            <v>DOWNGRADE</v>
          </cell>
          <cell r="AE1304" t="str">
            <v>RESET</v>
          </cell>
          <cell r="AF1304">
            <v>0</v>
          </cell>
          <cell r="AG1304">
            <v>1</v>
          </cell>
          <cell r="AH1304" t="str">
            <v>SAPHIRE</v>
          </cell>
          <cell r="AI1304">
            <v>0</v>
          </cell>
          <cell r="AJ1304" t="str">
            <v>FALSE</v>
          </cell>
          <cell r="AK1304">
            <v>0</v>
          </cell>
          <cell r="AL1304">
            <v>45261</v>
          </cell>
          <cell r="AM1304">
            <v>45701</v>
          </cell>
          <cell r="AN1304">
            <v>1</v>
          </cell>
          <cell r="AO1304">
            <v>0</v>
          </cell>
          <cell r="AP1304" t="str">
            <v>-</v>
          </cell>
          <cell r="AQ1304" t="str">
            <v>-</v>
          </cell>
          <cell r="AR1304" t="str">
            <v>-</v>
          </cell>
          <cell r="AS1304" t="str">
            <v>-</v>
          </cell>
          <cell r="AT1304" t="str">
            <v>-</v>
          </cell>
          <cell r="AU1304" t="str">
            <v>-</v>
          </cell>
          <cell r="AV1304" t="str">
            <v/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 t="str">
            <v/>
          </cell>
          <cell r="BH1304">
            <v>0</v>
          </cell>
          <cell r="BI1304">
            <v>0</v>
          </cell>
          <cell r="BJ1304">
            <v>0</v>
          </cell>
          <cell r="BK1304">
            <v>0</v>
          </cell>
          <cell r="BL1304">
            <v>0</v>
          </cell>
          <cell r="BM1304" t="str">
            <v/>
          </cell>
          <cell r="BN1304">
            <v>0</v>
          </cell>
          <cell r="BO1304" t="str">
            <v/>
          </cell>
          <cell r="BP1304">
            <v>0</v>
          </cell>
          <cell r="BQ1304">
            <v>0</v>
          </cell>
          <cell r="BR1304">
            <v>0</v>
          </cell>
          <cell r="BS1304">
            <v>0</v>
          </cell>
          <cell r="BT1304">
            <v>0</v>
          </cell>
          <cell r="BU1304" t="str">
            <v/>
          </cell>
          <cell r="BV1304">
            <v>0</v>
          </cell>
          <cell r="BW1304">
            <v>7</v>
          </cell>
          <cell r="BX1304" t="str">
            <v>DOWNGRADE</v>
          </cell>
          <cell r="BY1304" t="str">
            <v>RESET</v>
          </cell>
        </row>
        <row r="1305">
          <cell r="A1305" t="str">
            <v>A2491</v>
          </cell>
          <cell r="B1305" t="str">
            <v>Rishon Astungkara</v>
          </cell>
          <cell r="C1305" t="str">
            <v>TEMA C3</v>
          </cell>
          <cell r="D1305">
            <v>45125</v>
          </cell>
          <cell r="E1305" t="str">
            <v>Jul-23</v>
          </cell>
          <cell r="F1305" t="str">
            <v>REGULER</v>
          </cell>
          <cell r="G1305" t="str">
            <v>REGULER</v>
          </cell>
          <cell r="H1305" t="str">
            <v>EKSKLUSIF</v>
          </cell>
          <cell r="I1305" t="str">
            <v>EKSKLUSIF</v>
          </cell>
          <cell r="J1305" t="str">
            <v>EKSKLUSIF</v>
          </cell>
          <cell r="K1305" t="str">
            <v>-</v>
          </cell>
          <cell r="L1305" t="str">
            <v>-</v>
          </cell>
          <cell r="M1305">
            <v>12</v>
          </cell>
          <cell r="N1305">
            <v>40</v>
          </cell>
          <cell r="O1305">
            <v>38</v>
          </cell>
          <cell r="P1305">
            <v>38</v>
          </cell>
          <cell r="Q1305">
            <v>32</v>
          </cell>
          <cell r="R1305">
            <v>0</v>
          </cell>
          <cell r="S1305" t="str">
            <v/>
          </cell>
          <cell r="T1305">
            <v>160</v>
          </cell>
          <cell r="U1305">
            <v>12</v>
          </cell>
          <cell r="V1305">
            <v>40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 t="str">
            <v/>
          </cell>
          <cell r="AB1305">
            <v>52</v>
          </cell>
          <cell r="AC1305">
            <v>2</v>
          </cell>
          <cell r="AD1305" t="str">
            <v>TIDAK</v>
          </cell>
          <cell r="AE1305" t="str">
            <v>TIDAK</v>
          </cell>
          <cell r="AF1305">
            <v>52</v>
          </cell>
          <cell r="AG1305">
            <v>1</v>
          </cell>
          <cell r="AH1305" t="str">
            <v>SAPHIRE</v>
          </cell>
          <cell r="AI1305">
            <v>0</v>
          </cell>
          <cell r="AJ1305" t="str">
            <v>FALSE</v>
          </cell>
          <cell r="AK1305">
            <v>0</v>
          </cell>
          <cell r="AL1305">
            <v>45261</v>
          </cell>
          <cell r="AM1305">
            <v>45701</v>
          </cell>
          <cell r="AN1305">
            <v>1</v>
          </cell>
          <cell r="AO1305">
            <v>52</v>
          </cell>
          <cell r="AP1305" t="str">
            <v>-</v>
          </cell>
          <cell r="AQ1305" t="str">
            <v>-</v>
          </cell>
          <cell r="AR1305" t="str">
            <v>-</v>
          </cell>
          <cell r="AS1305" t="str">
            <v>-</v>
          </cell>
          <cell r="AT1305" t="str">
            <v>-</v>
          </cell>
          <cell r="AU1305" t="str">
            <v>-</v>
          </cell>
          <cell r="AV1305" t="str">
            <v/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 t="str">
            <v/>
          </cell>
          <cell r="BH1305">
            <v>0</v>
          </cell>
          <cell r="BI1305">
            <v>0</v>
          </cell>
          <cell r="BJ1305">
            <v>0</v>
          </cell>
          <cell r="BK1305">
            <v>0</v>
          </cell>
          <cell r="BL1305">
            <v>0</v>
          </cell>
          <cell r="BM1305" t="str">
            <v/>
          </cell>
          <cell r="BN1305">
            <v>0</v>
          </cell>
          <cell r="BO1305" t="str">
            <v/>
          </cell>
          <cell r="BP1305">
            <v>0</v>
          </cell>
          <cell r="BQ1305">
            <v>0</v>
          </cell>
          <cell r="BR1305">
            <v>0</v>
          </cell>
          <cell r="BS1305">
            <v>0</v>
          </cell>
          <cell r="BT1305">
            <v>0</v>
          </cell>
          <cell r="BU1305" t="str">
            <v/>
          </cell>
          <cell r="BV1305">
            <v>0</v>
          </cell>
          <cell r="BW1305">
            <v>7</v>
          </cell>
          <cell r="BX1305" t="str">
            <v>DOWNGRADE</v>
          </cell>
          <cell r="BY1305" t="str">
            <v>RESET</v>
          </cell>
        </row>
        <row r="1306">
          <cell r="A1306" t="str">
            <v>A3952</v>
          </cell>
          <cell r="B1306" t="str">
            <v>RISKIYAH WULANDARI</v>
          </cell>
          <cell r="C1306" t="str">
            <v>TEMA C3</v>
          </cell>
          <cell r="D1306" t="str">
            <v>16 Mei 2024</v>
          </cell>
          <cell r="E1306" t="str">
            <v>16 Mei 2024</v>
          </cell>
          <cell r="F1306" t="str">
            <v>-</v>
          </cell>
          <cell r="G1306" t="str">
            <v>-</v>
          </cell>
          <cell r="H1306" t="str">
            <v>-</v>
          </cell>
          <cell r="I1306" t="str">
            <v>-</v>
          </cell>
          <cell r="J1306" t="str">
            <v>-</v>
          </cell>
          <cell r="K1306" t="str">
            <v>REGULER</v>
          </cell>
          <cell r="L1306" t="str">
            <v>REGULER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7</v>
          </cell>
          <cell r="S1306">
            <v>8</v>
          </cell>
          <cell r="T1306">
            <v>15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7</v>
          </cell>
          <cell r="AA1306">
            <v>8</v>
          </cell>
          <cell r="AB1306">
            <v>15</v>
          </cell>
          <cell r="AC1306">
            <v>5</v>
          </cell>
          <cell r="AD1306" t="str">
            <v>DOWNGRADE</v>
          </cell>
          <cell r="AE1306" t="str">
            <v>RESET</v>
          </cell>
          <cell r="AF1306">
            <v>0</v>
          </cell>
          <cell r="AG1306">
            <v>1</v>
          </cell>
          <cell r="AH1306" t="str">
            <v>SAPHIRE</v>
          </cell>
          <cell r="AI1306">
            <v>0</v>
          </cell>
          <cell r="AJ1306" t="str">
            <v>FALSE</v>
          </cell>
          <cell r="AK1306">
            <v>0</v>
          </cell>
          <cell r="AL1306">
            <v>45261</v>
          </cell>
          <cell r="AM1306">
            <v>45701</v>
          </cell>
          <cell r="AN1306">
            <v>1</v>
          </cell>
          <cell r="AO1306">
            <v>0</v>
          </cell>
          <cell r="AP1306" t="str">
            <v>-</v>
          </cell>
          <cell r="AQ1306" t="str">
            <v>-</v>
          </cell>
          <cell r="AR1306" t="str">
            <v>-</v>
          </cell>
          <cell r="AS1306" t="str">
            <v>-</v>
          </cell>
          <cell r="AT1306" t="str">
            <v>-</v>
          </cell>
          <cell r="AU1306" t="str">
            <v>-</v>
          </cell>
          <cell r="AV1306" t="str">
            <v/>
          </cell>
          <cell r="AW1306">
            <v>0</v>
          </cell>
          <cell r="AX1306">
            <v>13</v>
          </cell>
          <cell r="AY1306">
            <v>0</v>
          </cell>
          <cell r="AZ1306">
            <v>0</v>
          </cell>
          <cell r="BA1306">
            <v>0</v>
          </cell>
          <cell r="BB1306">
            <v>24</v>
          </cell>
          <cell r="BC1306">
            <v>13</v>
          </cell>
          <cell r="BD1306">
            <v>0</v>
          </cell>
          <cell r="BE1306">
            <v>0</v>
          </cell>
          <cell r="BF1306">
            <v>0</v>
          </cell>
          <cell r="BG1306" t="str">
            <v/>
          </cell>
          <cell r="BH1306">
            <v>24</v>
          </cell>
          <cell r="BI1306">
            <v>13</v>
          </cell>
          <cell r="BJ1306">
            <v>0</v>
          </cell>
          <cell r="BK1306">
            <v>0</v>
          </cell>
          <cell r="BL1306">
            <v>0</v>
          </cell>
          <cell r="BM1306" t="str">
            <v/>
          </cell>
          <cell r="BN1306">
            <v>37</v>
          </cell>
          <cell r="BO1306" t="str">
            <v/>
          </cell>
          <cell r="BP1306">
            <v>24</v>
          </cell>
          <cell r="BQ1306">
            <v>13</v>
          </cell>
          <cell r="BR1306">
            <v>0</v>
          </cell>
          <cell r="BS1306">
            <v>0</v>
          </cell>
          <cell r="BT1306">
            <v>0</v>
          </cell>
          <cell r="BU1306" t="str">
            <v/>
          </cell>
          <cell r="BV1306">
            <v>37</v>
          </cell>
          <cell r="BW1306">
            <v>5</v>
          </cell>
          <cell r="BX1306" t="str">
            <v>DOWNGRADE</v>
          </cell>
          <cell r="BY1306" t="str">
            <v>RESET</v>
          </cell>
        </row>
        <row r="1307">
          <cell r="A1307" t="str">
            <v>A3411</v>
          </cell>
          <cell r="B1307" t="str">
            <v>Santo Simarmata</v>
          </cell>
          <cell r="C1307" t="str">
            <v>TEMA C3</v>
          </cell>
          <cell r="D1307">
            <v>45274</v>
          </cell>
          <cell r="E1307" t="str">
            <v>Dec-23</v>
          </cell>
          <cell r="F1307" t="str">
            <v>REGULER</v>
          </cell>
          <cell r="G1307" t="str">
            <v>REGULER</v>
          </cell>
          <cell r="H1307" t="str">
            <v>REGULER</v>
          </cell>
          <cell r="I1307" t="str">
            <v>REGULER</v>
          </cell>
          <cell r="J1307" t="str">
            <v>EKSKLUSIF</v>
          </cell>
          <cell r="K1307" t="str">
            <v>EKSKLUSIF</v>
          </cell>
          <cell r="L1307" t="str">
            <v>EKSKLUSIF</v>
          </cell>
          <cell r="M1307">
            <v>17</v>
          </cell>
          <cell r="N1307">
            <v>38</v>
          </cell>
          <cell r="O1307">
            <v>35</v>
          </cell>
          <cell r="P1307">
            <v>33</v>
          </cell>
          <cell r="Q1307">
            <v>33</v>
          </cell>
          <cell r="R1307">
            <v>39</v>
          </cell>
          <cell r="S1307">
            <v>20</v>
          </cell>
          <cell r="T1307">
            <v>215</v>
          </cell>
          <cell r="U1307">
            <v>17</v>
          </cell>
          <cell r="V1307">
            <v>38</v>
          </cell>
          <cell r="W1307">
            <v>35</v>
          </cell>
          <cell r="X1307">
            <v>33</v>
          </cell>
          <cell r="Y1307">
            <v>0</v>
          </cell>
          <cell r="Z1307">
            <v>0</v>
          </cell>
          <cell r="AA1307">
            <v>0</v>
          </cell>
          <cell r="AB1307">
            <v>123</v>
          </cell>
          <cell r="AC1307">
            <v>0</v>
          </cell>
          <cell r="AD1307" t="str">
            <v>TIDAK</v>
          </cell>
          <cell r="AE1307" t="str">
            <v>TIDAK</v>
          </cell>
          <cell r="AF1307">
            <v>123</v>
          </cell>
          <cell r="AG1307">
            <v>1</v>
          </cell>
          <cell r="AH1307" t="str">
            <v>SAPHIRE</v>
          </cell>
          <cell r="AI1307">
            <v>0</v>
          </cell>
          <cell r="AJ1307" t="str">
            <v>Y</v>
          </cell>
          <cell r="AK1307">
            <v>0</v>
          </cell>
          <cell r="AL1307">
            <v>45261</v>
          </cell>
          <cell r="AM1307">
            <v>45701</v>
          </cell>
          <cell r="AN1307">
            <v>1</v>
          </cell>
          <cell r="AO1307">
            <v>123</v>
          </cell>
          <cell r="AP1307" t="str">
            <v>EKSKLUSIF</v>
          </cell>
          <cell r="AQ1307" t="str">
            <v>-</v>
          </cell>
          <cell r="AR1307" t="str">
            <v>-</v>
          </cell>
          <cell r="AS1307" t="str">
            <v>-</v>
          </cell>
          <cell r="AT1307" t="str">
            <v>-</v>
          </cell>
          <cell r="AU1307" t="str">
            <v>-</v>
          </cell>
          <cell r="AV1307" t="str">
            <v/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17</v>
          </cell>
          <cell r="BH1307">
            <v>0</v>
          </cell>
          <cell r="BI1307">
            <v>0</v>
          </cell>
          <cell r="BJ1307">
            <v>0</v>
          </cell>
          <cell r="BK1307">
            <v>0</v>
          </cell>
          <cell r="BL1307">
            <v>0</v>
          </cell>
          <cell r="BM1307" t="str">
            <v/>
          </cell>
          <cell r="BN1307">
            <v>17</v>
          </cell>
          <cell r="BO1307">
            <v>0</v>
          </cell>
          <cell r="BP1307">
            <v>0</v>
          </cell>
          <cell r="BQ1307">
            <v>0</v>
          </cell>
          <cell r="BR1307">
            <v>0</v>
          </cell>
          <cell r="BS1307">
            <v>0</v>
          </cell>
          <cell r="BT1307">
            <v>0</v>
          </cell>
          <cell r="BU1307" t="str">
            <v/>
          </cell>
          <cell r="BV1307">
            <v>0</v>
          </cell>
          <cell r="BW1307">
            <v>6</v>
          </cell>
          <cell r="BX1307" t="str">
            <v>DOWNGRADE</v>
          </cell>
          <cell r="BY1307" t="str">
            <v>RESET</v>
          </cell>
        </row>
        <row r="1308">
          <cell r="A1308" t="str">
            <v>A3325</v>
          </cell>
          <cell r="B1308" t="str">
            <v>Sarah Noveina Putri</v>
          </cell>
          <cell r="C1308" t="str">
            <v>TEMA C3</v>
          </cell>
          <cell r="D1308">
            <v>45260</v>
          </cell>
          <cell r="E1308" t="str">
            <v>Nov-23</v>
          </cell>
          <cell r="F1308" t="str">
            <v>REGULER</v>
          </cell>
          <cell r="G1308" t="str">
            <v>REGULER</v>
          </cell>
          <cell r="H1308" t="str">
            <v>REGULER</v>
          </cell>
          <cell r="I1308" t="str">
            <v>-</v>
          </cell>
          <cell r="J1308" t="str">
            <v>-</v>
          </cell>
          <cell r="K1308" t="str">
            <v>-</v>
          </cell>
          <cell r="L1308" t="str">
            <v>-</v>
          </cell>
          <cell r="M1308">
            <v>9</v>
          </cell>
          <cell r="N1308">
            <v>36</v>
          </cell>
          <cell r="O1308">
            <v>18</v>
          </cell>
          <cell r="P1308">
            <v>0</v>
          </cell>
          <cell r="Q1308">
            <v>0</v>
          </cell>
          <cell r="R1308">
            <v>0</v>
          </cell>
          <cell r="S1308" t="str">
            <v/>
          </cell>
          <cell r="T1308">
            <v>63</v>
          </cell>
          <cell r="U1308">
            <v>9</v>
          </cell>
          <cell r="V1308">
            <v>36</v>
          </cell>
          <cell r="W1308">
            <v>18</v>
          </cell>
          <cell r="X1308">
            <v>0</v>
          </cell>
          <cell r="Y1308">
            <v>0</v>
          </cell>
          <cell r="Z1308">
            <v>0</v>
          </cell>
          <cell r="AA1308" t="str">
            <v/>
          </cell>
          <cell r="AB1308">
            <v>63</v>
          </cell>
          <cell r="AC1308">
            <v>4</v>
          </cell>
          <cell r="AD1308" t="str">
            <v>DOWNGRADE</v>
          </cell>
          <cell r="AE1308" t="str">
            <v>RESET</v>
          </cell>
          <cell r="AF1308">
            <v>0</v>
          </cell>
          <cell r="AG1308">
            <v>1</v>
          </cell>
          <cell r="AH1308" t="str">
            <v>SAPHIRE</v>
          </cell>
          <cell r="AI1308">
            <v>0</v>
          </cell>
          <cell r="AJ1308" t="str">
            <v>FALSE</v>
          </cell>
          <cell r="AK1308">
            <v>0</v>
          </cell>
          <cell r="AL1308">
            <v>45261</v>
          </cell>
          <cell r="AM1308">
            <v>45701</v>
          </cell>
          <cell r="AN1308">
            <v>1</v>
          </cell>
          <cell r="AO1308">
            <v>0</v>
          </cell>
          <cell r="AP1308" t="str">
            <v>-</v>
          </cell>
          <cell r="AQ1308" t="str">
            <v>-</v>
          </cell>
          <cell r="AR1308" t="str">
            <v>-</v>
          </cell>
          <cell r="AS1308" t="str">
            <v>-</v>
          </cell>
          <cell r="AT1308" t="str">
            <v>-</v>
          </cell>
          <cell r="AU1308" t="str">
            <v>-</v>
          </cell>
          <cell r="AV1308" t="str">
            <v/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 t="str">
            <v/>
          </cell>
          <cell r="BH1308">
            <v>0</v>
          </cell>
          <cell r="BI1308">
            <v>0</v>
          </cell>
          <cell r="BJ1308">
            <v>0</v>
          </cell>
          <cell r="BK1308">
            <v>0</v>
          </cell>
          <cell r="BL1308">
            <v>0</v>
          </cell>
          <cell r="BM1308" t="str">
            <v/>
          </cell>
          <cell r="BN1308">
            <v>0</v>
          </cell>
          <cell r="BO1308" t="str">
            <v/>
          </cell>
          <cell r="BP1308">
            <v>0</v>
          </cell>
          <cell r="BQ1308">
            <v>0</v>
          </cell>
          <cell r="BR1308">
            <v>0</v>
          </cell>
          <cell r="BS1308">
            <v>0</v>
          </cell>
          <cell r="BT1308">
            <v>0</v>
          </cell>
          <cell r="BU1308" t="str">
            <v/>
          </cell>
          <cell r="BV1308">
            <v>0</v>
          </cell>
          <cell r="BW1308">
            <v>7</v>
          </cell>
          <cell r="BX1308" t="str">
            <v>DOWNGRADE</v>
          </cell>
          <cell r="BY1308" t="str">
            <v>RESET</v>
          </cell>
        </row>
        <row r="1309">
          <cell r="A1309" t="str">
            <v>A0944</v>
          </cell>
          <cell r="B1309" t="str">
            <v>SHAKIRA GIZELA DEWI PUTRI NANDIA</v>
          </cell>
          <cell r="C1309" t="str">
            <v>TEMA C3</v>
          </cell>
          <cell r="D1309">
            <v>45097</v>
          </cell>
          <cell r="E1309" t="str">
            <v>Jun-23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 t="str">
            <v>REGULER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6</v>
          </cell>
          <cell r="T1309">
            <v>6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6</v>
          </cell>
          <cell r="AB1309">
            <v>6</v>
          </cell>
          <cell r="AC1309">
            <v>6</v>
          </cell>
          <cell r="AD1309" t="str">
            <v>DOWNGRADE</v>
          </cell>
          <cell r="AE1309" t="str">
            <v>RESET</v>
          </cell>
          <cell r="AF1309">
            <v>0</v>
          </cell>
          <cell r="AG1309">
            <v>1</v>
          </cell>
          <cell r="AH1309" t="str">
            <v>SAPHIRE</v>
          </cell>
          <cell r="AI1309">
            <v>0</v>
          </cell>
          <cell r="AJ1309" t="str">
            <v>FALSE</v>
          </cell>
          <cell r="AK1309">
            <v>0</v>
          </cell>
          <cell r="AL1309">
            <v>45261</v>
          </cell>
          <cell r="AM1309">
            <v>45701</v>
          </cell>
          <cell r="AN1309">
            <v>1</v>
          </cell>
          <cell r="AO1309">
            <v>0</v>
          </cell>
          <cell r="AP1309" t="str">
            <v>-</v>
          </cell>
          <cell r="AQ1309" t="str">
            <v>-</v>
          </cell>
          <cell r="AR1309" t="str">
            <v>REGULER</v>
          </cell>
          <cell r="AS1309" t="str">
            <v>REGULER</v>
          </cell>
          <cell r="AT1309" t="str">
            <v>REGULER</v>
          </cell>
          <cell r="AU1309" t="str">
            <v>REGULER</v>
          </cell>
          <cell r="AV1309" t="str">
            <v/>
          </cell>
          <cell r="AW1309">
            <v>34</v>
          </cell>
          <cell r="AX1309">
            <v>16</v>
          </cell>
          <cell r="AY1309">
            <v>29</v>
          </cell>
          <cell r="AZ1309">
            <v>40</v>
          </cell>
          <cell r="BA1309">
            <v>27</v>
          </cell>
          <cell r="BB1309">
            <v>34</v>
          </cell>
          <cell r="BC1309">
            <v>16</v>
          </cell>
          <cell r="BD1309">
            <v>29</v>
          </cell>
          <cell r="BE1309">
            <v>40</v>
          </cell>
          <cell r="BF1309">
            <v>27</v>
          </cell>
          <cell r="BG1309">
            <v>9</v>
          </cell>
          <cell r="BH1309">
            <v>34</v>
          </cell>
          <cell r="BI1309">
            <v>16</v>
          </cell>
          <cell r="BJ1309">
            <v>29</v>
          </cell>
          <cell r="BK1309">
            <v>40</v>
          </cell>
          <cell r="BL1309">
            <v>27</v>
          </cell>
          <cell r="BM1309" t="str">
            <v/>
          </cell>
          <cell r="BN1309">
            <v>155</v>
          </cell>
          <cell r="BO1309">
            <v>9</v>
          </cell>
          <cell r="BP1309">
            <v>34</v>
          </cell>
          <cell r="BQ1309">
            <v>16</v>
          </cell>
          <cell r="BR1309">
            <v>29</v>
          </cell>
          <cell r="BS1309">
            <v>40</v>
          </cell>
          <cell r="BT1309">
            <v>27</v>
          </cell>
          <cell r="BU1309" t="str">
            <v/>
          </cell>
          <cell r="BV1309">
            <v>155</v>
          </cell>
          <cell r="BW1309">
            <v>1</v>
          </cell>
          <cell r="BX1309" t="str">
            <v>TIDAK</v>
          </cell>
          <cell r="BY1309" t="str">
            <v>TIDAK</v>
          </cell>
        </row>
        <row r="1310">
          <cell r="A1310" t="str">
            <v>A4103</v>
          </cell>
          <cell r="B1310" t="str">
            <v>SITI AMELIA</v>
          </cell>
          <cell r="C1310" t="str">
            <v>TEMA C3</v>
          </cell>
          <cell r="D1310">
            <v>45455</v>
          </cell>
          <cell r="E1310" t="str">
            <v>Jun-24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 t="str">
            <v>REGULER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6</v>
          </cell>
          <cell r="T1310">
            <v>6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6</v>
          </cell>
          <cell r="AB1310">
            <v>6</v>
          </cell>
          <cell r="AC1310">
            <v>0</v>
          </cell>
          <cell r="AD1310" t="str">
            <v>TIDAK</v>
          </cell>
          <cell r="AE1310" t="str">
            <v>TIDAK</v>
          </cell>
          <cell r="AF1310">
            <v>6</v>
          </cell>
          <cell r="AG1310">
            <v>1</v>
          </cell>
          <cell r="AH1310" t="str">
            <v>SAPHIRE</v>
          </cell>
          <cell r="AI1310">
            <v>0</v>
          </cell>
          <cell r="AJ1310" t="str">
            <v>FALSE</v>
          </cell>
          <cell r="AK1310">
            <v>0</v>
          </cell>
          <cell r="AL1310">
            <v>45261</v>
          </cell>
          <cell r="AM1310">
            <v>45701</v>
          </cell>
          <cell r="AN1310">
            <v>1</v>
          </cell>
          <cell r="AO1310">
            <v>6</v>
          </cell>
          <cell r="AP1310" t="str">
            <v>-</v>
          </cell>
          <cell r="AQ1310" t="str">
            <v>-</v>
          </cell>
          <cell r="AR1310" t="str">
            <v>-</v>
          </cell>
          <cell r="AS1310" t="str">
            <v>-</v>
          </cell>
          <cell r="AT1310" t="str">
            <v>-</v>
          </cell>
          <cell r="AU1310" t="str">
            <v>-</v>
          </cell>
          <cell r="AV1310" t="str">
            <v/>
          </cell>
          <cell r="AW1310">
            <v>42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42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15</v>
          </cell>
          <cell r="BH1310">
            <v>42</v>
          </cell>
          <cell r="BI1310">
            <v>0</v>
          </cell>
          <cell r="BJ1310">
            <v>0</v>
          </cell>
          <cell r="BK1310">
            <v>0</v>
          </cell>
          <cell r="BL1310">
            <v>0</v>
          </cell>
          <cell r="BM1310" t="str">
            <v/>
          </cell>
          <cell r="BN1310">
            <v>57</v>
          </cell>
          <cell r="BO1310">
            <v>15</v>
          </cell>
          <cell r="BP1310">
            <v>42</v>
          </cell>
          <cell r="BQ1310">
            <v>0</v>
          </cell>
          <cell r="BR1310">
            <v>0</v>
          </cell>
          <cell r="BS1310">
            <v>0</v>
          </cell>
          <cell r="BT1310">
            <v>0</v>
          </cell>
          <cell r="BU1310" t="str">
            <v/>
          </cell>
          <cell r="BV1310">
            <v>57</v>
          </cell>
          <cell r="BW1310">
            <v>5</v>
          </cell>
          <cell r="BX1310" t="str">
            <v>DOWNGRADE</v>
          </cell>
          <cell r="BY1310" t="str">
            <v>RESET</v>
          </cell>
        </row>
        <row r="1311">
          <cell r="A1311" t="str">
            <v>A2152</v>
          </cell>
          <cell r="B1311" t="str">
            <v>Skolastika Carissa Belinda</v>
          </cell>
          <cell r="C1311" t="str">
            <v>TEMA C3</v>
          </cell>
          <cell r="D1311">
            <v>45048</v>
          </cell>
          <cell r="E1311" t="str">
            <v>May-23</v>
          </cell>
          <cell r="F1311" t="str">
            <v>REGULER</v>
          </cell>
          <cell r="G1311" t="str">
            <v>REGULER</v>
          </cell>
          <cell r="H1311" t="str">
            <v>REGULER</v>
          </cell>
          <cell r="I1311" t="str">
            <v>REGULER</v>
          </cell>
          <cell r="J1311" t="str">
            <v>REGULER</v>
          </cell>
          <cell r="K1311" t="str">
            <v>REGULER</v>
          </cell>
          <cell r="L1311" t="str">
            <v>REGULER</v>
          </cell>
          <cell r="M1311">
            <v>4</v>
          </cell>
          <cell r="N1311">
            <v>27</v>
          </cell>
          <cell r="O1311">
            <v>14</v>
          </cell>
          <cell r="P1311">
            <v>5</v>
          </cell>
          <cell r="Q1311">
            <v>6</v>
          </cell>
          <cell r="R1311">
            <v>12</v>
          </cell>
          <cell r="S1311">
            <v>5</v>
          </cell>
          <cell r="T1311">
            <v>73</v>
          </cell>
          <cell r="U1311">
            <v>4</v>
          </cell>
          <cell r="V1311">
            <v>27</v>
          </cell>
          <cell r="W1311">
            <v>14</v>
          </cell>
          <cell r="X1311">
            <v>5</v>
          </cell>
          <cell r="Y1311">
            <v>6</v>
          </cell>
          <cell r="Z1311">
            <v>12</v>
          </cell>
          <cell r="AA1311">
            <v>5</v>
          </cell>
          <cell r="AB1311">
            <v>73</v>
          </cell>
          <cell r="AC1311">
            <v>0</v>
          </cell>
          <cell r="AD1311" t="str">
            <v>TIDAK</v>
          </cell>
          <cell r="AE1311" t="str">
            <v>TIDAK</v>
          </cell>
          <cell r="AF1311">
            <v>73</v>
          </cell>
          <cell r="AG1311">
            <v>3</v>
          </cell>
          <cell r="AH1311" t="str">
            <v>SAPHIRE</v>
          </cell>
          <cell r="AI1311">
            <v>0</v>
          </cell>
          <cell r="AJ1311" t="str">
            <v>Y</v>
          </cell>
          <cell r="AK1311">
            <v>0</v>
          </cell>
          <cell r="AL1311">
            <v>45261</v>
          </cell>
          <cell r="AM1311">
            <v>45701</v>
          </cell>
          <cell r="AN1311">
            <v>1</v>
          </cell>
          <cell r="AO1311">
            <v>73</v>
          </cell>
          <cell r="AP1311" t="str">
            <v>-</v>
          </cell>
          <cell r="AQ1311" t="str">
            <v>-</v>
          </cell>
          <cell r="AR1311" t="str">
            <v>-</v>
          </cell>
          <cell r="AS1311" t="str">
            <v>-</v>
          </cell>
          <cell r="AT1311" t="str">
            <v>-</v>
          </cell>
          <cell r="AU1311" t="str">
            <v>-</v>
          </cell>
          <cell r="AV1311" t="str">
            <v/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5</v>
          </cell>
          <cell r="BH1311">
            <v>0</v>
          </cell>
          <cell r="BI1311">
            <v>0</v>
          </cell>
          <cell r="BJ1311">
            <v>0</v>
          </cell>
          <cell r="BK1311">
            <v>0</v>
          </cell>
          <cell r="BL1311">
            <v>0</v>
          </cell>
          <cell r="BM1311" t="str">
            <v/>
          </cell>
          <cell r="BN1311">
            <v>5</v>
          </cell>
          <cell r="BO1311">
            <v>5</v>
          </cell>
          <cell r="BP1311">
            <v>0</v>
          </cell>
          <cell r="BQ1311">
            <v>0</v>
          </cell>
          <cell r="BR1311">
            <v>0</v>
          </cell>
          <cell r="BS1311">
            <v>0</v>
          </cell>
          <cell r="BT1311">
            <v>0</v>
          </cell>
          <cell r="BU1311" t="str">
            <v/>
          </cell>
          <cell r="BV1311">
            <v>5</v>
          </cell>
          <cell r="BW1311">
            <v>6</v>
          </cell>
          <cell r="BX1311" t="str">
            <v>DOWNGRADE</v>
          </cell>
          <cell r="BY1311" t="str">
            <v>RESET</v>
          </cell>
        </row>
        <row r="1312">
          <cell r="A1312" t="str">
            <v>A0475</v>
          </cell>
          <cell r="B1312" t="str">
            <v>Sonya Kristiani</v>
          </cell>
          <cell r="C1312" t="str">
            <v>TEMA C3</v>
          </cell>
          <cell r="D1312">
            <v>45223</v>
          </cell>
          <cell r="E1312" t="str">
            <v>Oct-23</v>
          </cell>
          <cell r="F1312" t="str">
            <v>REGULER</v>
          </cell>
          <cell r="G1312" t="str">
            <v>-</v>
          </cell>
          <cell r="H1312" t="str">
            <v>REGULER</v>
          </cell>
          <cell r="I1312" t="str">
            <v>-</v>
          </cell>
          <cell r="J1312" t="str">
            <v>-</v>
          </cell>
          <cell r="K1312" t="str">
            <v>-</v>
          </cell>
          <cell r="L1312" t="str">
            <v>-</v>
          </cell>
          <cell r="M1312">
            <v>0</v>
          </cell>
          <cell r="N1312">
            <v>0</v>
          </cell>
          <cell r="O1312">
            <v>19</v>
          </cell>
          <cell r="P1312">
            <v>0</v>
          </cell>
          <cell r="Q1312">
            <v>0</v>
          </cell>
          <cell r="R1312">
            <v>0</v>
          </cell>
          <cell r="S1312" t="str">
            <v/>
          </cell>
          <cell r="T1312">
            <v>19</v>
          </cell>
          <cell r="U1312">
            <v>0</v>
          </cell>
          <cell r="V1312">
            <v>0</v>
          </cell>
          <cell r="W1312">
            <v>19</v>
          </cell>
          <cell r="X1312">
            <v>0</v>
          </cell>
          <cell r="Y1312">
            <v>0</v>
          </cell>
          <cell r="Z1312">
            <v>0</v>
          </cell>
          <cell r="AA1312" t="str">
            <v/>
          </cell>
          <cell r="AB1312">
            <v>19</v>
          </cell>
          <cell r="AC1312">
            <v>6</v>
          </cell>
          <cell r="AD1312" t="str">
            <v>DOWNGRADE</v>
          </cell>
          <cell r="AE1312" t="str">
            <v>RESET</v>
          </cell>
          <cell r="AF1312">
            <v>0</v>
          </cell>
          <cell r="AG1312">
            <v>1</v>
          </cell>
          <cell r="AH1312" t="str">
            <v>SAPHIRE</v>
          </cell>
          <cell r="AI1312">
            <v>0</v>
          </cell>
          <cell r="AJ1312" t="str">
            <v>FALSE</v>
          </cell>
          <cell r="AK1312">
            <v>0</v>
          </cell>
          <cell r="AL1312">
            <v>45261</v>
          </cell>
          <cell r="AM1312">
            <v>45701</v>
          </cell>
          <cell r="AN1312">
            <v>1</v>
          </cell>
          <cell r="AO1312">
            <v>0</v>
          </cell>
          <cell r="AP1312" t="str">
            <v>-</v>
          </cell>
          <cell r="AQ1312" t="str">
            <v>-</v>
          </cell>
          <cell r="AR1312" t="str">
            <v>-</v>
          </cell>
          <cell r="AS1312" t="str">
            <v>-</v>
          </cell>
          <cell r="AT1312" t="str">
            <v>-</v>
          </cell>
          <cell r="AU1312" t="str">
            <v>-</v>
          </cell>
          <cell r="AV1312" t="str">
            <v/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 t="str">
            <v/>
          </cell>
          <cell r="BH1312">
            <v>0</v>
          </cell>
          <cell r="BI1312">
            <v>0</v>
          </cell>
          <cell r="BJ1312">
            <v>0</v>
          </cell>
          <cell r="BK1312">
            <v>0</v>
          </cell>
          <cell r="BL1312">
            <v>0</v>
          </cell>
          <cell r="BM1312" t="str">
            <v/>
          </cell>
          <cell r="BN1312">
            <v>0</v>
          </cell>
          <cell r="BO1312" t="str">
            <v/>
          </cell>
          <cell r="BP1312">
            <v>0</v>
          </cell>
          <cell r="BQ1312">
            <v>0</v>
          </cell>
          <cell r="BR1312">
            <v>0</v>
          </cell>
          <cell r="BS1312">
            <v>0</v>
          </cell>
          <cell r="BT1312">
            <v>0</v>
          </cell>
          <cell r="BU1312" t="str">
            <v/>
          </cell>
          <cell r="BV1312">
            <v>0</v>
          </cell>
          <cell r="BW1312">
            <v>7</v>
          </cell>
          <cell r="BX1312" t="str">
            <v>DOWNGRADE</v>
          </cell>
          <cell r="BY1312" t="str">
            <v>RESET</v>
          </cell>
        </row>
        <row r="1313">
          <cell r="A1313" t="str">
            <v>A3998</v>
          </cell>
          <cell r="B1313" t="str">
            <v>Tabitha Elisabeth Munthe</v>
          </cell>
          <cell r="C1313" t="str">
            <v>TEMA C3</v>
          </cell>
          <cell r="D1313">
            <v>45398</v>
          </cell>
          <cell r="E1313" t="str">
            <v>Apr-24</v>
          </cell>
          <cell r="F1313" t="str">
            <v>-</v>
          </cell>
          <cell r="G1313" t="str">
            <v>-</v>
          </cell>
          <cell r="H1313" t="str">
            <v>-</v>
          </cell>
          <cell r="I1313" t="str">
            <v>-</v>
          </cell>
          <cell r="J1313" t="str">
            <v>REGULER</v>
          </cell>
          <cell r="K1313" t="str">
            <v>-</v>
          </cell>
          <cell r="L1313" t="str">
            <v>REGULER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16</v>
          </cell>
          <cell r="R1313">
            <v>0</v>
          </cell>
          <cell r="S1313">
            <v>5</v>
          </cell>
          <cell r="T1313">
            <v>21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16</v>
          </cell>
          <cell r="Z1313">
            <v>0</v>
          </cell>
          <cell r="AA1313">
            <v>5</v>
          </cell>
          <cell r="AB1313">
            <v>21</v>
          </cell>
          <cell r="AC1313">
            <v>1</v>
          </cell>
          <cell r="AD1313" t="str">
            <v>TIDAK</v>
          </cell>
          <cell r="AE1313" t="str">
            <v>TIDAK</v>
          </cell>
          <cell r="AF1313">
            <v>21</v>
          </cell>
          <cell r="AG1313">
            <v>1</v>
          </cell>
          <cell r="AH1313" t="str">
            <v>SAPHIRE</v>
          </cell>
          <cell r="AI1313">
            <v>0</v>
          </cell>
          <cell r="AJ1313" t="str">
            <v>FALSE</v>
          </cell>
          <cell r="AK1313">
            <v>0</v>
          </cell>
          <cell r="AL1313">
            <v>45261</v>
          </cell>
          <cell r="AM1313">
            <v>45701</v>
          </cell>
          <cell r="AN1313">
            <v>1</v>
          </cell>
          <cell r="AO1313">
            <v>21</v>
          </cell>
          <cell r="AP1313" t="str">
            <v>-</v>
          </cell>
          <cell r="AQ1313" t="str">
            <v>-</v>
          </cell>
          <cell r="AR1313" t="str">
            <v>-</v>
          </cell>
          <cell r="AS1313" t="str">
            <v>REGULER</v>
          </cell>
          <cell r="AT1313" t="str">
            <v>-</v>
          </cell>
          <cell r="AU1313" t="str">
            <v>-</v>
          </cell>
          <cell r="AV1313" t="str">
            <v/>
          </cell>
          <cell r="AW1313">
            <v>0</v>
          </cell>
          <cell r="AX1313">
            <v>0</v>
          </cell>
          <cell r="AY1313">
            <v>2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2</v>
          </cell>
          <cell r="BE1313">
            <v>0</v>
          </cell>
          <cell r="BF1313">
            <v>0</v>
          </cell>
          <cell r="BG1313" t="str">
            <v/>
          </cell>
          <cell r="BH1313">
            <v>0</v>
          </cell>
          <cell r="BI1313">
            <v>0</v>
          </cell>
          <cell r="BJ1313">
            <v>2</v>
          </cell>
          <cell r="BK1313">
            <v>0</v>
          </cell>
          <cell r="BL1313">
            <v>0</v>
          </cell>
          <cell r="BM1313" t="str">
            <v/>
          </cell>
          <cell r="BN1313">
            <v>2</v>
          </cell>
          <cell r="BO1313" t="str">
            <v/>
          </cell>
          <cell r="BP1313">
            <v>0</v>
          </cell>
          <cell r="BQ1313">
            <v>0</v>
          </cell>
          <cell r="BR1313">
            <v>2</v>
          </cell>
          <cell r="BS1313">
            <v>0</v>
          </cell>
          <cell r="BT1313">
            <v>0</v>
          </cell>
          <cell r="BU1313" t="str">
            <v/>
          </cell>
          <cell r="BV1313">
            <v>2</v>
          </cell>
          <cell r="BW1313">
            <v>6</v>
          </cell>
          <cell r="BX1313" t="str">
            <v>DOWNGRADE</v>
          </cell>
          <cell r="BY1313" t="str">
            <v>RESET</v>
          </cell>
        </row>
        <row r="1314">
          <cell r="A1314" t="str">
            <v>A2124</v>
          </cell>
          <cell r="B1314" t="str">
            <v>Teuku Radja Ankasah</v>
          </cell>
          <cell r="C1314" t="str">
            <v>TEMA C3</v>
          </cell>
          <cell r="D1314">
            <v>45048</v>
          </cell>
          <cell r="E1314" t="str">
            <v>May-23</v>
          </cell>
          <cell r="F1314" t="str">
            <v>EKSKLUSIF</v>
          </cell>
          <cell r="G1314" t="str">
            <v>EKSKLUSIF</v>
          </cell>
          <cell r="H1314" t="str">
            <v>REGULER</v>
          </cell>
          <cell r="I1314" t="str">
            <v>EKSKLUSIF</v>
          </cell>
          <cell r="J1314" t="str">
            <v>EKSKLUSIF</v>
          </cell>
          <cell r="K1314" t="str">
            <v>EKSKLUSIF</v>
          </cell>
          <cell r="L1314" t="str">
            <v>-</v>
          </cell>
          <cell r="M1314">
            <v>18</v>
          </cell>
          <cell r="N1314">
            <v>42</v>
          </cell>
          <cell r="O1314">
            <v>2</v>
          </cell>
          <cell r="P1314">
            <v>37</v>
          </cell>
          <cell r="Q1314">
            <v>34</v>
          </cell>
          <cell r="R1314">
            <v>38</v>
          </cell>
          <cell r="S1314">
            <v>0</v>
          </cell>
          <cell r="T1314">
            <v>171</v>
          </cell>
          <cell r="U1314">
            <v>0</v>
          </cell>
          <cell r="V1314">
            <v>0</v>
          </cell>
          <cell r="W1314">
            <v>2</v>
          </cell>
          <cell r="X1314">
            <v>0</v>
          </cell>
          <cell r="Y1314">
            <v>0</v>
          </cell>
          <cell r="Z1314">
            <v>0</v>
          </cell>
          <cell r="AA1314">
            <v>0</v>
          </cell>
          <cell r="AB1314">
            <v>2</v>
          </cell>
          <cell r="AC1314">
            <v>1</v>
          </cell>
          <cell r="AD1314" t="str">
            <v>TIDAK</v>
          </cell>
          <cell r="AE1314" t="str">
            <v>TIDAK</v>
          </cell>
          <cell r="AF1314">
            <v>2</v>
          </cell>
          <cell r="AG1314">
            <v>3</v>
          </cell>
          <cell r="AH1314" t="str">
            <v>SAPHIRE</v>
          </cell>
          <cell r="AI1314">
            <v>0</v>
          </cell>
          <cell r="AJ1314" t="str">
            <v>FALSE</v>
          </cell>
          <cell r="AK1314">
            <v>0</v>
          </cell>
          <cell r="AL1314">
            <v>45261</v>
          </cell>
          <cell r="AM1314">
            <v>45701</v>
          </cell>
          <cell r="AN1314">
            <v>1</v>
          </cell>
          <cell r="AO1314">
            <v>2</v>
          </cell>
          <cell r="AP1314" t="str">
            <v>-</v>
          </cell>
          <cell r="AQ1314" t="str">
            <v>-</v>
          </cell>
          <cell r="AR1314" t="str">
            <v>-</v>
          </cell>
          <cell r="AS1314" t="str">
            <v>-</v>
          </cell>
          <cell r="AT1314" t="str">
            <v>-</v>
          </cell>
          <cell r="AU1314" t="str">
            <v>-</v>
          </cell>
          <cell r="AV1314" t="str">
            <v/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 t="str">
            <v/>
          </cell>
          <cell r="BH1314">
            <v>0</v>
          </cell>
          <cell r="BI1314">
            <v>0</v>
          </cell>
          <cell r="BJ1314">
            <v>0</v>
          </cell>
          <cell r="BK1314">
            <v>0</v>
          </cell>
          <cell r="BL1314">
            <v>0</v>
          </cell>
          <cell r="BM1314" t="str">
            <v/>
          </cell>
          <cell r="BN1314">
            <v>0</v>
          </cell>
          <cell r="BO1314" t="str">
            <v/>
          </cell>
          <cell r="BP1314">
            <v>0</v>
          </cell>
          <cell r="BQ1314">
            <v>0</v>
          </cell>
          <cell r="BR1314">
            <v>0</v>
          </cell>
          <cell r="BS1314">
            <v>0</v>
          </cell>
          <cell r="BT1314">
            <v>0</v>
          </cell>
          <cell r="BU1314" t="str">
            <v/>
          </cell>
          <cell r="BV1314">
            <v>0</v>
          </cell>
          <cell r="BW1314">
            <v>7</v>
          </cell>
          <cell r="BX1314" t="str">
            <v>DOWNGRADE</v>
          </cell>
          <cell r="BY1314" t="str">
            <v>RESET</v>
          </cell>
        </row>
        <row r="1315">
          <cell r="A1315" t="str">
            <v>A2910</v>
          </cell>
          <cell r="B1315" t="str">
            <v>Vonny Indria Sari</v>
          </cell>
          <cell r="C1315" t="str">
            <v>TEMA C3</v>
          </cell>
          <cell r="D1315">
            <v>45173</v>
          </cell>
          <cell r="E1315" t="str">
            <v>Sep-23</v>
          </cell>
          <cell r="F1315" t="str">
            <v>REGULER</v>
          </cell>
          <cell r="G1315" t="str">
            <v>REGULER</v>
          </cell>
          <cell r="H1315" t="str">
            <v>-</v>
          </cell>
          <cell r="I1315" t="str">
            <v>REGULER</v>
          </cell>
          <cell r="J1315" t="str">
            <v>-</v>
          </cell>
          <cell r="K1315" t="str">
            <v>-</v>
          </cell>
          <cell r="L1315" t="str">
            <v>-</v>
          </cell>
          <cell r="M1315">
            <v>10</v>
          </cell>
          <cell r="N1315">
            <v>14</v>
          </cell>
          <cell r="O1315">
            <v>0</v>
          </cell>
          <cell r="P1315">
            <v>18</v>
          </cell>
          <cell r="Q1315">
            <v>0</v>
          </cell>
          <cell r="R1315">
            <v>0</v>
          </cell>
          <cell r="S1315" t="str">
            <v/>
          </cell>
          <cell r="T1315">
            <v>42</v>
          </cell>
          <cell r="U1315">
            <v>10</v>
          </cell>
          <cell r="V1315">
            <v>14</v>
          </cell>
          <cell r="W1315">
            <v>0</v>
          </cell>
          <cell r="X1315">
            <v>18</v>
          </cell>
          <cell r="Y1315">
            <v>0</v>
          </cell>
          <cell r="Z1315">
            <v>0</v>
          </cell>
          <cell r="AA1315" t="str">
            <v/>
          </cell>
          <cell r="AB1315">
            <v>42</v>
          </cell>
          <cell r="AC1315">
            <v>4</v>
          </cell>
          <cell r="AD1315" t="str">
            <v>DOWNGRADE</v>
          </cell>
          <cell r="AE1315" t="str">
            <v>RESET</v>
          </cell>
          <cell r="AF1315">
            <v>0</v>
          </cell>
          <cell r="AG1315">
            <v>3</v>
          </cell>
          <cell r="AH1315" t="str">
            <v>SAPHIRE</v>
          </cell>
          <cell r="AI1315">
            <v>0</v>
          </cell>
          <cell r="AJ1315" t="str">
            <v>FALSE</v>
          </cell>
          <cell r="AK1315">
            <v>0</v>
          </cell>
          <cell r="AL1315">
            <v>45261</v>
          </cell>
          <cell r="AM1315">
            <v>45701</v>
          </cell>
          <cell r="AN1315">
            <v>1</v>
          </cell>
          <cell r="AO1315">
            <v>0</v>
          </cell>
          <cell r="AP1315" t="str">
            <v>-</v>
          </cell>
          <cell r="AQ1315" t="str">
            <v>-</v>
          </cell>
          <cell r="AR1315" t="str">
            <v>-</v>
          </cell>
          <cell r="AS1315" t="str">
            <v>-</v>
          </cell>
          <cell r="AT1315" t="str">
            <v>-</v>
          </cell>
          <cell r="AU1315" t="str">
            <v>-</v>
          </cell>
          <cell r="AV1315" t="str">
            <v/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 t="str">
            <v/>
          </cell>
          <cell r="BH1315">
            <v>0</v>
          </cell>
          <cell r="BI1315">
            <v>0</v>
          </cell>
          <cell r="BJ1315">
            <v>0</v>
          </cell>
          <cell r="BK1315">
            <v>0</v>
          </cell>
          <cell r="BL1315">
            <v>0</v>
          </cell>
          <cell r="BM1315" t="str">
            <v/>
          </cell>
          <cell r="BN1315">
            <v>0</v>
          </cell>
          <cell r="BO1315" t="str">
            <v/>
          </cell>
          <cell r="BP1315">
            <v>0</v>
          </cell>
          <cell r="BQ1315">
            <v>0</v>
          </cell>
          <cell r="BR1315">
            <v>0</v>
          </cell>
          <cell r="BS1315">
            <v>0</v>
          </cell>
          <cell r="BT1315">
            <v>0</v>
          </cell>
          <cell r="BU1315" t="str">
            <v/>
          </cell>
          <cell r="BV1315">
            <v>0</v>
          </cell>
          <cell r="BW1315">
            <v>7</v>
          </cell>
          <cell r="BX1315" t="str">
            <v>DOWNGRADE</v>
          </cell>
          <cell r="BY1315" t="str">
            <v>RESET</v>
          </cell>
        </row>
        <row r="1316">
          <cell r="A1316" t="str">
            <v>A3265</v>
          </cell>
          <cell r="B1316" t="str">
            <v>Yolanda Andaresta</v>
          </cell>
          <cell r="C1316" t="str">
            <v>TEMA C3</v>
          </cell>
          <cell r="D1316">
            <v>45244</v>
          </cell>
          <cell r="E1316" t="str">
            <v>Nov-23</v>
          </cell>
          <cell r="F1316" t="str">
            <v>REGULER</v>
          </cell>
          <cell r="G1316" t="str">
            <v>REGULER</v>
          </cell>
          <cell r="H1316" t="str">
            <v>REGULER</v>
          </cell>
          <cell r="I1316" t="str">
            <v>REGULER</v>
          </cell>
          <cell r="J1316" t="str">
            <v>REGULER</v>
          </cell>
          <cell r="K1316" t="str">
            <v>REGULER</v>
          </cell>
          <cell r="L1316" t="str">
            <v>EKSKLUSIF</v>
          </cell>
          <cell r="M1316">
            <v>9</v>
          </cell>
          <cell r="N1316">
            <v>24</v>
          </cell>
          <cell r="O1316">
            <v>28</v>
          </cell>
          <cell r="P1316">
            <v>18</v>
          </cell>
          <cell r="Q1316">
            <v>27</v>
          </cell>
          <cell r="R1316">
            <v>31</v>
          </cell>
          <cell r="S1316">
            <v>768</v>
          </cell>
          <cell r="T1316">
            <v>905</v>
          </cell>
          <cell r="U1316">
            <v>9</v>
          </cell>
          <cell r="V1316">
            <v>24</v>
          </cell>
          <cell r="W1316">
            <v>28</v>
          </cell>
          <cell r="X1316">
            <v>18</v>
          </cell>
          <cell r="Y1316">
            <v>27</v>
          </cell>
          <cell r="Z1316">
            <v>31</v>
          </cell>
          <cell r="AA1316">
            <v>0</v>
          </cell>
          <cell r="AB1316">
            <v>137</v>
          </cell>
          <cell r="AC1316">
            <v>0</v>
          </cell>
          <cell r="AD1316" t="str">
            <v>TIDAK</v>
          </cell>
          <cell r="AE1316" t="str">
            <v>TIDAK</v>
          </cell>
          <cell r="AF1316">
            <v>137</v>
          </cell>
          <cell r="AG1316">
            <v>3</v>
          </cell>
          <cell r="AH1316" t="str">
            <v>SAPHIRE</v>
          </cell>
          <cell r="AI1316">
            <v>0</v>
          </cell>
          <cell r="AJ1316" t="str">
            <v>Y</v>
          </cell>
          <cell r="AK1316">
            <v>0</v>
          </cell>
          <cell r="AL1316">
            <v>45261</v>
          </cell>
          <cell r="AM1316">
            <v>45701</v>
          </cell>
          <cell r="AN1316">
            <v>1</v>
          </cell>
          <cell r="AO1316">
            <v>137</v>
          </cell>
          <cell r="AP1316" t="str">
            <v>EKSKLUSIF</v>
          </cell>
          <cell r="AQ1316" t="str">
            <v>-</v>
          </cell>
          <cell r="AR1316" t="str">
            <v>EKSKLUSIF</v>
          </cell>
          <cell r="AS1316" t="str">
            <v>REGULER</v>
          </cell>
          <cell r="AT1316" t="str">
            <v>REGULER</v>
          </cell>
          <cell r="AU1316" t="str">
            <v>REGULER</v>
          </cell>
          <cell r="AV1316" t="str">
            <v/>
          </cell>
          <cell r="AW1316">
            <v>45</v>
          </cell>
          <cell r="AX1316">
            <v>39</v>
          </cell>
          <cell r="AY1316">
            <v>39</v>
          </cell>
          <cell r="AZ1316">
            <v>47</v>
          </cell>
          <cell r="BA1316">
            <v>42</v>
          </cell>
          <cell r="BB1316">
            <v>45</v>
          </cell>
          <cell r="BC1316">
            <v>39</v>
          </cell>
          <cell r="BD1316">
            <v>39</v>
          </cell>
          <cell r="BE1316">
            <v>47</v>
          </cell>
          <cell r="BF1316">
            <v>42</v>
          </cell>
          <cell r="BG1316">
            <v>13</v>
          </cell>
          <cell r="BH1316">
            <v>45</v>
          </cell>
          <cell r="BI1316">
            <v>39</v>
          </cell>
          <cell r="BJ1316">
            <v>39</v>
          </cell>
          <cell r="BK1316">
            <v>47</v>
          </cell>
          <cell r="BL1316">
            <v>42</v>
          </cell>
          <cell r="BM1316">
            <v>22</v>
          </cell>
          <cell r="BN1316">
            <v>247</v>
          </cell>
          <cell r="BO1316">
            <v>0</v>
          </cell>
          <cell r="BP1316">
            <v>45</v>
          </cell>
          <cell r="BQ1316">
            <v>0</v>
          </cell>
          <cell r="BR1316">
            <v>39</v>
          </cell>
          <cell r="BS1316">
            <v>47</v>
          </cell>
          <cell r="BT1316">
            <v>42</v>
          </cell>
          <cell r="BU1316">
            <v>22</v>
          </cell>
          <cell r="BV1316">
            <v>195</v>
          </cell>
          <cell r="BW1316">
            <v>0</v>
          </cell>
          <cell r="BX1316" t="str">
            <v>TIDAK</v>
          </cell>
          <cell r="BY1316" t="str">
            <v>TIDAK</v>
          </cell>
        </row>
        <row r="1317">
          <cell r="A1317" t="str">
            <v>A1754</v>
          </cell>
          <cell r="B1317" t="str">
            <v>ZANETAXINA PUDIHANG</v>
          </cell>
          <cell r="C1317" t="str">
            <v>TEMA C3</v>
          </cell>
          <cell r="D1317">
            <v>45475</v>
          </cell>
          <cell r="E1317" t="str">
            <v>Jul-24</v>
          </cell>
          <cell r="F1317">
            <v>0</v>
          </cell>
          <cell r="G1317">
            <v>0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 t="str">
            <v>-</v>
          </cell>
          <cell r="AQ1317" t="str">
            <v>-</v>
          </cell>
          <cell r="AR1317" t="str">
            <v>-</v>
          </cell>
          <cell r="AS1317" t="str">
            <v>REGULER</v>
          </cell>
          <cell r="AT1317" t="str">
            <v>-</v>
          </cell>
          <cell r="AU1317" t="str">
            <v>-</v>
          </cell>
          <cell r="AV1317" t="str">
            <v/>
          </cell>
          <cell r="AW1317">
            <v>15</v>
          </cell>
          <cell r="AX1317">
            <v>0</v>
          </cell>
          <cell r="AY1317">
            <v>3</v>
          </cell>
          <cell r="AZ1317">
            <v>0</v>
          </cell>
          <cell r="BA1317">
            <v>0</v>
          </cell>
          <cell r="BB1317">
            <v>15</v>
          </cell>
          <cell r="BC1317">
            <v>0</v>
          </cell>
          <cell r="BD1317">
            <v>3</v>
          </cell>
          <cell r="BE1317">
            <v>0</v>
          </cell>
          <cell r="BF1317">
            <v>0</v>
          </cell>
          <cell r="BG1317">
            <v>0</v>
          </cell>
          <cell r="BH1317">
            <v>15</v>
          </cell>
          <cell r="BI1317">
            <v>0</v>
          </cell>
          <cell r="BJ1317">
            <v>3</v>
          </cell>
          <cell r="BK1317">
            <v>0</v>
          </cell>
          <cell r="BL1317">
            <v>0</v>
          </cell>
          <cell r="BM1317" t="str">
            <v/>
          </cell>
          <cell r="BN1317">
            <v>18</v>
          </cell>
          <cell r="BO1317">
            <v>0</v>
          </cell>
          <cell r="BP1317">
            <v>15</v>
          </cell>
          <cell r="BQ1317">
            <v>0</v>
          </cell>
          <cell r="BR1317">
            <v>3</v>
          </cell>
          <cell r="BS1317">
            <v>0</v>
          </cell>
          <cell r="BT1317">
            <v>0</v>
          </cell>
          <cell r="BU1317" t="str">
            <v/>
          </cell>
          <cell r="BV1317">
            <v>18</v>
          </cell>
          <cell r="BW1317">
            <v>4</v>
          </cell>
          <cell r="BX1317" t="str">
            <v>DOWNGRADE</v>
          </cell>
          <cell r="BY1317" t="str">
            <v>RESET</v>
          </cell>
        </row>
        <row r="1318">
          <cell r="A1318" t="str">
            <v>A4129</v>
          </cell>
          <cell r="B1318" t="str">
            <v>MERLINDA ASTUTI</v>
          </cell>
          <cell r="C1318" t="str">
            <v>TEMA C3</v>
          </cell>
          <cell r="D1318">
            <v>45474</v>
          </cell>
          <cell r="E1318" t="str">
            <v>Jul-24</v>
          </cell>
          <cell r="F1318">
            <v>0</v>
          </cell>
          <cell r="G1318">
            <v>0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 t="str">
            <v>-</v>
          </cell>
          <cell r="AQ1318" t="str">
            <v>-</v>
          </cell>
          <cell r="AR1318" t="str">
            <v>REGULER</v>
          </cell>
          <cell r="AS1318" t="str">
            <v>REGULER</v>
          </cell>
          <cell r="AT1318" t="str">
            <v>REGULER</v>
          </cell>
          <cell r="AU1318" t="str">
            <v>REGULER</v>
          </cell>
          <cell r="AV1318" t="str">
            <v/>
          </cell>
          <cell r="AW1318">
            <v>45</v>
          </cell>
          <cell r="AX1318">
            <v>23</v>
          </cell>
          <cell r="AY1318">
            <v>31</v>
          </cell>
          <cell r="AZ1318">
            <v>45</v>
          </cell>
          <cell r="BA1318">
            <v>38</v>
          </cell>
          <cell r="BB1318">
            <v>45</v>
          </cell>
          <cell r="BC1318">
            <v>23</v>
          </cell>
          <cell r="BD1318">
            <v>31</v>
          </cell>
          <cell r="BE1318">
            <v>45</v>
          </cell>
          <cell r="BF1318">
            <v>38</v>
          </cell>
          <cell r="BG1318">
            <v>0</v>
          </cell>
          <cell r="BH1318">
            <v>45</v>
          </cell>
          <cell r="BI1318">
            <v>23</v>
          </cell>
          <cell r="BJ1318">
            <v>31</v>
          </cell>
          <cell r="BK1318">
            <v>45</v>
          </cell>
          <cell r="BL1318">
            <v>38</v>
          </cell>
          <cell r="BM1318">
            <v>20</v>
          </cell>
          <cell r="BN1318">
            <v>202</v>
          </cell>
          <cell r="BO1318">
            <v>0</v>
          </cell>
          <cell r="BP1318">
            <v>45</v>
          </cell>
          <cell r="BQ1318">
            <v>23</v>
          </cell>
          <cell r="BR1318">
            <v>31</v>
          </cell>
          <cell r="BS1318">
            <v>45</v>
          </cell>
          <cell r="BT1318">
            <v>38</v>
          </cell>
          <cell r="BU1318">
            <v>20</v>
          </cell>
          <cell r="BV1318">
            <v>202</v>
          </cell>
          <cell r="BW1318">
            <v>0</v>
          </cell>
          <cell r="BX1318" t="str">
            <v>TIDAK</v>
          </cell>
          <cell r="BY1318" t="str">
            <v>TIDAK</v>
          </cell>
        </row>
        <row r="1319">
          <cell r="A1319" t="str">
            <v>A4004</v>
          </cell>
          <cell r="B1319" t="str">
            <v>ANNISA NUR LATHIFAH</v>
          </cell>
          <cell r="C1319" t="str">
            <v>TEMA C3</v>
          </cell>
          <cell r="D1319">
            <v>45484</v>
          </cell>
          <cell r="E1319" t="str">
            <v>Jul-24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 t="str">
            <v>-</v>
          </cell>
          <cell r="AQ1319" t="str">
            <v>-</v>
          </cell>
          <cell r="AR1319" t="str">
            <v>-</v>
          </cell>
          <cell r="AS1319" t="str">
            <v>-</v>
          </cell>
          <cell r="AT1319" t="str">
            <v>-</v>
          </cell>
          <cell r="AU1319" t="str">
            <v>-</v>
          </cell>
          <cell r="AV1319" t="str">
            <v/>
          </cell>
          <cell r="AW1319">
            <v>1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1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1</v>
          </cell>
          <cell r="BI1319">
            <v>0</v>
          </cell>
          <cell r="BJ1319">
            <v>0</v>
          </cell>
          <cell r="BK1319">
            <v>0</v>
          </cell>
          <cell r="BL1319">
            <v>0</v>
          </cell>
          <cell r="BM1319" t="str">
            <v/>
          </cell>
          <cell r="BN1319">
            <v>1</v>
          </cell>
          <cell r="BO1319">
            <v>0</v>
          </cell>
          <cell r="BP1319">
            <v>1</v>
          </cell>
          <cell r="BQ1319">
            <v>0</v>
          </cell>
          <cell r="BR1319">
            <v>0</v>
          </cell>
          <cell r="BS1319">
            <v>0</v>
          </cell>
          <cell r="BT1319">
            <v>0</v>
          </cell>
          <cell r="BU1319" t="str">
            <v/>
          </cell>
          <cell r="BV1319">
            <v>1</v>
          </cell>
          <cell r="BW1319">
            <v>5</v>
          </cell>
          <cell r="BX1319" t="str">
            <v>DOWNGRADE</v>
          </cell>
          <cell r="BY1319" t="str">
            <v>RESET</v>
          </cell>
        </row>
        <row r="1320">
          <cell r="A1320" t="str">
            <v>A4005</v>
          </cell>
          <cell r="B1320" t="str">
            <v>FADHILA FATHIN ZAHRA</v>
          </cell>
          <cell r="C1320" t="str">
            <v>TEMA C3</v>
          </cell>
          <cell r="D1320">
            <v>45484</v>
          </cell>
          <cell r="E1320" t="str">
            <v>Jul-24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 t="str">
            <v>-</v>
          </cell>
          <cell r="AQ1320" t="str">
            <v>-</v>
          </cell>
          <cell r="AR1320" t="str">
            <v>-</v>
          </cell>
          <cell r="AS1320" t="str">
            <v>-</v>
          </cell>
          <cell r="AT1320" t="str">
            <v>-</v>
          </cell>
          <cell r="AU1320" t="str">
            <v>-</v>
          </cell>
          <cell r="AV1320" t="str">
            <v/>
          </cell>
          <cell r="AW1320">
            <v>1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1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1</v>
          </cell>
          <cell r="BI1320">
            <v>0</v>
          </cell>
          <cell r="BJ1320">
            <v>0</v>
          </cell>
          <cell r="BK1320">
            <v>0</v>
          </cell>
          <cell r="BL1320">
            <v>0</v>
          </cell>
          <cell r="BM1320" t="str">
            <v/>
          </cell>
          <cell r="BN1320">
            <v>1</v>
          </cell>
          <cell r="BO1320">
            <v>0</v>
          </cell>
          <cell r="BP1320">
            <v>1</v>
          </cell>
          <cell r="BQ1320">
            <v>0</v>
          </cell>
          <cell r="BR1320">
            <v>0</v>
          </cell>
          <cell r="BS1320">
            <v>0</v>
          </cell>
          <cell r="BT1320">
            <v>0</v>
          </cell>
          <cell r="BU1320" t="str">
            <v/>
          </cell>
          <cell r="BV1320">
            <v>1</v>
          </cell>
          <cell r="BW1320">
            <v>5</v>
          </cell>
          <cell r="BX1320" t="str">
            <v>DOWNGRADE</v>
          </cell>
          <cell r="BY1320" t="str">
            <v>RESET</v>
          </cell>
        </row>
        <row r="1321">
          <cell r="A1321" t="str">
            <v>A4174</v>
          </cell>
          <cell r="B1321" t="str">
            <v>AMANDA ALMA KASIH CHRISTINE</v>
          </cell>
          <cell r="C1321" t="str">
            <v>TEMA C3</v>
          </cell>
          <cell r="D1321">
            <v>45483</v>
          </cell>
          <cell r="E1321" t="str">
            <v>Jul-24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 t="str">
            <v>-</v>
          </cell>
          <cell r="AQ1321" t="str">
            <v>-</v>
          </cell>
          <cell r="AR1321" t="str">
            <v>REGULER</v>
          </cell>
          <cell r="AS1321" t="str">
            <v>REGULER</v>
          </cell>
          <cell r="AT1321" t="str">
            <v>-</v>
          </cell>
          <cell r="AU1321" t="str">
            <v>REGULER</v>
          </cell>
          <cell r="AV1321" t="str">
            <v/>
          </cell>
          <cell r="AW1321">
            <v>24</v>
          </cell>
          <cell r="AX1321">
            <v>19</v>
          </cell>
          <cell r="AY1321">
            <v>9</v>
          </cell>
          <cell r="AZ1321">
            <v>0</v>
          </cell>
          <cell r="BA1321">
            <v>2</v>
          </cell>
          <cell r="BB1321">
            <v>24</v>
          </cell>
          <cell r="BC1321">
            <v>19</v>
          </cell>
          <cell r="BD1321">
            <v>9</v>
          </cell>
          <cell r="BE1321">
            <v>0</v>
          </cell>
          <cell r="BF1321">
            <v>2</v>
          </cell>
          <cell r="BG1321">
            <v>0</v>
          </cell>
          <cell r="BH1321">
            <v>24</v>
          </cell>
          <cell r="BI1321">
            <v>19</v>
          </cell>
          <cell r="BJ1321">
            <v>9</v>
          </cell>
          <cell r="BK1321">
            <v>0</v>
          </cell>
          <cell r="BL1321">
            <v>2</v>
          </cell>
          <cell r="BM1321" t="str">
            <v/>
          </cell>
          <cell r="BN1321">
            <v>54</v>
          </cell>
          <cell r="BO1321">
            <v>0</v>
          </cell>
          <cell r="BP1321">
            <v>24</v>
          </cell>
          <cell r="BQ1321">
            <v>19</v>
          </cell>
          <cell r="BR1321">
            <v>9</v>
          </cell>
          <cell r="BS1321">
            <v>0</v>
          </cell>
          <cell r="BT1321">
            <v>2</v>
          </cell>
          <cell r="BU1321" t="str">
            <v/>
          </cell>
          <cell r="BV1321">
            <v>54</v>
          </cell>
          <cell r="BW1321">
            <v>2</v>
          </cell>
          <cell r="BX1321" t="str">
            <v>TIDAK</v>
          </cell>
          <cell r="BY1321" t="str">
            <v>TIDAK</v>
          </cell>
        </row>
        <row r="1322">
          <cell r="A1322" t="str">
            <v>A4176</v>
          </cell>
          <cell r="B1322" t="str">
            <v>HALIFAH SHAFIRA</v>
          </cell>
          <cell r="C1322" t="str">
            <v>TEMA C3</v>
          </cell>
          <cell r="D1322">
            <v>45484</v>
          </cell>
          <cell r="E1322" t="str">
            <v>Jul-24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 t="str">
            <v>-</v>
          </cell>
          <cell r="AQ1322" t="str">
            <v>-</v>
          </cell>
          <cell r="AR1322" t="str">
            <v>REGULER</v>
          </cell>
          <cell r="AS1322" t="str">
            <v>REGULER</v>
          </cell>
          <cell r="AT1322" t="str">
            <v>REGULER</v>
          </cell>
          <cell r="AU1322" t="str">
            <v>REGULER</v>
          </cell>
          <cell r="AV1322" t="str">
            <v/>
          </cell>
          <cell r="AW1322">
            <v>23</v>
          </cell>
          <cell r="AX1322">
            <v>28</v>
          </cell>
          <cell r="AY1322">
            <v>35</v>
          </cell>
          <cell r="AZ1322">
            <v>39</v>
          </cell>
          <cell r="BA1322">
            <v>43</v>
          </cell>
          <cell r="BB1322">
            <v>23</v>
          </cell>
          <cell r="BC1322">
            <v>28</v>
          </cell>
          <cell r="BD1322">
            <v>35</v>
          </cell>
          <cell r="BE1322">
            <v>39</v>
          </cell>
          <cell r="BF1322">
            <v>43</v>
          </cell>
          <cell r="BG1322">
            <v>0</v>
          </cell>
          <cell r="BH1322">
            <v>23</v>
          </cell>
          <cell r="BI1322">
            <v>28</v>
          </cell>
          <cell r="BJ1322">
            <v>35</v>
          </cell>
          <cell r="BK1322">
            <v>39</v>
          </cell>
          <cell r="BL1322">
            <v>43</v>
          </cell>
          <cell r="BM1322">
            <v>3</v>
          </cell>
          <cell r="BN1322">
            <v>171</v>
          </cell>
          <cell r="BO1322">
            <v>0</v>
          </cell>
          <cell r="BP1322">
            <v>23</v>
          </cell>
          <cell r="BQ1322">
            <v>28</v>
          </cell>
          <cell r="BR1322">
            <v>35</v>
          </cell>
          <cell r="BS1322">
            <v>39</v>
          </cell>
          <cell r="BT1322">
            <v>43</v>
          </cell>
          <cell r="BU1322">
            <v>3</v>
          </cell>
          <cell r="BV1322">
            <v>171</v>
          </cell>
          <cell r="BW1322">
            <v>0</v>
          </cell>
          <cell r="BX1322" t="str">
            <v>TIDAK</v>
          </cell>
          <cell r="BY1322" t="str">
            <v>TIDAK</v>
          </cell>
        </row>
        <row r="1323">
          <cell r="A1323" t="str">
            <v>A4175</v>
          </cell>
          <cell r="B1323" t="str">
            <v>FEBBYANCHA GARCIA</v>
          </cell>
          <cell r="C1323" t="str">
            <v>TEMA C3</v>
          </cell>
          <cell r="D1323">
            <v>45484</v>
          </cell>
          <cell r="E1323" t="str">
            <v>Jul-24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0</v>
          </cell>
          <cell r="AB1323">
            <v>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 t="str">
            <v>-</v>
          </cell>
          <cell r="AQ1323" t="str">
            <v>-</v>
          </cell>
          <cell r="AR1323" t="str">
            <v>-</v>
          </cell>
          <cell r="AS1323" t="str">
            <v>REGULER</v>
          </cell>
          <cell r="AT1323" t="str">
            <v>-</v>
          </cell>
          <cell r="AU1323" t="str">
            <v>-</v>
          </cell>
          <cell r="AV1323" t="str">
            <v/>
          </cell>
          <cell r="AW1323">
            <v>27</v>
          </cell>
          <cell r="AX1323">
            <v>0</v>
          </cell>
          <cell r="AY1323">
            <v>3</v>
          </cell>
          <cell r="AZ1323">
            <v>0</v>
          </cell>
          <cell r="BA1323">
            <v>0</v>
          </cell>
          <cell r="BB1323">
            <v>27</v>
          </cell>
          <cell r="BC1323">
            <v>0</v>
          </cell>
          <cell r="BD1323">
            <v>3</v>
          </cell>
          <cell r="BE1323">
            <v>0</v>
          </cell>
          <cell r="BF1323">
            <v>0</v>
          </cell>
          <cell r="BG1323">
            <v>0</v>
          </cell>
          <cell r="BH1323">
            <v>27</v>
          </cell>
          <cell r="BI1323">
            <v>0</v>
          </cell>
          <cell r="BJ1323">
            <v>3</v>
          </cell>
          <cell r="BK1323">
            <v>0</v>
          </cell>
          <cell r="BL1323">
            <v>0</v>
          </cell>
          <cell r="BM1323" t="str">
            <v/>
          </cell>
          <cell r="BN1323">
            <v>30</v>
          </cell>
          <cell r="BO1323">
            <v>0</v>
          </cell>
          <cell r="BP1323">
            <v>27</v>
          </cell>
          <cell r="BQ1323">
            <v>0</v>
          </cell>
          <cell r="BR1323">
            <v>3</v>
          </cell>
          <cell r="BS1323">
            <v>0</v>
          </cell>
          <cell r="BT1323">
            <v>0</v>
          </cell>
          <cell r="BU1323" t="str">
            <v/>
          </cell>
          <cell r="BV1323">
            <v>30</v>
          </cell>
          <cell r="BW1323">
            <v>4</v>
          </cell>
          <cell r="BX1323" t="str">
            <v>DOWNGRADE</v>
          </cell>
          <cell r="BY1323" t="str">
            <v>RESET</v>
          </cell>
        </row>
        <row r="1324">
          <cell r="A1324" t="str">
            <v>A4177</v>
          </cell>
          <cell r="B1324" t="str">
            <v>LIZA ABELIA</v>
          </cell>
          <cell r="C1324" t="str">
            <v>TEMA C3</v>
          </cell>
          <cell r="D1324">
            <v>45485</v>
          </cell>
          <cell r="E1324" t="str">
            <v>Jul-24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 t="str">
            <v>-</v>
          </cell>
          <cell r="AQ1324" t="str">
            <v>-</v>
          </cell>
          <cell r="AR1324" t="str">
            <v>-</v>
          </cell>
          <cell r="AS1324" t="str">
            <v>REGULER</v>
          </cell>
          <cell r="AT1324" t="str">
            <v>-</v>
          </cell>
          <cell r="AU1324" t="str">
            <v>-</v>
          </cell>
          <cell r="AV1324" t="str">
            <v/>
          </cell>
          <cell r="AW1324">
            <v>17</v>
          </cell>
          <cell r="AX1324">
            <v>0</v>
          </cell>
          <cell r="AY1324">
            <v>2</v>
          </cell>
          <cell r="AZ1324">
            <v>0</v>
          </cell>
          <cell r="BA1324">
            <v>0</v>
          </cell>
          <cell r="BB1324">
            <v>17</v>
          </cell>
          <cell r="BC1324">
            <v>0</v>
          </cell>
          <cell r="BD1324">
            <v>2</v>
          </cell>
          <cell r="BE1324">
            <v>0</v>
          </cell>
          <cell r="BF1324">
            <v>0</v>
          </cell>
          <cell r="BG1324">
            <v>0</v>
          </cell>
          <cell r="BH1324">
            <v>17</v>
          </cell>
          <cell r="BI1324">
            <v>0</v>
          </cell>
          <cell r="BJ1324">
            <v>2</v>
          </cell>
          <cell r="BK1324">
            <v>0</v>
          </cell>
          <cell r="BL1324">
            <v>0</v>
          </cell>
          <cell r="BM1324" t="str">
            <v/>
          </cell>
          <cell r="BN1324">
            <v>19</v>
          </cell>
          <cell r="BO1324">
            <v>0</v>
          </cell>
          <cell r="BP1324">
            <v>17</v>
          </cell>
          <cell r="BQ1324">
            <v>0</v>
          </cell>
          <cell r="BR1324">
            <v>2</v>
          </cell>
          <cell r="BS1324">
            <v>0</v>
          </cell>
          <cell r="BT1324">
            <v>0</v>
          </cell>
          <cell r="BU1324" t="str">
            <v/>
          </cell>
          <cell r="BV1324">
            <v>19</v>
          </cell>
          <cell r="BW1324">
            <v>4</v>
          </cell>
          <cell r="BX1324" t="str">
            <v>DOWNGRADE</v>
          </cell>
          <cell r="BY1324" t="str">
            <v>RESET</v>
          </cell>
        </row>
        <row r="1325">
          <cell r="A1325" t="str">
            <v>A4155</v>
          </cell>
          <cell r="B1325" t="str">
            <v>KATARINA ARETA</v>
          </cell>
          <cell r="C1325" t="str">
            <v>TEMA C3</v>
          </cell>
          <cell r="D1325">
            <v>45489</v>
          </cell>
          <cell r="E1325" t="str">
            <v>Jul-24</v>
          </cell>
          <cell r="F1325">
            <v>0</v>
          </cell>
          <cell r="G1325">
            <v>0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0</v>
          </cell>
          <cell r="Z1325">
            <v>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 t="str">
            <v>-</v>
          </cell>
          <cell r="AQ1325" t="str">
            <v>-</v>
          </cell>
          <cell r="AR1325" t="str">
            <v>-</v>
          </cell>
          <cell r="AS1325" t="str">
            <v>-</v>
          </cell>
          <cell r="AT1325" t="str">
            <v>-</v>
          </cell>
          <cell r="AU1325" t="str">
            <v>-</v>
          </cell>
          <cell r="AV1325" t="str">
            <v/>
          </cell>
          <cell r="AW1325">
            <v>1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1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1</v>
          </cell>
          <cell r="BI1325">
            <v>0</v>
          </cell>
          <cell r="BJ1325">
            <v>0</v>
          </cell>
          <cell r="BK1325">
            <v>0</v>
          </cell>
          <cell r="BL1325">
            <v>0</v>
          </cell>
          <cell r="BM1325" t="str">
            <v/>
          </cell>
          <cell r="BN1325">
            <v>1</v>
          </cell>
          <cell r="BO1325">
            <v>0</v>
          </cell>
          <cell r="BP1325">
            <v>1</v>
          </cell>
          <cell r="BQ1325">
            <v>0</v>
          </cell>
          <cell r="BR1325">
            <v>0</v>
          </cell>
          <cell r="BS1325">
            <v>0</v>
          </cell>
          <cell r="BT1325">
            <v>0</v>
          </cell>
          <cell r="BU1325" t="str">
            <v/>
          </cell>
          <cell r="BV1325">
            <v>1</v>
          </cell>
          <cell r="BW1325">
            <v>5</v>
          </cell>
          <cell r="BX1325" t="str">
            <v>DOWNGRADE</v>
          </cell>
          <cell r="BY1325" t="str">
            <v>RESET</v>
          </cell>
        </row>
        <row r="1326">
          <cell r="A1326" t="str">
            <v>A4156</v>
          </cell>
          <cell r="B1326" t="str">
            <v>ANGELIA DESIRE</v>
          </cell>
          <cell r="C1326" t="str">
            <v>TEMA C3</v>
          </cell>
          <cell r="D1326">
            <v>45489</v>
          </cell>
          <cell r="E1326" t="str">
            <v>Jul-24</v>
          </cell>
          <cell r="F1326">
            <v>0</v>
          </cell>
          <cell r="G1326">
            <v>0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 t="str">
            <v>-</v>
          </cell>
          <cell r="AQ1326" t="str">
            <v>-</v>
          </cell>
          <cell r="AR1326" t="str">
            <v>REGULER</v>
          </cell>
          <cell r="AS1326" t="str">
            <v>REGULER</v>
          </cell>
          <cell r="AT1326" t="str">
            <v>-</v>
          </cell>
          <cell r="AU1326" t="str">
            <v>-</v>
          </cell>
          <cell r="AV1326" t="str">
            <v/>
          </cell>
          <cell r="AW1326">
            <v>16</v>
          </cell>
          <cell r="AX1326">
            <v>11</v>
          </cell>
          <cell r="AY1326">
            <v>5</v>
          </cell>
          <cell r="AZ1326">
            <v>0</v>
          </cell>
          <cell r="BA1326">
            <v>0</v>
          </cell>
          <cell r="BB1326">
            <v>16</v>
          </cell>
          <cell r="BC1326">
            <v>11</v>
          </cell>
          <cell r="BD1326">
            <v>5</v>
          </cell>
          <cell r="BE1326">
            <v>0</v>
          </cell>
          <cell r="BF1326">
            <v>0</v>
          </cell>
          <cell r="BG1326">
            <v>0</v>
          </cell>
          <cell r="BH1326">
            <v>16</v>
          </cell>
          <cell r="BI1326">
            <v>11</v>
          </cell>
          <cell r="BJ1326">
            <v>5</v>
          </cell>
          <cell r="BK1326">
            <v>0</v>
          </cell>
          <cell r="BL1326">
            <v>0</v>
          </cell>
          <cell r="BM1326" t="str">
            <v/>
          </cell>
          <cell r="BN1326">
            <v>32</v>
          </cell>
          <cell r="BO1326">
            <v>0</v>
          </cell>
          <cell r="BP1326">
            <v>16</v>
          </cell>
          <cell r="BQ1326">
            <v>11</v>
          </cell>
          <cell r="BR1326">
            <v>5</v>
          </cell>
          <cell r="BS1326">
            <v>0</v>
          </cell>
          <cell r="BT1326">
            <v>0</v>
          </cell>
          <cell r="BU1326" t="str">
            <v/>
          </cell>
          <cell r="BV1326">
            <v>32</v>
          </cell>
          <cell r="BW1326">
            <v>3</v>
          </cell>
          <cell r="BX1326" t="str">
            <v>DOWNGRADE</v>
          </cell>
          <cell r="BY1326" t="str">
            <v>RESET</v>
          </cell>
        </row>
        <row r="1327">
          <cell r="A1327" t="str">
            <v>A4157</v>
          </cell>
          <cell r="B1327" t="str">
            <v>AMABELLE FELLYTA</v>
          </cell>
          <cell r="C1327" t="str">
            <v>TEMA C3</v>
          </cell>
          <cell r="D1327">
            <v>45495</v>
          </cell>
          <cell r="E1327" t="str">
            <v>Jul-24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 t="str">
            <v>-</v>
          </cell>
          <cell r="AQ1327" t="str">
            <v>-</v>
          </cell>
          <cell r="AR1327" t="str">
            <v>REGULER</v>
          </cell>
          <cell r="AS1327" t="str">
            <v>REGULER</v>
          </cell>
          <cell r="AT1327" t="str">
            <v>REGULER</v>
          </cell>
          <cell r="AU1327" t="str">
            <v>-</v>
          </cell>
          <cell r="AV1327" t="str">
            <v/>
          </cell>
          <cell r="AW1327">
            <v>8</v>
          </cell>
          <cell r="AX1327">
            <v>6</v>
          </cell>
          <cell r="AY1327">
            <v>3</v>
          </cell>
          <cell r="AZ1327">
            <v>12</v>
          </cell>
          <cell r="BA1327">
            <v>0</v>
          </cell>
          <cell r="BB1327">
            <v>8</v>
          </cell>
          <cell r="BC1327">
            <v>6</v>
          </cell>
          <cell r="BD1327">
            <v>3</v>
          </cell>
          <cell r="BE1327">
            <v>12</v>
          </cell>
          <cell r="BF1327">
            <v>0</v>
          </cell>
          <cell r="BG1327">
            <v>0</v>
          </cell>
          <cell r="BH1327">
            <v>8</v>
          </cell>
          <cell r="BI1327">
            <v>6</v>
          </cell>
          <cell r="BJ1327">
            <v>3</v>
          </cell>
          <cell r="BK1327">
            <v>12</v>
          </cell>
          <cell r="BL1327">
            <v>0</v>
          </cell>
          <cell r="BM1327" t="str">
            <v/>
          </cell>
          <cell r="BN1327">
            <v>29</v>
          </cell>
          <cell r="BO1327">
            <v>0</v>
          </cell>
          <cell r="BP1327">
            <v>8</v>
          </cell>
          <cell r="BQ1327">
            <v>6</v>
          </cell>
          <cell r="BR1327">
            <v>3</v>
          </cell>
          <cell r="BS1327">
            <v>12</v>
          </cell>
          <cell r="BT1327">
            <v>0</v>
          </cell>
          <cell r="BU1327" t="str">
            <v/>
          </cell>
          <cell r="BV1327">
            <v>29</v>
          </cell>
          <cell r="BW1327">
            <v>2</v>
          </cell>
          <cell r="BX1327" t="str">
            <v>TIDAK</v>
          </cell>
          <cell r="BY1327" t="str">
            <v>TIDAK</v>
          </cell>
        </row>
        <row r="1328">
          <cell r="A1328" t="str">
            <v>A4187</v>
          </cell>
          <cell r="B1328" t="str">
            <v>PRISCILLA HILARY KUSUMANINGRUM</v>
          </cell>
          <cell r="C1328" t="str">
            <v>TEMA C3</v>
          </cell>
          <cell r="D1328">
            <v>45496</v>
          </cell>
          <cell r="E1328" t="str">
            <v>Jul-24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0</v>
          </cell>
          <cell r="AB1328">
            <v>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 t="str">
            <v>-</v>
          </cell>
          <cell r="AQ1328" t="str">
            <v>-</v>
          </cell>
          <cell r="AR1328" t="str">
            <v>REGULER</v>
          </cell>
          <cell r="AS1328" t="str">
            <v>-</v>
          </cell>
          <cell r="AT1328" t="str">
            <v>-</v>
          </cell>
          <cell r="AU1328" t="str">
            <v>-</v>
          </cell>
          <cell r="AV1328" t="str">
            <v/>
          </cell>
          <cell r="AW1328">
            <v>2</v>
          </cell>
          <cell r="AX1328">
            <v>1</v>
          </cell>
          <cell r="AY1328">
            <v>0</v>
          </cell>
          <cell r="AZ1328">
            <v>0</v>
          </cell>
          <cell r="BA1328">
            <v>0</v>
          </cell>
          <cell r="BB1328">
            <v>2</v>
          </cell>
          <cell r="BC1328">
            <v>1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2</v>
          </cell>
          <cell r="BI1328">
            <v>1</v>
          </cell>
          <cell r="BJ1328">
            <v>0</v>
          </cell>
          <cell r="BK1328">
            <v>0</v>
          </cell>
          <cell r="BL1328">
            <v>0</v>
          </cell>
          <cell r="BM1328" t="str">
            <v/>
          </cell>
          <cell r="BN1328">
            <v>3</v>
          </cell>
          <cell r="BO1328">
            <v>0</v>
          </cell>
          <cell r="BP1328">
            <v>2</v>
          </cell>
          <cell r="BQ1328">
            <v>1</v>
          </cell>
          <cell r="BR1328">
            <v>0</v>
          </cell>
          <cell r="BS1328">
            <v>0</v>
          </cell>
          <cell r="BT1328">
            <v>0</v>
          </cell>
          <cell r="BU1328" t="str">
            <v/>
          </cell>
          <cell r="BV1328">
            <v>3</v>
          </cell>
          <cell r="BW1328">
            <v>4</v>
          </cell>
          <cell r="BX1328" t="str">
            <v>DOWNGRADE</v>
          </cell>
          <cell r="BY1328" t="str">
            <v>RESET</v>
          </cell>
        </row>
        <row r="1329">
          <cell r="A1329" t="str">
            <v>A4183</v>
          </cell>
          <cell r="B1329" t="str">
            <v>INDAH SUMIYARSIH</v>
          </cell>
          <cell r="C1329" t="str">
            <v>TEMA C3</v>
          </cell>
          <cell r="D1329">
            <v>45497</v>
          </cell>
          <cell r="E1329" t="str">
            <v>Jul-24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 t="str">
            <v>-</v>
          </cell>
          <cell r="AQ1329" t="str">
            <v>-</v>
          </cell>
          <cell r="AR1329" t="str">
            <v>REGULER</v>
          </cell>
          <cell r="AS1329" t="str">
            <v>-</v>
          </cell>
          <cell r="AT1329" t="str">
            <v>-</v>
          </cell>
          <cell r="AU1329" t="str">
            <v>-</v>
          </cell>
          <cell r="AV1329" t="str">
            <v/>
          </cell>
          <cell r="AW1329">
            <v>4</v>
          </cell>
          <cell r="AX1329">
            <v>3</v>
          </cell>
          <cell r="AY1329">
            <v>0</v>
          </cell>
          <cell r="AZ1329">
            <v>0</v>
          </cell>
          <cell r="BA1329">
            <v>0</v>
          </cell>
          <cell r="BB1329">
            <v>4</v>
          </cell>
          <cell r="BC1329">
            <v>3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4</v>
          </cell>
          <cell r="BI1329">
            <v>3</v>
          </cell>
          <cell r="BJ1329">
            <v>0</v>
          </cell>
          <cell r="BK1329">
            <v>0</v>
          </cell>
          <cell r="BL1329">
            <v>0</v>
          </cell>
          <cell r="BM1329" t="str">
            <v/>
          </cell>
          <cell r="BN1329">
            <v>7</v>
          </cell>
          <cell r="BO1329">
            <v>0</v>
          </cell>
          <cell r="BP1329">
            <v>4</v>
          </cell>
          <cell r="BQ1329">
            <v>3</v>
          </cell>
          <cell r="BR1329">
            <v>0</v>
          </cell>
          <cell r="BS1329">
            <v>0</v>
          </cell>
          <cell r="BT1329">
            <v>0</v>
          </cell>
          <cell r="BU1329" t="str">
            <v/>
          </cell>
          <cell r="BV1329">
            <v>7</v>
          </cell>
          <cell r="BW1329">
            <v>4</v>
          </cell>
          <cell r="BX1329" t="str">
            <v>DOWNGRADE</v>
          </cell>
          <cell r="BY1329" t="str">
            <v>RESET</v>
          </cell>
        </row>
        <row r="1330">
          <cell r="A1330" t="str">
            <v>A4185</v>
          </cell>
          <cell r="B1330" t="str">
            <v>NOVIENDA VALENCIA</v>
          </cell>
          <cell r="C1330" t="str">
            <v>TEMA C3</v>
          </cell>
          <cell r="D1330">
            <v>45492</v>
          </cell>
          <cell r="E1330" t="str">
            <v>Jul-24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0</v>
          </cell>
          <cell r="AA1330">
            <v>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 t="str">
            <v>-</v>
          </cell>
          <cell r="AQ1330" t="str">
            <v>-</v>
          </cell>
          <cell r="AR1330" t="str">
            <v>-</v>
          </cell>
          <cell r="AS1330" t="str">
            <v>-</v>
          </cell>
          <cell r="AT1330" t="str">
            <v>-</v>
          </cell>
          <cell r="AU1330" t="str">
            <v>-</v>
          </cell>
          <cell r="AV1330" t="str">
            <v/>
          </cell>
          <cell r="AW1330">
            <v>11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11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11</v>
          </cell>
          <cell r="BI1330">
            <v>0</v>
          </cell>
          <cell r="BJ1330">
            <v>0</v>
          </cell>
          <cell r="BK1330">
            <v>0</v>
          </cell>
          <cell r="BL1330">
            <v>0</v>
          </cell>
          <cell r="BM1330" t="str">
            <v/>
          </cell>
          <cell r="BN1330">
            <v>11</v>
          </cell>
          <cell r="BO1330">
            <v>0</v>
          </cell>
          <cell r="BP1330">
            <v>11</v>
          </cell>
          <cell r="BQ1330">
            <v>0</v>
          </cell>
          <cell r="BR1330">
            <v>0</v>
          </cell>
          <cell r="BS1330">
            <v>0</v>
          </cell>
          <cell r="BT1330">
            <v>0</v>
          </cell>
          <cell r="BU1330" t="str">
            <v/>
          </cell>
          <cell r="BV1330">
            <v>11</v>
          </cell>
          <cell r="BW1330">
            <v>5</v>
          </cell>
          <cell r="BX1330" t="str">
            <v>DOWNGRADE</v>
          </cell>
          <cell r="BY1330" t="str">
            <v>RESET</v>
          </cell>
        </row>
        <row r="1331">
          <cell r="A1331" t="str">
            <v>A4219</v>
          </cell>
          <cell r="B1331" t="str">
            <v>GILANG RIDHO PRABOWO</v>
          </cell>
          <cell r="C1331" t="str">
            <v>TEMA C3</v>
          </cell>
          <cell r="D1331">
            <v>45537</v>
          </cell>
          <cell r="E1331" t="str">
            <v>Sep-24</v>
          </cell>
          <cell r="F1331">
            <v>0</v>
          </cell>
          <cell r="G1331">
            <v>0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 t="str">
            <v>-</v>
          </cell>
          <cell r="AQ1331" t="str">
            <v>-</v>
          </cell>
          <cell r="AR1331" t="str">
            <v>-</v>
          </cell>
          <cell r="AS1331" t="str">
            <v>REGULER</v>
          </cell>
          <cell r="AT1331" t="str">
            <v>REGULER</v>
          </cell>
          <cell r="AU1331" t="str">
            <v>-</v>
          </cell>
          <cell r="AV1331" t="str">
            <v/>
          </cell>
          <cell r="AW1331">
            <v>0</v>
          </cell>
          <cell r="AX1331">
            <v>0</v>
          </cell>
          <cell r="AY1331">
            <v>20</v>
          </cell>
          <cell r="AZ1331">
            <v>2</v>
          </cell>
          <cell r="BA1331">
            <v>0</v>
          </cell>
          <cell r="BB1331">
            <v>0</v>
          </cell>
          <cell r="BC1331">
            <v>0</v>
          </cell>
          <cell r="BD1331">
            <v>20</v>
          </cell>
          <cell r="BE1331">
            <v>2</v>
          </cell>
          <cell r="BF1331">
            <v>0</v>
          </cell>
          <cell r="BG1331" t="str">
            <v/>
          </cell>
          <cell r="BH1331">
            <v>0</v>
          </cell>
          <cell r="BI1331">
            <v>0</v>
          </cell>
          <cell r="BJ1331">
            <v>20</v>
          </cell>
          <cell r="BK1331">
            <v>2</v>
          </cell>
          <cell r="BL1331">
            <v>0</v>
          </cell>
          <cell r="BM1331" t="str">
            <v/>
          </cell>
          <cell r="BN1331">
            <v>22</v>
          </cell>
          <cell r="BO1331" t="str">
            <v/>
          </cell>
          <cell r="BP1331">
            <v>0</v>
          </cell>
          <cell r="BQ1331">
            <v>0</v>
          </cell>
          <cell r="BR1331">
            <v>20</v>
          </cell>
          <cell r="BS1331">
            <v>2</v>
          </cell>
          <cell r="BT1331">
            <v>0</v>
          </cell>
          <cell r="BU1331" t="str">
            <v/>
          </cell>
          <cell r="BV1331">
            <v>22</v>
          </cell>
          <cell r="BW1331">
            <v>2</v>
          </cell>
          <cell r="BX1331" t="str">
            <v>TIDAK</v>
          </cell>
          <cell r="BY1331" t="str">
            <v>TIDAK</v>
          </cell>
        </row>
        <row r="1332">
          <cell r="A1332" t="str">
            <v>A4220</v>
          </cell>
          <cell r="B1332" t="str">
            <v>IZA UMI NUR HIKMAH</v>
          </cell>
          <cell r="C1332" t="str">
            <v>TEMA C3</v>
          </cell>
          <cell r="D1332">
            <v>45539</v>
          </cell>
          <cell r="E1332" t="str">
            <v>Sep-24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 t="str">
            <v>-</v>
          </cell>
          <cell r="AQ1332" t="str">
            <v>-</v>
          </cell>
          <cell r="AR1332" t="str">
            <v>-</v>
          </cell>
          <cell r="AS1332" t="str">
            <v>REGULER</v>
          </cell>
          <cell r="AT1332" t="str">
            <v>-</v>
          </cell>
          <cell r="AU1332" t="str">
            <v>-</v>
          </cell>
          <cell r="AV1332" t="str">
            <v/>
          </cell>
          <cell r="AW1332">
            <v>0</v>
          </cell>
          <cell r="AX1332">
            <v>0</v>
          </cell>
          <cell r="AY1332">
            <v>26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26</v>
          </cell>
          <cell r="BE1332">
            <v>0</v>
          </cell>
          <cell r="BF1332">
            <v>0</v>
          </cell>
          <cell r="BG1332" t="str">
            <v/>
          </cell>
          <cell r="BH1332">
            <v>0</v>
          </cell>
          <cell r="BI1332">
            <v>0</v>
          </cell>
          <cell r="BJ1332">
            <v>26</v>
          </cell>
          <cell r="BK1332">
            <v>0</v>
          </cell>
          <cell r="BL1332">
            <v>0</v>
          </cell>
          <cell r="BM1332" t="str">
            <v/>
          </cell>
          <cell r="BN1332">
            <v>26</v>
          </cell>
          <cell r="BO1332" t="str">
            <v/>
          </cell>
          <cell r="BP1332">
            <v>0</v>
          </cell>
          <cell r="BQ1332">
            <v>0</v>
          </cell>
          <cell r="BR1332">
            <v>26</v>
          </cell>
          <cell r="BS1332">
            <v>0</v>
          </cell>
          <cell r="BT1332">
            <v>0</v>
          </cell>
          <cell r="BU1332" t="str">
            <v/>
          </cell>
          <cell r="BV1332">
            <v>26</v>
          </cell>
          <cell r="BW1332">
            <v>3</v>
          </cell>
          <cell r="BX1332" t="str">
            <v>DOWNGRADE</v>
          </cell>
          <cell r="BY1332" t="str">
            <v>RESET</v>
          </cell>
        </row>
        <row r="1333">
          <cell r="A1333" t="str">
            <v>A4345</v>
          </cell>
          <cell r="B1333" t="str">
            <v>HEIDY ADELINE</v>
          </cell>
          <cell r="C1333" t="str">
            <v>TEMA C3</v>
          </cell>
          <cell r="D1333">
            <v>45572</v>
          </cell>
          <cell r="E1333" t="str">
            <v>Oct-24</v>
          </cell>
          <cell r="F1333">
            <v>0</v>
          </cell>
          <cell r="G1333">
            <v>0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 t="str">
            <v>-</v>
          </cell>
          <cell r="AQ1333" t="str">
            <v>-</v>
          </cell>
          <cell r="AR1333" t="str">
            <v>-</v>
          </cell>
          <cell r="AS1333" t="str">
            <v>-</v>
          </cell>
          <cell r="AT1333" t="str">
            <v>REGULER</v>
          </cell>
          <cell r="AU1333" t="str">
            <v>REGULER</v>
          </cell>
          <cell r="AV1333" t="str">
            <v/>
          </cell>
          <cell r="AW1333">
            <v>0</v>
          </cell>
          <cell r="AX1333">
            <v>0</v>
          </cell>
          <cell r="AY1333">
            <v>0</v>
          </cell>
          <cell r="AZ1333">
            <v>35</v>
          </cell>
          <cell r="BA1333">
            <v>34</v>
          </cell>
          <cell r="BB1333">
            <v>0</v>
          </cell>
          <cell r="BC1333">
            <v>0</v>
          </cell>
          <cell r="BD1333">
            <v>0</v>
          </cell>
          <cell r="BE1333">
            <v>35</v>
          </cell>
          <cell r="BF1333">
            <v>34</v>
          </cell>
          <cell r="BG1333" t="str">
            <v/>
          </cell>
          <cell r="BH1333">
            <v>0</v>
          </cell>
          <cell r="BI1333">
            <v>0</v>
          </cell>
          <cell r="BJ1333">
            <v>0</v>
          </cell>
          <cell r="BK1333">
            <v>35</v>
          </cell>
          <cell r="BL1333">
            <v>34</v>
          </cell>
          <cell r="BM1333">
            <v>18</v>
          </cell>
          <cell r="BN1333">
            <v>87</v>
          </cell>
          <cell r="BO1333" t="str">
            <v/>
          </cell>
          <cell r="BP1333">
            <v>0</v>
          </cell>
          <cell r="BQ1333">
            <v>0</v>
          </cell>
          <cell r="BR1333">
            <v>0</v>
          </cell>
          <cell r="BS1333">
            <v>35</v>
          </cell>
          <cell r="BT1333">
            <v>34</v>
          </cell>
          <cell r="BU1333">
            <v>18</v>
          </cell>
          <cell r="BV1333">
            <v>87</v>
          </cell>
          <cell r="BW1333">
            <v>0</v>
          </cell>
          <cell r="BX1333" t="str">
            <v>TIDAK</v>
          </cell>
          <cell r="BY1333" t="str">
            <v>TIDAK</v>
          </cell>
        </row>
        <row r="1334">
          <cell r="A1334" t="str">
            <v>A4377</v>
          </cell>
          <cell r="B1334" t="str">
            <v>ANNISA SAFITRI</v>
          </cell>
          <cell r="C1334" t="str">
            <v>TEMA C3</v>
          </cell>
          <cell r="D1334">
            <v>45577</v>
          </cell>
          <cell r="E1334" t="str">
            <v>Oct-24</v>
          </cell>
          <cell r="F1334">
            <v>0</v>
          </cell>
          <cell r="G1334">
            <v>0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0</v>
          </cell>
          <cell r="AB1334">
            <v>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 t="str">
            <v>-</v>
          </cell>
          <cell r="AQ1334" t="str">
            <v>-</v>
          </cell>
          <cell r="AR1334" t="str">
            <v>-</v>
          </cell>
          <cell r="AS1334" t="str">
            <v>-</v>
          </cell>
          <cell r="AT1334" t="str">
            <v>REGULER</v>
          </cell>
          <cell r="AU1334" t="str">
            <v>REGULER</v>
          </cell>
          <cell r="AV1334" t="str">
            <v/>
          </cell>
          <cell r="AW1334">
            <v>0</v>
          </cell>
          <cell r="AX1334">
            <v>0</v>
          </cell>
          <cell r="AY1334">
            <v>0</v>
          </cell>
          <cell r="AZ1334">
            <v>17</v>
          </cell>
          <cell r="BA1334">
            <v>9</v>
          </cell>
          <cell r="BB1334">
            <v>0</v>
          </cell>
          <cell r="BC1334">
            <v>0</v>
          </cell>
          <cell r="BD1334">
            <v>0</v>
          </cell>
          <cell r="BE1334">
            <v>17</v>
          </cell>
          <cell r="BF1334">
            <v>9</v>
          </cell>
          <cell r="BG1334" t="str">
            <v/>
          </cell>
          <cell r="BH1334">
            <v>0</v>
          </cell>
          <cell r="BI1334">
            <v>0</v>
          </cell>
          <cell r="BJ1334">
            <v>0</v>
          </cell>
          <cell r="BK1334">
            <v>17</v>
          </cell>
          <cell r="BL1334">
            <v>9</v>
          </cell>
          <cell r="BM1334">
            <v>11</v>
          </cell>
          <cell r="BN1334">
            <v>37</v>
          </cell>
          <cell r="BO1334" t="str">
            <v/>
          </cell>
          <cell r="BP1334">
            <v>0</v>
          </cell>
          <cell r="BQ1334">
            <v>0</v>
          </cell>
          <cell r="BR1334">
            <v>0</v>
          </cell>
          <cell r="BS1334">
            <v>17</v>
          </cell>
          <cell r="BT1334">
            <v>9</v>
          </cell>
          <cell r="BU1334">
            <v>11</v>
          </cell>
          <cell r="BV1334">
            <v>37</v>
          </cell>
          <cell r="BW1334">
            <v>0</v>
          </cell>
          <cell r="BX1334" t="str">
            <v>TIDAK</v>
          </cell>
          <cell r="BY1334" t="str">
            <v>TIDAK</v>
          </cell>
        </row>
        <row r="1335">
          <cell r="A1335" t="str">
            <v>A4378</v>
          </cell>
          <cell r="B1335" t="str">
            <v>REZA MUHAMMAD NASHIR</v>
          </cell>
          <cell r="C1335" t="str">
            <v>TEMA C3</v>
          </cell>
          <cell r="D1335">
            <v>45577</v>
          </cell>
          <cell r="E1335" t="str">
            <v>Oct-24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 t="str">
            <v>-</v>
          </cell>
          <cell r="AQ1335" t="str">
            <v>-</v>
          </cell>
          <cell r="AR1335" t="str">
            <v>-</v>
          </cell>
          <cell r="AS1335" t="str">
            <v>-</v>
          </cell>
          <cell r="AT1335" t="str">
            <v>REGULER</v>
          </cell>
          <cell r="AU1335" t="str">
            <v>-</v>
          </cell>
          <cell r="AV1335" t="str">
            <v/>
          </cell>
          <cell r="AW1335">
            <v>0</v>
          </cell>
          <cell r="AX1335">
            <v>0</v>
          </cell>
          <cell r="AY1335">
            <v>0</v>
          </cell>
          <cell r="AZ1335">
            <v>18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18</v>
          </cell>
          <cell r="BF1335">
            <v>0</v>
          </cell>
          <cell r="BG1335" t="str">
            <v/>
          </cell>
          <cell r="BH1335">
            <v>0</v>
          </cell>
          <cell r="BI1335">
            <v>0</v>
          </cell>
          <cell r="BJ1335">
            <v>0</v>
          </cell>
          <cell r="BK1335">
            <v>18</v>
          </cell>
          <cell r="BL1335">
            <v>0</v>
          </cell>
          <cell r="BM1335" t="str">
            <v/>
          </cell>
          <cell r="BN1335">
            <v>18</v>
          </cell>
          <cell r="BO1335" t="str">
            <v/>
          </cell>
          <cell r="BP1335">
            <v>0</v>
          </cell>
          <cell r="BQ1335">
            <v>0</v>
          </cell>
          <cell r="BR1335">
            <v>0</v>
          </cell>
          <cell r="BS1335">
            <v>18</v>
          </cell>
          <cell r="BT1335">
            <v>0</v>
          </cell>
          <cell r="BU1335" t="str">
            <v/>
          </cell>
          <cell r="BV1335">
            <v>18</v>
          </cell>
          <cell r="BW1335">
            <v>2</v>
          </cell>
          <cell r="BX1335" t="str">
            <v>TIDAK</v>
          </cell>
          <cell r="BY1335" t="str">
            <v>TIDAK</v>
          </cell>
        </row>
        <row r="1336">
          <cell r="A1336" t="str">
            <v>A4394</v>
          </cell>
          <cell r="B1336" t="str">
            <v>AYU ANA WIDIASTUTIK</v>
          </cell>
          <cell r="C1336" t="str">
            <v>TEMA C3</v>
          </cell>
          <cell r="D1336">
            <v>45584</v>
          </cell>
          <cell r="E1336" t="str">
            <v>Oct-24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 t="str">
            <v>-</v>
          </cell>
          <cell r="AQ1336" t="str">
            <v>-</v>
          </cell>
          <cell r="AR1336" t="str">
            <v>-</v>
          </cell>
          <cell r="AS1336" t="str">
            <v>-</v>
          </cell>
          <cell r="AT1336" t="str">
            <v>REGULER</v>
          </cell>
          <cell r="AU1336" t="str">
            <v>REGULER</v>
          </cell>
          <cell r="AV1336" t="str">
            <v/>
          </cell>
          <cell r="AW1336">
            <v>0</v>
          </cell>
          <cell r="AX1336">
            <v>0</v>
          </cell>
          <cell r="AY1336">
            <v>0</v>
          </cell>
          <cell r="AZ1336">
            <v>16</v>
          </cell>
          <cell r="BA1336">
            <v>23</v>
          </cell>
          <cell r="BB1336">
            <v>0</v>
          </cell>
          <cell r="BC1336">
            <v>0</v>
          </cell>
          <cell r="BD1336">
            <v>0</v>
          </cell>
          <cell r="BE1336">
            <v>16</v>
          </cell>
          <cell r="BF1336">
            <v>23</v>
          </cell>
          <cell r="BG1336" t="str">
            <v/>
          </cell>
          <cell r="BH1336">
            <v>0</v>
          </cell>
          <cell r="BI1336">
            <v>0</v>
          </cell>
          <cell r="BJ1336">
            <v>0</v>
          </cell>
          <cell r="BK1336">
            <v>16</v>
          </cell>
          <cell r="BL1336">
            <v>23</v>
          </cell>
          <cell r="BM1336">
            <v>16</v>
          </cell>
          <cell r="BN1336">
            <v>55</v>
          </cell>
          <cell r="BO1336" t="str">
            <v/>
          </cell>
          <cell r="BP1336">
            <v>0</v>
          </cell>
          <cell r="BQ1336">
            <v>0</v>
          </cell>
          <cell r="BR1336">
            <v>0</v>
          </cell>
          <cell r="BS1336">
            <v>16</v>
          </cell>
          <cell r="BT1336">
            <v>23</v>
          </cell>
          <cell r="BU1336">
            <v>16</v>
          </cell>
          <cell r="BV1336">
            <v>55</v>
          </cell>
          <cell r="BW1336">
            <v>0</v>
          </cell>
          <cell r="BX1336" t="str">
            <v>TIDAK</v>
          </cell>
          <cell r="BY1336" t="str">
            <v>TIDAK</v>
          </cell>
        </row>
        <row r="1337">
          <cell r="A1337" t="str">
            <v>A4390</v>
          </cell>
          <cell r="B1337" t="str">
            <v>MEITA NILAM SENTIKA</v>
          </cell>
          <cell r="C1337" t="str">
            <v>TEMA C3</v>
          </cell>
          <cell r="D1337">
            <v>45589</v>
          </cell>
          <cell r="E1337" t="str">
            <v>Oct-24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 t="str">
            <v>-</v>
          </cell>
          <cell r="AQ1337" t="str">
            <v>-</v>
          </cell>
          <cell r="AR1337" t="str">
            <v>-</v>
          </cell>
          <cell r="AS1337" t="str">
            <v>-</v>
          </cell>
          <cell r="AT1337" t="str">
            <v>REGULER</v>
          </cell>
          <cell r="AU1337" t="str">
            <v>REGULER</v>
          </cell>
          <cell r="AV1337" t="str">
            <v/>
          </cell>
          <cell r="AW1337">
            <v>0</v>
          </cell>
          <cell r="AX1337">
            <v>0</v>
          </cell>
          <cell r="AY1337">
            <v>0</v>
          </cell>
          <cell r="AZ1337">
            <v>3</v>
          </cell>
          <cell r="BA1337">
            <v>23</v>
          </cell>
          <cell r="BB1337">
            <v>0</v>
          </cell>
          <cell r="BC1337">
            <v>0</v>
          </cell>
          <cell r="BD1337">
            <v>0</v>
          </cell>
          <cell r="BE1337">
            <v>3</v>
          </cell>
          <cell r="BF1337">
            <v>23</v>
          </cell>
          <cell r="BG1337" t="str">
            <v/>
          </cell>
          <cell r="BH1337">
            <v>0</v>
          </cell>
          <cell r="BI1337">
            <v>0</v>
          </cell>
          <cell r="BJ1337">
            <v>0</v>
          </cell>
          <cell r="BK1337">
            <v>3</v>
          </cell>
          <cell r="BL1337">
            <v>23</v>
          </cell>
          <cell r="BM1337" t="str">
            <v/>
          </cell>
          <cell r="BN1337">
            <v>26</v>
          </cell>
          <cell r="BO1337" t="str">
            <v/>
          </cell>
          <cell r="BP1337">
            <v>0</v>
          </cell>
          <cell r="BQ1337">
            <v>0</v>
          </cell>
          <cell r="BR1337">
            <v>0</v>
          </cell>
          <cell r="BS1337">
            <v>3</v>
          </cell>
          <cell r="BT1337">
            <v>23</v>
          </cell>
          <cell r="BU1337" t="str">
            <v/>
          </cell>
          <cell r="BV1337">
            <v>26</v>
          </cell>
          <cell r="BW1337">
            <v>1</v>
          </cell>
          <cell r="BX1337" t="str">
            <v>TIDAK</v>
          </cell>
          <cell r="BY1337" t="str">
            <v>TIDAK</v>
          </cell>
        </row>
        <row r="1338">
          <cell r="A1338" t="str">
            <v>A4391</v>
          </cell>
          <cell r="B1338" t="str">
            <v>LINTANG KINANTHI WIDI</v>
          </cell>
          <cell r="C1338" t="str">
            <v>TEMA C3</v>
          </cell>
          <cell r="D1338">
            <v>45590</v>
          </cell>
          <cell r="E1338" t="str">
            <v>Oct-24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 t="str">
            <v>-</v>
          </cell>
          <cell r="AQ1338" t="str">
            <v>-</v>
          </cell>
          <cell r="AR1338" t="str">
            <v>-</v>
          </cell>
          <cell r="AS1338" t="str">
            <v>-</v>
          </cell>
          <cell r="AT1338" t="str">
            <v>REGULER</v>
          </cell>
          <cell r="AU1338" t="str">
            <v>REGULER</v>
          </cell>
          <cell r="AV1338" t="str">
            <v/>
          </cell>
          <cell r="AW1338">
            <v>0</v>
          </cell>
          <cell r="AX1338">
            <v>0</v>
          </cell>
          <cell r="AY1338">
            <v>0</v>
          </cell>
          <cell r="AZ1338">
            <v>5</v>
          </cell>
          <cell r="BA1338">
            <v>28</v>
          </cell>
          <cell r="BB1338">
            <v>0</v>
          </cell>
          <cell r="BC1338">
            <v>0</v>
          </cell>
          <cell r="BD1338">
            <v>0</v>
          </cell>
          <cell r="BE1338">
            <v>5</v>
          </cell>
          <cell r="BF1338">
            <v>28</v>
          </cell>
          <cell r="BG1338" t="str">
            <v/>
          </cell>
          <cell r="BH1338">
            <v>0</v>
          </cell>
          <cell r="BI1338">
            <v>0</v>
          </cell>
          <cell r="BJ1338">
            <v>0</v>
          </cell>
          <cell r="BK1338">
            <v>5</v>
          </cell>
          <cell r="BL1338">
            <v>28</v>
          </cell>
          <cell r="BM1338">
            <v>21</v>
          </cell>
          <cell r="BN1338">
            <v>54</v>
          </cell>
          <cell r="BO1338" t="str">
            <v/>
          </cell>
          <cell r="BP1338">
            <v>0</v>
          </cell>
          <cell r="BQ1338">
            <v>0</v>
          </cell>
          <cell r="BR1338">
            <v>0</v>
          </cell>
          <cell r="BS1338">
            <v>5</v>
          </cell>
          <cell r="BT1338">
            <v>28</v>
          </cell>
          <cell r="BU1338">
            <v>21</v>
          </cell>
          <cell r="BV1338">
            <v>54</v>
          </cell>
          <cell r="BW1338">
            <v>0</v>
          </cell>
          <cell r="BX1338" t="str">
            <v>TIDAK</v>
          </cell>
          <cell r="BY1338" t="str">
            <v>TIDAK</v>
          </cell>
        </row>
        <row r="1339">
          <cell r="A1339" t="str">
            <v>A4389</v>
          </cell>
          <cell r="B1339" t="str">
            <v>GRACIA LISTY PURNOMO</v>
          </cell>
          <cell r="C1339" t="str">
            <v>TEMA C3</v>
          </cell>
          <cell r="D1339">
            <v>45600</v>
          </cell>
          <cell r="E1339" t="str">
            <v>Nov-24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 t="str">
            <v>-</v>
          </cell>
          <cell r="AQ1339" t="str">
            <v>-</v>
          </cell>
          <cell r="AR1339" t="str">
            <v>-</v>
          </cell>
          <cell r="AS1339" t="str">
            <v>-</v>
          </cell>
          <cell r="AT1339" t="str">
            <v>-</v>
          </cell>
          <cell r="AU1339" t="str">
            <v>REGULER</v>
          </cell>
          <cell r="AV1339" t="str">
            <v/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2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2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  <cell r="BK1339">
            <v>0</v>
          </cell>
          <cell r="BL1339">
            <v>2</v>
          </cell>
          <cell r="BM1339" t="str">
            <v/>
          </cell>
          <cell r="BN1339">
            <v>2</v>
          </cell>
          <cell r="BO1339">
            <v>0</v>
          </cell>
          <cell r="BP1339">
            <v>0</v>
          </cell>
          <cell r="BQ1339">
            <v>0</v>
          </cell>
          <cell r="BR1339">
            <v>0</v>
          </cell>
          <cell r="BS1339">
            <v>0</v>
          </cell>
          <cell r="BT1339">
            <v>2</v>
          </cell>
          <cell r="BU1339" t="str">
            <v/>
          </cell>
          <cell r="BV1339">
            <v>2</v>
          </cell>
          <cell r="BW1339">
            <v>1</v>
          </cell>
          <cell r="BX1339" t="str">
            <v>TIDAK</v>
          </cell>
          <cell r="BY1339" t="str">
            <v>TIDAK</v>
          </cell>
        </row>
        <row r="1340">
          <cell r="A1340" t="str">
            <v>A4392</v>
          </cell>
          <cell r="B1340" t="str">
            <v>DWI AGUNG NUGROHO</v>
          </cell>
          <cell r="C1340" t="str">
            <v>TEMA C3</v>
          </cell>
          <cell r="D1340">
            <v>45598</v>
          </cell>
          <cell r="E1340" t="str">
            <v>Nov-24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0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 t="str">
            <v>-</v>
          </cell>
          <cell r="AQ1340" t="str">
            <v>-</v>
          </cell>
          <cell r="AR1340" t="str">
            <v>-</v>
          </cell>
          <cell r="AS1340" t="str">
            <v>-</v>
          </cell>
          <cell r="AT1340" t="str">
            <v>-</v>
          </cell>
          <cell r="AU1340" t="str">
            <v>REGULER</v>
          </cell>
          <cell r="AV1340" t="str">
            <v/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17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17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  <cell r="BK1340">
            <v>0</v>
          </cell>
          <cell r="BL1340">
            <v>17</v>
          </cell>
          <cell r="BM1340">
            <v>7</v>
          </cell>
          <cell r="BN1340">
            <v>24</v>
          </cell>
          <cell r="BO1340">
            <v>0</v>
          </cell>
          <cell r="BP1340">
            <v>0</v>
          </cell>
          <cell r="BQ1340">
            <v>0</v>
          </cell>
          <cell r="BR1340">
            <v>0</v>
          </cell>
          <cell r="BS1340">
            <v>0</v>
          </cell>
          <cell r="BT1340">
            <v>17</v>
          </cell>
          <cell r="BU1340">
            <v>7</v>
          </cell>
          <cell r="BV1340">
            <v>24</v>
          </cell>
          <cell r="BW1340">
            <v>0</v>
          </cell>
          <cell r="BX1340" t="str">
            <v>TIDAK</v>
          </cell>
          <cell r="BY1340" t="str">
            <v>TIDAK</v>
          </cell>
        </row>
        <row r="1341">
          <cell r="A1341" t="str">
            <v>A4393</v>
          </cell>
          <cell r="B1341" t="str">
            <v>MARIA EVITA</v>
          </cell>
          <cell r="C1341" t="str">
            <v>TEMA C3</v>
          </cell>
          <cell r="D1341">
            <v>45600</v>
          </cell>
          <cell r="E1341" t="str">
            <v>Nov-24</v>
          </cell>
          <cell r="F1341">
            <v>0</v>
          </cell>
          <cell r="G1341">
            <v>0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 t="str">
            <v>-</v>
          </cell>
          <cell r="AQ1341" t="str">
            <v>-</v>
          </cell>
          <cell r="AR1341" t="str">
            <v>-</v>
          </cell>
          <cell r="AS1341" t="str">
            <v>-</v>
          </cell>
          <cell r="AT1341" t="str">
            <v>-</v>
          </cell>
          <cell r="AU1341" t="str">
            <v>REGULER</v>
          </cell>
          <cell r="AV1341" t="str">
            <v/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5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5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  <cell r="BK1341">
            <v>0</v>
          </cell>
          <cell r="BL1341">
            <v>5</v>
          </cell>
          <cell r="BM1341">
            <v>21</v>
          </cell>
          <cell r="BN1341">
            <v>26</v>
          </cell>
          <cell r="BO1341">
            <v>0</v>
          </cell>
          <cell r="BP1341">
            <v>0</v>
          </cell>
          <cell r="BQ1341">
            <v>0</v>
          </cell>
          <cell r="BR1341">
            <v>0</v>
          </cell>
          <cell r="BS1341">
            <v>0</v>
          </cell>
          <cell r="BT1341">
            <v>5</v>
          </cell>
          <cell r="BU1341">
            <v>21</v>
          </cell>
          <cell r="BV1341">
            <v>26</v>
          </cell>
          <cell r="BW1341">
            <v>0</v>
          </cell>
          <cell r="BX1341" t="str">
            <v>TIDAK</v>
          </cell>
          <cell r="BY1341" t="str">
            <v>TIDAK</v>
          </cell>
        </row>
        <row r="1342">
          <cell r="A1342" t="str">
            <v>A1261</v>
          </cell>
          <cell r="B1342" t="str">
            <v>A MISBAHUL ULUM</v>
          </cell>
          <cell r="C1342" t="str">
            <v>TEMA C3</v>
          </cell>
          <cell r="D1342">
            <v>45612</v>
          </cell>
          <cell r="E1342" t="str">
            <v>Nov-24</v>
          </cell>
          <cell r="F1342">
            <v>0</v>
          </cell>
          <cell r="G1342">
            <v>0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  <cell r="BK1342">
            <v>0</v>
          </cell>
          <cell r="BL1342">
            <v>4</v>
          </cell>
          <cell r="BM1342">
            <v>14</v>
          </cell>
          <cell r="BN1342">
            <v>18</v>
          </cell>
          <cell r="BO1342">
            <v>0</v>
          </cell>
          <cell r="BP1342">
            <v>0</v>
          </cell>
          <cell r="BQ1342">
            <v>0</v>
          </cell>
          <cell r="BR1342">
            <v>0</v>
          </cell>
          <cell r="BS1342">
            <v>0</v>
          </cell>
          <cell r="BT1342">
            <v>4</v>
          </cell>
          <cell r="BU1342">
            <v>14</v>
          </cell>
          <cell r="BV1342">
            <v>18</v>
          </cell>
          <cell r="BW1342">
            <v>0</v>
          </cell>
          <cell r="BX1342" t="str">
            <v>TIDAK</v>
          </cell>
          <cell r="BY1342" t="str">
            <v>TIDAK</v>
          </cell>
        </row>
        <row r="1343">
          <cell r="A1343" t="str">
            <v>A4637</v>
          </cell>
          <cell r="B1343" t="str">
            <v>MUHAMMAD SIDIQ BIMA PANGESTU</v>
          </cell>
          <cell r="C1343" t="str">
            <v>TEMA C3</v>
          </cell>
          <cell r="D1343" t="str">
            <v/>
          </cell>
          <cell r="E1343" t="str">
            <v/>
          </cell>
          <cell r="F1343">
            <v>0</v>
          </cell>
          <cell r="G1343">
            <v>0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  <cell r="BK1343">
            <v>0</v>
          </cell>
          <cell r="BL1343">
            <v>0</v>
          </cell>
          <cell r="BM1343">
            <v>0</v>
          </cell>
          <cell r="BN1343">
            <v>0</v>
          </cell>
          <cell r="BO1343">
            <v>0</v>
          </cell>
          <cell r="BP1343">
            <v>0</v>
          </cell>
          <cell r="BQ1343">
            <v>0</v>
          </cell>
          <cell r="BR1343">
            <v>0</v>
          </cell>
          <cell r="BS1343">
            <v>0</v>
          </cell>
          <cell r="BT1343">
            <v>0</v>
          </cell>
          <cell r="BU1343">
            <v>0</v>
          </cell>
          <cell r="BV1343">
            <v>0</v>
          </cell>
          <cell r="BW1343">
            <v>0</v>
          </cell>
          <cell r="BX1343">
            <v>0</v>
          </cell>
          <cell r="BY1343">
            <v>0</v>
          </cell>
        </row>
        <row r="1344">
          <cell r="A1344" t="str">
            <v>A4636</v>
          </cell>
          <cell r="B1344" t="str">
            <v>SULAIMAN NGABDULLOH</v>
          </cell>
          <cell r="C1344" t="str">
            <v>TEMA C3</v>
          </cell>
          <cell r="D1344" t="str">
            <v/>
          </cell>
          <cell r="E1344" t="str">
            <v/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  <cell r="BK1344">
            <v>0</v>
          </cell>
          <cell r="BL1344">
            <v>0</v>
          </cell>
          <cell r="BM1344">
            <v>0</v>
          </cell>
          <cell r="BN1344">
            <v>0</v>
          </cell>
          <cell r="BO1344">
            <v>0</v>
          </cell>
          <cell r="BP1344">
            <v>0</v>
          </cell>
          <cell r="BQ1344">
            <v>0</v>
          </cell>
          <cell r="BR1344">
            <v>0</v>
          </cell>
          <cell r="BS1344">
            <v>0</v>
          </cell>
          <cell r="BT1344">
            <v>0</v>
          </cell>
          <cell r="BU1344">
            <v>0</v>
          </cell>
          <cell r="BV1344">
            <v>0</v>
          </cell>
          <cell r="BW1344">
            <v>0</v>
          </cell>
          <cell r="BX1344">
            <v>0</v>
          </cell>
          <cell r="BY1344">
            <v>0</v>
          </cell>
        </row>
        <row r="1345">
          <cell r="A1345" t="str">
            <v>A3648</v>
          </cell>
          <cell r="B1345" t="str">
            <v>Adinda Vanessa</v>
          </cell>
          <cell r="C1345" t="str">
            <v>TEMA HAJI</v>
          </cell>
          <cell r="D1345">
            <v>45307</v>
          </cell>
          <cell r="E1345" t="str">
            <v>Jan-24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4</v>
          </cell>
          <cell r="O1345">
            <v>9</v>
          </cell>
          <cell r="P1345">
            <v>8</v>
          </cell>
          <cell r="Q1345">
            <v>11</v>
          </cell>
          <cell r="R1345">
            <v>0</v>
          </cell>
          <cell r="S1345">
            <v>3</v>
          </cell>
          <cell r="T1345">
            <v>35</v>
          </cell>
          <cell r="U1345">
            <v>0</v>
          </cell>
          <cell r="V1345">
            <v>4</v>
          </cell>
          <cell r="W1345">
            <v>9</v>
          </cell>
          <cell r="X1345">
            <v>8</v>
          </cell>
          <cell r="Y1345">
            <v>11</v>
          </cell>
          <cell r="Z1345">
            <v>0</v>
          </cell>
          <cell r="AA1345">
            <v>3</v>
          </cell>
          <cell r="AB1345">
            <v>35</v>
          </cell>
          <cell r="AC1345">
            <v>1</v>
          </cell>
          <cell r="AD1345" t="str">
            <v>TIDAK</v>
          </cell>
          <cell r="AE1345" t="str">
            <v>TIDAK</v>
          </cell>
          <cell r="AF1345">
            <v>35</v>
          </cell>
          <cell r="AG1345">
            <v>1</v>
          </cell>
          <cell r="AH1345" t="str">
            <v>SAPHIRE</v>
          </cell>
          <cell r="AI1345">
            <v>0</v>
          </cell>
          <cell r="AJ1345" t="str">
            <v>FALSE</v>
          </cell>
          <cell r="AK1345">
            <v>0</v>
          </cell>
          <cell r="AL1345">
            <v>45261</v>
          </cell>
          <cell r="AM1345">
            <v>45701</v>
          </cell>
          <cell r="AN1345">
            <v>1</v>
          </cell>
          <cell r="AO1345">
            <v>35</v>
          </cell>
          <cell r="AP1345" t="str">
            <v>-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 t="str">
            <v/>
          </cell>
          <cell r="AW1345">
            <v>6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6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11</v>
          </cell>
          <cell r="BH1345">
            <v>6</v>
          </cell>
          <cell r="BI1345">
            <v>0</v>
          </cell>
          <cell r="BJ1345">
            <v>0</v>
          </cell>
          <cell r="BK1345">
            <v>0</v>
          </cell>
          <cell r="BL1345">
            <v>0</v>
          </cell>
          <cell r="BM1345" t="str">
            <v/>
          </cell>
          <cell r="BN1345">
            <v>17</v>
          </cell>
          <cell r="BO1345">
            <v>11</v>
          </cell>
          <cell r="BP1345">
            <v>6</v>
          </cell>
          <cell r="BQ1345">
            <v>0</v>
          </cell>
          <cell r="BR1345">
            <v>0</v>
          </cell>
          <cell r="BS1345">
            <v>0</v>
          </cell>
          <cell r="BT1345">
            <v>0</v>
          </cell>
          <cell r="BU1345" t="str">
            <v/>
          </cell>
          <cell r="BV1345">
            <v>17</v>
          </cell>
          <cell r="BW1345">
            <v>5</v>
          </cell>
          <cell r="BX1345" t="str">
            <v>DOWNGRADE</v>
          </cell>
          <cell r="BY1345" t="str">
            <v>RESET</v>
          </cell>
        </row>
        <row r="1346">
          <cell r="A1346" t="str">
            <v>A4080</v>
          </cell>
          <cell r="B1346" t="str">
            <v>AHMAD MIFTAH KAMALUDDIN</v>
          </cell>
          <cell r="C1346" t="str">
            <v>TEMA HAJI</v>
          </cell>
          <cell r="D1346">
            <v>45451</v>
          </cell>
          <cell r="E1346" t="str">
            <v>Jun-24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1</v>
          </cell>
          <cell r="T1346">
            <v>1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1</v>
          </cell>
          <cell r="AB1346">
            <v>1</v>
          </cell>
          <cell r="AC1346">
            <v>0</v>
          </cell>
          <cell r="AD1346" t="str">
            <v>TIDAK</v>
          </cell>
          <cell r="AE1346" t="str">
            <v>TIDAK</v>
          </cell>
          <cell r="AF1346">
            <v>1</v>
          </cell>
          <cell r="AG1346">
            <v>1</v>
          </cell>
          <cell r="AH1346" t="str">
            <v>SAPHIRE</v>
          </cell>
          <cell r="AI1346">
            <v>0</v>
          </cell>
          <cell r="AJ1346" t="str">
            <v>FALSE</v>
          </cell>
          <cell r="AK1346">
            <v>0</v>
          </cell>
          <cell r="AL1346">
            <v>45261</v>
          </cell>
          <cell r="AM1346">
            <v>45701</v>
          </cell>
          <cell r="AN1346">
            <v>1</v>
          </cell>
          <cell r="AO1346">
            <v>1</v>
          </cell>
          <cell r="AP1346" t="str">
            <v>-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 t="str">
            <v/>
          </cell>
          <cell r="AW1346">
            <v>19</v>
          </cell>
          <cell r="AX1346">
            <v>37</v>
          </cell>
          <cell r="AY1346">
            <v>21</v>
          </cell>
          <cell r="AZ1346">
            <v>0</v>
          </cell>
          <cell r="BA1346">
            <v>2</v>
          </cell>
          <cell r="BB1346">
            <v>19</v>
          </cell>
          <cell r="BC1346">
            <v>37</v>
          </cell>
          <cell r="BD1346">
            <v>21</v>
          </cell>
          <cell r="BE1346">
            <v>0</v>
          </cell>
          <cell r="BF1346">
            <v>2</v>
          </cell>
          <cell r="BG1346">
            <v>8</v>
          </cell>
          <cell r="BH1346">
            <v>19</v>
          </cell>
          <cell r="BI1346">
            <v>37</v>
          </cell>
          <cell r="BJ1346">
            <v>21</v>
          </cell>
          <cell r="BK1346">
            <v>0</v>
          </cell>
          <cell r="BL1346">
            <v>2</v>
          </cell>
          <cell r="BM1346" t="str">
            <v/>
          </cell>
          <cell r="BN1346">
            <v>87</v>
          </cell>
          <cell r="BO1346">
            <v>8</v>
          </cell>
          <cell r="BP1346">
            <v>19</v>
          </cell>
          <cell r="BQ1346">
            <v>37</v>
          </cell>
          <cell r="BR1346">
            <v>21</v>
          </cell>
          <cell r="BS1346">
            <v>0</v>
          </cell>
          <cell r="BT1346">
            <v>2</v>
          </cell>
          <cell r="BU1346" t="str">
            <v/>
          </cell>
          <cell r="BV1346">
            <v>87</v>
          </cell>
          <cell r="BW1346">
            <v>2</v>
          </cell>
          <cell r="BX1346" t="str">
            <v>TIDAK</v>
          </cell>
          <cell r="BY1346" t="str">
            <v>TIDAK</v>
          </cell>
        </row>
        <row r="1347">
          <cell r="A1347" t="str">
            <v>A2012</v>
          </cell>
          <cell r="B1347" t="str">
            <v>AINI SHOFWATI</v>
          </cell>
          <cell r="C1347" t="str">
            <v>TEMA HAJI</v>
          </cell>
          <cell r="D1347">
            <v>45446</v>
          </cell>
          <cell r="E1347" t="str">
            <v>Jun-24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19</v>
          </cell>
          <cell r="T1347">
            <v>19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19</v>
          </cell>
          <cell r="AB1347">
            <v>19</v>
          </cell>
          <cell r="AC1347">
            <v>0</v>
          </cell>
          <cell r="AD1347" t="str">
            <v>TIDAK</v>
          </cell>
          <cell r="AE1347" t="str">
            <v>TIDAK</v>
          </cell>
          <cell r="AF1347">
            <v>19</v>
          </cell>
          <cell r="AG1347">
            <v>1</v>
          </cell>
          <cell r="AH1347" t="str">
            <v>SAPHIRE</v>
          </cell>
          <cell r="AI1347">
            <v>0</v>
          </cell>
          <cell r="AJ1347" t="str">
            <v>FALSE</v>
          </cell>
          <cell r="AK1347">
            <v>0</v>
          </cell>
          <cell r="AL1347">
            <v>45261</v>
          </cell>
          <cell r="AM1347">
            <v>45701</v>
          </cell>
          <cell r="AN1347">
            <v>1</v>
          </cell>
          <cell r="AO1347">
            <v>19</v>
          </cell>
          <cell r="AP1347" t="str">
            <v>-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 t="str">
            <v/>
          </cell>
          <cell r="AW1347">
            <v>38</v>
          </cell>
          <cell r="AX1347">
            <v>13</v>
          </cell>
          <cell r="AY1347">
            <v>0</v>
          </cell>
          <cell r="AZ1347">
            <v>0</v>
          </cell>
          <cell r="BA1347">
            <v>0</v>
          </cell>
          <cell r="BB1347">
            <v>38</v>
          </cell>
          <cell r="BC1347">
            <v>13</v>
          </cell>
          <cell r="BD1347">
            <v>0</v>
          </cell>
          <cell r="BE1347">
            <v>0</v>
          </cell>
          <cell r="BF1347">
            <v>0</v>
          </cell>
          <cell r="BG1347">
            <v>6</v>
          </cell>
          <cell r="BH1347">
            <v>38</v>
          </cell>
          <cell r="BI1347">
            <v>13</v>
          </cell>
          <cell r="BJ1347">
            <v>0</v>
          </cell>
          <cell r="BK1347">
            <v>0</v>
          </cell>
          <cell r="BL1347">
            <v>0</v>
          </cell>
          <cell r="BM1347" t="str">
            <v/>
          </cell>
          <cell r="BN1347">
            <v>57</v>
          </cell>
          <cell r="BO1347">
            <v>6</v>
          </cell>
          <cell r="BP1347">
            <v>38</v>
          </cell>
          <cell r="BQ1347">
            <v>13</v>
          </cell>
          <cell r="BR1347">
            <v>0</v>
          </cell>
          <cell r="BS1347">
            <v>0</v>
          </cell>
          <cell r="BT1347">
            <v>0</v>
          </cell>
          <cell r="BU1347" t="str">
            <v/>
          </cell>
          <cell r="BV1347">
            <v>57</v>
          </cell>
          <cell r="BW1347">
            <v>4</v>
          </cell>
          <cell r="BX1347" t="str">
            <v>DOWNGRADE</v>
          </cell>
          <cell r="BY1347" t="str">
            <v>RESET</v>
          </cell>
        </row>
        <row r="1348">
          <cell r="A1348" t="str">
            <v>A3627</v>
          </cell>
          <cell r="B1348" t="str">
            <v>Alif Hafiz</v>
          </cell>
          <cell r="C1348" t="str">
            <v>TEMA HAJI</v>
          </cell>
          <cell r="D1348">
            <v>45303</v>
          </cell>
          <cell r="E1348" t="str">
            <v>Jan-24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30</v>
          </cell>
          <cell r="O1348">
            <v>39</v>
          </cell>
          <cell r="P1348">
            <v>38</v>
          </cell>
          <cell r="Q1348">
            <v>8</v>
          </cell>
          <cell r="R1348">
            <v>0</v>
          </cell>
          <cell r="S1348" t="str">
            <v/>
          </cell>
          <cell r="T1348">
            <v>115</v>
          </cell>
          <cell r="U1348">
            <v>0</v>
          </cell>
          <cell r="V1348">
            <v>30</v>
          </cell>
          <cell r="W1348">
            <v>39</v>
          </cell>
          <cell r="X1348">
            <v>38</v>
          </cell>
          <cell r="Y1348">
            <v>8</v>
          </cell>
          <cell r="Z1348">
            <v>0</v>
          </cell>
          <cell r="AA1348" t="str">
            <v/>
          </cell>
          <cell r="AB1348">
            <v>115</v>
          </cell>
          <cell r="AC1348">
            <v>2</v>
          </cell>
          <cell r="AD1348" t="str">
            <v>TIDAK</v>
          </cell>
          <cell r="AE1348" t="str">
            <v>TIDAK</v>
          </cell>
          <cell r="AF1348">
            <v>115</v>
          </cell>
          <cell r="AG1348">
            <v>1</v>
          </cell>
          <cell r="AH1348" t="str">
            <v>SAPHIRE</v>
          </cell>
          <cell r="AI1348">
            <v>0</v>
          </cell>
          <cell r="AJ1348" t="str">
            <v>Y</v>
          </cell>
          <cell r="AK1348">
            <v>0</v>
          </cell>
          <cell r="AL1348">
            <v>45261</v>
          </cell>
          <cell r="AM1348">
            <v>45701</v>
          </cell>
          <cell r="AN1348">
            <v>1</v>
          </cell>
          <cell r="AO1348">
            <v>115</v>
          </cell>
          <cell r="AP1348" t="str">
            <v>-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 t="str">
            <v/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 t="str">
            <v/>
          </cell>
          <cell r="BH1348">
            <v>0</v>
          </cell>
          <cell r="BI1348">
            <v>0</v>
          </cell>
          <cell r="BJ1348">
            <v>0</v>
          </cell>
          <cell r="BK1348">
            <v>0</v>
          </cell>
          <cell r="BL1348">
            <v>0</v>
          </cell>
          <cell r="BM1348" t="str">
            <v/>
          </cell>
          <cell r="BN1348">
            <v>0</v>
          </cell>
          <cell r="BO1348" t="str">
            <v/>
          </cell>
          <cell r="BP1348">
            <v>0</v>
          </cell>
          <cell r="BQ1348">
            <v>0</v>
          </cell>
          <cell r="BR1348">
            <v>0</v>
          </cell>
          <cell r="BS1348">
            <v>0</v>
          </cell>
          <cell r="BT1348">
            <v>0</v>
          </cell>
          <cell r="BU1348" t="str">
            <v/>
          </cell>
          <cell r="BV1348">
            <v>0</v>
          </cell>
          <cell r="BW1348">
            <v>7</v>
          </cell>
          <cell r="BX1348" t="str">
            <v>DOWNGRADE</v>
          </cell>
          <cell r="BY1348" t="str">
            <v>RESET</v>
          </cell>
        </row>
        <row r="1349">
          <cell r="A1349" t="str">
            <v>A4014</v>
          </cell>
          <cell r="B1349" t="str">
            <v>AMBARWATI AMBARWATI</v>
          </cell>
          <cell r="C1349" t="str">
            <v>TEMA HAJI</v>
          </cell>
          <cell r="D1349">
            <v>45414</v>
          </cell>
          <cell r="E1349" t="str">
            <v>May-24</v>
          </cell>
          <cell r="F1349">
            <v>0</v>
          </cell>
          <cell r="G1349">
            <v>0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11</v>
          </cell>
          <cell r="S1349">
            <v>9</v>
          </cell>
          <cell r="T1349">
            <v>20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11</v>
          </cell>
          <cell r="AA1349">
            <v>9</v>
          </cell>
          <cell r="AB1349">
            <v>20</v>
          </cell>
          <cell r="AC1349">
            <v>0</v>
          </cell>
          <cell r="AD1349" t="str">
            <v>TIDAK</v>
          </cell>
          <cell r="AE1349" t="str">
            <v>TIDAK</v>
          </cell>
          <cell r="AF1349">
            <v>20</v>
          </cell>
          <cell r="AG1349">
            <v>1</v>
          </cell>
          <cell r="AH1349" t="str">
            <v>SAPHIRE</v>
          </cell>
          <cell r="AI1349">
            <v>0</v>
          </cell>
          <cell r="AJ1349" t="str">
            <v>FALSE</v>
          </cell>
          <cell r="AK1349">
            <v>0</v>
          </cell>
          <cell r="AL1349">
            <v>45261</v>
          </cell>
          <cell r="AM1349">
            <v>45701</v>
          </cell>
          <cell r="AN1349">
            <v>1</v>
          </cell>
          <cell r="AO1349">
            <v>20</v>
          </cell>
          <cell r="AP1349" t="str">
            <v>-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 t="str">
            <v/>
          </cell>
          <cell r="AW1349">
            <v>8</v>
          </cell>
          <cell r="AX1349">
            <v>17</v>
          </cell>
          <cell r="AY1349">
            <v>4</v>
          </cell>
          <cell r="AZ1349">
            <v>0</v>
          </cell>
          <cell r="BA1349">
            <v>0</v>
          </cell>
          <cell r="BB1349">
            <v>8</v>
          </cell>
          <cell r="BC1349">
            <v>17</v>
          </cell>
          <cell r="BD1349">
            <v>4</v>
          </cell>
          <cell r="BE1349">
            <v>0</v>
          </cell>
          <cell r="BF1349">
            <v>0</v>
          </cell>
          <cell r="BG1349">
            <v>7</v>
          </cell>
          <cell r="BH1349">
            <v>8</v>
          </cell>
          <cell r="BI1349">
            <v>17</v>
          </cell>
          <cell r="BJ1349">
            <v>4</v>
          </cell>
          <cell r="BK1349">
            <v>0</v>
          </cell>
          <cell r="BL1349">
            <v>0</v>
          </cell>
          <cell r="BM1349" t="str">
            <v/>
          </cell>
          <cell r="BN1349">
            <v>36</v>
          </cell>
          <cell r="BO1349">
            <v>7</v>
          </cell>
          <cell r="BP1349">
            <v>8</v>
          </cell>
          <cell r="BQ1349">
            <v>17</v>
          </cell>
          <cell r="BR1349">
            <v>4</v>
          </cell>
          <cell r="BS1349">
            <v>0</v>
          </cell>
          <cell r="BT1349">
            <v>0</v>
          </cell>
          <cell r="BU1349" t="str">
            <v/>
          </cell>
          <cell r="BV1349">
            <v>36</v>
          </cell>
          <cell r="BW1349">
            <v>3</v>
          </cell>
          <cell r="BX1349" t="str">
            <v>DOWNGRADE</v>
          </cell>
          <cell r="BY1349" t="str">
            <v>RESET</v>
          </cell>
        </row>
        <row r="1350">
          <cell r="A1350" t="str">
            <v>A3651</v>
          </cell>
          <cell r="B1350" t="str">
            <v>Amelina Damayanti</v>
          </cell>
          <cell r="C1350" t="str">
            <v>TEMA HAJI</v>
          </cell>
          <cell r="D1350">
            <v>45304</v>
          </cell>
          <cell r="E1350" t="str">
            <v>Jan-24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18</v>
          </cell>
          <cell r="O1350">
            <v>27</v>
          </cell>
          <cell r="P1350">
            <v>32</v>
          </cell>
          <cell r="Q1350">
            <v>31</v>
          </cell>
          <cell r="R1350">
            <v>33</v>
          </cell>
          <cell r="S1350">
            <v>15</v>
          </cell>
          <cell r="T1350">
            <v>156</v>
          </cell>
          <cell r="U1350">
            <v>0</v>
          </cell>
          <cell r="V1350">
            <v>18</v>
          </cell>
          <cell r="W1350">
            <v>27</v>
          </cell>
          <cell r="X1350">
            <v>32</v>
          </cell>
          <cell r="Y1350">
            <v>31</v>
          </cell>
          <cell r="Z1350">
            <v>33</v>
          </cell>
          <cell r="AA1350">
            <v>15</v>
          </cell>
          <cell r="AB1350">
            <v>156</v>
          </cell>
          <cell r="AC1350">
            <v>0</v>
          </cell>
          <cell r="AD1350" t="str">
            <v>TIDAK</v>
          </cell>
          <cell r="AE1350" t="str">
            <v>TIDAK</v>
          </cell>
          <cell r="AF1350">
            <v>156</v>
          </cell>
          <cell r="AG1350">
            <v>1</v>
          </cell>
          <cell r="AH1350" t="str">
            <v>SAPHIRE</v>
          </cell>
          <cell r="AI1350">
            <v>0</v>
          </cell>
          <cell r="AJ1350" t="str">
            <v>Y</v>
          </cell>
          <cell r="AK1350">
            <v>0</v>
          </cell>
          <cell r="AL1350">
            <v>45261</v>
          </cell>
          <cell r="AM1350">
            <v>45701</v>
          </cell>
          <cell r="AN1350">
            <v>1</v>
          </cell>
          <cell r="AO1350">
            <v>156</v>
          </cell>
          <cell r="AP1350" t="str">
            <v>-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 t="str">
            <v/>
          </cell>
          <cell r="AW1350">
            <v>1</v>
          </cell>
          <cell r="AX1350">
            <v>1</v>
          </cell>
          <cell r="AY1350">
            <v>0</v>
          </cell>
          <cell r="AZ1350">
            <v>0</v>
          </cell>
          <cell r="BA1350">
            <v>0</v>
          </cell>
          <cell r="BB1350">
            <v>1</v>
          </cell>
          <cell r="BC1350">
            <v>1</v>
          </cell>
          <cell r="BD1350">
            <v>0</v>
          </cell>
          <cell r="BE1350">
            <v>0</v>
          </cell>
          <cell r="BF1350">
            <v>0</v>
          </cell>
          <cell r="BG1350">
            <v>12</v>
          </cell>
          <cell r="BH1350">
            <v>1</v>
          </cell>
          <cell r="BI1350">
            <v>1</v>
          </cell>
          <cell r="BJ1350">
            <v>0</v>
          </cell>
          <cell r="BK1350">
            <v>0</v>
          </cell>
          <cell r="BL1350">
            <v>0</v>
          </cell>
          <cell r="BM1350" t="str">
            <v/>
          </cell>
          <cell r="BN1350">
            <v>14</v>
          </cell>
          <cell r="BO1350">
            <v>12</v>
          </cell>
          <cell r="BP1350">
            <v>1</v>
          </cell>
          <cell r="BQ1350">
            <v>1</v>
          </cell>
          <cell r="BR1350">
            <v>0</v>
          </cell>
          <cell r="BS1350">
            <v>0</v>
          </cell>
          <cell r="BT1350">
            <v>0</v>
          </cell>
          <cell r="BU1350" t="str">
            <v/>
          </cell>
          <cell r="BV1350">
            <v>14</v>
          </cell>
          <cell r="BW1350">
            <v>4</v>
          </cell>
          <cell r="BX1350" t="str">
            <v>DOWNGRADE</v>
          </cell>
          <cell r="BY1350" t="str">
            <v>RESET</v>
          </cell>
        </row>
        <row r="1351">
          <cell r="A1351" t="str">
            <v>A3647</v>
          </cell>
          <cell r="B1351" t="str">
            <v>Areta Waney</v>
          </cell>
          <cell r="C1351" t="str">
            <v>TEMA HAJI</v>
          </cell>
          <cell r="D1351">
            <v>45304</v>
          </cell>
          <cell r="E1351" t="str">
            <v>Jan-24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19</v>
          </cell>
          <cell r="O1351">
            <v>6</v>
          </cell>
          <cell r="P1351">
            <v>0</v>
          </cell>
          <cell r="Q1351">
            <v>8</v>
          </cell>
          <cell r="R1351">
            <v>0</v>
          </cell>
          <cell r="S1351" t="str">
            <v/>
          </cell>
          <cell r="T1351">
            <v>33</v>
          </cell>
          <cell r="U1351">
            <v>0</v>
          </cell>
          <cell r="V1351">
            <v>19</v>
          </cell>
          <cell r="W1351">
            <v>6</v>
          </cell>
          <cell r="X1351">
            <v>0</v>
          </cell>
          <cell r="Y1351">
            <v>8</v>
          </cell>
          <cell r="Z1351">
            <v>0</v>
          </cell>
          <cell r="AA1351" t="str">
            <v/>
          </cell>
          <cell r="AB1351">
            <v>33</v>
          </cell>
          <cell r="AC1351">
            <v>3</v>
          </cell>
          <cell r="AD1351" t="str">
            <v>DOWNGRADE</v>
          </cell>
          <cell r="AE1351" t="str">
            <v>TIDAK</v>
          </cell>
          <cell r="AF1351">
            <v>16.5</v>
          </cell>
          <cell r="AG1351">
            <v>1</v>
          </cell>
          <cell r="AH1351" t="str">
            <v>SAPHIRE</v>
          </cell>
          <cell r="AI1351">
            <v>0</v>
          </cell>
          <cell r="AJ1351" t="str">
            <v>FALSE</v>
          </cell>
          <cell r="AK1351">
            <v>0</v>
          </cell>
          <cell r="AL1351">
            <v>45261</v>
          </cell>
          <cell r="AM1351">
            <v>45701</v>
          </cell>
          <cell r="AN1351">
            <v>1</v>
          </cell>
          <cell r="AO1351">
            <v>16.5</v>
          </cell>
          <cell r="AP1351" t="str">
            <v>-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 t="str">
            <v/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 t="str">
            <v/>
          </cell>
          <cell r="BH1351">
            <v>0</v>
          </cell>
          <cell r="BI1351">
            <v>0</v>
          </cell>
          <cell r="BJ1351">
            <v>0</v>
          </cell>
          <cell r="BK1351">
            <v>0</v>
          </cell>
          <cell r="BL1351">
            <v>0</v>
          </cell>
          <cell r="BM1351" t="str">
            <v/>
          </cell>
          <cell r="BN1351">
            <v>0</v>
          </cell>
          <cell r="BO1351" t="str">
            <v/>
          </cell>
          <cell r="BP1351">
            <v>0</v>
          </cell>
          <cell r="BQ1351">
            <v>0</v>
          </cell>
          <cell r="BR1351">
            <v>0</v>
          </cell>
          <cell r="BS1351">
            <v>0</v>
          </cell>
          <cell r="BT1351">
            <v>0</v>
          </cell>
          <cell r="BU1351" t="str">
            <v/>
          </cell>
          <cell r="BV1351">
            <v>0</v>
          </cell>
          <cell r="BW1351">
            <v>7</v>
          </cell>
          <cell r="BX1351" t="str">
            <v>DOWNGRADE</v>
          </cell>
          <cell r="BY1351" t="str">
            <v>RESET</v>
          </cell>
        </row>
        <row r="1352">
          <cell r="A1352" t="str">
            <v>A3701</v>
          </cell>
          <cell r="B1352" t="str">
            <v>Aurelia Trimaris Salakkau</v>
          </cell>
          <cell r="C1352" t="str">
            <v>TEMA HAJI</v>
          </cell>
          <cell r="D1352">
            <v>45318</v>
          </cell>
          <cell r="E1352" t="str">
            <v>Jan-24</v>
          </cell>
          <cell r="F1352">
            <v>0</v>
          </cell>
          <cell r="G1352">
            <v>0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1</v>
          </cell>
          <cell r="O1352">
            <v>33</v>
          </cell>
          <cell r="P1352">
            <v>35</v>
          </cell>
          <cell r="Q1352">
            <v>20</v>
          </cell>
          <cell r="R1352">
            <v>12</v>
          </cell>
          <cell r="S1352">
            <v>3</v>
          </cell>
          <cell r="T1352">
            <v>104</v>
          </cell>
          <cell r="U1352">
            <v>0</v>
          </cell>
          <cell r="V1352">
            <v>1</v>
          </cell>
          <cell r="W1352">
            <v>33</v>
          </cell>
          <cell r="X1352">
            <v>35</v>
          </cell>
          <cell r="Y1352">
            <v>20</v>
          </cell>
          <cell r="Z1352">
            <v>12</v>
          </cell>
          <cell r="AA1352">
            <v>3</v>
          </cell>
          <cell r="AB1352">
            <v>104</v>
          </cell>
          <cell r="AC1352">
            <v>0</v>
          </cell>
          <cell r="AD1352" t="str">
            <v>TIDAK</v>
          </cell>
          <cell r="AE1352" t="str">
            <v>TIDAK</v>
          </cell>
          <cell r="AF1352">
            <v>104</v>
          </cell>
          <cell r="AG1352">
            <v>1</v>
          </cell>
          <cell r="AH1352" t="str">
            <v>SAPHIRE</v>
          </cell>
          <cell r="AI1352">
            <v>0</v>
          </cell>
          <cell r="AJ1352" t="str">
            <v>Y</v>
          </cell>
          <cell r="AK1352">
            <v>0</v>
          </cell>
          <cell r="AL1352">
            <v>45261</v>
          </cell>
          <cell r="AM1352">
            <v>45701</v>
          </cell>
          <cell r="AN1352">
            <v>1</v>
          </cell>
          <cell r="AO1352">
            <v>104</v>
          </cell>
          <cell r="AP1352" t="str">
            <v>-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 t="str">
            <v/>
          </cell>
          <cell r="AW1352">
            <v>11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11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 t="str">
            <v/>
          </cell>
          <cell r="BH1352">
            <v>11</v>
          </cell>
          <cell r="BI1352">
            <v>0</v>
          </cell>
          <cell r="BJ1352">
            <v>0</v>
          </cell>
          <cell r="BK1352">
            <v>0</v>
          </cell>
          <cell r="BL1352">
            <v>0</v>
          </cell>
          <cell r="BM1352" t="str">
            <v/>
          </cell>
          <cell r="BN1352">
            <v>11</v>
          </cell>
          <cell r="BO1352" t="str">
            <v/>
          </cell>
          <cell r="BP1352">
            <v>11</v>
          </cell>
          <cell r="BQ1352">
            <v>0</v>
          </cell>
          <cell r="BR1352">
            <v>0</v>
          </cell>
          <cell r="BS1352">
            <v>0</v>
          </cell>
          <cell r="BT1352">
            <v>0</v>
          </cell>
          <cell r="BU1352" t="str">
            <v/>
          </cell>
          <cell r="BV1352">
            <v>11</v>
          </cell>
          <cell r="BW1352">
            <v>6</v>
          </cell>
          <cell r="BX1352" t="str">
            <v>DOWNGRADE</v>
          </cell>
          <cell r="BY1352" t="str">
            <v>RESET</v>
          </cell>
        </row>
        <row r="1353">
          <cell r="A1353" t="str">
            <v>A3628</v>
          </cell>
          <cell r="B1353" t="str">
            <v>Cynthia Olga Handoko</v>
          </cell>
          <cell r="C1353" t="str">
            <v>TEMA HAJI</v>
          </cell>
          <cell r="D1353">
            <v>45303</v>
          </cell>
          <cell r="E1353" t="str">
            <v>Jan-24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13</v>
          </cell>
          <cell r="O1353">
            <v>5</v>
          </cell>
          <cell r="P1353">
            <v>8</v>
          </cell>
          <cell r="Q1353">
            <v>14</v>
          </cell>
          <cell r="R1353">
            <v>0</v>
          </cell>
          <cell r="S1353" t="str">
            <v/>
          </cell>
          <cell r="T1353">
            <v>40</v>
          </cell>
          <cell r="U1353">
            <v>0</v>
          </cell>
          <cell r="V1353">
            <v>13</v>
          </cell>
          <cell r="W1353">
            <v>5</v>
          </cell>
          <cell r="X1353">
            <v>8</v>
          </cell>
          <cell r="Y1353">
            <v>14</v>
          </cell>
          <cell r="Z1353">
            <v>0</v>
          </cell>
          <cell r="AA1353" t="str">
            <v/>
          </cell>
          <cell r="AB1353">
            <v>40</v>
          </cell>
          <cell r="AC1353">
            <v>2</v>
          </cell>
          <cell r="AD1353" t="str">
            <v>TIDAK</v>
          </cell>
          <cell r="AE1353" t="str">
            <v>TIDAK</v>
          </cell>
          <cell r="AF1353">
            <v>40</v>
          </cell>
          <cell r="AG1353">
            <v>1</v>
          </cell>
          <cell r="AH1353" t="str">
            <v>SAPHIRE</v>
          </cell>
          <cell r="AI1353">
            <v>0</v>
          </cell>
          <cell r="AJ1353" t="str">
            <v>FALSE</v>
          </cell>
          <cell r="AK1353">
            <v>0</v>
          </cell>
          <cell r="AL1353">
            <v>45261</v>
          </cell>
          <cell r="AM1353">
            <v>45701</v>
          </cell>
          <cell r="AN1353">
            <v>1</v>
          </cell>
          <cell r="AO1353">
            <v>40</v>
          </cell>
          <cell r="AP1353" t="str">
            <v>-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 t="str">
            <v/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12</v>
          </cell>
          <cell r="BH1353">
            <v>0</v>
          </cell>
          <cell r="BI1353">
            <v>0</v>
          </cell>
          <cell r="BJ1353">
            <v>0</v>
          </cell>
          <cell r="BK1353">
            <v>0</v>
          </cell>
          <cell r="BL1353">
            <v>0</v>
          </cell>
          <cell r="BM1353" t="str">
            <v/>
          </cell>
          <cell r="BN1353">
            <v>12</v>
          </cell>
          <cell r="BO1353">
            <v>12</v>
          </cell>
          <cell r="BP1353">
            <v>0</v>
          </cell>
          <cell r="BQ1353">
            <v>0</v>
          </cell>
          <cell r="BR1353">
            <v>0</v>
          </cell>
          <cell r="BS1353">
            <v>0</v>
          </cell>
          <cell r="BT1353">
            <v>0</v>
          </cell>
          <cell r="BU1353" t="str">
            <v/>
          </cell>
          <cell r="BV1353">
            <v>12</v>
          </cell>
          <cell r="BW1353">
            <v>6</v>
          </cell>
          <cell r="BX1353" t="str">
            <v>DOWNGRADE</v>
          </cell>
          <cell r="BY1353" t="str">
            <v>RESET</v>
          </cell>
        </row>
        <row r="1354">
          <cell r="A1354" t="str">
            <v>A3707</v>
          </cell>
          <cell r="B1354" t="str">
            <v>Dea Oksana Siagian</v>
          </cell>
          <cell r="C1354" t="str">
            <v>TEMA HAJI</v>
          </cell>
          <cell r="D1354">
            <v>45323</v>
          </cell>
          <cell r="E1354" t="str">
            <v>Feb-24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12</v>
          </cell>
          <cell r="P1354">
            <v>12</v>
          </cell>
          <cell r="Q1354">
            <v>11</v>
          </cell>
          <cell r="R1354">
            <v>0</v>
          </cell>
          <cell r="S1354" t="str">
            <v/>
          </cell>
          <cell r="T1354">
            <v>35</v>
          </cell>
          <cell r="U1354">
            <v>0</v>
          </cell>
          <cell r="V1354">
            <v>0</v>
          </cell>
          <cell r="W1354">
            <v>12</v>
          </cell>
          <cell r="X1354">
            <v>12</v>
          </cell>
          <cell r="Y1354">
            <v>11</v>
          </cell>
          <cell r="Z1354">
            <v>0</v>
          </cell>
          <cell r="AA1354" t="str">
            <v/>
          </cell>
          <cell r="AB1354">
            <v>35</v>
          </cell>
          <cell r="AC1354">
            <v>2</v>
          </cell>
          <cell r="AD1354" t="str">
            <v>TIDAK</v>
          </cell>
          <cell r="AE1354" t="str">
            <v>TIDAK</v>
          </cell>
          <cell r="AF1354">
            <v>35</v>
          </cell>
          <cell r="AG1354">
            <v>1</v>
          </cell>
          <cell r="AH1354" t="str">
            <v>SAPHIRE</v>
          </cell>
          <cell r="AI1354">
            <v>0</v>
          </cell>
          <cell r="AJ1354" t="str">
            <v>FALSE</v>
          </cell>
          <cell r="AK1354">
            <v>0</v>
          </cell>
          <cell r="AL1354">
            <v>45261</v>
          </cell>
          <cell r="AM1354">
            <v>45701</v>
          </cell>
          <cell r="AN1354">
            <v>1</v>
          </cell>
          <cell r="AO1354">
            <v>35</v>
          </cell>
          <cell r="AP1354" t="str">
            <v>-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 t="str">
            <v/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1</v>
          </cell>
          <cell r="BH1354">
            <v>0</v>
          </cell>
          <cell r="BI1354">
            <v>0</v>
          </cell>
          <cell r="BJ1354">
            <v>0</v>
          </cell>
          <cell r="BK1354">
            <v>0</v>
          </cell>
          <cell r="BL1354">
            <v>0</v>
          </cell>
          <cell r="BM1354" t="str">
            <v/>
          </cell>
          <cell r="BN1354">
            <v>1</v>
          </cell>
          <cell r="BO1354">
            <v>1</v>
          </cell>
          <cell r="BP1354">
            <v>0</v>
          </cell>
          <cell r="BQ1354">
            <v>0</v>
          </cell>
          <cell r="BR1354">
            <v>0</v>
          </cell>
          <cell r="BS1354">
            <v>0</v>
          </cell>
          <cell r="BT1354">
            <v>0</v>
          </cell>
          <cell r="BU1354" t="str">
            <v/>
          </cell>
          <cell r="BV1354">
            <v>1</v>
          </cell>
          <cell r="BW1354">
            <v>6</v>
          </cell>
          <cell r="BX1354" t="str">
            <v>DOWNGRADE</v>
          </cell>
          <cell r="BY1354" t="str">
            <v>RESET</v>
          </cell>
        </row>
        <row r="1355">
          <cell r="A1355" t="str">
            <v>A3706</v>
          </cell>
          <cell r="B1355" t="str">
            <v>Devi Famelia</v>
          </cell>
          <cell r="C1355" t="str">
            <v>TEMA HAJI</v>
          </cell>
          <cell r="D1355">
            <v>45318</v>
          </cell>
          <cell r="E1355" t="str">
            <v>Jan-24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1</v>
          </cell>
          <cell r="O1355">
            <v>3</v>
          </cell>
          <cell r="P1355">
            <v>0</v>
          </cell>
          <cell r="Q1355">
            <v>0</v>
          </cell>
          <cell r="R1355">
            <v>0</v>
          </cell>
          <cell r="S1355" t="str">
            <v/>
          </cell>
          <cell r="T1355">
            <v>4</v>
          </cell>
          <cell r="U1355">
            <v>0</v>
          </cell>
          <cell r="V1355">
            <v>1</v>
          </cell>
          <cell r="W1355">
            <v>3</v>
          </cell>
          <cell r="X1355">
            <v>0</v>
          </cell>
          <cell r="Y1355">
            <v>0</v>
          </cell>
          <cell r="Z1355">
            <v>0</v>
          </cell>
          <cell r="AA1355" t="str">
            <v/>
          </cell>
          <cell r="AB1355">
            <v>4</v>
          </cell>
          <cell r="AC1355">
            <v>4</v>
          </cell>
          <cell r="AD1355" t="str">
            <v>DOWNGRADE</v>
          </cell>
          <cell r="AE1355" t="str">
            <v>RESET</v>
          </cell>
          <cell r="AF1355">
            <v>0</v>
          </cell>
          <cell r="AG1355">
            <v>1</v>
          </cell>
          <cell r="AH1355" t="str">
            <v>SAPHIRE</v>
          </cell>
          <cell r="AI1355">
            <v>0</v>
          </cell>
          <cell r="AJ1355" t="str">
            <v>FALSE</v>
          </cell>
          <cell r="AK1355">
            <v>0</v>
          </cell>
          <cell r="AL1355">
            <v>45261</v>
          </cell>
          <cell r="AM1355">
            <v>45701</v>
          </cell>
          <cell r="AN1355">
            <v>1</v>
          </cell>
          <cell r="AO1355">
            <v>0</v>
          </cell>
          <cell r="AP1355" t="str">
            <v>-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 t="str">
            <v/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 t="str">
            <v/>
          </cell>
          <cell r="BH1355">
            <v>0</v>
          </cell>
          <cell r="BI1355">
            <v>0</v>
          </cell>
          <cell r="BJ1355">
            <v>0</v>
          </cell>
          <cell r="BK1355">
            <v>0</v>
          </cell>
          <cell r="BL1355">
            <v>0</v>
          </cell>
          <cell r="BM1355" t="str">
            <v/>
          </cell>
          <cell r="BN1355">
            <v>0</v>
          </cell>
          <cell r="BO1355" t="str">
            <v/>
          </cell>
          <cell r="BP1355">
            <v>0</v>
          </cell>
          <cell r="BQ1355">
            <v>0</v>
          </cell>
          <cell r="BR1355">
            <v>0</v>
          </cell>
          <cell r="BS1355">
            <v>0</v>
          </cell>
          <cell r="BT1355">
            <v>0</v>
          </cell>
          <cell r="BU1355" t="str">
            <v/>
          </cell>
          <cell r="BV1355">
            <v>0</v>
          </cell>
          <cell r="BW1355">
            <v>7</v>
          </cell>
          <cell r="BX1355" t="str">
            <v>DOWNGRADE</v>
          </cell>
          <cell r="BY1355" t="str">
            <v>RESET</v>
          </cell>
        </row>
        <row r="1356">
          <cell r="A1356" t="str">
            <v>A3638</v>
          </cell>
          <cell r="B1356" t="str">
            <v>Dhito Maharsa</v>
          </cell>
          <cell r="C1356" t="str">
            <v>TEMA HAJI</v>
          </cell>
          <cell r="D1356">
            <v>45372</v>
          </cell>
          <cell r="E1356" t="str">
            <v>Mar-24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3</v>
          </cell>
          <cell r="Q1356">
            <v>10</v>
          </cell>
          <cell r="R1356">
            <v>15</v>
          </cell>
          <cell r="S1356" t="str">
            <v/>
          </cell>
          <cell r="T1356">
            <v>28</v>
          </cell>
          <cell r="U1356">
            <v>0</v>
          </cell>
          <cell r="V1356">
            <v>0</v>
          </cell>
          <cell r="W1356">
            <v>0</v>
          </cell>
          <cell r="X1356">
            <v>3</v>
          </cell>
          <cell r="Y1356">
            <v>10</v>
          </cell>
          <cell r="Z1356">
            <v>15</v>
          </cell>
          <cell r="AA1356" t="str">
            <v/>
          </cell>
          <cell r="AB1356">
            <v>28</v>
          </cell>
          <cell r="AC1356">
            <v>1</v>
          </cell>
          <cell r="AD1356" t="str">
            <v>TIDAK</v>
          </cell>
          <cell r="AE1356" t="str">
            <v>TIDAK</v>
          </cell>
          <cell r="AF1356">
            <v>28</v>
          </cell>
          <cell r="AG1356">
            <v>1</v>
          </cell>
          <cell r="AH1356" t="str">
            <v>SAPHIRE</v>
          </cell>
          <cell r="AI1356">
            <v>0</v>
          </cell>
          <cell r="AJ1356" t="str">
            <v>FALSE</v>
          </cell>
          <cell r="AK1356">
            <v>0</v>
          </cell>
          <cell r="AL1356">
            <v>45261</v>
          </cell>
          <cell r="AM1356">
            <v>45701</v>
          </cell>
          <cell r="AN1356">
            <v>1</v>
          </cell>
          <cell r="AO1356">
            <v>28</v>
          </cell>
          <cell r="AP1356" t="str">
            <v>-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 t="str">
            <v/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 t="str">
            <v/>
          </cell>
          <cell r="BH1356">
            <v>0</v>
          </cell>
          <cell r="BI1356">
            <v>0</v>
          </cell>
          <cell r="BJ1356">
            <v>0</v>
          </cell>
          <cell r="BK1356">
            <v>0</v>
          </cell>
          <cell r="BL1356">
            <v>0</v>
          </cell>
          <cell r="BM1356" t="str">
            <v/>
          </cell>
          <cell r="BN1356">
            <v>0</v>
          </cell>
          <cell r="BO1356" t="str">
            <v/>
          </cell>
          <cell r="BP1356">
            <v>0</v>
          </cell>
          <cell r="BQ1356">
            <v>0</v>
          </cell>
          <cell r="BR1356">
            <v>0</v>
          </cell>
          <cell r="BS1356">
            <v>0</v>
          </cell>
          <cell r="BT1356">
            <v>0</v>
          </cell>
          <cell r="BU1356" t="str">
            <v/>
          </cell>
          <cell r="BV1356">
            <v>0</v>
          </cell>
          <cell r="BW1356">
            <v>7</v>
          </cell>
          <cell r="BX1356" t="str">
            <v>DOWNGRADE</v>
          </cell>
          <cell r="BY1356" t="str">
            <v>RESET</v>
          </cell>
        </row>
        <row r="1357">
          <cell r="A1357" t="str">
            <v>A2951</v>
          </cell>
          <cell r="B1357" t="str">
            <v>Dinar Apriliana</v>
          </cell>
          <cell r="C1357" t="str">
            <v>TEMA HAJI</v>
          </cell>
          <cell r="D1357">
            <v>45374</v>
          </cell>
          <cell r="E1357" t="str">
            <v>Mar-24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1</v>
          </cell>
          <cell r="Q1357">
            <v>0</v>
          </cell>
          <cell r="R1357">
            <v>0</v>
          </cell>
          <cell r="S1357" t="str">
            <v/>
          </cell>
          <cell r="T1357">
            <v>1</v>
          </cell>
          <cell r="U1357">
            <v>0</v>
          </cell>
          <cell r="V1357">
            <v>0</v>
          </cell>
          <cell r="W1357">
            <v>0</v>
          </cell>
          <cell r="X1357">
            <v>1</v>
          </cell>
          <cell r="Y1357">
            <v>0</v>
          </cell>
          <cell r="Z1357">
            <v>0</v>
          </cell>
          <cell r="AA1357" t="str">
            <v/>
          </cell>
          <cell r="AB1357">
            <v>1</v>
          </cell>
          <cell r="AC1357">
            <v>3</v>
          </cell>
          <cell r="AD1357" t="str">
            <v>DOWNGRADE</v>
          </cell>
          <cell r="AE1357" t="str">
            <v>RESET</v>
          </cell>
          <cell r="AF1357">
            <v>0</v>
          </cell>
          <cell r="AG1357">
            <v>1</v>
          </cell>
          <cell r="AH1357" t="str">
            <v>SAPHIRE</v>
          </cell>
          <cell r="AI1357">
            <v>0</v>
          </cell>
          <cell r="AJ1357" t="str">
            <v>FALSE</v>
          </cell>
          <cell r="AK1357">
            <v>0</v>
          </cell>
          <cell r="AL1357">
            <v>45261</v>
          </cell>
          <cell r="AM1357">
            <v>45701</v>
          </cell>
          <cell r="AN1357">
            <v>1</v>
          </cell>
          <cell r="AO1357">
            <v>0</v>
          </cell>
          <cell r="AP1357" t="str">
            <v>-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 t="str">
            <v/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 t="str">
            <v/>
          </cell>
          <cell r="BH1357">
            <v>0</v>
          </cell>
          <cell r="BI1357">
            <v>0</v>
          </cell>
          <cell r="BJ1357">
            <v>0</v>
          </cell>
          <cell r="BK1357">
            <v>0</v>
          </cell>
          <cell r="BL1357">
            <v>0</v>
          </cell>
          <cell r="BM1357" t="str">
            <v/>
          </cell>
          <cell r="BN1357">
            <v>0</v>
          </cell>
          <cell r="BO1357" t="str">
            <v/>
          </cell>
          <cell r="BP1357">
            <v>0</v>
          </cell>
          <cell r="BQ1357">
            <v>0</v>
          </cell>
          <cell r="BR1357">
            <v>0</v>
          </cell>
          <cell r="BS1357">
            <v>0</v>
          </cell>
          <cell r="BT1357">
            <v>0</v>
          </cell>
          <cell r="BU1357" t="str">
            <v/>
          </cell>
          <cell r="BV1357">
            <v>0</v>
          </cell>
          <cell r="BW1357">
            <v>7</v>
          </cell>
          <cell r="BX1357" t="str">
            <v>DOWNGRADE</v>
          </cell>
          <cell r="BY1357" t="str">
            <v>RESET</v>
          </cell>
        </row>
        <row r="1358">
          <cell r="A1358">
            <v>90789</v>
          </cell>
          <cell r="B1358" t="str">
            <v>Dita Widiartami</v>
          </cell>
          <cell r="C1358" t="str">
            <v>TEMA HAJI</v>
          </cell>
          <cell r="D1358">
            <v>45293</v>
          </cell>
          <cell r="E1358" t="str">
            <v>Jan-24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1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 t="str">
            <v/>
          </cell>
          <cell r="T1358">
            <v>1</v>
          </cell>
          <cell r="U1358">
            <v>0</v>
          </cell>
          <cell r="V1358">
            <v>1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 t="str">
            <v/>
          </cell>
          <cell r="AB1358">
            <v>1</v>
          </cell>
          <cell r="AC1358">
            <v>6</v>
          </cell>
          <cell r="AD1358" t="str">
            <v>DOWNGRADE</v>
          </cell>
          <cell r="AE1358" t="str">
            <v>RESET</v>
          </cell>
          <cell r="AF1358">
            <v>0</v>
          </cell>
          <cell r="AG1358">
            <v>1</v>
          </cell>
          <cell r="AH1358" t="str">
            <v>SAPHIRE</v>
          </cell>
          <cell r="AI1358">
            <v>0</v>
          </cell>
          <cell r="AJ1358" t="str">
            <v>FALSE</v>
          </cell>
          <cell r="AK1358">
            <v>0</v>
          </cell>
          <cell r="AL1358">
            <v>45261</v>
          </cell>
          <cell r="AM1358">
            <v>45701</v>
          </cell>
          <cell r="AN1358">
            <v>1</v>
          </cell>
          <cell r="AO1358">
            <v>0</v>
          </cell>
          <cell r="AP1358" t="str">
            <v>-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 t="str">
            <v/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 t="str">
            <v/>
          </cell>
          <cell r="BH1358">
            <v>0</v>
          </cell>
          <cell r="BI1358">
            <v>0</v>
          </cell>
          <cell r="BJ1358">
            <v>0</v>
          </cell>
          <cell r="BK1358">
            <v>0</v>
          </cell>
          <cell r="BL1358">
            <v>0</v>
          </cell>
          <cell r="BM1358" t="str">
            <v/>
          </cell>
          <cell r="BN1358">
            <v>0</v>
          </cell>
          <cell r="BO1358" t="str">
            <v/>
          </cell>
          <cell r="BP1358">
            <v>0</v>
          </cell>
          <cell r="BQ1358">
            <v>0</v>
          </cell>
          <cell r="BR1358">
            <v>0</v>
          </cell>
          <cell r="BS1358">
            <v>0</v>
          </cell>
          <cell r="BT1358">
            <v>0</v>
          </cell>
          <cell r="BU1358" t="str">
            <v/>
          </cell>
          <cell r="BV1358">
            <v>0</v>
          </cell>
          <cell r="BW1358">
            <v>7</v>
          </cell>
          <cell r="BX1358" t="str">
            <v>DOWNGRADE</v>
          </cell>
          <cell r="BY1358" t="str">
            <v>RESET</v>
          </cell>
        </row>
        <row r="1359">
          <cell r="A1359" t="str">
            <v>A3703</v>
          </cell>
          <cell r="B1359" t="str">
            <v>Eduardus Jerry Kurniadi</v>
          </cell>
          <cell r="C1359" t="str">
            <v>TEMA HAJI</v>
          </cell>
          <cell r="D1359">
            <v>45318</v>
          </cell>
          <cell r="E1359" t="str">
            <v>Jan-24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5</v>
          </cell>
          <cell r="O1359">
            <v>33</v>
          </cell>
          <cell r="P1359">
            <v>40</v>
          </cell>
          <cell r="Q1359">
            <v>0</v>
          </cell>
          <cell r="R1359">
            <v>17</v>
          </cell>
          <cell r="S1359">
            <v>3</v>
          </cell>
          <cell r="T1359">
            <v>98</v>
          </cell>
          <cell r="U1359">
            <v>0</v>
          </cell>
          <cell r="V1359">
            <v>5</v>
          </cell>
          <cell r="W1359">
            <v>33</v>
          </cell>
          <cell r="X1359">
            <v>40</v>
          </cell>
          <cell r="Y1359">
            <v>0</v>
          </cell>
          <cell r="Z1359">
            <v>17</v>
          </cell>
          <cell r="AA1359">
            <v>3</v>
          </cell>
          <cell r="AB1359">
            <v>98</v>
          </cell>
          <cell r="AC1359">
            <v>1</v>
          </cell>
          <cell r="AD1359" t="str">
            <v>TIDAK</v>
          </cell>
          <cell r="AE1359" t="str">
            <v>TIDAK</v>
          </cell>
          <cell r="AF1359">
            <v>98</v>
          </cell>
          <cell r="AG1359">
            <v>1</v>
          </cell>
          <cell r="AH1359" t="str">
            <v>SAPHIRE</v>
          </cell>
          <cell r="AI1359">
            <v>0</v>
          </cell>
          <cell r="AJ1359" t="str">
            <v>Y</v>
          </cell>
          <cell r="AK1359">
            <v>0</v>
          </cell>
          <cell r="AL1359">
            <v>45261</v>
          </cell>
          <cell r="AM1359">
            <v>45701</v>
          </cell>
          <cell r="AN1359">
            <v>1</v>
          </cell>
          <cell r="AO1359">
            <v>98</v>
          </cell>
          <cell r="AP1359" t="str">
            <v>-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 t="str">
            <v/>
          </cell>
          <cell r="AW1359">
            <v>12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12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5</v>
          </cell>
          <cell r="BH1359">
            <v>12</v>
          </cell>
          <cell r="BI1359">
            <v>0</v>
          </cell>
          <cell r="BJ1359">
            <v>0</v>
          </cell>
          <cell r="BK1359">
            <v>0</v>
          </cell>
          <cell r="BL1359">
            <v>0</v>
          </cell>
          <cell r="BM1359" t="str">
            <v/>
          </cell>
          <cell r="BN1359">
            <v>17</v>
          </cell>
          <cell r="BO1359">
            <v>5</v>
          </cell>
          <cell r="BP1359">
            <v>12</v>
          </cell>
          <cell r="BQ1359">
            <v>0</v>
          </cell>
          <cell r="BR1359">
            <v>0</v>
          </cell>
          <cell r="BS1359">
            <v>0</v>
          </cell>
          <cell r="BT1359">
            <v>0</v>
          </cell>
          <cell r="BU1359" t="str">
            <v/>
          </cell>
          <cell r="BV1359">
            <v>17</v>
          </cell>
          <cell r="BW1359">
            <v>5</v>
          </cell>
          <cell r="BX1359" t="str">
            <v>DOWNGRADE</v>
          </cell>
          <cell r="BY1359" t="str">
            <v>RESET</v>
          </cell>
        </row>
        <row r="1360">
          <cell r="A1360" t="str">
            <v>A4042</v>
          </cell>
          <cell r="B1360" t="str">
            <v>EKO WISNU MUBIYARDI</v>
          </cell>
          <cell r="C1360" t="str">
            <v>TEMA HAJI</v>
          </cell>
          <cell r="D1360">
            <v>45437</v>
          </cell>
          <cell r="E1360" t="str">
            <v>May-24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1</v>
          </cell>
          <cell r="S1360">
            <v>0</v>
          </cell>
          <cell r="T1360">
            <v>1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1</v>
          </cell>
          <cell r="AA1360">
            <v>0</v>
          </cell>
          <cell r="AB1360">
            <v>1</v>
          </cell>
          <cell r="AC1360">
            <v>1</v>
          </cell>
          <cell r="AD1360" t="str">
            <v>TIDAK</v>
          </cell>
          <cell r="AE1360" t="str">
            <v>TIDAK</v>
          </cell>
          <cell r="AF1360">
            <v>1</v>
          </cell>
          <cell r="AG1360">
            <v>1</v>
          </cell>
          <cell r="AH1360" t="str">
            <v>SAPHIRE</v>
          </cell>
          <cell r="AI1360">
            <v>0</v>
          </cell>
          <cell r="AJ1360" t="str">
            <v>FALSE</v>
          </cell>
          <cell r="AK1360">
            <v>0</v>
          </cell>
          <cell r="AL1360">
            <v>45261</v>
          </cell>
          <cell r="AM1360">
            <v>45701</v>
          </cell>
          <cell r="AN1360">
            <v>1</v>
          </cell>
          <cell r="AO1360">
            <v>1</v>
          </cell>
          <cell r="AP1360" t="str">
            <v>-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 t="str">
            <v/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 t="str">
            <v/>
          </cell>
          <cell r="BH1360">
            <v>0</v>
          </cell>
          <cell r="BI1360">
            <v>0</v>
          </cell>
          <cell r="BJ1360">
            <v>0</v>
          </cell>
          <cell r="BK1360">
            <v>0</v>
          </cell>
          <cell r="BL1360">
            <v>0</v>
          </cell>
          <cell r="BM1360" t="str">
            <v/>
          </cell>
          <cell r="BN1360">
            <v>0</v>
          </cell>
          <cell r="BO1360" t="str">
            <v/>
          </cell>
          <cell r="BP1360">
            <v>0</v>
          </cell>
          <cell r="BQ1360">
            <v>0</v>
          </cell>
          <cell r="BR1360">
            <v>0</v>
          </cell>
          <cell r="BS1360">
            <v>0</v>
          </cell>
          <cell r="BT1360">
            <v>0</v>
          </cell>
          <cell r="BU1360" t="str">
            <v/>
          </cell>
          <cell r="BV1360">
            <v>0</v>
          </cell>
          <cell r="BW1360">
            <v>7</v>
          </cell>
          <cell r="BX1360" t="str">
            <v>DOWNGRADE</v>
          </cell>
          <cell r="BY1360" t="str">
            <v>RESET</v>
          </cell>
        </row>
        <row r="1361">
          <cell r="A1361" t="str">
            <v>A3708</v>
          </cell>
          <cell r="B1361" t="str">
            <v>Engri Sulistiawati</v>
          </cell>
          <cell r="C1361" t="str">
            <v>TEMA HAJI</v>
          </cell>
          <cell r="D1361">
            <v>45318</v>
          </cell>
          <cell r="E1361" t="str">
            <v>Jan-24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2</v>
          </cell>
          <cell r="O1361">
            <v>8</v>
          </cell>
          <cell r="P1361">
            <v>0</v>
          </cell>
          <cell r="Q1361">
            <v>0</v>
          </cell>
          <cell r="R1361">
            <v>0</v>
          </cell>
          <cell r="S1361" t="str">
            <v/>
          </cell>
          <cell r="T1361">
            <v>10</v>
          </cell>
          <cell r="U1361">
            <v>0</v>
          </cell>
          <cell r="V1361">
            <v>2</v>
          </cell>
          <cell r="W1361">
            <v>8</v>
          </cell>
          <cell r="X1361">
            <v>0</v>
          </cell>
          <cell r="Y1361">
            <v>0</v>
          </cell>
          <cell r="Z1361">
            <v>0</v>
          </cell>
          <cell r="AA1361" t="str">
            <v/>
          </cell>
          <cell r="AB1361">
            <v>10</v>
          </cell>
          <cell r="AC1361">
            <v>4</v>
          </cell>
          <cell r="AD1361" t="str">
            <v>DOWNGRADE</v>
          </cell>
          <cell r="AE1361" t="str">
            <v>RESET</v>
          </cell>
          <cell r="AF1361">
            <v>0</v>
          </cell>
          <cell r="AG1361">
            <v>1</v>
          </cell>
          <cell r="AH1361" t="str">
            <v>SAPHIRE</v>
          </cell>
          <cell r="AI1361">
            <v>0</v>
          </cell>
          <cell r="AJ1361" t="str">
            <v>FALSE</v>
          </cell>
          <cell r="AK1361">
            <v>0</v>
          </cell>
          <cell r="AL1361">
            <v>45261</v>
          </cell>
          <cell r="AM1361">
            <v>45701</v>
          </cell>
          <cell r="AN1361">
            <v>1</v>
          </cell>
          <cell r="AO1361">
            <v>0</v>
          </cell>
          <cell r="AP1361" t="str">
            <v>-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 t="str">
            <v/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 t="str">
            <v/>
          </cell>
          <cell r="BH1361">
            <v>0</v>
          </cell>
          <cell r="BI1361">
            <v>0</v>
          </cell>
          <cell r="BJ1361">
            <v>0</v>
          </cell>
          <cell r="BK1361">
            <v>0</v>
          </cell>
          <cell r="BL1361">
            <v>0</v>
          </cell>
          <cell r="BM1361" t="str">
            <v/>
          </cell>
          <cell r="BN1361">
            <v>0</v>
          </cell>
          <cell r="BO1361" t="str">
            <v/>
          </cell>
          <cell r="BP1361">
            <v>0</v>
          </cell>
          <cell r="BQ1361">
            <v>0</v>
          </cell>
          <cell r="BR1361">
            <v>0</v>
          </cell>
          <cell r="BS1361">
            <v>0</v>
          </cell>
          <cell r="BT1361">
            <v>0</v>
          </cell>
          <cell r="BU1361" t="str">
            <v/>
          </cell>
          <cell r="BV1361">
            <v>0</v>
          </cell>
          <cell r="BW1361">
            <v>7</v>
          </cell>
          <cell r="BX1361" t="str">
            <v>DOWNGRADE</v>
          </cell>
          <cell r="BY1361" t="str">
            <v>RESET</v>
          </cell>
        </row>
        <row r="1362">
          <cell r="A1362" t="str">
            <v>A4027</v>
          </cell>
          <cell r="B1362" t="str">
            <v>FARHAN ADRIAN</v>
          </cell>
          <cell r="C1362" t="str">
            <v>TEMA HAJI</v>
          </cell>
          <cell r="D1362">
            <v>45414</v>
          </cell>
          <cell r="E1362" t="str">
            <v>May-24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8</v>
          </cell>
          <cell r="S1362">
            <v>9</v>
          </cell>
          <cell r="T1362">
            <v>17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8</v>
          </cell>
          <cell r="AA1362">
            <v>9</v>
          </cell>
          <cell r="AB1362">
            <v>17</v>
          </cell>
          <cell r="AC1362">
            <v>0</v>
          </cell>
          <cell r="AD1362" t="str">
            <v>TIDAK</v>
          </cell>
          <cell r="AE1362" t="str">
            <v>TIDAK</v>
          </cell>
          <cell r="AF1362">
            <v>17</v>
          </cell>
          <cell r="AG1362">
            <v>1</v>
          </cell>
          <cell r="AH1362" t="str">
            <v>SAPHIRE</v>
          </cell>
          <cell r="AI1362">
            <v>0</v>
          </cell>
          <cell r="AJ1362" t="str">
            <v>FALSE</v>
          </cell>
          <cell r="AK1362">
            <v>0</v>
          </cell>
          <cell r="AL1362">
            <v>45261</v>
          </cell>
          <cell r="AM1362">
            <v>45701</v>
          </cell>
          <cell r="AN1362">
            <v>1</v>
          </cell>
          <cell r="AO1362">
            <v>17</v>
          </cell>
          <cell r="AP1362" t="str">
            <v>-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 t="str">
            <v/>
          </cell>
          <cell r="AW1362">
            <v>6</v>
          </cell>
          <cell r="AX1362">
            <v>2</v>
          </cell>
          <cell r="AY1362">
            <v>30</v>
          </cell>
          <cell r="AZ1362">
            <v>13</v>
          </cell>
          <cell r="BA1362">
            <v>17</v>
          </cell>
          <cell r="BB1362">
            <v>6</v>
          </cell>
          <cell r="BC1362">
            <v>2</v>
          </cell>
          <cell r="BD1362">
            <v>30</v>
          </cell>
          <cell r="BE1362">
            <v>13</v>
          </cell>
          <cell r="BF1362">
            <v>17</v>
          </cell>
          <cell r="BG1362">
            <v>10</v>
          </cell>
          <cell r="BH1362">
            <v>6</v>
          </cell>
          <cell r="BI1362">
            <v>2</v>
          </cell>
          <cell r="BJ1362">
            <v>30</v>
          </cell>
          <cell r="BK1362">
            <v>13</v>
          </cell>
          <cell r="BL1362">
            <v>17</v>
          </cell>
          <cell r="BM1362">
            <v>20</v>
          </cell>
          <cell r="BN1362">
            <v>98</v>
          </cell>
          <cell r="BO1362">
            <v>10</v>
          </cell>
          <cell r="BP1362">
            <v>6</v>
          </cell>
          <cell r="BQ1362">
            <v>2</v>
          </cell>
          <cell r="BR1362">
            <v>30</v>
          </cell>
          <cell r="BS1362">
            <v>13</v>
          </cell>
          <cell r="BT1362">
            <v>17</v>
          </cell>
          <cell r="BU1362">
            <v>20</v>
          </cell>
          <cell r="BV1362">
            <v>98</v>
          </cell>
          <cell r="BW1362">
            <v>0</v>
          </cell>
          <cell r="BX1362" t="str">
            <v>TIDAK</v>
          </cell>
          <cell r="BY1362" t="str">
            <v>TIDAK</v>
          </cell>
        </row>
        <row r="1363">
          <cell r="A1363" t="str">
            <v>A4028</v>
          </cell>
          <cell r="B1363" t="str">
            <v>FARHAN UBAYDILLAH</v>
          </cell>
          <cell r="C1363" t="str">
            <v>TEMA HAJI</v>
          </cell>
          <cell r="D1363">
            <v>45430</v>
          </cell>
          <cell r="E1363" t="str">
            <v>May-24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3</v>
          </cell>
          <cell r="S1363">
            <v>5</v>
          </cell>
          <cell r="T1363">
            <v>8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3</v>
          </cell>
          <cell r="AA1363">
            <v>5</v>
          </cell>
          <cell r="AB1363">
            <v>8</v>
          </cell>
          <cell r="AC1363">
            <v>0</v>
          </cell>
          <cell r="AD1363" t="str">
            <v>TIDAK</v>
          </cell>
          <cell r="AE1363" t="str">
            <v>TIDAK</v>
          </cell>
          <cell r="AF1363">
            <v>8</v>
          </cell>
          <cell r="AG1363">
            <v>1</v>
          </cell>
          <cell r="AH1363" t="str">
            <v>SAPHIRE</v>
          </cell>
          <cell r="AI1363">
            <v>0</v>
          </cell>
          <cell r="AJ1363" t="str">
            <v>FALSE</v>
          </cell>
          <cell r="AK1363">
            <v>0</v>
          </cell>
          <cell r="AL1363">
            <v>45261</v>
          </cell>
          <cell r="AM1363">
            <v>45701</v>
          </cell>
          <cell r="AN1363">
            <v>1</v>
          </cell>
          <cell r="AO1363">
            <v>8</v>
          </cell>
          <cell r="AP1363" t="str">
            <v>-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 t="str">
            <v/>
          </cell>
          <cell r="AW1363">
            <v>3</v>
          </cell>
          <cell r="AX1363">
            <v>0</v>
          </cell>
          <cell r="AY1363">
            <v>0</v>
          </cell>
          <cell r="AZ1363">
            <v>8</v>
          </cell>
          <cell r="BA1363">
            <v>0</v>
          </cell>
          <cell r="BB1363">
            <v>3</v>
          </cell>
          <cell r="BC1363">
            <v>0</v>
          </cell>
          <cell r="BD1363">
            <v>0</v>
          </cell>
          <cell r="BE1363">
            <v>8</v>
          </cell>
          <cell r="BF1363">
            <v>0</v>
          </cell>
          <cell r="BG1363" t="str">
            <v/>
          </cell>
          <cell r="BH1363">
            <v>3</v>
          </cell>
          <cell r="BI1363">
            <v>0</v>
          </cell>
          <cell r="BJ1363">
            <v>0</v>
          </cell>
          <cell r="BK1363">
            <v>8</v>
          </cell>
          <cell r="BL1363">
            <v>0</v>
          </cell>
          <cell r="BM1363" t="str">
            <v/>
          </cell>
          <cell r="BN1363">
            <v>11</v>
          </cell>
          <cell r="BO1363" t="str">
            <v/>
          </cell>
          <cell r="BP1363">
            <v>3</v>
          </cell>
          <cell r="BQ1363">
            <v>0</v>
          </cell>
          <cell r="BR1363">
            <v>0</v>
          </cell>
          <cell r="BS1363">
            <v>8</v>
          </cell>
          <cell r="BT1363">
            <v>0</v>
          </cell>
          <cell r="BU1363" t="str">
            <v/>
          </cell>
          <cell r="BV1363">
            <v>11</v>
          </cell>
          <cell r="BW1363">
            <v>5</v>
          </cell>
          <cell r="BX1363" t="str">
            <v>DOWNGRADE</v>
          </cell>
          <cell r="BY1363" t="str">
            <v>TIDAK</v>
          </cell>
        </row>
        <row r="1364">
          <cell r="A1364" t="str">
            <v>A3527</v>
          </cell>
          <cell r="B1364" t="str">
            <v>Ferlindo Jon</v>
          </cell>
          <cell r="C1364" t="str">
            <v>TEMA HAJI</v>
          </cell>
          <cell r="D1364">
            <v>45294</v>
          </cell>
          <cell r="E1364" t="str">
            <v>Jan-24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25</v>
          </cell>
          <cell r="O1364">
            <v>13</v>
          </cell>
          <cell r="P1364">
            <v>4</v>
          </cell>
          <cell r="Q1364">
            <v>3</v>
          </cell>
          <cell r="R1364">
            <v>0</v>
          </cell>
          <cell r="S1364">
            <v>1</v>
          </cell>
          <cell r="T1364">
            <v>46</v>
          </cell>
          <cell r="U1364">
            <v>0</v>
          </cell>
          <cell r="V1364">
            <v>25</v>
          </cell>
          <cell r="W1364">
            <v>13</v>
          </cell>
          <cell r="X1364">
            <v>4</v>
          </cell>
          <cell r="Y1364">
            <v>3</v>
          </cell>
          <cell r="Z1364">
            <v>0</v>
          </cell>
          <cell r="AA1364">
            <v>1</v>
          </cell>
          <cell r="AB1364">
            <v>46</v>
          </cell>
          <cell r="AC1364">
            <v>1</v>
          </cell>
          <cell r="AD1364" t="str">
            <v>TIDAK</v>
          </cell>
          <cell r="AE1364" t="str">
            <v>TIDAK</v>
          </cell>
          <cell r="AF1364">
            <v>46</v>
          </cell>
          <cell r="AG1364">
            <v>1</v>
          </cell>
          <cell r="AH1364" t="str">
            <v>SAPHIRE</v>
          </cell>
          <cell r="AI1364">
            <v>0</v>
          </cell>
          <cell r="AJ1364" t="str">
            <v>FALSE</v>
          </cell>
          <cell r="AK1364">
            <v>0</v>
          </cell>
          <cell r="AL1364">
            <v>45261</v>
          </cell>
          <cell r="AM1364">
            <v>45701</v>
          </cell>
          <cell r="AN1364">
            <v>1</v>
          </cell>
          <cell r="AO1364">
            <v>46</v>
          </cell>
          <cell r="AP1364" t="str">
            <v>-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 t="str">
            <v/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 t="str">
            <v/>
          </cell>
          <cell r="BH1364">
            <v>0</v>
          </cell>
          <cell r="BI1364">
            <v>0</v>
          </cell>
          <cell r="BJ1364">
            <v>0</v>
          </cell>
          <cell r="BK1364">
            <v>0</v>
          </cell>
          <cell r="BL1364">
            <v>0</v>
          </cell>
          <cell r="BM1364" t="str">
            <v/>
          </cell>
          <cell r="BN1364">
            <v>0</v>
          </cell>
          <cell r="BO1364" t="str">
            <v/>
          </cell>
          <cell r="BP1364">
            <v>0</v>
          </cell>
          <cell r="BQ1364">
            <v>0</v>
          </cell>
          <cell r="BR1364">
            <v>0</v>
          </cell>
          <cell r="BS1364">
            <v>0</v>
          </cell>
          <cell r="BT1364">
            <v>0</v>
          </cell>
          <cell r="BU1364" t="str">
            <v/>
          </cell>
          <cell r="BV1364">
            <v>0</v>
          </cell>
          <cell r="BW1364">
            <v>7</v>
          </cell>
          <cell r="BX1364" t="str">
            <v>DOWNGRADE</v>
          </cell>
          <cell r="BY1364" t="str">
            <v>RESET</v>
          </cell>
        </row>
        <row r="1365">
          <cell r="A1365" t="str">
            <v>A4081</v>
          </cell>
          <cell r="B1365" t="str">
            <v>GINA YUSNI</v>
          </cell>
          <cell r="C1365" t="str">
            <v>TEMA HAJI</v>
          </cell>
          <cell r="D1365">
            <v>45455</v>
          </cell>
          <cell r="E1365" t="str">
            <v>Jun-24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1</v>
          </cell>
          <cell r="T1365">
            <v>1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1</v>
          </cell>
          <cell r="AB1365">
            <v>1</v>
          </cell>
          <cell r="AC1365">
            <v>0</v>
          </cell>
          <cell r="AD1365" t="str">
            <v>TIDAK</v>
          </cell>
          <cell r="AE1365" t="str">
            <v>TIDAK</v>
          </cell>
          <cell r="AF1365">
            <v>1</v>
          </cell>
          <cell r="AG1365">
            <v>1</v>
          </cell>
          <cell r="AH1365" t="str">
            <v>SAPHIRE</v>
          </cell>
          <cell r="AI1365">
            <v>0</v>
          </cell>
          <cell r="AJ1365" t="str">
            <v>FALSE</v>
          </cell>
          <cell r="AK1365">
            <v>0</v>
          </cell>
          <cell r="AL1365">
            <v>45261</v>
          </cell>
          <cell r="AM1365">
            <v>45701</v>
          </cell>
          <cell r="AN1365">
            <v>1</v>
          </cell>
          <cell r="AO1365">
            <v>1</v>
          </cell>
          <cell r="AP1365" t="str">
            <v>-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 t="str">
            <v/>
          </cell>
          <cell r="AW1365">
            <v>5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5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2</v>
          </cell>
          <cell r="BH1365">
            <v>5</v>
          </cell>
          <cell r="BI1365">
            <v>0</v>
          </cell>
          <cell r="BJ1365">
            <v>0</v>
          </cell>
          <cell r="BK1365">
            <v>0</v>
          </cell>
          <cell r="BL1365">
            <v>0</v>
          </cell>
          <cell r="BM1365" t="str">
            <v/>
          </cell>
          <cell r="BN1365">
            <v>7</v>
          </cell>
          <cell r="BO1365">
            <v>2</v>
          </cell>
          <cell r="BP1365">
            <v>5</v>
          </cell>
          <cell r="BQ1365">
            <v>0</v>
          </cell>
          <cell r="BR1365">
            <v>0</v>
          </cell>
          <cell r="BS1365">
            <v>0</v>
          </cell>
          <cell r="BT1365">
            <v>0</v>
          </cell>
          <cell r="BU1365" t="str">
            <v/>
          </cell>
          <cell r="BV1365">
            <v>7</v>
          </cell>
          <cell r="BW1365">
            <v>5</v>
          </cell>
          <cell r="BX1365" t="str">
            <v>DOWNGRADE</v>
          </cell>
          <cell r="BY1365" t="str">
            <v>RESET</v>
          </cell>
        </row>
        <row r="1366">
          <cell r="A1366" t="str">
            <v>A3649</v>
          </cell>
          <cell r="B1366" t="str">
            <v>Girna Ramadhani</v>
          </cell>
          <cell r="C1366" t="str">
            <v>TEMA HAJI</v>
          </cell>
          <cell r="D1366">
            <v>45304</v>
          </cell>
          <cell r="E1366" t="str">
            <v>Jan-24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5</v>
          </cell>
          <cell r="O1366">
            <v>33</v>
          </cell>
          <cell r="P1366">
            <v>42</v>
          </cell>
          <cell r="Q1366">
            <v>38</v>
          </cell>
          <cell r="R1366">
            <v>34</v>
          </cell>
          <cell r="S1366">
            <v>0</v>
          </cell>
          <cell r="T1366">
            <v>152</v>
          </cell>
          <cell r="U1366">
            <v>0</v>
          </cell>
          <cell r="V1366">
            <v>5</v>
          </cell>
          <cell r="W1366">
            <v>33</v>
          </cell>
          <cell r="X1366">
            <v>42</v>
          </cell>
          <cell r="Y1366">
            <v>38</v>
          </cell>
          <cell r="Z1366">
            <v>34</v>
          </cell>
          <cell r="AA1366">
            <v>0</v>
          </cell>
          <cell r="AB1366">
            <v>152</v>
          </cell>
          <cell r="AC1366">
            <v>1</v>
          </cell>
          <cell r="AD1366" t="str">
            <v>TIDAK</v>
          </cell>
          <cell r="AE1366" t="str">
            <v>TIDAK</v>
          </cell>
          <cell r="AF1366">
            <v>152</v>
          </cell>
          <cell r="AG1366">
            <v>1</v>
          </cell>
          <cell r="AH1366" t="str">
            <v>SAPHIRE</v>
          </cell>
          <cell r="AI1366">
            <v>0</v>
          </cell>
          <cell r="AJ1366" t="str">
            <v>Y</v>
          </cell>
          <cell r="AK1366">
            <v>0</v>
          </cell>
          <cell r="AL1366">
            <v>45261</v>
          </cell>
          <cell r="AM1366">
            <v>45701</v>
          </cell>
          <cell r="AN1366">
            <v>1</v>
          </cell>
          <cell r="AO1366">
            <v>152</v>
          </cell>
          <cell r="AP1366" t="str">
            <v>-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 t="str">
            <v/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 t="str">
            <v/>
          </cell>
          <cell r="BH1366">
            <v>0</v>
          </cell>
          <cell r="BI1366">
            <v>0</v>
          </cell>
          <cell r="BJ1366">
            <v>0</v>
          </cell>
          <cell r="BK1366">
            <v>0</v>
          </cell>
          <cell r="BL1366">
            <v>0</v>
          </cell>
          <cell r="BM1366" t="str">
            <v/>
          </cell>
          <cell r="BN1366">
            <v>0</v>
          </cell>
          <cell r="BO1366" t="str">
            <v/>
          </cell>
          <cell r="BP1366">
            <v>0</v>
          </cell>
          <cell r="BQ1366">
            <v>0</v>
          </cell>
          <cell r="BR1366">
            <v>0</v>
          </cell>
          <cell r="BS1366">
            <v>0</v>
          </cell>
          <cell r="BT1366">
            <v>0</v>
          </cell>
          <cell r="BU1366" t="str">
            <v/>
          </cell>
          <cell r="BV1366">
            <v>0</v>
          </cell>
          <cell r="BW1366">
            <v>7</v>
          </cell>
          <cell r="BX1366" t="str">
            <v>DOWNGRADE</v>
          </cell>
          <cell r="BY1366" t="str">
            <v>RESET</v>
          </cell>
        </row>
        <row r="1367">
          <cell r="A1367" t="str">
            <v>A3685</v>
          </cell>
          <cell r="B1367" t="str">
            <v>Henok Christovel Valentino Mewengkang</v>
          </cell>
          <cell r="C1367" t="str">
            <v>TEMA HAJI</v>
          </cell>
          <cell r="D1367">
            <v>45318</v>
          </cell>
          <cell r="E1367" t="str">
            <v>Jan-24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1</v>
          </cell>
          <cell r="O1367">
            <v>15</v>
          </cell>
          <cell r="P1367">
            <v>42</v>
          </cell>
          <cell r="Q1367">
            <v>38</v>
          </cell>
          <cell r="R1367">
            <v>39</v>
          </cell>
          <cell r="S1367">
            <v>22</v>
          </cell>
          <cell r="T1367">
            <v>157</v>
          </cell>
          <cell r="U1367">
            <v>0</v>
          </cell>
          <cell r="V1367">
            <v>1</v>
          </cell>
          <cell r="W1367">
            <v>15</v>
          </cell>
          <cell r="X1367">
            <v>42</v>
          </cell>
          <cell r="Y1367">
            <v>38</v>
          </cell>
          <cell r="Z1367">
            <v>39</v>
          </cell>
          <cell r="AA1367">
            <v>22</v>
          </cell>
          <cell r="AB1367">
            <v>157</v>
          </cell>
          <cell r="AC1367">
            <v>0</v>
          </cell>
          <cell r="AD1367" t="str">
            <v>TIDAK</v>
          </cell>
          <cell r="AE1367" t="str">
            <v>TIDAK</v>
          </cell>
          <cell r="AF1367">
            <v>157</v>
          </cell>
          <cell r="AG1367">
            <v>1</v>
          </cell>
          <cell r="AH1367" t="str">
            <v>SAPHIRE</v>
          </cell>
          <cell r="AI1367">
            <v>0</v>
          </cell>
          <cell r="AJ1367" t="str">
            <v>Y</v>
          </cell>
          <cell r="AK1367">
            <v>0</v>
          </cell>
          <cell r="AL1367">
            <v>45261</v>
          </cell>
          <cell r="AM1367">
            <v>45701</v>
          </cell>
          <cell r="AN1367">
            <v>1</v>
          </cell>
          <cell r="AO1367">
            <v>157</v>
          </cell>
          <cell r="AP1367" t="str">
            <v>-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 t="str">
            <v/>
          </cell>
          <cell r="AW1367">
            <v>45</v>
          </cell>
          <cell r="AX1367">
            <v>44</v>
          </cell>
          <cell r="AY1367">
            <v>38</v>
          </cell>
          <cell r="AZ1367">
            <v>40</v>
          </cell>
          <cell r="BA1367">
            <v>33</v>
          </cell>
          <cell r="BB1367">
            <v>45</v>
          </cell>
          <cell r="BC1367">
            <v>44</v>
          </cell>
          <cell r="BD1367">
            <v>38</v>
          </cell>
          <cell r="BE1367">
            <v>40</v>
          </cell>
          <cell r="BF1367">
            <v>33</v>
          </cell>
          <cell r="BG1367">
            <v>19</v>
          </cell>
          <cell r="BH1367">
            <v>45</v>
          </cell>
          <cell r="BI1367">
            <v>44</v>
          </cell>
          <cell r="BJ1367">
            <v>38</v>
          </cell>
          <cell r="BK1367">
            <v>40</v>
          </cell>
          <cell r="BL1367">
            <v>33</v>
          </cell>
          <cell r="BM1367">
            <v>14</v>
          </cell>
          <cell r="BN1367">
            <v>233</v>
          </cell>
          <cell r="BO1367">
            <v>19</v>
          </cell>
          <cell r="BP1367">
            <v>45</v>
          </cell>
          <cell r="BQ1367">
            <v>44</v>
          </cell>
          <cell r="BR1367">
            <v>38</v>
          </cell>
          <cell r="BS1367">
            <v>40</v>
          </cell>
          <cell r="BT1367">
            <v>33</v>
          </cell>
          <cell r="BU1367">
            <v>14</v>
          </cell>
          <cell r="BV1367">
            <v>233</v>
          </cell>
          <cell r="BW1367">
            <v>0</v>
          </cell>
          <cell r="BX1367" t="str">
            <v>TIDAK</v>
          </cell>
          <cell r="BY1367" t="str">
            <v>TIDAK</v>
          </cell>
        </row>
        <row r="1368">
          <cell r="A1368" t="str">
            <v>A4082</v>
          </cell>
          <cell r="B1368" t="str">
            <v>IRANI SALSABILA</v>
          </cell>
          <cell r="C1368" t="str">
            <v>TEMA HAJI</v>
          </cell>
          <cell r="D1368">
            <v>45455</v>
          </cell>
          <cell r="E1368" t="str">
            <v>Jun-24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1</v>
          </cell>
          <cell r="T1368">
            <v>1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1</v>
          </cell>
          <cell r="AB1368">
            <v>1</v>
          </cell>
          <cell r="AC1368">
            <v>0</v>
          </cell>
          <cell r="AD1368" t="str">
            <v>TIDAK</v>
          </cell>
          <cell r="AE1368" t="str">
            <v>TIDAK</v>
          </cell>
          <cell r="AF1368">
            <v>1</v>
          </cell>
          <cell r="AG1368">
            <v>1</v>
          </cell>
          <cell r="AH1368" t="str">
            <v>SAPHIRE</v>
          </cell>
          <cell r="AI1368">
            <v>0</v>
          </cell>
          <cell r="AJ1368" t="str">
            <v>FALSE</v>
          </cell>
          <cell r="AK1368">
            <v>0</v>
          </cell>
          <cell r="AL1368">
            <v>45261</v>
          </cell>
          <cell r="AM1368">
            <v>45701</v>
          </cell>
          <cell r="AN1368">
            <v>1</v>
          </cell>
          <cell r="AO1368">
            <v>1</v>
          </cell>
          <cell r="AP1368" t="str">
            <v>-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 t="str">
            <v/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1</v>
          </cell>
          <cell r="BH1368">
            <v>0</v>
          </cell>
          <cell r="BI1368">
            <v>0</v>
          </cell>
          <cell r="BJ1368">
            <v>0</v>
          </cell>
          <cell r="BK1368">
            <v>0</v>
          </cell>
          <cell r="BL1368">
            <v>0</v>
          </cell>
          <cell r="BM1368" t="str">
            <v/>
          </cell>
          <cell r="BN1368">
            <v>1</v>
          </cell>
          <cell r="BO1368">
            <v>1</v>
          </cell>
          <cell r="BP1368">
            <v>0</v>
          </cell>
          <cell r="BQ1368">
            <v>0</v>
          </cell>
          <cell r="BR1368">
            <v>0</v>
          </cell>
          <cell r="BS1368">
            <v>0</v>
          </cell>
          <cell r="BT1368">
            <v>0</v>
          </cell>
          <cell r="BU1368" t="str">
            <v/>
          </cell>
          <cell r="BV1368">
            <v>1</v>
          </cell>
          <cell r="BW1368">
            <v>6</v>
          </cell>
          <cell r="BX1368" t="str">
            <v>DOWNGRADE</v>
          </cell>
          <cell r="BY1368" t="str">
            <v>RESET</v>
          </cell>
        </row>
        <row r="1369">
          <cell r="A1369" t="str">
            <v>A3954</v>
          </cell>
          <cell r="B1369" t="str">
            <v>Justian Pilar Prambar Galaphuri</v>
          </cell>
          <cell r="C1369" t="str">
            <v>TEMA HAJI</v>
          </cell>
          <cell r="D1369">
            <v>45381</v>
          </cell>
          <cell r="E1369" t="str">
            <v>Mar-24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1</v>
          </cell>
          <cell r="Q1369">
            <v>10</v>
          </cell>
          <cell r="R1369">
            <v>18</v>
          </cell>
          <cell r="S1369">
            <v>1</v>
          </cell>
          <cell r="T1369">
            <v>30</v>
          </cell>
          <cell r="U1369">
            <v>0</v>
          </cell>
          <cell r="V1369">
            <v>0</v>
          </cell>
          <cell r="W1369">
            <v>0</v>
          </cell>
          <cell r="X1369">
            <v>1</v>
          </cell>
          <cell r="Y1369">
            <v>10</v>
          </cell>
          <cell r="Z1369">
            <v>18</v>
          </cell>
          <cell r="AA1369">
            <v>1</v>
          </cell>
          <cell r="AB1369">
            <v>30</v>
          </cell>
          <cell r="AC1369">
            <v>0</v>
          </cell>
          <cell r="AD1369" t="str">
            <v>TIDAK</v>
          </cell>
          <cell r="AE1369" t="str">
            <v>TIDAK</v>
          </cell>
          <cell r="AF1369">
            <v>30</v>
          </cell>
          <cell r="AG1369">
            <v>1</v>
          </cell>
          <cell r="AH1369" t="str">
            <v>SAPHIRE</v>
          </cell>
          <cell r="AI1369">
            <v>0</v>
          </cell>
          <cell r="AJ1369" t="str">
            <v>FALSE</v>
          </cell>
          <cell r="AK1369">
            <v>0</v>
          </cell>
          <cell r="AL1369">
            <v>45261</v>
          </cell>
          <cell r="AM1369">
            <v>45701</v>
          </cell>
          <cell r="AN1369">
            <v>1</v>
          </cell>
          <cell r="AO1369">
            <v>30</v>
          </cell>
          <cell r="AP1369" t="str">
            <v>-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 t="str">
            <v/>
          </cell>
          <cell r="AW1369">
            <v>0</v>
          </cell>
          <cell r="AX1369">
            <v>4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4</v>
          </cell>
          <cell r="BD1369">
            <v>0</v>
          </cell>
          <cell r="BE1369">
            <v>0</v>
          </cell>
          <cell r="BF1369">
            <v>0</v>
          </cell>
          <cell r="BG1369" t="str">
            <v/>
          </cell>
          <cell r="BH1369">
            <v>0</v>
          </cell>
          <cell r="BI1369">
            <v>4</v>
          </cell>
          <cell r="BJ1369">
            <v>0</v>
          </cell>
          <cell r="BK1369">
            <v>0</v>
          </cell>
          <cell r="BL1369">
            <v>0</v>
          </cell>
          <cell r="BM1369" t="str">
            <v/>
          </cell>
          <cell r="BN1369">
            <v>4</v>
          </cell>
          <cell r="BO1369" t="str">
            <v/>
          </cell>
          <cell r="BP1369">
            <v>0</v>
          </cell>
          <cell r="BQ1369">
            <v>4</v>
          </cell>
          <cell r="BR1369">
            <v>0</v>
          </cell>
          <cell r="BS1369">
            <v>0</v>
          </cell>
          <cell r="BT1369">
            <v>0</v>
          </cell>
          <cell r="BU1369" t="str">
            <v/>
          </cell>
          <cell r="BV1369">
            <v>4</v>
          </cell>
          <cell r="BW1369">
            <v>6</v>
          </cell>
          <cell r="BX1369" t="str">
            <v>DOWNGRADE</v>
          </cell>
          <cell r="BY1369" t="str">
            <v>RESET</v>
          </cell>
        </row>
        <row r="1370">
          <cell r="A1370" t="str">
            <v>A3709</v>
          </cell>
          <cell r="B1370" t="str">
            <v>Kayla Putria Elfreda</v>
          </cell>
          <cell r="C1370" t="str">
            <v>TEMA HAJI</v>
          </cell>
          <cell r="D1370">
            <v>45318</v>
          </cell>
          <cell r="E1370" t="str">
            <v>Jan-24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4</v>
          </cell>
          <cell r="O1370">
            <v>10</v>
          </cell>
          <cell r="P1370">
            <v>0</v>
          </cell>
          <cell r="Q1370">
            <v>1</v>
          </cell>
          <cell r="R1370">
            <v>0</v>
          </cell>
          <cell r="S1370" t="str">
            <v/>
          </cell>
          <cell r="T1370">
            <v>15</v>
          </cell>
          <cell r="U1370">
            <v>0</v>
          </cell>
          <cell r="V1370">
            <v>4</v>
          </cell>
          <cell r="W1370">
            <v>10</v>
          </cell>
          <cell r="X1370">
            <v>0</v>
          </cell>
          <cell r="Y1370">
            <v>1</v>
          </cell>
          <cell r="Z1370">
            <v>0</v>
          </cell>
          <cell r="AA1370" t="str">
            <v/>
          </cell>
          <cell r="AB1370">
            <v>15</v>
          </cell>
          <cell r="AC1370">
            <v>3</v>
          </cell>
          <cell r="AD1370" t="str">
            <v>DOWNGRADE</v>
          </cell>
          <cell r="AE1370" t="str">
            <v>TIDAK</v>
          </cell>
          <cell r="AF1370">
            <v>7.5</v>
          </cell>
          <cell r="AG1370">
            <v>1</v>
          </cell>
          <cell r="AH1370" t="str">
            <v>SAPHIRE</v>
          </cell>
          <cell r="AI1370">
            <v>0</v>
          </cell>
          <cell r="AJ1370" t="str">
            <v>FALSE</v>
          </cell>
          <cell r="AK1370">
            <v>0</v>
          </cell>
          <cell r="AL1370">
            <v>45261</v>
          </cell>
          <cell r="AM1370">
            <v>45701</v>
          </cell>
          <cell r="AN1370">
            <v>1</v>
          </cell>
          <cell r="AO1370">
            <v>7.5</v>
          </cell>
          <cell r="AP1370" t="str">
            <v>-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 t="str">
            <v/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 t="str">
            <v/>
          </cell>
          <cell r="BH1370">
            <v>0</v>
          </cell>
          <cell r="BI1370">
            <v>0</v>
          </cell>
          <cell r="BJ1370">
            <v>0</v>
          </cell>
          <cell r="BK1370">
            <v>0</v>
          </cell>
          <cell r="BL1370">
            <v>0</v>
          </cell>
          <cell r="BM1370" t="str">
            <v/>
          </cell>
          <cell r="BN1370">
            <v>0</v>
          </cell>
          <cell r="BO1370" t="str">
            <v/>
          </cell>
          <cell r="BP1370">
            <v>0</v>
          </cell>
          <cell r="BQ1370">
            <v>0</v>
          </cell>
          <cell r="BR1370">
            <v>0</v>
          </cell>
          <cell r="BS1370">
            <v>0</v>
          </cell>
          <cell r="BT1370">
            <v>0</v>
          </cell>
          <cell r="BU1370" t="str">
            <v/>
          </cell>
          <cell r="BV1370">
            <v>0</v>
          </cell>
          <cell r="BW1370">
            <v>7</v>
          </cell>
          <cell r="BX1370" t="str">
            <v>DOWNGRADE</v>
          </cell>
          <cell r="BY1370" t="str">
            <v>RESET</v>
          </cell>
        </row>
        <row r="1371">
          <cell r="A1371" t="str">
            <v>A3537</v>
          </cell>
          <cell r="B1371" t="str">
            <v>Khoiriyah Ayu Saputri</v>
          </cell>
          <cell r="C1371" t="str">
            <v>TEMA HAJI</v>
          </cell>
          <cell r="D1371">
            <v>45293</v>
          </cell>
          <cell r="E1371" t="str">
            <v>Jan-24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42</v>
          </cell>
          <cell r="O1371">
            <v>13</v>
          </cell>
          <cell r="P1371">
            <v>0</v>
          </cell>
          <cell r="Q1371">
            <v>0</v>
          </cell>
          <cell r="R1371">
            <v>0</v>
          </cell>
          <cell r="S1371" t="str">
            <v/>
          </cell>
          <cell r="T1371">
            <v>55</v>
          </cell>
          <cell r="U1371">
            <v>0</v>
          </cell>
          <cell r="V1371">
            <v>42</v>
          </cell>
          <cell r="W1371">
            <v>13</v>
          </cell>
          <cell r="X1371">
            <v>0</v>
          </cell>
          <cell r="Y1371">
            <v>0</v>
          </cell>
          <cell r="Z1371">
            <v>0</v>
          </cell>
          <cell r="AA1371" t="str">
            <v/>
          </cell>
          <cell r="AB1371">
            <v>55</v>
          </cell>
          <cell r="AC1371">
            <v>4</v>
          </cell>
          <cell r="AD1371" t="str">
            <v>DOWNGRADE</v>
          </cell>
          <cell r="AE1371" t="str">
            <v>RESET</v>
          </cell>
          <cell r="AF1371">
            <v>0</v>
          </cell>
          <cell r="AG1371">
            <v>1</v>
          </cell>
          <cell r="AH1371" t="str">
            <v>SAPHIRE</v>
          </cell>
          <cell r="AI1371">
            <v>0</v>
          </cell>
          <cell r="AJ1371" t="str">
            <v>FALSE</v>
          </cell>
          <cell r="AK1371">
            <v>0</v>
          </cell>
          <cell r="AL1371">
            <v>45261</v>
          </cell>
          <cell r="AM1371">
            <v>45701</v>
          </cell>
          <cell r="AN1371">
            <v>1</v>
          </cell>
          <cell r="AO1371">
            <v>0</v>
          </cell>
          <cell r="AP1371" t="str">
            <v>-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 t="str">
            <v/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 t="str">
            <v/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 t="str">
            <v/>
          </cell>
          <cell r="BN1371">
            <v>0</v>
          </cell>
          <cell r="BO1371" t="str">
            <v/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 t="str">
            <v/>
          </cell>
          <cell r="BV1371">
            <v>0</v>
          </cell>
          <cell r="BW1371">
            <v>7</v>
          </cell>
          <cell r="BX1371" t="str">
            <v>DOWNGRADE</v>
          </cell>
          <cell r="BY1371" t="str">
            <v>RESET</v>
          </cell>
        </row>
        <row r="1372">
          <cell r="A1372" t="str">
            <v>A3629</v>
          </cell>
          <cell r="B1372" t="str">
            <v>Lia Anisa</v>
          </cell>
          <cell r="C1372" t="str">
            <v>TEMA HAJI</v>
          </cell>
          <cell r="D1372">
            <v>45306</v>
          </cell>
          <cell r="E1372" t="str">
            <v>Jan-24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14</v>
          </cell>
          <cell r="O1372">
            <v>33</v>
          </cell>
          <cell r="P1372">
            <v>15</v>
          </cell>
          <cell r="Q1372">
            <v>0</v>
          </cell>
          <cell r="R1372">
            <v>29</v>
          </cell>
          <cell r="S1372">
            <v>1</v>
          </cell>
          <cell r="T1372">
            <v>92</v>
          </cell>
          <cell r="U1372">
            <v>0</v>
          </cell>
          <cell r="V1372">
            <v>14</v>
          </cell>
          <cell r="W1372">
            <v>33</v>
          </cell>
          <cell r="X1372">
            <v>15</v>
          </cell>
          <cell r="Y1372">
            <v>0</v>
          </cell>
          <cell r="Z1372">
            <v>29</v>
          </cell>
          <cell r="AA1372">
            <v>1</v>
          </cell>
          <cell r="AB1372">
            <v>92</v>
          </cell>
          <cell r="AC1372">
            <v>1</v>
          </cell>
          <cell r="AD1372" t="str">
            <v>TIDAK</v>
          </cell>
          <cell r="AE1372" t="str">
            <v>TIDAK</v>
          </cell>
          <cell r="AF1372">
            <v>92</v>
          </cell>
          <cell r="AG1372">
            <v>1</v>
          </cell>
          <cell r="AH1372" t="str">
            <v>SAPHIRE</v>
          </cell>
          <cell r="AI1372">
            <v>0</v>
          </cell>
          <cell r="AJ1372" t="str">
            <v>Y</v>
          </cell>
          <cell r="AK1372">
            <v>0</v>
          </cell>
          <cell r="AL1372">
            <v>45261</v>
          </cell>
          <cell r="AM1372">
            <v>45701</v>
          </cell>
          <cell r="AN1372">
            <v>1</v>
          </cell>
          <cell r="AO1372">
            <v>92</v>
          </cell>
          <cell r="AP1372" t="str">
            <v>-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 t="str">
            <v/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 t="str">
            <v/>
          </cell>
          <cell r="BH1372">
            <v>0</v>
          </cell>
          <cell r="BI1372">
            <v>0</v>
          </cell>
          <cell r="BJ1372">
            <v>0</v>
          </cell>
          <cell r="BK1372">
            <v>0</v>
          </cell>
          <cell r="BL1372">
            <v>0</v>
          </cell>
          <cell r="BM1372" t="str">
            <v/>
          </cell>
          <cell r="BN1372">
            <v>0</v>
          </cell>
          <cell r="BO1372" t="str">
            <v/>
          </cell>
          <cell r="BP1372">
            <v>0</v>
          </cell>
          <cell r="BQ1372">
            <v>0</v>
          </cell>
          <cell r="BR1372">
            <v>0</v>
          </cell>
          <cell r="BS1372">
            <v>0</v>
          </cell>
          <cell r="BT1372">
            <v>0</v>
          </cell>
          <cell r="BU1372" t="str">
            <v/>
          </cell>
          <cell r="BV1372">
            <v>0</v>
          </cell>
          <cell r="BW1372">
            <v>7</v>
          </cell>
          <cell r="BX1372" t="str">
            <v>DOWNGRADE</v>
          </cell>
          <cell r="BY1372" t="str">
            <v>RESET</v>
          </cell>
        </row>
        <row r="1373">
          <cell r="A1373" t="str">
            <v>A3531</v>
          </cell>
          <cell r="B1373" t="str">
            <v>Lia Saefa Sadiyah</v>
          </cell>
          <cell r="C1373" t="str">
            <v>TEMA HAJI</v>
          </cell>
          <cell r="D1373">
            <v>45294</v>
          </cell>
          <cell r="E1373" t="str">
            <v>Jan-24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26</v>
          </cell>
          <cell r="O1373">
            <v>0</v>
          </cell>
          <cell r="P1373">
            <v>16</v>
          </cell>
          <cell r="Q1373">
            <v>0</v>
          </cell>
          <cell r="R1373">
            <v>25</v>
          </cell>
          <cell r="S1373">
            <v>6</v>
          </cell>
          <cell r="T1373">
            <v>73</v>
          </cell>
          <cell r="U1373">
            <v>0</v>
          </cell>
          <cell r="V1373">
            <v>26</v>
          </cell>
          <cell r="W1373">
            <v>0</v>
          </cell>
          <cell r="X1373">
            <v>16</v>
          </cell>
          <cell r="Y1373">
            <v>0</v>
          </cell>
          <cell r="Z1373">
            <v>25</v>
          </cell>
          <cell r="AA1373">
            <v>6</v>
          </cell>
          <cell r="AB1373">
            <v>73</v>
          </cell>
          <cell r="AC1373">
            <v>2</v>
          </cell>
          <cell r="AD1373" t="str">
            <v>TIDAK</v>
          </cell>
          <cell r="AE1373" t="str">
            <v>TIDAK</v>
          </cell>
          <cell r="AF1373">
            <v>73</v>
          </cell>
          <cell r="AG1373">
            <v>1</v>
          </cell>
          <cell r="AH1373" t="str">
            <v>SAPHIRE</v>
          </cell>
          <cell r="AI1373">
            <v>0</v>
          </cell>
          <cell r="AJ1373" t="str">
            <v>Y</v>
          </cell>
          <cell r="AK1373">
            <v>0</v>
          </cell>
          <cell r="AL1373">
            <v>45261</v>
          </cell>
          <cell r="AM1373">
            <v>45701</v>
          </cell>
          <cell r="AN1373">
            <v>1</v>
          </cell>
          <cell r="AO1373">
            <v>73</v>
          </cell>
          <cell r="AP1373" t="str">
            <v>-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 t="str">
            <v/>
          </cell>
          <cell r="AW1373">
            <v>1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1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3</v>
          </cell>
          <cell r="BH1373">
            <v>1</v>
          </cell>
          <cell r="BI1373">
            <v>0</v>
          </cell>
          <cell r="BJ1373">
            <v>0</v>
          </cell>
          <cell r="BK1373">
            <v>0</v>
          </cell>
          <cell r="BL1373">
            <v>0</v>
          </cell>
          <cell r="BM1373">
            <v>0</v>
          </cell>
          <cell r="BN1373">
            <v>4</v>
          </cell>
          <cell r="BO1373">
            <v>3</v>
          </cell>
          <cell r="BP1373">
            <v>1</v>
          </cell>
          <cell r="BQ1373">
            <v>0</v>
          </cell>
          <cell r="BR1373">
            <v>0</v>
          </cell>
          <cell r="BS1373">
            <v>0</v>
          </cell>
          <cell r="BT1373">
            <v>0</v>
          </cell>
          <cell r="BU1373">
            <v>0</v>
          </cell>
          <cell r="BV1373">
            <v>4</v>
          </cell>
          <cell r="BW1373">
            <v>5</v>
          </cell>
          <cell r="BX1373" t="str">
            <v>DOWNGRADE</v>
          </cell>
          <cell r="BY1373" t="str">
            <v>RESET</v>
          </cell>
        </row>
        <row r="1374">
          <cell r="A1374" t="str">
            <v>A3526</v>
          </cell>
          <cell r="B1374" t="str">
            <v>Lina Yusantika</v>
          </cell>
          <cell r="C1374" t="str">
            <v>TEMA HAJI</v>
          </cell>
          <cell r="D1374">
            <v>45293</v>
          </cell>
          <cell r="E1374" t="str">
            <v>Jan-24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37</v>
          </cell>
          <cell r="O1374">
            <v>4</v>
          </cell>
          <cell r="P1374">
            <v>1</v>
          </cell>
          <cell r="Q1374">
            <v>0</v>
          </cell>
          <cell r="R1374">
            <v>0</v>
          </cell>
          <cell r="S1374" t="str">
            <v/>
          </cell>
          <cell r="T1374">
            <v>42</v>
          </cell>
          <cell r="U1374">
            <v>0</v>
          </cell>
          <cell r="V1374">
            <v>37</v>
          </cell>
          <cell r="W1374">
            <v>4</v>
          </cell>
          <cell r="X1374">
            <v>1</v>
          </cell>
          <cell r="Y1374">
            <v>0</v>
          </cell>
          <cell r="Z1374">
            <v>0</v>
          </cell>
          <cell r="AA1374" t="str">
            <v/>
          </cell>
          <cell r="AB1374">
            <v>42</v>
          </cell>
          <cell r="AC1374">
            <v>3</v>
          </cell>
          <cell r="AD1374" t="str">
            <v>DOWNGRADE</v>
          </cell>
          <cell r="AE1374" t="str">
            <v>RESET</v>
          </cell>
          <cell r="AF1374">
            <v>0</v>
          </cell>
          <cell r="AG1374">
            <v>1</v>
          </cell>
          <cell r="AH1374" t="str">
            <v>SAPHIRE</v>
          </cell>
          <cell r="AI1374">
            <v>0</v>
          </cell>
          <cell r="AJ1374" t="str">
            <v>FALSE</v>
          </cell>
          <cell r="AK1374">
            <v>0</v>
          </cell>
          <cell r="AL1374">
            <v>45261</v>
          </cell>
          <cell r="AM1374">
            <v>45701</v>
          </cell>
          <cell r="AN1374">
            <v>1</v>
          </cell>
          <cell r="AO1374">
            <v>0</v>
          </cell>
          <cell r="AP1374" t="str">
            <v>-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 t="str">
            <v/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 t="str">
            <v/>
          </cell>
          <cell r="BH1374">
            <v>0</v>
          </cell>
          <cell r="BI1374">
            <v>0</v>
          </cell>
          <cell r="BJ1374">
            <v>0</v>
          </cell>
          <cell r="BK1374">
            <v>0</v>
          </cell>
          <cell r="BL1374">
            <v>0</v>
          </cell>
          <cell r="BM1374" t="str">
            <v/>
          </cell>
          <cell r="BN1374">
            <v>0</v>
          </cell>
          <cell r="BO1374" t="str">
            <v/>
          </cell>
          <cell r="BP1374">
            <v>0</v>
          </cell>
          <cell r="BQ1374">
            <v>0</v>
          </cell>
          <cell r="BR1374">
            <v>0</v>
          </cell>
          <cell r="BS1374">
            <v>0</v>
          </cell>
          <cell r="BT1374">
            <v>0</v>
          </cell>
          <cell r="BU1374" t="str">
            <v/>
          </cell>
          <cell r="BV1374">
            <v>0</v>
          </cell>
          <cell r="BW1374">
            <v>7</v>
          </cell>
          <cell r="BX1374" t="str">
            <v>DOWNGRADE</v>
          </cell>
          <cell r="BY1374" t="str">
            <v>RESET</v>
          </cell>
        </row>
        <row r="1375">
          <cell r="A1375" t="str">
            <v>A3957</v>
          </cell>
          <cell r="B1375" t="str">
            <v>Mar Ah Nur Ardillah</v>
          </cell>
          <cell r="C1375" t="str">
            <v>TEMA HAJI</v>
          </cell>
          <cell r="D1375">
            <v>45401</v>
          </cell>
          <cell r="E1375" t="str">
            <v>Apr-24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4</v>
          </cell>
          <cell r="R1375">
            <v>5</v>
          </cell>
          <cell r="S1375" t="str">
            <v/>
          </cell>
          <cell r="T1375">
            <v>9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4</v>
          </cell>
          <cell r="Z1375">
            <v>5</v>
          </cell>
          <cell r="AA1375" t="str">
            <v/>
          </cell>
          <cell r="AB1375">
            <v>9</v>
          </cell>
          <cell r="AC1375">
            <v>1</v>
          </cell>
          <cell r="AD1375" t="str">
            <v>TIDAK</v>
          </cell>
          <cell r="AE1375" t="str">
            <v>TIDAK</v>
          </cell>
          <cell r="AF1375">
            <v>9</v>
          </cell>
          <cell r="AG1375">
            <v>1</v>
          </cell>
          <cell r="AH1375" t="str">
            <v>SAPHIRE</v>
          </cell>
          <cell r="AI1375">
            <v>0</v>
          </cell>
          <cell r="AJ1375" t="str">
            <v>FALSE</v>
          </cell>
          <cell r="AK1375">
            <v>0</v>
          </cell>
          <cell r="AL1375">
            <v>45261</v>
          </cell>
          <cell r="AM1375">
            <v>45701</v>
          </cell>
          <cell r="AN1375">
            <v>1</v>
          </cell>
          <cell r="AO1375">
            <v>9</v>
          </cell>
          <cell r="AP1375" t="str">
            <v>-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 t="str">
            <v/>
          </cell>
          <cell r="AW1375">
            <v>2</v>
          </cell>
          <cell r="AX1375">
            <v>8</v>
          </cell>
          <cell r="AY1375">
            <v>2</v>
          </cell>
          <cell r="AZ1375">
            <v>0</v>
          </cell>
          <cell r="BA1375">
            <v>0</v>
          </cell>
          <cell r="BB1375">
            <v>2</v>
          </cell>
          <cell r="BC1375">
            <v>8</v>
          </cell>
          <cell r="BD1375">
            <v>2</v>
          </cell>
          <cell r="BE1375">
            <v>0</v>
          </cell>
          <cell r="BF1375">
            <v>0</v>
          </cell>
          <cell r="BG1375">
            <v>2</v>
          </cell>
          <cell r="BH1375">
            <v>2</v>
          </cell>
          <cell r="BI1375">
            <v>8</v>
          </cell>
          <cell r="BJ1375">
            <v>2</v>
          </cell>
          <cell r="BK1375">
            <v>0</v>
          </cell>
          <cell r="BL1375">
            <v>0</v>
          </cell>
          <cell r="BM1375" t="str">
            <v/>
          </cell>
          <cell r="BN1375">
            <v>14</v>
          </cell>
          <cell r="BO1375">
            <v>2</v>
          </cell>
          <cell r="BP1375">
            <v>2</v>
          </cell>
          <cell r="BQ1375">
            <v>8</v>
          </cell>
          <cell r="BR1375">
            <v>2</v>
          </cell>
          <cell r="BS1375">
            <v>0</v>
          </cell>
          <cell r="BT1375">
            <v>0</v>
          </cell>
          <cell r="BU1375" t="str">
            <v/>
          </cell>
          <cell r="BV1375">
            <v>14</v>
          </cell>
          <cell r="BW1375">
            <v>3</v>
          </cell>
          <cell r="BX1375" t="str">
            <v>DOWNGRADE</v>
          </cell>
          <cell r="BY1375" t="str">
            <v>RESET</v>
          </cell>
        </row>
        <row r="1376">
          <cell r="A1376" t="str">
            <v>A3956</v>
          </cell>
          <cell r="B1376" t="str">
            <v>Maratun Sholikhah</v>
          </cell>
          <cell r="C1376" t="str">
            <v>TEMA HAJI</v>
          </cell>
          <cell r="D1376">
            <v>45381</v>
          </cell>
          <cell r="E1376" t="str">
            <v>Mar-24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1</v>
          </cell>
          <cell r="Q1376">
            <v>18</v>
          </cell>
          <cell r="R1376">
            <v>18</v>
          </cell>
          <cell r="S1376">
            <v>10</v>
          </cell>
          <cell r="T1376">
            <v>47</v>
          </cell>
          <cell r="U1376">
            <v>0</v>
          </cell>
          <cell r="V1376">
            <v>0</v>
          </cell>
          <cell r="W1376">
            <v>0</v>
          </cell>
          <cell r="X1376">
            <v>1</v>
          </cell>
          <cell r="Y1376">
            <v>18</v>
          </cell>
          <cell r="Z1376">
            <v>18</v>
          </cell>
          <cell r="AA1376">
            <v>10</v>
          </cell>
          <cell r="AB1376">
            <v>47</v>
          </cell>
          <cell r="AC1376">
            <v>0</v>
          </cell>
          <cell r="AD1376" t="str">
            <v>TIDAK</v>
          </cell>
          <cell r="AE1376" t="str">
            <v>TIDAK</v>
          </cell>
          <cell r="AF1376">
            <v>47</v>
          </cell>
          <cell r="AG1376">
            <v>1</v>
          </cell>
          <cell r="AH1376" t="str">
            <v>SAPHIRE</v>
          </cell>
          <cell r="AI1376">
            <v>0</v>
          </cell>
          <cell r="AJ1376" t="str">
            <v>FALSE</v>
          </cell>
          <cell r="AK1376">
            <v>0</v>
          </cell>
          <cell r="AL1376">
            <v>45261</v>
          </cell>
          <cell r="AM1376">
            <v>45701</v>
          </cell>
          <cell r="AN1376">
            <v>1</v>
          </cell>
          <cell r="AO1376">
            <v>47</v>
          </cell>
          <cell r="AP1376" t="str">
            <v>-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 t="str">
            <v/>
          </cell>
          <cell r="AW1376">
            <v>22</v>
          </cell>
          <cell r="AX1376">
            <v>0</v>
          </cell>
          <cell r="AY1376">
            <v>0</v>
          </cell>
          <cell r="AZ1376">
            <v>1</v>
          </cell>
          <cell r="BA1376">
            <v>0</v>
          </cell>
          <cell r="BB1376">
            <v>22</v>
          </cell>
          <cell r="BC1376">
            <v>0</v>
          </cell>
          <cell r="BD1376">
            <v>0</v>
          </cell>
          <cell r="BE1376">
            <v>1</v>
          </cell>
          <cell r="BF1376">
            <v>0</v>
          </cell>
          <cell r="BG1376">
            <v>14</v>
          </cell>
          <cell r="BH1376">
            <v>22</v>
          </cell>
          <cell r="BI1376">
            <v>0</v>
          </cell>
          <cell r="BJ1376">
            <v>0</v>
          </cell>
          <cell r="BK1376">
            <v>1</v>
          </cell>
          <cell r="BL1376">
            <v>0</v>
          </cell>
          <cell r="BM1376">
            <v>1</v>
          </cell>
          <cell r="BN1376">
            <v>38</v>
          </cell>
          <cell r="BO1376">
            <v>14</v>
          </cell>
          <cell r="BP1376">
            <v>22</v>
          </cell>
          <cell r="BQ1376">
            <v>0</v>
          </cell>
          <cell r="BR1376">
            <v>0</v>
          </cell>
          <cell r="BS1376">
            <v>1</v>
          </cell>
          <cell r="BT1376">
            <v>0</v>
          </cell>
          <cell r="BU1376">
            <v>1</v>
          </cell>
          <cell r="BV1376">
            <v>38</v>
          </cell>
          <cell r="BW1376">
            <v>3</v>
          </cell>
          <cell r="BX1376" t="str">
            <v>DOWNGRADE</v>
          </cell>
          <cell r="BY1376" t="str">
            <v>TIDAK</v>
          </cell>
        </row>
        <row r="1377">
          <cell r="A1377" t="str">
            <v>A3452</v>
          </cell>
          <cell r="B1377" t="str">
            <v>Mifta Indriastiti</v>
          </cell>
          <cell r="C1377" t="str">
            <v>TEMA HAJI</v>
          </cell>
          <cell r="D1377">
            <v>45304</v>
          </cell>
          <cell r="E1377" t="str">
            <v>Jan-24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9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 t="str">
            <v/>
          </cell>
          <cell r="T1377">
            <v>9</v>
          </cell>
          <cell r="U1377">
            <v>0</v>
          </cell>
          <cell r="V1377">
            <v>9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 t="str">
            <v/>
          </cell>
          <cell r="AB1377">
            <v>9</v>
          </cell>
          <cell r="AC1377">
            <v>5</v>
          </cell>
          <cell r="AD1377" t="str">
            <v>DOWNGRADE</v>
          </cell>
          <cell r="AE1377" t="str">
            <v>RESET</v>
          </cell>
          <cell r="AF1377">
            <v>0</v>
          </cell>
          <cell r="AG1377">
            <v>1</v>
          </cell>
          <cell r="AH1377" t="str">
            <v>SAPHIRE</v>
          </cell>
          <cell r="AI1377">
            <v>0</v>
          </cell>
          <cell r="AJ1377" t="str">
            <v>FALSE</v>
          </cell>
          <cell r="AK1377">
            <v>0</v>
          </cell>
          <cell r="AL1377">
            <v>45261</v>
          </cell>
          <cell r="AM1377">
            <v>45701</v>
          </cell>
          <cell r="AN1377">
            <v>1</v>
          </cell>
          <cell r="AO1377">
            <v>0</v>
          </cell>
          <cell r="AP1377" t="str">
            <v>-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 t="str">
            <v/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 t="str">
            <v/>
          </cell>
          <cell r="BH1377">
            <v>0</v>
          </cell>
          <cell r="BI1377">
            <v>0</v>
          </cell>
          <cell r="BJ1377">
            <v>0</v>
          </cell>
          <cell r="BK1377">
            <v>0</v>
          </cell>
          <cell r="BL1377">
            <v>0</v>
          </cell>
          <cell r="BM1377" t="str">
            <v/>
          </cell>
          <cell r="BN1377">
            <v>0</v>
          </cell>
          <cell r="BO1377" t="str">
            <v/>
          </cell>
          <cell r="BP1377">
            <v>0</v>
          </cell>
          <cell r="BQ1377">
            <v>0</v>
          </cell>
          <cell r="BR1377">
            <v>0</v>
          </cell>
          <cell r="BS1377">
            <v>0</v>
          </cell>
          <cell r="BT1377">
            <v>0</v>
          </cell>
          <cell r="BU1377" t="str">
            <v/>
          </cell>
          <cell r="BV1377">
            <v>0</v>
          </cell>
          <cell r="BW1377">
            <v>7</v>
          </cell>
          <cell r="BX1377" t="str">
            <v>DOWNGRADE</v>
          </cell>
          <cell r="BY1377" t="str">
            <v>RESET</v>
          </cell>
        </row>
        <row r="1378">
          <cell r="A1378" t="str">
            <v>A3528</v>
          </cell>
          <cell r="B1378" t="str">
            <v>Moch Reza Fahlevi</v>
          </cell>
          <cell r="C1378" t="str">
            <v>TEMA HAJI</v>
          </cell>
          <cell r="D1378">
            <v>45293</v>
          </cell>
          <cell r="E1378" t="str">
            <v>Jan-24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18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 t="str">
            <v/>
          </cell>
          <cell r="T1378">
            <v>18</v>
          </cell>
          <cell r="U1378">
            <v>0</v>
          </cell>
          <cell r="V1378">
            <v>18</v>
          </cell>
          <cell r="W1378">
            <v>0</v>
          </cell>
          <cell r="X1378">
            <v>0</v>
          </cell>
          <cell r="Y1378">
            <v>0</v>
          </cell>
          <cell r="Z1378">
            <v>0</v>
          </cell>
          <cell r="AA1378" t="str">
            <v/>
          </cell>
          <cell r="AB1378">
            <v>18</v>
          </cell>
          <cell r="AC1378">
            <v>5</v>
          </cell>
          <cell r="AD1378" t="str">
            <v>DOWNGRADE</v>
          </cell>
          <cell r="AE1378" t="str">
            <v>RESET</v>
          </cell>
          <cell r="AF1378">
            <v>0</v>
          </cell>
          <cell r="AG1378">
            <v>1</v>
          </cell>
          <cell r="AH1378" t="str">
            <v>SAPHIRE</v>
          </cell>
          <cell r="AI1378">
            <v>0</v>
          </cell>
          <cell r="AJ1378" t="str">
            <v>FALSE</v>
          </cell>
          <cell r="AK1378">
            <v>0</v>
          </cell>
          <cell r="AL1378">
            <v>45261</v>
          </cell>
          <cell r="AM1378">
            <v>45701</v>
          </cell>
          <cell r="AN1378">
            <v>1</v>
          </cell>
          <cell r="AO1378">
            <v>0</v>
          </cell>
          <cell r="AP1378" t="str">
            <v>-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 t="str">
            <v/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 t="str">
            <v/>
          </cell>
          <cell r="BH1378">
            <v>0</v>
          </cell>
          <cell r="BI1378">
            <v>0</v>
          </cell>
          <cell r="BJ1378">
            <v>0</v>
          </cell>
          <cell r="BK1378">
            <v>0</v>
          </cell>
          <cell r="BL1378">
            <v>0</v>
          </cell>
          <cell r="BM1378" t="str">
            <v/>
          </cell>
          <cell r="BN1378">
            <v>0</v>
          </cell>
          <cell r="BO1378" t="str">
            <v/>
          </cell>
          <cell r="BP1378">
            <v>0</v>
          </cell>
          <cell r="BQ1378">
            <v>0</v>
          </cell>
          <cell r="BR1378">
            <v>0</v>
          </cell>
          <cell r="BS1378">
            <v>0</v>
          </cell>
          <cell r="BT1378">
            <v>0</v>
          </cell>
          <cell r="BU1378" t="str">
            <v/>
          </cell>
          <cell r="BV1378">
            <v>0</v>
          </cell>
          <cell r="BW1378">
            <v>7</v>
          </cell>
          <cell r="BX1378" t="str">
            <v>DOWNGRADE</v>
          </cell>
          <cell r="BY1378" t="str">
            <v>RESET</v>
          </cell>
        </row>
        <row r="1379">
          <cell r="A1379" t="str">
            <v>A3654</v>
          </cell>
          <cell r="B1379" t="str">
            <v>Muhamad Saifurrahman Wahid</v>
          </cell>
          <cell r="C1379" t="str">
            <v>TEMA HAJI</v>
          </cell>
          <cell r="D1379">
            <v>45304</v>
          </cell>
          <cell r="E1379" t="str">
            <v>Jan-24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3</v>
          </cell>
          <cell r="O1379">
            <v>0</v>
          </cell>
          <cell r="P1379">
            <v>15</v>
          </cell>
          <cell r="Q1379">
            <v>9</v>
          </cell>
          <cell r="R1379">
            <v>38</v>
          </cell>
          <cell r="S1379">
            <v>14</v>
          </cell>
          <cell r="T1379">
            <v>79</v>
          </cell>
          <cell r="U1379">
            <v>0</v>
          </cell>
          <cell r="V1379">
            <v>3</v>
          </cell>
          <cell r="W1379">
            <v>0</v>
          </cell>
          <cell r="X1379">
            <v>15</v>
          </cell>
          <cell r="Y1379">
            <v>9</v>
          </cell>
          <cell r="Z1379">
            <v>38</v>
          </cell>
          <cell r="AA1379">
            <v>14</v>
          </cell>
          <cell r="AB1379">
            <v>79</v>
          </cell>
          <cell r="AC1379">
            <v>1</v>
          </cell>
          <cell r="AD1379" t="str">
            <v>TIDAK</v>
          </cell>
          <cell r="AE1379" t="str">
            <v>TIDAK</v>
          </cell>
          <cell r="AF1379">
            <v>79</v>
          </cell>
          <cell r="AG1379">
            <v>1</v>
          </cell>
          <cell r="AH1379" t="str">
            <v>SAPHIRE</v>
          </cell>
          <cell r="AI1379">
            <v>0</v>
          </cell>
          <cell r="AJ1379" t="str">
            <v>Y</v>
          </cell>
          <cell r="AK1379">
            <v>0</v>
          </cell>
          <cell r="AL1379">
            <v>45261</v>
          </cell>
          <cell r="AM1379">
            <v>45701</v>
          </cell>
          <cell r="AN1379">
            <v>1</v>
          </cell>
          <cell r="AO1379">
            <v>79</v>
          </cell>
          <cell r="AP1379" t="str">
            <v>-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 t="str">
            <v/>
          </cell>
          <cell r="AW1379">
            <v>38</v>
          </cell>
          <cell r="AX1379">
            <v>39</v>
          </cell>
          <cell r="AY1379">
            <v>24</v>
          </cell>
          <cell r="AZ1379">
            <v>30</v>
          </cell>
          <cell r="BA1379">
            <v>26</v>
          </cell>
          <cell r="BB1379">
            <v>38</v>
          </cell>
          <cell r="BC1379">
            <v>39</v>
          </cell>
          <cell r="BD1379">
            <v>24</v>
          </cell>
          <cell r="BE1379">
            <v>30</v>
          </cell>
          <cell r="BF1379">
            <v>26</v>
          </cell>
          <cell r="BG1379">
            <v>13</v>
          </cell>
          <cell r="BH1379">
            <v>38</v>
          </cell>
          <cell r="BI1379">
            <v>39</v>
          </cell>
          <cell r="BJ1379">
            <v>24</v>
          </cell>
          <cell r="BK1379">
            <v>30</v>
          </cell>
          <cell r="BL1379">
            <v>26</v>
          </cell>
          <cell r="BM1379">
            <v>14</v>
          </cell>
          <cell r="BN1379">
            <v>184</v>
          </cell>
          <cell r="BO1379">
            <v>13</v>
          </cell>
          <cell r="BP1379">
            <v>38</v>
          </cell>
          <cell r="BQ1379">
            <v>39</v>
          </cell>
          <cell r="BR1379">
            <v>24</v>
          </cell>
          <cell r="BS1379">
            <v>30</v>
          </cell>
          <cell r="BT1379">
            <v>26</v>
          </cell>
          <cell r="BU1379">
            <v>14</v>
          </cell>
          <cell r="BV1379">
            <v>184</v>
          </cell>
          <cell r="BW1379">
            <v>0</v>
          </cell>
          <cell r="BX1379" t="str">
            <v>TIDAK</v>
          </cell>
          <cell r="BY1379" t="str">
            <v>TIDAK</v>
          </cell>
        </row>
        <row r="1380">
          <cell r="A1380" t="str">
            <v>A3525</v>
          </cell>
          <cell r="B1380" t="str">
            <v>Nasihatun Toyibah</v>
          </cell>
          <cell r="C1380" t="str">
            <v>TEMA HAJI</v>
          </cell>
          <cell r="D1380">
            <v>45294</v>
          </cell>
          <cell r="E1380" t="str">
            <v>Jan-24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32</v>
          </cell>
          <cell r="O1380">
            <v>8</v>
          </cell>
          <cell r="P1380">
            <v>0</v>
          </cell>
          <cell r="Q1380">
            <v>0</v>
          </cell>
          <cell r="R1380">
            <v>0</v>
          </cell>
          <cell r="S1380" t="str">
            <v/>
          </cell>
          <cell r="T1380">
            <v>40</v>
          </cell>
          <cell r="U1380">
            <v>0</v>
          </cell>
          <cell r="V1380">
            <v>32</v>
          </cell>
          <cell r="W1380">
            <v>8</v>
          </cell>
          <cell r="X1380">
            <v>0</v>
          </cell>
          <cell r="Y1380">
            <v>0</v>
          </cell>
          <cell r="Z1380">
            <v>0</v>
          </cell>
          <cell r="AA1380" t="str">
            <v/>
          </cell>
          <cell r="AB1380">
            <v>40</v>
          </cell>
          <cell r="AC1380">
            <v>4</v>
          </cell>
          <cell r="AD1380" t="str">
            <v>DOWNGRADE</v>
          </cell>
          <cell r="AE1380" t="str">
            <v>RESET</v>
          </cell>
          <cell r="AF1380">
            <v>0</v>
          </cell>
          <cell r="AG1380">
            <v>1</v>
          </cell>
          <cell r="AH1380" t="str">
            <v>SAPHIRE</v>
          </cell>
          <cell r="AI1380">
            <v>0</v>
          </cell>
          <cell r="AJ1380" t="str">
            <v>FALSE</v>
          </cell>
          <cell r="AK1380">
            <v>0</v>
          </cell>
          <cell r="AL1380">
            <v>45261</v>
          </cell>
          <cell r="AM1380">
            <v>45701</v>
          </cell>
          <cell r="AN1380">
            <v>1</v>
          </cell>
          <cell r="AO1380">
            <v>0</v>
          </cell>
          <cell r="AP1380" t="str">
            <v>-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 t="str">
            <v/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 t="str">
            <v/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 t="str">
            <v/>
          </cell>
          <cell r="BN1380">
            <v>0</v>
          </cell>
          <cell r="BO1380" t="str">
            <v/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 t="str">
            <v/>
          </cell>
          <cell r="BV1380">
            <v>0</v>
          </cell>
          <cell r="BW1380">
            <v>7</v>
          </cell>
          <cell r="BX1380" t="str">
            <v>DOWNGRADE</v>
          </cell>
          <cell r="BY1380" t="str">
            <v>RESET</v>
          </cell>
        </row>
        <row r="1381">
          <cell r="A1381" t="str">
            <v>A3687</v>
          </cell>
          <cell r="B1381" t="str">
            <v>Rangga Maulana Arrazy</v>
          </cell>
          <cell r="C1381" t="str">
            <v>TEMA HAJI</v>
          </cell>
          <cell r="D1381">
            <v>45322</v>
          </cell>
          <cell r="E1381" t="str">
            <v>Jan-24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1</v>
          </cell>
          <cell r="O1381">
            <v>10</v>
          </cell>
          <cell r="P1381">
            <v>12</v>
          </cell>
          <cell r="Q1381">
            <v>0</v>
          </cell>
          <cell r="R1381">
            <v>0</v>
          </cell>
          <cell r="S1381" t="str">
            <v/>
          </cell>
          <cell r="T1381">
            <v>23</v>
          </cell>
          <cell r="U1381">
            <v>0</v>
          </cell>
          <cell r="V1381">
            <v>1</v>
          </cell>
          <cell r="W1381">
            <v>10</v>
          </cell>
          <cell r="X1381">
            <v>12</v>
          </cell>
          <cell r="Y1381">
            <v>0</v>
          </cell>
          <cell r="Z1381">
            <v>0</v>
          </cell>
          <cell r="AA1381" t="str">
            <v/>
          </cell>
          <cell r="AB1381">
            <v>23</v>
          </cell>
          <cell r="AC1381">
            <v>3</v>
          </cell>
          <cell r="AD1381" t="str">
            <v>DOWNGRADE</v>
          </cell>
          <cell r="AE1381" t="str">
            <v>RESET</v>
          </cell>
          <cell r="AF1381">
            <v>0</v>
          </cell>
          <cell r="AG1381">
            <v>1</v>
          </cell>
          <cell r="AH1381" t="str">
            <v>SAPHIRE</v>
          </cell>
          <cell r="AI1381">
            <v>0</v>
          </cell>
          <cell r="AJ1381" t="str">
            <v>FALSE</v>
          </cell>
          <cell r="AK1381">
            <v>0</v>
          </cell>
          <cell r="AL1381">
            <v>45261</v>
          </cell>
          <cell r="AM1381">
            <v>45701</v>
          </cell>
          <cell r="AN1381">
            <v>1</v>
          </cell>
          <cell r="AO1381">
            <v>0</v>
          </cell>
          <cell r="AP1381" t="str">
            <v>-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 t="str">
            <v/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 t="str">
            <v/>
          </cell>
          <cell r="BH1381">
            <v>0</v>
          </cell>
          <cell r="BI1381">
            <v>0</v>
          </cell>
          <cell r="BJ1381">
            <v>0</v>
          </cell>
          <cell r="BK1381">
            <v>0</v>
          </cell>
          <cell r="BL1381">
            <v>0</v>
          </cell>
          <cell r="BM1381" t="str">
            <v/>
          </cell>
          <cell r="BN1381">
            <v>0</v>
          </cell>
          <cell r="BO1381" t="str">
            <v/>
          </cell>
          <cell r="BP1381">
            <v>0</v>
          </cell>
          <cell r="BQ1381">
            <v>0</v>
          </cell>
          <cell r="BR1381">
            <v>0</v>
          </cell>
          <cell r="BS1381">
            <v>0</v>
          </cell>
          <cell r="BT1381">
            <v>0</v>
          </cell>
          <cell r="BU1381" t="str">
            <v/>
          </cell>
          <cell r="BV1381">
            <v>0</v>
          </cell>
          <cell r="BW1381">
            <v>7</v>
          </cell>
          <cell r="BX1381" t="str">
            <v>DOWNGRADE</v>
          </cell>
          <cell r="BY1381" t="str">
            <v>RESET</v>
          </cell>
        </row>
        <row r="1382">
          <cell r="A1382" t="str">
            <v>A3955</v>
          </cell>
          <cell r="B1382" t="str">
            <v>Rennyta Puspitasari</v>
          </cell>
          <cell r="C1382" t="str">
            <v>TEMA HAJI</v>
          </cell>
          <cell r="D1382">
            <v>45384</v>
          </cell>
          <cell r="E1382" t="str">
            <v>Apr-24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21</v>
          </cell>
          <cell r="R1382">
            <v>17</v>
          </cell>
          <cell r="S1382">
            <v>6</v>
          </cell>
          <cell r="T1382">
            <v>44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21</v>
          </cell>
          <cell r="Z1382">
            <v>17</v>
          </cell>
          <cell r="AA1382">
            <v>6</v>
          </cell>
          <cell r="AB1382">
            <v>44</v>
          </cell>
          <cell r="AC1382">
            <v>0</v>
          </cell>
          <cell r="AD1382" t="str">
            <v>TIDAK</v>
          </cell>
          <cell r="AE1382" t="str">
            <v>TIDAK</v>
          </cell>
          <cell r="AF1382">
            <v>44</v>
          </cell>
          <cell r="AG1382">
            <v>1</v>
          </cell>
          <cell r="AH1382" t="str">
            <v>SAPHIRE</v>
          </cell>
          <cell r="AI1382">
            <v>0</v>
          </cell>
          <cell r="AJ1382" t="str">
            <v>FALSE</v>
          </cell>
          <cell r="AK1382">
            <v>0</v>
          </cell>
          <cell r="AL1382">
            <v>45261</v>
          </cell>
          <cell r="AM1382">
            <v>45701</v>
          </cell>
          <cell r="AN1382">
            <v>1</v>
          </cell>
          <cell r="AO1382">
            <v>44</v>
          </cell>
          <cell r="AP1382" t="str">
            <v>-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 t="str">
            <v/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 t="str">
            <v/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 t="str">
            <v/>
          </cell>
          <cell r="BN1382">
            <v>0</v>
          </cell>
          <cell r="BO1382" t="str">
            <v/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 t="str">
            <v/>
          </cell>
          <cell r="BV1382">
            <v>0</v>
          </cell>
          <cell r="BW1382">
            <v>7</v>
          </cell>
          <cell r="BX1382" t="str">
            <v>DOWNGRADE</v>
          </cell>
          <cell r="BY1382" t="str">
            <v>RESET</v>
          </cell>
        </row>
        <row r="1383">
          <cell r="A1383" t="str">
            <v>A3646</v>
          </cell>
          <cell r="B1383" t="str">
            <v>Risa Listiani Putri</v>
          </cell>
          <cell r="C1383" t="str">
            <v>TEMA HAJI</v>
          </cell>
          <cell r="D1383">
            <v>45304</v>
          </cell>
          <cell r="E1383" t="str">
            <v>Jan-24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27</v>
          </cell>
          <cell r="O1383">
            <v>41</v>
          </cell>
          <cell r="P1383">
            <v>30</v>
          </cell>
          <cell r="Q1383">
            <v>35</v>
          </cell>
          <cell r="R1383">
            <v>30</v>
          </cell>
          <cell r="S1383">
            <v>0</v>
          </cell>
          <cell r="T1383">
            <v>163</v>
          </cell>
          <cell r="U1383">
            <v>0</v>
          </cell>
          <cell r="V1383">
            <v>27</v>
          </cell>
          <cell r="W1383">
            <v>41</v>
          </cell>
          <cell r="X1383">
            <v>30</v>
          </cell>
          <cell r="Y1383">
            <v>35</v>
          </cell>
          <cell r="Z1383">
            <v>30</v>
          </cell>
          <cell r="AA1383">
            <v>0</v>
          </cell>
          <cell r="AB1383">
            <v>163</v>
          </cell>
          <cell r="AC1383">
            <v>1</v>
          </cell>
          <cell r="AD1383" t="str">
            <v>TIDAK</v>
          </cell>
          <cell r="AE1383" t="str">
            <v>TIDAK</v>
          </cell>
          <cell r="AF1383">
            <v>163</v>
          </cell>
          <cell r="AG1383">
            <v>1</v>
          </cell>
          <cell r="AH1383" t="str">
            <v>SAPHIRE</v>
          </cell>
          <cell r="AI1383">
            <v>0</v>
          </cell>
          <cell r="AJ1383" t="str">
            <v>Y</v>
          </cell>
          <cell r="AK1383">
            <v>0</v>
          </cell>
          <cell r="AL1383">
            <v>45261</v>
          </cell>
          <cell r="AM1383">
            <v>45701</v>
          </cell>
          <cell r="AN1383">
            <v>1</v>
          </cell>
          <cell r="AO1383">
            <v>163</v>
          </cell>
          <cell r="AP1383" t="str">
            <v>-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 t="str">
            <v/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 t="str">
            <v/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 t="str">
            <v/>
          </cell>
          <cell r="BN1383">
            <v>0</v>
          </cell>
          <cell r="BO1383" t="str">
            <v/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 t="str">
            <v/>
          </cell>
          <cell r="BV1383">
            <v>0</v>
          </cell>
          <cell r="BW1383">
            <v>7</v>
          </cell>
          <cell r="BX1383" t="str">
            <v>DOWNGRADE</v>
          </cell>
          <cell r="BY1383" t="str">
            <v>RESET</v>
          </cell>
        </row>
        <row r="1384">
          <cell r="A1384" t="str">
            <v>A4015</v>
          </cell>
          <cell r="B1384" t="str">
            <v>RUTH MEY LANI CHANDRA</v>
          </cell>
          <cell r="C1384" t="str">
            <v>TEMA HAJI</v>
          </cell>
          <cell r="D1384">
            <v>45414</v>
          </cell>
          <cell r="E1384" t="str">
            <v>May-24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23</v>
          </cell>
          <cell r="S1384">
            <v>14</v>
          </cell>
          <cell r="T1384">
            <v>37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23</v>
          </cell>
          <cell r="AA1384">
            <v>14</v>
          </cell>
          <cell r="AB1384">
            <v>37</v>
          </cell>
          <cell r="AC1384">
            <v>0</v>
          </cell>
          <cell r="AD1384" t="str">
            <v>TIDAK</v>
          </cell>
          <cell r="AE1384" t="str">
            <v>TIDAK</v>
          </cell>
          <cell r="AF1384">
            <v>37</v>
          </cell>
          <cell r="AG1384">
            <v>1</v>
          </cell>
          <cell r="AH1384" t="str">
            <v>SAPHIRE</v>
          </cell>
          <cell r="AI1384">
            <v>0</v>
          </cell>
          <cell r="AJ1384" t="str">
            <v>FALSE</v>
          </cell>
          <cell r="AK1384">
            <v>0</v>
          </cell>
          <cell r="AL1384">
            <v>45261</v>
          </cell>
          <cell r="AM1384">
            <v>45701</v>
          </cell>
          <cell r="AN1384">
            <v>1</v>
          </cell>
          <cell r="AO1384">
            <v>37</v>
          </cell>
          <cell r="AP1384" t="str">
            <v>-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 t="str">
            <v/>
          </cell>
          <cell r="AW1384">
            <v>34</v>
          </cell>
          <cell r="AX1384">
            <v>8</v>
          </cell>
          <cell r="AY1384">
            <v>14</v>
          </cell>
          <cell r="AZ1384">
            <v>0</v>
          </cell>
          <cell r="BA1384">
            <v>0</v>
          </cell>
          <cell r="BB1384">
            <v>34</v>
          </cell>
          <cell r="BC1384">
            <v>8</v>
          </cell>
          <cell r="BD1384">
            <v>14</v>
          </cell>
          <cell r="BE1384">
            <v>0</v>
          </cell>
          <cell r="BF1384">
            <v>0</v>
          </cell>
          <cell r="BG1384">
            <v>10</v>
          </cell>
          <cell r="BH1384">
            <v>34</v>
          </cell>
          <cell r="BI1384">
            <v>8</v>
          </cell>
          <cell r="BJ1384">
            <v>14</v>
          </cell>
          <cell r="BK1384">
            <v>0</v>
          </cell>
          <cell r="BL1384">
            <v>0</v>
          </cell>
          <cell r="BM1384" t="str">
            <v/>
          </cell>
          <cell r="BN1384">
            <v>66</v>
          </cell>
          <cell r="BO1384">
            <v>10</v>
          </cell>
          <cell r="BP1384">
            <v>34</v>
          </cell>
          <cell r="BQ1384">
            <v>8</v>
          </cell>
          <cell r="BR1384">
            <v>14</v>
          </cell>
          <cell r="BS1384">
            <v>0</v>
          </cell>
          <cell r="BT1384">
            <v>0</v>
          </cell>
          <cell r="BU1384" t="str">
            <v/>
          </cell>
          <cell r="BV1384">
            <v>66</v>
          </cell>
          <cell r="BW1384">
            <v>3</v>
          </cell>
          <cell r="BX1384" t="str">
            <v>DOWNGRADE</v>
          </cell>
          <cell r="BY1384" t="str">
            <v>RESET</v>
          </cell>
        </row>
        <row r="1385">
          <cell r="A1385" t="str">
            <v>A3530</v>
          </cell>
          <cell r="B1385" t="str">
            <v>Siti Afifah</v>
          </cell>
          <cell r="C1385" t="str">
            <v>TEMA HAJI</v>
          </cell>
          <cell r="D1385">
            <v>45293</v>
          </cell>
          <cell r="E1385" t="str">
            <v>Jan-24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42</v>
          </cell>
          <cell r="O1385">
            <v>16</v>
          </cell>
          <cell r="P1385">
            <v>7</v>
          </cell>
          <cell r="Q1385">
            <v>8</v>
          </cell>
          <cell r="R1385">
            <v>3</v>
          </cell>
          <cell r="S1385">
            <v>3</v>
          </cell>
          <cell r="T1385">
            <v>79</v>
          </cell>
          <cell r="U1385">
            <v>0</v>
          </cell>
          <cell r="V1385">
            <v>42</v>
          </cell>
          <cell r="W1385">
            <v>16</v>
          </cell>
          <cell r="X1385">
            <v>7</v>
          </cell>
          <cell r="Y1385">
            <v>8</v>
          </cell>
          <cell r="Z1385">
            <v>3</v>
          </cell>
          <cell r="AA1385">
            <v>3</v>
          </cell>
          <cell r="AB1385">
            <v>79</v>
          </cell>
          <cell r="AC1385">
            <v>0</v>
          </cell>
          <cell r="AD1385" t="str">
            <v>TIDAK</v>
          </cell>
          <cell r="AE1385" t="str">
            <v>TIDAK</v>
          </cell>
          <cell r="AF1385">
            <v>79</v>
          </cell>
          <cell r="AG1385">
            <v>1</v>
          </cell>
          <cell r="AH1385" t="str">
            <v>SAPHIRE</v>
          </cell>
          <cell r="AI1385">
            <v>0</v>
          </cell>
          <cell r="AJ1385" t="str">
            <v>Y</v>
          </cell>
          <cell r="AK1385">
            <v>0</v>
          </cell>
          <cell r="AL1385">
            <v>45261</v>
          </cell>
          <cell r="AM1385">
            <v>45701</v>
          </cell>
          <cell r="AN1385">
            <v>1</v>
          </cell>
          <cell r="AO1385">
            <v>79</v>
          </cell>
          <cell r="AP1385" t="str">
            <v>-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 t="str">
            <v/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22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22</v>
          </cell>
          <cell r="BG1385">
            <v>9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22</v>
          </cell>
          <cell r="BM1385">
            <v>19</v>
          </cell>
          <cell r="BN1385">
            <v>50</v>
          </cell>
          <cell r="BO1385">
            <v>9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22</v>
          </cell>
          <cell r="BU1385">
            <v>19</v>
          </cell>
          <cell r="BV1385">
            <v>50</v>
          </cell>
          <cell r="BW1385">
            <v>4</v>
          </cell>
          <cell r="BX1385" t="str">
            <v>DOWNGRADE</v>
          </cell>
          <cell r="BY1385" t="str">
            <v>RESET</v>
          </cell>
        </row>
        <row r="1386">
          <cell r="A1386" t="str">
            <v>A4043</v>
          </cell>
          <cell r="B1386" t="str">
            <v>TABITA KRISTIN LINTANGINGTYAS</v>
          </cell>
          <cell r="C1386" t="str">
            <v>TEMA HAJI</v>
          </cell>
          <cell r="D1386">
            <v>45447</v>
          </cell>
          <cell r="E1386" t="str">
            <v>Jun-24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7</v>
          </cell>
          <cell r="T1386">
            <v>7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7</v>
          </cell>
          <cell r="AB1386">
            <v>7</v>
          </cell>
          <cell r="AC1386">
            <v>0</v>
          </cell>
          <cell r="AD1386" t="str">
            <v>TIDAK</v>
          </cell>
          <cell r="AE1386" t="str">
            <v>TIDAK</v>
          </cell>
          <cell r="AF1386">
            <v>7</v>
          </cell>
          <cell r="AG1386">
            <v>1</v>
          </cell>
          <cell r="AH1386" t="str">
            <v>SAPHIRE</v>
          </cell>
          <cell r="AI1386">
            <v>0</v>
          </cell>
          <cell r="AJ1386" t="str">
            <v>FALSE</v>
          </cell>
          <cell r="AK1386">
            <v>0</v>
          </cell>
          <cell r="AL1386">
            <v>45261</v>
          </cell>
          <cell r="AM1386">
            <v>45701</v>
          </cell>
          <cell r="AN1386">
            <v>1</v>
          </cell>
          <cell r="AO1386">
            <v>7</v>
          </cell>
          <cell r="AP1386" t="str">
            <v>-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 t="str">
            <v/>
          </cell>
          <cell r="AW1386">
            <v>45</v>
          </cell>
          <cell r="AX1386">
            <v>47</v>
          </cell>
          <cell r="AY1386">
            <v>44</v>
          </cell>
          <cell r="AZ1386">
            <v>48</v>
          </cell>
          <cell r="BA1386">
            <v>43</v>
          </cell>
          <cell r="BB1386">
            <v>45</v>
          </cell>
          <cell r="BC1386">
            <v>47</v>
          </cell>
          <cell r="BD1386">
            <v>44</v>
          </cell>
          <cell r="BE1386">
            <v>48</v>
          </cell>
          <cell r="BF1386">
            <v>43</v>
          </cell>
          <cell r="BG1386">
            <v>11</v>
          </cell>
          <cell r="BH1386">
            <v>45</v>
          </cell>
          <cell r="BI1386">
            <v>47</v>
          </cell>
          <cell r="BJ1386">
            <v>44</v>
          </cell>
          <cell r="BK1386">
            <v>48</v>
          </cell>
          <cell r="BL1386">
            <v>43</v>
          </cell>
          <cell r="BM1386">
            <v>21</v>
          </cell>
          <cell r="BN1386">
            <v>259</v>
          </cell>
          <cell r="BO1386">
            <v>11</v>
          </cell>
          <cell r="BP1386">
            <v>45</v>
          </cell>
          <cell r="BQ1386">
            <v>47</v>
          </cell>
          <cell r="BR1386">
            <v>44</v>
          </cell>
          <cell r="BS1386">
            <v>48</v>
          </cell>
          <cell r="BT1386">
            <v>43</v>
          </cell>
          <cell r="BU1386">
            <v>21</v>
          </cell>
          <cell r="BV1386">
            <v>259</v>
          </cell>
          <cell r="BW1386">
            <v>0</v>
          </cell>
          <cell r="BX1386" t="str">
            <v>TIDAK</v>
          </cell>
          <cell r="BY1386" t="str">
            <v>TIDAK</v>
          </cell>
        </row>
        <row r="1387">
          <cell r="A1387" t="str">
            <v>A3686</v>
          </cell>
          <cell r="B1387" t="str">
            <v>Yuliyanti Nur Hasanah</v>
          </cell>
          <cell r="C1387" t="str">
            <v>TEMA HAJI</v>
          </cell>
          <cell r="D1387">
            <v>45318</v>
          </cell>
          <cell r="E1387" t="str">
            <v>Jan-24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4</v>
          </cell>
          <cell r="O1387">
            <v>26</v>
          </cell>
          <cell r="P1387">
            <v>26</v>
          </cell>
          <cell r="Q1387">
            <v>22</v>
          </cell>
          <cell r="R1387">
            <v>25</v>
          </cell>
          <cell r="S1387">
            <v>12</v>
          </cell>
          <cell r="T1387">
            <v>115</v>
          </cell>
          <cell r="U1387">
            <v>0</v>
          </cell>
          <cell r="V1387">
            <v>4</v>
          </cell>
          <cell r="W1387">
            <v>26</v>
          </cell>
          <cell r="X1387">
            <v>26</v>
          </cell>
          <cell r="Y1387">
            <v>22</v>
          </cell>
          <cell r="Z1387">
            <v>25</v>
          </cell>
          <cell r="AA1387">
            <v>12</v>
          </cell>
          <cell r="AB1387">
            <v>115</v>
          </cell>
          <cell r="AC1387">
            <v>0</v>
          </cell>
          <cell r="AD1387" t="str">
            <v>TIDAK</v>
          </cell>
          <cell r="AE1387" t="str">
            <v>TIDAK</v>
          </cell>
          <cell r="AF1387">
            <v>115</v>
          </cell>
          <cell r="AG1387">
            <v>1</v>
          </cell>
          <cell r="AH1387" t="str">
            <v>SAPHIRE</v>
          </cell>
          <cell r="AI1387">
            <v>65</v>
          </cell>
          <cell r="AJ1387" t="str">
            <v>Y</v>
          </cell>
          <cell r="AK1387">
            <v>0</v>
          </cell>
          <cell r="AL1387">
            <v>45261</v>
          </cell>
          <cell r="AM1387">
            <v>45701</v>
          </cell>
          <cell r="AN1387">
            <v>1</v>
          </cell>
          <cell r="AO1387">
            <v>50</v>
          </cell>
          <cell r="AP1387" t="str">
            <v>-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 t="str">
            <v/>
          </cell>
          <cell r="AW1387">
            <v>12</v>
          </cell>
          <cell r="AX1387">
            <v>27</v>
          </cell>
          <cell r="AY1387">
            <v>27</v>
          </cell>
          <cell r="AZ1387">
            <v>0</v>
          </cell>
          <cell r="BA1387">
            <v>12</v>
          </cell>
          <cell r="BB1387">
            <v>12</v>
          </cell>
          <cell r="BC1387">
            <v>27</v>
          </cell>
          <cell r="BD1387">
            <v>27</v>
          </cell>
          <cell r="BE1387">
            <v>0</v>
          </cell>
          <cell r="BF1387">
            <v>12</v>
          </cell>
          <cell r="BG1387">
            <v>4</v>
          </cell>
          <cell r="BH1387">
            <v>12</v>
          </cell>
          <cell r="BI1387">
            <v>27</v>
          </cell>
          <cell r="BJ1387">
            <v>27</v>
          </cell>
          <cell r="BK1387">
            <v>0</v>
          </cell>
          <cell r="BL1387">
            <v>12</v>
          </cell>
          <cell r="BM1387" t="str">
            <v/>
          </cell>
          <cell r="BN1387">
            <v>82</v>
          </cell>
          <cell r="BO1387">
            <v>4</v>
          </cell>
          <cell r="BP1387">
            <v>12</v>
          </cell>
          <cell r="BQ1387">
            <v>27</v>
          </cell>
          <cell r="BR1387">
            <v>27</v>
          </cell>
          <cell r="BS1387">
            <v>0</v>
          </cell>
          <cell r="BT1387">
            <v>12</v>
          </cell>
          <cell r="BU1387" t="str">
            <v/>
          </cell>
          <cell r="BV1387">
            <v>82</v>
          </cell>
          <cell r="BW1387">
            <v>2</v>
          </cell>
          <cell r="BX1387" t="str">
            <v>TIDAK</v>
          </cell>
          <cell r="BY1387" t="str">
            <v>TIDAK</v>
          </cell>
        </row>
        <row r="1388">
          <cell r="A1388" t="str">
            <v>A4117</v>
          </cell>
          <cell r="B1388" t="str">
            <v>JESSIANA ADE NOVITA</v>
          </cell>
          <cell r="C1388" t="str">
            <v>TEMA HAJI</v>
          </cell>
          <cell r="D1388">
            <v>45462</v>
          </cell>
          <cell r="E1388" t="str">
            <v>Jun-24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 t="str">
            <v>-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 t="str">
            <v/>
          </cell>
          <cell r="AW1388">
            <v>21</v>
          </cell>
          <cell r="AX1388">
            <v>41</v>
          </cell>
          <cell r="AY1388">
            <v>33</v>
          </cell>
          <cell r="AZ1388">
            <v>8</v>
          </cell>
          <cell r="BA1388">
            <v>21</v>
          </cell>
          <cell r="BB1388">
            <v>21</v>
          </cell>
          <cell r="BC1388">
            <v>41</v>
          </cell>
          <cell r="BD1388">
            <v>33</v>
          </cell>
          <cell r="BE1388">
            <v>8</v>
          </cell>
          <cell r="BF1388">
            <v>21</v>
          </cell>
          <cell r="BG1388">
            <v>5</v>
          </cell>
          <cell r="BH1388">
            <v>21</v>
          </cell>
          <cell r="BI1388">
            <v>41</v>
          </cell>
          <cell r="BJ1388">
            <v>33</v>
          </cell>
          <cell r="BK1388">
            <v>8</v>
          </cell>
          <cell r="BL1388">
            <v>21</v>
          </cell>
          <cell r="BM1388">
            <v>14</v>
          </cell>
          <cell r="BN1388">
            <v>143</v>
          </cell>
          <cell r="BO1388">
            <v>5</v>
          </cell>
          <cell r="BP1388">
            <v>21</v>
          </cell>
          <cell r="BQ1388">
            <v>41</v>
          </cell>
          <cell r="BR1388">
            <v>33</v>
          </cell>
          <cell r="BS1388">
            <v>8</v>
          </cell>
          <cell r="BT1388">
            <v>21</v>
          </cell>
          <cell r="BU1388">
            <v>14</v>
          </cell>
          <cell r="BV1388">
            <v>143</v>
          </cell>
          <cell r="BW1388">
            <v>0</v>
          </cell>
          <cell r="BX1388" t="str">
            <v>TIDAK</v>
          </cell>
          <cell r="BY1388" t="str">
            <v>TIDAK</v>
          </cell>
        </row>
        <row r="1389">
          <cell r="A1389" t="str">
            <v>A4124</v>
          </cell>
          <cell r="B1389" t="str">
            <v>MAULANA IHSAN SANTOSO</v>
          </cell>
          <cell r="C1389" t="str">
            <v>TEMA HAJI</v>
          </cell>
          <cell r="D1389">
            <v>45471</v>
          </cell>
          <cell r="E1389" t="str">
            <v>Jun-24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0</v>
          </cell>
          <cell r="AC1389">
            <v>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 t="str">
            <v>-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 t="str">
            <v/>
          </cell>
          <cell r="AW1389">
            <v>26</v>
          </cell>
          <cell r="AX1389">
            <v>1</v>
          </cell>
          <cell r="AY1389">
            <v>0</v>
          </cell>
          <cell r="AZ1389">
            <v>0</v>
          </cell>
          <cell r="BA1389">
            <v>0</v>
          </cell>
          <cell r="BB1389">
            <v>26</v>
          </cell>
          <cell r="BC1389">
            <v>1</v>
          </cell>
          <cell r="BD1389">
            <v>0</v>
          </cell>
          <cell r="BE1389">
            <v>0</v>
          </cell>
          <cell r="BF1389">
            <v>0</v>
          </cell>
          <cell r="BG1389">
            <v>2</v>
          </cell>
          <cell r="BH1389">
            <v>26</v>
          </cell>
          <cell r="BI1389">
            <v>1</v>
          </cell>
          <cell r="BJ1389">
            <v>0</v>
          </cell>
          <cell r="BK1389">
            <v>0</v>
          </cell>
          <cell r="BL1389">
            <v>0</v>
          </cell>
          <cell r="BM1389" t="str">
            <v/>
          </cell>
          <cell r="BN1389">
            <v>29</v>
          </cell>
          <cell r="BO1389">
            <v>2</v>
          </cell>
          <cell r="BP1389">
            <v>26</v>
          </cell>
          <cell r="BQ1389">
            <v>1</v>
          </cell>
          <cell r="BR1389">
            <v>0</v>
          </cell>
          <cell r="BS1389">
            <v>0</v>
          </cell>
          <cell r="BT1389">
            <v>0</v>
          </cell>
          <cell r="BU1389" t="str">
            <v/>
          </cell>
          <cell r="BV1389">
            <v>29</v>
          </cell>
          <cell r="BW1389">
            <v>4</v>
          </cell>
          <cell r="BX1389" t="str">
            <v>DOWNGRADE</v>
          </cell>
          <cell r="BY1389" t="str">
            <v>RESET</v>
          </cell>
        </row>
        <row r="1390">
          <cell r="A1390" t="str">
            <v>A4114</v>
          </cell>
          <cell r="B1390" t="str">
            <v>AYU SEKAR MIRAH</v>
          </cell>
          <cell r="C1390" t="str">
            <v>TEMA HAJI</v>
          </cell>
          <cell r="D1390">
            <v>45471</v>
          </cell>
          <cell r="E1390" t="str">
            <v>Jun-24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0</v>
          </cell>
          <cell r="AC1390">
            <v>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 t="str">
            <v>-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 t="str">
            <v/>
          </cell>
          <cell r="AW1390">
            <v>13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13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2</v>
          </cell>
          <cell r="BH1390">
            <v>13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 t="str">
            <v/>
          </cell>
          <cell r="BN1390">
            <v>15</v>
          </cell>
          <cell r="BO1390">
            <v>2</v>
          </cell>
          <cell r="BP1390">
            <v>13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 t="str">
            <v/>
          </cell>
          <cell r="BV1390">
            <v>15</v>
          </cell>
          <cell r="BW1390">
            <v>5</v>
          </cell>
          <cell r="BX1390" t="str">
            <v>DOWNGRADE</v>
          </cell>
          <cell r="BY1390" t="str">
            <v>RESET</v>
          </cell>
        </row>
        <row r="1391">
          <cell r="A1391" t="str">
            <v>A4122</v>
          </cell>
          <cell r="B1391" t="str">
            <v>ROSYID WICAKSONO</v>
          </cell>
          <cell r="C1391" t="str">
            <v>TEMA HAJI</v>
          </cell>
          <cell r="D1391">
            <v>45472</v>
          </cell>
          <cell r="E1391" t="str">
            <v>Jun-24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0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 t="str">
            <v>-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 t="str">
            <v/>
          </cell>
          <cell r="AW1391">
            <v>6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6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1</v>
          </cell>
          <cell r="BH1391">
            <v>6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 t="str">
            <v/>
          </cell>
          <cell r="BN1391">
            <v>7</v>
          </cell>
          <cell r="BO1391">
            <v>1</v>
          </cell>
          <cell r="BP1391">
            <v>6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 t="str">
            <v/>
          </cell>
          <cell r="BV1391">
            <v>7</v>
          </cell>
          <cell r="BW1391">
            <v>5</v>
          </cell>
          <cell r="BX1391" t="str">
            <v>DOWNGRADE</v>
          </cell>
          <cell r="BY1391" t="str">
            <v>RESET</v>
          </cell>
        </row>
        <row r="1392">
          <cell r="A1392" t="str">
            <v>A4115</v>
          </cell>
          <cell r="B1392" t="str">
            <v>REVI ANGGITA</v>
          </cell>
          <cell r="C1392" t="str">
            <v>TEMA HAJI</v>
          </cell>
          <cell r="D1392">
            <v>45477</v>
          </cell>
          <cell r="E1392" t="str">
            <v>Jul-24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 t="str">
            <v>-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 t="str">
            <v/>
          </cell>
          <cell r="AW1392">
            <v>3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3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3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 t="str">
            <v/>
          </cell>
          <cell r="BN1392">
            <v>3</v>
          </cell>
          <cell r="BO1392">
            <v>0</v>
          </cell>
          <cell r="BP1392">
            <v>3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 t="str">
            <v/>
          </cell>
          <cell r="BV1392">
            <v>3</v>
          </cell>
          <cell r="BW1392">
            <v>5</v>
          </cell>
          <cell r="BX1392" t="str">
            <v>DOWNGRADE</v>
          </cell>
          <cell r="BY1392" t="str">
            <v>RESET</v>
          </cell>
        </row>
        <row r="1393">
          <cell r="A1393" t="str">
            <v>A4118</v>
          </cell>
          <cell r="B1393" t="str">
            <v>ANINDYA KUMALALITA</v>
          </cell>
          <cell r="C1393" t="str">
            <v>TEMA HAJI</v>
          </cell>
          <cell r="D1393">
            <v>45474</v>
          </cell>
          <cell r="E1393" t="str">
            <v>Jul-24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 t="str">
            <v>-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 t="str">
            <v/>
          </cell>
          <cell r="AW1393">
            <v>13</v>
          </cell>
          <cell r="AX1393">
            <v>8</v>
          </cell>
          <cell r="AY1393">
            <v>0</v>
          </cell>
          <cell r="AZ1393">
            <v>0</v>
          </cell>
          <cell r="BA1393">
            <v>0</v>
          </cell>
          <cell r="BB1393">
            <v>13</v>
          </cell>
          <cell r="BC1393">
            <v>8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13</v>
          </cell>
          <cell r="BI1393">
            <v>8</v>
          </cell>
          <cell r="BJ1393">
            <v>0</v>
          </cell>
          <cell r="BK1393">
            <v>0</v>
          </cell>
          <cell r="BL1393">
            <v>0</v>
          </cell>
          <cell r="BM1393" t="str">
            <v/>
          </cell>
          <cell r="BN1393">
            <v>21</v>
          </cell>
          <cell r="BO1393">
            <v>0</v>
          </cell>
          <cell r="BP1393">
            <v>13</v>
          </cell>
          <cell r="BQ1393">
            <v>8</v>
          </cell>
          <cell r="BR1393">
            <v>0</v>
          </cell>
          <cell r="BS1393">
            <v>0</v>
          </cell>
          <cell r="BT1393">
            <v>0</v>
          </cell>
          <cell r="BU1393" t="str">
            <v/>
          </cell>
          <cell r="BV1393">
            <v>21</v>
          </cell>
          <cell r="BW1393">
            <v>4</v>
          </cell>
          <cell r="BX1393" t="str">
            <v>DOWNGRADE</v>
          </cell>
          <cell r="BY1393" t="str">
            <v>RESET</v>
          </cell>
        </row>
        <row r="1394">
          <cell r="A1394" t="str">
            <v>A4121</v>
          </cell>
          <cell r="B1394" t="str">
            <v>HINDA NOVIANTI</v>
          </cell>
          <cell r="C1394" t="str">
            <v>TEMA HAJI</v>
          </cell>
          <cell r="D1394">
            <v>45474</v>
          </cell>
          <cell r="E1394" t="str">
            <v>Jul-24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 t="str">
            <v>-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 t="str">
            <v/>
          </cell>
          <cell r="AW1394">
            <v>46</v>
          </cell>
          <cell r="AX1394">
            <v>48</v>
          </cell>
          <cell r="AY1394">
            <v>15</v>
          </cell>
          <cell r="AZ1394">
            <v>0</v>
          </cell>
          <cell r="BA1394">
            <v>27</v>
          </cell>
          <cell r="BB1394">
            <v>46</v>
          </cell>
          <cell r="BC1394">
            <v>48</v>
          </cell>
          <cell r="BD1394">
            <v>15</v>
          </cell>
          <cell r="BE1394">
            <v>0</v>
          </cell>
          <cell r="BF1394">
            <v>27</v>
          </cell>
          <cell r="BG1394">
            <v>0</v>
          </cell>
          <cell r="BH1394">
            <v>46</v>
          </cell>
          <cell r="BI1394">
            <v>48</v>
          </cell>
          <cell r="BJ1394">
            <v>15</v>
          </cell>
          <cell r="BK1394">
            <v>0</v>
          </cell>
          <cell r="BL1394">
            <v>27</v>
          </cell>
          <cell r="BM1394">
            <v>9</v>
          </cell>
          <cell r="BN1394">
            <v>145</v>
          </cell>
          <cell r="BO1394">
            <v>0</v>
          </cell>
          <cell r="BP1394">
            <v>46</v>
          </cell>
          <cell r="BQ1394">
            <v>48</v>
          </cell>
          <cell r="BR1394">
            <v>15</v>
          </cell>
          <cell r="BS1394">
            <v>0</v>
          </cell>
          <cell r="BT1394">
            <v>27</v>
          </cell>
          <cell r="BU1394">
            <v>9</v>
          </cell>
          <cell r="BV1394">
            <v>145</v>
          </cell>
          <cell r="BW1394">
            <v>1</v>
          </cell>
          <cell r="BX1394" t="str">
            <v>TIDAK</v>
          </cell>
          <cell r="BY1394" t="str">
            <v>TIDAK</v>
          </cell>
        </row>
        <row r="1395">
          <cell r="A1395" t="str">
            <v>A4123</v>
          </cell>
          <cell r="B1395" t="str">
            <v>ATIKAH NUR AINI</v>
          </cell>
          <cell r="C1395" t="str">
            <v>TEMA HAJI</v>
          </cell>
          <cell r="D1395">
            <v>45481</v>
          </cell>
          <cell r="E1395" t="str">
            <v>Jul-24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 t="str">
            <v>-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 t="str">
            <v/>
          </cell>
          <cell r="AW1395">
            <v>15</v>
          </cell>
          <cell r="AX1395">
            <v>28</v>
          </cell>
          <cell r="AY1395">
            <v>20</v>
          </cell>
          <cell r="AZ1395">
            <v>1</v>
          </cell>
          <cell r="BA1395">
            <v>8</v>
          </cell>
          <cell r="BB1395">
            <v>15</v>
          </cell>
          <cell r="BC1395">
            <v>28</v>
          </cell>
          <cell r="BD1395">
            <v>20</v>
          </cell>
          <cell r="BE1395">
            <v>1</v>
          </cell>
          <cell r="BF1395">
            <v>8</v>
          </cell>
          <cell r="BG1395">
            <v>0</v>
          </cell>
          <cell r="BH1395">
            <v>15</v>
          </cell>
          <cell r="BI1395">
            <v>28</v>
          </cell>
          <cell r="BJ1395">
            <v>20</v>
          </cell>
          <cell r="BK1395">
            <v>1</v>
          </cell>
          <cell r="BL1395">
            <v>8</v>
          </cell>
          <cell r="BM1395" t="str">
            <v/>
          </cell>
          <cell r="BN1395">
            <v>72</v>
          </cell>
          <cell r="BO1395">
            <v>0</v>
          </cell>
          <cell r="BP1395">
            <v>15</v>
          </cell>
          <cell r="BQ1395">
            <v>28</v>
          </cell>
          <cell r="BR1395">
            <v>20</v>
          </cell>
          <cell r="BS1395">
            <v>1</v>
          </cell>
          <cell r="BT1395">
            <v>8</v>
          </cell>
          <cell r="BU1395" t="str">
            <v/>
          </cell>
          <cell r="BV1395">
            <v>72</v>
          </cell>
          <cell r="BW1395">
            <v>1</v>
          </cell>
          <cell r="BX1395" t="str">
            <v>TIDAK</v>
          </cell>
          <cell r="BY1395" t="str">
            <v>TIDAK</v>
          </cell>
        </row>
        <row r="1396">
          <cell r="A1396" t="str">
            <v>A4125</v>
          </cell>
          <cell r="B1396" t="str">
            <v>TESA LONIKA HUTASOIT</v>
          </cell>
          <cell r="C1396" t="str">
            <v>TEMA HAJI</v>
          </cell>
          <cell r="D1396">
            <v>45481</v>
          </cell>
          <cell r="E1396" t="str">
            <v>Jul-24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 t="str">
            <v>-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 t="str">
            <v/>
          </cell>
          <cell r="AW1396">
            <v>16</v>
          </cell>
          <cell r="AX1396">
            <v>14</v>
          </cell>
          <cell r="AY1396">
            <v>0</v>
          </cell>
          <cell r="AZ1396">
            <v>0</v>
          </cell>
          <cell r="BA1396">
            <v>0</v>
          </cell>
          <cell r="BB1396">
            <v>16</v>
          </cell>
          <cell r="BC1396">
            <v>14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16</v>
          </cell>
          <cell r="BI1396">
            <v>14</v>
          </cell>
          <cell r="BJ1396">
            <v>0</v>
          </cell>
          <cell r="BK1396">
            <v>0</v>
          </cell>
          <cell r="BL1396">
            <v>0</v>
          </cell>
          <cell r="BM1396" t="str">
            <v/>
          </cell>
          <cell r="BN1396">
            <v>30</v>
          </cell>
          <cell r="BO1396">
            <v>0</v>
          </cell>
          <cell r="BP1396">
            <v>16</v>
          </cell>
          <cell r="BQ1396">
            <v>14</v>
          </cell>
          <cell r="BR1396">
            <v>0</v>
          </cell>
          <cell r="BS1396">
            <v>0</v>
          </cell>
          <cell r="BT1396">
            <v>0</v>
          </cell>
          <cell r="BU1396" t="str">
            <v/>
          </cell>
          <cell r="BV1396">
            <v>30</v>
          </cell>
          <cell r="BW1396">
            <v>4</v>
          </cell>
          <cell r="BX1396" t="str">
            <v>DOWNGRADE</v>
          </cell>
          <cell r="BY1396" t="str">
            <v>RESET</v>
          </cell>
        </row>
        <row r="1397">
          <cell r="A1397" t="str">
            <v>A4116</v>
          </cell>
          <cell r="B1397" t="str">
            <v>MUTIARA AZZAHRA</v>
          </cell>
          <cell r="C1397" t="str">
            <v>TEMA HAJI</v>
          </cell>
          <cell r="D1397">
            <v>45474</v>
          </cell>
          <cell r="E1397" t="str">
            <v>Jul-24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 t="str">
            <v>-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 t="str">
            <v/>
          </cell>
          <cell r="AW1397">
            <v>1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1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1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 t="str">
            <v/>
          </cell>
          <cell r="BN1397">
            <v>1</v>
          </cell>
          <cell r="BO1397">
            <v>0</v>
          </cell>
          <cell r="BP1397">
            <v>1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 t="str">
            <v/>
          </cell>
          <cell r="BV1397">
            <v>1</v>
          </cell>
          <cell r="BW1397">
            <v>5</v>
          </cell>
          <cell r="BX1397" t="str">
            <v>DOWNGRADE</v>
          </cell>
          <cell r="BY1397" t="str">
            <v>RESET</v>
          </cell>
        </row>
        <row r="1398">
          <cell r="A1398" t="str">
            <v>A4119</v>
          </cell>
          <cell r="B1398" t="str">
            <v>NUR ELISA</v>
          </cell>
          <cell r="C1398" t="str">
            <v>TEMA HAJI</v>
          </cell>
          <cell r="D1398">
            <v>45474</v>
          </cell>
          <cell r="E1398" t="str">
            <v>Jul-24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 t="str">
            <v>-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 t="str">
            <v/>
          </cell>
          <cell r="AW1398">
            <v>17</v>
          </cell>
          <cell r="AX1398">
            <v>20</v>
          </cell>
          <cell r="AY1398">
            <v>0</v>
          </cell>
          <cell r="AZ1398">
            <v>0</v>
          </cell>
          <cell r="BA1398">
            <v>24</v>
          </cell>
          <cell r="BB1398">
            <v>17</v>
          </cell>
          <cell r="BC1398">
            <v>20</v>
          </cell>
          <cell r="BD1398">
            <v>0</v>
          </cell>
          <cell r="BE1398">
            <v>0</v>
          </cell>
          <cell r="BF1398">
            <v>24</v>
          </cell>
          <cell r="BG1398">
            <v>0</v>
          </cell>
          <cell r="BH1398">
            <v>17</v>
          </cell>
          <cell r="BI1398">
            <v>20</v>
          </cell>
          <cell r="BJ1398">
            <v>0</v>
          </cell>
          <cell r="BK1398">
            <v>0</v>
          </cell>
          <cell r="BL1398">
            <v>24</v>
          </cell>
          <cell r="BM1398">
            <v>12</v>
          </cell>
          <cell r="BN1398">
            <v>73</v>
          </cell>
          <cell r="BO1398">
            <v>0</v>
          </cell>
          <cell r="BP1398">
            <v>17</v>
          </cell>
          <cell r="BQ1398">
            <v>20</v>
          </cell>
          <cell r="BR1398">
            <v>0</v>
          </cell>
          <cell r="BS1398">
            <v>0</v>
          </cell>
          <cell r="BT1398">
            <v>24</v>
          </cell>
          <cell r="BU1398">
            <v>12</v>
          </cell>
          <cell r="BV1398">
            <v>73</v>
          </cell>
          <cell r="BW1398">
            <v>2</v>
          </cell>
          <cell r="BX1398" t="str">
            <v>TIDAK</v>
          </cell>
          <cell r="BY1398" t="str">
            <v>TIDAK</v>
          </cell>
        </row>
        <row r="1399">
          <cell r="A1399" t="str">
            <v>A4120</v>
          </cell>
          <cell r="B1399" t="str">
            <v>NIA FEBRIANITA</v>
          </cell>
          <cell r="C1399" t="str">
            <v>TEMA HAJI</v>
          </cell>
          <cell r="D1399">
            <v>45486</v>
          </cell>
          <cell r="E1399" t="str">
            <v>Jul-24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 t="str">
            <v>-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 t="str">
            <v/>
          </cell>
          <cell r="AW1399">
            <v>2</v>
          </cell>
          <cell r="AX1399">
            <v>8</v>
          </cell>
          <cell r="AY1399">
            <v>0</v>
          </cell>
          <cell r="AZ1399">
            <v>0</v>
          </cell>
          <cell r="BA1399">
            <v>0</v>
          </cell>
          <cell r="BB1399">
            <v>2</v>
          </cell>
          <cell r="BC1399">
            <v>8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2</v>
          </cell>
          <cell r="BI1399">
            <v>8</v>
          </cell>
          <cell r="BJ1399">
            <v>0</v>
          </cell>
          <cell r="BK1399">
            <v>0</v>
          </cell>
          <cell r="BL1399">
            <v>0</v>
          </cell>
          <cell r="BM1399" t="str">
            <v/>
          </cell>
          <cell r="BN1399">
            <v>10</v>
          </cell>
          <cell r="BO1399">
            <v>0</v>
          </cell>
          <cell r="BP1399">
            <v>2</v>
          </cell>
          <cell r="BQ1399">
            <v>8</v>
          </cell>
          <cell r="BR1399">
            <v>0</v>
          </cell>
          <cell r="BS1399">
            <v>0</v>
          </cell>
          <cell r="BT1399">
            <v>0</v>
          </cell>
          <cell r="BU1399" t="str">
            <v/>
          </cell>
          <cell r="BV1399">
            <v>10</v>
          </cell>
          <cell r="BW1399">
            <v>4</v>
          </cell>
          <cell r="BX1399" t="str">
            <v>DOWNGRADE</v>
          </cell>
          <cell r="BY1399" t="str">
            <v>RESET</v>
          </cell>
        </row>
        <row r="1400">
          <cell r="A1400" t="str">
            <v>A4281</v>
          </cell>
          <cell r="B1400" t="str">
            <v>ALJAZEERA ISLAMI</v>
          </cell>
          <cell r="C1400" t="str">
            <v>TEMA HAJI</v>
          </cell>
          <cell r="D1400">
            <v>45548</v>
          </cell>
          <cell r="E1400" t="str">
            <v>Sep-24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 t="str">
            <v>-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 t="str">
            <v/>
          </cell>
          <cell r="AW1400">
            <v>0</v>
          </cell>
          <cell r="AX1400">
            <v>0</v>
          </cell>
          <cell r="AY1400">
            <v>1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1</v>
          </cell>
          <cell r="BE1400">
            <v>0</v>
          </cell>
          <cell r="BF1400">
            <v>0</v>
          </cell>
          <cell r="BG1400" t="str">
            <v/>
          </cell>
          <cell r="BH1400">
            <v>0</v>
          </cell>
          <cell r="BI1400">
            <v>0</v>
          </cell>
          <cell r="BJ1400">
            <v>1</v>
          </cell>
          <cell r="BK1400">
            <v>0</v>
          </cell>
          <cell r="BL1400">
            <v>0</v>
          </cell>
          <cell r="BM1400" t="str">
            <v/>
          </cell>
          <cell r="BN1400">
            <v>1</v>
          </cell>
          <cell r="BO1400" t="str">
            <v/>
          </cell>
          <cell r="BP1400">
            <v>0</v>
          </cell>
          <cell r="BQ1400">
            <v>0</v>
          </cell>
          <cell r="BR1400">
            <v>1</v>
          </cell>
          <cell r="BS1400">
            <v>0</v>
          </cell>
          <cell r="BT1400">
            <v>0</v>
          </cell>
          <cell r="BU1400" t="str">
            <v/>
          </cell>
          <cell r="BV1400">
            <v>1</v>
          </cell>
          <cell r="BW1400">
            <v>3</v>
          </cell>
          <cell r="BX1400" t="str">
            <v>DOWNGRADE</v>
          </cell>
          <cell r="BY1400" t="str">
            <v>RESET</v>
          </cell>
        </row>
        <row r="1401">
          <cell r="A1401" t="str">
            <v>A4282</v>
          </cell>
          <cell r="B1401" t="str">
            <v>NAILA TAZKIYYA ROSYIDA</v>
          </cell>
          <cell r="C1401" t="str">
            <v>TEMA HAJI</v>
          </cell>
          <cell r="D1401">
            <v>45548</v>
          </cell>
          <cell r="E1401" t="str">
            <v>Sep-24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 t="str">
            <v>-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 t="str">
            <v/>
          </cell>
          <cell r="AW1401">
            <v>0</v>
          </cell>
          <cell r="AX1401">
            <v>0</v>
          </cell>
          <cell r="AY1401">
            <v>1</v>
          </cell>
          <cell r="AZ1401">
            <v>21</v>
          </cell>
          <cell r="BA1401">
            <v>12</v>
          </cell>
          <cell r="BB1401">
            <v>0</v>
          </cell>
          <cell r="BC1401">
            <v>0</v>
          </cell>
          <cell r="BD1401">
            <v>1</v>
          </cell>
          <cell r="BE1401">
            <v>21</v>
          </cell>
          <cell r="BF1401">
            <v>12</v>
          </cell>
          <cell r="BG1401" t="str">
            <v/>
          </cell>
          <cell r="BH1401">
            <v>0</v>
          </cell>
          <cell r="BI1401">
            <v>0</v>
          </cell>
          <cell r="BJ1401">
            <v>1</v>
          </cell>
          <cell r="BK1401">
            <v>21</v>
          </cell>
          <cell r="BL1401">
            <v>12</v>
          </cell>
          <cell r="BM1401">
            <v>13</v>
          </cell>
          <cell r="BN1401">
            <v>47</v>
          </cell>
          <cell r="BO1401" t="str">
            <v/>
          </cell>
          <cell r="BP1401">
            <v>0</v>
          </cell>
          <cell r="BQ1401">
            <v>0</v>
          </cell>
          <cell r="BR1401">
            <v>1</v>
          </cell>
          <cell r="BS1401">
            <v>21</v>
          </cell>
          <cell r="BT1401">
            <v>12</v>
          </cell>
          <cell r="BU1401">
            <v>13</v>
          </cell>
          <cell r="BV1401">
            <v>47</v>
          </cell>
          <cell r="BW1401">
            <v>0</v>
          </cell>
          <cell r="BX1401" t="str">
            <v>TIDAK</v>
          </cell>
          <cell r="BY1401" t="str">
            <v>TIDAK</v>
          </cell>
        </row>
        <row r="1402">
          <cell r="A1402" t="str">
            <v>A4283</v>
          </cell>
          <cell r="B1402" t="str">
            <v>TIARA AGIS RAMDHANI</v>
          </cell>
          <cell r="C1402" t="str">
            <v>TEMA HAJI</v>
          </cell>
          <cell r="D1402">
            <v>45549</v>
          </cell>
          <cell r="E1402" t="str">
            <v>Sep-24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 t="str">
            <v>-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 t="str">
            <v/>
          </cell>
          <cell r="AW1402">
            <v>0</v>
          </cell>
          <cell r="AX1402">
            <v>0</v>
          </cell>
          <cell r="AY1402">
            <v>1</v>
          </cell>
          <cell r="AZ1402">
            <v>15</v>
          </cell>
          <cell r="BA1402">
            <v>0</v>
          </cell>
          <cell r="BB1402">
            <v>0</v>
          </cell>
          <cell r="BC1402">
            <v>0</v>
          </cell>
          <cell r="BD1402">
            <v>1</v>
          </cell>
          <cell r="BE1402">
            <v>15</v>
          </cell>
          <cell r="BF1402">
            <v>0</v>
          </cell>
          <cell r="BG1402" t="str">
            <v/>
          </cell>
          <cell r="BH1402">
            <v>0</v>
          </cell>
          <cell r="BI1402">
            <v>0</v>
          </cell>
          <cell r="BJ1402">
            <v>1</v>
          </cell>
          <cell r="BK1402">
            <v>15</v>
          </cell>
          <cell r="BL1402">
            <v>0</v>
          </cell>
          <cell r="BM1402" t="str">
            <v/>
          </cell>
          <cell r="BN1402">
            <v>16</v>
          </cell>
          <cell r="BO1402" t="str">
            <v/>
          </cell>
          <cell r="BP1402">
            <v>0</v>
          </cell>
          <cell r="BQ1402">
            <v>0</v>
          </cell>
          <cell r="BR1402">
            <v>1</v>
          </cell>
          <cell r="BS1402">
            <v>15</v>
          </cell>
          <cell r="BT1402">
            <v>0</v>
          </cell>
          <cell r="BU1402" t="str">
            <v/>
          </cell>
          <cell r="BV1402">
            <v>16</v>
          </cell>
          <cell r="BW1402">
            <v>2</v>
          </cell>
          <cell r="BX1402" t="str">
            <v>TIDAK</v>
          </cell>
          <cell r="BY1402" t="str">
            <v>TIDAK</v>
          </cell>
        </row>
        <row r="1403">
          <cell r="A1403" t="str">
            <v>A4280</v>
          </cell>
          <cell r="B1403" t="str">
            <v>AGIL OKTANONA</v>
          </cell>
          <cell r="C1403" t="str">
            <v>TEMA HAJI</v>
          </cell>
          <cell r="D1403">
            <v>45556</v>
          </cell>
          <cell r="E1403" t="str">
            <v>Sep-24</v>
          </cell>
          <cell r="AP1403" t="str">
            <v>-</v>
          </cell>
          <cell r="AV1403" t="str">
            <v/>
          </cell>
          <cell r="AW1403">
            <v>0</v>
          </cell>
          <cell r="AX1403">
            <v>0</v>
          </cell>
          <cell r="AY1403">
            <v>1</v>
          </cell>
          <cell r="AZ1403">
            <v>10</v>
          </cell>
          <cell r="BA1403">
            <v>1</v>
          </cell>
          <cell r="BB1403">
            <v>0</v>
          </cell>
          <cell r="BC1403">
            <v>0</v>
          </cell>
          <cell r="BD1403">
            <v>1</v>
          </cell>
          <cell r="BE1403">
            <v>10</v>
          </cell>
          <cell r="BF1403">
            <v>1</v>
          </cell>
          <cell r="BG1403" t="str">
            <v/>
          </cell>
          <cell r="BH1403">
            <v>0</v>
          </cell>
          <cell r="BJ1403">
            <v>1</v>
          </cell>
          <cell r="BK1403">
            <v>10</v>
          </cell>
          <cell r="BL1403">
            <v>1</v>
          </cell>
          <cell r="BM1403" t="str">
            <v/>
          </cell>
          <cell r="BN1403">
            <v>12</v>
          </cell>
          <cell r="BO1403" t="str">
            <v/>
          </cell>
          <cell r="BP1403">
            <v>0</v>
          </cell>
          <cell r="BQ1403">
            <v>0</v>
          </cell>
          <cell r="BR1403">
            <v>1</v>
          </cell>
          <cell r="BS1403">
            <v>10</v>
          </cell>
          <cell r="BT1403">
            <v>1</v>
          </cell>
          <cell r="BU1403" t="str">
            <v/>
          </cell>
          <cell r="BV1403">
            <v>12</v>
          </cell>
          <cell r="BW1403">
            <v>1</v>
          </cell>
          <cell r="BX1403" t="str">
            <v>TIDAK</v>
          </cell>
          <cell r="BY1403" t="str">
            <v>TIDAK</v>
          </cell>
        </row>
        <row r="1404">
          <cell r="A1404" t="str">
            <v>A4349</v>
          </cell>
          <cell r="B1404" t="str">
            <v>BAYU ANGGORO PUTRO</v>
          </cell>
          <cell r="C1404" t="str">
            <v>TEMA HAJI</v>
          </cell>
          <cell r="D1404">
            <v>45581</v>
          </cell>
          <cell r="E1404" t="str">
            <v>Oct-24</v>
          </cell>
          <cell r="AP1404" t="str">
            <v>-</v>
          </cell>
          <cell r="AV1404" t="str">
            <v/>
          </cell>
          <cell r="AW1404">
            <v>0</v>
          </cell>
          <cell r="AX1404">
            <v>0</v>
          </cell>
          <cell r="AY1404">
            <v>0</v>
          </cell>
          <cell r="AZ1404">
            <v>44</v>
          </cell>
          <cell r="BA1404">
            <v>30</v>
          </cell>
          <cell r="BB1404">
            <v>0</v>
          </cell>
          <cell r="BC1404">
            <v>0</v>
          </cell>
          <cell r="BD1404">
            <v>0</v>
          </cell>
          <cell r="BE1404">
            <v>44</v>
          </cell>
          <cell r="BF1404">
            <v>30</v>
          </cell>
          <cell r="BG1404" t="str">
            <v/>
          </cell>
          <cell r="BH1404">
            <v>0</v>
          </cell>
          <cell r="BJ1404">
            <v>0</v>
          </cell>
          <cell r="BK1404">
            <v>44</v>
          </cell>
          <cell r="BL1404">
            <v>30</v>
          </cell>
          <cell r="BM1404" t="str">
            <v/>
          </cell>
          <cell r="BN1404">
            <v>74</v>
          </cell>
          <cell r="BO1404" t="str">
            <v/>
          </cell>
          <cell r="BP1404">
            <v>0</v>
          </cell>
          <cell r="BQ1404">
            <v>0</v>
          </cell>
          <cell r="BR1404">
            <v>0</v>
          </cell>
          <cell r="BS1404">
            <v>44</v>
          </cell>
          <cell r="BT1404">
            <v>30</v>
          </cell>
          <cell r="BU1404" t="str">
            <v/>
          </cell>
          <cell r="BV1404">
            <v>74</v>
          </cell>
          <cell r="BW1404">
            <v>1</v>
          </cell>
          <cell r="BX1404" t="str">
            <v>TIDAK</v>
          </cell>
          <cell r="BY1404" t="str">
            <v>TIDAK</v>
          </cell>
        </row>
        <row r="1405">
          <cell r="A1405" t="str">
            <v>A4354</v>
          </cell>
          <cell r="B1405" t="str">
            <v>FAHMI MUSTIKA</v>
          </cell>
          <cell r="C1405" t="str">
            <v>TEMA HAJI</v>
          </cell>
          <cell r="D1405">
            <v>45581</v>
          </cell>
          <cell r="E1405" t="str">
            <v>Oct-24</v>
          </cell>
          <cell r="AP1405" t="str">
            <v>-</v>
          </cell>
          <cell r="AV1405" t="str">
            <v/>
          </cell>
          <cell r="AW1405">
            <v>0</v>
          </cell>
          <cell r="AX1405">
            <v>0</v>
          </cell>
          <cell r="AY1405">
            <v>0</v>
          </cell>
          <cell r="AZ1405">
            <v>11</v>
          </cell>
          <cell r="BA1405">
            <v>2</v>
          </cell>
          <cell r="BB1405">
            <v>0</v>
          </cell>
          <cell r="BC1405">
            <v>0</v>
          </cell>
          <cell r="BD1405">
            <v>0</v>
          </cell>
          <cell r="BE1405">
            <v>11</v>
          </cell>
          <cell r="BF1405">
            <v>2</v>
          </cell>
          <cell r="BG1405" t="str">
            <v/>
          </cell>
          <cell r="BH1405">
            <v>0</v>
          </cell>
          <cell r="BJ1405">
            <v>0</v>
          </cell>
          <cell r="BK1405">
            <v>11</v>
          </cell>
          <cell r="BL1405">
            <v>2</v>
          </cell>
          <cell r="BM1405" t="str">
            <v/>
          </cell>
          <cell r="BN1405">
            <v>13</v>
          </cell>
          <cell r="BO1405" t="str">
            <v/>
          </cell>
          <cell r="BP1405">
            <v>0</v>
          </cell>
          <cell r="BQ1405">
            <v>0</v>
          </cell>
          <cell r="BR1405">
            <v>0</v>
          </cell>
          <cell r="BS1405">
            <v>11</v>
          </cell>
          <cell r="BT1405">
            <v>2</v>
          </cell>
          <cell r="BU1405" t="str">
            <v/>
          </cell>
          <cell r="BV1405">
            <v>13</v>
          </cell>
          <cell r="BW1405">
            <v>1</v>
          </cell>
          <cell r="BX1405" t="str">
            <v>TIDAK</v>
          </cell>
          <cell r="BY1405" t="str">
            <v>TIDAK</v>
          </cell>
        </row>
        <row r="1406">
          <cell r="A1406" t="str">
            <v>A4353</v>
          </cell>
          <cell r="B1406" t="str">
            <v>SYEIZA FEBRIYANA</v>
          </cell>
          <cell r="C1406" t="str">
            <v>TEMA HAJI</v>
          </cell>
          <cell r="D1406">
            <v>45581</v>
          </cell>
          <cell r="E1406" t="str">
            <v>Oct-24</v>
          </cell>
          <cell r="AP1406" t="str">
            <v>-</v>
          </cell>
          <cell r="AV1406" t="str">
            <v/>
          </cell>
          <cell r="AW1406">
            <v>0</v>
          </cell>
          <cell r="AX1406">
            <v>0</v>
          </cell>
          <cell r="AY1406">
            <v>0</v>
          </cell>
          <cell r="AZ1406">
            <v>14</v>
          </cell>
          <cell r="BA1406">
            <v>6</v>
          </cell>
          <cell r="BB1406">
            <v>0</v>
          </cell>
          <cell r="BC1406">
            <v>0</v>
          </cell>
          <cell r="BD1406">
            <v>0</v>
          </cell>
          <cell r="BE1406">
            <v>14</v>
          </cell>
          <cell r="BF1406">
            <v>6</v>
          </cell>
          <cell r="BG1406" t="str">
            <v/>
          </cell>
          <cell r="BH1406">
            <v>0</v>
          </cell>
          <cell r="BJ1406">
            <v>0</v>
          </cell>
          <cell r="BK1406">
            <v>14</v>
          </cell>
          <cell r="BL1406">
            <v>6</v>
          </cell>
          <cell r="BM1406" t="str">
            <v/>
          </cell>
          <cell r="BN1406">
            <v>20</v>
          </cell>
          <cell r="BO1406" t="str">
            <v/>
          </cell>
          <cell r="BP1406">
            <v>0</v>
          </cell>
          <cell r="BQ1406">
            <v>0</v>
          </cell>
          <cell r="BR1406">
            <v>0</v>
          </cell>
          <cell r="BS1406">
            <v>14</v>
          </cell>
          <cell r="BT1406">
            <v>6</v>
          </cell>
          <cell r="BU1406" t="str">
            <v/>
          </cell>
          <cell r="BV1406">
            <v>20</v>
          </cell>
          <cell r="BW1406">
            <v>1</v>
          </cell>
          <cell r="BX1406" t="str">
            <v>TIDAK</v>
          </cell>
          <cell r="BY1406" t="str">
            <v>TIDAK</v>
          </cell>
        </row>
        <row r="1407">
          <cell r="A1407" t="str">
            <v>A4395</v>
          </cell>
          <cell r="B1407" t="str">
            <v>NUR JAMILAH</v>
          </cell>
          <cell r="C1407" t="str">
            <v>TEMA HAJI</v>
          </cell>
          <cell r="D1407">
            <v>45586</v>
          </cell>
          <cell r="E1407" t="str">
            <v>Oct-24</v>
          </cell>
          <cell r="AP1407" t="str">
            <v>-</v>
          </cell>
          <cell r="AV1407" t="str">
            <v/>
          </cell>
          <cell r="AW1407">
            <v>0</v>
          </cell>
          <cell r="AX1407">
            <v>0</v>
          </cell>
          <cell r="AY1407">
            <v>0</v>
          </cell>
          <cell r="AZ1407">
            <v>14</v>
          </cell>
          <cell r="BA1407">
            <v>6</v>
          </cell>
          <cell r="BB1407">
            <v>0</v>
          </cell>
          <cell r="BC1407">
            <v>0</v>
          </cell>
          <cell r="BD1407">
            <v>0</v>
          </cell>
          <cell r="BE1407">
            <v>14</v>
          </cell>
          <cell r="BF1407">
            <v>6</v>
          </cell>
          <cell r="BG1407" t="str">
            <v/>
          </cell>
          <cell r="BH1407">
            <v>0</v>
          </cell>
          <cell r="BJ1407">
            <v>0</v>
          </cell>
          <cell r="BK1407">
            <v>14</v>
          </cell>
          <cell r="BL1407">
            <v>6</v>
          </cell>
          <cell r="BM1407" t="str">
            <v/>
          </cell>
          <cell r="BN1407">
            <v>20</v>
          </cell>
          <cell r="BO1407" t="str">
            <v/>
          </cell>
          <cell r="BP1407">
            <v>0</v>
          </cell>
          <cell r="BQ1407">
            <v>0</v>
          </cell>
          <cell r="BR1407">
            <v>0</v>
          </cell>
          <cell r="BS1407">
            <v>14</v>
          </cell>
          <cell r="BT1407">
            <v>6</v>
          </cell>
          <cell r="BU1407" t="str">
            <v/>
          </cell>
          <cell r="BV1407">
            <v>20</v>
          </cell>
          <cell r="BW1407">
            <v>1</v>
          </cell>
          <cell r="BX1407" t="str">
            <v>TIDAK</v>
          </cell>
          <cell r="BY1407" t="str">
            <v>TIDAK</v>
          </cell>
        </row>
        <row r="1408">
          <cell r="A1408" t="str">
            <v>A4397</v>
          </cell>
          <cell r="B1408" t="str">
            <v>CHYANA KHOIRUN RISKYANI</v>
          </cell>
          <cell r="C1408" t="str">
            <v>TEMA HAJI</v>
          </cell>
          <cell r="D1408">
            <v>45586</v>
          </cell>
          <cell r="E1408" t="str">
            <v>Oct-24</v>
          </cell>
          <cell r="AP1408" t="str">
            <v>-</v>
          </cell>
          <cell r="AV1408" t="str">
            <v/>
          </cell>
          <cell r="AW1408">
            <v>0</v>
          </cell>
          <cell r="AX1408">
            <v>0</v>
          </cell>
          <cell r="AY1408">
            <v>0</v>
          </cell>
          <cell r="AZ1408">
            <v>11</v>
          </cell>
          <cell r="BA1408">
            <v>17</v>
          </cell>
          <cell r="BB1408">
            <v>0</v>
          </cell>
          <cell r="BC1408">
            <v>0</v>
          </cell>
          <cell r="BD1408">
            <v>0</v>
          </cell>
          <cell r="BE1408">
            <v>11</v>
          </cell>
          <cell r="BF1408">
            <v>17</v>
          </cell>
          <cell r="BG1408" t="str">
            <v/>
          </cell>
          <cell r="BH1408">
            <v>0</v>
          </cell>
          <cell r="BJ1408">
            <v>0</v>
          </cell>
          <cell r="BK1408">
            <v>11</v>
          </cell>
          <cell r="BL1408">
            <v>17</v>
          </cell>
          <cell r="BM1408">
            <v>11</v>
          </cell>
          <cell r="BN1408">
            <v>39</v>
          </cell>
          <cell r="BO1408" t="str">
            <v/>
          </cell>
          <cell r="BP1408">
            <v>0</v>
          </cell>
          <cell r="BQ1408">
            <v>0</v>
          </cell>
          <cell r="BR1408">
            <v>0</v>
          </cell>
          <cell r="BS1408">
            <v>11</v>
          </cell>
          <cell r="BT1408">
            <v>17</v>
          </cell>
          <cell r="BU1408">
            <v>11</v>
          </cell>
          <cell r="BV1408">
            <v>39</v>
          </cell>
          <cell r="BW1408">
            <v>0</v>
          </cell>
          <cell r="BX1408" t="str">
            <v>TIDAK</v>
          </cell>
          <cell r="BY1408" t="str">
            <v>TIDAK</v>
          </cell>
        </row>
        <row r="1409">
          <cell r="A1409" t="str">
            <v>A4398</v>
          </cell>
          <cell r="B1409" t="str">
            <v>BINTANG OKTAFIANI</v>
          </cell>
          <cell r="C1409" t="str">
            <v>TEMA HAJI</v>
          </cell>
          <cell r="D1409">
            <v>45586</v>
          </cell>
          <cell r="E1409" t="str">
            <v>Oct-24</v>
          </cell>
          <cell r="AP1409" t="str">
            <v>-</v>
          </cell>
          <cell r="AV1409" t="str">
            <v/>
          </cell>
          <cell r="AW1409">
            <v>0</v>
          </cell>
          <cell r="AX1409">
            <v>0</v>
          </cell>
          <cell r="AY1409">
            <v>0</v>
          </cell>
          <cell r="AZ1409">
            <v>11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11</v>
          </cell>
          <cell r="BF1409">
            <v>0</v>
          </cell>
          <cell r="BG1409" t="str">
            <v/>
          </cell>
          <cell r="BH1409">
            <v>0</v>
          </cell>
          <cell r="BJ1409">
            <v>0</v>
          </cell>
          <cell r="BK1409">
            <v>11</v>
          </cell>
          <cell r="BM1409" t="str">
            <v/>
          </cell>
          <cell r="BN1409">
            <v>11</v>
          </cell>
          <cell r="BO1409" t="str">
            <v/>
          </cell>
          <cell r="BP1409">
            <v>0</v>
          </cell>
          <cell r="BQ1409">
            <v>0</v>
          </cell>
          <cell r="BR1409">
            <v>0</v>
          </cell>
          <cell r="BS1409">
            <v>11</v>
          </cell>
          <cell r="BT1409">
            <v>0</v>
          </cell>
          <cell r="BU1409" t="str">
            <v/>
          </cell>
          <cell r="BV1409">
            <v>11</v>
          </cell>
          <cell r="BW1409">
            <v>2</v>
          </cell>
          <cell r="BX1409" t="str">
            <v>TIDAK</v>
          </cell>
          <cell r="BY1409" t="str">
            <v>TIDAK</v>
          </cell>
        </row>
        <row r="1410">
          <cell r="A1410" t="str">
            <v>A1802</v>
          </cell>
          <cell r="B1410" t="str">
            <v>ZAQIYA PERMATA RISDA</v>
          </cell>
          <cell r="C1410" t="str">
            <v>TEMA HAJI</v>
          </cell>
          <cell r="D1410">
            <v>45588</v>
          </cell>
          <cell r="E1410" t="str">
            <v>Oct-24</v>
          </cell>
          <cell r="AP1410" t="str">
            <v>-</v>
          </cell>
          <cell r="AV1410" t="str">
            <v/>
          </cell>
          <cell r="AW1410">
            <v>0</v>
          </cell>
          <cell r="AX1410">
            <v>0</v>
          </cell>
          <cell r="AY1410">
            <v>0</v>
          </cell>
          <cell r="AZ1410">
            <v>13</v>
          </cell>
          <cell r="BA1410">
            <v>17</v>
          </cell>
          <cell r="BB1410">
            <v>0</v>
          </cell>
          <cell r="BC1410">
            <v>0</v>
          </cell>
          <cell r="BD1410">
            <v>0</v>
          </cell>
          <cell r="BE1410">
            <v>13</v>
          </cell>
          <cell r="BF1410">
            <v>17</v>
          </cell>
          <cell r="BG1410" t="str">
            <v/>
          </cell>
          <cell r="BH1410">
            <v>0</v>
          </cell>
          <cell r="BJ1410">
            <v>0</v>
          </cell>
          <cell r="BK1410">
            <v>13</v>
          </cell>
          <cell r="BL1410">
            <v>17</v>
          </cell>
          <cell r="BM1410">
            <v>12</v>
          </cell>
          <cell r="BN1410">
            <v>42</v>
          </cell>
          <cell r="BO1410" t="str">
            <v/>
          </cell>
          <cell r="BP1410">
            <v>0</v>
          </cell>
          <cell r="BQ1410">
            <v>0</v>
          </cell>
          <cell r="BR1410">
            <v>0</v>
          </cell>
          <cell r="BS1410">
            <v>13</v>
          </cell>
          <cell r="BT1410">
            <v>17</v>
          </cell>
          <cell r="BU1410">
            <v>12</v>
          </cell>
          <cell r="BV1410">
            <v>42</v>
          </cell>
          <cell r="BW1410">
            <v>0</v>
          </cell>
          <cell r="BX1410" t="str">
            <v>TIDAK</v>
          </cell>
          <cell r="BY1410" t="str">
            <v>TIDAK</v>
          </cell>
        </row>
        <row r="1411">
          <cell r="A1411" t="str">
            <v>A4399</v>
          </cell>
          <cell r="B1411" t="str">
            <v>ANISA AULIA RAHMA</v>
          </cell>
          <cell r="C1411" t="str">
            <v>TEMA HAJI</v>
          </cell>
          <cell r="D1411">
            <v>45587</v>
          </cell>
          <cell r="E1411" t="str">
            <v>Oct-24</v>
          </cell>
          <cell r="AP1411" t="str">
            <v>-</v>
          </cell>
          <cell r="AV1411" t="str">
            <v/>
          </cell>
          <cell r="AW1411">
            <v>0</v>
          </cell>
          <cell r="AX1411">
            <v>0</v>
          </cell>
          <cell r="AY1411">
            <v>0</v>
          </cell>
          <cell r="AZ1411">
            <v>9</v>
          </cell>
          <cell r="BA1411">
            <v>30</v>
          </cell>
          <cell r="BB1411">
            <v>0</v>
          </cell>
          <cell r="BC1411">
            <v>0</v>
          </cell>
          <cell r="BD1411">
            <v>0</v>
          </cell>
          <cell r="BE1411">
            <v>9</v>
          </cell>
          <cell r="BF1411">
            <v>30</v>
          </cell>
          <cell r="BG1411" t="str">
            <v/>
          </cell>
          <cell r="BH1411">
            <v>0</v>
          </cell>
          <cell r="BJ1411">
            <v>0</v>
          </cell>
          <cell r="BK1411">
            <v>9</v>
          </cell>
          <cell r="BL1411">
            <v>30</v>
          </cell>
          <cell r="BM1411">
            <v>15</v>
          </cell>
          <cell r="BN1411">
            <v>54</v>
          </cell>
          <cell r="BO1411" t="str">
            <v/>
          </cell>
          <cell r="BP1411">
            <v>0</v>
          </cell>
          <cell r="BQ1411">
            <v>0</v>
          </cell>
          <cell r="BR1411">
            <v>0</v>
          </cell>
          <cell r="BS1411">
            <v>9</v>
          </cell>
          <cell r="BT1411">
            <v>30</v>
          </cell>
          <cell r="BU1411">
            <v>15</v>
          </cell>
          <cell r="BV1411">
            <v>54</v>
          </cell>
          <cell r="BW1411">
            <v>0</v>
          </cell>
          <cell r="BX1411" t="str">
            <v>TIDAK</v>
          </cell>
          <cell r="BY1411" t="str">
            <v>TIDAK</v>
          </cell>
        </row>
        <row r="1412">
          <cell r="A1412" t="str">
            <v>A4431</v>
          </cell>
          <cell r="B1412" t="str">
            <v>ANGGIT NUR DWIASTUTI</v>
          </cell>
          <cell r="C1412" t="str">
            <v>TEMA HAJI</v>
          </cell>
          <cell r="D1412">
            <v>45611</v>
          </cell>
          <cell r="E1412" t="str">
            <v>Nov-24</v>
          </cell>
          <cell r="AV1412" t="str">
            <v/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4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4</v>
          </cell>
          <cell r="BH1412">
            <v>0</v>
          </cell>
          <cell r="BJ1412">
            <v>0</v>
          </cell>
          <cell r="BK1412">
            <v>0</v>
          </cell>
          <cell r="BL1412">
            <v>4</v>
          </cell>
          <cell r="BM1412">
            <v>6</v>
          </cell>
          <cell r="BN1412">
            <v>10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4</v>
          </cell>
          <cell r="BU1412">
            <v>6</v>
          </cell>
          <cell r="BV1412">
            <v>10</v>
          </cell>
          <cell r="BW1412">
            <v>0</v>
          </cell>
          <cell r="BX1412" t="str">
            <v>TIDAK</v>
          </cell>
          <cell r="BY1412" t="str">
            <v>TIDAK</v>
          </cell>
        </row>
        <row r="1413">
          <cell r="A1413" t="str">
            <v>A4432</v>
          </cell>
          <cell r="B1413" t="str">
            <v>NISITA NARESWARI</v>
          </cell>
          <cell r="C1413" t="str">
            <v>TEMA HAJI</v>
          </cell>
          <cell r="D1413">
            <v>45612</v>
          </cell>
          <cell r="E1413" t="str">
            <v>Nov-24</v>
          </cell>
          <cell r="AV1413" t="str">
            <v/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5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5</v>
          </cell>
          <cell r="BH1413">
            <v>0</v>
          </cell>
          <cell r="BJ1413">
            <v>0</v>
          </cell>
          <cell r="BK1413">
            <v>0</v>
          </cell>
          <cell r="BL1413">
            <v>5</v>
          </cell>
          <cell r="BM1413">
            <v>14</v>
          </cell>
          <cell r="BN1413">
            <v>19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5</v>
          </cell>
          <cell r="BU1413">
            <v>14</v>
          </cell>
          <cell r="BV1413">
            <v>19</v>
          </cell>
          <cell r="BW1413">
            <v>0</v>
          </cell>
          <cell r="BX1413" t="str">
            <v>TIDAK</v>
          </cell>
          <cell r="BY1413" t="str">
            <v>TIDAK</v>
          </cell>
        </row>
        <row r="1414">
          <cell r="A1414" t="str">
            <v>A4452</v>
          </cell>
          <cell r="B1414" t="str">
            <v>INDRIA AYUNINGTYAS DWI RISANDY</v>
          </cell>
          <cell r="C1414" t="str">
            <v>TEMA HAJI</v>
          </cell>
          <cell r="D1414">
            <v>45612</v>
          </cell>
          <cell r="E1414" t="str">
            <v>Nov-24</v>
          </cell>
          <cell r="AV1414" t="str">
            <v/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10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10</v>
          </cell>
          <cell r="BH1414">
            <v>0</v>
          </cell>
          <cell r="BJ1414">
            <v>0</v>
          </cell>
          <cell r="BK1414">
            <v>0</v>
          </cell>
          <cell r="BL1414">
            <v>10</v>
          </cell>
          <cell r="BM1414">
            <v>12</v>
          </cell>
          <cell r="BN1414">
            <v>22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10</v>
          </cell>
          <cell r="BU1414">
            <v>12</v>
          </cell>
          <cell r="BV1414">
            <v>22</v>
          </cell>
          <cell r="BW1414">
            <v>0</v>
          </cell>
          <cell r="BX1414" t="str">
            <v>TIDAK</v>
          </cell>
          <cell r="BY1414" t="str">
            <v>TIDAK</v>
          </cell>
        </row>
        <row r="1415">
          <cell r="A1415" t="str">
            <v>A4433</v>
          </cell>
          <cell r="B1415" t="str">
            <v>NURUL HALIMATIS SADIYYAH</v>
          </cell>
          <cell r="C1415" t="str">
            <v>TEMA HAJI</v>
          </cell>
          <cell r="D1415">
            <v>45612</v>
          </cell>
          <cell r="E1415" t="str">
            <v>Nov-24</v>
          </cell>
          <cell r="AV1415" t="str">
            <v/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6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6</v>
          </cell>
          <cell r="BH1415">
            <v>0</v>
          </cell>
          <cell r="BJ1415">
            <v>0</v>
          </cell>
          <cell r="BK1415">
            <v>0</v>
          </cell>
          <cell r="BL1415">
            <v>6</v>
          </cell>
          <cell r="BM1415">
            <v>1</v>
          </cell>
          <cell r="BN1415">
            <v>7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6</v>
          </cell>
          <cell r="BU1415">
            <v>1</v>
          </cell>
          <cell r="BV1415">
            <v>7</v>
          </cell>
          <cell r="BW1415">
            <v>0</v>
          </cell>
          <cell r="BX1415" t="str">
            <v>TIDAK</v>
          </cell>
          <cell r="BY1415" t="str">
            <v>TIDAK</v>
          </cell>
        </row>
        <row r="1416">
          <cell r="A1416" t="str">
            <v>A4548</v>
          </cell>
          <cell r="B1416" t="str">
            <v>RINANDA FELYA SALSA BELLA</v>
          </cell>
          <cell r="C1416" t="str">
            <v>TEMA HAJI</v>
          </cell>
          <cell r="D1416" t="str">
            <v/>
          </cell>
          <cell r="E1416" t="str">
            <v/>
          </cell>
        </row>
        <row r="1417">
          <cell r="A1417" t="str">
            <v>A4596</v>
          </cell>
          <cell r="B1417" t="str">
            <v>MUTIARA AZKIYA FADILAH</v>
          </cell>
          <cell r="C1417" t="str">
            <v>TEMA HAJI</v>
          </cell>
          <cell r="D1417" t="str">
            <v/>
          </cell>
          <cell r="E1417" t="str">
            <v/>
          </cell>
        </row>
        <row r="1418">
          <cell r="A1418" t="str">
            <v>A4595</v>
          </cell>
          <cell r="B1418" t="str">
            <v>WILDAN ALFIAN</v>
          </cell>
          <cell r="C1418" t="str">
            <v>TEMA HAJI</v>
          </cell>
          <cell r="D1418" t="str">
            <v/>
          </cell>
          <cell r="E1418" t="str">
            <v/>
          </cell>
        </row>
        <row r="1419">
          <cell r="A1419" t="str">
            <v>A3813</v>
          </cell>
          <cell r="B1419" t="str">
            <v>Adlin Lubis</v>
          </cell>
          <cell r="C1419" t="str">
            <v>TEMA PRIODANA</v>
          </cell>
          <cell r="D1419">
            <v>45338</v>
          </cell>
          <cell r="E1419" t="str">
            <v>Feb-24</v>
          </cell>
          <cell r="L1419">
            <v>0</v>
          </cell>
          <cell r="M1419">
            <v>0</v>
          </cell>
          <cell r="O1419">
            <v>7</v>
          </cell>
          <cell r="P1419">
            <v>23</v>
          </cell>
          <cell r="Q1419">
            <v>2</v>
          </cell>
          <cell r="T1419">
            <v>32</v>
          </cell>
          <cell r="U1419">
            <v>0</v>
          </cell>
          <cell r="V1419">
            <v>0</v>
          </cell>
          <cell r="W1419">
            <v>7</v>
          </cell>
          <cell r="X1419">
            <v>23</v>
          </cell>
          <cell r="Y1419">
            <v>2</v>
          </cell>
          <cell r="Z1419">
            <v>0</v>
          </cell>
          <cell r="AA1419">
            <v>0</v>
          </cell>
          <cell r="AB1419">
            <v>32</v>
          </cell>
          <cell r="AC1419">
            <v>2</v>
          </cell>
          <cell r="AD1419" t="str">
            <v>TIDAK</v>
          </cell>
          <cell r="AE1419" t="str">
            <v>TIDAK</v>
          </cell>
          <cell r="AF1419">
            <v>32</v>
          </cell>
          <cell r="AG1419">
            <v>1</v>
          </cell>
          <cell r="AH1419" t="str">
            <v>SAPHIRE</v>
          </cell>
          <cell r="AI1419">
            <v>0</v>
          </cell>
          <cell r="AJ1419" t="str">
            <v>FALSE</v>
          </cell>
          <cell r="AK1419">
            <v>0</v>
          </cell>
          <cell r="AL1419">
            <v>45261</v>
          </cell>
          <cell r="AM1419">
            <v>45701</v>
          </cell>
          <cell r="AN1419">
            <v>1</v>
          </cell>
          <cell r="AO1419">
            <v>32</v>
          </cell>
          <cell r="AP1419" t="str">
            <v>-</v>
          </cell>
          <cell r="AV1419" t="str">
            <v/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 t="str">
            <v/>
          </cell>
          <cell r="BH1419">
            <v>0</v>
          </cell>
          <cell r="BJ1419">
            <v>0</v>
          </cell>
          <cell r="BK1419">
            <v>0</v>
          </cell>
          <cell r="BM1419" t="str">
            <v/>
          </cell>
          <cell r="BN1419">
            <v>0</v>
          </cell>
          <cell r="BO1419" t="str">
            <v/>
          </cell>
          <cell r="BP1419">
            <v>0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 t="str">
            <v/>
          </cell>
          <cell r="BV1419">
            <v>0</v>
          </cell>
          <cell r="BW1419">
            <v>7</v>
          </cell>
          <cell r="BX1419" t="str">
            <v>DOWNGRADE</v>
          </cell>
          <cell r="BY1419" t="str">
            <v>RESET</v>
          </cell>
        </row>
        <row r="1420">
          <cell r="A1420" t="str">
            <v>A3812</v>
          </cell>
          <cell r="B1420" t="str">
            <v>Ahmad Arwani Arifin</v>
          </cell>
          <cell r="C1420" t="str">
            <v>TEMA PRIODANA</v>
          </cell>
          <cell r="D1420">
            <v>45341</v>
          </cell>
          <cell r="E1420" t="str">
            <v>Feb-24</v>
          </cell>
          <cell r="L1420">
            <v>0</v>
          </cell>
          <cell r="M1420">
            <v>0</v>
          </cell>
          <cell r="O1420">
            <v>3</v>
          </cell>
          <cell r="T1420">
            <v>3</v>
          </cell>
          <cell r="U1420">
            <v>0</v>
          </cell>
          <cell r="V1420">
            <v>0</v>
          </cell>
          <cell r="W1420">
            <v>3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3</v>
          </cell>
          <cell r="AC1420">
            <v>4</v>
          </cell>
          <cell r="AD1420" t="str">
            <v>DOWNGRADE</v>
          </cell>
          <cell r="AE1420" t="str">
            <v>RESET</v>
          </cell>
          <cell r="AF1420">
            <v>0</v>
          </cell>
          <cell r="AG1420">
            <v>1</v>
          </cell>
          <cell r="AH1420" t="str">
            <v>SAPHIRE</v>
          </cell>
          <cell r="AI1420">
            <v>0</v>
          </cell>
          <cell r="AJ1420" t="str">
            <v>FALSE</v>
          </cell>
          <cell r="AK1420">
            <v>0</v>
          </cell>
          <cell r="AL1420">
            <v>45261</v>
          </cell>
          <cell r="AM1420">
            <v>45701</v>
          </cell>
          <cell r="AN1420">
            <v>1</v>
          </cell>
          <cell r="AO1420">
            <v>0</v>
          </cell>
          <cell r="AP1420" t="str">
            <v>-</v>
          </cell>
          <cell r="AV1420" t="str">
            <v/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 t="str">
            <v/>
          </cell>
          <cell r="BH1420">
            <v>0</v>
          </cell>
          <cell r="BJ1420">
            <v>0</v>
          </cell>
          <cell r="BK1420">
            <v>0</v>
          </cell>
          <cell r="BM1420" t="str">
            <v/>
          </cell>
          <cell r="BN1420">
            <v>0</v>
          </cell>
          <cell r="BO1420" t="str">
            <v/>
          </cell>
          <cell r="BP1420">
            <v>0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 t="str">
            <v/>
          </cell>
          <cell r="BV1420">
            <v>0</v>
          </cell>
          <cell r="BW1420">
            <v>7</v>
          </cell>
          <cell r="BX1420" t="str">
            <v>DOWNGRADE</v>
          </cell>
          <cell r="BY1420" t="str">
            <v>RESET</v>
          </cell>
        </row>
        <row r="1421">
          <cell r="A1421" t="str">
            <v>A3674</v>
          </cell>
          <cell r="B1421" t="str">
            <v>Asmaul Husna</v>
          </cell>
          <cell r="C1421" t="str">
            <v>TEMA PRIODANA</v>
          </cell>
          <cell r="D1421">
            <v>45358</v>
          </cell>
          <cell r="E1421" t="str">
            <v>Mar-24</v>
          </cell>
          <cell r="L1421">
            <v>0</v>
          </cell>
          <cell r="M1421">
            <v>0</v>
          </cell>
          <cell r="P1421">
            <v>6</v>
          </cell>
          <cell r="Q1421">
            <v>7</v>
          </cell>
          <cell r="T1421">
            <v>13</v>
          </cell>
          <cell r="U1421">
            <v>0</v>
          </cell>
          <cell r="V1421">
            <v>0</v>
          </cell>
          <cell r="W1421">
            <v>0</v>
          </cell>
          <cell r="X1421">
            <v>6</v>
          </cell>
          <cell r="Y1421">
            <v>7</v>
          </cell>
          <cell r="Z1421">
            <v>0</v>
          </cell>
          <cell r="AA1421">
            <v>0</v>
          </cell>
          <cell r="AB1421">
            <v>13</v>
          </cell>
          <cell r="AC1421">
            <v>2</v>
          </cell>
          <cell r="AD1421" t="str">
            <v>TIDAK</v>
          </cell>
          <cell r="AE1421" t="str">
            <v>TIDAK</v>
          </cell>
          <cell r="AF1421">
            <v>13</v>
          </cell>
          <cell r="AG1421">
            <v>1</v>
          </cell>
          <cell r="AH1421" t="str">
            <v>SAPHIRE</v>
          </cell>
          <cell r="AI1421">
            <v>0</v>
          </cell>
          <cell r="AJ1421" t="str">
            <v>FALSE</v>
          </cell>
          <cell r="AK1421">
            <v>0</v>
          </cell>
          <cell r="AL1421">
            <v>45261</v>
          </cell>
          <cell r="AM1421">
            <v>45701</v>
          </cell>
          <cell r="AN1421">
            <v>1</v>
          </cell>
          <cell r="AO1421">
            <v>13</v>
          </cell>
          <cell r="AP1421" t="str">
            <v>-</v>
          </cell>
          <cell r="AV1421" t="str">
            <v/>
          </cell>
          <cell r="AW1421">
            <v>10</v>
          </cell>
          <cell r="AX1421">
            <v>24</v>
          </cell>
          <cell r="AY1421">
            <v>43</v>
          </cell>
          <cell r="AZ1421">
            <v>19</v>
          </cell>
          <cell r="BA1421">
            <v>0</v>
          </cell>
          <cell r="BB1421">
            <v>10</v>
          </cell>
          <cell r="BC1421">
            <v>24</v>
          </cell>
          <cell r="BD1421">
            <v>43</v>
          </cell>
          <cell r="BE1421">
            <v>19</v>
          </cell>
          <cell r="BF1421">
            <v>0</v>
          </cell>
          <cell r="BG1421" t="str">
            <v/>
          </cell>
          <cell r="BH1421">
            <v>10</v>
          </cell>
          <cell r="BI1421">
            <v>24</v>
          </cell>
          <cell r="BJ1421">
            <v>43</v>
          </cell>
          <cell r="BK1421">
            <v>19</v>
          </cell>
          <cell r="BM1421" t="str">
            <v/>
          </cell>
          <cell r="BN1421">
            <v>96</v>
          </cell>
          <cell r="BO1421" t="str">
            <v/>
          </cell>
          <cell r="BP1421">
            <v>10</v>
          </cell>
          <cell r="BQ1421">
            <v>24</v>
          </cell>
          <cell r="BR1421">
            <v>43</v>
          </cell>
          <cell r="BS1421">
            <v>19</v>
          </cell>
          <cell r="BT1421">
            <v>0</v>
          </cell>
          <cell r="BU1421" t="str">
            <v/>
          </cell>
          <cell r="BV1421">
            <v>96</v>
          </cell>
          <cell r="BW1421">
            <v>3</v>
          </cell>
          <cell r="BX1421" t="str">
            <v>DOWNGRADE</v>
          </cell>
          <cell r="BY1421" t="str">
            <v>TIDAK</v>
          </cell>
        </row>
        <row r="1422">
          <cell r="A1422" t="str">
            <v>A3658</v>
          </cell>
          <cell r="B1422" t="str">
            <v>Christian Titus Fernanda</v>
          </cell>
          <cell r="C1422" t="str">
            <v>TEMA PRIODANA</v>
          </cell>
          <cell r="D1422">
            <v>45324</v>
          </cell>
          <cell r="E1422" t="str">
            <v>Feb-24</v>
          </cell>
          <cell r="L1422">
            <v>0</v>
          </cell>
          <cell r="M1422">
            <v>0</v>
          </cell>
          <cell r="O1422">
            <v>10</v>
          </cell>
          <cell r="P1422">
            <v>2</v>
          </cell>
          <cell r="T1422">
            <v>12</v>
          </cell>
          <cell r="U1422">
            <v>0</v>
          </cell>
          <cell r="V1422">
            <v>0</v>
          </cell>
          <cell r="W1422">
            <v>10</v>
          </cell>
          <cell r="X1422">
            <v>2</v>
          </cell>
          <cell r="Y1422">
            <v>0</v>
          </cell>
          <cell r="Z1422">
            <v>0</v>
          </cell>
          <cell r="AA1422">
            <v>0</v>
          </cell>
          <cell r="AB1422">
            <v>12</v>
          </cell>
          <cell r="AC1422">
            <v>3</v>
          </cell>
          <cell r="AD1422" t="str">
            <v>DOWNGRADE</v>
          </cell>
          <cell r="AE1422" t="str">
            <v>RESET</v>
          </cell>
          <cell r="AF1422">
            <v>0</v>
          </cell>
          <cell r="AG1422">
            <v>1</v>
          </cell>
          <cell r="AH1422" t="str">
            <v>SAPHIRE</v>
          </cell>
          <cell r="AI1422">
            <v>0</v>
          </cell>
          <cell r="AJ1422" t="str">
            <v>FALSE</v>
          </cell>
          <cell r="AK1422">
            <v>0</v>
          </cell>
          <cell r="AL1422">
            <v>45261</v>
          </cell>
          <cell r="AM1422">
            <v>45701</v>
          </cell>
          <cell r="AN1422">
            <v>1</v>
          </cell>
          <cell r="AO1422">
            <v>0</v>
          </cell>
          <cell r="AP1422" t="str">
            <v>-</v>
          </cell>
          <cell r="AV1422" t="str">
            <v/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 t="str">
            <v/>
          </cell>
          <cell r="BH1422">
            <v>0</v>
          </cell>
          <cell r="BJ1422">
            <v>0</v>
          </cell>
          <cell r="BK1422">
            <v>0</v>
          </cell>
          <cell r="BM1422" t="str">
            <v/>
          </cell>
          <cell r="BN1422">
            <v>0</v>
          </cell>
          <cell r="BO1422" t="str">
            <v/>
          </cell>
          <cell r="BP1422">
            <v>0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 t="str">
            <v/>
          </cell>
          <cell r="BV1422">
            <v>0</v>
          </cell>
          <cell r="BW1422">
            <v>7</v>
          </cell>
          <cell r="BX1422" t="str">
            <v>DOWNGRADE</v>
          </cell>
          <cell r="BY1422" t="str">
            <v>RESET</v>
          </cell>
        </row>
        <row r="1423">
          <cell r="A1423" t="str">
            <v>A4128</v>
          </cell>
          <cell r="B1423" t="str">
            <v>DINA KHOMARIYAH</v>
          </cell>
          <cell r="C1423" t="str">
            <v>TEMA PRIODANA</v>
          </cell>
          <cell r="D1423">
            <v>45457</v>
          </cell>
          <cell r="E1423" t="str">
            <v>Jun-24</v>
          </cell>
          <cell r="G1423" t="str">
            <v xml:space="preserve"> </v>
          </cell>
          <cell r="S1423">
            <v>2</v>
          </cell>
          <cell r="T1423">
            <v>2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2</v>
          </cell>
          <cell r="AB1423">
            <v>2</v>
          </cell>
          <cell r="AC1423">
            <v>0</v>
          </cell>
          <cell r="AD1423" t="str">
            <v>TIDAK</v>
          </cell>
          <cell r="AE1423" t="str">
            <v>TIDAK</v>
          </cell>
          <cell r="AF1423">
            <v>2</v>
          </cell>
          <cell r="AG1423">
            <v>1</v>
          </cell>
          <cell r="AH1423" t="str">
            <v>SAPHIRE</v>
          </cell>
          <cell r="AI1423">
            <v>0</v>
          </cell>
          <cell r="AJ1423" t="str">
            <v>FALSE</v>
          </cell>
          <cell r="AK1423">
            <v>0</v>
          </cell>
          <cell r="AL1423">
            <v>45261</v>
          </cell>
          <cell r="AM1423">
            <v>45701</v>
          </cell>
          <cell r="AN1423">
            <v>1</v>
          </cell>
          <cell r="AO1423">
            <v>2</v>
          </cell>
          <cell r="AP1423" t="str">
            <v>-</v>
          </cell>
          <cell r="AV1423" t="str">
            <v/>
          </cell>
          <cell r="AW1423">
            <v>4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4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8</v>
          </cell>
          <cell r="BH1423">
            <v>4</v>
          </cell>
          <cell r="BJ1423">
            <v>0</v>
          </cell>
          <cell r="BK1423">
            <v>0</v>
          </cell>
          <cell r="BM1423" t="str">
            <v/>
          </cell>
          <cell r="BN1423">
            <v>12</v>
          </cell>
          <cell r="BO1423">
            <v>8</v>
          </cell>
          <cell r="BP1423">
            <v>4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 t="str">
            <v/>
          </cell>
          <cell r="BV1423">
            <v>12</v>
          </cell>
          <cell r="BW1423">
            <v>5</v>
          </cell>
          <cell r="BX1423" t="str">
            <v>DOWNGRADE</v>
          </cell>
          <cell r="BY1423" t="str">
            <v>RESET</v>
          </cell>
        </row>
        <row r="1424">
          <cell r="A1424" t="str">
            <v>A2675</v>
          </cell>
          <cell r="B1424" t="str">
            <v>Eustakia Novanista Ata</v>
          </cell>
          <cell r="C1424" t="str">
            <v>TEMA PRIODANA</v>
          </cell>
          <cell r="D1424">
            <v>45170</v>
          </cell>
          <cell r="E1424" t="str">
            <v>Sep-23</v>
          </cell>
          <cell r="L1424">
            <v>0</v>
          </cell>
          <cell r="M1424">
            <v>7</v>
          </cell>
          <cell r="N1424">
            <v>1</v>
          </cell>
          <cell r="S1424" t="str">
            <v/>
          </cell>
          <cell r="T1424">
            <v>8</v>
          </cell>
          <cell r="U1424">
            <v>7</v>
          </cell>
          <cell r="V1424">
            <v>1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 t="str">
            <v/>
          </cell>
          <cell r="AB1424">
            <v>8</v>
          </cell>
          <cell r="AC1424">
            <v>5</v>
          </cell>
          <cell r="AD1424" t="str">
            <v>DOWNGRADE</v>
          </cell>
          <cell r="AE1424" t="str">
            <v>RESET</v>
          </cell>
          <cell r="AF1424">
            <v>0</v>
          </cell>
          <cell r="AG1424">
            <v>1</v>
          </cell>
          <cell r="AH1424" t="str">
            <v>SAPHIRE</v>
          </cell>
          <cell r="AI1424">
            <v>0</v>
          </cell>
          <cell r="AJ1424" t="str">
            <v>FALSE</v>
          </cell>
          <cell r="AK1424">
            <v>0</v>
          </cell>
          <cell r="AL1424">
            <v>45261</v>
          </cell>
          <cell r="AM1424">
            <v>45701</v>
          </cell>
          <cell r="AN1424">
            <v>1</v>
          </cell>
          <cell r="AO1424">
            <v>0</v>
          </cell>
          <cell r="AP1424" t="str">
            <v>-</v>
          </cell>
          <cell r="AS1424" t="str">
            <v xml:space="preserve"> </v>
          </cell>
          <cell r="AV1424" t="str">
            <v/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 t="str">
            <v/>
          </cell>
          <cell r="BH1424">
            <v>0</v>
          </cell>
          <cell r="BJ1424">
            <v>0</v>
          </cell>
          <cell r="BK1424">
            <v>0</v>
          </cell>
          <cell r="BM1424" t="str">
            <v/>
          </cell>
          <cell r="BN1424">
            <v>0</v>
          </cell>
          <cell r="BO1424" t="str">
            <v/>
          </cell>
          <cell r="BP1424">
            <v>0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 t="str">
            <v/>
          </cell>
          <cell r="BV1424">
            <v>0</v>
          </cell>
          <cell r="BW1424">
            <v>7</v>
          </cell>
          <cell r="BX1424" t="str">
            <v>DOWNGRADE</v>
          </cell>
          <cell r="BY1424" t="str">
            <v>RESET</v>
          </cell>
        </row>
        <row r="1425">
          <cell r="A1425">
            <v>90095</v>
          </cell>
          <cell r="B1425" t="str">
            <v>Inexcelcis Deo Suryadi</v>
          </cell>
          <cell r="C1425" t="str">
            <v>TEMA PRIODANA</v>
          </cell>
          <cell r="D1425">
            <v>44963</v>
          </cell>
          <cell r="E1425" t="str">
            <v>Feb-23</v>
          </cell>
          <cell r="L1425">
            <v>0</v>
          </cell>
          <cell r="M1425">
            <v>18</v>
          </cell>
          <cell r="N1425">
            <v>44</v>
          </cell>
          <cell r="O1425">
            <v>36</v>
          </cell>
          <cell r="P1425">
            <v>37</v>
          </cell>
          <cell r="Q1425">
            <v>34</v>
          </cell>
          <cell r="R1425">
            <v>34</v>
          </cell>
          <cell r="S1425">
            <v>13</v>
          </cell>
          <cell r="T1425">
            <v>216</v>
          </cell>
          <cell r="U1425">
            <v>18</v>
          </cell>
          <cell r="V1425">
            <v>44</v>
          </cell>
          <cell r="W1425">
            <v>36</v>
          </cell>
          <cell r="X1425">
            <v>37</v>
          </cell>
          <cell r="Y1425">
            <v>34</v>
          </cell>
          <cell r="Z1425">
            <v>34</v>
          </cell>
          <cell r="AA1425">
            <v>13</v>
          </cell>
          <cell r="AB1425">
            <v>216</v>
          </cell>
          <cell r="AC1425">
            <v>0</v>
          </cell>
          <cell r="AD1425" t="str">
            <v>TIDAK</v>
          </cell>
          <cell r="AE1425" t="str">
            <v>TIDAK</v>
          </cell>
          <cell r="AF1425">
            <v>216</v>
          </cell>
          <cell r="AG1425">
            <v>3</v>
          </cell>
          <cell r="AH1425" t="str">
            <v>SAPHIRE</v>
          </cell>
          <cell r="AI1425">
            <v>0</v>
          </cell>
          <cell r="AJ1425" t="str">
            <v>Y</v>
          </cell>
          <cell r="AK1425">
            <v>0</v>
          </cell>
          <cell r="AL1425">
            <v>45261</v>
          </cell>
          <cell r="AM1425">
            <v>45701</v>
          </cell>
          <cell r="AN1425">
            <v>1</v>
          </cell>
          <cell r="AO1425">
            <v>216</v>
          </cell>
          <cell r="AP1425" t="str">
            <v>-</v>
          </cell>
          <cell r="AV1425" t="str">
            <v/>
          </cell>
          <cell r="AW1425">
            <v>0</v>
          </cell>
          <cell r="AX1425">
            <v>3</v>
          </cell>
          <cell r="AY1425">
            <v>0</v>
          </cell>
          <cell r="AZ1425">
            <v>4</v>
          </cell>
          <cell r="BA1425">
            <v>2</v>
          </cell>
          <cell r="BB1425">
            <v>0</v>
          </cell>
          <cell r="BC1425">
            <v>3</v>
          </cell>
          <cell r="BD1425">
            <v>0</v>
          </cell>
          <cell r="BE1425">
            <v>4</v>
          </cell>
          <cell r="BF1425">
            <v>2</v>
          </cell>
          <cell r="BG1425" t="str">
            <v/>
          </cell>
          <cell r="BH1425">
            <v>0</v>
          </cell>
          <cell r="BI1425">
            <v>3</v>
          </cell>
          <cell r="BJ1425">
            <v>0</v>
          </cell>
          <cell r="BK1425">
            <v>4</v>
          </cell>
          <cell r="BL1425">
            <v>2</v>
          </cell>
          <cell r="BM1425" t="str">
            <v/>
          </cell>
          <cell r="BN1425">
            <v>9</v>
          </cell>
          <cell r="BO1425" t="str">
            <v/>
          </cell>
          <cell r="BP1425">
            <v>0</v>
          </cell>
          <cell r="BQ1425">
            <v>3</v>
          </cell>
          <cell r="BR1425">
            <v>0</v>
          </cell>
          <cell r="BS1425">
            <v>4</v>
          </cell>
          <cell r="BT1425">
            <v>2</v>
          </cell>
          <cell r="BU1425" t="str">
            <v/>
          </cell>
          <cell r="BV1425">
            <v>9</v>
          </cell>
          <cell r="BW1425">
            <v>4</v>
          </cell>
          <cell r="BX1425" t="str">
            <v>DOWNGRADE</v>
          </cell>
          <cell r="BY1425" t="str">
            <v>TIDAK</v>
          </cell>
        </row>
        <row r="1426">
          <cell r="A1426" t="str">
            <v>A3942</v>
          </cell>
          <cell r="B1426" t="str">
            <v>Laurensius Revansa Putra Cahyasetya</v>
          </cell>
          <cell r="C1426" t="str">
            <v>TEMA PRIODANA</v>
          </cell>
          <cell r="D1426">
            <v>45384</v>
          </cell>
          <cell r="E1426" t="str">
            <v>Apr-24</v>
          </cell>
          <cell r="L1426">
            <v>0</v>
          </cell>
          <cell r="M1426">
            <v>0</v>
          </cell>
          <cell r="Q1426">
            <v>20</v>
          </cell>
          <cell r="R1426">
            <v>28</v>
          </cell>
          <cell r="S1426">
            <v>8</v>
          </cell>
          <cell r="T1426">
            <v>56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20</v>
          </cell>
          <cell r="Z1426">
            <v>28</v>
          </cell>
          <cell r="AA1426">
            <v>8</v>
          </cell>
          <cell r="AB1426">
            <v>56</v>
          </cell>
          <cell r="AC1426">
            <v>0</v>
          </cell>
          <cell r="AD1426" t="str">
            <v>TIDAK</v>
          </cell>
          <cell r="AE1426" t="str">
            <v>TIDAK</v>
          </cell>
          <cell r="AF1426">
            <v>56</v>
          </cell>
          <cell r="AG1426">
            <v>1</v>
          </cell>
          <cell r="AH1426" t="str">
            <v>SAPHIRE</v>
          </cell>
          <cell r="AI1426">
            <v>0</v>
          </cell>
          <cell r="AJ1426" t="str">
            <v>FALSE</v>
          </cell>
          <cell r="AK1426">
            <v>0</v>
          </cell>
          <cell r="AL1426">
            <v>45261</v>
          </cell>
          <cell r="AM1426">
            <v>45701</v>
          </cell>
          <cell r="AN1426">
            <v>1</v>
          </cell>
          <cell r="AO1426">
            <v>56</v>
          </cell>
          <cell r="AP1426" t="str">
            <v>-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 t="str">
            <v/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 t="str">
            <v/>
          </cell>
          <cell r="BH1426">
            <v>0</v>
          </cell>
          <cell r="BJ1426">
            <v>0</v>
          </cell>
          <cell r="BK1426">
            <v>0</v>
          </cell>
          <cell r="BM1426" t="str">
            <v/>
          </cell>
          <cell r="BN1426">
            <v>0</v>
          </cell>
          <cell r="BO1426" t="str">
            <v/>
          </cell>
          <cell r="BP1426">
            <v>0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 t="str">
            <v/>
          </cell>
          <cell r="BV1426">
            <v>0</v>
          </cell>
          <cell r="BW1426">
            <v>7</v>
          </cell>
          <cell r="BX1426" t="str">
            <v>DOWNGRADE</v>
          </cell>
          <cell r="BY1426" t="str">
            <v>RESET</v>
          </cell>
        </row>
        <row r="1427">
          <cell r="A1427" t="str">
            <v>A3910</v>
          </cell>
          <cell r="B1427" t="str">
            <v>Lia Afni Nashikhah</v>
          </cell>
          <cell r="C1427" t="str">
            <v>TEMA PRIODANA</v>
          </cell>
          <cell r="D1427">
            <v>45352</v>
          </cell>
          <cell r="E1427" t="str">
            <v>Mar-24</v>
          </cell>
          <cell r="L1427">
            <v>0</v>
          </cell>
          <cell r="M1427">
            <v>0</v>
          </cell>
          <cell r="P1427">
            <v>23</v>
          </cell>
          <cell r="Q1427">
            <v>9</v>
          </cell>
          <cell r="R1427">
            <v>21</v>
          </cell>
          <cell r="S1427">
            <v>10</v>
          </cell>
          <cell r="T1427">
            <v>63</v>
          </cell>
          <cell r="U1427">
            <v>0</v>
          </cell>
          <cell r="V1427">
            <v>0</v>
          </cell>
          <cell r="W1427">
            <v>0</v>
          </cell>
          <cell r="X1427">
            <v>23</v>
          </cell>
          <cell r="Y1427">
            <v>9</v>
          </cell>
          <cell r="Z1427">
            <v>21</v>
          </cell>
          <cell r="AA1427">
            <v>10</v>
          </cell>
          <cell r="AB1427">
            <v>63</v>
          </cell>
          <cell r="AC1427">
            <v>0</v>
          </cell>
          <cell r="AD1427" t="str">
            <v>TIDAK</v>
          </cell>
          <cell r="AE1427" t="str">
            <v>TIDAK</v>
          </cell>
          <cell r="AF1427">
            <v>63</v>
          </cell>
          <cell r="AG1427">
            <v>1</v>
          </cell>
          <cell r="AH1427" t="str">
            <v>SAPHIRE</v>
          </cell>
          <cell r="AI1427">
            <v>0</v>
          </cell>
          <cell r="AJ1427" t="str">
            <v>FALSE</v>
          </cell>
          <cell r="AK1427">
            <v>0</v>
          </cell>
          <cell r="AL1427">
            <v>45261</v>
          </cell>
          <cell r="AM1427">
            <v>45701</v>
          </cell>
          <cell r="AN1427">
            <v>1</v>
          </cell>
          <cell r="AO1427">
            <v>63</v>
          </cell>
          <cell r="AP1427" t="str">
            <v>-</v>
          </cell>
          <cell r="AV1427" t="str">
            <v/>
          </cell>
          <cell r="AW1427">
            <v>14</v>
          </cell>
          <cell r="AX1427">
            <v>8</v>
          </cell>
          <cell r="AY1427">
            <v>0</v>
          </cell>
          <cell r="AZ1427">
            <v>0</v>
          </cell>
          <cell r="BA1427">
            <v>0</v>
          </cell>
          <cell r="BB1427">
            <v>14</v>
          </cell>
          <cell r="BC1427">
            <v>8</v>
          </cell>
          <cell r="BD1427">
            <v>0</v>
          </cell>
          <cell r="BE1427">
            <v>0</v>
          </cell>
          <cell r="BF1427">
            <v>0</v>
          </cell>
          <cell r="BG1427">
            <v>11</v>
          </cell>
          <cell r="BH1427">
            <v>14</v>
          </cell>
          <cell r="BI1427">
            <v>8</v>
          </cell>
          <cell r="BJ1427">
            <v>0</v>
          </cell>
          <cell r="BK1427">
            <v>0</v>
          </cell>
          <cell r="BM1427" t="str">
            <v/>
          </cell>
          <cell r="BN1427">
            <v>33</v>
          </cell>
          <cell r="BO1427">
            <v>11</v>
          </cell>
          <cell r="BP1427">
            <v>14</v>
          </cell>
          <cell r="BQ1427">
            <v>8</v>
          </cell>
          <cell r="BR1427">
            <v>0</v>
          </cell>
          <cell r="BS1427">
            <v>0</v>
          </cell>
          <cell r="BT1427">
            <v>0</v>
          </cell>
          <cell r="BU1427" t="str">
            <v/>
          </cell>
          <cell r="BV1427">
            <v>33</v>
          </cell>
          <cell r="BW1427">
            <v>4</v>
          </cell>
          <cell r="BX1427" t="str">
            <v>DOWNGRADE</v>
          </cell>
          <cell r="BY1427" t="str">
            <v>RESET</v>
          </cell>
        </row>
        <row r="1428">
          <cell r="A1428" t="str">
            <v>A3372</v>
          </cell>
          <cell r="B1428" t="str">
            <v>Lintang Putri</v>
          </cell>
          <cell r="C1428" t="str">
            <v>TEMA PRIODANA</v>
          </cell>
          <cell r="D1428">
            <v>45264</v>
          </cell>
          <cell r="E1428" t="str">
            <v>Dec-23</v>
          </cell>
          <cell r="L1428">
            <v>0</v>
          </cell>
          <cell r="M1428">
            <v>11</v>
          </cell>
          <cell r="N1428">
            <v>25</v>
          </cell>
          <cell r="O1428">
            <v>4</v>
          </cell>
          <cell r="S1428" t="str">
            <v/>
          </cell>
          <cell r="T1428">
            <v>40</v>
          </cell>
          <cell r="U1428">
            <v>11</v>
          </cell>
          <cell r="V1428">
            <v>25</v>
          </cell>
          <cell r="W1428">
            <v>4</v>
          </cell>
          <cell r="X1428">
            <v>0</v>
          </cell>
          <cell r="Y1428">
            <v>0</v>
          </cell>
          <cell r="Z1428">
            <v>0</v>
          </cell>
          <cell r="AA1428" t="str">
            <v/>
          </cell>
          <cell r="AB1428">
            <v>40</v>
          </cell>
          <cell r="AC1428">
            <v>4</v>
          </cell>
          <cell r="AD1428" t="str">
            <v>DOWNGRADE</v>
          </cell>
          <cell r="AE1428" t="str">
            <v>RESET</v>
          </cell>
          <cell r="AF1428">
            <v>0</v>
          </cell>
          <cell r="AG1428">
            <v>1</v>
          </cell>
          <cell r="AH1428" t="str">
            <v>SAPHIRE</v>
          </cell>
          <cell r="AI1428">
            <v>0</v>
          </cell>
          <cell r="AJ1428" t="str">
            <v>FALSE</v>
          </cell>
          <cell r="AK1428">
            <v>0</v>
          </cell>
          <cell r="AL1428">
            <v>45261</v>
          </cell>
          <cell r="AM1428">
            <v>45701</v>
          </cell>
          <cell r="AN1428">
            <v>1</v>
          </cell>
          <cell r="AO1428">
            <v>0</v>
          </cell>
          <cell r="AP1428" t="str">
            <v>-</v>
          </cell>
          <cell r="AU1428" t="str">
            <v xml:space="preserve">  </v>
          </cell>
          <cell r="AV1428" t="str">
            <v/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 t="str">
            <v/>
          </cell>
          <cell r="BH1428">
            <v>0</v>
          </cell>
          <cell r="BJ1428">
            <v>0</v>
          </cell>
          <cell r="BK1428">
            <v>0</v>
          </cell>
          <cell r="BM1428" t="str">
            <v/>
          </cell>
          <cell r="BN1428">
            <v>0</v>
          </cell>
          <cell r="BO1428" t="str">
            <v/>
          </cell>
          <cell r="BP1428">
            <v>0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 t="str">
            <v/>
          </cell>
          <cell r="BV1428">
            <v>0</v>
          </cell>
          <cell r="BW1428">
            <v>7</v>
          </cell>
          <cell r="BX1428" t="str">
            <v>DOWNGRADE</v>
          </cell>
          <cell r="BY1428" t="str">
            <v>RESET</v>
          </cell>
        </row>
        <row r="1429">
          <cell r="A1429" t="str">
            <v>A1534</v>
          </cell>
          <cell r="B1429" t="str">
            <v>Luluk Ariyanti</v>
          </cell>
          <cell r="C1429" t="str">
            <v>TEMA PRIODANA</v>
          </cell>
          <cell r="D1429">
            <v>44978</v>
          </cell>
          <cell r="E1429" t="str">
            <v>Feb-23</v>
          </cell>
          <cell r="L1429">
            <v>0</v>
          </cell>
          <cell r="M1429">
            <v>1</v>
          </cell>
          <cell r="S1429" t="str">
            <v/>
          </cell>
          <cell r="T1429">
            <v>1</v>
          </cell>
          <cell r="U1429">
            <v>1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 t="str">
            <v/>
          </cell>
          <cell r="AB1429">
            <v>1</v>
          </cell>
          <cell r="AC1429">
            <v>6</v>
          </cell>
          <cell r="AD1429" t="str">
            <v>DOWNGRADE</v>
          </cell>
          <cell r="AE1429" t="str">
            <v>RESET</v>
          </cell>
          <cell r="AF1429">
            <v>0</v>
          </cell>
          <cell r="AG1429">
            <v>1</v>
          </cell>
          <cell r="AH1429" t="str">
            <v>SAPHIRE</v>
          </cell>
          <cell r="AI1429">
            <v>0</v>
          </cell>
          <cell r="AJ1429" t="str">
            <v>FALSE</v>
          </cell>
          <cell r="AK1429">
            <v>0</v>
          </cell>
          <cell r="AL1429">
            <v>45261</v>
          </cell>
          <cell r="AM1429">
            <v>45701</v>
          </cell>
          <cell r="AN1429">
            <v>1</v>
          </cell>
          <cell r="AO1429">
            <v>0</v>
          </cell>
          <cell r="AP1429" t="str">
            <v>-</v>
          </cell>
          <cell r="AV1429" t="str">
            <v/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 t="str">
            <v/>
          </cell>
          <cell r="BH1429">
            <v>0</v>
          </cell>
          <cell r="BJ1429">
            <v>0</v>
          </cell>
          <cell r="BK1429">
            <v>0</v>
          </cell>
          <cell r="BM1429" t="str">
            <v/>
          </cell>
          <cell r="BN1429">
            <v>0</v>
          </cell>
          <cell r="BO1429" t="str">
            <v/>
          </cell>
          <cell r="BP1429">
            <v>0</v>
          </cell>
          <cell r="BQ1429">
            <v>0</v>
          </cell>
          <cell r="BR1429">
            <v>0</v>
          </cell>
          <cell r="BS1429">
            <v>0</v>
          </cell>
          <cell r="BT1429">
            <v>0</v>
          </cell>
          <cell r="BU1429" t="str">
            <v/>
          </cell>
          <cell r="BV1429">
            <v>0</v>
          </cell>
          <cell r="BW1429">
            <v>7</v>
          </cell>
          <cell r="BX1429" t="str">
            <v>DOWNGRADE</v>
          </cell>
          <cell r="BY1429" t="str">
            <v>RESET</v>
          </cell>
        </row>
        <row r="1430">
          <cell r="A1430" t="str">
            <v>A1155</v>
          </cell>
          <cell r="B1430" t="str">
            <v>Maria Fany Sintya Dewi</v>
          </cell>
          <cell r="C1430" t="str">
            <v>TEMA PRIODANA</v>
          </cell>
          <cell r="D1430">
            <v>44928</v>
          </cell>
          <cell r="E1430" t="str">
            <v>Jan-23</v>
          </cell>
          <cell r="L1430">
            <v>0</v>
          </cell>
          <cell r="M1430">
            <v>8</v>
          </cell>
          <cell r="N1430">
            <v>34</v>
          </cell>
          <cell r="O1430">
            <v>30</v>
          </cell>
          <cell r="P1430">
            <v>25</v>
          </cell>
          <cell r="Q1430">
            <v>20</v>
          </cell>
          <cell r="R1430">
            <v>6</v>
          </cell>
          <cell r="S1430">
            <v>9</v>
          </cell>
          <cell r="T1430">
            <v>132</v>
          </cell>
          <cell r="U1430">
            <v>8</v>
          </cell>
          <cell r="V1430">
            <v>34</v>
          </cell>
          <cell r="W1430">
            <v>30</v>
          </cell>
          <cell r="X1430">
            <v>25</v>
          </cell>
          <cell r="Y1430">
            <v>20</v>
          </cell>
          <cell r="Z1430">
            <v>6</v>
          </cell>
          <cell r="AA1430">
            <v>9</v>
          </cell>
          <cell r="AB1430">
            <v>132</v>
          </cell>
          <cell r="AC1430">
            <v>0</v>
          </cell>
          <cell r="AD1430" t="str">
            <v>TIDAK</v>
          </cell>
          <cell r="AE1430" t="str">
            <v>TIDAK</v>
          </cell>
          <cell r="AF1430">
            <v>132</v>
          </cell>
          <cell r="AG1430">
            <v>2</v>
          </cell>
          <cell r="AH1430" t="str">
            <v>SAPHIRE</v>
          </cell>
          <cell r="AI1430">
            <v>0</v>
          </cell>
          <cell r="AJ1430" t="str">
            <v>Y</v>
          </cell>
          <cell r="AK1430">
            <v>0</v>
          </cell>
          <cell r="AL1430">
            <v>45261</v>
          </cell>
          <cell r="AM1430">
            <v>45701</v>
          </cell>
          <cell r="AN1430">
            <v>1</v>
          </cell>
          <cell r="AO1430">
            <v>132</v>
          </cell>
          <cell r="AP1430" t="str">
            <v>-</v>
          </cell>
          <cell r="AV1430" t="str">
            <v/>
          </cell>
          <cell r="AW1430">
            <v>2</v>
          </cell>
          <cell r="AX1430">
            <v>0</v>
          </cell>
          <cell r="AY1430">
            <v>3</v>
          </cell>
          <cell r="AZ1430">
            <v>0</v>
          </cell>
          <cell r="BA1430">
            <v>0</v>
          </cell>
          <cell r="BB1430">
            <v>2</v>
          </cell>
          <cell r="BC1430">
            <v>0</v>
          </cell>
          <cell r="BD1430">
            <v>3</v>
          </cell>
          <cell r="BE1430">
            <v>0</v>
          </cell>
          <cell r="BF1430">
            <v>0</v>
          </cell>
          <cell r="BG1430">
            <v>2</v>
          </cell>
          <cell r="BH1430">
            <v>2</v>
          </cell>
          <cell r="BJ1430">
            <v>3</v>
          </cell>
          <cell r="BK1430">
            <v>0</v>
          </cell>
          <cell r="BM1430" t="str">
            <v/>
          </cell>
          <cell r="BN1430">
            <v>7</v>
          </cell>
          <cell r="BO1430">
            <v>2</v>
          </cell>
          <cell r="BP1430">
            <v>2</v>
          </cell>
          <cell r="BQ1430">
            <v>0</v>
          </cell>
          <cell r="BR1430">
            <v>3</v>
          </cell>
          <cell r="BS1430">
            <v>0</v>
          </cell>
          <cell r="BT1430">
            <v>0</v>
          </cell>
          <cell r="BU1430" t="str">
            <v/>
          </cell>
          <cell r="BV1430">
            <v>7</v>
          </cell>
          <cell r="BW1430">
            <v>4</v>
          </cell>
          <cell r="BX1430" t="str">
            <v>DOWNGRADE</v>
          </cell>
          <cell r="BY1430" t="str">
            <v>RESET</v>
          </cell>
        </row>
        <row r="1431">
          <cell r="A1431" t="str">
            <v>A1072</v>
          </cell>
          <cell r="B1431" t="str">
            <v>Rahma Hasanah</v>
          </cell>
          <cell r="C1431" t="str">
            <v>TEMA PRIODANA</v>
          </cell>
          <cell r="D1431">
            <v>45293</v>
          </cell>
          <cell r="E1431" t="str">
            <v>Jan-24</v>
          </cell>
          <cell r="L1431">
            <v>0</v>
          </cell>
          <cell r="M1431">
            <v>0</v>
          </cell>
          <cell r="N1431">
            <v>31</v>
          </cell>
          <cell r="O1431">
            <v>31</v>
          </cell>
          <cell r="P1431">
            <v>29</v>
          </cell>
          <cell r="Q1431">
            <v>33</v>
          </cell>
          <cell r="R1431">
            <v>27</v>
          </cell>
          <cell r="S1431">
            <v>16</v>
          </cell>
          <cell r="T1431">
            <v>167</v>
          </cell>
          <cell r="U1431">
            <v>0</v>
          </cell>
          <cell r="V1431">
            <v>31</v>
          </cell>
          <cell r="W1431">
            <v>31</v>
          </cell>
          <cell r="X1431">
            <v>29</v>
          </cell>
          <cell r="Y1431">
            <v>33</v>
          </cell>
          <cell r="Z1431">
            <v>27</v>
          </cell>
          <cell r="AA1431">
            <v>16</v>
          </cell>
          <cell r="AB1431">
            <v>167</v>
          </cell>
          <cell r="AC1431">
            <v>0</v>
          </cell>
          <cell r="AD1431" t="str">
            <v>TIDAK</v>
          </cell>
          <cell r="AE1431" t="str">
            <v>TIDAK</v>
          </cell>
          <cell r="AF1431">
            <v>167</v>
          </cell>
          <cell r="AG1431">
            <v>2</v>
          </cell>
          <cell r="AH1431" t="str">
            <v>SAPHIRE</v>
          </cell>
          <cell r="AI1431">
            <v>0</v>
          </cell>
          <cell r="AJ1431" t="str">
            <v>Y</v>
          </cell>
          <cell r="AK1431">
            <v>0</v>
          </cell>
          <cell r="AL1431">
            <v>45261</v>
          </cell>
          <cell r="AM1431">
            <v>45701</v>
          </cell>
          <cell r="AN1431">
            <v>1</v>
          </cell>
          <cell r="AO1431">
            <v>167</v>
          </cell>
          <cell r="AP1431" t="str">
            <v>-</v>
          </cell>
          <cell r="AV1431" t="str">
            <v/>
          </cell>
          <cell r="AW1431">
            <v>20</v>
          </cell>
          <cell r="AX1431">
            <v>16</v>
          </cell>
          <cell r="AY1431">
            <v>4</v>
          </cell>
          <cell r="AZ1431">
            <v>12</v>
          </cell>
          <cell r="BA1431">
            <v>0</v>
          </cell>
          <cell r="BB1431">
            <v>20</v>
          </cell>
          <cell r="BC1431">
            <v>16</v>
          </cell>
          <cell r="BD1431">
            <v>4</v>
          </cell>
          <cell r="BE1431">
            <v>12</v>
          </cell>
          <cell r="BF1431">
            <v>0</v>
          </cell>
          <cell r="BG1431">
            <v>11</v>
          </cell>
          <cell r="BH1431">
            <v>20</v>
          </cell>
          <cell r="BI1431">
            <v>16</v>
          </cell>
          <cell r="BJ1431">
            <v>4</v>
          </cell>
          <cell r="BK1431">
            <v>12</v>
          </cell>
          <cell r="BM1431" t="str">
            <v/>
          </cell>
          <cell r="BN1431">
            <v>63</v>
          </cell>
          <cell r="BO1431">
            <v>11</v>
          </cell>
          <cell r="BP1431">
            <v>20</v>
          </cell>
          <cell r="BQ1431">
            <v>16</v>
          </cell>
          <cell r="BR1431">
            <v>4</v>
          </cell>
          <cell r="BS1431">
            <v>12</v>
          </cell>
          <cell r="BT1431">
            <v>0</v>
          </cell>
          <cell r="BU1431" t="str">
            <v/>
          </cell>
          <cell r="BV1431">
            <v>63</v>
          </cell>
          <cell r="BW1431">
            <v>2</v>
          </cell>
          <cell r="BX1431" t="str">
            <v>TIDAK</v>
          </cell>
          <cell r="BY1431" t="str">
            <v>TIDAK</v>
          </cell>
        </row>
        <row r="1432">
          <cell r="A1432" t="str">
            <v>A3944</v>
          </cell>
          <cell r="B1432" t="str">
            <v>RISTA ULIANA</v>
          </cell>
          <cell r="C1432" t="str">
            <v>TEMA PRIODANA</v>
          </cell>
          <cell r="D1432">
            <v>45414</v>
          </cell>
          <cell r="E1432" t="str">
            <v>May-24</v>
          </cell>
          <cell r="M1432">
            <v>0</v>
          </cell>
          <cell r="R1432">
            <v>23</v>
          </cell>
          <cell r="S1432">
            <v>10</v>
          </cell>
          <cell r="T1432">
            <v>33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23</v>
          </cell>
          <cell r="AA1432">
            <v>10</v>
          </cell>
          <cell r="AB1432">
            <v>33</v>
          </cell>
          <cell r="AC1432">
            <v>0</v>
          </cell>
          <cell r="AD1432" t="str">
            <v>TIDAK</v>
          </cell>
          <cell r="AE1432" t="str">
            <v>TIDAK</v>
          </cell>
          <cell r="AF1432">
            <v>33</v>
          </cell>
          <cell r="AG1432">
            <v>1</v>
          </cell>
          <cell r="AH1432" t="str">
            <v>SAPHIRE</v>
          </cell>
          <cell r="AI1432">
            <v>0</v>
          </cell>
          <cell r="AJ1432" t="str">
            <v>FALSE</v>
          </cell>
          <cell r="AK1432">
            <v>0</v>
          </cell>
          <cell r="AL1432">
            <v>45261</v>
          </cell>
          <cell r="AM1432">
            <v>45701</v>
          </cell>
          <cell r="AN1432">
            <v>1</v>
          </cell>
          <cell r="AO1432">
            <v>33</v>
          </cell>
          <cell r="AP1432" t="str">
            <v>-</v>
          </cell>
          <cell r="AV1432" t="str">
            <v/>
          </cell>
          <cell r="AW1432">
            <v>22</v>
          </cell>
          <cell r="AX1432">
            <v>26</v>
          </cell>
          <cell r="AY1432">
            <v>20</v>
          </cell>
          <cell r="AZ1432">
            <v>6</v>
          </cell>
          <cell r="BA1432">
            <v>0</v>
          </cell>
          <cell r="BB1432">
            <v>22</v>
          </cell>
          <cell r="BC1432">
            <v>26</v>
          </cell>
          <cell r="BD1432">
            <v>20</v>
          </cell>
          <cell r="BE1432">
            <v>6</v>
          </cell>
          <cell r="BF1432">
            <v>0</v>
          </cell>
          <cell r="BG1432">
            <v>12</v>
          </cell>
          <cell r="BH1432">
            <v>22</v>
          </cell>
          <cell r="BI1432">
            <v>26</v>
          </cell>
          <cell r="BJ1432">
            <v>20</v>
          </cell>
          <cell r="BK1432">
            <v>6</v>
          </cell>
          <cell r="BM1432" t="str">
            <v/>
          </cell>
          <cell r="BN1432">
            <v>86</v>
          </cell>
          <cell r="BO1432">
            <v>12</v>
          </cell>
          <cell r="BP1432">
            <v>22</v>
          </cell>
          <cell r="BQ1432">
            <v>26</v>
          </cell>
          <cell r="BR1432">
            <v>20</v>
          </cell>
          <cell r="BS1432">
            <v>6</v>
          </cell>
          <cell r="BT1432">
            <v>0</v>
          </cell>
          <cell r="BU1432" t="str">
            <v/>
          </cell>
          <cell r="BV1432">
            <v>86</v>
          </cell>
          <cell r="BW1432">
            <v>2</v>
          </cell>
          <cell r="BX1432" t="str">
            <v>TIDAK</v>
          </cell>
          <cell r="BY1432" t="str">
            <v>TIDAK</v>
          </cell>
        </row>
        <row r="1433">
          <cell r="A1433" t="str">
            <v>A3373</v>
          </cell>
          <cell r="B1433" t="str">
            <v>Silvia Sormin</v>
          </cell>
          <cell r="C1433" t="str">
            <v>TEMA PRIODANA</v>
          </cell>
          <cell r="D1433">
            <v>45246</v>
          </cell>
          <cell r="E1433" t="str">
            <v>Nov-23</v>
          </cell>
          <cell r="L1433">
            <v>0</v>
          </cell>
          <cell r="M1433">
            <v>6</v>
          </cell>
          <cell r="N1433">
            <v>10</v>
          </cell>
          <cell r="O1433">
            <v>12</v>
          </cell>
          <cell r="S1433" t="str">
            <v/>
          </cell>
          <cell r="T1433">
            <v>28</v>
          </cell>
          <cell r="U1433">
            <v>6</v>
          </cell>
          <cell r="V1433">
            <v>10</v>
          </cell>
          <cell r="W1433">
            <v>12</v>
          </cell>
          <cell r="X1433">
            <v>0</v>
          </cell>
          <cell r="Y1433">
            <v>0</v>
          </cell>
          <cell r="Z1433">
            <v>0</v>
          </cell>
          <cell r="AA1433" t="str">
            <v/>
          </cell>
          <cell r="AB1433">
            <v>28</v>
          </cell>
          <cell r="AC1433">
            <v>4</v>
          </cell>
          <cell r="AD1433" t="str">
            <v>DOWNGRADE</v>
          </cell>
          <cell r="AE1433" t="str">
            <v>RESET</v>
          </cell>
          <cell r="AF1433">
            <v>0</v>
          </cell>
          <cell r="AG1433">
            <v>2</v>
          </cell>
          <cell r="AH1433" t="str">
            <v>SAPHIRE</v>
          </cell>
          <cell r="AI1433">
            <v>0</v>
          </cell>
          <cell r="AJ1433" t="str">
            <v>FALSE</v>
          </cell>
          <cell r="AK1433">
            <v>0</v>
          </cell>
          <cell r="AL1433">
            <v>45261</v>
          </cell>
          <cell r="AM1433">
            <v>45701</v>
          </cell>
          <cell r="AN1433">
            <v>1</v>
          </cell>
          <cell r="AO1433">
            <v>0</v>
          </cell>
          <cell r="AP1433" t="str">
            <v>-</v>
          </cell>
          <cell r="AV1433" t="str">
            <v/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 t="str">
            <v/>
          </cell>
          <cell r="BH1433">
            <v>0</v>
          </cell>
          <cell r="BJ1433">
            <v>0</v>
          </cell>
          <cell r="BK1433">
            <v>0</v>
          </cell>
          <cell r="BM1433" t="str">
            <v/>
          </cell>
          <cell r="BN1433">
            <v>0</v>
          </cell>
          <cell r="BO1433" t="str">
            <v/>
          </cell>
          <cell r="BP1433">
            <v>0</v>
          </cell>
          <cell r="BQ1433">
            <v>0</v>
          </cell>
          <cell r="BR1433">
            <v>0</v>
          </cell>
          <cell r="BS1433">
            <v>0</v>
          </cell>
          <cell r="BT1433">
            <v>0</v>
          </cell>
          <cell r="BU1433" t="str">
            <v/>
          </cell>
          <cell r="BV1433">
            <v>0</v>
          </cell>
          <cell r="BW1433">
            <v>7</v>
          </cell>
          <cell r="BX1433" t="str">
            <v>DOWNGRADE</v>
          </cell>
          <cell r="BY1433" t="str">
            <v>RESET</v>
          </cell>
        </row>
        <row r="1434">
          <cell r="A1434" t="str">
            <v>A3943</v>
          </cell>
          <cell r="B1434" t="str">
            <v>Zefanya Christleen</v>
          </cell>
          <cell r="C1434" t="str">
            <v>TEMA PRIODANA</v>
          </cell>
          <cell r="D1434">
            <v>45385</v>
          </cell>
          <cell r="E1434" t="str">
            <v>Apr-24</v>
          </cell>
          <cell r="L1434">
            <v>0</v>
          </cell>
          <cell r="M1434">
            <v>0</v>
          </cell>
          <cell r="Q1434">
            <v>11</v>
          </cell>
          <cell r="R1434">
            <v>17</v>
          </cell>
          <cell r="S1434">
            <v>12</v>
          </cell>
          <cell r="T1434">
            <v>40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11</v>
          </cell>
          <cell r="Z1434">
            <v>17</v>
          </cell>
          <cell r="AA1434">
            <v>12</v>
          </cell>
          <cell r="AB1434">
            <v>40</v>
          </cell>
          <cell r="AC1434">
            <v>0</v>
          </cell>
          <cell r="AD1434" t="str">
            <v>TIDAK</v>
          </cell>
          <cell r="AE1434" t="str">
            <v>TIDAK</v>
          </cell>
          <cell r="AF1434">
            <v>40</v>
          </cell>
          <cell r="AG1434">
            <v>1</v>
          </cell>
          <cell r="AH1434" t="str">
            <v>SAPHIRE</v>
          </cell>
          <cell r="AI1434">
            <v>0</v>
          </cell>
          <cell r="AJ1434" t="str">
            <v>FALSE</v>
          </cell>
          <cell r="AK1434">
            <v>0</v>
          </cell>
          <cell r="AL1434">
            <v>45261</v>
          </cell>
          <cell r="AM1434">
            <v>45701</v>
          </cell>
          <cell r="AN1434">
            <v>1</v>
          </cell>
          <cell r="AO1434">
            <v>40</v>
          </cell>
          <cell r="AP1434" t="str">
            <v>-</v>
          </cell>
          <cell r="AV1434" t="str">
            <v/>
          </cell>
          <cell r="AW1434">
            <v>2</v>
          </cell>
          <cell r="AX1434">
            <v>0</v>
          </cell>
          <cell r="AY1434">
            <v>14</v>
          </cell>
          <cell r="AZ1434">
            <v>23</v>
          </cell>
          <cell r="BA1434">
            <v>40</v>
          </cell>
          <cell r="BB1434">
            <v>2</v>
          </cell>
          <cell r="BC1434">
            <v>0</v>
          </cell>
          <cell r="BD1434">
            <v>14</v>
          </cell>
          <cell r="BE1434">
            <v>23</v>
          </cell>
          <cell r="BF1434">
            <v>40</v>
          </cell>
          <cell r="BG1434">
            <v>12</v>
          </cell>
          <cell r="BH1434">
            <v>2</v>
          </cell>
          <cell r="BJ1434">
            <v>14</v>
          </cell>
          <cell r="BK1434">
            <v>23</v>
          </cell>
          <cell r="BL1434">
            <v>40</v>
          </cell>
          <cell r="BM1434">
            <v>20</v>
          </cell>
          <cell r="BN1434">
            <v>111</v>
          </cell>
          <cell r="BO1434">
            <v>12</v>
          </cell>
          <cell r="BP1434">
            <v>2</v>
          </cell>
          <cell r="BQ1434">
            <v>0</v>
          </cell>
          <cell r="BR1434">
            <v>14</v>
          </cell>
          <cell r="BS1434">
            <v>23</v>
          </cell>
          <cell r="BT1434">
            <v>40</v>
          </cell>
          <cell r="BU1434">
            <v>20</v>
          </cell>
          <cell r="BV1434">
            <v>111</v>
          </cell>
          <cell r="BW1434">
            <v>1</v>
          </cell>
          <cell r="BX1434" t="str">
            <v>TIDAK</v>
          </cell>
          <cell r="BY1434" t="str">
            <v>TIDAK</v>
          </cell>
        </row>
        <row r="1435">
          <cell r="A1435" t="str">
            <v>A4127</v>
          </cell>
          <cell r="B1435" t="str">
            <v>ILHAM SETYA DHARMAWAN</v>
          </cell>
          <cell r="C1435" t="str">
            <v>TEMA PRIODANA</v>
          </cell>
          <cell r="D1435">
            <v>45468</v>
          </cell>
          <cell r="E1435" t="str">
            <v>Jun-24</v>
          </cell>
          <cell r="AP1435" t="str">
            <v>-</v>
          </cell>
          <cell r="AV1435" t="str">
            <v/>
          </cell>
          <cell r="AW1435">
            <v>37</v>
          </cell>
          <cell r="AX1435">
            <v>43</v>
          </cell>
          <cell r="AY1435">
            <v>25</v>
          </cell>
          <cell r="AZ1435">
            <v>16</v>
          </cell>
          <cell r="BA1435">
            <v>12</v>
          </cell>
          <cell r="BB1435">
            <v>37</v>
          </cell>
          <cell r="BC1435">
            <v>43</v>
          </cell>
          <cell r="BD1435">
            <v>25</v>
          </cell>
          <cell r="BE1435">
            <v>16</v>
          </cell>
          <cell r="BF1435">
            <v>12</v>
          </cell>
          <cell r="BG1435">
            <v>7</v>
          </cell>
          <cell r="BH1435">
            <v>37</v>
          </cell>
          <cell r="BI1435">
            <v>43</v>
          </cell>
          <cell r="BJ1435">
            <v>25</v>
          </cell>
          <cell r="BK1435">
            <v>16</v>
          </cell>
          <cell r="BL1435">
            <v>12</v>
          </cell>
          <cell r="BM1435">
            <v>13</v>
          </cell>
          <cell r="BN1435">
            <v>153</v>
          </cell>
          <cell r="BO1435">
            <v>7</v>
          </cell>
          <cell r="BP1435">
            <v>37</v>
          </cell>
          <cell r="BQ1435">
            <v>43</v>
          </cell>
          <cell r="BR1435">
            <v>25</v>
          </cell>
          <cell r="BS1435">
            <v>16</v>
          </cell>
          <cell r="BT1435">
            <v>12</v>
          </cell>
          <cell r="BU1435">
            <v>13</v>
          </cell>
          <cell r="BV1435">
            <v>153</v>
          </cell>
          <cell r="BW1435">
            <v>0</v>
          </cell>
          <cell r="BX1435" t="str">
            <v>TIDAK</v>
          </cell>
          <cell r="BY1435" t="str">
            <v>TIDAK</v>
          </cell>
        </row>
        <row r="1436">
          <cell r="A1436" t="str">
            <v>A4158</v>
          </cell>
          <cell r="B1436" t="str">
            <v>GITA ISMILAH</v>
          </cell>
          <cell r="C1436" t="str">
            <v>TEMA PRIODANA</v>
          </cell>
          <cell r="D1436">
            <v>45475</v>
          </cell>
          <cell r="E1436" t="str">
            <v>Jul-24</v>
          </cell>
          <cell r="AP1436" t="str">
            <v>-</v>
          </cell>
          <cell r="AV1436" t="str">
            <v/>
          </cell>
          <cell r="AW1436">
            <v>23</v>
          </cell>
          <cell r="AX1436">
            <v>13</v>
          </cell>
          <cell r="AY1436">
            <v>21</v>
          </cell>
          <cell r="AZ1436">
            <v>40</v>
          </cell>
          <cell r="BA1436">
            <v>0</v>
          </cell>
          <cell r="BB1436">
            <v>23</v>
          </cell>
          <cell r="BC1436">
            <v>13</v>
          </cell>
          <cell r="BD1436">
            <v>21</v>
          </cell>
          <cell r="BE1436">
            <v>40</v>
          </cell>
          <cell r="BF1436">
            <v>0</v>
          </cell>
          <cell r="BH1436">
            <v>23</v>
          </cell>
          <cell r="BI1436">
            <v>13</v>
          </cell>
          <cell r="BJ1436">
            <v>21</v>
          </cell>
          <cell r="BK1436">
            <v>40</v>
          </cell>
          <cell r="BM1436" t="str">
            <v/>
          </cell>
          <cell r="BN1436">
            <v>97</v>
          </cell>
          <cell r="BO1436">
            <v>0</v>
          </cell>
          <cell r="BP1436">
            <v>23</v>
          </cell>
          <cell r="BQ1436">
            <v>13</v>
          </cell>
          <cell r="BR1436">
            <v>21</v>
          </cell>
          <cell r="BS1436">
            <v>40</v>
          </cell>
          <cell r="BT1436">
            <v>0</v>
          </cell>
          <cell r="BU1436" t="str">
            <v/>
          </cell>
          <cell r="BV1436">
            <v>97</v>
          </cell>
          <cell r="BW1436">
            <v>2</v>
          </cell>
          <cell r="BX1436" t="str">
            <v>TIDAK</v>
          </cell>
          <cell r="BY1436" t="str">
            <v>TIDAK</v>
          </cell>
        </row>
        <row r="1437">
          <cell r="A1437" t="str">
            <v>A4161</v>
          </cell>
          <cell r="B1437" t="str">
            <v>RAYMOND GIVENCHE TAMPUBOLON</v>
          </cell>
          <cell r="C1437" t="str">
            <v>TEMA PRIODANA</v>
          </cell>
          <cell r="D1437">
            <v>45474</v>
          </cell>
          <cell r="E1437" t="str">
            <v>Jul-24</v>
          </cell>
          <cell r="AP1437" t="str">
            <v>-</v>
          </cell>
          <cell r="AV1437" t="str">
            <v/>
          </cell>
          <cell r="AW1437">
            <v>35</v>
          </cell>
          <cell r="AX1437">
            <v>40</v>
          </cell>
          <cell r="AY1437">
            <v>18</v>
          </cell>
          <cell r="AZ1437">
            <v>0</v>
          </cell>
          <cell r="BA1437">
            <v>0</v>
          </cell>
          <cell r="BB1437">
            <v>35</v>
          </cell>
          <cell r="BC1437">
            <v>40</v>
          </cell>
          <cell r="BD1437">
            <v>18</v>
          </cell>
          <cell r="BE1437">
            <v>0</v>
          </cell>
          <cell r="BF1437">
            <v>0</v>
          </cell>
          <cell r="BH1437">
            <v>35</v>
          </cell>
          <cell r="BI1437">
            <v>40</v>
          </cell>
          <cell r="BJ1437">
            <v>18</v>
          </cell>
          <cell r="BK1437">
            <v>0</v>
          </cell>
          <cell r="BM1437" t="str">
            <v/>
          </cell>
          <cell r="BN1437">
            <v>93</v>
          </cell>
          <cell r="BO1437">
            <v>0</v>
          </cell>
          <cell r="BP1437">
            <v>35</v>
          </cell>
          <cell r="BQ1437">
            <v>40</v>
          </cell>
          <cell r="BR1437">
            <v>18</v>
          </cell>
          <cell r="BS1437">
            <v>0</v>
          </cell>
          <cell r="BT1437">
            <v>0</v>
          </cell>
          <cell r="BU1437" t="str">
            <v/>
          </cell>
          <cell r="BV1437">
            <v>93</v>
          </cell>
          <cell r="BW1437">
            <v>3</v>
          </cell>
          <cell r="BX1437" t="str">
            <v>DOWNGRADE</v>
          </cell>
          <cell r="BY1437" t="str">
            <v>RESET</v>
          </cell>
        </row>
        <row r="1438">
          <cell r="A1438" t="str">
            <v>A4259</v>
          </cell>
          <cell r="B1438" t="str">
            <v>ANDIN RACMA AULIA</v>
          </cell>
          <cell r="C1438" t="str">
            <v>TEMA PRIODANA</v>
          </cell>
          <cell r="D1438">
            <v>45531</v>
          </cell>
          <cell r="E1438" t="str">
            <v>Aug-24</v>
          </cell>
          <cell r="AP1438" t="str">
            <v>-</v>
          </cell>
          <cell r="AV1438" t="str">
            <v/>
          </cell>
          <cell r="AW1438">
            <v>0</v>
          </cell>
          <cell r="AX1438">
            <v>2</v>
          </cell>
          <cell r="AY1438">
            <v>19</v>
          </cell>
          <cell r="AZ1438">
            <v>1</v>
          </cell>
          <cell r="BA1438">
            <v>0</v>
          </cell>
          <cell r="BB1438">
            <v>0</v>
          </cell>
          <cell r="BC1438">
            <v>2</v>
          </cell>
          <cell r="BD1438">
            <v>19</v>
          </cell>
          <cell r="BE1438">
            <v>1</v>
          </cell>
          <cell r="BF1438">
            <v>0</v>
          </cell>
          <cell r="BG1438" t="str">
            <v/>
          </cell>
          <cell r="BH1438">
            <v>0</v>
          </cell>
          <cell r="BI1438">
            <v>2</v>
          </cell>
          <cell r="BJ1438">
            <v>19</v>
          </cell>
          <cell r="BK1438">
            <v>1</v>
          </cell>
          <cell r="BM1438" t="str">
            <v/>
          </cell>
          <cell r="BN1438">
            <v>22</v>
          </cell>
          <cell r="BO1438" t="str">
            <v/>
          </cell>
          <cell r="BP1438">
            <v>0</v>
          </cell>
          <cell r="BQ1438">
            <v>2</v>
          </cell>
          <cell r="BR1438">
            <v>19</v>
          </cell>
          <cell r="BS1438">
            <v>1</v>
          </cell>
          <cell r="BT1438">
            <v>0</v>
          </cell>
          <cell r="BU1438" t="str">
            <v/>
          </cell>
          <cell r="BV1438">
            <v>22</v>
          </cell>
          <cell r="BW1438">
            <v>2</v>
          </cell>
          <cell r="BX1438" t="str">
            <v>TIDAK</v>
          </cell>
          <cell r="BY1438" t="str">
            <v>TIDAK</v>
          </cell>
        </row>
        <row r="1439">
          <cell r="A1439" t="str">
            <v>A4258</v>
          </cell>
          <cell r="B1439" t="str">
            <v>ACHMAD DEKRIAWAN GATA SURYA</v>
          </cell>
          <cell r="C1439" t="str">
            <v>TEMA PRIODANA</v>
          </cell>
          <cell r="D1439">
            <v>45530</v>
          </cell>
          <cell r="E1439" t="str">
            <v>Aug-24</v>
          </cell>
          <cell r="AP1439" t="str">
            <v>-</v>
          </cell>
          <cell r="AV1439" t="str">
            <v/>
          </cell>
          <cell r="AW1439">
            <v>0</v>
          </cell>
          <cell r="AX1439">
            <v>2</v>
          </cell>
          <cell r="AY1439">
            <v>2</v>
          </cell>
          <cell r="AZ1439">
            <v>0</v>
          </cell>
          <cell r="BA1439">
            <v>0</v>
          </cell>
          <cell r="BB1439">
            <v>0</v>
          </cell>
          <cell r="BC1439">
            <v>2</v>
          </cell>
          <cell r="BD1439">
            <v>2</v>
          </cell>
          <cell r="BE1439">
            <v>0</v>
          </cell>
          <cell r="BF1439">
            <v>0</v>
          </cell>
          <cell r="BG1439" t="str">
            <v/>
          </cell>
          <cell r="BH1439">
            <v>0</v>
          </cell>
          <cell r="BI1439">
            <v>2</v>
          </cell>
          <cell r="BJ1439">
            <v>2</v>
          </cell>
          <cell r="BK1439">
            <v>0</v>
          </cell>
          <cell r="BM1439" t="str">
            <v/>
          </cell>
          <cell r="BN1439">
            <v>4</v>
          </cell>
          <cell r="BO1439" t="str">
            <v/>
          </cell>
          <cell r="BP1439">
            <v>0</v>
          </cell>
          <cell r="BQ1439">
            <v>2</v>
          </cell>
          <cell r="BR1439">
            <v>2</v>
          </cell>
          <cell r="BS1439">
            <v>0</v>
          </cell>
          <cell r="BT1439">
            <v>0</v>
          </cell>
          <cell r="BU1439" t="str">
            <v/>
          </cell>
          <cell r="BV1439">
            <v>4</v>
          </cell>
          <cell r="BW1439">
            <v>3</v>
          </cell>
          <cell r="BX1439" t="str">
            <v>DOWNGRADE</v>
          </cell>
          <cell r="BY1439" t="str">
            <v>RESET</v>
          </cell>
        </row>
        <row r="1440">
          <cell r="A1440" t="str">
            <v>A4401</v>
          </cell>
          <cell r="B1440" t="str">
            <v>FELIKS ALEXANDRO NESTA</v>
          </cell>
          <cell r="C1440" t="str">
            <v>TEMA PRIODANA</v>
          </cell>
          <cell r="D1440">
            <v>45583</v>
          </cell>
          <cell r="E1440" t="str">
            <v>Oct-24</v>
          </cell>
          <cell r="AP1440" t="str">
            <v>-</v>
          </cell>
          <cell r="AV1440" t="str">
            <v/>
          </cell>
          <cell r="AW1440">
            <v>0</v>
          </cell>
          <cell r="AX1440">
            <v>0</v>
          </cell>
          <cell r="AY1440">
            <v>0</v>
          </cell>
          <cell r="AZ1440">
            <v>21</v>
          </cell>
          <cell r="BA1440">
            <v>33</v>
          </cell>
          <cell r="BB1440">
            <v>0</v>
          </cell>
          <cell r="BC1440">
            <v>0</v>
          </cell>
          <cell r="BD1440">
            <v>0</v>
          </cell>
          <cell r="BE1440">
            <v>21</v>
          </cell>
          <cell r="BF1440">
            <v>33</v>
          </cell>
          <cell r="BG1440" t="str">
            <v/>
          </cell>
          <cell r="BH1440">
            <v>0</v>
          </cell>
          <cell r="BJ1440">
            <v>0</v>
          </cell>
          <cell r="BK1440">
            <v>21</v>
          </cell>
          <cell r="BL1440">
            <v>33</v>
          </cell>
          <cell r="BM1440">
            <v>19</v>
          </cell>
          <cell r="BN1440">
            <v>73</v>
          </cell>
          <cell r="BO1440" t="str">
            <v/>
          </cell>
          <cell r="BP1440">
            <v>0</v>
          </cell>
          <cell r="BQ1440">
            <v>0</v>
          </cell>
          <cell r="BR1440">
            <v>0</v>
          </cell>
          <cell r="BS1440">
            <v>21</v>
          </cell>
          <cell r="BT1440">
            <v>33</v>
          </cell>
          <cell r="BU1440">
            <v>19</v>
          </cell>
          <cell r="BV1440">
            <v>73</v>
          </cell>
          <cell r="BW1440">
            <v>0</v>
          </cell>
          <cell r="BX1440" t="str">
            <v>TIDAK</v>
          </cell>
          <cell r="BY1440" t="str">
            <v>TIDAK</v>
          </cell>
        </row>
        <row r="1441">
          <cell r="A1441" t="str">
            <v>A4400</v>
          </cell>
          <cell r="B1441" t="str">
            <v>ANITA GABRELLA</v>
          </cell>
          <cell r="C1441" t="str">
            <v>TEMA PRIODANA</v>
          </cell>
          <cell r="D1441">
            <v>45584</v>
          </cell>
          <cell r="E1441" t="str">
            <v>Oct-24</v>
          </cell>
          <cell r="AP1441" t="str">
            <v>-</v>
          </cell>
          <cell r="AV1441" t="str">
            <v/>
          </cell>
          <cell r="AW1441">
            <v>0</v>
          </cell>
          <cell r="AX1441">
            <v>0</v>
          </cell>
          <cell r="AY1441">
            <v>0</v>
          </cell>
          <cell r="AZ1441">
            <v>11</v>
          </cell>
          <cell r="BA1441">
            <v>26</v>
          </cell>
          <cell r="BB1441">
            <v>0</v>
          </cell>
          <cell r="BC1441">
            <v>0</v>
          </cell>
          <cell r="BD1441">
            <v>0</v>
          </cell>
          <cell r="BE1441">
            <v>11</v>
          </cell>
          <cell r="BF1441">
            <v>26</v>
          </cell>
          <cell r="BG1441" t="str">
            <v/>
          </cell>
          <cell r="BH1441">
            <v>0</v>
          </cell>
          <cell r="BJ1441">
            <v>0</v>
          </cell>
          <cell r="BK1441">
            <v>11</v>
          </cell>
          <cell r="BL1441">
            <v>26</v>
          </cell>
          <cell r="BM1441">
            <v>16</v>
          </cell>
          <cell r="BN1441">
            <v>53</v>
          </cell>
          <cell r="BO1441" t="str">
            <v/>
          </cell>
          <cell r="BP1441">
            <v>0</v>
          </cell>
          <cell r="BQ1441">
            <v>0</v>
          </cell>
          <cell r="BR1441">
            <v>0</v>
          </cell>
          <cell r="BS1441">
            <v>11</v>
          </cell>
          <cell r="BT1441">
            <v>26</v>
          </cell>
          <cell r="BU1441">
            <v>16</v>
          </cell>
          <cell r="BV1441">
            <v>53</v>
          </cell>
          <cell r="BW1441">
            <v>0</v>
          </cell>
          <cell r="BX1441" t="str">
            <v>TIDAK</v>
          </cell>
          <cell r="BY1441" t="str">
            <v>TIDAK</v>
          </cell>
        </row>
        <row r="1442">
          <cell r="A1442" t="str">
            <v>A4402</v>
          </cell>
          <cell r="B1442" t="str">
            <v>ANTIAS AYU ROMADHANI</v>
          </cell>
          <cell r="C1442" t="str">
            <v>TEMA PRIODANA</v>
          </cell>
          <cell r="D1442">
            <v>45583</v>
          </cell>
          <cell r="E1442" t="str">
            <v>Oct-24</v>
          </cell>
          <cell r="AP1442" t="str">
            <v>-</v>
          </cell>
          <cell r="AV1442" t="str">
            <v/>
          </cell>
          <cell r="AW1442">
            <v>0</v>
          </cell>
          <cell r="AX1442">
            <v>0</v>
          </cell>
          <cell r="AY1442">
            <v>0</v>
          </cell>
          <cell r="AZ1442">
            <v>16</v>
          </cell>
          <cell r="BA1442">
            <v>17</v>
          </cell>
          <cell r="BB1442">
            <v>0</v>
          </cell>
          <cell r="BC1442">
            <v>0</v>
          </cell>
          <cell r="BD1442">
            <v>0</v>
          </cell>
          <cell r="BE1442">
            <v>16</v>
          </cell>
          <cell r="BF1442">
            <v>17</v>
          </cell>
          <cell r="BG1442" t="str">
            <v/>
          </cell>
          <cell r="BH1442">
            <v>0</v>
          </cell>
          <cell r="BJ1442">
            <v>0</v>
          </cell>
          <cell r="BK1442">
            <v>16</v>
          </cell>
          <cell r="BL1442">
            <v>17</v>
          </cell>
          <cell r="BM1442">
            <v>14</v>
          </cell>
          <cell r="BN1442">
            <v>47</v>
          </cell>
          <cell r="BO1442" t="str">
            <v/>
          </cell>
          <cell r="BP1442">
            <v>0</v>
          </cell>
          <cell r="BQ1442">
            <v>0</v>
          </cell>
          <cell r="BR1442">
            <v>0</v>
          </cell>
          <cell r="BS1442">
            <v>16</v>
          </cell>
          <cell r="BT1442">
            <v>17</v>
          </cell>
          <cell r="BU1442">
            <v>14</v>
          </cell>
          <cell r="BV1442">
            <v>47</v>
          </cell>
          <cell r="BW1442">
            <v>0</v>
          </cell>
          <cell r="BX1442" t="str">
            <v>TIDAK</v>
          </cell>
          <cell r="BY1442" t="str">
            <v>TIDAK</v>
          </cell>
        </row>
        <row r="1443">
          <cell r="A1443" t="str">
            <v>A4410</v>
          </cell>
          <cell r="B1443" t="str">
            <v>FLORISTA AYUNI PANJAITAN</v>
          </cell>
          <cell r="C1443" t="str">
            <v>TEMA PRIODANA</v>
          </cell>
          <cell r="D1443">
            <v>45591</v>
          </cell>
          <cell r="E1443" t="str">
            <v>Oct-24</v>
          </cell>
          <cell r="AP1443" t="str">
            <v>-</v>
          </cell>
          <cell r="AV1443" t="str">
            <v/>
          </cell>
          <cell r="AW1443">
            <v>0</v>
          </cell>
          <cell r="AX1443">
            <v>0</v>
          </cell>
          <cell r="AY1443">
            <v>0</v>
          </cell>
          <cell r="AZ1443">
            <v>2</v>
          </cell>
          <cell r="BA1443">
            <v>22</v>
          </cell>
          <cell r="BB1443">
            <v>0</v>
          </cell>
          <cell r="BC1443">
            <v>0</v>
          </cell>
          <cell r="BD1443">
            <v>0</v>
          </cell>
          <cell r="BE1443">
            <v>2</v>
          </cell>
          <cell r="BF1443">
            <v>22</v>
          </cell>
          <cell r="BG1443" t="str">
            <v/>
          </cell>
          <cell r="BH1443">
            <v>0</v>
          </cell>
          <cell r="BJ1443">
            <v>0</v>
          </cell>
          <cell r="BK1443">
            <v>2</v>
          </cell>
          <cell r="BL1443">
            <v>22</v>
          </cell>
          <cell r="BM1443" t="str">
            <v/>
          </cell>
          <cell r="BN1443">
            <v>24</v>
          </cell>
          <cell r="BO1443" t="str">
            <v/>
          </cell>
          <cell r="BP1443">
            <v>0</v>
          </cell>
          <cell r="BQ1443">
            <v>0</v>
          </cell>
          <cell r="BR1443">
            <v>0</v>
          </cell>
          <cell r="BS1443">
            <v>2</v>
          </cell>
          <cell r="BT1443">
            <v>22</v>
          </cell>
          <cell r="BU1443" t="str">
            <v/>
          </cell>
          <cell r="BV1443">
            <v>24</v>
          </cell>
          <cell r="BW1443">
            <v>1</v>
          </cell>
          <cell r="BX1443" t="str">
            <v>TIDAK</v>
          </cell>
          <cell r="BY1443" t="str">
            <v>TIDAK</v>
          </cell>
        </row>
        <row r="1444">
          <cell r="A1444" t="str">
            <v>A0441</v>
          </cell>
          <cell r="B1444" t="str">
            <v>VIKA INDAH ENGGARWATI ZEGA</v>
          </cell>
          <cell r="C1444" t="str">
            <v>TEMA PRIODANA</v>
          </cell>
          <cell r="D1444">
            <v>45593</v>
          </cell>
          <cell r="E1444" t="str">
            <v>Oct-24</v>
          </cell>
          <cell r="AP1444" t="str">
            <v>-</v>
          </cell>
          <cell r="AV1444" t="str">
            <v/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1</v>
          </cell>
          <cell r="BF1444">
            <v>34</v>
          </cell>
          <cell r="BG1444" t="str">
            <v/>
          </cell>
          <cell r="BH1444">
            <v>0</v>
          </cell>
          <cell r="BJ1444">
            <v>0</v>
          </cell>
          <cell r="BK1444">
            <v>1</v>
          </cell>
          <cell r="BL1444">
            <v>34</v>
          </cell>
          <cell r="BM1444">
            <v>5</v>
          </cell>
          <cell r="BN1444">
            <v>40</v>
          </cell>
          <cell r="BO1444" t="str">
            <v/>
          </cell>
          <cell r="BP1444">
            <v>0</v>
          </cell>
          <cell r="BQ1444">
            <v>0</v>
          </cell>
          <cell r="BR1444">
            <v>0</v>
          </cell>
          <cell r="BS1444">
            <v>1</v>
          </cell>
          <cell r="BT1444">
            <v>34</v>
          </cell>
          <cell r="BU1444">
            <v>5</v>
          </cell>
          <cell r="BV1444">
            <v>40</v>
          </cell>
          <cell r="BW1444">
            <v>0</v>
          </cell>
          <cell r="BX1444" t="str">
            <v>TIDAK</v>
          </cell>
          <cell r="BY1444" t="str">
            <v>TIDAK</v>
          </cell>
        </row>
        <row r="1445">
          <cell r="A1445" t="str">
            <v>A4411</v>
          </cell>
          <cell r="B1445" t="str">
            <v>SRI MIRAWATI NDRURU</v>
          </cell>
          <cell r="C1445" t="str">
            <v>TEMA PRIODANA</v>
          </cell>
          <cell r="D1445">
            <v>45590</v>
          </cell>
          <cell r="E1445" t="str">
            <v>Oct-24</v>
          </cell>
          <cell r="AP1445" t="str">
            <v>-</v>
          </cell>
          <cell r="AV1445" t="str">
            <v/>
          </cell>
          <cell r="AW1445">
            <v>0</v>
          </cell>
          <cell r="AX1445">
            <v>0</v>
          </cell>
          <cell r="AY1445">
            <v>0</v>
          </cell>
          <cell r="AZ1445">
            <v>2</v>
          </cell>
          <cell r="BA1445">
            <v>19</v>
          </cell>
          <cell r="BB1445">
            <v>0</v>
          </cell>
          <cell r="BC1445">
            <v>0</v>
          </cell>
          <cell r="BD1445">
            <v>0</v>
          </cell>
          <cell r="BE1445">
            <v>2</v>
          </cell>
          <cell r="BF1445">
            <v>19</v>
          </cell>
          <cell r="BG1445" t="str">
            <v/>
          </cell>
          <cell r="BH1445">
            <v>0</v>
          </cell>
          <cell r="BJ1445">
            <v>0</v>
          </cell>
          <cell r="BK1445">
            <v>2</v>
          </cell>
          <cell r="BL1445">
            <v>19</v>
          </cell>
          <cell r="BM1445" t="str">
            <v/>
          </cell>
          <cell r="BN1445">
            <v>21</v>
          </cell>
          <cell r="BO1445" t="str">
            <v/>
          </cell>
          <cell r="BP1445">
            <v>0</v>
          </cell>
          <cell r="BQ1445">
            <v>0</v>
          </cell>
          <cell r="BR1445">
            <v>0</v>
          </cell>
          <cell r="BS1445">
            <v>2</v>
          </cell>
          <cell r="BT1445">
            <v>19</v>
          </cell>
          <cell r="BU1445" t="str">
            <v/>
          </cell>
          <cell r="BV1445">
            <v>21</v>
          </cell>
          <cell r="BW1445">
            <v>1</v>
          </cell>
          <cell r="BX1445" t="str">
            <v>TIDAK</v>
          </cell>
          <cell r="BY1445" t="str">
            <v>TIDAK</v>
          </cell>
        </row>
        <row r="1446">
          <cell r="A1446" t="str">
            <v>A4412</v>
          </cell>
          <cell r="B1446" t="str">
            <v>PUTRI RISTY FRIKA AMELIA</v>
          </cell>
          <cell r="C1446" t="str">
            <v>TEMA PRIODANA</v>
          </cell>
          <cell r="D1446">
            <v>45591</v>
          </cell>
          <cell r="E1446" t="str">
            <v>Oct-24</v>
          </cell>
          <cell r="AP1446" t="str">
            <v>-</v>
          </cell>
          <cell r="AV1446" t="str">
            <v/>
          </cell>
          <cell r="AW1446">
            <v>0</v>
          </cell>
          <cell r="AX1446">
            <v>0</v>
          </cell>
          <cell r="AY1446">
            <v>0</v>
          </cell>
          <cell r="AZ1446">
            <v>1</v>
          </cell>
          <cell r="BA1446">
            <v>2</v>
          </cell>
          <cell r="BB1446">
            <v>0</v>
          </cell>
          <cell r="BC1446">
            <v>0</v>
          </cell>
          <cell r="BD1446">
            <v>0</v>
          </cell>
          <cell r="BE1446">
            <v>1</v>
          </cell>
          <cell r="BF1446">
            <v>2</v>
          </cell>
          <cell r="BG1446" t="str">
            <v/>
          </cell>
          <cell r="BH1446">
            <v>0</v>
          </cell>
          <cell r="BJ1446">
            <v>0</v>
          </cell>
          <cell r="BK1446">
            <v>1</v>
          </cell>
          <cell r="BL1446">
            <v>2</v>
          </cell>
          <cell r="BM1446" t="str">
            <v/>
          </cell>
          <cell r="BN1446">
            <v>3</v>
          </cell>
          <cell r="BO1446" t="str">
            <v/>
          </cell>
          <cell r="BP1446">
            <v>0</v>
          </cell>
          <cell r="BQ1446">
            <v>0</v>
          </cell>
          <cell r="BR1446">
            <v>0</v>
          </cell>
          <cell r="BS1446">
            <v>1</v>
          </cell>
          <cell r="BT1446">
            <v>2</v>
          </cell>
          <cell r="BU1446" t="str">
            <v/>
          </cell>
          <cell r="BV1446">
            <v>3</v>
          </cell>
          <cell r="BW1446">
            <v>1</v>
          </cell>
          <cell r="BX1446" t="str">
            <v>TIDAK</v>
          </cell>
          <cell r="BY1446" t="str">
            <v>TIDAK</v>
          </cell>
        </row>
        <row r="1447">
          <cell r="A1447" t="str">
            <v>A4457</v>
          </cell>
          <cell r="B1447" t="str">
            <v>PUTRI KUSUMADEWI</v>
          </cell>
          <cell r="C1447" t="str">
            <v>TEMA PRIODANA</v>
          </cell>
          <cell r="D1447">
            <v>45619</v>
          </cell>
          <cell r="E1447" t="str">
            <v>Nov-24</v>
          </cell>
          <cell r="AV1447" t="str">
            <v/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2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2</v>
          </cell>
          <cell r="BH1447">
            <v>0</v>
          </cell>
          <cell r="BJ1447">
            <v>0</v>
          </cell>
          <cell r="BK1447">
            <v>0</v>
          </cell>
          <cell r="BL1447">
            <v>2</v>
          </cell>
          <cell r="BM1447">
            <v>9</v>
          </cell>
          <cell r="BN1447">
            <v>11</v>
          </cell>
          <cell r="BO1447">
            <v>0</v>
          </cell>
          <cell r="BP1447">
            <v>0</v>
          </cell>
          <cell r="BQ1447">
            <v>0</v>
          </cell>
          <cell r="BR1447">
            <v>0</v>
          </cell>
          <cell r="BS1447">
            <v>0</v>
          </cell>
          <cell r="BT1447">
            <v>2</v>
          </cell>
          <cell r="BU1447">
            <v>9</v>
          </cell>
          <cell r="BV1447">
            <v>11</v>
          </cell>
          <cell r="BW1447">
            <v>0</v>
          </cell>
          <cell r="BX1447" t="str">
            <v>TIDAK</v>
          </cell>
          <cell r="BY1447" t="str">
            <v>TIDAK</v>
          </cell>
        </row>
        <row r="1448">
          <cell r="A1448" t="str">
            <v>A4453</v>
          </cell>
          <cell r="B1448" t="str">
            <v>AQIL FACHMI MEYSAL AMIR</v>
          </cell>
          <cell r="C1448" t="str">
            <v>TEMA PRIODANA</v>
          </cell>
          <cell r="D1448">
            <v>45612</v>
          </cell>
          <cell r="E1448" t="str">
            <v>Nov-24</v>
          </cell>
          <cell r="AV1448" t="str">
            <v/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2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2</v>
          </cell>
          <cell r="BH1448">
            <v>0</v>
          </cell>
          <cell r="BJ1448">
            <v>0</v>
          </cell>
          <cell r="BK1448">
            <v>0</v>
          </cell>
          <cell r="BL1448">
            <v>2</v>
          </cell>
          <cell r="BM1448">
            <v>7</v>
          </cell>
          <cell r="BN1448">
            <v>9</v>
          </cell>
          <cell r="BO1448">
            <v>0</v>
          </cell>
          <cell r="BP1448">
            <v>0</v>
          </cell>
          <cell r="BQ1448">
            <v>0</v>
          </cell>
          <cell r="BR1448">
            <v>0</v>
          </cell>
          <cell r="BS1448">
            <v>0</v>
          </cell>
          <cell r="BT1448">
            <v>2</v>
          </cell>
          <cell r="BU1448">
            <v>7</v>
          </cell>
          <cell r="BV1448">
            <v>9</v>
          </cell>
          <cell r="BW1448">
            <v>0</v>
          </cell>
          <cell r="BX1448" t="str">
            <v>TIDAK</v>
          </cell>
          <cell r="BY1448" t="str">
            <v>TIDAK</v>
          </cell>
        </row>
        <row r="1449">
          <cell r="A1449" t="str">
            <v>A4454</v>
          </cell>
          <cell r="B1449" t="str">
            <v>NOVEN RAMADHANI</v>
          </cell>
          <cell r="C1449" t="str">
            <v>TEMA PRIODANA</v>
          </cell>
          <cell r="D1449">
            <v>45619</v>
          </cell>
          <cell r="E1449" t="str">
            <v>Nov-24</v>
          </cell>
          <cell r="AV1449" t="str">
            <v/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1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1</v>
          </cell>
          <cell r="BH1449">
            <v>0</v>
          </cell>
          <cell r="BJ1449">
            <v>0</v>
          </cell>
          <cell r="BK1449">
            <v>0</v>
          </cell>
          <cell r="BL1449">
            <v>1</v>
          </cell>
          <cell r="BM1449">
            <v>0</v>
          </cell>
          <cell r="BN1449">
            <v>1</v>
          </cell>
          <cell r="BO1449">
            <v>0</v>
          </cell>
          <cell r="BP1449">
            <v>0</v>
          </cell>
          <cell r="BQ1449">
            <v>0</v>
          </cell>
          <cell r="BR1449">
            <v>0</v>
          </cell>
          <cell r="BS1449">
            <v>0</v>
          </cell>
          <cell r="BT1449">
            <v>1</v>
          </cell>
          <cell r="BU1449">
            <v>0</v>
          </cell>
          <cell r="BV1449">
            <v>1</v>
          </cell>
          <cell r="BW1449">
            <v>1</v>
          </cell>
          <cell r="BX1449" t="str">
            <v>TIDAK</v>
          </cell>
          <cell r="BY1449" t="str">
            <v>TIDAK</v>
          </cell>
        </row>
        <row r="1450">
          <cell r="A1450" t="str">
            <v>A4455</v>
          </cell>
          <cell r="B1450" t="str">
            <v>ANGELIQUE NATHANIA SURJADI</v>
          </cell>
          <cell r="C1450" t="str">
            <v>TEMA PRIODANA</v>
          </cell>
          <cell r="D1450">
            <v>45622</v>
          </cell>
          <cell r="E1450" t="str">
            <v>Nov-24</v>
          </cell>
          <cell r="AV1450" t="str">
            <v/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3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3</v>
          </cell>
          <cell r="BH1450">
            <v>0</v>
          </cell>
          <cell r="BJ1450">
            <v>0</v>
          </cell>
          <cell r="BK1450">
            <v>0</v>
          </cell>
          <cell r="BL1450">
            <v>3</v>
          </cell>
          <cell r="BM1450">
            <v>10</v>
          </cell>
          <cell r="BN1450">
            <v>13</v>
          </cell>
          <cell r="BO1450">
            <v>0</v>
          </cell>
          <cell r="BP1450">
            <v>0</v>
          </cell>
          <cell r="BQ1450">
            <v>0</v>
          </cell>
          <cell r="BR1450">
            <v>0</v>
          </cell>
          <cell r="BS1450">
            <v>0</v>
          </cell>
          <cell r="BT1450">
            <v>3</v>
          </cell>
          <cell r="BU1450">
            <v>10</v>
          </cell>
          <cell r="BV1450">
            <v>13</v>
          </cell>
          <cell r="BW1450">
            <v>0</v>
          </cell>
          <cell r="BX1450" t="str">
            <v>TIDAK</v>
          </cell>
          <cell r="BY1450" t="str">
            <v>TIDAK</v>
          </cell>
        </row>
        <row r="1451">
          <cell r="A1451" t="str">
            <v>A2744</v>
          </cell>
          <cell r="B1451" t="str">
            <v>WI EL JANNAHI</v>
          </cell>
          <cell r="C1451" t="str">
            <v>TEMA PRIODANA</v>
          </cell>
          <cell r="D1451" t="str">
            <v/>
          </cell>
          <cell r="E1451" t="str">
            <v/>
          </cell>
        </row>
        <row r="1452">
          <cell r="A1452" t="str">
            <v>A4632</v>
          </cell>
          <cell r="B1452" t="str">
            <v>SELLA CIBRO</v>
          </cell>
          <cell r="C1452" t="str">
            <v>TEMA PRIODANA</v>
          </cell>
          <cell r="D1452" t="str">
            <v/>
          </cell>
          <cell r="E1452" t="str">
            <v/>
          </cell>
        </row>
        <row r="1453">
          <cell r="A1453" t="str">
            <v>A4631</v>
          </cell>
          <cell r="B1453" t="str">
            <v>JOCHIE PHU ELKANA ASIA SIHITE</v>
          </cell>
          <cell r="C1453" t="str">
            <v>TEMA PRIODANA</v>
          </cell>
          <cell r="D1453" t="str">
            <v/>
          </cell>
          <cell r="E1453" t="str">
            <v/>
          </cell>
        </row>
        <row r="1454">
          <cell r="A1454" t="str">
            <v>A4642</v>
          </cell>
          <cell r="B1454" t="str">
            <v>SELFI NUR HIDAYAH</v>
          </cell>
          <cell r="C1454" t="str">
            <v>TEMA PRIODANA</v>
          </cell>
          <cell r="D1454" t="str">
            <v/>
          </cell>
          <cell r="E1454" t="str">
            <v/>
          </cell>
        </row>
        <row r="1455">
          <cell r="A1455" t="str">
            <v>A0739</v>
          </cell>
          <cell r="B1455" t="str">
            <v>ASYA IDHA</v>
          </cell>
          <cell r="C1455" t="str">
            <v>DELTA</v>
          </cell>
        </row>
        <row r="1456">
          <cell r="A1456" t="str">
            <v>A4544</v>
          </cell>
          <cell r="B1456" t="str">
            <v>TUNGGA ARYA PRADAPA</v>
          </cell>
          <cell r="C1456" t="str">
            <v>DELTA</v>
          </cell>
        </row>
        <row r="1457">
          <cell r="A1457" t="str">
            <v>A4605</v>
          </cell>
          <cell r="B1457" t="str">
            <v>MARSDHA PRAMAISELLA SINGAL</v>
          </cell>
          <cell r="C1457" t="str">
            <v>DELTA</v>
          </cell>
        </row>
        <row r="1458">
          <cell r="A1458" t="str">
            <v>A4606</v>
          </cell>
          <cell r="B1458" t="str">
            <v>LAULURA MIARAOTSA MAULIDA</v>
          </cell>
          <cell r="C1458" t="str">
            <v>DELTA</v>
          </cell>
        </row>
        <row r="1459">
          <cell r="A1459" t="str">
            <v>A4607</v>
          </cell>
          <cell r="B1459" t="str">
            <v>RAHMAT RAMADHAN MZ</v>
          </cell>
          <cell r="C1459" t="str">
            <v>DELTA</v>
          </cell>
        </row>
        <row r="1460">
          <cell r="A1460" t="str">
            <v>A4610</v>
          </cell>
          <cell r="B1460" t="str">
            <v>PRAWIRA WAHYU</v>
          </cell>
          <cell r="C1460" t="str">
            <v>DELTA</v>
          </cell>
        </row>
        <row r="1461">
          <cell r="A1461" t="str">
            <v>A4614</v>
          </cell>
          <cell r="B1461" t="str">
            <v>FELIX HABARY</v>
          </cell>
          <cell r="C1461" t="str">
            <v>DELTA</v>
          </cell>
        </row>
        <row r="1462">
          <cell r="A1462" t="str">
            <v>A4694</v>
          </cell>
          <cell r="B1462" t="str">
            <v>BAGUS ARYA JAGADDHITA</v>
          </cell>
          <cell r="C1462" t="str">
            <v>DELTA</v>
          </cell>
        </row>
        <row r="1463">
          <cell r="A1463" t="str">
            <v>A4703</v>
          </cell>
          <cell r="B1463" t="str">
            <v>JESICA ARNOLD</v>
          </cell>
          <cell r="C1463" t="str">
            <v>DELTA</v>
          </cell>
        </row>
        <row r="1464">
          <cell r="A1464" t="str">
            <v>A4567</v>
          </cell>
          <cell r="B1464" t="str">
            <v>ARIAS KRISHNA</v>
          </cell>
          <cell r="C1464" t="str">
            <v>DELTA</v>
          </cell>
        </row>
        <row r="1465">
          <cell r="A1465" t="str">
            <v>A4568</v>
          </cell>
          <cell r="B1465" t="str">
            <v>EVAL PAJAR</v>
          </cell>
          <cell r="C1465" t="str">
            <v>DELTA</v>
          </cell>
        </row>
        <row r="1466">
          <cell r="A1466" t="str">
            <v>A4657</v>
          </cell>
          <cell r="B1466" t="str">
            <v>UMI NINGTYAS SANUSI</v>
          </cell>
          <cell r="C1466" t="str">
            <v>DELTA</v>
          </cell>
        </row>
        <row r="1467">
          <cell r="A1467" t="str">
            <v>A4658</v>
          </cell>
          <cell r="B1467" t="str">
            <v>EKA APRI SETYAWAN</v>
          </cell>
          <cell r="C1467" t="str">
            <v>DELTA</v>
          </cell>
        </row>
        <row r="1468">
          <cell r="A1468" t="str">
            <v>A4615</v>
          </cell>
          <cell r="B1468" t="str">
            <v>VIEARA AYUNING RAMADHANTI</v>
          </cell>
          <cell r="C1468" t="str">
            <v>DELTA</v>
          </cell>
        </row>
        <row r="1469">
          <cell r="A1469" t="str">
            <v>A4660</v>
          </cell>
          <cell r="B1469" t="str">
            <v>NOVARISKHA PUTRI</v>
          </cell>
          <cell r="C1469" t="str">
            <v>DELTA</v>
          </cell>
        </row>
        <row r="1470">
          <cell r="A1470" t="str">
            <v>A4690</v>
          </cell>
          <cell r="B1470" t="str">
            <v>MARCELLINO ARDIAN WICAKSONO</v>
          </cell>
          <cell r="C1470" t="str">
            <v>RVO</v>
          </cell>
        </row>
        <row r="1471">
          <cell r="A1471" t="str">
            <v>A4692</v>
          </cell>
          <cell r="B1471" t="str">
            <v>CHRISSHINTA IRIS EDHININGTYAS</v>
          </cell>
          <cell r="C1471" t="str">
            <v>RVO</v>
          </cell>
        </row>
        <row r="1472">
          <cell r="A1472" t="str">
            <v>A4688</v>
          </cell>
          <cell r="B1472" t="str">
            <v>RAHARDIAN MUSTHOFA ALIM</v>
          </cell>
          <cell r="C1472" t="str">
            <v>RVO</v>
          </cell>
        </row>
        <row r="1473">
          <cell r="A1473" t="str">
            <v>A4689</v>
          </cell>
          <cell r="B1473" t="str">
            <v>NAELA SAADAH</v>
          </cell>
          <cell r="C1473" t="str">
            <v>RVO</v>
          </cell>
        </row>
        <row r="1474">
          <cell r="A1474" t="str">
            <v>A4616</v>
          </cell>
          <cell r="B1474" t="str">
            <v>NUR AWUNI</v>
          </cell>
          <cell r="C1474" t="str">
            <v>RVO</v>
          </cell>
        </row>
        <row r="1475">
          <cell r="A1475" t="str">
            <v>A4758</v>
          </cell>
          <cell r="B1475" t="str">
            <v>MILLEN ENRESSA</v>
          </cell>
          <cell r="C1475" t="str">
            <v>RVO</v>
          </cell>
        </row>
        <row r="1476">
          <cell r="A1476" t="str">
            <v>A4774</v>
          </cell>
          <cell r="B1476" t="str">
            <v>BIMA AGUSTINO ERMANDO</v>
          </cell>
          <cell r="C1476" t="str">
            <v>RVO</v>
          </cell>
        </row>
        <row r="1477">
          <cell r="A1477" t="str">
            <v>A4773</v>
          </cell>
          <cell r="B1477" t="str">
            <v>BRYAN MAR PUTRA INVOKAVIT LOI</v>
          </cell>
          <cell r="C1477" t="str">
            <v>RVO</v>
          </cell>
        </row>
        <row r="1478">
          <cell r="A1478" t="str">
            <v>A4775</v>
          </cell>
          <cell r="B1478" t="str">
            <v>MITA DEVILIANA</v>
          </cell>
          <cell r="C1478" t="str">
            <v>RVO</v>
          </cell>
        </row>
        <row r="1479">
          <cell r="A1479" t="str">
            <v>A4734</v>
          </cell>
          <cell r="B1479" t="str">
            <v>ALIFA ISYARANI</v>
          </cell>
          <cell r="C1479" t="str">
            <v>RVO</v>
          </cell>
        </row>
        <row r="1480">
          <cell r="A1480" t="str">
            <v>A4693</v>
          </cell>
          <cell r="B1480" t="str">
            <v>NYOMAN ALBERT KUSUMA</v>
          </cell>
          <cell r="C1480" t="str">
            <v>RVO</v>
          </cell>
        </row>
        <row r="1481">
          <cell r="A1481" t="str">
            <v>A4735</v>
          </cell>
          <cell r="B1481" t="str">
            <v>MARIA DENA HARUMINANTA</v>
          </cell>
          <cell r="C1481" t="str">
            <v>RVO</v>
          </cell>
        </row>
        <row r="1482">
          <cell r="A1482" t="str">
            <v>A4737</v>
          </cell>
          <cell r="B1482" t="str">
            <v>YESIKA INDRIYANI</v>
          </cell>
          <cell r="C1482" t="str">
            <v>RVO</v>
          </cell>
        </row>
        <row r="1483">
          <cell r="A1483" t="str">
            <v>A4736</v>
          </cell>
          <cell r="B1483" t="str">
            <v>LIVIA MARVA</v>
          </cell>
          <cell r="C1483" t="str">
            <v>RVO</v>
          </cell>
        </row>
        <row r="1484">
          <cell r="A1484" t="str">
            <v>A4733</v>
          </cell>
          <cell r="B1484" t="str">
            <v>LALU HIDAYATUL MUSTAFID</v>
          </cell>
          <cell r="C1484" t="str">
            <v>RVO</v>
          </cell>
        </row>
        <row r="1485">
          <cell r="A1485" t="str">
            <v>A4670</v>
          </cell>
          <cell r="B1485" t="str">
            <v>NURINGSIH KHUSNUL KHOTIMAH</v>
          </cell>
          <cell r="C1485" t="str">
            <v>SBPV</v>
          </cell>
        </row>
        <row r="1486">
          <cell r="A1486" t="str">
            <v>A4465</v>
          </cell>
          <cell r="B1486" t="str">
            <v>HERNANTYA ADILA PRAMITA DEVI</v>
          </cell>
          <cell r="C1486" t="str">
            <v>SBPV</v>
          </cell>
        </row>
        <row r="1487">
          <cell r="A1487" t="str">
            <v>A4723</v>
          </cell>
          <cell r="B1487" t="str">
            <v>AGATHA PRAYESI</v>
          </cell>
          <cell r="C1487" t="str">
            <v>SBPV</v>
          </cell>
        </row>
        <row r="1488">
          <cell r="A1488" t="str">
            <v>A4722</v>
          </cell>
          <cell r="B1488" t="str">
            <v>TARIDA FINONDANG</v>
          </cell>
          <cell r="C1488" t="str">
            <v>SBPV</v>
          </cell>
        </row>
        <row r="1489">
          <cell r="A1489" t="str">
            <v>A4724</v>
          </cell>
          <cell r="B1489" t="str">
            <v>KEVIN ALVREDO PANGARIBUAN</v>
          </cell>
          <cell r="C1489" t="str">
            <v>SBPV</v>
          </cell>
        </row>
        <row r="1490">
          <cell r="A1490" t="str">
            <v>A4664</v>
          </cell>
          <cell r="B1490" t="str">
            <v>CALLISTA AURELIA PUTRI</v>
          </cell>
          <cell r="C1490" t="str">
            <v>TEMA C1</v>
          </cell>
        </row>
        <row r="1491">
          <cell r="A1491" t="str">
            <v>A4675</v>
          </cell>
          <cell r="B1491" t="str">
            <v>DORIA ERVINA</v>
          </cell>
          <cell r="C1491" t="str">
            <v>TEMA C1</v>
          </cell>
        </row>
        <row r="1492">
          <cell r="A1492" t="str">
            <v>A4681</v>
          </cell>
          <cell r="B1492" t="str">
            <v>SALLY EDA MERCIANA</v>
          </cell>
          <cell r="C1492" t="str">
            <v>TEMA C2</v>
          </cell>
        </row>
        <row r="1493">
          <cell r="A1493" t="str">
            <v>A4707</v>
          </cell>
          <cell r="B1493" t="str">
            <v>AGNES PRAMITASARI</v>
          </cell>
          <cell r="C1493" t="str">
            <v>TEMA C2</v>
          </cell>
        </row>
        <row r="1494">
          <cell r="A1494" t="str">
            <v>A4750</v>
          </cell>
          <cell r="B1494" t="str">
            <v>WIDIA ANGGRIATI</v>
          </cell>
          <cell r="C1494" t="str">
            <v>TEMA C2</v>
          </cell>
        </row>
        <row r="1495">
          <cell r="A1495" t="str">
            <v>A4751</v>
          </cell>
          <cell r="B1495" t="str">
            <v>ANNISA IBNU SUFI</v>
          </cell>
          <cell r="C1495" t="str">
            <v>TEMA C2</v>
          </cell>
        </row>
        <row r="1496">
          <cell r="A1496" t="str">
            <v>A4752</v>
          </cell>
          <cell r="B1496" t="str">
            <v>WISNU PANJI PRAMONO</v>
          </cell>
          <cell r="C1496" t="str">
            <v>TEMA C2</v>
          </cell>
        </row>
        <row r="1497">
          <cell r="A1497" t="str">
            <v>A4753</v>
          </cell>
          <cell r="B1497" t="str">
            <v>ANDRIAN KURNIAWAN TARIGAN</v>
          </cell>
          <cell r="C1497" t="str">
            <v>TEMA C2</v>
          </cell>
        </row>
        <row r="1498">
          <cell r="A1498" t="str">
            <v>A4755</v>
          </cell>
          <cell r="B1498" t="str">
            <v>NUR ANISAH</v>
          </cell>
          <cell r="C1498" t="str">
            <v>TEMA C2</v>
          </cell>
        </row>
        <row r="1499">
          <cell r="A1499" t="str">
            <v>A4778</v>
          </cell>
          <cell r="B1499" t="str">
            <v>NADYA SABILA HAPSARI</v>
          </cell>
          <cell r="C1499" t="str">
            <v>TEMA C2</v>
          </cell>
        </row>
        <row r="1500">
          <cell r="A1500" t="str">
            <v>A4779</v>
          </cell>
          <cell r="B1500" t="str">
            <v>PRILLY PRISCILIA SAHETAPY</v>
          </cell>
          <cell r="C1500" t="str">
            <v>TEMA C2</v>
          </cell>
        </row>
        <row r="1501">
          <cell r="A1501" t="str">
            <v>A4780</v>
          </cell>
          <cell r="B1501" t="str">
            <v>PLACIDIA AGRE</v>
          </cell>
          <cell r="C1501" t="str">
            <v>TEMA C2</v>
          </cell>
        </row>
        <row r="1502">
          <cell r="A1502" t="str">
            <v>A4781</v>
          </cell>
          <cell r="B1502" t="str">
            <v>ADELIA LILY LISTIANI</v>
          </cell>
          <cell r="C1502" t="str">
            <v>TEMA C2</v>
          </cell>
        </row>
        <row r="1503">
          <cell r="A1503" t="str">
            <v>A4782</v>
          </cell>
          <cell r="B1503" t="str">
            <v>ZYXI AIKKA</v>
          </cell>
          <cell r="C1503" t="str">
            <v>TEMA C2</v>
          </cell>
        </row>
        <row r="1504">
          <cell r="A1504" t="str">
            <v>A4783</v>
          </cell>
          <cell r="B1504" t="str">
            <v>RIZKY WAHYU ROMADHON</v>
          </cell>
          <cell r="C1504" t="str">
            <v>TEMA C2</v>
          </cell>
        </row>
        <row r="1505">
          <cell r="A1505" t="str">
            <v>A4784</v>
          </cell>
          <cell r="B1505" t="str">
            <v>ANTONIUS TOTTI PANJI PUSPA ADI</v>
          </cell>
          <cell r="C1505" t="str">
            <v>TEMA C2</v>
          </cell>
        </row>
        <row r="1506">
          <cell r="A1506" t="str">
            <v>A4785</v>
          </cell>
          <cell r="B1506" t="str">
            <v>MOHAMMAD LUTHFI AKBAR</v>
          </cell>
          <cell r="C1506" t="str">
            <v>TEMA C2</v>
          </cell>
        </row>
        <row r="1507">
          <cell r="A1507" t="str">
            <v>A4786</v>
          </cell>
          <cell r="B1507" t="str">
            <v>MAHENDRA AULIA MAHARDIKA</v>
          </cell>
          <cell r="C1507" t="str">
            <v>TEMA C2</v>
          </cell>
        </row>
        <row r="1508">
          <cell r="A1508" t="str">
            <v>A2670</v>
          </cell>
          <cell r="B1508" t="str">
            <v>THOFEK DIAN SETYAWANTO</v>
          </cell>
          <cell r="C1508" t="str">
            <v>TEMA C2</v>
          </cell>
        </row>
        <row r="1509">
          <cell r="A1509" t="str">
            <v>A2671</v>
          </cell>
          <cell r="B1509" t="str">
            <v>MUHMMAD NAUFAL ZUHDII</v>
          </cell>
          <cell r="C1509" t="str">
            <v>TEMA C2</v>
          </cell>
        </row>
        <row r="1510">
          <cell r="A1510" t="str">
            <v>A2674</v>
          </cell>
          <cell r="B1510" t="str">
            <v>DHEAN PRAYOGA</v>
          </cell>
          <cell r="C1510" t="str">
            <v>TEMA C2</v>
          </cell>
        </row>
        <row r="1511">
          <cell r="A1511" t="str">
            <v>A3659</v>
          </cell>
          <cell r="B1511" t="str">
            <v>ERVINA MARSA AYUNINGTYAS</v>
          </cell>
          <cell r="C1511" t="str">
            <v>TEMA C2</v>
          </cell>
        </row>
        <row r="1512">
          <cell r="A1512" t="str">
            <v>A3660</v>
          </cell>
          <cell r="B1512" t="str">
            <v>MARIA VIANEI ANJELI PENI</v>
          </cell>
          <cell r="C1512" t="str">
            <v>TEMA C2</v>
          </cell>
        </row>
        <row r="1513">
          <cell r="A1513" t="str">
            <v>A3911</v>
          </cell>
          <cell r="B1513" t="str">
            <v>ADE PUTRI PRAMUDWA</v>
          </cell>
          <cell r="C1513" t="str">
            <v>TEMA C2</v>
          </cell>
        </row>
        <row r="1514">
          <cell r="A1514" t="str">
            <v>A4159</v>
          </cell>
          <cell r="B1514" t="str">
            <v>BIANCA RAHARJA</v>
          </cell>
          <cell r="C1514" t="str">
            <v>TEMA C2</v>
          </cell>
        </row>
        <row r="1515">
          <cell r="A1515" t="str">
            <v>A4160</v>
          </cell>
          <cell r="B1515" t="str">
            <v>WINDA WARAHMAH SIGALINGGING</v>
          </cell>
          <cell r="C1515" t="str">
            <v>TEMA C2</v>
          </cell>
        </row>
        <row r="1516">
          <cell r="A1516">
            <v>90332</v>
          </cell>
          <cell r="B1516" t="str">
            <v>Mira Putri Mulia</v>
          </cell>
          <cell r="C1516" t="str">
            <v>TEMA C2</v>
          </cell>
        </row>
        <row r="1517">
          <cell r="A1517" t="str">
            <v>A4639</v>
          </cell>
          <cell r="B1517" t="str">
            <v>ISNA NURHIDAYAH</v>
          </cell>
          <cell r="C1517" t="str">
            <v>TEMA C3</v>
          </cell>
        </row>
        <row r="1518">
          <cell r="A1518" t="str">
            <v>A4726</v>
          </cell>
          <cell r="B1518" t="str">
            <v>HENDRI SETIAWAN</v>
          </cell>
          <cell r="C1518" t="str">
            <v>TEMA C3</v>
          </cell>
        </row>
        <row r="1519">
          <cell r="A1519" t="str">
            <v>A4745</v>
          </cell>
          <cell r="B1519" t="str">
            <v>CALFIN NUR HIDAYAT</v>
          </cell>
          <cell r="C1519" t="str">
            <v>TEMA C3</v>
          </cell>
        </row>
        <row r="1520">
          <cell r="A1520" t="str">
            <v>A4725</v>
          </cell>
          <cell r="B1520" t="str">
            <v>RAVITA LAELATUL</v>
          </cell>
          <cell r="C1520" t="str">
            <v>TEMA C3</v>
          </cell>
        </row>
        <row r="1521">
          <cell r="A1521" t="str">
            <v>A4729</v>
          </cell>
          <cell r="B1521" t="str">
            <v>GEORGIA DIMAR</v>
          </cell>
          <cell r="C1521" t="str">
            <v>TEMA C3</v>
          </cell>
        </row>
        <row r="1522">
          <cell r="A1522" t="str">
            <v>A4700</v>
          </cell>
          <cell r="B1522" t="str">
            <v>DINDA ANINTYA</v>
          </cell>
          <cell r="C1522" t="str">
            <v>TEMA HAJI</v>
          </cell>
        </row>
        <row r="1523">
          <cell r="A1523" t="str">
            <v>A4697</v>
          </cell>
          <cell r="B1523" t="str">
            <v>SYIFA ALIYA RAHMA</v>
          </cell>
          <cell r="C1523" t="str">
            <v>TEMA HAJI</v>
          </cell>
        </row>
        <row r="1524">
          <cell r="A1524" t="str">
            <v>A4592</v>
          </cell>
          <cell r="B1524" t="str">
            <v>LEKSANA APRIANDRI</v>
          </cell>
          <cell r="C1524" t="str">
            <v>TEMA HAJI</v>
          </cell>
        </row>
        <row r="1525">
          <cell r="A1525" t="str">
            <v>A4594</v>
          </cell>
          <cell r="B1525" t="str">
            <v>AYUNI</v>
          </cell>
          <cell r="C1525" t="str">
            <v>TEMA HAJI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OKT P2"/>
      <sheetName val="NOV P1"/>
      <sheetName val="NOV P2"/>
      <sheetName val="Summary"/>
      <sheetName val="Rekap"/>
      <sheetName val="Bulanan"/>
      <sheetName val="Sheet1"/>
      <sheetName val="review"/>
      <sheetName val="r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NPK</v>
          </cell>
        </row>
        <row r="3">
          <cell r="A3">
            <v>0</v>
          </cell>
          <cell r="B3">
            <v>0</v>
          </cell>
          <cell r="C3" t="str">
            <v>Slot</v>
          </cell>
          <cell r="D3" t="str">
            <v>Call AAV</v>
          </cell>
          <cell r="E3" t="str">
            <v>Avg AAV</v>
          </cell>
          <cell r="F3" t="str">
            <v>Grade</v>
          </cell>
          <cell r="G3" t="str">
            <v>Slot</v>
          </cell>
          <cell r="H3" t="str">
            <v>Call AAV</v>
          </cell>
          <cell r="I3" t="str">
            <v>Avg AAV</v>
          </cell>
          <cell r="J3" t="str">
            <v>Grade</v>
          </cell>
          <cell r="K3" t="str">
            <v>Slot</v>
          </cell>
          <cell r="L3" t="str">
            <v>Call AAV</v>
          </cell>
          <cell r="M3" t="str">
            <v>Avg AAV</v>
          </cell>
          <cell r="N3" t="str">
            <v>Grade</v>
          </cell>
          <cell r="O3" t="str">
            <v>Slot</v>
          </cell>
          <cell r="P3" t="str">
            <v>Call AAV</v>
          </cell>
          <cell r="Q3" t="str">
            <v>Avg AAV</v>
          </cell>
          <cell r="R3" t="str">
            <v>Grade</v>
          </cell>
          <cell r="S3" t="str">
            <v>Slot</v>
          </cell>
          <cell r="T3" t="str">
            <v>Call AAV</v>
          </cell>
          <cell r="U3" t="str">
            <v>Avg AAV</v>
          </cell>
          <cell r="V3" t="str">
            <v>Grade</v>
          </cell>
          <cell r="W3" t="str">
            <v>Slot</v>
          </cell>
          <cell r="X3" t="str">
            <v>Call AAV</v>
          </cell>
          <cell r="Y3" t="str">
            <v>Avg AAV</v>
          </cell>
          <cell r="Z3" t="str">
            <v>Grade</v>
          </cell>
          <cell r="AA3" t="str">
            <v>Slot</v>
          </cell>
          <cell r="AB3" t="str">
            <v>Call AAV</v>
          </cell>
          <cell r="AC3" t="str">
            <v>Avg AAV</v>
          </cell>
          <cell r="AD3" t="str">
            <v>Grade</v>
          </cell>
          <cell r="AE3" t="str">
            <v>Slot</v>
          </cell>
          <cell r="AF3" t="str">
            <v>Call AAV</v>
          </cell>
          <cell r="AG3" t="str">
            <v>Avg AAV</v>
          </cell>
          <cell r="AH3" t="str">
            <v>Grade</v>
          </cell>
          <cell r="AI3" t="str">
            <v>Slot</v>
          </cell>
          <cell r="AJ3" t="str">
            <v>Call AAV</v>
          </cell>
          <cell r="AK3" t="str">
            <v>Avg AAV</v>
          </cell>
          <cell r="AL3" t="str">
            <v>Grade</v>
          </cell>
          <cell r="AM3" t="str">
            <v>Slot</v>
          </cell>
          <cell r="AN3" t="str">
            <v>Call AAV</v>
          </cell>
          <cell r="AO3" t="str">
            <v>Avg AAV</v>
          </cell>
          <cell r="AP3" t="str">
            <v>Grade</v>
          </cell>
          <cell r="AQ3" t="str">
            <v>Slot</v>
          </cell>
          <cell r="AR3" t="str">
            <v>Call AAV</v>
          </cell>
          <cell r="AS3" t="str">
            <v>Avg AAV</v>
          </cell>
          <cell r="AT3" t="str">
            <v>Grade</v>
          </cell>
          <cell r="AU3" t="str">
            <v>Slot</v>
          </cell>
          <cell r="AV3" t="str">
            <v>Call AAV</v>
          </cell>
          <cell r="AW3" t="str">
            <v>Avg AAV</v>
          </cell>
          <cell r="AX3" t="str">
            <v>Grade</v>
          </cell>
          <cell r="AY3" t="str">
            <v>Slot</v>
          </cell>
          <cell r="AZ3" t="str">
            <v>Call AAV</v>
          </cell>
          <cell r="BA3" t="str">
            <v>Avg AAV</v>
          </cell>
          <cell r="BB3" t="str">
            <v>Grade</v>
          </cell>
          <cell r="BC3" t="str">
            <v>Slot</v>
          </cell>
          <cell r="BD3" t="str">
            <v>Call AAV</v>
          </cell>
          <cell r="BE3" t="str">
            <v>Avg AAV</v>
          </cell>
          <cell r="BF3" t="str">
            <v>Grade</v>
          </cell>
          <cell r="BG3" t="str">
            <v>Slot</v>
          </cell>
          <cell r="BH3" t="str">
            <v>Call AAV</v>
          </cell>
          <cell r="BI3" t="str">
            <v>Avg AAV</v>
          </cell>
          <cell r="BJ3" t="str">
            <v>Grade</v>
          </cell>
          <cell r="BK3" t="str">
            <v>Slot</v>
          </cell>
          <cell r="BL3" t="str">
            <v>Call AAV</v>
          </cell>
          <cell r="BM3" t="str">
            <v>Avg AAV</v>
          </cell>
          <cell r="BN3" t="str">
            <v>Grade</v>
          </cell>
          <cell r="BO3" t="str">
            <v>Slot</v>
          </cell>
          <cell r="BP3" t="str">
            <v>Call AAV</v>
          </cell>
          <cell r="BQ3" t="str">
            <v>Avg AAV</v>
          </cell>
          <cell r="BR3" t="str">
            <v>Grade</v>
          </cell>
          <cell r="BS3" t="str">
            <v>Slot</v>
          </cell>
          <cell r="BT3" t="str">
            <v>Call AAV</v>
          </cell>
          <cell r="BU3" t="str">
            <v>Avg AAV</v>
          </cell>
          <cell r="BV3" t="str">
            <v>Grade</v>
          </cell>
          <cell r="BW3" t="str">
            <v>Slot</v>
          </cell>
          <cell r="BX3" t="str">
            <v>Call AAV</v>
          </cell>
          <cell r="BY3" t="str">
            <v>Avg AAV</v>
          </cell>
          <cell r="BZ3" t="str">
            <v>Grade</v>
          </cell>
          <cell r="CA3" t="str">
            <v>Slot</v>
          </cell>
          <cell r="CB3" t="str">
            <v>Call AAV</v>
          </cell>
          <cell r="CC3" t="str">
            <v>Avg AAV</v>
          </cell>
          <cell r="CD3" t="str">
            <v>Grade</v>
          </cell>
          <cell r="CE3" t="str">
            <v>Slot</v>
          </cell>
          <cell r="CF3" t="str">
            <v>Call AAV</v>
          </cell>
          <cell r="CG3" t="str">
            <v>Avg AAV</v>
          </cell>
          <cell r="CH3" t="str">
            <v>Grade</v>
          </cell>
          <cell r="CI3" t="str">
            <v>Slot</v>
          </cell>
          <cell r="CJ3" t="str">
            <v>Call AAV</v>
          </cell>
          <cell r="CK3" t="str">
            <v>Avg AAV</v>
          </cell>
          <cell r="CL3" t="str">
            <v>Grade</v>
          </cell>
          <cell r="CM3" t="str">
            <v>Slot</v>
          </cell>
          <cell r="CN3" t="str">
            <v>Call AAV</v>
          </cell>
          <cell r="CO3" t="str">
            <v>Avg AAV</v>
          </cell>
          <cell r="CP3" t="str">
            <v>Grade</v>
          </cell>
          <cell r="CQ3" t="str">
            <v>Slot</v>
          </cell>
          <cell r="CR3" t="str">
            <v>Call AAV</v>
          </cell>
          <cell r="CS3" t="str">
            <v>Avg AAV</v>
          </cell>
          <cell r="CT3" t="str">
            <v>Grade</v>
          </cell>
          <cell r="CU3" t="str">
            <v>Slot</v>
          </cell>
          <cell r="CV3" t="str">
            <v>Call AAV</v>
          </cell>
          <cell r="CW3" t="str">
            <v>Avg AAV</v>
          </cell>
          <cell r="CX3" t="str">
            <v>Grade</v>
          </cell>
          <cell r="CY3" t="str">
            <v>Slot</v>
          </cell>
          <cell r="CZ3" t="str">
            <v>Call AAV</v>
          </cell>
          <cell r="DA3" t="str">
            <v>Avg AAV</v>
          </cell>
          <cell r="DB3" t="str">
            <v>Grade</v>
          </cell>
          <cell r="DC3" t="str">
            <v>Slot</v>
          </cell>
          <cell r="DD3" t="str">
            <v>Call AAV</v>
          </cell>
          <cell r="DE3" t="str">
            <v>Avg AAV</v>
          </cell>
          <cell r="DF3" t="str">
            <v>Grade</v>
          </cell>
          <cell r="DG3" t="str">
            <v>Slot</v>
          </cell>
          <cell r="DH3" t="str">
            <v>Call AAV</v>
          </cell>
          <cell r="DI3" t="str">
            <v>Avg AAV</v>
          </cell>
          <cell r="DJ3" t="str">
            <v>Grade</v>
          </cell>
          <cell r="DK3" t="str">
            <v>Slot</v>
          </cell>
          <cell r="DL3" t="str">
            <v>Call AAV</v>
          </cell>
          <cell r="DM3" t="str">
            <v>Avg AAV</v>
          </cell>
          <cell r="DN3" t="str">
            <v>Grade</v>
          </cell>
          <cell r="DO3" t="str">
            <v>Slot</v>
          </cell>
          <cell r="DP3" t="str">
            <v>Call AAV</v>
          </cell>
          <cell r="DQ3" t="str">
            <v>Avg AAV</v>
          </cell>
          <cell r="DR3" t="str">
            <v>Grade</v>
          </cell>
          <cell r="DS3" t="str">
            <v>Slot</v>
          </cell>
          <cell r="DT3" t="str">
            <v>Call AAV</v>
          </cell>
          <cell r="DU3" t="str">
            <v>Avg AAV</v>
          </cell>
          <cell r="DV3" t="str">
            <v>Grade</v>
          </cell>
          <cell r="DW3" t="str">
            <v>Slot</v>
          </cell>
          <cell r="DX3" t="str">
            <v>Call AAV</v>
          </cell>
          <cell r="DY3" t="str">
            <v>Avg AAV</v>
          </cell>
          <cell r="DZ3" t="str">
            <v>Grade</v>
          </cell>
          <cell r="EA3" t="str">
            <v>Slot</v>
          </cell>
          <cell r="EB3" t="str">
            <v>Call AAV</v>
          </cell>
          <cell r="EC3" t="str">
            <v>Avg AAV</v>
          </cell>
          <cell r="ED3" t="str">
            <v>Grade</v>
          </cell>
          <cell r="EE3" t="str">
            <v>Slot</v>
          </cell>
          <cell r="EF3" t="str">
            <v>Call AAV</v>
          </cell>
          <cell r="EG3" t="str">
            <v>Avg AAV</v>
          </cell>
          <cell r="EH3" t="str">
            <v>Grade</v>
          </cell>
          <cell r="EI3" t="str">
            <v>Slot</v>
          </cell>
          <cell r="EJ3" t="str">
            <v>Call AAV</v>
          </cell>
          <cell r="EK3" t="str">
            <v>Avg AAV</v>
          </cell>
          <cell r="EL3" t="str">
            <v>Grade</v>
          </cell>
          <cell r="EM3" t="str">
            <v>Slot</v>
          </cell>
          <cell r="EN3" t="str">
            <v>Call AAV</v>
          </cell>
          <cell r="EO3" t="str">
            <v>Avg AAV</v>
          </cell>
          <cell r="EP3" t="str">
            <v>Grade</v>
          </cell>
          <cell r="EQ3" t="str">
            <v>Slot</v>
          </cell>
          <cell r="ER3" t="str">
            <v>Call AAV</v>
          </cell>
          <cell r="ES3" t="str">
            <v>Avg AAV</v>
          </cell>
          <cell r="ET3" t="str">
            <v>Grade</v>
          </cell>
          <cell r="EU3" t="str">
            <v>Slot</v>
          </cell>
          <cell r="EV3" t="str">
            <v>Call AAV</v>
          </cell>
          <cell r="EW3" t="str">
            <v>Avg AAV</v>
          </cell>
          <cell r="EX3" t="str">
            <v>Grade</v>
          </cell>
          <cell r="EY3" t="str">
            <v>Slot</v>
          </cell>
          <cell r="EZ3" t="str">
            <v>Call AAV</v>
          </cell>
          <cell r="FA3" t="str">
            <v>Avg AAV</v>
          </cell>
          <cell r="FB3" t="str">
            <v>Grade</v>
          </cell>
          <cell r="FC3" t="str">
            <v>Slot</v>
          </cell>
          <cell r="FD3" t="str">
            <v>Call AAV</v>
          </cell>
          <cell r="FE3" t="str">
            <v>Avg AAV</v>
          </cell>
          <cell r="FF3" t="str">
            <v>Grade</v>
          </cell>
          <cell r="FG3" t="str">
            <v>Slot</v>
          </cell>
          <cell r="FH3" t="str">
            <v>Call AAV</v>
          </cell>
          <cell r="FI3" t="str">
            <v>Avg AAV</v>
          </cell>
          <cell r="FJ3" t="str">
            <v>Grade</v>
          </cell>
          <cell r="FK3" t="str">
            <v>Slot</v>
          </cell>
          <cell r="FL3" t="str">
            <v>Call AAV</v>
          </cell>
          <cell r="FM3" t="str">
            <v>Avg AAV</v>
          </cell>
          <cell r="FN3" t="str">
            <v>Grade</v>
          </cell>
          <cell r="FO3" t="str">
            <v>Slot</v>
          </cell>
          <cell r="FP3" t="str">
            <v>Call AAV</v>
          </cell>
          <cell r="FQ3" t="str">
            <v>Avg AAV</v>
          </cell>
          <cell r="FR3" t="str">
            <v>Grade</v>
          </cell>
          <cell r="FS3" t="str">
            <v>Slot</v>
          </cell>
          <cell r="FT3" t="str">
            <v>Call AAV</v>
          </cell>
          <cell r="FU3" t="str">
            <v>Avg AAV</v>
          </cell>
          <cell r="FV3" t="str">
            <v>Grade</v>
          </cell>
          <cell r="FW3" t="str">
            <v>Slot</v>
          </cell>
          <cell r="FX3" t="str">
            <v>Call AAV</v>
          </cell>
          <cell r="FY3" t="str">
            <v>Avg AAV</v>
          </cell>
          <cell r="FZ3" t="str">
            <v>Grade</v>
          </cell>
          <cell r="GA3" t="str">
            <v>Slot</v>
          </cell>
        </row>
        <row r="4">
          <cell r="A4">
            <v>90223</v>
          </cell>
          <cell r="B4" t="str">
            <v>DIEGO RISTYA PRAKOSA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1</v>
          </cell>
          <cell r="L4">
            <v>36</v>
          </cell>
          <cell r="M4">
            <v>36</v>
          </cell>
          <cell r="N4" t="str">
            <v>Level 2</v>
          </cell>
          <cell r="O4">
            <v>2</v>
          </cell>
          <cell r="P4">
            <v>70</v>
          </cell>
          <cell r="Q4">
            <v>35</v>
          </cell>
          <cell r="R4" t="str">
            <v>Level 2</v>
          </cell>
          <cell r="S4">
            <v>1</v>
          </cell>
          <cell r="T4">
            <v>35</v>
          </cell>
          <cell r="U4">
            <v>35</v>
          </cell>
          <cell r="V4" t="str">
            <v>Level 2</v>
          </cell>
          <cell r="W4">
            <v>1</v>
          </cell>
          <cell r="X4">
            <v>32</v>
          </cell>
          <cell r="Y4">
            <v>32</v>
          </cell>
          <cell r="Z4" t="str">
            <v>Level 2</v>
          </cell>
          <cell r="AA4" t="str">
            <v>-</v>
          </cell>
          <cell r="AB4" t="str">
            <v>-</v>
          </cell>
          <cell r="AC4" t="str">
            <v>-</v>
          </cell>
          <cell r="AD4" t="str">
            <v>-</v>
          </cell>
          <cell r="AE4" t="str">
            <v>-</v>
          </cell>
          <cell r="AF4" t="str">
            <v>-</v>
          </cell>
          <cell r="AG4" t="str">
            <v>-</v>
          </cell>
          <cell r="AH4" t="str">
            <v>-</v>
          </cell>
          <cell r="AI4">
            <v>1</v>
          </cell>
          <cell r="AJ4">
            <v>30</v>
          </cell>
          <cell r="AK4">
            <v>30</v>
          </cell>
          <cell r="AL4" t="str">
            <v>Level 2</v>
          </cell>
          <cell r="AM4" t="str">
            <v>-</v>
          </cell>
          <cell r="AN4" t="str">
            <v>-</v>
          </cell>
          <cell r="AO4" t="str">
            <v>-</v>
          </cell>
          <cell r="AP4" t="str">
            <v>-</v>
          </cell>
          <cell r="AQ4" t="str">
            <v>-</v>
          </cell>
          <cell r="AR4" t="str">
            <v>-</v>
          </cell>
          <cell r="AS4" t="str">
            <v>-</v>
          </cell>
          <cell r="AT4" t="str">
            <v>-</v>
          </cell>
          <cell r="AU4" t="str">
            <v>-</v>
          </cell>
          <cell r="AV4" t="str">
            <v>-</v>
          </cell>
          <cell r="AW4" t="str">
            <v>-</v>
          </cell>
          <cell r="AX4" t="str">
            <v>-</v>
          </cell>
          <cell r="AY4" t="str">
            <v>-</v>
          </cell>
          <cell r="AZ4" t="str">
            <v>-</v>
          </cell>
          <cell r="BA4" t="str">
            <v>-</v>
          </cell>
          <cell r="BB4" t="str">
            <v>-</v>
          </cell>
          <cell r="BC4" t="str">
            <v>-</v>
          </cell>
          <cell r="BD4" t="str">
            <v>-</v>
          </cell>
          <cell r="BE4" t="str">
            <v>-</v>
          </cell>
          <cell r="BF4" t="str">
            <v>-</v>
          </cell>
          <cell r="BG4" t="str">
            <v>-</v>
          </cell>
          <cell r="BH4" t="str">
            <v>-</v>
          </cell>
          <cell r="BI4" t="str">
            <v>-</v>
          </cell>
          <cell r="BJ4" t="str">
            <v>-</v>
          </cell>
          <cell r="BK4" t="str">
            <v>-</v>
          </cell>
          <cell r="BL4" t="str">
            <v>-</v>
          </cell>
          <cell r="BM4" t="str">
            <v>-</v>
          </cell>
          <cell r="BN4" t="str">
            <v>-</v>
          </cell>
          <cell r="BO4" t="str">
            <v>-</v>
          </cell>
          <cell r="BP4" t="str">
            <v>-</v>
          </cell>
          <cell r="BQ4" t="str">
            <v>-</v>
          </cell>
          <cell r="BR4" t="str">
            <v>-</v>
          </cell>
          <cell r="BS4" t="str">
            <v>-</v>
          </cell>
          <cell r="BT4" t="str">
            <v>-</v>
          </cell>
          <cell r="BU4" t="str">
            <v>-</v>
          </cell>
          <cell r="BV4" t="str">
            <v>-</v>
          </cell>
          <cell r="BW4" t="str">
            <v>-</v>
          </cell>
          <cell r="BX4" t="str">
            <v>-</v>
          </cell>
          <cell r="BY4" t="str">
            <v>-</v>
          </cell>
          <cell r="BZ4" t="str">
            <v>-</v>
          </cell>
          <cell r="CA4" t="str">
            <v>-</v>
          </cell>
          <cell r="CB4" t="str">
            <v>-</v>
          </cell>
          <cell r="CC4" t="str">
            <v>-</v>
          </cell>
          <cell r="CD4" t="str">
            <v>-</v>
          </cell>
          <cell r="CE4" t="str">
            <v>-</v>
          </cell>
          <cell r="CF4" t="str">
            <v>-</v>
          </cell>
          <cell r="CG4" t="str">
            <v>-</v>
          </cell>
          <cell r="CH4" t="str">
            <v>-</v>
          </cell>
          <cell r="CI4" t="str">
            <v>-</v>
          </cell>
          <cell r="CJ4" t="str">
            <v>-</v>
          </cell>
          <cell r="CK4" t="str">
            <v>-</v>
          </cell>
          <cell r="CL4" t="str">
            <v>-</v>
          </cell>
          <cell r="CM4" t="str">
            <v>-</v>
          </cell>
          <cell r="CN4" t="str">
            <v>-</v>
          </cell>
          <cell r="CO4" t="str">
            <v>-</v>
          </cell>
          <cell r="CP4" t="str">
            <v>-</v>
          </cell>
          <cell r="CQ4" t="str">
            <v>-</v>
          </cell>
          <cell r="CR4" t="str">
            <v>-</v>
          </cell>
          <cell r="CS4" t="str">
            <v>-</v>
          </cell>
          <cell r="CT4" t="str">
            <v>-</v>
          </cell>
          <cell r="CU4" t="str">
            <v>-</v>
          </cell>
          <cell r="CV4" t="str">
            <v>-</v>
          </cell>
          <cell r="CW4" t="str">
            <v>-</v>
          </cell>
          <cell r="CX4" t="str">
            <v>-</v>
          </cell>
          <cell r="CY4" t="str">
            <v>-</v>
          </cell>
          <cell r="CZ4" t="str">
            <v>-</v>
          </cell>
          <cell r="DA4" t="str">
            <v>-</v>
          </cell>
          <cell r="DB4" t="str">
            <v>-</v>
          </cell>
          <cell r="DC4" t="str">
            <v>-</v>
          </cell>
          <cell r="DD4" t="str">
            <v>-</v>
          </cell>
          <cell r="DE4" t="str">
            <v>-</v>
          </cell>
          <cell r="DF4" t="str">
            <v>-</v>
          </cell>
          <cell r="DG4" t="str">
            <v>-</v>
          </cell>
          <cell r="DH4" t="str">
            <v>-</v>
          </cell>
          <cell r="DI4" t="str">
            <v>-</v>
          </cell>
          <cell r="DJ4" t="str">
            <v>-</v>
          </cell>
          <cell r="DK4" t="str">
            <v>-</v>
          </cell>
          <cell r="DL4" t="str">
            <v>-</v>
          </cell>
          <cell r="DM4" t="str">
            <v>-</v>
          </cell>
          <cell r="DN4" t="str">
            <v>-</v>
          </cell>
          <cell r="DO4" t="str">
            <v>-</v>
          </cell>
          <cell r="DP4" t="str">
            <v>-</v>
          </cell>
          <cell r="DQ4" t="str">
            <v>-</v>
          </cell>
          <cell r="DR4" t="str">
            <v>-</v>
          </cell>
          <cell r="DS4" t="str">
            <v>-</v>
          </cell>
          <cell r="DT4" t="str">
            <v>-</v>
          </cell>
          <cell r="DU4" t="str">
            <v>-</v>
          </cell>
          <cell r="DV4" t="str">
            <v>-</v>
          </cell>
          <cell r="DW4" t="str">
            <v>-</v>
          </cell>
          <cell r="DX4" t="str">
            <v>-</v>
          </cell>
          <cell r="DY4" t="str">
            <v>-</v>
          </cell>
          <cell r="DZ4" t="str">
            <v>-</v>
          </cell>
          <cell r="EA4" t="str">
            <v>-</v>
          </cell>
          <cell r="EB4" t="str">
            <v>-</v>
          </cell>
          <cell r="EC4" t="str">
            <v>-</v>
          </cell>
          <cell r="ED4" t="str">
            <v>-</v>
          </cell>
          <cell r="EE4" t="str">
            <v>-</v>
          </cell>
          <cell r="EF4" t="str">
            <v>-</v>
          </cell>
          <cell r="EG4" t="str">
            <v>-</v>
          </cell>
          <cell r="EH4" t="str">
            <v>-</v>
          </cell>
          <cell r="EI4" t="str">
            <v>-</v>
          </cell>
          <cell r="EJ4" t="str">
            <v>-</v>
          </cell>
          <cell r="EK4" t="str">
            <v>-</v>
          </cell>
          <cell r="EL4" t="str">
            <v>-</v>
          </cell>
          <cell r="EM4" t="str">
            <v>-</v>
          </cell>
          <cell r="EN4" t="str">
            <v>-</v>
          </cell>
          <cell r="EO4" t="str">
            <v>-</v>
          </cell>
          <cell r="EP4" t="str">
            <v>-</v>
          </cell>
          <cell r="EQ4" t="str">
            <v>-</v>
          </cell>
          <cell r="ER4" t="str">
            <v>-</v>
          </cell>
          <cell r="ES4" t="str">
            <v>-</v>
          </cell>
          <cell r="ET4" t="str">
            <v>-</v>
          </cell>
          <cell r="EU4" t="str">
            <v>-</v>
          </cell>
          <cell r="EV4" t="str">
            <v>-</v>
          </cell>
          <cell r="EW4" t="str">
            <v>-</v>
          </cell>
          <cell r="EX4" t="str">
            <v>-</v>
          </cell>
          <cell r="EY4" t="str">
            <v>-</v>
          </cell>
          <cell r="EZ4" t="str">
            <v>-</v>
          </cell>
          <cell r="FA4" t="str">
            <v>-</v>
          </cell>
          <cell r="FB4" t="str">
            <v>-</v>
          </cell>
          <cell r="FC4" t="str">
            <v>-</v>
          </cell>
          <cell r="FD4" t="str">
            <v>-</v>
          </cell>
          <cell r="FE4" t="str">
            <v>-</v>
          </cell>
          <cell r="FF4" t="str">
            <v>-</v>
          </cell>
          <cell r="FG4" t="str">
            <v>-</v>
          </cell>
          <cell r="FH4" t="str">
            <v>-</v>
          </cell>
          <cell r="FI4" t="str">
            <v>-</v>
          </cell>
          <cell r="FJ4" t="str">
            <v>-</v>
          </cell>
          <cell r="FK4" t="str">
            <v>-</v>
          </cell>
          <cell r="FL4" t="str">
            <v>-</v>
          </cell>
          <cell r="FM4" t="str">
            <v>-</v>
          </cell>
          <cell r="FN4" t="str">
            <v>-</v>
          </cell>
          <cell r="FO4" t="str">
            <v>-</v>
          </cell>
          <cell r="FP4" t="str">
            <v>-</v>
          </cell>
          <cell r="FQ4" t="str">
            <v>-</v>
          </cell>
          <cell r="FR4" t="str">
            <v>-</v>
          </cell>
          <cell r="FS4" t="str">
            <v>-</v>
          </cell>
          <cell r="FT4" t="str">
            <v>-</v>
          </cell>
          <cell r="FU4" t="str">
            <v>-</v>
          </cell>
          <cell r="FV4" t="str">
            <v>-</v>
          </cell>
          <cell r="FW4" t="str">
            <v>-</v>
          </cell>
          <cell r="FX4" t="str">
            <v>-</v>
          </cell>
          <cell r="FY4" t="str">
            <v>-</v>
          </cell>
          <cell r="FZ4" t="str">
            <v>-</v>
          </cell>
          <cell r="GA4" t="str">
            <v>-</v>
          </cell>
        </row>
        <row r="5">
          <cell r="A5">
            <v>90170</v>
          </cell>
          <cell r="B5" t="str">
            <v>AMRI ROHMATINI</v>
          </cell>
          <cell r="C5">
            <v>7</v>
          </cell>
          <cell r="D5">
            <v>266</v>
          </cell>
          <cell r="E5">
            <v>38</v>
          </cell>
          <cell r="F5" t="str">
            <v>Level 2</v>
          </cell>
          <cell r="G5">
            <v>12</v>
          </cell>
          <cell r="H5">
            <v>518</v>
          </cell>
          <cell r="I5">
            <v>43.166666666666664</v>
          </cell>
          <cell r="J5" t="str">
            <v>Level 3</v>
          </cell>
          <cell r="K5">
            <v>8</v>
          </cell>
          <cell r="L5">
            <v>344</v>
          </cell>
          <cell r="M5">
            <v>43</v>
          </cell>
          <cell r="N5" t="str">
            <v>Level 3</v>
          </cell>
          <cell r="O5">
            <v>12</v>
          </cell>
          <cell r="P5">
            <v>512</v>
          </cell>
          <cell r="Q5">
            <v>42.666666666666664</v>
          </cell>
          <cell r="R5" t="str">
            <v>Level 3</v>
          </cell>
          <cell r="S5">
            <v>9</v>
          </cell>
          <cell r="T5">
            <v>346</v>
          </cell>
          <cell r="U5">
            <v>38.444444444444443</v>
          </cell>
          <cell r="V5" t="str">
            <v>Level 2</v>
          </cell>
          <cell r="W5">
            <v>13</v>
          </cell>
          <cell r="X5">
            <v>506</v>
          </cell>
          <cell r="Y5">
            <v>38.92307692307692</v>
          </cell>
          <cell r="Z5" t="str">
            <v>Level 2</v>
          </cell>
          <cell r="AA5">
            <v>8</v>
          </cell>
          <cell r="AB5">
            <v>338</v>
          </cell>
          <cell r="AC5">
            <v>42.25</v>
          </cell>
          <cell r="AD5" t="str">
            <v>Level 3</v>
          </cell>
          <cell r="AE5">
            <v>13</v>
          </cell>
          <cell r="AF5">
            <v>520</v>
          </cell>
          <cell r="AG5">
            <v>40</v>
          </cell>
          <cell r="AH5" t="str">
            <v>Level 3</v>
          </cell>
          <cell r="AI5">
            <v>12</v>
          </cell>
          <cell r="AJ5">
            <v>440</v>
          </cell>
          <cell r="AK5">
            <v>36.666666666666664</v>
          </cell>
          <cell r="AL5" t="str">
            <v>Level 2</v>
          </cell>
          <cell r="AM5">
            <v>15</v>
          </cell>
          <cell r="AN5">
            <v>560</v>
          </cell>
          <cell r="AO5">
            <v>37.333333333333336</v>
          </cell>
          <cell r="AP5" t="str">
            <v>Level 2</v>
          </cell>
          <cell r="AQ5">
            <v>12</v>
          </cell>
          <cell r="AR5">
            <v>495</v>
          </cell>
          <cell r="AS5">
            <v>41.25</v>
          </cell>
          <cell r="AT5" t="str">
            <v>Level 3</v>
          </cell>
          <cell r="AU5">
            <v>11</v>
          </cell>
          <cell r="AV5">
            <v>338</v>
          </cell>
          <cell r="AW5">
            <v>30.727272727272727</v>
          </cell>
          <cell r="AX5" t="str">
            <v>Level 2</v>
          </cell>
          <cell r="AY5">
            <v>12</v>
          </cell>
          <cell r="AZ5">
            <v>452</v>
          </cell>
          <cell r="BA5">
            <v>37.666666666666664</v>
          </cell>
          <cell r="BB5" t="str">
            <v>Level 2</v>
          </cell>
          <cell r="BC5">
            <v>11</v>
          </cell>
          <cell r="BD5">
            <v>419</v>
          </cell>
          <cell r="BE5">
            <v>38.090909090909093</v>
          </cell>
          <cell r="BF5" t="str">
            <v>Level 2</v>
          </cell>
          <cell r="BG5">
            <v>11</v>
          </cell>
          <cell r="BH5">
            <v>434</v>
          </cell>
          <cell r="BI5">
            <v>39.454545454545453</v>
          </cell>
          <cell r="BJ5" t="str">
            <v>Level 2</v>
          </cell>
          <cell r="BK5">
            <v>13</v>
          </cell>
          <cell r="BL5">
            <v>563</v>
          </cell>
          <cell r="BM5">
            <v>43.307692307692307</v>
          </cell>
          <cell r="BN5" t="str">
            <v>Level 3</v>
          </cell>
          <cell r="BO5">
            <v>12</v>
          </cell>
          <cell r="BP5">
            <v>566</v>
          </cell>
          <cell r="BQ5">
            <v>47.166666666666664</v>
          </cell>
          <cell r="BR5" t="str">
            <v>Level 3</v>
          </cell>
          <cell r="BS5">
            <v>11</v>
          </cell>
          <cell r="BT5">
            <v>543</v>
          </cell>
          <cell r="BU5">
            <v>49.363636363636367</v>
          </cell>
          <cell r="BV5" t="str">
            <v>Level 3</v>
          </cell>
          <cell r="BW5">
            <v>12</v>
          </cell>
          <cell r="BX5">
            <v>454</v>
          </cell>
          <cell r="BY5">
            <v>37.833333333333336</v>
          </cell>
          <cell r="BZ5" t="str">
            <v>Level 2</v>
          </cell>
          <cell r="CA5">
            <v>13</v>
          </cell>
          <cell r="CB5">
            <v>464</v>
          </cell>
          <cell r="CC5">
            <v>35.692307692307693</v>
          </cell>
          <cell r="CD5" t="str">
            <v>Level 2</v>
          </cell>
          <cell r="CE5">
            <v>12</v>
          </cell>
          <cell r="CF5">
            <v>463</v>
          </cell>
          <cell r="CG5">
            <v>38.583333333333336</v>
          </cell>
          <cell r="CH5" t="str">
            <v>Level 2</v>
          </cell>
          <cell r="CI5">
            <v>12</v>
          </cell>
          <cell r="CJ5">
            <v>474</v>
          </cell>
          <cell r="CK5">
            <v>39.5</v>
          </cell>
          <cell r="CL5" t="str">
            <v>Level 2</v>
          </cell>
          <cell r="CM5">
            <v>13</v>
          </cell>
          <cell r="CN5">
            <v>419</v>
          </cell>
          <cell r="CO5">
            <v>32.230769230769234</v>
          </cell>
          <cell r="CP5" t="str">
            <v>Level 2</v>
          </cell>
          <cell r="CQ5">
            <v>11</v>
          </cell>
          <cell r="CR5">
            <v>437</v>
          </cell>
          <cell r="CS5">
            <v>39.727272727272727</v>
          </cell>
          <cell r="CT5" t="str">
            <v>Level 2</v>
          </cell>
          <cell r="CU5">
            <v>11</v>
          </cell>
          <cell r="CV5">
            <v>433</v>
          </cell>
          <cell r="CW5">
            <v>39.363636363636367</v>
          </cell>
          <cell r="CX5" t="str">
            <v>Level 2</v>
          </cell>
          <cell r="CY5">
            <v>11</v>
          </cell>
          <cell r="CZ5">
            <v>399</v>
          </cell>
          <cell r="DA5">
            <v>36.272727272727273</v>
          </cell>
          <cell r="DB5" t="str">
            <v>Level 2</v>
          </cell>
          <cell r="DC5">
            <v>12</v>
          </cell>
          <cell r="DD5">
            <v>538</v>
          </cell>
          <cell r="DE5">
            <v>44.833333333333336</v>
          </cell>
          <cell r="DF5" t="str">
            <v>Level 3</v>
          </cell>
          <cell r="DG5">
            <v>11</v>
          </cell>
          <cell r="DH5">
            <v>516</v>
          </cell>
          <cell r="DI5">
            <v>46.909090909090907</v>
          </cell>
          <cell r="DJ5" t="str">
            <v>Level 3</v>
          </cell>
          <cell r="DK5">
            <v>12</v>
          </cell>
          <cell r="DL5">
            <v>440</v>
          </cell>
          <cell r="DM5">
            <v>36.666666666666664</v>
          </cell>
          <cell r="DN5" t="str">
            <v>Level 2</v>
          </cell>
          <cell r="DO5">
            <v>12</v>
          </cell>
          <cell r="DP5">
            <v>466</v>
          </cell>
          <cell r="DQ5">
            <v>38.833333333333336</v>
          </cell>
          <cell r="DR5" t="str">
            <v>Level 2</v>
          </cell>
          <cell r="DS5">
            <v>12</v>
          </cell>
          <cell r="DT5">
            <v>485</v>
          </cell>
          <cell r="DU5">
            <v>40.416666666666664</v>
          </cell>
          <cell r="DV5" t="str">
            <v>Level 3</v>
          </cell>
          <cell r="DW5">
            <v>13</v>
          </cell>
          <cell r="DX5">
            <v>559</v>
          </cell>
          <cell r="DY5">
            <v>43</v>
          </cell>
          <cell r="DZ5" t="str">
            <v>Level 3</v>
          </cell>
          <cell r="EA5">
            <v>11</v>
          </cell>
          <cell r="EB5">
            <v>476</v>
          </cell>
          <cell r="EC5">
            <v>43.272727272727273</v>
          </cell>
          <cell r="ED5" t="str">
            <v>Level 3</v>
          </cell>
          <cell r="EE5">
            <v>8</v>
          </cell>
          <cell r="EF5">
            <v>274</v>
          </cell>
          <cell r="EG5">
            <v>34.25</v>
          </cell>
          <cell r="EH5" t="str">
            <v>Level 2</v>
          </cell>
          <cell r="EI5">
            <v>12</v>
          </cell>
          <cell r="EJ5">
            <v>400</v>
          </cell>
          <cell r="EK5">
            <v>33.333333333333336</v>
          </cell>
          <cell r="EL5" t="str">
            <v>Level 2</v>
          </cell>
          <cell r="EM5">
            <v>13</v>
          </cell>
          <cell r="EN5">
            <v>516</v>
          </cell>
          <cell r="EO5">
            <v>39.692307692307693</v>
          </cell>
          <cell r="EP5" t="str">
            <v>Level 2</v>
          </cell>
          <cell r="EQ5">
            <v>10</v>
          </cell>
          <cell r="ER5">
            <v>335</v>
          </cell>
          <cell r="ES5">
            <v>33.5</v>
          </cell>
          <cell r="ET5" t="str">
            <v>Level 2</v>
          </cell>
          <cell r="EU5">
            <v>12</v>
          </cell>
          <cell r="EV5">
            <v>431</v>
          </cell>
          <cell r="EW5">
            <v>35.916666666666664</v>
          </cell>
          <cell r="EX5" t="str">
            <v>Level 2</v>
          </cell>
          <cell r="EY5">
            <v>11</v>
          </cell>
          <cell r="EZ5">
            <v>382</v>
          </cell>
          <cell r="FA5">
            <v>34.727272727272727</v>
          </cell>
          <cell r="FB5" t="str">
            <v>Level 2</v>
          </cell>
          <cell r="FC5">
            <v>12</v>
          </cell>
          <cell r="FD5">
            <v>410</v>
          </cell>
          <cell r="FE5">
            <v>34.166666666666664</v>
          </cell>
          <cell r="FF5" t="str">
            <v>Level 2</v>
          </cell>
          <cell r="FG5">
            <v>6</v>
          </cell>
          <cell r="FH5">
            <v>212</v>
          </cell>
          <cell r="FI5">
            <v>35.333333333333336</v>
          </cell>
          <cell r="FJ5" t="str">
            <v>Level 2</v>
          </cell>
          <cell r="FK5">
            <v>11</v>
          </cell>
          <cell r="FL5">
            <v>419</v>
          </cell>
          <cell r="FM5">
            <v>38.090909090909093</v>
          </cell>
          <cell r="FN5" t="str">
            <v>Level 2</v>
          </cell>
          <cell r="FO5">
            <v>10</v>
          </cell>
          <cell r="FP5">
            <v>430</v>
          </cell>
          <cell r="FQ5">
            <v>43</v>
          </cell>
          <cell r="FR5" t="str">
            <v>Level 3</v>
          </cell>
          <cell r="FS5">
            <v>14</v>
          </cell>
          <cell r="FT5">
            <v>529</v>
          </cell>
          <cell r="FU5">
            <v>37.785714285714285</v>
          </cell>
          <cell r="FV5" t="str">
            <v>Level 2</v>
          </cell>
          <cell r="FW5">
            <v>9</v>
          </cell>
          <cell r="FX5">
            <v>324</v>
          </cell>
          <cell r="FY5">
            <v>36</v>
          </cell>
          <cell r="FZ5" t="str">
            <v>Level 2</v>
          </cell>
          <cell r="GA5">
            <v>12</v>
          </cell>
        </row>
        <row r="6">
          <cell r="A6">
            <v>92153</v>
          </cell>
          <cell r="B6" t="str">
            <v>AMALIA LARASATI</v>
          </cell>
          <cell r="C6">
            <v>6</v>
          </cell>
          <cell r="D6">
            <v>197</v>
          </cell>
          <cell r="E6">
            <v>32.833333333333336</v>
          </cell>
          <cell r="F6" t="str">
            <v>Level 2</v>
          </cell>
          <cell r="G6">
            <v>18</v>
          </cell>
          <cell r="H6">
            <v>585</v>
          </cell>
          <cell r="I6">
            <v>32.5</v>
          </cell>
          <cell r="J6" t="str">
            <v>Level 2</v>
          </cell>
          <cell r="K6">
            <v>18</v>
          </cell>
          <cell r="L6">
            <v>573</v>
          </cell>
          <cell r="M6">
            <v>31.833333333333332</v>
          </cell>
          <cell r="N6" t="str">
            <v>Level 2</v>
          </cell>
          <cell r="O6">
            <v>11</v>
          </cell>
          <cell r="P6">
            <v>344</v>
          </cell>
          <cell r="Q6">
            <v>31.272727272727273</v>
          </cell>
          <cell r="R6" t="str">
            <v>Level 2</v>
          </cell>
          <cell r="S6">
            <v>12</v>
          </cell>
          <cell r="T6">
            <v>406</v>
          </cell>
          <cell r="U6">
            <v>33.833333333333336</v>
          </cell>
          <cell r="V6" t="str">
            <v>Level 2</v>
          </cell>
          <cell r="W6">
            <v>13</v>
          </cell>
          <cell r="X6">
            <v>468</v>
          </cell>
          <cell r="Y6">
            <v>36</v>
          </cell>
          <cell r="Z6" t="str">
            <v>Level 2</v>
          </cell>
          <cell r="AA6" t="str">
            <v>-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 t="str">
            <v>-</v>
          </cell>
          <cell r="AH6" t="str">
            <v>-</v>
          </cell>
          <cell r="AI6">
            <v>13</v>
          </cell>
          <cell r="AJ6">
            <v>406</v>
          </cell>
          <cell r="AK6">
            <v>31.23076923076923</v>
          </cell>
          <cell r="AL6" t="str">
            <v>Level 2</v>
          </cell>
          <cell r="AM6">
            <v>11</v>
          </cell>
          <cell r="AN6">
            <v>391</v>
          </cell>
          <cell r="AO6">
            <v>35.545454545454547</v>
          </cell>
          <cell r="AP6" t="str">
            <v>Level 2</v>
          </cell>
          <cell r="AQ6">
            <v>9</v>
          </cell>
          <cell r="AR6">
            <v>335</v>
          </cell>
          <cell r="AS6">
            <v>37.222222222222221</v>
          </cell>
          <cell r="AT6" t="str">
            <v>Level 2</v>
          </cell>
          <cell r="AU6">
            <v>20</v>
          </cell>
          <cell r="AV6">
            <v>667</v>
          </cell>
          <cell r="AW6">
            <v>33.35</v>
          </cell>
          <cell r="AX6" t="str">
            <v>Level 2</v>
          </cell>
          <cell r="AY6">
            <v>16</v>
          </cell>
          <cell r="AZ6">
            <v>576</v>
          </cell>
          <cell r="BA6">
            <v>36</v>
          </cell>
          <cell r="BB6" t="str">
            <v>Level 2</v>
          </cell>
          <cell r="BC6">
            <v>11</v>
          </cell>
          <cell r="BD6">
            <v>365</v>
          </cell>
          <cell r="BE6">
            <v>33.18181818181818</v>
          </cell>
          <cell r="BF6" t="str">
            <v>Level 2</v>
          </cell>
          <cell r="BG6">
            <v>16</v>
          </cell>
          <cell r="BH6">
            <v>549</v>
          </cell>
          <cell r="BI6">
            <v>34.3125</v>
          </cell>
          <cell r="BJ6" t="str">
            <v>Level 2</v>
          </cell>
          <cell r="BK6">
            <v>11</v>
          </cell>
          <cell r="BL6">
            <v>392</v>
          </cell>
          <cell r="BM6">
            <v>35.636363636363633</v>
          </cell>
          <cell r="BN6" t="str">
            <v>Level 2</v>
          </cell>
          <cell r="BO6">
            <v>7</v>
          </cell>
          <cell r="BP6">
            <v>310</v>
          </cell>
          <cell r="BQ6">
            <v>44.285714285714285</v>
          </cell>
          <cell r="BR6" t="str">
            <v>Level 3</v>
          </cell>
          <cell r="BS6" t="str">
            <v>-</v>
          </cell>
          <cell r="BT6" t="str">
            <v>-</v>
          </cell>
          <cell r="BU6" t="str">
            <v>-</v>
          </cell>
          <cell r="BV6" t="str">
            <v>-</v>
          </cell>
          <cell r="BW6">
            <v>13</v>
          </cell>
          <cell r="BX6">
            <v>393</v>
          </cell>
          <cell r="BY6">
            <v>30.23076923076923</v>
          </cell>
          <cell r="BZ6" t="str">
            <v>Level 2</v>
          </cell>
          <cell r="CA6">
            <v>12</v>
          </cell>
          <cell r="CB6">
            <v>374</v>
          </cell>
          <cell r="CC6">
            <v>31.166666666666668</v>
          </cell>
          <cell r="CD6" t="str">
            <v>Level 2</v>
          </cell>
          <cell r="CE6">
            <v>12</v>
          </cell>
          <cell r="CF6">
            <v>432</v>
          </cell>
          <cell r="CG6">
            <v>36</v>
          </cell>
          <cell r="CH6" t="str">
            <v>Level 2</v>
          </cell>
          <cell r="CI6" t="str">
            <v>-</v>
          </cell>
          <cell r="CJ6" t="str">
            <v>-</v>
          </cell>
          <cell r="CK6" t="str">
            <v>-</v>
          </cell>
          <cell r="CL6" t="str">
            <v>-</v>
          </cell>
          <cell r="CM6" t="str">
            <v>-</v>
          </cell>
          <cell r="CN6" t="str">
            <v>-</v>
          </cell>
          <cell r="CO6" t="str">
            <v>-</v>
          </cell>
          <cell r="CP6" t="str">
            <v>-</v>
          </cell>
          <cell r="CQ6">
            <v>12</v>
          </cell>
          <cell r="CR6">
            <v>406</v>
          </cell>
          <cell r="CS6">
            <v>33.833333333333336</v>
          </cell>
          <cell r="CT6" t="str">
            <v>Level 2</v>
          </cell>
          <cell r="CU6">
            <v>14</v>
          </cell>
          <cell r="CV6">
            <v>464</v>
          </cell>
          <cell r="CW6">
            <v>33.142857142857146</v>
          </cell>
          <cell r="CX6" t="str">
            <v>Level 2</v>
          </cell>
          <cell r="CY6">
            <v>8</v>
          </cell>
          <cell r="CZ6">
            <v>254</v>
          </cell>
          <cell r="DA6">
            <v>31.75</v>
          </cell>
          <cell r="DB6" t="str">
            <v>Level 2</v>
          </cell>
          <cell r="DC6">
            <v>4</v>
          </cell>
          <cell r="DD6">
            <v>130</v>
          </cell>
          <cell r="DE6">
            <v>32.5</v>
          </cell>
          <cell r="DF6" t="str">
            <v>Level 2</v>
          </cell>
          <cell r="DG6" t="str">
            <v>-</v>
          </cell>
          <cell r="DH6" t="str">
            <v>-</v>
          </cell>
          <cell r="DI6" t="str">
            <v>-</v>
          </cell>
          <cell r="DJ6" t="str">
            <v>-</v>
          </cell>
          <cell r="DK6">
            <v>13</v>
          </cell>
          <cell r="DL6">
            <v>377</v>
          </cell>
          <cell r="DM6">
            <v>29</v>
          </cell>
          <cell r="DN6" t="str">
            <v>Level 2</v>
          </cell>
          <cell r="DO6">
            <v>11</v>
          </cell>
          <cell r="DP6">
            <v>383</v>
          </cell>
          <cell r="DQ6">
            <v>34.81818181818182</v>
          </cell>
          <cell r="DR6" t="str">
            <v>Level 2</v>
          </cell>
          <cell r="DS6">
            <v>11</v>
          </cell>
          <cell r="DT6">
            <v>407</v>
          </cell>
          <cell r="DU6">
            <v>37</v>
          </cell>
          <cell r="DV6" t="str">
            <v>Level 2</v>
          </cell>
          <cell r="DW6">
            <v>13</v>
          </cell>
          <cell r="DX6">
            <v>477</v>
          </cell>
          <cell r="DY6">
            <v>36.692307692307693</v>
          </cell>
          <cell r="DZ6" t="str">
            <v>Level 2</v>
          </cell>
          <cell r="EA6">
            <v>11</v>
          </cell>
          <cell r="EB6">
            <v>394</v>
          </cell>
          <cell r="EC6">
            <v>35.81818181818182</v>
          </cell>
          <cell r="ED6" t="str">
            <v>Level 2</v>
          </cell>
          <cell r="EE6" t="str">
            <v>-</v>
          </cell>
          <cell r="EF6" t="str">
            <v>-</v>
          </cell>
          <cell r="EG6" t="str">
            <v>-</v>
          </cell>
          <cell r="EH6" t="str">
            <v>-</v>
          </cell>
          <cell r="EI6" t="str">
            <v>-</v>
          </cell>
          <cell r="EJ6" t="str">
            <v>-</v>
          </cell>
          <cell r="EK6" t="str">
            <v>-</v>
          </cell>
          <cell r="EL6" t="str">
            <v>-</v>
          </cell>
          <cell r="EM6" t="str">
            <v>-</v>
          </cell>
          <cell r="EN6" t="str">
            <v>-</v>
          </cell>
          <cell r="EO6" t="str">
            <v>-</v>
          </cell>
          <cell r="EP6" t="str">
            <v>-</v>
          </cell>
          <cell r="EQ6" t="str">
            <v>-</v>
          </cell>
          <cell r="ER6" t="str">
            <v>-</v>
          </cell>
          <cell r="ES6" t="str">
            <v>-</v>
          </cell>
          <cell r="ET6" t="str">
            <v>-</v>
          </cell>
          <cell r="EU6" t="str">
            <v>-</v>
          </cell>
          <cell r="EV6" t="str">
            <v>-</v>
          </cell>
          <cell r="EW6" t="str">
            <v>-</v>
          </cell>
          <cell r="EX6" t="str">
            <v>-</v>
          </cell>
          <cell r="EY6" t="str">
            <v>-</v>
          </cell>
          <cell r="EZ6" t="str">
            <v>-</v>
          </cell>
          <cell r="FA6" t="str">
            <v>-</v>
          </cell>
          <cell r="FB6" t="str">
            <v>-</v>
          </cell>
          <cell r="FC6" t="str">
            <v>-</v>
          </cell>
          <cell r="FD6" t="str">
            <v>-</v>
          </cell>
          <cell r="FE6" t="str">
            <v>-</v>
          </cell>
          <cell r="FF6" t="str">
            <v>-</v>
          </cell>
          <cell r="FG6" t="str">
            <v>-</v>
          </cell>
          <cell r="FH6" t="str">
            <v>-</v>
          </cell>
          <cell r="FI6" t="str">
            <v>-</v>
          </cell>
          <cell r="FJ6" t="str">
            <v>-</v>
          </cell>
          <cell r="FK6" t="str">
            <v>-</v>
          </cell>
          <cell r="FL6" t="str">
            <v>-</v>
          </cell>
          <cell r="FM6" t="str">
            <v>-</v>
          </cell>
          <cell r="FN6" t="str">
            <v>-</v>
          </cell>
          <cell r="FO6" t="str">
            <v>-</v>
          </cell>
          <cell r="FP6" t="str">
            <v>-</v>
          </cell>
          <cell r="FQ6" t="str">
            <v>-</v>
          </cell>
          <cell r="FR6" t="str">
            <v>-</v>
          </cell>
          <cell r="FS6" t="str">
            <v>-</v>
          </cell>
          <cell r="FT6" t="str">
            <v>-</v>
          </cell>
          <cell r="FU6" t="str">
            <v>-</v>
          </cell>
          <cell r="FV6" t="str">
            <v>-</v>
          </cell>
          <cell r="FW6" t="str">
            <v>-</v>
          </cell>
          <cell r="FX6" t="str">
            <v>-</v>
          </cell>
          <cell r="FY6" t="str">
            <v>-</v>
          </cell>
          <cell r="FZ6" t="str">
            <v>-</v>
          </cell>
          <cell r="GA6" t="str">
            <v>-</v>
          </cell>
        </row>
        <row r="7">
          <cell r="A7">
            <v>90279</v>
          </cell>
          <cell r="B7" t="str">
            <v>SUTRIA NINGRUM</v>
          </cell>
          <cell r="C7">
            <v>21</v>
          </cell>
          <cell r="D7">
            <v>714</v>
          </cell>
          <cell r="E7">
            <v>34</v>
          </cell>
          <cell r="F7" t="str">
            <v>Level 2</v>
          </cell>
          <cell r="G7">
            <v>16</v>
          </cell>
          <cell r="H7">
            <v>512</v>
          </cell>
          <cell r="I7">
            <v>32</v>
          </cell>
          <cell r="J7" t="str">
            <v>Level 2</v>
          </cell>
          <cell r="K7">
            <v>19</v>
          </cell>
          <cell r="L7">
            <v>605</v>
          </cell>
          <cell r="M7">
            <v>31.842105263157894</v>
          </cell>
          <cell r="N7" t="str">
            <v>Level 2</v>
          </cell>
          <cell r="O7">
            <v>18</v>
          </cell>
          <cell r="P7">
            <v>562</v>
          </cell>
          <cell r="Q7">
            <v>31.222222222222221</v>
          </cell>
          <cell r="R7" t="str">
            <v>Level 2</v>
          </cell>
          <cell r="S7">
            <v>13</v>
          </cell>
          <cell r="T7">
            <v>403</v>
          </cell>
          <cell r="U7">
            <v>31</v>
          </cell>
          <cell r="V7" t="str">
            <v>Level 2</v>
          </cell>
          <cell r="W7">
            <v>12</v>
          </cell>
          <cell r="X7">
            <v>537</v>
          </cell>
          <cell r="Y7">
            <v>44.75</v>
          </cell>
          <cell r="Z7" t="str">
            <v>Level 3</v>
          </cell>
          <cell r="AA7">
            <v>19</v>
          </cell>
          <cell r="AB7">
            <v>962</v>
          </cell>
          <cell r="AC7">
            <v>50.631578947368418</v>
          </cell>
          <cell r="AD7" t="str">
            <v>Level 3</v>
          </cell>
          <cell r="AE7">
            <v>21</v>
          </cell>
          <cell r="AF7">
            <v>942</v>
          </cell>
          <cell r="AG7">
            <v>44.857142857142854</v>
          </cell>
          <cell r="AH7" t="str">
            <v>Level 3</v>
          </cell>
          <cell r="AI7">
            <v>12</v>
          </cell>
          <cell r="AJ7">
            <v>482</v>
          </cell>
          <cell r="AK7">
            <v>40.166666666666664</v>
          </cell>
          <cell r="AL7" t="str">
            <v>Level 3</v>
          </cell>
          <cell r="AM7" t="str">
            <v>-</v>
          </cell>
          <cell r="AN7" t="str">
            <v>-</v>
          </cell>
          <cell r="AO7" t="str">
            <v>-</v>
          </cell>
          <cell r="AP7" t="str">
            <v>-</v>
          </cell>
          <cell r="AQ7" t="str">
            <v>-</v>
          </cell>
          <cell r="AR7" t="str">
            <v>-</v>
          </cell>
          <cell r="AS7" t="str">
            <v>-</v>
          </cell>
          <cell r="AT7" t="str">
            <v>-</v>
          </cell>
          <cell r="AU7" t="str">
            <v>-</v>
          </cell>
          <cell r="AV7" t="str">
            <v>-</v>
          </cell>
          <cell r="AW7" t="str">
            <v>-</v>
          </cell>
          <cell r="AX7" t="str">
            <v>-</v>
          </cell>
          <cell r="AY7" t="str">
            <v>-</v>
          </cell>
          <cell r="AZ7" t="str">
            <v>-</v>
          </cell>
          <cell r="BA7" t="str">
            <v>-</v>
          </cell>
          <cell r="BB7" t="str">
            <v>-</v>
          </cell>
          <cell r="BC7" t="str">
            <v>-</v>
          </cell>
          <cell r="BD7" t="str">
            <v>-</v>
          </cell>
          <cell r="BE7" t="str">
            <v>-</v>
          </cell>
          <cell r="BF7" t="str">
            <v>-</v>
          </cell>
          <cell r="BG7" t="str">
            <v>-</v>
          </cell>
          <cell r="BH7" t="str">
            <v>-</v>
          </cell>
          <cell r="BI7" t="str">
            <v>-</v>
          </cell>
          <cell r="BJ7" t="str">
            <v>-</v>
          </cell>
          <cell r="BK7" t="str">
            <v>-</v>
          </cell>
          <cell r="BL7" t="str">
            <v>-</v>
          </cell>
          <cell r="BM7" t="str">
            <v>-</v>
          </cell>
          <cell r="BN7" t="str">
            <v>-</v>
          </cell>
          <cell r="BO7" t="str">
            <v>-</v>
          </cell>
          <cell r="BP7" t="str">
            <v>-</v>
          </cell>
          <cell r="BQ7" t="str">
            <v>-</v>
          </cell>
          <cell r="BR7" t="str">
            <v>-</v>
          </cell>
          <cell r="BS7" t="str">
            <v>-</v>
          </cell>
          <cell r="BT7" t="str">
            <v>-</v>
          </cell>
          <cell r="BU7" t="str">
            <v>-</v>
          </cell>
          <cell r="BV7" t="str">
            <v>-</v>
          </cell>
          <cell r="BW7" t="str">
            <v>-</v>
          </cell>
          <cell r="BX7" t="str">
            <v>-</v>
          </cell>
          <cell r="BY7" t="str">
            <v>-</v>
          </cell>
          <cell r="BZ7" t="str">
            <v>-</v>
          </cell>
          <cell r="CA7" t="str">
            <v>-</v>
          </cell>
          <cell r="CB7" t="str">
            <v>-</v>
          </cell>
          <cell r="CC7" t="str">
            <v>-</v>
          </cell>
          <cell r="CD7" t="str">
            <v>-</v>
          </cell>
          <cell r="CE7" t="str">
            <v>-</v>
          </cell>
          <cell r="CF7" t="str">
            <v>-</v>
          </cell>
          <cell r="CG7" t="str">
            <v>-</v>
          </cell>
          <cell r="CH7" t="str">
            <v>-</v>
          </cell>
          <cell r="CI7" t="str">
            <v>-</v>
          </cell>
          <cell r="CJ7" t="str">
            <v>-</v>
          </cell>
          <cell r="CK7" t="str">
            <v>-</v>
          </cell>
          <cell r="CL7" t="str">
            <v>-</v>
          </cell>
          <cell r="CM7" t="str">
            <v>-</v>
          </cell>
          <cell r="CN7" t="str">
            <v>-</v>
          </cell>
          <cell r="CO7" t="str">
            <v>-</v>
          </cell>
          <cell r="CP7" t="str">
            <v>-</v>
          </cell>
          <cell r="CQ7" t="str">
            <v>-</v>
          </cell>
          <cell r="CR7" t="str">
            <v>-</v>
          </cell>
          <cell r="CS7" t="str">
            <v>-</v>
          </cell>
          <cell r="CT7" t="str">
            <v>-</v>
          </cell>
          <cell r="CU7" t="str">
            <v>-</v>
          </cell>
          <cell r="CV7" t="str">
            <v>-</v>
          </cell>
          <cell r="CW7" t="str">
            <v>-</v>
          </cell>
          <cell r="CX7" t="str">
            <v>-</v>
          </cell>
          <cell r="CY7" t="str">
            <v>-</v>
          </cell>
          <cell r="CZ7" t="str">
            <v>-</v>
          </cell>
          <cell r="DA7" t="str">
            <v>-</v>
          </cell>
          <cell r="DB7" t="str">
            <v>-</v>
          </cell>
          <cell r="DC7" t="str">
            <v>-</v>
          </cell>
          <cell r="DD7" t="str">
            <v>-</v>
          </cell>
          <cell r="DE7" t="str">
            <v>-</v>
          </cell>
          <cell r="DF7" t="str">
            <v>-</v>
          </cell>
          <cell r="DG7" t="str">
            <v>-</v>
          </cell>
          <cell r="DH7" t="str">
            <v>-</v>
          </cell>
          <cell r="DI7" t="str">
            <v>-</v>
          </cell>
          <cell r="DJ7" t="str">
            <v>-</v>
          </cell>
          <cell r="DK7" t="str">
            <v>-</v>
          </cell>
          <cell r="DL7" t="str">
            <v>-</v>
          </cell>
          <cell r="DM7" t="str">
            <v>-</v>
          </cell>
          <cell r="DN7" t="str">
            <v>-</v>
          </cell>
          <cell r="DO7" t="str">
            <v>-</v>
          </cell>
          <cell r="DP7" t="str">
            <v>-</v>
          </cell>
          <cell r="DQ7" t="str">
            <v>-</v>
          </cell>
          <cell r="DR7" t="str">
            <v>-</v>
          </cell>
          <cell r="DS7" t="str">
            <v>-</v>
          </cell>
          <cell r="DT7" t="str">
            <v>-</v>
          </cell>
          <cell r="DU7" t="str">
            <v>-</v>
          </cell>
          <cell r="DV7" t="str">
            <v>-</v>
          </cell>
          <cell r="DW7" t="str">
            <v>-</v>
          </cell>
          <cell r="DX7" t="str">
            <v>-</v>
          </cell>
          <cell r="DY7" t="str">
            <v>-</v>
          </cell>
          <cell r="DZ7" t="str">
            <v>-</v>
          </cell>
          <cell r="EA7" t="str">
            <v>-</v>
          </cell>
          <cell r="EB7" t="str">
            <v>-</v>
          </cell>
          <cell r="EC7" t="str">
            <v>-</v>
          </cell>
          <cell r="ED7" t="str">
            <v>-</v>
          </cell>
          <cell r="EE7" t="str">
            <v>-</v>
          </cell>
          <cell r="EF7" t="str">
            <v>-</v>
          </cell>
          <cell r="EG7" t="str">
            <v>-</v>
          </cell>
          <cell r="EH7" t="str">
            <v>-</v>
          </cell>
          <cell r="EI7" t="str">
            <v>-</v>
          </cell>
          <cell r="EJ7" t="str">
            <v>-</v>
          </cell>
          <cell r="EK7" t="str">
            <v>-</v>
          </cell>
          <cell r="EL7" t="str">
            <v>-</v>
          </cell>
          <cell r="EM7" t="str">
            <v>-</v>
          </cell>
          <cell r="EN7" t="str">
            <v>-</v>
          </cell>
          <cell r="EO7" t="str">
            <v>-</v>
          </cell>
          <cell r="EP7" t="str">
            <v>-</v>
          </cell>
          <cell r="EQ7" t="str">
            <v>-</v>
          </cell>
          <cell r="ER7" t="str">
            <v>-</v>
          </cell>
          <cell r="ES7" t="str">
            <v>-</v>
          </cell>
          <cell r="ET7" t="str">
            <v>-</v>
          </cell>
          <cell r="EU7" t="str">
            <v>-</v>
          </cell>
          <cell r="EV7" t="str">
            <v>-</v>
          </cell>
          <cell r="EW7" t="str">
            <v>-</v>
          </cell>
          <cell r="EX7" t="str">
            <v>-</v>
          </cell>
          <cell r="EY7" t="str">
            <v>-</v>
          </cell>
          <cell r="EZ7" t="str">
            <v>-</v>
          </cell>
          <cell r="FA7" t="str">
            <v>-</v>
          </cell>
          <cell r="FB7" t="str">
            <v>-</v>
          </cell>
          <cell r="FC7" t="str">
            <v>-</v>
          </cell>
          <cell r="FD7" t="str">
            <v>-</v>
          </cell>
          <cell r="FE7" t="str">
            <v>-</v>
          </cell>
          <cell r="FF7" t="str">
            <v>-</v>
          </cell>
          <cell r="FG7" t="str">
            <v>-</v>
          </cell>
          <cell r="FH7" t="str">
            <v>-</v>
          </cell>
          <cell r="FI7" t="str">
            <v>-</v>
          </cell>
          <cell r="FJ7" t="str">
            <v>-</v>
          </cell>
          <cell r="FK7" t="str">
            <v>-</v>
          </cell>
          <cell r="FL7" t="str">
            <v>-</v>
          </cell>
          <cell r="FM7" t="str">
            <v>-</v>
          </cell>
          <cell r="FN7" t="str">
            <v>-</v>
          </cell>
          <cell r="FO7" t="str">
            <v>-</v>
          </cell>
          <cell r="FP7" t="str">
            <v>-</v>
          </cell>
          <cell r="FQ7" t="str">
            <v>-</v>
          </cell>
          <cell r="FR7" t="str">
            <v>-</v>
          </cell>
          <cell r="FS7" t="str">
            <v>-</v>
          </cell>
          <cell r="FT7" t="str">
            <v>-</v>
          </cell>
          <cell r="FU7" t="str">
            <v>-</v>
          </cell>
          <cell r="FV7" t="str">
            <v>-</v>
          </cell>
          <cell r="FW7" t="str">
            <v>-</v>
          </cell>
          <cell r="FX7" t="str">
            <v>-</v>
          </cell>
          <cell r="FY7" t="str">
            <v>-</v>
          </cell>
          <cell r="FZ7" t="str">
            <v>-</v>
          </cell>
          <cell r="GA7" t="str">
            <v>-</v>
          </cell>
        </row>
        <row r="8">
          <cell r="A8">
            <v>90547</v>
          </cell>
          <cell r="B8" t="str">
            <v>DHIMAS FAJAR</v>
          </cell>
          <cell r="C8">
            <v>17</v>
          </cell>
          <cell r="D8">
            <v>580</v>
          </cell>
          <cell r="E8">
            <v>34.117647058823529</v>
          </cell>
          <cell r="F8" t="str">
            <v>Level 2</v>
          </cell>
          <cell r="G8">
            <v>12</v>
          </cell>
          <cell r="H8">
            <v>463</v>
          </cell>
          <cell r="I8">
            <v>38.583333333333336</v>
          </cell>
          <cell r="J8" t="str">
            <v>Level 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9</v>
          </cell>
          <cell r="P8">
            <v>355</v>
          </cell>
          <cell r="Q8">
            <v>39.444444444444443</v>
          </cell>
          <cell r="R8" t="str">
            <v>Level 2</v>
          </cell>
          <cell r="S8">
            <v>12</v>
          </cell>
          <cell r="T8">
            <v>474</v>
          </cell>
          <cell r="U8">
            <v>39.5</v>
          </cell>
          <cell r="V8" t="str">
            <v>Level 2</v>
          </cell>
          <cell r="W8">
            <v>20</v>
          </cell>
          <cell r="X8">
            <v>802</v>
          </cell>
          <cell r="Y8">
            <v>40.1</v>
          </cell>
          <cell r="Z8" t="str">
            <v>Level 3</v>
          </cell>
          <cell r="AA8">
            <v>24</v>
          </cell>
          <cell r="AB8">
            <v>971</v>
          </cell>
          <cell r="AC8">
            <v>40.458333333333336</v>
          </cell>
          <cell r="AD8" t="str">
            <v>Level 3</v>
          </cell>
          <cell r="AE8">
            <v>26</v>
          </cell>
          <cell r="AF8">
            <v>1061</v>
          </cell>
          <cell r="AG8">
            <v>40.807692307692307</v>
          </cell>
          <cell r="AH8" t="str">
            <v>Level 3</v>
          </cell>
          <cell r="AI8">
            <v>24</v>
          </cell>
          <cell r="AJ8">
            <v>848</v>
          </cell>
          <cell r="AK8">
            <v>35.333333333333336</v>
          </cell>
          <cell r="AL8" t="str">
            <v>Level 2</v>
          </cell>
          <cell r="AM8">
            <v>23</v>
          </cell>
          <cell r="AN8">
            <v>805</v>
          </cell>
          <cell r="AO8">
            <v>35</v>
          </cell>
          <cell r="AP8" t="str">
            <v>Level 2</v>
          </cell>
          <cell r="AQ8">
            <v>24</v>
          </cell>
          <cell r="AR8">
            <v>867</v>
          </cell>
          <cell r="AS8">
            <v>36.125</v>
          </cell>
          <cell r="AT8" t="str">
            <v>Level 2</v>
          </cell>
          <cell r="AU8">
            <v>25</v>
          </cell>
          <cell r="AV8">
            <v>888</v>
          </cell>
          <cell r="AW8">
            <v>35.520000000000003</v>
          </cell>
          <cell r="AX8" t="str">
            <v>Level 2</v>
          </cell>
          <cell r="AY8">
            <v>23</v>
          </cell>
          <cell r="AZ8">
            <v>897</v>
          </cell>
          <cell r="BA8">
            <v>39</v>
          </cell>
          <cell r="BB8" t="str">
            <v>Level 2</v>
          </cell>
          <cell r="BC8">
            <v>18</v>
          </cell>
          <cell r="BD8">
            <v>660</v>
          </cell>
          <cell r="BE8">
            <v>36.666666666666664</v>
          </cell>
          <cell r="BF8" t="str">
            <v>Level 2</v>
          </cell>
          <cell r="BG8">
            <v>22</v>
          </cell>
          <cell r="BH8">
            <v>758</v>
          </cell>
          <cell r="BI8">
            <v>34.454545454545453</v>
          </cell>
          <cell r="BJ8" t="str">
            <v>Level 2</v>
          </cell>
          <cell r="BK8">
            <v>23</v>
          </cell>
          <cell r="BL8">
            <v>821</v>
          </cell>
          <cell r="BM8">
            <v>35.695652173913047</v>
          </cell>
          <cell r="BN8" t="str">
            <v>Level 2</v>
          </cell>
          <cell r="BO8">
            <v>20</v>
          </cell>
          <cell r="BP8">
            <v>815</v>
          </cell>
          <cell r="BQ8">
            <v>40.75</v>
          </cell>
          <cell r="BR8" t="str">
            <v>Level 3</v>
          </cell>
          <cell r="BS8">
            <v>25</v>
          </cell>
          <cell r="BT8">
            <v>993</v>
          </cell>
          <cell r="BU8">
            <v>39.72</v>
          </cell>
          <cell r="BV8" t="str">
            <v>Level 2</v>
          </cell>
          <cell r="BW8">
            <v>22</v>
          </cell>
          <cell r="BX8">
            <v>824</v>
          </cell>
          <cell r="BY8">
            <v>37.454545454545453</v>
          </cell>
          <cell r="BZ8" t="str">
            <v>Level 2</v>
          </cell>
          <cell r="CA8">
            <v>26</v>
          </cell>
          <cell r="CB8">
            <v>1088</v>
          </cell>
          <cell r="CC8">
            <v>41.846153846153847</v>
          </cell>
          <cell r="CD8" t="str">
            <v>Level 3</v>
          </cell>
          <cell r="CE8">
            <v>19</v>
          </cell>
          <cell r="CF8">
            <v>691</v>
          </cell>
          <cell r="CG8">
            <v>36.368421052631582</v>
          </cell>
          <cell r="CH8" t="str">
            <v>Level 2</v>
          </cell>
          <cell r="CI8">
            <v>26</v>
          </cell>
          <cell r="CJ8">
            <v>1035</v>
          </cell>
          <cell r="CK8">
            <v>39.807692307692307</v>
          </cell>
          <cell r="CL8" t="str">
            <v>Level 2</v>
          </cell>
          <cell r="CM8">
            <v>24</v>
          </cell>
          <cell r="CN8">
            <v>752</v>
          </cell>
          <cell r="CO8">
            <v>31.333333333333332</v>
          </cell>
          <cell r="CP8" t="str">
            <v>Level 2</v>
          </cell>
          <cell r="CQ8">
            <v>24</v>
          </cell>
          <cell r="CR8">
            <v>822</v>
          </cell>
          <cell r="CS8">
            <v>34.25</v>
          </cell>
          <cell r="CT8" t="str">
            <v>Level 2</v>
          </cell>
          <cell r="CU8">
            <v>11</v>
          </cell>
          <cell r="CV8">
            <v>331</v>
          </cell>
          <cell r="CW8">
            <v>30.09090909090909</v>
          </cell>
          <cell r="CX8" t="str">
            <v>Level 2</v>
          </cell>
          <cell r="CY8">
            <v>22</v>
          </cell>
          <cell r="CZ8">
            <v>801</v>
          </cell>
          <cell r="DA8">
            <v>36.409090909090907</v>
          </cell>
          <cell r="DB8" t="str">
            <v>Level 2</v>
          </cell>
          <cell r="DC8">
            <v>4</v>
          </cell>
          <cell r="DD8">
            <v>143</v>
          </cell>
          <cell r="DE8">
            <v>35.75</v>
          </cell>
          <cell r="DF8" t="str">
            <v>Level 2</v>
          </cell>
          <cell r="DG8" t="str">
            <v>-</v>
          </cell>
          <cell r="DH8" t="str">
            <v>-</v>
          </cell>
          <cell r="DI8" t="str">
            <v>-</v>
          </cell>
          <cell r="DJ8" t="str">
            <v>-</v>
          </cell>
          <cell r="DK8" t="str">
            <v>-</v>
          </cell>
          <cell r="DL8" t="str">
            <v>-</v>
          </cell>
          <cell r="DM8" t="str">
            <v>-</v>
          </cell>
          <cell r="DN8" t="str">
            <v>-</v>
          </cell>
          <cell r="DO8" t="str">
            <v>-</v>
          </cell>
          <cell r="DP8" t="str">
            <v>-</v>
          </cell>
          <cell r="DQ8" t="str">
            <v>-</v>
          </cell>
          <cell r="DR8" t="str">
            <v>-</v>
          </cell>
          <cell r="DS8">
            <v>4</v>
          </cell>
          <cell r="DT8">
            <v>120</v>
          </cell>
          <cell r="DU8">
            <v>30</v>
          </cell>
          <cell r="DV8" t="str">
            <v>Level 2</v>
          </cell>
          <cell r="DW8" t="str">
            <v>-</v>
          </cell>
          <cell r="DX8" t="str">
            <v>-</v>
          </cell>
          <cell r="DY8" t="str">
            <v>-</v>
          </cell>
          <cell r="DZ8" t="str">
            <v>-</v>
          </cell>
          <cell r="EA8">
            <v>25</v>
          </cell>
          <cell r="EB8">
            <v>968</v>
          </cell>
          <cell r="EC8">
            <v>38.72</v>
          </cell>
          <cell r="ED8" t="str">
            <v>Level 2</v>
          </cell>
          <cell r="EE8">
            <v>24</v>
          </cell>
          <cell r="EF8">
            <v>831</v>
          </cell>
          <cell r="EG8">
            <v>34.625</v>
          </cell>
          <cell r="EH8" t="str">
            <v>Level 2</v>
          </cell>
          <cell r="EI8">
            <v>22</v>
          </cell>
          <cell r="EJ8">
            <v>705</v>
          </cell>
          <cell r="EK8">
            <v>32.045454545454547</v>
          </cell>
          <cell r="EL8" t="str">
            <v>Level 2</v>
          </cell>
          <cell r="EM8">
            <v>27</v>
          </cell>
          <cell r="EN8">
            <v>912</v>
          </cell>
          <cell r="EO8">
            <v>33.777777777777779</v>
          </cell>
          <cell r="EP8" t="str">
            <v>Level 2</v>
          </cell>
          <cell r="EQ8">
            <v>18</v>
          </cell>
          <cell r="ER8">
            <v>482</v>
          </cell>
          <cell r="ES8">
            <v>26.777777777777779</v>
          </cell>
          <cell r="ET8" t="str">
            <v>Level 1</v>
          </cell>
          <cell r="EU8">
            <v>6</v>
          </cell>
          <cell r="EV8">
            <v>167</v>
          </cell>
          <cell r="EW8">
            <v>27.833333333333332</v>
          </cell>
          <cell r="EX8" t="str">
            <v>Level 1</v>
          </cell>
          <cell r="EY8" t="str">
            <v>-</v>
          </cell>
          <cell r="EZ8" t="str">
            <v>-</v>
          </cell>
          <cell r="FA8" t="str">
            <v>-</v>
          </cell>
          <cell r="FB8" t="str">
            <v>-</v>
          </cell>
          <cell r="FC8" t="str">
            <v>-</v>
          </cell>
          <cell r="FD8" t="str">
            <v>-</v>
          </cell>
          <cell r="FE8" t="str">
            <v>-</v>
          </cell>
          <cell r="FF8" t="str">
            <v>-</v>
          </cell>
          <cell r="FG8" t="str">
            <v>-</v>
          </cell>
          <cell r="FH8" t="str">
            <v>-</v>
          </cell>
          <cell r="FI8" t="str">
            <v>-</v>
          </cell>
          <cell r="FJ8" t="str">
            <v>-</v>
          </cell>
          <cell r="FK8" t="str">
            <v>-</v>
          </cell>
          <cell r="FL8" t="str">
            <v>-</v>
          </cell>
          <cell r="FM8" t="str">
            <v>-</v>
          </cell>
          <cell r="FN8" t="str">
            <v>-</v>
          </cell>
          <cell r="FO8" t="str">
            <v>-</v>
          </cell>
          <cell r="FP8" t="str">
            <v>-</v>
          </cell>
          <cell r="FQ8" t="str">
            <v>-</v>
          </cell>
          <cell r="FR8" t="str">
            <v>-</v>
          </cell>
          <cell r="FS8" t="str">
            <v>-</v>
          </cell>
          <cell r="FT8" t="str">
            <v>-</v>
          </cell>
          <cell r="FU8" t="str">
            <v>-</v>
          </cell>
          <cell r="FV8" t="str">
            <v>-</v>
          </cell>
          <cell r="FW8" t="str">
            <v>-</v>
          </cell>
          <cell r="FX8" t="str">
            <v>-</v>
          </cell>
          <cell r="FY8" t="str">
            <v>-</v>
          </cell>
          <cell r="FZ8" t="str">
            <v>-</v>
          </cell>
          <cell r="GA8" t="str">
            <v>-</v>
          </cell>
        </row>
        <row r="9">
          <cell r="A9">
            <v>90556</v>
          </cell>
          <cell r="B9" t="str">
            <v>ISIDORUS MARCHO</v>
          </cell>
          <cell r="C9">
            <v>19</v>
          </cell>
          <cell r="D9">
            <v>427</v>
          </cell>
          <cell r="E9">
            <v>22.473684210526315</v>
          </cell>
          <cell r="F9" t="str">
            <v>Level 1</v>
          </cell>
          <cell r="G9">
            <v>20</v>
          </cell>
          <cell r="H9">
            <v>594</v>
          </cell>
          <cell r="I9">
            <v>29.7</v>
          </cell>
          <cell r="J9" t="str">
            <v>Level 2</v>
          </cell>
          <cell r="K9">
            <v>21</v>
          </cell>
          <cell r="L9">
            <v>494</v>
          </cell>
          <cell r="M9">
            <v>23.523809523809526</v>
          </cell>
          <cell r="N9" t="str">
            <v>Level 1</v>
          </cell>
          <cell r="O9">
            <v>19</v>
          </cell>
          <cell r="P9">
            <v>548</v>
          </cell>
          <cell r="Q9">
            <v>28.842105263157894</v>
          </cell>
          <cell r="R9" t="str">
            <v>Level 1</v>
          </cell>
          <cell r="S9">
            <v>17</v>
          </cell>
          <cell r="T9">
            <v>508</v>
          </cell>
          <cell r="U9">
            <v>29.882352941176471</v>
          </cell>
          <cell r="V9" t="str">
            <v>Level 2</v>
          </cell>
          <cell r="W9">
            <v>16</v>
          </cell>
          <cell r="X9">
            <v>502</v>
          </cell>
          <cell r="Y9">
            <v>31.375</v>
          </cell>
          <cell r="Z9" t="str">
            <v>Level 2</v>
          </cell>
          <cell r="AA9">
            <v>18</v>
          </cell>
          <cell r="AB9">
            <v>499</v>
          </cell>
          <cell r="AC9">
            <v>27.722222222222221</v>
          </cell>
          <cell r="AD9" t="str">
            <v>Level 1</v>
          </cell>
          <cell r="AE9">
            <v>7</v>
          </cell>
          <cell r="AF9">
            <v>163</v>
          </cell>
          <cell r="AG9">
            <v>23.285714285714285</v>
          </cell>
          <cell r="AH9" t="str">
            <v>Level 1</v>
          </cell>
          <cell r="AI9" t="str">
            <v>-</v>
          </cell>
          <cell r="AJ9" t="str">
            <v>-</v>
          </cell>
          <cell r="AK9" t="str">
            <v>-</v>
          </cell>
          <cell r="AL9" t="str">
            <v>-</v>
          </cell>
          <cell r="AM9" t="str">
            <v>-</v>
          </cell>
          <cell r="AN9" t="str">
            <v>-</v>
          </cell>
          <cell r="AO9" t="str">
            <v>-</v>
          </cell>
          <cell r="AP9" t="str">
            <v>-</v>
          </cell>
          <cell r="AQ9" t="str">
            <v>-</v>
          </cell>
          <cell r="AR9" t="str">
            <v>-</v>
          </cell>
          <cell r="AS9" t="str">
            <v>-</v>
          </cell>
          <cell r="AT9" t="str">
            <v>-</v>
          </cell>
          <cell r="AU9" t="str">
            <v>-</v>
          </cell>
          <cell r="AV9" t="str">
            <v>-</v>
          </cell>
          <cell r="AW9" t="str">
            <v>-</v>
          </cell>
          <cell r="AX9" t="str">
            <v>-</v>
          </cell>
          <cell r="AY9" t="str">
            <v>-</v>
          </cell>
          <cell r="AZ9" t="str">
            <v>-</v>
          </cell>
          <cell r="BA9" t="str">
            <v>-</v>
          </cell>
          <cell r="BB9" t="str">
            <v>-</v>
          </cell>
          <cell r="BC9" t="str">
            <v>-</v>
          </cell>
          <cell r="BD9" t="str">
            <v>-</v>
          </cell>
          <cell r="BE9" t="str">
            <v>-</v>
          </cell>
          <cell r="BF9" t="str">
            <v>-</v>
          </cell>
          <cell r="BG9" t="str">
            <v>-</v>
          </cell>
          <cell r="BH9" t="str">
            <v>-</v>
          </cell>
          <cell r="BI9" t="str">
            <v>-</v>
          </cell>
          <cell r="BJ9" t="str">
            <v>-</v>
          </cell>
          <cell r="BK9" t="str">
            <v>-</v>
          </cell>
          <cell r="BL9" t="str">
            <v>-</v>
          </cell>
          <cell r="BM9" t="str">
            <v>-</v>
          </cell>
          <cell r="BN9" t="str">
            <v>-</v>
          </cell>
          <cell r="BO9" t="str">
            <v>-</v>
          </cell>
          <cell r="BP9" t="str">
            <v>-</v>
          </cell>
          <cell r="BQ9" t="str">
            <v>-</v>
          </cell>
          <cell r="BR9" t="str">
            <v>-</v>
          </cell>
          <cell r="BS9" t="str">
            <v>-</v>
          </cell>
          <cell r="BT9" t="str">
            <v>-</v>
          </cell>
          <cell r="BU9" t="str">
            <v>-</v>
          </cell>
          <cell r="BV9" t="str">
            <v>-</v>
          </cell>
          <cell r="BW9" t="str">
            <v>-</v>
          </cell>
          <cell r="BX9" t="str">
            <v>-</v>
          </cell>
          <cell r="BY9" t="str">
            <v>-</v>
          </cell>
          <cell r="BZ9" t="str">
            <v>-</v>
          </cell>
          <cell r="CA9" t="str">
            <v>-</v>
          </cell>
          <cell r="CB9" t="str">
            <v>-</v>
          </cell>
          <cell r="CC9" t="str">
            <v>-</v>
          </cell>
          <cell r="CD9" t="str">
            <v>-</v>
          </cell>
          <cell r="CE9" t="str">
            <v>-</v>
          </cell>
          <cell r="CF9" t="str">
            <v>-</v>
          </cell>
          <cell r="CG9" t="str">
            <v>-</v>
          </cell>
          <cell r="CH9" t="str">
            <v>-</v>
          </cell>
          <cell r="CI9" t="str">
            <v>-</v>
          </cell>
          <cell r="CJ9" t="str">
            <v>-</v>
          </cell>
          <cell r="CK9" t="str">
            <v>-</v>
          </cell>
          <cell r="CL9" t="str">
            <v>-</v>
          </cell>
          <cell r="CM9" t="str">
            <v>-</v>
          </cell>
          <cell r="CN9" t="str">
            <v>-</v>
          </cell>
          <cell r="CO9" t="str">
            <v>-</v>
          </cell>
          <cell r="CP9" t="str">
            <v>-</v>
          </cell>
          <cell r="CQ9" t="str">
            <v>-</v>
          </cell>
          <cell r="CR9" t="str">
            <v>-</v>
          </cell>
          <cell r="CS9" t="str">
            <v>-</v>
          </cell>
          <cell r="CT9" t="str">
            <v>-</v>
          </cell>
          <cell r="CU9" t="str">
            <v>-</v>
          </cell>
          <cell r="CV9" t="str">
            <v>-</v>
          </cell>
          <cell r="CW9" t="str">
            <v>-</v>
          </cell>
          <cell r="CX9" t="str">
            <v>-</v>
          </cell>
          <cell r="CY9" t="str">
            <v>-</v>
          </cell>
          <cell r="CZ9" t="str">
            <v>-</v>
          </cell>
          <cell r="DA9" t="str">
            <v>-</v>
          </cell>
          <cell r="DB9" t="str">
            <v>-</v>
          </cell>
          <cell r="DC9" t="str">
            <v>-</v>
          </cell>
          <cell r="DD9" t="str">
            <v>-</v>
          </cell>
          <cell r="DE9" t="str">
            <v>-</v>
          </cell>
          <cell r="DF9" t="str">
            <v>-</v>
          </cell>
          <cell r="DG9" t="str">
            <v>-</v>
          </cell>
          <cell r="DH9" t="str">
            <v>-</v>
          </cell>
          <cell r="DI9" t="str">
            <v>-</v>
          </cell>
          <cell r="DJ9" t="str">
            <v>-</v>
          </cell>
          <cell r="DK9" t="str">
            <v>-</v>
          </cell>
          <cell r="DL9" t="str">
            <v>-</v>
          </cell>
          <cell r="DM9" t="str">
            <v>-</v>
          </cell>
          <cell r="DN9" t="str">
            <v>-</v>
          </cell>
          <cell r="DO9" t="str">
            <v>-</v>
          </cell>
          <cell r="DP9" t="str">
            <v>-</v>
          </cell>
          <cell r="DQ9" t="str">
            <v>-</v>
          </cell>
          <cell r="DR9" t="str">
            <v>-</v>
          </cell>
          <cell r="DS9" t="str">
            <v>-</v>
          </cell>
          <cell r="DT9" t="str">
            <v>-</v>
          </cell>
          <cell r="DU9" t="str">
            <v>-</v>
          </cell>
          <cell r="DV9" t="str">
            <v>-</v>
          </cell>
          <cell r="DW9" t="str">
            <v>-</v>
          </cell>
          <cell r="DX9" t="str">
            <v>-</v>
          </cell>
          <cell r="DY9" t="str">
            <v>-</v>
          </cell>
          <cell r="DZ9" t="str">
            <v>-</v>
          </cell>
          <cell r="EA9" t="str">
            <v>-</v>
          </cell>
          <cell r="EB9" t="str">
            <v>-</v>
          </cell>
          <cell r="EC9" t="str">
            <v>-</v>
          </cell>
          <cell r="ED9" t="str">
            <v>-</v>
          </cell>
          <cell r="EE9" t="str">
            <v>-</v>
          </cell>
          <cell r="EF9" t="str">
            <v>-</v>
          </cell>
          <cell r="EG9" t="str">
            <v>-</v>
          </cell>
          <cell r="EH9" t="str">
            <v>-</v>
          </cell>
          <cell r="EI9" t="str">
            <v>-</v>
          </cell>
          <cell r="EJ9" t="str">
            <v>-</v>
          </cell>
          <cell r="EK9" t="str">
            <v>-</v>
          </cell>
          <cell r="EL9" t="str">
            <v>-</v>
          </cell>
          <cell r="EM9" t="str">
            <v>-</v>
          </cell>
          <cell r="EN9" t="str">
            <v>-</v>
          </cell>
          <cell r="EO9" t="str">
            <v>-</v>
          </cell>
          <cell r="EP9" t="str">
            <v>-</v>
          </cell>
          <cell r="EQ9" t="str">
            <v>-</v>
          </cell>
          <cell r="ER9" t="str">
            <v>-</v>
          </cell>
          <cell r="ES9" t="str">
            <v>-</v>
          </cell>
          <cell r="ET9" t="str">
            <v>-</v>
          </cell>
          <cell r="EU9" t="str">
            <v>-</v>
          </cell>
          <cell r="EV9" t="str">
            <v>-</v>
          </cell>
          <cell r="EW9" t="str">
            <v>-</v>
          </cell>
          <cell r="EX9" t="str">
            <v>-</v>
          </cell>
          <cell r="EY9" t="str">
            <v>-</v>
          </cell>
          <cell r="EZ9" t="str">
            <v>-</v>
          </cell>
          <cell r="FA9" t="str">
            <v>-</v>
          </cell>
          <cell r="FB9" t="str">
            <v>-</v>
          </cell>
          <cell r="FC9" t="str">
            <v>-</v>
          </cell>
          <cell r="FD9" t="str">
            <v>-</v>
          </cell>
          <cell r="FE9" t="str">
            <v>-</v>
          </cell>
          <cell r="FF9" t="str">
            <v>-</v>
          </cell>
          <cell r="FG9" t="str">
            <v>-</v>
          </cell>
          <cell r="FH9" t="str">
            <v>-</v>
          </cell>
          <cell r="FI9" t="str">
            <v>-</v>
          </cell>
          <cell r="FJ9" t="str">
            <v>-</v>
          </cell>
          <cell r="FK9" t="str">
            <v>-</v>
          </cell>
          <cell r="FL9" t="str">
            <v>-</v>
          </cell>
          <cell r="FM9" t="str">
            <v>-</v>
          </cell>
          <cell r="FN9" t="str">
            <v>-</v>
          </cell>
          <cell r="FO9" t="str">
            <v>-</v>
          </cell>
          <cell r="FP9" t="str">
            <v>-</v>
          </cell>
          <cell r="FQ9" t="str">
            <v>-</v>
          </cell>
          <cell r="FR9" t="str">
            <v>-</v>
          </cell>
          <cell r="FS9" t="str">
            <v>-</v>
          </cell>
          <cell r="FT9" t="str">
            <v>-</v>
          </cell>
          <cell r="FU9" t="str">
            <v>-</v>
          </cell>
          <cell r="FV9" t="str">
            <v>-</v>
          </cell>
          <cell r="FW9" t="str">
            <v>-</v>
          </cell>
          <cell r="FX9" t="str">
            <v>-</v>
          </cell>
          <cell r="FY9" t="str">
            <v>-</v>
          </cell>
          <cell r="FZ9" t="str">
            <v>-</v>
          </cell>
          <cell r="GA9" t="str">
            <v>-</v>
          </cell>
        </row>
        <row r="10">
          <cell r="A10">
            <v>90568</v>
          </cell>
          <cell r="B10" t="str">
            <v>FADHLY RADITYA PUTRA</v>
          </cell>
          <cell r="C10">
            <v>23</v>
          </cell>
          <cell r="D10">
            <v>540</v>
          </cell>
          <cell r="E10">
            <v>23.478260869565219</v>
          </cell>
          <cell r="F10" t="str">
            <v>Level 1</v>
          </cell>
          <cell r="G10">
            <v>24</v>
          </cell>
          <cell r="H10">
            <v>634</v>
          </cell>
          <cell r="I10">
            <v>26.416666666666668</v>
          </cell>
          <cell r="J10" t="str">
            <v>Level 1</v>
          </cell>
          <cell r="K10">
            <v>23</v>
          </cell>
          <cell r="L10">
            <v>554</v>
          </cell>
          <cell r="M10">
            <v>24.086956521739129</v>
          </cell>
          <cell r="N10" t="str">
            <v>Level 1</v>
          </cell>
          <cell r="O10">
            <v>21</v>
          </cell>
          <cell r="P10">
            <v>535</v>
          </cell>
          <cell r="Q10">
            <v>25.476190476190474</v>
          </cell>
          <cell r="R10" t="str">
            <v>Level 1</v>
          </cell>
          <cell r="S10">
            <v>23</v>
          </cell>
          <cell r="T10">
            <v>542</v>
          </cell>
          <cell r="U10">
            <v>23.565217391304348</v>
          </cell>
          <cell r="V10" t="str">
            <v>Level 1</v>
          </cell>
          <cell r="W10">
            <v>21</v>
          </cell>
          <cell r="X10">
            <v>639</v>
          </cell>
          <cell r="Y10">
            <v>30.428571428571427</v>
          </cell>
          <cell r="Z10" t="str">
            <v>Level 2</v>
          </cell>
          <cell r="AA10">
            <v>24</v>
          </cell>
          <cell r="AB10">
            <v>818</v>
          </cell>
          <cell r="AC10">
            <v>34.083333333333336</v>
          </cell>
          <cell r="AD10" t="str">
            <v>Level 2</v>
          </cell>
          <cell r="AE10">
            <v>17</v>
          </cell>
          <cell r="AF10">
            <v>485</v>
          </cell>
          <cell r="AG10">
            <v>28.529411764705884</v>
          </cell>
          <cell r="AH10" t="str">
            <v>Level 1</v>
          </cell>
          <cell r="AI10">
            <v>2</v>
          </cell>
          <cell r="AJ10">
            <v>36</v>
          </cell>
          <cell r="AK10">
            <v>18</v>
          </cell>
          <cell r="AL10" t="str">
            <v>Level 1</v>
          </cell>
          <cell r="AM10">
            <v>13</v>
          </cell>
          <cell r="AN10" t="str">
            <v>-</v>
          </cell>
          <cell r="AO10" t="str">
            <v>-</v>
          </cell>
          <cell r="AP10" t="str">
            <v>-</v>
          </cell>
          <cell r="AQ10" t="str">
            <v>-</v>
          </cell>
          <cell r="AR10" t="str">
            <v>-</v>
          </cell>
          <cell r="AS10" t="str">
            <v>-</v>
          </cell>
          <cell r="AT10" t="str">
            <v>-</v>
          </cell>
          <cell r="AU10" t="str">
            <v>-</v>
          </cell>
          <cell r="AV10" t="str">
            <v>-</v>
          </cell>
          <cell r="AW10" t="str">
            <v>-</v>
          </cell>
          <cell r="AX10" t="str">
            <v>-</v>
          </cell>
          <cell r="AY10" t="str">
            <v>-</v>
          </cell>
          <cell r="AZ10" t="str">
            <v>-</v>
          </cell>
          <cell r="BA10" t="str">
            <v>-</v>
          </cell>
          <cell r="BB10" t="str">
            <v>-</v>
          </cell>
          <cell r="BC10" t="str">
            <v>-</v>
          </cell>
          <cell r="BD10" t="str">
            <v>-</v>
          </cell>
          <cell r="BE10" t="str">
            <v>-</v>
          </cell>
          <cell r="BF10" t="str">
            <v>-</v>
          </cell>
          <cell r="BG10" t="str">
            <v>-</v>
          </cell>
          <cell r="BH10" t="str">
            <v>-</v>
          </cell>
          <cell r="BI10" t="str">
            <v>-</v>
          </cell>
          <cell r="BJ10" t="str">
            <v>-</v>
          </cell>
          <cell r="BK10" t="str">
            <v>-</v>
          </cell>
          <cell r="BL10" t="str">
            <v>-</v>
          </cell>
          <cell r="BM10" t="str">
            <v>-</v>
          </cell>
          <cell r="BN10" t="str">
            <v>-</v>
          </cell>
          <cell r="BO10" t="str">
            <v>-</v>
          </cell>
          <cell r="BP10" t="str">
            <v>-</v>
          </cell>
          <cell r="BQ10" t="str">
            <v>-</v>
          </cell>
          <cell r="BR10" t="str">
            <v>-</v>
          </cell>
          <cell r="BS10" t="str">
            <v>-</v>
          </cell>
          <cell r="BT10" t="str">
            <v>-</v>
          </cell>
          <cell r="BU10" t="str">
            <v>-</v>
          </cell>
          <cell r="BV10" t="str">
            <v>-</v>
          </cell>
          <cell r="BW10" t="str">
            <v>-</v>
          </cell>
          <cell r="BX10" t="str">
            <v>-</v>
          </cell>
          <cell r="BY10" t="str">
            <v>-</v>
          </cell>
          <cell r="BZ10" t="str">
            <v>-</v>
          </cell>
          <cell r="CA10" t="str">
            <v>-</v>
          </cell>
          <cell r="CB10" t="str">
            <v>-</v>
          </cell>
          <cell r="CC10" t="str">
            <v>-</v>
          </cell>
          <cell r="CD10" t="str">
            <v>-</v>
          </cell>
          <cell r="CE10" t="str">
            <v>-</v>
          </cell>
          <cell r="CF10" t="str">
            <v>-</v>
          </cell>
          <cell r="CG10" t="str">
            <v>-</v>
          </cell>
          <cell r="CH10" t="str">
            <v>-</v>
          </cell>
          <cell r="CI10" t="str">
            <v>-</v>
          </cell>
          <cell r="CJ10" t="str">
            <v>-</v>
          </cell>
          <cell r="CK10" t="str">
            <v>-</v>
          </cell>
          <cell r="CL10" t="str">
            <v>-</v>
          </cell>
          <cell r="CM10" t="str">
            <v>-</v>
          </cell>
          <cell r="CN10" t="str">
            <v>-</v>
          </cell>
          <cell r="CO10" t="str">
            <v>-</v>
          </cell>
          <cell r="CP10" t="str">
            <v>-</v>
          </cell>
          <cell r="CQ10" t="str">
            <v>-</v>
          </cell>
          <cell r="CR10" t="str">
            <v>-</v>
          </cell>
          <cell r="CS10" t="str">
            <v>-</v>
          </cell>
          <cell r="CT10" t="str">
            <v>-</v>
          </cell>
          <cell r="CU10" t="str">
            <v>-</v>
          </cell>
          <cell r="CV10" t="str">
            <v>-</v>
          </cell>
          <cell r="CW10" t="str">
            <v>-</v>
          </cell>
          <cell r="CX10" t="str">
            <v>-</v>
          </cell>
          <cell r="CY10" t="str">
            <v>-</v>
          </cell>
          <cell r="CZ10" t="str">
            <v>-</v>
          </cell>
          <cell r="DA10" t="str">
            <v>-</v>
          </cell>
          <cell r="DB10" t="str">
            <v>-</v>
          </cell>
          <cell r="DC10" t="str">
            <v>-</v>
          </cell>
          <cell r="DD10" t="str">
            <v>-</v>
          </cell>
          <cell r="DE10" t="str">
            <v>-</v>
          </cell>
          <cell r="DF10" t="str">
            <v>-</v>
          </cell>
          <cell r="DG10" t="str">
            <v>-</v>
          </cell>
          <cell r="DH10" t="str">
            <v>-</v>
          </cell>
          <cell r="DI10" t="str">
            <v>-</v>
          </cell>
          <cell r="DJ10" t="str">
            <v>-</v>
          </cell>
          <cell r="DK10" t="str">
            <v>-</v>
          </cell>
          <cell r="DL10" t="str">
            <v>-</v>
          </cell>
          <cell r="DM10" t="str">
            <v>-</v>
          </cell>
          <cell r="DN10" t="str">
            <v>-</v>
          </cell>
          <cell r="DO10" t="str">
            <v>-</v>
          </cell>
          <cell r="DP10" t="str">
            <v>-</v>
          </cell>
          <cell r="DQ10" t="str">
            <v>-</v>
          </cell>
          <cell r="DR10" t="str">
            <v>-</v>
          </cell>
          <cell r="DS10" t="str">
            <v>-</v>
          </cell>
          <cell r="DT10" t="str">
            <v>-</v>
          </cell>
          <cell r="DU10" t="str">
            <v>-</v>
          </cell>
          <cell r="DV10" t="str">
            <v>-</v>
          </cell>
          <cell r="DW10" t="str">
            <v>-</v>
          </cell>
          <cell r="DX10" t="str">
            <v>-</v>
          </cell>
          <cell r="DY10" t="str">
            <v>-</v>
          </cell>
          <cell r="DZ10" t="str">
            <v>-</v>
          </cell>
          <cell r="EA10" t="str">
            <v>-</v>
          </cell>
          <cell r="EB10" t="str">
            <v>-</v>
          </cell>
          <cell r="EC10" t="str">
            <v>-</v>
          </cell>
          <cell r="ED10" t="str">
            <v>-</v>
          </cell>
          <cell r="EE10" t="str">
            <v>-</v>
          </cell>
          <cell r="EF10" t="str">
            <v>-</v>
          </cell>
          <cell r="EG10" t="str">
            <v>-</v>
          </cell>
          <cell r="EH10" t="str">
            <v>-</v>
          </cell>
          <cell r="EI10" t="str">
            <v>-</v>
          </cell>
          <cell r="EJ10" t="str">
            <v>-</v>
          </cell>
          <cell r="EK10" t="str">
            <v>-</v>
          </cell>
          <cell r="EL10" t="str">
            <v>-</v>
          </cell>
          <cell r="EM10" t="str">
            <v>-</v>
          </cell>
          <cell r="EN10" t="str">
            <v>-</v>
          </cell>
          <cell r="EO10" t="str">
            <v>-</v>
          </cell>
          <cell r="EP10" t="str">
            <v>-</v>
          </cell>
          <cell r="EQ10" t="str">
            <v>-</v>
          </cell>
          <cell r="ER10" t="str">
            <v>-</v>
          </cell>
          <cell r="ES10" t="str">
            <v>-</v>
          </cell>
          <cell r="ET10" t="str">
            <v>-</v>
          </cell>
          <cell r="EU10" t="str">
            <v>-</v>
          </cell>
          <cell r="EV10" t="str">
            <v>-</v>
          </cell>
          <cell r="EW10" t="str">
            <v>-</v>
          </cell>
          <cell r="EX10" t="str">
            <v>-</v>
          </cell>
          <cell r="EY10" t="str">
            <v>-</v>
          </cell>
          <cell r="EZ10" t="str">
            <v>-</v>
          </cell>
          <cell r="FA10" t="str">
            <v>-</v>
          </cell>
          <cell r="FB10" t="str">
            <v>-</v>
          </cell>
          <cell r="FC10" t="str">
            <v>-</v>
          </cell>
          <cell r="FD10" t="str">
            <v>-</v>
          </cell>
          <cell r="FE10" t="str">
            <v>-</v>
          </cell>
          <cell r="FF10" t="str">
            <v>-</v>
          </cell>
          <cell r="FG10" t="str">
            <v>-</v>
          </cell>
          <cell r="FH10" t="str">
            <v>-</v>
          </cell>
          <cell r="FI10" t="str">
            <v>-</v>
          </cell>
          <cell r="FJ10" t="str">
            <v>-</v>
          </cell>
          <cell r="FK10" t="str">
            <v>-</v>
          </cell>
          <cell r="FL10" t="str">
            <v>-</v>
          </cell>
          <cell r="FM10" t="str">
            <v>-</v>
          </cell>
          <cell r="FN10" t="str">
            <v>-</v>
          </cell>
          <cell r="FO10" t="str">
            <v>-</v>
          </cell>
          <cell r="FP10" t="str">
            <v>-</v>
          </cell>
          <cell r="FQ10" t="str">
            <v>-</v>
          </cell>
          <cell r="FR10" t="str">
            <v>-</v>
          </cell>
          <cell r="FS10" t="str">
            <v>-</v>
          </cell>
          <cell r="FT10" t="str">
            <v>-</v>
          </cell>
          <cell r="FU10" t="str">
            <v>-</v>
          </cell>
          <cell r="FV10" t="str">
            <v>-</v>
          </cell>
          <cell r="FW10" t="str">
            <v>-</v>
          </cell>
          <cell r="FX10" t="str">
            <v>-</v>
          </cell>
          <cell r="FY10" t="str">
            <v>-</v>
          </cell>
          <cell r="FZ10" t="str">
            <v>-</v>
          </cell>
          <cell r="GA10" t="str">
            <v>-</v>
          </cell>
        </row>
        <row r="11">
          <cell r="A11">
            <v>90557</v>
          </cell>
          <cell r="B11" t="str">
            <v>TIFANI EKA ALCISHA</v>
          </cell>
          <cell r="C11">
            <v>13</v>
          </cell>
          <cell r="D11">
            <v>440</v>
          </cell>
          <cell r="E11">
            <v>33.846153846153847</v>
          </cell>
          <cell r="F11" t="str">
            <v>Level 2</v>
          </cell>
          <cell r="G11">
            <v>10</v>
          </cell>
          <cell r="H11">
            <v>360</v>
          </cell>
          <cell r="I11">
            <v>36</v>
          </cell>
          <cell r="J11" t="str">
            <v>Level 2</v>
          </cell>
          <cell r="K11">
            <v>13</v>
          </cell>
          <cell r="L11">
            <v>495</v>
          </cell>
          <cell r="M11">
            <v>38.07692307692308</v>
          </cell>
          <cell r="N11" t="str">
            <v>Level 2</v>
          </cell>
          <cell r="O11">
            <v>12</v>
          </cell>
          <cell r="P11">
            <v>462</v>
          </cell>
          <cell r="Q11">
            <v>38.5</v>
          </cell>
          <cell r="R11" t="str">
            <v>Level 2</v>
          </cell>
          <cell r="S11">
            <v>12</v>
          </cell>
          <cell r="T11">
            <v>472</v>
          </cell>
          <cell r="U11">
            <v>39.333333333333336</v>
          </cell>
          <cell r="V11" t="str">
            <v>Level 2</v>
          </cell>
          <cell r="W11">
            <v>15</v>
          </cell>
          <cell r="X11">
            <v>666</v>
          </cell>
          <cell r="Y11">
            <v>44.4</v>
          </cell>
          <cell r="Z11" t="str">
            <v>Level 3</v>
          </cell>
          <cell r="AA11">
            <v>14</v>
          </cell>
          <cell r="AB11">
            <v>687</v>
          </cell>
          <cell r="AC11">
            <v>49.071428571428569</v>
          </cell>
          <cell r="AD11" t="str">
            <v>Level 3</v>
          </cell>
          <cell r="AE11">
            <v>16</v>
          </cell>
          <cell r="AF11">
            <v>750</v>
          </cell>
          <cell r="AG11">
            <v>46.875</v>
          </cell>
          <cell r="AH11" t="str">
            <v>Level 3</v>
          </cell>
          <cell r="AI11">
            <v>14</v>
          </cell>
          <cell r="AJ11">
            <v>645</v>
          </cell>
          <cell r="AK11">
            <v>46.071428571428569</v>
          </cell>
          <cell r="AL11" t="str">
            <v>Level 3</v>
          </cell>
          <cell r="AM11">
            <v>13</v>
          </cell>
          <cell r="AN11">
            <v>622</v>
          </cell>
          <cell r="AO11">
            <v>47.846153846153847</v>
          </cell>
          <cell r="AP11" t="str">
            <v>Level 3</v>
          </cell>
          <cell r="AQ11">
            <v>13</v>
          </cell>
          <cell r="AR11">
            <v>703</v>
          </cell>
          <cell r="AS11">
            <v>54.07692307692308</v>
          </cell>
          <cell r="AT11" t="str">
            <v>Level 3</v>
          </cell>
          <cell r="AU11">
            <v>15</v>
          </cell>
          <cell r="AV11">
            <v>787</v>
          </cell>
          <cell r="AW11">
            <v>52.466666666666669</v>
          </cell>
          <cell r="AX11" t="str">
            <v>Level 3</v>
          </cell>
          <cell r="AY11">
            <v>22</v>
          </cell>
          <cell r="AZ11">
            <v>1102</v>
          </cell>
          <cell r="BA11">
            <v>50.090909090909093</v>
          </cell>
          <cell r="BB11" t="str">
            <v>Level 3</v>
          </cell>
          <cell r="BC11">
            <v>15</v>
          </cell>
          <cell r="BD11">
            <v>704</v>
          </cell>
          <cell r="BE11">
            <v>46.93333333333333</v>
          </cell>
          <cell r="BF11" t="str">
            <v>Level 3</v>
          </cell>
          <cell r="BG11">
            <v>17</v>
          </cell>
          <cell r="BH11">
            <v>802</v>
          </cell>
          <cell r="BI11">
            <v>47.176470588235297</v>
          </cell>
          <cell r="BJ11" t="str">
            <v>Level 3</v>
          </cell>
          <cell r="BK11">
            <v>24</v>
          </cell>
          <cell r="BL11">
            <v>1250</v>
          </cell>
          <cell r="BM11">
            <v>52.083333333333336</v>
          </cell>
          <cell r="BN11" t="str">
            <v>Level 3</v>
          </cell>
          <cell r="BO11">
            <v>16</v>
          </cell>
          <cell r="BP11">
            <v>908</v>
          </cell>
          <cell r="BQ11">
            <v>56.75</v>
          </cell>
          <cell r="BR11" t="str">
            <v>Level 3</v>
          </cell>
          <cell r="BS11">
            <v>17</v>
          </cell>
          <cell r="BT11">
            <v>984</v>
          </cell>
          <cell r="BU11">
            <v>57.882352941176471</v>
          </cell>
          <cell r="BV11" t="str">
            <v>Level 3</v>
          </cell>
          <cell r="BW11">
            <v>18</v>
          </cell>
          <cell r="BX11">
            <v>868</v>
          </cell>
          <cell r="BY11">
            <v>48.222222222222221</v>
          </cell>
          <cell r="BZ11" t="str">
            <v>Level 3</v>
          </cell>
          <cell r="CA11">
            <v>23</v>
          </cell>
          <cell r="CB11">
            <v>1085</v>
          </cell>
          <cell r="CC11">
            <v>47.173913043478258</v>
          </cell>
          <cell r="CD11" t="str">
            <v>Level 3</v>
          </cell>
          <cell r="CE11">
            <v>17</v>
          </cell>
          <cell r="CF11">
            <v>787</v>
          </cell>
          <cell r="CG11">
            <v>46.294117647058826</v>
          </cell>
          <cell r="CH11" t="str">
            <v>Level 3</v>
          </cell>
          <cell r="CI11">
            <v>18</v>
          </cell>
          <cell r="CJ11">
            <v>936</v>
          </cell>
          <cell r="CK11">
            <v>52</v>
          </cell>
          <cell r="CL11" t="str">
            <v>Level 3</v>
          </cell>
          <cell r="CM11">
            <v>22</v>
          </cell>
          <cell r="CN11">
            <v>900</v>
          </cell>
          <cell r="CO11">
            <v>40.909090909090907</v>
          </cell>
          <cell r="CP11" t="str">
            <v>Level 3</v>
          </cell>
          <cell r="CQ11">
            <v>17</v>
          </cell>
          <cell r="CR11">
            <v>829</v>
          </cell>
          <cell r="CS11">
            <v>48.764705882352942</v>
          </cell>
          <cell r="CT11" t="str">
            <v>Level 3</v>
          </cell>
          <cell r="CU11">
            <v>20</v>
          </cell>
          <cell r="CV11">
            <v>977</v>
          </cell>
          <cell r="CW11">
            <v>48.85</v>
          </cell>
          <cell r="CX11" t="str">
            <v>Level 3</v>
          </cell>
          <cell r="CY11">
            <v>16</v>
          </cell>
          <cell r="CZ11">
            <v>788</v>
          </cell>
          <cell r="DA11">
            <v>49.25</v>
          </cell>
          <cell r="DB11" t="str">
            <v>Level 3</v>
          </cell>
          <cell r="DC11">
            <v>15</v>
          </cell>
          <cell r="DD11">
            <v>813</v>
          </cell>
          <cell r="DE11">
            <v>54.2</v>
          </cell>
          <cell r="DF11" t="str">
            <v>Level 3</v>
          </cell>
          <cell r="DG11">
            <v>13</v>
          </cell>
          <cell r="DH11">
            <v>739</v>
          </cell>
          <cell r="DI11">
            <v>56.846153846153847</v>
          </cell>
          <cell r="DJ11" t="str">
            <v>Level 3</v>
          </cell>
          <cell r="DK11">
            <v>20</v>
          </cell>
          <cell r="DL11">
            <v>837</v>
          </cell>
          <cell r="DM11">
            <v>41.85</v>
          </cell>
          <cell r="DN11" t="str">
            <v>Level 3</v>
          </cell>
          <cell r="DO11">
            <v>20</v>
          </cell>
          <cell r="DP11">
            <v>921</v>
          </cell>
          <cell r="DQ11">
            <v>46.05</v>
          </cell>
          <cell r="DR11" t="str">
            <v>Level 3</v>
          </cell>
          <cell r="DS11">
            <v>18</v>
          </cell>
          <cell r="DT11">
            <v>884</v>
          </cell>
          <cell r="DU11">
            <v>49.111111111111114</v>
          </cell>
          <cell r="DV11" t="str">
            <v>Level 3</v>
          </cell>
          <cell r="DW11">
            <v>22</v>
          </cell>
          <cell r="DX11">
            <v>1181</v>
          </cell>
          <cell r="DY11">
            <v>53.68181818181818</v>
          </cell>
          <cell r="DZ11" t="str">
            <v>Level 3</v>
          </cell>
          <cell r="EA11">
            <v>15</v>
          </cell>
          <cell r="EB11">
            <v>787</v>
          </cell>
          <cell r="EC11">
            <v>52.466666666666669</v>
          </cell>
          <cell r="ED11" t="str">
            <v>Level 3</v>
          </cell>
          <cell r="EE11">
            <v>19</v>
          </cell>
          <cell r="EF11">
            <v>842</v>
          </cell>
          <cell r="EG11">
            <v>44.315789473684212</v>
          </cell>
          <cell r="EH11" t="str">
            <v>Level 3</v>
          </cell>
          <cell r="EI11">
            <v>20</v>
          </cell>
          <cell r="EJ11">
            <v>848</v>
          </cell>
          <cell r="EK11">
            <v>42.4</v>
          </cell>
          <cell r="EL11" t="str">
            <v>Level 3</v>
          </cell>
          <cell r="EM11">
            <v>17</v>
          </cell>
          <cell r="EN11">
            <v>787</v>
          </cell>
          <cell r="EO11">
            <v>46.294117647058826</v>
          </cell>
          <cell r="EP11" t="str">
            <v>Level 3</v>
          </cell>
          <cell r="EQ11">
            <v>17</v>
          </cell>
          <cell r="ER11">
            <v>714</v>
          </cell>
          <cell r="ES11">
            <v>42</v>
          </cell>
          <cell r="ET11" t="str">
            <v>Level 3</v>
          </cell>
          <cell r="EU11">
            <v>19</v>
          </cell>
          <cell r="EV11">
            <v>882</v>
          </cell>
          <cell r="EW11">
            <v>46.421052631578945</v>
          </cell>
          <cell r="EX11" t="str">
            <v>Level 3</v>
          </cell>
          <cell r="EY11">
            <v>2</v>
          </cell>
          <cell r="EZ11">
            <v>75</v>
          </cell>
          <cell r="FA11">
            <v>37.5</v>
          </cell>
          <cell r="FB11" t="str">
            <v>Level 2</v>
          </cell>
          <cell r="FC11">
            <v>18</v>
          </cell>
          <cell r="FD11">
            <v>821</v>
          </cell>
          <cell r="FE11">
            <v>45.611111111111114</v>
          </cell>
          <cell r="FF11" t="str">
            <v>Level 3</v>
          </cell>
          <cell r="FG11">
            <v>11</v>
          </cell>
          <cell r="FH11">
            <v>537</v>
          </cell>
          <cell r="FI11">
            <v>48.81818181818182</v>
          </cell>
          <cell r="FJ11" t="str">
            <v>Level 3</v>
          </cell>
          <cell r="FK11">
            <v>19</v>
          </cell>
          <cell r="FL11">
            <v>940</v>
          </cell>
          <cell r="FM11">
            <v>49.473684210526315</v>
          </cell>
          <cell r="FN11" t="str">
            <v>Level 3</v>
          </cell>
          <cell r="FO11">
            <v>4</v>
          </cell>
          <cell r="FP11">
            <v>229</v>
          </cell>
          <cell r="FQ11">
            <v>57.25</v>
          </cell>
          <cell r="FR11" t="str">
            <v>Level 3</v>
          </cell>
          <cell r="FS11">
            <v>11</v>
          </cell>
          <cell r="FT11">
            <v>475</v>
          </cell>
          <cell r="FU11">
            <v>43.18181818181818</v>
          </cell>
          <cell r="FV11" t="str">
            <v>Level 3</v>
          </cell>
          <cell r="FW11">
            <v>19</v>
          </cell>
          <cell r="FX11">
            <v>1043</v>
          </cell>
          <cell r="FY11">
            <v>54.89473684210526</v>
          </cell>
          <cell r="FZ11" t="str">
            <v>Level 3</v>
          </cell>
          <cell r="GA11">
            <v>19</v>
          </cell>
        </row>
        <row r="12">
          <cell r="A12">
            <v>90552</v>
          </cell>
          <cell r="B12" t="str">
            <v>MARIA ROSARIA DEWI RATNA TIMUR</v>
          </cell>
          <cell r="C12">
            <v>25</v>
          </cell>
          <cell r="D12">
            <v>681</v>
          </cell>
          <cell r="E12">
            <v>27.24</v>
          </cell>
          <cell r="F12" t="str">
            <v>Level 1</v>
          </cell>
          <cell r="G12">
            <v>24</v>
          </cell>
          <cell r="H12">
            <v>835</v>
          </cell>
          <cell r="I12">
            <v>34.791666666666664</v>
          </cell>
          <cell r="J12" t="str">
            <v>Level 2</v>
          </cell>
          <cell r="K12">
            <v>23</v>
          </cell>
          <cell r="L12">
            <v>745</v>
          </cell>
          <cell r="M12">
            <v>32.391304347826086</v>
          </cell>
          <cell r="N12" t="str">
            <v>Level 2</v>
          </cell>
          <cell r="O12">
            <v>18</v>
          </cell>
          <cell r="P12">
            <v>585</v>
          </cell>
          <cell r="Q12">
            <v>32.5</v>
          </cell>
          <cell r="R12" t="str">
            <v>Level 2</v>
          </cell>
          <cell r="S12">
            <v>18</v>
          </cell>
          <cell r="T12">
            <v>613</v>
          </cell>
          <cell r="U12">
            <v>34.055555555555557</v>
          </cell>
          <cell r="V12" t="str">
            <v>Level 2</v>
          </cell>
          <cell r="W12">
            <v>17</v>
          </cell>
          <cell r="X12">
            <v>678</v>
          </cell>
          <cell r="Y12">
            <v>39.882352941176471</v>
          </cell>
          <cell r="Z12" t="str">
            <v>Level 2</v>
          </cell>
          <cell r="AA12">
            <v>16</v>
          </cell>
          <cell r="AB12">
            <v>691</v>
          </cell>
          <cell r="AC12">
            <v>43.1875</v>
          </cell>
          <cell r="AD12" t="str">
            <v>Level 3</v>
          </cell>
          <cell r="AE12">
            <v>23</v>
          </cell>
          <cell r="AF12">
            <v>936</v>
          </cell>
          <cell r="AG12">
            <v>40.695652173913047</v>
          </cell>
          <cell r="AH12" t="str">
            <v>Level 3</v>
          </cell>
          <cell r="AI12">
            <v>22</v>
          </cell>
          <cell r="AJ12">
            <v>853</v>
          </cell>
          <cell r="AK12">
            <v>38.772727272727273</v>
          </cell>
          <cell r="AL12" t="str">
            <v>Level 2</v>
          </cell>
          <cell r="AM12">
            <v>19</v>
          </cell>
          <cell r="AN12">
            <v>724</v>
          </cell>
          <cell r="AO12">
            <v>38.10526315789474</v>
          </cell>
          <cell r="AP12" t="str">
            <v>Level 2</v>
          </cell>
          <cell r="AQ12">
            <v>21</v>
          </cell>
          <cell r="AR12">
            <v>918</v>
          </cell>
          <cell r="AS12">
            <v>43.714285714285715</v>
          </cell>
          <cell r="AT12" t="str">
            <v>Level 3</v>
          </cell>
          <cell r="AU12">
            <v>23</v>
          </cell>
          <cell r="AV12">
            <v>889</v>
          </cell>
          <cell r="AW12">
            <v>38.652173913043477</v>
          </cell>
          <cell r="AX12" t="str">
            <v>Level 2</v>
          </cell>
          <cell r="AY12">
            <v>22</v>
          </cell>
          <cell r="AZ12">
            <v>939</v>
          </cell>
          <cell r="BA12">
            <v>42.68181818181818</v>
          </cell>
          <cell r="BB12" t="str">
            <v>Level 3</v>
          </cell>
          <cell r="BC12">
            <v>15</v>
          </cell>
          <cell r="BD12">
            <v>624</v>
          </cell>
          <cell r="BE12">
            <v>41.6</v>
          </cell>
          <cell r="BF12" t="str">
            <v>Level 3</v>
          </cell>
          <cell r="BG12">
            <v>21</v>
          </cell>
          <cell r="BH12">
            <v>882</v>
          </cell>
          <cell r="BI12">
            <v>42</v>
          </cell>
          <cell r="BJ12" t="str">
            <v>Level 3</v>
          </cell>
          <cell r="BK12">
            <v>19</v>
          </cell>
          <cell r="BL12">
            <v>894</v>
          </cell>
          <cell r="BM12">
            <v>47.05263157894737</v>
          </cell>
          <cell r="BN12" t="str">
            <v>Level 3</v>
          </cell>
          <cell r="BO12">
            <v>19</v>
          </cell>
          <cell r="BP12">
            <v>923</v>
          </cell>
          <cell r="BQ12">
            <v>48.578947368421055</v>
          </cell>
          <cell r="BR12" t="str">
            <v>Level 3</v>
          </cell>
          <cell r="BS12">
            <v>14</v>
          </cell>
          <cell r="BT12">
            <v>650</v>
          </cell>
          <cell r="BU12">
            <v>46.428571428571431</v>
          </cell>
          <cell r="BV12" t="str">
            <v>Level 3</v>
          </cell>
          <cell r="BW12">
            <v>19</v>
          </cell>
          <cell r="BX12">
            <v>772</v>
          </cell>
          <cell r="BY12">
            <v>40.631578947368418</v>
          </cell>
          <cell r="BZ12" t="str">
            <v>Level 3</v>
          </cell>
          <cell r="CA12">
            <v>23</v>
          </cell>
          <cell r="CB12">
            <v>923</v>
          </cell>
          <cell r="CC12">
            <v>40.130434782608695</v>
          </cell>
          <cell r="CD12" t="str">
            <v>Level 3</v>
          </cell>
          <cell r="CE12">
            <v>15</v>
          </cell>
          <cell r="CF12">
            <v>602</v>
          </cell>
          <cell r="CG12">
            <v>40.133333333333333</v>
          </cell>
          <cell r="CH12" t="str">
            <v>Level 3</v>
          </cell>
          <cell r="CI12">
            <v>5</v>
          </cell>
          <cell r="CJ12">
            <v>217</v>
          </cell>
          <cell r="CK12">
            <v>43.4</v>
          </cell>
          <cell r="CL12" t="str">
            <v>Level 3</v>
          </cell>
          <cell r="CM12">
            <v>14</v>
          </cell>
          <cell r="CN12">
            <v>497</v>
          </cell>
          <cell r="CO12">
            <v>35.5</v>
          </cell>
          <cell r="CP12" t="str">
            <v>Level 2</v>
          </cell>
          <cell r="CQ12">
            <v>6</v>
          </cell>
          <cell r="CR12">
            <v>249</v>
          </cell>
          <cell r="CS12">
            <v>41.5</v>
          </cell>
          <cell r="CT12" t="str">
            <v>Level 3</v>
          </cell>
          <cell r="CU12">
            <v>8</v>
          </cell>
          <cell r="CV12">
            <v>293</v>
          </cell>
          <cell r="CW12">
            <v>36.625</v>
          </cell>
          <cell r="CX12" t="str">
            <v>Level 2</v>
          </cell>
          <cell r="CY12">
            <v>17</v>
          </cell>
          <cell r="CZ12">
            <v>700</v>
          </cell>
          <cell r="DA12">
            <v>41.176470588235297</v>
          </cell>
          <cell r="DB12" t="str">
            <v>Level 3</v>
          </cell>
          <cell r="DC12">
            <v>16</v>
          </cell>
          <cell r="DD12">
            <v>754</v>
          </cell>
          <cell r="DE12">
            <v>47.125</v>
          </cell>
          <cell r="DF12" t="str">
            <v>Level 3</v>
          </cell>
          <cell r="DG12">
            <v>14</v>
          </cell>
          <cell r="DH12">
            <v>682</v>
          </cell>
          <cell r="DI12">
            <v>48.714285714285715</v>
          </cell>
          <cell r="DJ12" t="str">
            <v>Level 3</v>
          </cell>
          <cell r="DK12">
            <v>22</v>
          </cell>
          <cell r="DL12">
            <v>758</v>
          </cell>
          <cell r="DM12">
            <v>34.454545454545453</v>
          </cell>
          <cell r="DN12" t="str">
            <v>Level 2</v>
          </cell>
          <cell r="DO12">
            <v>13</v>
          </cell>
          <cell r="DP12">
            <v>579</v>
          </cell>
          <cell r="DQ12">
            <v>44.53846153846154</v>
          </cell>
          <cell r="DR12" t="str">
            <v>Level 3</v>
          </cell>
          <cell r="DS12">
            <v>21</v>
          </cell>
          <cell r="DT12">
            <v>888</v>
          </cell>
          <cell r="DU12">
            <v>42.285714285714285</v>
          </cell>
          <cell r="DV12" t="str">
            <v>Level 3</v>
          </cell>
          <cell r="DW12">
            <v>4</v>
          </cell>
          <cell r="DX12">
            <v>212</v>
          </cell>
          <cell r="DY12">
            <v>53</v>
          </cell>
          <cell r="DZ12" t="str">
            <v>Level 3</v>
          </cell>
          <cell r="EA12">
            <v>5</v>
          </cell>
          <cell r="EB12">
            <v>203</v>
          </cell>
          <cell r="EC12">
            <v>40.6</v>
          </cell>
          <cell r="ED12" t="str">
            <v>Level 3</v>
          </cell>
          <cell r="EE12" t="str">
            <v>-</v>
          </cell>
          <cell r="EF12" t="str">
            <v>-</v>
          </cell>
          <cell r="EG12" t="str">
            <v>-</v>
          </cell>
          <cell r="EH12" t="str">
            <v>-</v>
          </cell>
          <cell r="EI12">
            <v>18</v>
          </cell>
          <cell r="EJ12">
            <v>695</v>
          </cell>
          <cell r="EK12">
            <v>38.611111111111114</v>
          </cell>
          <cell r="EL12" t="str">
            <v>Level 2</v>
          </cell>
          <cell r="EM12">
            <v>16</v>
          </cell>
          <cell r="EN12">
            <v>682</v>
          </cell>
          <cell r="EO12">
            <v>42.625</v>
          </cell>
          <cell r="EP12" t="str">
            <v>Level 3</v>
          </cell>
          <cell r="EQ12">
            <v>15</v>
          </cell>
          <cell r="ER12">
            <v>546</v>
          </cell>
          <cell r="ES12">
            <v>36.4</v>
          </cell>
          <cell r="ET12" t="str">
            <v>Level 2</v>
          </cell>
          <cell r="EU12">
            <v>18</v>
          </cell>
          <cell r="EV12">
            <v>763</v>
          </cell>
          <cell r="EW12">
            <v>42.388888888888886</v>
          </cell>
          <cell r="EX12" t="str">
            <v>Level 3</v>
          </cell>
          <cell r="EY12">
            <v>20</v>
          </cell>
          <cell r="EZ12">
            <v>817</v>
          </cell>
          <cell r="FA12">
            <v>40.85</v>
          </cell>
          <cell r="FB12" t="str">
            <v>Level 3</v>
          </cell>
          <cell r="FC12">
            <v>20</v>
          </cell>
          <cell r="FD12">
            <v>760</v>
          </cell>
          <cell r="FE12">
            <v>38</v>
          </cell>
          <cell r="FF12" t="str">
            <v>Level 2</v>
          </cell>
          <cell r="FG12">
            <v>11</v>
          </cell>
          <cell r="FH12">
            <v>447</v>
          </cell>
          <cell r="FI12">
            <v>40.636363636363633</v>
          </cell>
          <cell r="FJ12" t="str">
            <v>Level 3</v>
          </cell>
          <cell r="FK12">
            <v>22</v>
          </cell>
          <cell r="FL12">
            <v>866</v>
          </cell>
          <cell r="FM12">
            <v>39.363636363636367</v>
          </cell>
          <cell r="FN12" t="str">
            <v>Level 2</v>
          </cell>
          <cell r="FO12">
            <v>17</v>
          </cell>
          <cell r="FP12">
            <v>853</v>
          </cell>
          <cell r="FQ12">
            <v>50.176470588235297</v>
          </cell>
          <cell r="FR12" t="str">
            <v>Level 3</v>
          </cell>
          <cell r="FS12">
            <v>14</v>
          </cell>
          <cell r="FT12">
            <v>594</v>
          </cell>
          <cell r="FU12">
            <v>42.428571428571431</v>
          </cell>
          <cell r="FV12" t="str">
            <v>Level 3</v>
          </cell>
          <cell r="FW12">
            <v>13</v>
          </cell>
          <cell r="FX12">
            <v>631</v>
          </cell>
          <cell r="FY12">
            <v>48.53846153846154</v>
          </cell>
          <cell r="FZ12" t="str">
            <v>Level 3</v>
          </cell>
          <cell r="GA12">
            <v>5</v>
          </cell>
        </row>
        <row r="13">
          <cell r="A13">
            <v>90693</v>
          </cell>
          <cell r="B13" t="str">
            <v>SALMA RIZQAN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8</v>
          </cell>
          <cell r="L13">
            <v>234</v>
          </cell>
          <cell r="M13">
            <v>29.25</v>
          </cell>
          <cell r="N13" t="str">
            <v>Level 2</v>
          </cell>
          <cell r="O13">
            <v>2</v>
          </cell>
          <cell r="P13">
            <v>71</v>
          </cell>
          <cell r="Q13">
            <v>35.5</v>
          </cell>
          <cell r="R13" t="str">
            <v>Level 2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8</v>
          </cell>
          <cell r="X13">
            <v>245</v>
          </cell>
          <cell r="Y13">
            <v>30.625</v>
          </cell>
          <cell r="Z13" t="str">
            <v>Level 2</v>
          </cell>
          <cell r="AA13">
            <v>1</v>
          </cell>
          <cell r="AB13">
            <v>30</v>
          </cell>
          <cell r="AC13">
            <v>30</v>
          </cell>
          <cell r="AD13" t="str">
            <v>Level 2</v>
          </cell>
          <cell r="AE13">
            <v>5</v>
          </cell>
          <cell r="AF13">
            <v>162</v>
          </cell>
          <cell r="AG13">
            <v>32.4</v>
          </cell>
          <cell r="AH13" t="str">
            <v>Level 2</v>
          </cell>
          <cell r="AI13">
            <v>6</v>
          </cell>
          <cell r="AJ13">
            <v>207</v>
          </cell>
          <cell r="AK13">
            <v>34.5</v>
          </cell>
          <cell r="AL13" t="str">
            <v>Level 2</v>
          </cell>
          <cell r="AM13">
            <v>12</v>
          </cell>
          <cell r="AN13">
            <v>316</v>
          </cell>
          <cell r="AO13">
            <v>26.333333333333332</v>
          </cell>
          <cell r="AP13" t="str">
            <v>Level 1</v>
          </cell>
          <cell r="AQ13">
            <v>10</v>
          </cell>
          <cell r="AR13">
            <v>301</v>
          </cell>
          <cell r="AS13">
            <v>30.1</v>
          </cell>
          <cell r="AT13" t="str">
            <v>Level 2</v>
          </cell>
          <cell r="AU13">
            <v>6</v>
          </cell>
          <cell r="AV13">
            <v>213</v>
          </cell>
          <cell r="AW13">
            <v>35.5</v>
          </cell>
          <cell r="AX13" t="str">
            <v>Level 2</v>
          </cell>
          <cell r="AY13">
            <v>6</v>
          </cell>
          <cell r="AZ13">
            <v>180</v>
          </cell>
          <cell r="BA13">
            <v>30</v>
          </cell>
          <cell r="BB13" t="str">
            <v>Level 2</v>
          </cell>
          <cell r="BC13">
            <v>7</v>
          </cell>
          <cell r="BD13">
            <v>208</v>
          </cell>
          <cell r="BE13">
            <v>29.714285714285715</v>
          </cell>
          <cell r="BF13" t="str">
            <v>Level 2</v>
          </cell>
          <cell r="BG13">
            <v>9</v>
          </cell>
          <cell r="BH13">
            <v>234</v>
          </cell>
          <cell r="BI13">
            <v>26</v>
          </cell>
          <cell r="BJ13" t="str">
            <v>Level 1</v>
          </cell>
          <cell r="BK13" t="str">
            <v>-</v>
          </cell>
          <cell r="BL13" t="str">
            <v>-</v>
          </cell>
          <cell r="BM13" t="str">
            <v>-</v>
          </cell>
          <cell r="BN13" t="str">
            <v>-</v>
          </cell>
          <cell r="BO13">
            <v>2</v>
          </cell>
          <cell r="BP13">
            <v>61</v>
          </cell>
          <cell r="BQ13">
            <v>30.5</v>
          </cell>
          <cell r="BR13" t="str">
            <v>Level 2</v>
          </cell>
          <cell r="BS13">
            <v>1</v>
          </cell>
          <cell r="BT13">
            <v>35</v>
          </cell>
          <cell r="BU13">
            <v>35</v>
          </cell>
          <cell r="BV13" t="str">
            <v>Level 2</v>
          </cell>
          <cell r="BW13" t="str">
            <v>-</v>
          </cell>
          <cell r="BX13" t="str">
            <v>-</v>
          </cell>
          <cell r="BY13" t="str">
            <v>-</v>
          </cell>
          <cell r="BZ13" t="str">
            <v>-</v>
          </cell>
          <cell r="CA13" t="str">
            <v>-</v>
          </cell>
          <cell r="CB13" t="str">
            <v>-</v>
          </cell>
          <cell r="CC13" t="str">
            <v>-</v>
          </cell>
          <cell r="CD13" t="str">
            <v>-</v>
          </cell>
          <cell r="CE13" t="str">
            <v>-</v>
          </cell>
          <cell r="CF13" t="str">
            <v>-</v>
          </cell>
          <cell r="CG13" t="str">
            <v>-</v>
          </cell>
          <cell r="CH13" t="str">
            <v>-</v>
          </cell>
          <cell r="CI13" t="str">
            <v>-</v>
          </cell>
          <cell r="CJ13" t="str">
            <v>-</v>
          </cell>
          <cell r="CK13" t="str">
            <v>-</v>
          </cell>
          <cell r="CL13" t="str">
            <v>-</v>
          </cell>
          <cell r="CM13" t="str">
            <v>-</v>
          </cell>
          <cell r="CN13" t="str">
            <v>-</v>
          </cell>
          <cell r="CO13" t="str">
            <v>-</v>
          </cell>
          <cell r="CP13" t="str">
            <v>-</v>
          </cell>
          <cell r="CQ13" t="str">
            <v>-</v>
          </cell>
          <cell r="CR13" t="str">
            <v>-</v>
          </cell>
          <cell r="CS13" t="str">
            <v>-</v>
          </cell>
          <cell r="CT13" t="str">
            <v>-</v>
          </cell>
          <cell r="CU13" t="str">
            <v>-</v>
          </cell>
          <cell r="CV13" t="str">
            <v>-</v>
          </cell>
          <cell r="CW13" t="str">
            <v>-</v>
          </cell>
          <cell r="CX13" t="str">
            <v>-</v>
          </cell>
          <cell r="CY13" t="str">
            <v>-</v>
          </cell>
          <cell r="CZ13" t="str">
            <v>-</v>
          </cell>
          <cell r="DA13" t="str">
            <v>-</v>
          </cell>
          <cell r="DB13" t="str">
            <v>-</v>
          </cell>
          <cell r="DC13" t="str">
            <v>-</v>
          </cell>
          <cell r="DD13" t="str">
            <v>-</v>
          </cell>
          <cell r="DE13" t="str">
            <v>-</v>
          </cell>
          <cell r="DF13" t="str">
            <v>-</v>
          </cell>
          <cell r="DG13" t="str">
            <v>-</v>
          </cell>
          <cell r="DH13" t="str">
            <v>-</v>
          </cell>
          <cell r="DI13" t="str">
            <v>-</v>
          </cell>
          <cell r="DJ13" t="str">
            <v>-</v>
          </cell>
          <cell r="DK13" t="str">
            <v>-</v>
          </cell>
          <cell r="DL13" t="str">
            <v>-</v>
          </cell>
          <cell r="DM13" t="str">
            <v>-</v>
          </cell>
          <cell r="DN13" t="str">
            <v>-</v>
          </cell>
          <cell r="DO13" t="str">
            <v>-</v>
          </cell>
          <cell r="DP13" t="str">
            <v>-</v>
          </cell>
          <cell r="DQ13" t="str">
            <v>-</v>
          </cell>
          <cell r="DR13" t="str">
            <v>-</v>
          </cell>
          <cell r="DS13" t="str">
            <v>-</v>
          </cell>
          <cell r="DT13" t="str">
            <v>-</v>
          </cell>
          <cell r="DU13" t="str">
            <v>-</v>
          </cell>
          <cell r="DV13" t="str">
            <v>-</v>
          </cell>
          <cell r="DW13" t="str">
            <v>-</v>
          </cell>
          <cell r="DX13" t="str">
            <v>-</v>
          </cell>
          <cell r="DY13" t="str">
            <v>-</v>
          </cell>
          <cell r="DZ13" t="str">
            <v>-</v>
          </cell>
          <cell r="EA13" t="str">
            <v>-</v>
          </cell>
          <cell r="EB13" t="str">
            <v>-</v>
          </cell>
          <cell r="EC13" t="str">
            <v>-</v>
          </cell>
          <cell r="ED13" t="str">
            <v>-</v>
          </cell>
          <cell r="EE13" t="str">
            <v>-</v>
          </cell>
          <cell r="EF13" t="str">
            <v>-</v>
          </cell>
          <cell r="EG13" t="str">
            <v>-</v>
          </cell>
          <cell r="EH13" t="str">
            <v>-</v>
          </cell>
          <cell r="EI13" t="str">
            <v>-</v>
          </cell>
          <cell r="EJ13" t="str">
            <v>-</v>
          </cell>
          <cell r="EK13" t="str">
            <v>-</v>
          </cell>
          <cell r="EL13" t="str">
            <v>-</v>
          </cell>
          <cell r="EM13" t="str">
            <v>-</v>
          </cell>
          <cell r="EN13" t="str">
            <v>-</v>
          </cell>
          <cell r="EO13" t="str">
            <v>-</v>
          </cell>
          <cell r="EP13" t="str">
            <v>-</v>
          </cell>
          <cell r="EQ13" t="str">
            <v>-</v>
          </cell>
          <cell r="ER13" t="str">
            <v>-</v>
          </cell>
          <cell r="ES13" t="str">
            <v>-</v>
          </cell>
          <cell r="ET13" t="str">
            <v>-</v>
          </cell>
          <cell r="EU13" t="str">
            <v>-</v>
          </cell>
          <cell r="EV13" t="str">
            <v>-</v>
          </cell>
          <cell r="EW13" t="str">
            <v>-</v>
          </cell>
          <cell r="EX13" t="str">
            <v>-</v>
          </cell>
          <cell r="EY13" t="str">
            <v>-</v>
          </cell>
          <cell r="EZ13" t="str">
            <v>-</v>
          </cell>
          <cell r="FA13" t="str">
            <v>-</v>
          </cell>
          <cell r="FB13" t="str">
            <v>-</v>
          </cell>
          <cell r="FC13" t="str">
            <v>-</v>
          </cell>
          <cell r="FD13" t="str">
            <v>-</v>
          </cell>
          <cell r="FE13" t="str">
            <v>-</v>
          </cell>
          <cell r="FF13" t="str">
            <v>-</v>
          </cell>
          <cell r="FG13" t="str">
            <v>-</v>
          </cell>
          <cell r="FH13" t="str">
            <v>-</v>
          </cell>
          <cell r="FI13" t="str">
            <v>-</v>
          </cell>
          <cell r="FJ13" t="str">
            <v>-</v>
          </cell>
          <cell r="FK13" t="str">
            <v>-</v>
          </cell>
          <cell r="FL13" t="str">
            <v>-</v>
          </cell>
          <cell r="FM13" t="str">
            <v>-</v>
          </cell>
          <cell r="FN13" t="str">
            <v>-</v>
          </cell>
          <cell r="FO13" t="str">
            <v>-</v>
          </cell>
          <cell r="FP13" t="str">
            <v>-</v>
          </cell>
          <cell r="FQ13" t="str">
            <v>-</v>
          </cell>
          <cell r="FR13" t="str">
            <v>-</v>
          </cell>
          <cell r="FS13" t="str">
            <v>-</v>
          </cell>
          <cell r="FT13" t="str">
            <v>-</v>
          </cell>
          <cell r="FU13" t="str">
            <v>-</v>
          </cell>
          <cell r="FV13" t="str">
            <v>-</v>
          </cell>
          <cell r="FW13" t="str">
            <v>-</v>
          </cell>
          <cell r="FX13" t="str">
            <v>-</v>
          </cell>
          <cell r="FY13" t="str">
            <v>-</v>
          </cell>
          <cell r="FZ13" t="str">
            <v>-</v>
          </cell>
          <cell r="GA13" t="str">
            <v>-</v>
          </cell>
        </row>
        <row r="14">
          <cell r="A14">
            <v>90716</v>
          </cell>
          <cell r="B14" t="str">
            <v>NIKITA SWASTIKA</v>
          </cell>
          <cell r="C14">
            <v>13</v>
          </cell>
          <cell r="D14">
            <v>391</v>
          </cell>
          <cell r="E14">
            <v>30.076923076923077</v>
          </cell>
          <cell r="F14" t="str">
            <v>Level 2</v>
          </cell>
          <cell r="G14">
            <v>23</v>
          </cell>
          <cell r="H14">
            <v>761</v>
          </cell>
          <cell r="I14">
            <v>33.086956521739133</v>
          </cell>
          <cell r="J14" t="str">
            <v>Level 2</v>
          </cell>
          <cell r="K14">
            <v>14</v>
          </cell>
          <cell r="L14">
            <v>440</v>
          </cell>
          <cell r="M14">
            <v>31.428571428571427</v>
          </cell>
          <cell r="N14" t="str">
            <v>Level 2</v>
          </cell>
          <cell r="O14">
            <v>5</v>
          </cell>
          <cell r="P14">
            <v>159</v>
          </cell>
          <cell r="Q14">
            <v>31.8</v>
          </cell>
          <cell r="R14" t="str">
            <v>Level 2</v>
          </cell>
          <cell r="S14">
            <v>6</v>
          </cell>
          <cell r="T14">
            <v>187</v>
          </cell>
          <cell r="U14">
            <v>31.166666666666668</v>
          </cell>
          <cell r="V14" t="str">
            <v>Level 2</v>
          </cell>
          <cell r="W14">
            <v>8</v>
          </cell>
          <cell r="X14">
            <v>269</v>
          </cell>
          <cell r="Y14">
            <v>33.625</v>
          </cell>
          <cell r="Z14" t="str">
            <v>Level 2</v>
          </cell>
          <cell r="AA14">
            <v>3</v>
          </cell>
          <cell r="AB14">
            <v>86</v>
          </cell>
          <cell r="AC14">
            <v>28.666666666666668</v>
          </cell>
          <cell r="AD14" t="str">
            <v>Level 1</v>
          </cell>
          <cell r="AE14">
            <v>7</v>
          </cell>
          <cell r="AF14">
            <v>218</v>
          </cell>
          <cell r="AG14">
            <v>31.142857142857142</v>
          </cell>
          <cell r="AH14" t="str">
            <v>Level 2</v>
          </cell>
          <cell r="AI14">
            <v>10</v>
          </cell>
          <cell r="AJ14">
            <v>282</v>
          </cell>
          <cell r="AK14">
            <v>28.2</v>
          </cell>
          <cell r="AL14" t="str">
            <v>Level 1</v>
          </cell>
          <cell r="AM14">
            <v>18</v>
          </cell>
          <cell r="AN14">
            <v>551</v>
          </cell>
          <cell r="AO14">
            <v>30.611111111111111</v>
          </cell>
          <cell r="AP14" t="str">
            <v>Level 2</v>
          </cell>
          <cell r="AQ14">
            <v>15</v>
          </cell>
          <cell r="AR14">
            <v>622</v>
          </cell>
          <cell r="AS14">
            <v>41.466666666666669</v>
          </cell>
          <cell r="AT14" t="str">
            <v>Level 3</v>
          </cell>
          <cell r="AU14">
            <v>15</v>
          </cell>
          <cell r="AV14">
            <v>634</v>
          </cell>
          <cell r="AW14">
            <v>42.266666666666666</v>
          </cell>
          <cell r="AX14" t="str">
            <v>Level 3</v>
          </cell>
          <cell r="AY14">
            <v>13</v>
          </cell>
          <cell r="AZ14">
            <v>435</v>
          </cell>
          <cell r="BA14">
            <v>33.46153846153846</v>
          </cell>
          <cell r="BB14" t="str">
            <v>Level 2</v>
          </cell>
          <cell r="BC14">
            <v>11</v>
          </cell>
          <cell r="BD14">
            <v>398</v>
          </cell>
          <cell r="BE14">
            <v>36.18181818181818</v>
          </cell>
          <cell r="BF14" t="str">
            <v>Level 2</v>
          </cell>
          <cell r="BG14">
            <v>3</v>
          </cell>
          <cell r="BH14">
            <v>91</v>
          </cell>
          <cell r="BI14">
            <v>30.333333333333332</v>
          </cell>
          <cell r="BJ14" t="str">
            <v>Level 2</v>
          </cell>
          <cell r="BK14">
            <v>2</v>
          </cell>
          <cell r="BL14">
            <v>76</v>
          </cell>
          <cell r="BM14">
            <v>38</v>
          </cell>
          <cell r="BN14" t="str">
            <v>Level 2</v>
          </cell>
          <cell r="BO14">
            <v>11</v>
          </cell>
          <cell r="BP14">
            <v>482</v>
          </cell>
          <cell r="BQ14">
            <v>43.81818181818182</v>
          </cell>
          <cell r="BR14" t="str">
            <v>Level 3</v>
          </cell>
          <cell r="BS14">
            <v>4</v>
          </cell>
          <cell r="BT14">
            <v>177</v>
          </cell>
          <cell r="BU14">
            <v>44.25</v>
          </cell>
          <cell r="BV14" t="str">
            <v>Level 3</v>
          </cell>
          <cell r="BW14">
            <v>13</v>
          </cell>
          <cell r="BX14">
            <v>380</v>
          </cell>
          <cell r="BY14">
            <v>29.23076923076923</v>
          </cell>
          <cell r="BZ14" t="str">
            <v>Level 2</v>
          </cell>
          <cell r="CA14">
            <v>18</v>
          </cell>
          <cell r="CB14">
            <v>627</v>
          </cell>
          <cell r="CC14">
            <v>34.833333333333336</v>
          </cell>
          <cell r="CD14" t="str">
            <v>Level 2</v>
          </cell>
          <cell r="CE14">
            <v>11</v>
          </cell>
          <cell r="CF14">
            <v>399</v>
          </cell>
          <cell r="CG14">
            <v>36.272727272727273</v>
          </cell>
          <cell r="CH14" t="str">
            <v>Level 2</v>
          </cell>
          <cell r="CI14">
            <v>12</v>
          </cell>
          <cell r="CJ14">
            <v>482</v>
          </cell>
          <cell r="CK14">
            <v>40.166666666666664</v>
          </cell>
          <cell r="CL14" t="str">
            <v>Level 3</v>
          </cell>
          <cell r="CM14">
            <v>14</v>
          </cell>
          <cell r="CN14">
            <v>401</v>
          </cell>
          <cell r="CO14">
            <v>28.642857142857142</v>
          </cell>
          <cell r="CP14" t="str">
            <v>Level 1</v>
          </cell>
          <cell r="CQ14">
            <v>7</v>
          </cell>
          <cell r="CR14">
            <v>249</v>
          </cell>
          <cell r="CS14">
            <v>35.571428571428569</v>
          </cell>
          <cell r="CT14" t="str">
            <v>Level 2</v>
          </cell>
          <cell r="CU14">
            <v>8</v>
          </cell>
          <cell r="CV14">
            <v>282</v>
          </cell>
          <cell r="CW14">
            <v>35.25</v>
          </cell>
          <cell r="CX14" t="str">
            <v>Level 2</v>
          </cell>
          <cell r="CY14">
            <v>8</v>
          </cell>
          <cell r="CZ14">
            <v>287</v>
          </cell>
          <cell r="DA14">
            <v>35.875</v>
          </cell>
          <cell r="DB14" t="str">
            <v>Level 2</v>
          </cell>
          <cell r="DC14">
            <v>11</v>
          </cell>
          <cell r="DD14">
            <v>490</v>
          </cell>
          <cell r="DE14">
            <v>44.545454545454547</v>
          </cell>
          <cell r="DF14" t="str">
            <v>Level 3</v>
          </cell>
          <cell r="DG14">
            <v>5</v>
          </cell>
          <cell r="DH14">
            <v>245</v>
          </cell>
          <cell r="DI14">
            <v>49</v>
          </cell>
          <cell r="DJ14" t="str">
            <v>Level 3</v>
          </cell>
          <cell r="DK14">
            <v>11</v>
          </cell>
          <cell r="DL14">
            <v>323</v>
          </cell>
          <cell r="DM14">
            <v>29.363636363636363</v>
          </cell>
          <cell r="DN14" t="str">
            <v>Level 2</v>
          </cell>
          <cell r="DO14">
            <v>3</v>
          </cell>
          <cell r="DP14">
            <v>118</v>
          </cell>
          <cell r="DQ14">
            <v>39.333333333333336</v>
          </cell>
          <cell r="DR14" t="str">
            <v>Level 2</v>
          </cell>
          <cell r="DS14" t="str">
            <v>-</v>
          </cell>
          <cell r="DT14" t="str">
            <v>-</v>
          </cell>
          <cell r="DU14" t="str">
            <v>-</v>
          </cell>
          <cell r="DV14" t="str">
            <v>-</v>
          </cell>
          <cell r="DW14" t="str">
            <v>-</v>
          </cell>
          <cell r="DX14" t="str">
            <v>-</v>
          </cell>
          <cell r="DY14" t="str">
            <v>-</v>
          </cell>
          <cell r="DZ14" t="str">
            <v>-</v>
          </cell>
          <cell r="EA14" t="str">
            <v>-</v>
          </cell>
          <cell r="EB14" t="str">
            <v>-</v>
          </cell>
          <cell r="EC14" t="str">
            <v>-</v>
          </cell>
          <cell r="ED14" t="str">
            <v>-</v>
          </cell>
          <cell r="EE14" t="str">
            <v>-</v>
          </cell>
          <cell r="EF14" t="str">
            <v>-</v>
          </cell>
          <cell r="EG14" t="str">
            <v>-</v>
          </cell>
          <cell r="EH14" t="str">
            <v>-</v>
          </cell>
          <cell r="EI14">
            <v>4</v>
          </cell>
          <cell r="EJ14">
            <v>116</v>
          </cell>
          <cell r="EK14">
            <v>29</v>
          </cell>
          <cell r="EL14" t="str">
            <v>Level 2</v>
          </cell>
          <cell r="EM14">
            <v>8</v>
          </cell>
          <cell r="EN14">
            <v>237</v>
          </cell>
          <cell r="EO14">
            <v>29.625</v>
          </cell>
          <cell r="EP14" t="str">
            <v>Level 2</v>
          </cell>
          <cell r="EQ14">
            <v>8</v>
          </cell>
          <cell r="ER14">
            <v>227</v>
          </cell>
          <cell r="ES14">
            <v>28.375</v>
          </cell>
          <cell r="ET14" t="str">
            <v>Level 1</v>
          </cell>
          <cell r="EU14">
            <v>18</v>
          </cell>
          <cell r="EV14">
            <v>658</v>
          </cell>
          <cell r="EW14">
            <v>36.555555555555557</v>
          </cell>
          <cell r="EX14" t="str">
            <v>Level 2</v>
          </cell>
          <cell r="EY14">
            <v>18</v>
          </cell>
          <cell r="EZ14">
            <v>681</v>
          </cell>
          <cell r="FA14">
            <v>37.833333333333336</v>
          </cell>
          <cell r="FB14" t="str">
            <v>Level 2</v>
          </cell>
          <cell r="FC14">
            <v>17</v>
          </cell>
          <cell r="FD14">
            <v>598</v>
          </cell>
          <cell r="FE14">
            <v>35.176470588235297</v>
          </cell>
          <cell r="FF14" t="str">
            <v>Level 2</v>
          </cell>
          <cell r="FG14">
            <v>11</v>
          </cell>
          <cell r="FH14">
            <v>407</v>
          </cell>
          <cell r="FI14">
            <v>37</v>
          </cell>
          <cell r="FJ14" t="str">
            <v>Level 2</v>
          </cell>
          <cell r="FK14">
            <v>18</v>
          </cell>
          <cell r="FL14">
            <v>670</v>
          </cell>
          <cell r="FM14">
            <v>37.222222222222221</v>
          </cell>
          <cell r="FN14" t="str">
            <v>Level 2</v>
          </cell>
          <cell r="FO14">
            <v>14</v>
          </cell>
          <cell r="FP14">
            <v>646</v>
          </cell>
          <cell r="FQ14">
            <v>46.142857142857146</v>
          </cell>
          <cell r="FR14" t="str">
            <v>Level 3</v>
          </cell>
          <cell r="FS14">
            <v>18</v>
          </cell>
          <cell r="FT14">
            <v>706</v>
          </cell>
          <cell r="FU14">
            <v>39.222222222222221</v>
          </cell>
          <cell r="FV14" t="str">
            <v>Level 2</v>
          </cell>
          <cell r="FW14">
            <v>16</v>
          </cell>
          <cell r="FX14">
            <v>694</v>
          </cell>
          <cell r="FY14">
            <v>43.375</v>
          </cell>
          <cell r="FZ14" t="str">
            <v>Level 3</v>
          </cell>
          <cell r="GA14">
            <v>7</v>
          </cell>
        </row>
        <row r="15">
          <cell r="A15">
            <v>92572</v>
          </cell>
          <cell r="B15" t="str">
            <v>OSVANDRI</v>
          </cell>
          <cell r="C15">
            <v>16</v>
          </cell>
          <cell r="D15">
            <v>397</v>
          </cell>
          <cell r="E15">
            <v>24.8125</v>
          </cell>
          <cell r="F15" t="str">
            <v>Level 1</v>
          </cell>
          <cell r="G15">
            <v>19</v>
          </cell>
          <cell r="H15">
            <v>515</v>
          </cell>
          <cell r="I15">
            <v>27.105263157894736</v>
          </cell>
          <cell r="J15" t="str">
            <v>Level 1</v>
          </cell>
          <cell r="K15">
            <v>16</v>
          </cell>
          <cell r="L15">
            <v>399</v>
          </cell>
          <cell r="M15">
            <v>24.9375</v>
          </cell>
          <cell r="N15" t="str">
            <v>Level 1</v>
          </cell>
          <cell r="O15">
            <v>16</v>
          </cell>
          <cell r="P15">
            <v>473</v>
          </cell>
          <cell r="Q15">
            <v>29.5625</v>
          </cell>
          <cell r="R15" t="str">
            <v>Level 2</v>
          </cell>
          <cell r="S15">
            <v>20</v>
          </cell>
          <cell r="T15">
            <v>520</v>
          </cell>
          <cell r="U15">
            <v>26</v>
          </cell>
          <cell r="V15" t="str">
            <v>Level 1</v>
          </cell>
          <cell r="W15">
            <v>21</v>
          </cell>
          <cell r="X15">
            <v>656</v>
          </cell>
          <cell r="Y15">
            <v>31.238095238095237</v>
          </cell>
          <cell r="Z15" t="str">
            <v>Level 2</v>
          </cell>
          <cell r="AA15">
            <v>19</v>
          </cell>
          <cell r="AB15">
            <v>674</v>
          </cell>
          <cell r="AC15">
            <v>35.473684210526315</v>
          </cell>
          <cell r="AD15" t="str">
            <v>Level 2</v>
          </cell>
          <cell r="AE15">
            <v>19</v>
          </cell>
          <cell r="AF15">
            <v>566</v>
          </cell>
          <cell r="AG15">
            <v>29.789473684210527</v>
          </cell>
          <cell r="AH15" t="str">
            <v>Level 2</v>
          </cell>
          <cell r="AI15">
            <v>19</v>
          </cell>
          <cell r="AJ15">
            <v>577</v>
          </cell>
          <cell r="AK15">
            <v>30.368421052631579</v>
          </cell>
          <cell r="AL15" t="str">
            <v>Level 2</v>
          </cell>
          <cell r="AM15">
            <v>13</v>
          </cell>
          <cell r="AN15">
            <v>374</v>
          </cell>
          <cell r="AO15">
            <v>28.76923076923077</v>
          </cell>
          <cell r="AP15" t="str">
            <v>Level 1</v>
          </cell>
          <cell r="AQ15">
            <v>17</v>
          </cell>
          <cell r="AR15">
            <v>511</v>
          </cell>
          <cell r="AS15">
            <v>30.058823529411764</v>
          </cell>
          <cell r="AT15" t="str">
            <v>Level 2</v>
          </cell>
          <cell r="AU15">
            <v>18</v>
          </cell>
          <cell r="AV15">
            <v>591</v>
          </cell>
          <cell r="AW15">
            <v>32.833333333333336</v>
          </cell>
          <cell r="AX15" t="str">
            <v>Level 2</v>
          </cell>
          <cell r="AY15">
            <v>20</v>
          </cell>
          <cell r="AZ15">
            <v>664</v>
          </cell>
          <cell r="BA15">
            <v>33.200000000000003</v>
          </cell>
          <cell r="BB15" t="str">
            <v>Level 2</v>
          </cell>
          <cell r="BC15">
            <v>14</v>
          </cell>
          <cell r="BD15">
            <v>442</v>
          </cell>
          <cell r="BE15">
            <v>31.571428571428573</v>
          </cell>
          <cell r="BF15" t="str">
            <v>Level 2</v>
          </cell>
          <cell r="BG15">
            <v>15</v>
          </cell>
          <cell r="BH15">
            <v>468</v>
          </cell>
          <cell r="BI15">
            <v>31.2</v>
          </cell>
          <cell r="BJ15" t="str">
            <v>Level 2</v>
          </cell>
          <cell r="BK15">
            <v>14</v>
          </cell>
          <cell r="BL15">
            <v>466</v>
          </cell>
          <cell r="BM15">
            <v>33.285714285714285</v>
          </cell>
          <cell r="BN15" t="str">
            <v>Level 2</v>
          </cell>
          <cell r="BO15">
            <v>13</v>
          </cell>
          <cell r="BP15">
            <v>544</v>
          </cell>
          <cell r="BQ15">
            <v>41.846153846153847</v>
          </cell>
          <cell r="BR15" t="str">
            <v>Level 3</v>
          </cell>
          <cell r="BS15" t="str">
            <v>-</v>
          </cell>
          <cell r="BT15" t="str">
            <v>-</v>
          </cell>
          <cell r="BU15" t="str">
            <v>-</v>
          </cell>
          <cell r="BV15" t="str">
            <v>-</v>
          </cell>
          <cell r="BW15">
            <v>6</v>
          </cell>
          <cell r="BX15">
            <v>130</v>
          </cell>
          <cell r="BY15">
            <v>21.666666666666668</v>
          </cell>
          <cell r="BZ15" t="str">
            <v>Level 1</v>
          </cell>
          <cell r="CA15" t="str">
            <v>-</v>
          </cell>
          <cell r="CB15" t="str">
            <v>-</v>
          </cell>
          <cell r="CC15" t="str">
            <v>-</v>
          </cell>
          <cell r="CD15" t="str">
            <v>-</v>
          </cell>
          <cell r="CE15" t="str">
            <v>-</v>
          </cell>
          <cell r="CF15" t="str">
            <v>-</v>
          </cell>
          <cell r="CG15" t="str">
            <v>-</v>
          </cell>
          <cell r="CH15" t="str">
            <v>-</v>
          </cell>
          <cell r="CI15" t="str">
            <v>-</v>
          </cell>
          <cell r="CJ15" t="str">
            <v>-</v>
          </cell>
          <cell r="CK15" t="str">
            <v>-</v>
          </cell>
          <cell r="CL15" t="str">
            <v>-</v>
          </cell>
          <cell r="CM15" t="str">
            <v>-</v>
          </cell>
          <cell r="CN15" t="str">
            <v>-</v>
          </cell>
          <cell r="CO15" t="str">
            <v>-</v>
          </cell>
          <cell r="CP15" t="str">
            <v>-</v>
          </cell>
          <cell r="CQ15" t="str">
            <v>-</v>
          </cell>
          <cell r="CR15" t="str">
            <v>-</v>
          </cell>
          <cell r="CS15" t="str">
            <v>-</v>
          </cell>
          <cell r="CT15" t="str">
            <v>-</v>
          </cell>
          <cell r="CU15" t="str">
            <v>-</v>
          </cell>
          <cell r="CV15" t="str">
            <v>-</v>
          </cell>
          <cell r="CW15" t="str">
            <v>-</v>
          </cell>
          <cell r="CX15" t="str">
            <v>-</v>
          </cell>
          <cell r="CY15" t="str">
            <v>-</v>
          </cell>
          <cell r="CZ15" t="str">
            <v>-</v>
          </cell>
          <cell r="DA15" t="str">
            <v>-</v>
          </cell>
          <cell r="DB15" t="str">
            <v>-</v>
          </cell>
          <cell r="DC15" t="str">
            <v>-</v>
          </cell>
          <cell r="DD15" t="str">
            <v>-</v>
          </cell>
          <cell r="DE15" t="str">
            <v>-</v>
          </cell>
          <cell r="DF15" t="str">
            <v>-</v>
          </cell>
          <cell r="DG15" t="str">
            <v>-</v>
          </cell>
          <cell r="DH15" t="str">
            <v>-</v>
          </cell>
          <cell r="DI15" t="str">
            <v>-</v>
          </cell>
          <cell r="DJ15" t="str">
            <v>-</v>
          </cell>
          <cell r="DK15" t="str">
            <v>-</v>
          </cell>
          <cell r="DL15" t="str">
            <v>-</v>
          </cell>
          <cell r="DM15" t="str">
            <v>-</v>
          </cell>
          <cell r="DN15" t="str">
            <v>-</v>
          </cell>
          <cell r="DO15" t="str">
            <v>-</v>
          </cell>
          <cell r="DP15" t="str">
            <v>-</v>
          </cell>
          <cell r="DQ15" t="str">
            <v>-</v>
          </cell>
          <cell r="DR15" t="str">
            <v>-</v>
          </cell>
          <cell r="DS15" t="str">
            <v>-</v>
          </cell>
          <cell r="DT15" t="str">
            <v>-</v>
          </cell>
          <cell r="DU15" t="str">
            <v>-</v>
          </cell>
          <cell r="DV15" t="str">
            <v>-</v>
          </cell>
          <cell r="DW15" t="str">
            <v>-</v>
          </cell>
          <cell r="DX15" t="str">
            <v>-</v>
          </cell>
          <cell r="DY15" t="str">
            <v>-</v>
          </cell>
          <cell r="DZ15" t="str">
            <v>-</v>
          </cell>
          <cell r="EA15" t="str">
            <v>-</v>
          </cell>
          <cell r="EB15" t="str">
            <v>-</v>
          </cell>
          <cell r="EC15" t="str">
            <v>-</v>
          </cell>
          <cell r="ED15" t="str">
            <v>-</v>
          </cell>
          <cell r="EE15" t="str">
            <v>-</v>
          </cell>
          <cell r="EF15" t="str">
            <v>-</v>
          </cell>
          <cell r="EG15" t="str">
            <v>-</v>
          </cell>
          <cell r="EH15" t="str">
            <v>-</v>
          </cell>
          <cell r="EI15" t="str">
            <v>-</v>
          </cell>
          <cell r="EJ15" t="str">
            <v>-</v>
          </cell>
          <cell r="EK15" t="str">
            <v>-</v>
          </cell>
          <cell r="EL15" t="str">
            <v>-</v>
          </cell>
          <cell r="EM15" t="str">
            <v>-</v>
          </cell>
          <cell r="EN15" t="str">
            <v>-</v>
          </cell>
          <cell r="EO15" t="str">
            <v>-</v>
          </cell>
          <cell r="EP15" t="str">
            <v>-</v>
          </cell>
          <cell r="EQ15" t="str">
            <v>-</v>
          </cell>
          <cell r="ER15" t="str">
            <v>-</v>
          </cell>
          <cell r="ES15" t="str">
            <v>-</v>
          </cell>
          <cell r="ET15" t="str">
            <v>-</v>
          </cell>
          <cell r="EU15" t="str">
            <v>-</v>
          </cell>
          <cell r="EV15" t="str">
            <v>-</v>
          </cell>
          <cell r="EW15" t="str">
            <v>-</v>
          </cell>
          <cell r="EX15" t="str">
            <v>-</v>
          </cell>
          <cell r="EY15" t="str">
            <v>-</v>
          </cell>
          <cell r="EZ15" t="str">
            <v>-</v>
          </cell>
          <cell r="FA15" t="str">
            <v>-</v>
          </cell>
          <cell r="FB15" t="str">
            <v>-</v>
          </cell>
          <cell r="FC15" t="str">
            <v>-</v>
          </cell>
          <cell r="FD15" t="str">
            <v>-</v>
          </cell>
          <cell r="FE15" t="str">
            <v>-</v>
          </cell>
          <cell r="FF15" t="str">
            <v>-</v>
          </cell>
          <cell r="FG15" t="str">
            <v>-</v>
          </cell>
          <cell r="FH15" t="str">
            <v>-</v>
          </cell>
          <cell r="FI15" t="str">
            <v>-</v>
          </cell>
          <cell r="FJ15" t="str">
            <v>-</v>
          </cell>
          <cell r="FK15" t="str">
            <v>-</v>
          </cell>
          <cell r="FL15" t="str">
            <v>-</v>
          </cell>
          <cell r="FM15" t="str">
            <v>-</v>
          </cell>
          <cell r="FN15" t="str">
            <v>-</v>
          </cell>
          <cell r="FO15" t="str">
            <v>-</v>
          </cell>
          <cell r="FP15" t="str">
            <v>-</v>
          </cell>
          <cell r="FQ15" t="str">
            <v>-</v>
          </cell>
          <cell r="FR15" t="str">
            <v>-</v>
          </cell>
          <cell r="FS15" t="str">
            <v>-</v>
          </cell>
          <cell r="FT15" t="str">
            <v>-</v>
          </cell>
          <cell r="FU15" t="str">
            <v>-</v>
          </cell>
          <cell r="FV15" t="str">
            <v>-</v>
          </cell>
          <cell r="FW15" t="str">
            <v>-</v>
          </cell>
          <cell r="FX15" t="str">
            <v>-</v>
          </cell>
          <cell r="FY15" t="str">
            <v>-</v>
          </cell>
          <cell r="FZ15" t="str">
            <v>-</v>
          </cell>
          <cell r="GA15" t="str">
            <v>-</v>
          </cell>
        </row>
        <row r="16">
          <cell r="A16">
            <v>90553</v>
          </cell>
          <cell r="B16" t="str">
            <v>GALIH ERNAWATI WIBAWA</v>
          </cell>
          <cell r="C16">
            <v>21</v>
          </cell>
          <cell r="D16">
            <v>826</v>
          </cell>
          <cell r="E16">
            <v>39.333333333333336</v>
          </cell>
          <cell r="F16" t="str">
            <v>Level 2</v>
          </cell>
          <cell r="G16">
            <v>5</v>
          </cell>
          <cell r="H16">
            <v>193</v>
          </cell>
          <cell r="I16">
            <v>38.6</v>
          </cell>
          <cell r="J16" t="str">
            <v>Level 2</v>
          </cell>
          <cell r="K16">
            <v>12</v>
          </cell>
          <cell r="L16">
            <v>476</v>
          </cell>
          <cell r="M16">
            <v>39.666666666666664</v>
          </cell>
          <cell r="N16" t="str">
            <v>Level 2</v>
          </cell>
          <cell r="O16">
            <v>7</v>
          </cell>
          <cell r="P16">
            <v>275</v>
          </cell>
          <cell r="Q16">
            <v>39.285714285714285</v>
          </cell>
          <cell r="R16" t="str">
            <v>Level 2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21</v>
          </cell>
          <cell r="X16">
            <v>975</v>
          </cell>
          <cell r="Y16">
            <v>46.428571428571431</v>
          </cell>
          <cell r="Z16" t="str">
            <v>Level 3</v>
          </cell>
          <cell r="AA16">
            <v>14</v>
          </cell>
          <cell r="AB16">
            <v>799</v>
          </cell>
          <cell r="AC16">
            <v>57.071428571428569</v>
          </cell>
          <cell r="AD16" t="str">
            <v>Level 3</v>
          </cell>
          <cell r="AE16">
            <v>19</v>
          </cell>
          <cell r="AF16">
            <v>942</v>
          </cell>
          <cell r="AG16">
            <v>49.578947368421055</v>
          </cell>
          <cell r="AH16" t="str">
            <v>Level 3</v>
          </cell>
          <cell r="AI16">
            <v>18</v>
          </cell>
          <cell r="AJ16">
            <v>862</v>
          </cell>
          <cell r="AK16">
            <v>47.888888888888886</v>
          </cell>
          <cell r="AL16" t="str">
            <v>Level 3</v>
          </cell>
          <cell r="AM16">
            <v>22</v>
          </cell>
          <cell r="AN16">
            <v>1115</v>
          </cell>
          <cell r="AO16">
            <v>50.68181818181818</v>
          </cell>
          <cell r="AP16" t="str">
            <v>Level 3</v>
          </cell>
          <cell r="AQ16">
            <v>19</v>
          </cell>
          <cell r="AR16">
            <v>1160</v>
          </cell>
          <cell r="AS16">
            <v>61.05263157894737</v>
          </cell>
          <cell r="AT16" t="str">
            <v>Level 3</v>
          </cell>
          <cell r="AU16">
            <v>15</v>
          </cell>
          <cell r="AV16">
            <v>836</v>
          </cell>
          <cell r="AW16">
            <v>55.733333333333334</v>
          </cell>
          <cell r="AX16" t="str">
            <v>Level 3</v>
          </cell>
          <cell r="AY16">
            <v>2</v>
          </cell>
          <cell r="AZ16">
            <v>80</v>
          </cell>
          <cell r="BA16">
            <v>40</v>
          </cell>
          <cell r="BB16" t="str">
            <v>Level 3</v>
          </cell>
          <cell r="BC16">
            <v>1</v>
          </cell>
          <cell r="BD16">
            <v>39</v>
          </cell>
          <cell r="BE16">
            <v>39</v>
          </cell>
          <cell r="BF16" t="str">
            <v>Level 2</v>
          </cell>
          <cell r="BG16" t="str">
            <v>-</v>
          </cell>
          <cell r="BH16" t="str">
            <v>-</v>
          </cell>
          <cell r="BI16" t="str">
            <v>-</v>
          </cell>
          <cell r="BJ16" t="str">
            <v>-</v>
          </cell>
          <cell r="BK16" t="str">
            <v>-</v>
          </cell>
          <cell r="BL16" t="str">
            <v>-</v>
          </cell>
          <cell r="BM16" t="str">
            <v>-</v>
          </cell>
          <cell r="BN16" t="str">
            <v>-</v>
          </cell>
          <cell r="BO16" t="str">
            <v>-</v>
          </cell>
          <cell r="BP16" t="str">
            <v>-</v>
          </cell>
          <cell r="BQ16" t="str">
            <v>-</v>
          </cell>
          <cell r="BR16" t="str">
            <v>-</v>
          </cell>
          <cell r="BS16" t="str">
            <v>-</v>
          </cell>
          <cell r="BT16" t="str">
            <v>-</v>
          </cell>
          <cell r="BU16" t="str">
            <v>-</v>
          </cell>
          <cell r="BV16" t="str">
            <v>-</v>
          </cell>
          <cell r="BW16" t="str">
            <v>-</v>
          </cell>
          <cell r="BX16" t="str">
            <v>-</v>
          </cell>
          <cell r="BY16" t="str">
            <v>-</v>
          </cell>
          <cell r="BZ16" t="str">
            <v>-</v>
          </cell>
          <cell r="CA16" t="str">
            <v>-</v>
          </cell>
          <cell r="CB16" t="str">
            <v>-</v>
          </cell>
          <cell r="CC16" t="str">
            <v>-</v>
          </cell>
          <cell r="CD16" t="str">
            <v>-</v>
          </cell>
          <cell r="CE16" t="str">
            <v>-</v>
          </cell>
          <cell r="CF16" t="str">
            <v>-</v>
          </cell>
          <cell r="CG16" t="str">
            <v>-</v>
          </cell>
          <cell r="CH16" t="str">
            <v>-</v>
          </cell>
          <cell r="CI16" t="str">
            <v>-</v>
          </cell>
          <cell r="CJ16" t="str">
            <v>-</v>
          </cell>
          <cell r="CK16" t="str">
            <v>-</v>
          </cell>
          <cell r="CL16" t="str">
            <v>-</v>
          </cell>
          <cell r="CM16">
            <v>1</v>
          </cell>
          <cell r="CN16">
            <v>24</v>
          </cell>
          <cell r="CO16">
            <v>24</v>
          </cell>
          <cell r="CP16" t="str">
            <v>Level 1</v>
          </cell>
          <cell r="CQ16" t="str">
            <v>-</v>
          </cell>
          <cell r="CR16" t="str">
            <v>-</v>
          </cell>
          <cell r="CS16" t="str">
            <v>-</v>
          </cell>
          <cell r="CT16" t="str">
            <v>-</v>
          </cell>
          <cell r="CU16" t="str">
            <v>-</v>
          </cell>
          <cell r="CV16" t="str">
            <v>-</v>
          </cell>
          <cell r="CW16" t="str">
            <v>-</v>
          </cell>
          <cell r="CX16" t="str">
            <v>-</v>
          </cell>
          <cell r="CY16" t="str">
            <v>-</v>
          </cell>
          <cell r="CZ16" t="str">
            <v>-</v>
          </cell>
          <cell r="DA16" t="str">
            <v>-</v>
          </cell>
          <cell r="DB16" t="str">
            <v>-</v>
          </cell>
          <cell r="DC16" t="str">
            <v>-</v>
          </cell>
          <cell r="DD16" t="str">
            <v>-</v>
          </cell>
          <cell r="DE16" t="str">
            <v>-</v>
          </cell>
          <cell r="DF16" t="str">
            <v>-</v>
          </cell>
          <cell r="DG16" t="str">
            <v>-</v>
          </cell>
          <cell r="DH16" t="str">
            <v>-</v>
          </cell>
          <cell r="DI16" t="str">
            <v>-</v>
          </cell>
          <cell r="DJ16" t="str">
            <v>-</v>
          </cell>
          <cell r="DK16" t="str">
            <v>-</v>
          </cell>
          <cell r="DL16" t="str">
            <v>-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 t="str">
            <v>-</v>
          </cell>
          <cell r="DX16" t="str">
            <v>-</v>
          </cell>
          <cell r="DY16" t="str">
            <v>-</v>
          </cell>
          <cell r="DZ16" t="str">
            <v>-</v>
          </cell>
          <cell r="EA16" t="str">
            <v>-</v>
          </cell>
          <cell r="EB16" t="str">
            <v>-</v>
          </cell>
          <cell r="EC16" t="str">
            <v>-</v>
          </cell>
          <cell r="ED16" t="str">
            <v>-</v>
          </cell>
          <cell r="EE16" t="str">
            <v>-</v>
          </cell>
          <cell r="EF16" t="str">
            <v>-</v>
          </cell>
          <cell r="EG16" t="str">
            <v>-</v>
          </cell>
          <cell r="EH16" t="str">
            <v>-</v>
          </cell>
          <cell r="EI16" t="str">
            <v>-</v>
          </cell>
          <cell r="EJ16" t="str">
            <v>-</v>
          </cell>
          <cell r="EK16" t="str">
            <v>-</v>
          </cell>
          <cell r="EL16" t="str">
            <v>-</v>
          </cell>
          <cell r="EM16" t="str">
            <v>-</v>
          </cell>
          <cell r="EN16" t="str">
            <v>-</v>
          </cell>
          <cell r="EO16" t="str">
            <v>-</v>
          </cell>
          <cell r="EP16" t="str">
            <v>-</v>
          </cell>
          <cell r="EQ16" t="str">
            <v>-</v>
          </cell>
          <cell r="ER16" t="str">
            <v>-</v>
          </cell>
          <cell r="ES16" t="str">
            <v>-</v>
          </cell>
          <cell r="ET16" t="str">
            <v>-</v>
          </cell>
          <cell r="EU16" t="str">
            <v>-</v>
          </cell>
          <cell r="EV16" t="str">
            <v>-</v>
          </cell>
          <cell r="EW16" t="str">
            <v>-</v>
          </cell>
          <cell r="EX16" t="str">
            <v>-</v>
          </cell>
          <cell r="EY16" t="str">
            <v>-</v>
          </cell>
          <cell r="EZ16" t="str">
            <v>-</v>
          </cell>
          <cell r="FA16" t="str">
            <v>-</v>
          </cell>
          <cell r="FB16" t="str">
            <v>-</v>
          </cell>
          <cell r="FC16" t="str">
            <v>-</v>
          </cell>
          <cell r="FD16" t="str">
            <v>-</v>
          </cell>
          <cell r="FE16" t="str">
            <v>-</v>
          </cell>
          <cell r="FF16" t="str">
            <v>-</v>
          </cell>
          <cell r="FG16" t="str">
            <v>-</v>
          </cell>
          <cell r="FH16" t="str">
            <v>-</v>
          </cell>
          <cell r="FI16" t="str">
            <v>-</v>
          </cell>
          <cell r="FJ16" t="str">
            <v>-</v>
          </cell>
          <cell r="FK16" t="str">
            <v>-</v>
          </cell>
          <cell r="FL16" t="str">
            <v>-</v>
          </cell>
          <cell r="FM16" t="str">
            <v>-</v>
          </cell>
          <cell r="FN16" t="str">
            <v>-</v>
          </cell>
          <cell r="FO16" t="str">
            <v>-</v>
          </cell>
          <cell r="FP16" t="str">
            <v>-</v>
          </cell>
          <cell r="FQ16" t="str">
            <v>-</v>
          </cell>
          <cell r="FR16" t="str">
            <v>-</v>
          </cell>
          <cell r="FS16" t="str">
            <v>-</v>
          </cell>
          <cell r="FT16" t="str">
            <v>-</v>
          </cell>
          <cell r="FU16" t="str">
            <v>-</v>
          </cell>
          <cell r="FV16" t="str">
            <v>-</v>
          </cell>
          <cell r="FW16" t="str">
            <v>-</v>
          </cell>
          <cell r="FX16" t="str">
            <v>-</v>
          </cell>
          <cell r="FY16" t="str">
            <v>-</v>
          </cell>
          <cell r="FZ16" t="str">
            <v>-</v>
          </cell>
          <cell r="GA16" t="str">
            <v>-</v>
          </cell>
        </row>
        <row r="17">
          <cell r="A17">
            <v>90565</v>
          </cell>
          <cell r="B17" t="str">
            <v>ELISABETH YOVITA NATHANIA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13</v>
          </cell>
          <cell r="H17">
            <v>407</v>
          </cell>
          <cell r="I17">
            <v>31.307692307692307</v>
          </cell>
          <cell r="J17" t="str">
            <v>Level 2</v>
          </cell>
          <cell r="K17">
            <v>10</v>
          </cell>
          <cell r="L17">
            <v>276</v>
          </cell>
          <cell r="M17">
            <v>27.6</v>
          </cell>
          <cell r="N17" t="str">
            <v>Level 1</v>
          </cell>
          <cell r="O17">
            <v>14</v>
          </cell>
          <cell r="P17">
            <v>446</v>
          </cell>
          <cell r="Q17">
            <v>31.857142857142858</v>
          </cell>
          <cell r="R17" t="str">
            <v>Level 2</v>
          </cell>
          <cell r="S17">
            <v>16</v>
          </cell>
          <cell r="T17">
            <v>448</v>
          </cell>
          <cell r="U17">
            <v>28</v>
          </cell>
          <cell r="V17" t="str">
            <v>Level 1</v>
          </cell>
          <cell r="W17">
            <v>20</v>
          </cell>
          <cell r="X17">
            <v>616</v>
          </cell>
          <cell r="Y17">
            <v>30.8</v>
          </cell>
          <cell r="Z17" t="str">
            <v>Level 2</v>
          </cell>
          <cell r="AA17">
            <v>6</v>
          </cell>
          <cell r="AB17">
            <v>186</v>
          </cell>
          <cell r="AC17">
            <v>31</v>
          </cell>
          <cell r="AD17" t="str">
            <v>Level 2</v>
          </cell>
          <cell r="AE17">
            <v>15</v>
          </cell>
          <cell r="AF17">
            <v>555</v>
          </cell>
          <cell r="AG17">
            <v>37</v>
          </cell>
          <cell r="AH17" t="str">
            <v>Level 2</v>
          </cell>
          <cell r="AI17">
            <v>2</v>
          </cell>
          <cell r="AJ17">
            <v>56</v>
          </cell>
          <cell r="AK17">
            <v>28</v>
          </cell>
          <cell r="AL17" t="str">
            <v>Level 1</v>
          </cell>
          <cell r="AM17">
            <v>22</v>
          </cell>
          <cell r="AN17">
            <v>707</v>
          </cell>
          <cell r="AO17">
            <v>32.136363636363633</v>
          </cell>
          <cell r="AP17" t="str">
            <v>Level 2</v>
          </cell>
          <cell r="AQ17">
            <v>16</v>
          </cell>
          <cell r="AR17">
            <v>644</v>
          </cell>
          <cell r="AS17">
            <v>40.25</v>
          </cell>
          <cell r="AT17" t="str">
            <v>Level 3</v>
          </cell>
          <cell r="AU17">
            <v>23</v>
          </cell>
          <cell r="AV17">
            <v>832</v>
          </cell>
          <cell r="AW17">
            <v>36.173913043478258</v>
          </cell>
          <cell r="AX17" t="str">
            <v>Level 2</v>
          </cell>
          <cell r="AY17">
            <v>20</v>
          </cell>
          <cell r="AZ17">
            <v>619</v>
          </cell>
          <cell r="BA17">
            <v>30.95</v>
          </cell>
          <cell r="BB17" t="str">
            <v>Level 2</v>
          </cell>
          <cell r="BC17">
            <v>15</v>
          </cell>
          <cell r="BD17">
            <v>537</v>
          </cell>
          <cell r="BE17">
            <v>35.799999999999997</v>
          </cell>
          <cell r="BF17" t="str">
            <v>Level 2</v>
          </cell>
          <cell r="BG17">
            <v>23</v>
          </cell>
          <cell r="BH17">
            <v>816</v>
          </cell>
          <cell r="BI17">
            <v>35.478260869565219</v>
          </cell>
          <cell r="BJ17" t="str">
            <v>Level 2</v>
          </cell>
          <cell r="BK17">
            <v>22</v>
          </cell>
          <cell r="BL17">
            <v>881</v>
          </cell>
          <cell r="BM17">
            <v>40.045454545454547</v>
          </cell>
          <cell r="BN17" t="str">
            <v>Level 3</v>
          </cell>
          <cell r="BO17">
            <v>16</v>
          </cell>
          <cell r="BP17">
            <v>602</v>
          </cell>
          <cell r="BQ17">
            <v>37.625</v>
          </cell>
          <cell r="BR17" t="str">
            <v>Level 2</v>
          </cell>
          <cell r="BS17">
            <v>25</v>
          </cell>
          <cell r="BT17">
            <v>877</v>
          </cell>
          <cell r="BU17">
            <v>35.08</v>
          </cell>
          <cell r="BV17" t="str">
            <v>Level 2</v>
          </cell>
          <cell r="BW17">
            <v>23</v>
          </cell>
          <cell r="BX17">
            <v>785</v>
          </cell>
          <cell r="BY17">
            <v>34.130434782608695</v>
          </cell>
          <cell r="BZ17" t="str">
            <v>Level 2</v>
          </cell>
          <cell r="CA17">
            <v>19</v>
          </cell>
          <cell r="CB17">
            <v>667</v>
          </cell>
          <cell r="CC17">
            <v>35.10526315789474</v>
          </cell>
          <cell r="CD17" t="str">
            <v>Level 2</v>
          </cell>
          <cell r="CE17">
            <v>18</v>
          </cell>
          <cell r="CF17">
            <v>703</v>
          </cell>
          <cell r="CG17">
            <v>39.055555555555557</v>
          </cell>
          <cell r="CH17" t="str">
            <v>Level 2</v>
          </cell>
          <cell r="CI17">
            <v>26</v>
          </cell>
          <cell r="CJ17">
            <v>930</v>
          </cell>
          <cell r="CK17">
            <v>35.769230769230766</v>
          </cell>
          <cell r="CL17" t="str">
            <v>Level 2</v>
          </cell>
          <cell r="CM17">
            <v>28</v>
          </cell>
          <cell r="CN17">
            <v>853</v>
          </cell>
          <cell r="CO17">
            <v>30.464285714285715</v>
          </cell>
          <cell r="CP17" t="str">
            <v>Level 2</v>
          </cell>
          <cell r="CQ17">
            <v>25</v>
          </cell>
          <cell r="CR17">
            <v>1012</v>
          </cell>
          <cell r="CS17">
            <v>40.479999999999997</v>
          </cell>
          <cell r="CT17" t="str">
            <v>Level 3</v>
          </cell>
          <cell r="CU17">
            <v>23</v>
          </cell>
          <cell r="CV17">
            <v>751</v>
          </cell>
          <cell r="CW17">
            <v>32.652173913043477</v>
          </cell>
          <cell r="CX17" t="str">
            <v>Level 2</v>
          </cell>
          <cell r="CY17">
            <v>26</v>
          </cell>
          <cell r="CZ17">
            <v>857</v>
          </cell>
          <cell r="DA17">
            <v>32.96153846153846</v>
          </cell>
          <cell r="DB17" t="str">
            <v>Level 2</v>
          </cell>
          <cell r="DC17">
            <v>23</v>
          </cell>
          <cell r="DD17">
            <v>897</v>
          </cell>
          <cell r="DE17">
            <v>39</v>
          </cell>
          <cell r="DF17" t="str">
            <v>Level 2</v>
          </cell>
          <cell r="DG17">
            <v>22</v>
          </cell>
          <cell r="DH17">
            <v>877</v>
          </cell>
          <cell r="DI17">
            <v>39.863636363636367</v>
          </cell>
          <cell r="DJ17" t="str">
            <v>Level 2</v>
          </cell>
          <cell r="DK17">
            <v>22</v>
          </cell>
          <cell r="DL17">
            <v>589</v>
          </cell>
          <cell r="DM17">
            <v>26.772727272727273</v>
          </cell>
          <cell r="DN17" t="str">
            <v>Level 1</v>
          </cell>
          <cell r="DO17">
            <v>27</v>
          </cell>
          <cell r="DP17">
            <v>936</v>
          </cell>
          <cell r="DQ17">
            <v>34.666666666666664</v>
          </cell>
          <cell r="DR17" t="str">
            <v>Level 2</v>
          </cell>
          <cell r="DS17">
            <v>24</v>
          </cell>
          <cell r="DT17">
            <v>883</v>
          </cell>
          <cell r="DU17">
            <v>36.791666666666664</v>
          </cell>
          <cell r="DV17" t="str">
            <v>Level 2</v>
          </cell>
          <cell r="DW17">
            <v>26</v>
          </cell>
          <cell r="DX17">
            <v>1112</v>
          </cell>
          <cell r="DY17">
            <v>42.769230769230766</v>
          </cell>
          <cell r="DZ17" t="str">
            <v>Level 3</v>
          </cell>
          <cell r="EA17">
            <v>2</v>
          </cell>
          <cell r="EB17">
            <v>60</v>
          </cell>
          <cell r="EC17">
            <v>30</v>
          </cell>
          <cell r="ED17" t="str">
            <v>Level 2</v>
          </cell>
          <cell r="EE17">
            <v>9</v>
          </cell>
          <cell r="EF17">
            <v>307</v>
          </cell>
          <cell r="EG17">
            <v>34.111111111111114</v>
          </cell>
          <cell r="EH17" t="str">
            <v>Level 2</v>
          </cell>
          <cell r="EI17">
            <v>6</v>
          </cell>
          <cell r="EJ17">
            <v>174</v>
          </cell>
          <cell r="EK17">
            <v>29</v>
          </cell>
          <cell r="EL17" t="str">
            <v>Level 2</v>
          </cell>
          <cell r="EM17">
            <v>12</v>
          </cell>
          <cell r="EN17">
            <v>403</v>
          </cell>
          <cell r="EO17">
            <v>33.583333333333336</v>
          </cell>
          <cell r="EP17" t="str">
            <v>Level 2</v>
          </cell>
          <cell r="EQ17">
            <v>4</v>
          </cell>
          <cell r="ER17">
            <v>120</v>
          </cell>
          <cell r="ES17">
            <v>30</v>
          </cell>
          <cell r="ET17" t="str">
            <v>Level 2</v>
          </cell>
          <cell r="EU17">
            <v>16</v>
          </cell>
          <cell r="EV17">
            <v>617</v>
          </cell>
          <cell r="EW17">
            <v>38.5625</v>
          </cell>
          <cell r="EX17" t="str">
            <v>Level 2</v>
          </cell>
          <cell r="EY17">
            <v>13</v>
          </cell>
          <cell r="EZ17">
            <v>416</v>
          </cell>
          <cell r="FA17">
            <v>32</v>
          </cell>
          <cell r="FB17" t="str">
            <v>Level 2</v>
          </cell>
          <cell r="FC17">
            <v>22</v>
          </cell>
          <cell r="FD17">
            <v>783</v>
          </cell>
          <cell r="FE17">
            <v>35.590909090909093</v>
          </cell>
          <cell r="FF17" t="str">
            <v>Level 2</v>
          </cell>
          <cell r="FG17">
            <v>16</v>
          </cell>
          <cell r="FH17">
            <v>436</v>
          </cell>
          <cell r="FI17">
            <v>27.25</v>
          </cell>
          <cell r="FJ17" t="str">
            <v>Level 1</v>
          </cell>
          <cell r="FK17">
            <v>14</v>
          </cell>
          <cell r="FL17">
            <v>579</v>
          </cell>
          <cell r="FM17">
            <v>41.357142857142854</v>
          </cell>
          <cell r="FN17" t="str">
            <v>Level 3</v>
          </cell>
          <cell r="FO17">
            <v>13</v>
          </cell>
          <cell r="FP17">
            <v>557</v>
          </cell>
          <cell r="FQ17">
            <v>42.846153846153847</v>
          </cell>
          <cell r="FR17" t="str">
            <v>Level 3</v>
          </cell>
          <cell r="FS17">
            <v>17</v>
          </cell>
          <cell r="FT17">
            <v>639</v>
          </cell>
          <cell r="FU17">
            <v>37.588235294117645</v>
          </cell>
          <cell r="FV17" t="str">
            <v>Level 2</v>
          </cell>
          <cell r="FW17" t="str">
            <v>-</v>
          </cell>
          <cell r="FX17" t="str">
            <v>-</v>
          </cell>
          <cell r="FY17" t="str">
            <v>-</v>
          </cell>
          <cell r="FZ17" t="str">
            <v>-</v>
          </cell>
          <cell r="GA17" t="str">
            <v>-</v>
          </cell>
        </row>
        <row r="18">
          <cell r="A18">
            <v>92479</v>
          </cell>
          <cell r="B18" t="str">
            <v>ELISA JAYANTI LESTARI</v>
          </cell>
          <cell r="C18">
            <v>4</v>
          </cell>
          <cell r="D18">
            <v>59</v>
          </cell>
          <cell r="E18">
            <v>14.75</v>
          </cell>
          <cell r="F18" t="str">
            <v>Level 1</v>
          </cell>
          <cell r="G18">
            <v>10</v>
          </cell>
          <cell r="H18">
            <v>329</v>
          </cell>
          <cell r="I18">
            <v>32.9</v>
          </cell>
          <cell r="J18" t="str">
            <v>Level 2</v>
          </cell>
          <cell r="K18">
            <v>14</v>
          </cell>
          <cell r="L18">
            <v>457</v>
          </cell>
          <cell r="M18">
            <v>32.642857142857146</v>
          </cell>
          <cell r="N18" t="str">
            <v>Level 2</v>
          </cell>
          <cell r="O18">
            <v>17</v>
          </cell>
          <cell r="P18">
            <v>551</v>
          </cell>
          <cell r="Q18">
            <v>32.411764705882355</v>
          </cell>
          <cell r="R18" t="str">
            <v>Level 2</v>
          </cell>
          <cell r="S18">
            <v>19</v>
          </cell>
          <cell r="T18">
            <v>524</v>
          </cell>
          <cell r="U18">
            <v>27.578947368421051</v>
          </cell>
          <cell r="V18" t="str">
            <v>Level 1</v>
          </cell>
          <cell r="W18">
            <v>20</v>
          </cell>
          <cell r="X18">
            <v>742</v>
          </cell>
          <cell r="Y18">
            <v>37.1</v>
          </cell>
          <cell r="Z18" t="str">
            <v>Level 2</v>
          </cell>
          <cell r="AA18">
            <v>18</v>
          </cell>
          <cell r="AB18">
            <v>816</v>
          </cell>
          <cell r="AC18">
            <v>45.333333333333336</v>
          </cell>
          <cell r="AD18" t="str">
            <v>Level 3</v>
          </cell>
          <cell r="AE18">
            <v>19</v>
          </cell>
          <cell r="AF18">
            <v>829</v>
          </cell>
          <cell r="AG18">
            <v>43.631578947368418</v>
          </cell>
          <cell r="AH18" t="str">
            <v>Level 3</v>
          </cell>
          <cell r="AI18">
            <v>16</v>
          </cell>
          <cell r="AJ18">
            <v>656</v>
          </cell>
          <cell r="AK18">
            <v>41</v>
          </cell>
          <cell r="AL18" t="str">
            <v>Level 3</v>
          </cell>
          <cell r="AM18">
            <v>21</v>
          </cell>
          <cell r="AN18">
            <v>817</v>
          </cell>
          <cell r="AO18">
            <v>38.904761904761905</v>
          </cell>
          <cell r="AP18" t="str">
            <v>Level 2</v>
          </cell>
          <cell r="AQ18">
            <v>22</v>
          </cell>
          <cell r="AR18">
            <v>976</v>
          </cell>
          <cell r="AS18">
            <v>44.363636363636367</v>
          </cell>
          <cell r="AT18" t="str">
            <v>Level 3</v>
          </cell>
          <cell r="AU18">
            <v>20</v>
          </cell>
          <cell r="AV18">
            <v>884</v>
          </cell>
          <cell r="AW18">
            <v>44.2</v>
          </cell>
          <cell r="AX18" t="str">
            <v>Level 3</v>
          </cell>
          <cell r="AY18">
            <v>15</v>
          </cell>
          <cell r="AZ18">
            <v>504</v>
          </cell>
          <cell r="BA18">
            <v>33.6</v>
          </cell>
          <cell r="BB18" t="str">
            <v>Level 2</v>
          </cell>
          <cell r="BC18">
            <v>18</v>
          </cell>
          <cell r="BD18">
            <v>746</v>
          </cell>
          <cell r="BE18">
            <v>41.444444444444443</v>
          </cell>
          <cell r="BF18" t="str">
            <v>Level 3</v>
          </cell>
          <cell r="BG18">
            <v>16</v>
          </cell>
          <cell r="BH18">
            <v>648</v>
          </cell>
          <cell r="BI18">
            <v>40.5</v>
          </cell>
          <cell r="BJ18" t="str">
            <v>Level 3</v>
          </cell>
          <cell r="BK18">
            <v>13</v>
          </cell>
          <cell r="BL18">
            <v>534</v>
          </cell>
          <cell r="BM18">
            <v>41.07692307692308</v>
          </cell>
          <cell r="BN18" t="str">
            <v>Level 3</v>
          </cell>
          <cell r="BO18" t="str">
            <v>-</v>
          </cell>
          <cell r="BP18" t="str">
            <v>-</v>
          </cell>
          <cell r="BQ18" t="str">
            <v>-</v>
          </cell>
          <cell r="BR18" t="str">
            <v>-</v>
          </cell>
          <cell r="BS18" t="str">
            <v>-</v>
          </cell>
          <cell r="BT18" t="str">
            <v>-</v>
          </cell>
          <cell r="BU18" t="str">
            <v>-</v>
          </cell>
          <cell r="BV18" t="str">
            <v>-</v>
          </cell>
          <cell r="BW18" t="str">
            <v>-</v>
          </cell>
          <cell r="BX18" t="str">
            <v>-</v>
          </cell>
          <cell r="BY18" t="str">
            <v>-</v>
          </cell>
          <cell r="BZ18" t="str">
            <v>-</v>
          </cell>
          <cell r="CA18" t="str">
            <v>-</v>
          </cell>
          <cell r="CB18" t="str">
            <v>-</v>
          </cell>
          <cell r="CC18" t="str">
            <v>-</v>
          </cell>
          <cell r="CD18" t="str">
            <v>-</v>
          </cell>
          <cell r="CE18">
            <v>9</v>
          </cell>
          <cell r="CF18">
            <v>316</v>
          </cell>
          <cell r="CG18">
            <v>35.111111111111114</v>
          </cell>
          <cell r="CH18" t="str">
            <v>Level 2</v>
          </cell>
          <cell r="CI18">
            <v>18</v>
          </cell>
          <cell r="CJ18">
            <v>700</v>
          </cell>
          <cell r="CK18">
            <v>38.888888888888886</v>
          </cell>
          <cell r="CL18" t="str">
            <v>Level 2</v>
          </cell>
          <cell r="CM18">
            <v>13</v>
          </cell>
          <cell r="CN18">
            <v>403</v>
          </cell>
          <cell r="CO18">
            <v>31</v>
          </cell>
          <cell r="CP18" t="str">
            <v>Level 2</v>
          </cell>
          <cell r="CQ18">
            <v>16</v>
          </cell>
          <cell r="CR18">
            <v>628</v>
          </cell>
          <cell r="CS18">
            <v>39.25</v>
          </cell>
          <cell r="CT18" t="str">
            <v>Level 2</v>
          </cell>
          <cell r="CU18">
            <v>6</v>
          </cell>
          <cell r="CV18">
            <v>234</v>
          </cell>
          <cell r="CW18">
            <v>39</v>
          </cell>
          <cell r="CX18" t="str">
            <v>Level 2</v>
          </cell>
          <cell r="CY18">
            <v>4</v>
          </cell>
          <cell r="CZ18">
            <v>138</v>
          </cell>
          <cell r="DA18">
            <v>34.5</v>
          </cell>
          <cell r="DB18" t="str">
            <v>Level 2</v>
          </cell>
          <cell r="DC18" t="str">
            <v>-</v>
          </cell>
          <cell r="DD18" t="str">
            <v>-</v>
          </cell>
          <cell r="DE18" t="str">
            <v>-</v>
          </cell>
          <cell r="DF18" t="str">
            <v>-</v>
          </cell>
          <cell r="DG18" t="str">
            <v>-</v>
          </cell>
          <cell r="DH18" t="str">
            <v>-</v>
          </cell>
          <cell r="DI18" t="str">
            <v>-</v>
          </cell>
          <cell r="DJ18" t="str">
            <v>-</v>
          </cell>
          <cell r="DK18" t="str">
            <v>-</v>
          </cell>
          <cell r="DL18" t="str">
            <v>-</v>
          </cell>
          <cell r="DM18" t="str">
            <v>-</v>
          </cell>
          <cell r="DN18" t="str">
            <v>-</v>
          </cell>
          <cell r="DO18">
            <v>4</v>
          </cell>
          <cell r="DP18">
            <v>129</v>
          </cell>
          <cell r="DQ18">
            <v>32.25</v>
          </cell>
          <cell r="DR18" t="str">
            <v>Level 2</v>
          </cell>
          <cell r="DS18" t="str">
            <v>-</v>
          </cell>
          <cell r="DT18" t="str">
            <v>-</v>
          </cell>
          <cell r="DU18" t="str">
            <v>-</v>
          </cell>
          <cell r="DV18" t="str">
            <v>-</v>
          </cell>
          <cell r="DW18" t="str">
            <v>-</v>
          </cell>
          <cell r="DX18" t="str">
            <v>-</v>
          </cell>
          <cell r="DY18" t="str">
            <v>-</v>
          </cell>
          <cell r="DZ18" t="str">
            <v>-</v>
          </cell>
          <cell r="EA18" t="str">
            <v>-</v>
          </cell>
          <cell r="EB18" t="str">
            <v>-</v>
          </cell>
          <cell r="EC18" t="str">
            <v>-</v>
          </cell>
          <cell r="ED18" t="str">
            <v>-</v>
          </cell>
          <cell r="EE18" t="str">
            <v>-</v>
          </cell>
          <cell r="EF18" t="str">
            <v>-</v>
          </cell>
          <cell r="EG18" t="str">
            <v>-</v>
          </cell>
          <cell r="EH18" t="str">
            <v>-</v>
          </cell>
          <cell r="EI18" t="str">
            <v>-</v>
          </cell>
          <cell r="EJ18" t="str">
            <v>-</v>
          </cell>
          <cell r="EK18" t="str">
            <v>-</v>
          </cell>
          <cell r="EL18" t="str">
            <v>-</v>
          </cell>
          <cell r="EM18" t="str">
            <v>-</v>
          </cell>
          <cell r="EN18" t="str">
            <v>-</v>
          </cell>
          <cell r="EO18" t="str">
            <v>-</v>
          </cell>
          <cell r="EP18" t="str">
            <v>-</v>
          </cell>
          <cell r="EQ18" t="str">
            <v>-</v>
          </cell>
          <cell r="ER18" t="str">
            <v>-</v>
          </cell>
          <cell r="ES18" t="str">
            <v>-</v>
          </cell>
          <cell r="ET18" t="str">
            <v>-</v>
          </cell>
          <cell r="EU18" t="str">
            <v>-</v>
          </cell>
          <cell r="EV18" t="str">
            <v>-</v>
          </cell>
          <cell r="EW18" t="str">
            <v>-</v>
          </cell>
          <cell r="EX18" t="str">
            <v>-</v>
          </cell>
          <cell r="EY18" t="str">
            <v>-</v>
          </cell>
          <cell r="EZ18" t="str">
            <v>-</v>
          </cell>
          <cell r="FA18" t="str">
            <v>-</v>
          </cell>
          <cell r="FB18" t="str">
            <v>-</v>
          </cell>
          <cell r="FC18" t="str">
            <v>-</v>
          </cell>
          <cell r="FD18" t="str">
            <v>-</v>
          </cell>
          <cell r="FE18" t="str">
            <v>-</v>
          </cell>
          <cell r="FF18" t="str">
            <v>-</v>
          </cell>
          <cell r="FG18" t="str">
            <v>-</v>
          </cell>
          <cell r="FH18" t="str">
            <v>-</v>
          </cell>
          <cell r="FI18" t="str">
            <v>-</v>
          </cell>
          <cell r="FJ18" t="str">
            <v>-</v>
          </cell>
          <cell r="FK18" t="str">
            <v>-</v>
          </cell>
          <cell r="FL18" t="str">
            <v>-</v>
          </cell>
          <cell r="FM18" t="str">
            <v>-</v>
          </cell>
          <cell r="FN18" t="str">
            <v>-</v>
          </cell>
          <cell r="FO18" t="str">
            <v>-</v>
          </cell>
          <cell r="FP18" t="str">
            <v>-</v>
          </cell>
          <cell r="FQ18" t="str">
            <v>-</v>
          </cell>
          <cell r="FR18" t="str">
            <v>-</v>
          </cell>
          <cell r="FS18" t="str">
            <v>-</v>
          </cell>
          <cell r="FT18" t="str">
            <v>-</v>
          </cell>
          <cell r="FU18" t="str">
            <v>-</v>
          </cell>
          <cell r="FV18" t="str">
            <v>-</v>
          </cell>
          <cell r="FW18" t="str">
            <v>-</v>
          </cell>
          <cell r="FX18" t="str">
            <v>-</v>
          </cell>
          <cell r="FY18" t="str">
            <v>-</v>
          </cell>
          <cell r="FZ18" t="str">
            <v>-</v>
          </cell>
          <cell r="GA18" t="str">
            <v>-</v>
          </cell>
        </row>
        <row r="19">
          <cell r="A19" t="str">
            <v>A0130</v>
          </cell>
          <cell r="B19" t="str">
            <v>GIANTY HERLINA MELISSA SIDEBANG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39</v>
          </cell>
          <cell r="M19">
            <v>19.5</v>
          </cell>
          <cell r="N19" t="str">
            <v>Level 1</v>
          </cell>
          <cell r="O19">
            <v>11</v>
          </cell>
          <cell r="P19">
            <v>318</v>
          </cell>
          <cell r="Q19">
            <v>28.90909090909091</v>
          </cell>
          <cell r="R19" t="str">
            <v>Level 1</v>
          </cell>
          <cell r="S19">
            <v>14</v>
          </cell>
          <cell r="T19">
            <v>414</v>
          </cell>
          <cell r="U19">
            <v>29.571428571428573</v>
          </cell>
          <cell r="V19" t="str">
            <v>Level 2</v>
          </cell>
          <cell r="W19">
            <v>17</v>
          </cell>
          <cell r="X19">
            <v>604</v>
          </cell>
          <cell r="Y19">
            <v>35.529411764705884</v>
          </cell>
          <cell r="Z19" t="str">
            <v>Level 2</v>
          </cell>
          <cell r="AA19">
            <v>12</v>
          </cell>
          <cell r="AB19">
            <v>440</v>
          </cell>
          <cell r="AC19">
            <v>36.666666666666664</v>
          </cell>
          <cell r="AD19" t="str">
            <v>Level 2</v>
          </cell>
          <cell r="AE19">
            <v>12</v>
          </cell>
          <cell r="AF19">
            <v>473</v>
          </cell>
          <cell r="AG19">
            <v>39.416666666666664</v>
          </cell>
          <cell r="AH19" t="str">
            <v>Level 2</v>
          </cell>
          <cell r="AI19">
            <v>21</v>
          </cell>
          <cell r="AJ19">
            <v>749</v>
          </cell>
          <cell r="AK19">
            <v>35.666666666666664</v>
          </cell>
          <cell r="AL19" t="str">
            <v>Level 2</v>
          </cell>
          <cell r="AM19">
            <v>17</v>
          </cell>
          <cell r="AN19">
            <v>603</v>
          </cell>
          <cell r="AO19">
            <v>35.470588235294116</v>
          </cell>
          <cell r="AP19" t="str">
            <v>Level 2</v>
          </cell>
          <cell r="AQ19">
            <v>22</v>
          </cell>
          <cell r="AR19">
            <v>801</v>
          </cell>
          <cell r="AS19">
            <v>36.409090909090907</v>
          </cell>
          <cell r="AT19" t="str">
            <v>Level 2</v>
          </cell>
          <cell r="AU19">
            <v>20</v>
          </cell>
          <cell r="AV19">
            <v>768</v>
          </cell>
          <cell r="AW19">
            <v>38.4</v>
          </cell>
          <cell r="AX19" t="str">
            <v>Level 2</v>
          </cell>
          <cell r="AY19">
            <v>21</v>
          </cell>
          <cell r="AZ19">
            <v>746</v>
          </cell>
          <cell r="BA19">
            <v>35.523809523809526</v>
          </cell>
          <cell r="BB19" t="str">
            <v>Level 2</v>
          </cell>
          <cell r="BC19">
            <v>13</v>
          </cell>
          <cell r="BD19">
            <v>543</v>
          </cell>
          <cell r="BE19">
            <v>41.769230769230766</v>
          </cell>
          <cell r="BF19" t="str">
            <v>Level 3</v>
          </cell>
          <cell r="BG19" t="str">
            <v>-</v>
          </cell>
          <cell r="BH19" t="str">
            <v>-</v>
          </cell>
          <cell r="BI19" t="str">
            <v>-</v>
          </cell>
          <cell r="BJ19" t="str">
            <v>-</v>
          </cell>
          <cell r="BK19" t="str">
            <v>-</v>
          </cell>
          <cell r="BL19" t="str">
            <v>-</v>
          </cell>
          <cell r="BM19" t="str">
            <v>-</v>
          </cell>
          <cell r="BN19" t="str">
            <v>-</v>
          </cell>
          <cell r="BO19" t="str">
            <v>-</v>
          </cell>
          <cell r="BP19" t="str">
            <v>-</v>
          </cell>
          <cell r="BQ19" t="str">
            <v>-</v>
          </cell>
          <cell r="BR19" t="str">
            <v>-</v>
          </cell>
          <cell r="BS19" t="str">
            <v>-</v>
          </cell>
          <cell r="BT19" t="str">
            <v>-</v>
          </cell>
          <cell r="BU19" t="str">
            <v>-</v>
          </cell>
          <cell r="BV19" t="str">
            <v>-</v>
          </cell>
          <cell r="BW19" t="str">
            <v>-</v>
          </cell>
          <cell r="BX19" t="str">
            <v>-</v>
          </cell>
          <cell r="BY19" t="str">
            <v>-</v>
          </cell>
          <cell r="BZ19" t="str">
            <v>-</v>
          </cell>
          <cell r="CA19" t="str">
            <v>-</v>
          </cell>
          <cell r="CB19" t="str">
            <v>-</v>
          </cell>
          <cell r="CC19" t="str">
            <v>-</v>
          </cell>
          <cell r="CD19" t="str">
            <v>-</v>
          </cell>
          <cell r="CE19" t="str">
            <v>-</v>
          </cell>
          <cell r="CF19" t="str">
            <v>-</v>
          </cell>
          <cell r="CG19" t="str">
            <v>-</v>
          </cell>
          <cell r="CH19" t="str">
            <v>-</v>
          </cell>
          <cell r="CI19" t="str">
            <v>-</v>
          </cell>
          <cell r="CJ19" t="str">
            <v>-</v>
          </cell>
          <cell r="CK19" t="str">
            <v>-</v>
          </cell>
          <cell r="CL19" t="str">
            <v>-</v>
          </cell>
          <cell r="CM19" t="str">
            <v>-</v>
          </cell>
          <cell r="CN19" t="str">
            <v>-</v>
          </cell>
          <cell r="CO19" t="str">
            <v>-</v>
          </cell>
          <cell r="CP19" t="str">
            <v>-</v>
          </cell>
          <cell r="CQ19" t="str">
            <v>-</v>
          </cell>
          <cell r="CR19" t="str">
            <v>-</v>
          </cell>
          <cell r="CS19" t="str">
            <v>-</v>
          </cell>
          <cell r="CT19" t="str">
            <v>-</v>
          </cell>
          <cell r="CU19" t="str">
            <v>-</v>
          </cell>
          <cell r="CV19" t="str">
            <v>-</v>
          </cell>
          <cell r="CW19" t="str">
            <v>-</v>
          </cell>
          <cell r="CX19" t="str">
            <v>-</v>
          </cell>
          <cell r="CY19" t="str">
            <v>-</v>
          </cell>
          <cell r="CZ19" t="str">
            <v>-</v>
          </cell>
          <cell r="DA19" t="str">
            <v>-</v>
          </cell>
          <cell r="DB19" t="str">
            <v>-</v>
          </cell>
          <cell r="DC19" t="str">
            <v>-</v>
          </cell>
          <cell r="DD19" t="str">
            <v>-</v>
          </cell>
          <cell r="DE19" t="str">
            <v>-</v>
          </cell>
          <cell r="DF19" t="str">
            <v>-</v>
          </cell>
          <cell r="DG19" t="str">
            <v>-</v>
          </cell>
          <cell r="DH19" t="str">
            <v>-</v>
          </cell>
          <cell r="DI19" t="str">
            <v>-</v>
          </cell>
          <cell r="DJ19" t="str">
            <v>-</v>
          </cell>
          <cell r="DK19" t="str">
            <v>-</v>
          </cell>
          <cell r="DL19" t="str">
            <v>-</v>
          </cell>
          <cell r="DM19" t="str">
            <v>-</v>
          </cell>
          <cell r="DN19" t="str">
            <v>-</v>
          </cell>
          <cell r="DO19" t="str">
            <v>-</v>
          </cell>
          <cell r="DP19" t="str">
            <v>-</v>
          </cell>
          <cell r="DQ19" t="str">
            <v>-</v>
          </cell>
          <cell r="DR19" t="str">
            <v>-</v>
          </cell>
          <cell r="DS19" t="str">
            <v>-</v>
          </cell>
          <cell r="DT19" t="str">
            <v>-</v>
          </cell>
          <cell r="DU19" t="str">
            <v>-</v>
          </cell>
          <cell r="DV19" t="str">
            <v>-</v>
          </cell>
          <cell r="DW19" t="str">
            <v>-</v>
          </cell>
          <cell r="DX19" t="str">
            <v>-</v>
          </cell>
          <cell r="DY19" t="str">
            <v>-</v>
          </cell>
          <cell r="DZ19" t="str">
            <v>-</v>
          </cell>
          <cell r="EA19" t="str">
            <v>-</v>
          </cell>
          <cell r="EB19" t="str">
            <v>-</v>
          </cell>
          <cell r="EC19" t="str">
            <v>-</v>
          </cell>
          <cell r="ED19" t="str">
            <v>-</v>
          </cell>
          <cell r="EE19" t="str">
            <v>-</v>
          </cell>
          <cell r="EF19" t="str">
            <v>-</v>
          </cell>
          <cell r="EG19" t="str">
            <v>-</v>
          </cell>
          <cell r="EH19" t="str">
            <v>-</v>
          </cell>
          <cell r="EI19" t="str">
            <v>-</v>
          </cell>
          <cell r="EJ19" t="str">
            <v>-</v>
          </cell>
          <cell r="EK19" t="str">
            <v>-</v>
          </cell>
          <cell r="EL19" t="str">
            <v>-</v>
          </cell>
          <cell r="EM19" t="str">
            <v>-</v>
          </cell>
          <cell r="EN19" t="str">
            <v>-</v>
          </cell>
          <cell r="EO19" t="str">
            <v>-</v>
          </cell>
          <cell r="EP19" t="str">
            <v>-</v>
          </cell>
          <cell r="EQ19" t="str">
            <v>-</v>
          </cell>
          <cell r="ER19" t="str">
            <v>-</v>
          </cell>
          <cell r="ES19" t="str">
            <v>-</v>
          </cell>
          <cell r="ET19" t="str">
            <v>-</v>
          </cell>
          <cell r="EU19" t="str">
            <v>-</v>
          </cell>
          <cell r="EV19" t="str">
            <v>-</v>
          </cell>
          <cell r="EW19" t="str">
            <v>-</v>
          </cell>
          <cell r="EX19" t="str">
            <v>-</v>
          </cell>
          <cell r="EY19" t="str">
            <v>-</v>
          </cell>
          <cell r="EZ19" t="str">
            <v>-</v>
          </cell>
          <cell r="FA19" t="str">
            <v>-</v>
          </cell>
          <cell r="FB19" t="str">
            <v>-</v>
          </cell>
          <cell r="FC19" t="str">
            <v>-</v>
          </cell>
          <cell r="FD19" t="str">
            <v>-</v>
          </cell>
          <cell r="FE19" t="str">
            <v>-</v>
          </cell>
          <cell r="FF19" t="str">
            <v>-</v>
          </cell>
          <cell r="FG19" t="str">
            <v>-</v>
          </cell>
          <cell r="FH19" t="str">
            <v>-</v>
          </cell>
          <cell r="FI19" t="str">
            <v>-</v>
          </cell>
          <cell r="FJ19" t="str">
            <v>-</v>
          </cell>
          <cell r="FK19" t="str">
            <v>-</v>
          </cell>
          <cell r="FL19" t="str">
            <v>-</v>
          </cell>
          <cell r="FM19" t="str">
            <v>-</v>
          </cell>
          <cell r="FN19" t="str">
            <v>-</v>
          </cell>
          <cell r="FO19" t="str">
            <v>-</v>
          </cell>
          <cell r="FP19" t="str">
            <v>-</v>
          </cell>
          <cell r="FQ19" t="str">
            <v>-</v>
          </cell>
          <cell r="FR19" t="str">
            <v>-</v>
          </cell>
          <cell r="FS19" t="str">
            <v>-</v>
          </cell>
          <cell r="FT19" t="str">
            <v>-</v>
          </cell>
          <cell r="FU19" t="str">
            <v>-</v>
          </cell>
          <cell r="FV19" t="str">
            <v>-</v>
          </cell>
          <cell r="FW19" t="str">
            <v>-</v>
          </cell>
          <cell r="FX19" t="str">
            <v>-</v>
          </cell>
          <cell r="FY19" t="str">
            <v>-</v>
          </cell>
          <cell r="FZ19" t="str">
            <v>-</v>
          </cell>
          <cell r="GA19" t="str">
            <v>-</v>
          </cell>
        </row>
        <row r="20">
          <cell r="A20" t="str">
            <v>A0039</v>
          </cell>
          <cell r="B20" t="str">
            <v>ALFI WAHYU ZAHARA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12</v>
          </cell>
          <cell r="P20">
            <v>303</v>
          </cell>
          <cell r="Q20">
            <v>25.25</v>
          </cell>
          <cell r="R20" t="str">
            <v>Level 1</v>
          </cell>
          <cell r="S20">
            <v>14</v>
          </cell>
          <cell r="T20">
            <v>395</v>
          </cell>
          <cell r="U20">
            <v>28.214285714285715</v>
          </cell>
          <cell r="V20" t="str">
            <v>Level 1</v>
          </cell>
          <cell r="W20">
            <v>4</v>
          </cell>
          <cell r="X20">
            <v>129</v>
          </cell>
          <cell r="Y20">
            <v>32.25</v>
          </cell>
          <cell r="Z20" t="str">
            <v>Level 2</v>
          </cell>
          <cell r="AA20">
            <v>8</v>
          </cell>
          <cell r="AB20">
            <v>213</v>
          </cell>
          <cell r="AC20">
            <v>26.625</v>
          </cell>
          <cell r="AD20" t="str">
            <v>Level 1</v>
          </cell>
          <cell r="AE20">
            <v>14</v>
          </cell>
          <cell r="AF20">
            <v>542</v>
          </cell>
          <cell r="AG20">
            <v>38.714285714285715</v>
          </cell>
          <cell r="AH20" t="str">
            <v>Level 2</v>
          </cell>
          <cell r="AI20">
            <v>20</v>
          </cell>
          <cell r="AJ20">
            <v>692</v>
          </cell>
          <cell r="AK20">
            <v>34.6</v>
          </cell>
          <cell r="AL20" t="str">
            <v>Level 2</v>
          </cell>
          <cell r="AM20">
            <v>20</v>
          </cell>
          <cell r="AN20">
            <v>692</v>
          </cell>
          <cell r="AO20">
            <v>34.6</v>
          </cell>
          <cell r="AP20" t="str">
            <v>Level 2</v>
          </cell>
          <cell r="AQ20">
            <v>16</v>
          </cell>
          <cell r="AR20">
            <v>539</v>
          </cell>
          <cell r="AS20">
            <v>33.6875</v>
          </cell>
          <cell r="AT20" t="str">
            <v>Level 2</v>
          </cell>
          <cell r="AU20">
            <v>14</v>
          </cell>
          <cell r="AV20">
            <v>496</v>
          </cell>
          <cell r="AW20">
            <v>35.428571428571431</v>
          </cell>
          <cell r="AX20" t="str">
            <v>Level 2</v>
          </cell>
          <cell r="AY20">
            <v>2</v>
          </cell>
          <cell r="AZ20">
            <v>91</v>
          </cell>
          <cell r="BA20">
            <v>45.5</v>
          </cell>
          <cell r="BB20" t="str">
            <v>Level 3</v>
          </cell>
          <cell r="BC20">
            <v>15</v>
          </cell>
          <cell r="BD20">
            <v>606</v>
          </cell>
          <cell r="BE20">
            <v>40.4</v>
          </cell>
          <cell r="BF20" t="str">
            <v>Level 3</v>
          </cell>
          <cell r="BG20">
            <v>17</v>
          </cell>
          <cell r="BH20">
            <v>661</v>
          </cell>
          <cell r="BI20">
            <v>38.882352941176471</v>
          </cell>
          <cell r="BJ20" t="str">
            <v>Level 2</v>
          </cell>
          <cell r="BK20">
            <v>19</v>
          </cell>
          <cell r="BL20">
            <v>802</v>
          </cell>
          <cell r="BM20">
            <v>42.210526315789473</v>
          </cell>
          <cell r="BN20" t="str">
            <v>Level 3</v>
          </cell>
          <cell r="BO20">
            <v>11</v>
          </cell>
          <cell r="BP20">
            <v>503</v>
          </cell>
          <cell r="BQ20">
            <v>45.727272727272727</v>
          </cell>
          <cell r="BR20" t="str">
            <v>Level 3</v>
          </cell>
          <cell r="BS20" t="str">
            <v>-</v>
          </cell>
          <cell r="BT20" t="str">
            <v>-</v>
          </cell>
          <cell r="BU20" t="str">
            <v>-</v>
          </cell>
          <cell r="BV20" t="str">
            <v>-</v>
          </cell>
          <cell r="BW20" t="str">
            <v>-</v>
          </cell>
          <cell r="BX20" t="str">
            <v>-</v>
          </cell>
          <cell r="BY20" t="str">
            <v>-</v>
          </cell>
          <cell r="BZ20" t="str">
            <v>-</v>
          </cell>
          <cell r="CA20">
            <v>14</v>
          </cell>
          <cell r="CB20">
            <v>514</v>
          </cell>
          <cell r="CC20">
            <v>36.714285714285715</v>
          </cell>
          <cell r="CD20" t="str">
            <v>Level 2</v>
          </cell>
          <cell r="CE20">
            <v>12</v>
          </cell>
          <cell r="CF20">
            <v>481</v>
          </cell>
          <cell r="CG20">
            <v>40.083333333333336</v>
          </cell>
          <cell r="CH20" t="str">
            <v>Level 3</v>
          </cell>
          <cell r="CI20">
            <v>8</v>
          </cell>
          <cell r="CJ20">
            <v>321</v>
          </cell>
          <cell r="CK20">
            <v>40.125</v>
          </cell>
          <cell r="CL20" t="str">
            <v>Level 3</v>
          </cell>
          <cell r="CM20" t="str">
            <v>-</v>
          </cell>
          <cell r="CN20" t="str">
            <v>-</v>
          </cell>
          <cell r="CO20" t="str">
            <v>-</v>
          </cell>
          <cell r="CP20" t="str">
            <v>-</v>
          </cell>
          <cell r="CQ20" t="str">
            <v>-</v>
          </cell>
          <cell r="CR20" t="str">
            <v>-</v>
          </cell>
          <cell r="CS20" t="str">
            <v>-</v>
          </cell>
          <cell r="CT20" t="str">
            <v>-</v>
          </cell>
          <cell r="CU20" t="str">
            <v>-</v>
          </cell>
          <cell r="CV20" t="str">
            <v>-</v>
          </cell>
          <cell r="CW20" t="str">
            <v>-</v>
          </cell>
          <cell r="CX20" t="str">
            <v>-</v>
          </cell>
          <cell r="CY20">
            <v>5</v>
          </cell>
          <cell r="CZ20">
            <v>168</v>
          </cell>
          <cell r="DA20">
            <v>33.6</v>
          </cell>
          <cell r="DB20" t="str">
            <v>Level 2</v>
          </cell>
          <cell r="DC20" t="str">
            <v>-</v>
          </cell>
          <cell r="DD20" t="str">
            <v>-</v>
          </cell>
          <cell r="DE20" t="str">
            <v>-</v>
          </cell>
          <cell r="DF20" t="str">
            <v>-</v>
          </cell>
          <cell r="DG20">
            <v>12</v>
          </cell>
          <cell r="DH20">
            <v>546</v>
          </cell>
          <cell r="DI20">
            <v>45.5</v>
          </cell>
          <cell r="DJ20" t="str">
            <v>Level 3</v>
          </cell>
          <cell r="DK20">
            <v>13</v>
          </cell>
          <cell r="DL20">
            <v>415</v>
          </cell>
          <cell r="DM20">
            <v>31.923076923076923</v>
          </cell>
          <cell r="DN20" t="str">
            <v>Level 2</v>
          </cell>
          <cell r="DO20">
            <v>12</v>
          </cell>
          <cell r="DP20">
            <v>425</v>
          </cell>
          <cell r="DQ20">
            <v>35.416666666666664</v>
          </cell>
          <cell r="DR20" t="str">
            <v>Level 2</v>
          </cell>
          <cell r="DS20">
            <v>8</v>
          </cell>
          <cell r="DT20">
            <v>292</v>
          </cell>
          <cell r="DU20">
            <v>36.5</v>
          </cell>
          <cell r="DV20" t="str">
            <v>Level 2</v>
          </cell>
          <cell r="DW20">
            <v>3</v>
          </cell>
          <cell r="DX20">
            <v>126</v>
          </cell>
          <cell r="DY20">
            <v>42</v>
          </cell>
          <cell r="DZ20" t="str">
            <v>Level 3</v>
          </cell>
          <cell r="EA20" t="str">
            <v>-</v>
          </cell>
          <cell r="EB20" t="str">
            <v>-</v>
          </cell>
          <cell r="EC20" t="str">
            <v>-</v>
          </cell>
          <cell r="ED20" t="str">
            <v>-</v>
          </cell>
          <cell r="EE20" t="str">
            <v>-</v>
          </cell>
          <cell r="EF20" t="str">
            <v>-</v>
          </cell>
          <cell r="EG20" t="str">
            <v>-</v>
          </cell>
          <cell r="EH20" t="str">
            <v>-</v>
          </cell>
          <cell r="EI20" t="str">
            <v>-</v>
          </cell>
          <cell r="EJ20" t="str">
            <v>-</v>
          </cell>
          <cell r="EK20" t="str">
            <v>-</v>
          </cell>
          <cell r="EL20" t="str">
            <v>-</v>
          </cell>
          <cell r="EM20">
            <v>1</v>
          </cell>
          <cell r="EN20">
            <v>21</v>
          </cell>
          <cell r="EO20">
            <v>21</v>
          </cell>
          <cell r="EP20" t="str">
            <v>Level 1</v>
          </cell>
          <cell r="EQ20" t="str">
            <v>-</v>
          </cell>
          <cell r="ER20" t="str">
            <v>-</v>
          </cell>
          <cell r="ES20" t="str">
            <v>-</v>
          </cell>
          <cell r="ET20" t="str">
            <v>-</v>
          </cell>
          <cell r="EU20" t="str">
            <v>-</v>
          </cell>
          <cell r="EV20" t="str">
            <v>-</v>
          </cell>
          <cell r="EW20" t="str">
            <v>-</v>
          </cell>
          <cell r="EX20" t="str">
            <v>-</v>
          </cell>
          <cell r="EY20">
            <v>12</v>
          </cell>
          <cell r="EZ20">
            <v>384</v>
          </cell>
          <cell r="FA20">
            <v>32</v>
          </cell>
          <cell r="FB20" t="str">
            <v>Level 2</v>
          </cell>
          <cell r="FC20" t="str">
            <v>-</v>
          </cell>
          <cell r="FD20" t="str">
            <v>-</v>
          </cell>
          <cell r="FE20" t="str">
            <v>-</v>
          </cell>
          <cell r="FF20" t="str">
            <v>-</v>
          </cell>
          <cell r="FG20" t="str">
            <v>-</v>
          </cell>
          <cell r="FH20" t="str">
            <v>-</v>
          </cell>
          <cell r="FI20" t="str">
            <v>-</v>
          </cell>
          <cell r="FJ20" t="str">
            <v>-</v>
          </cell>
          <cell r="FK20" t="str">
            <v>-</v>
          </cell>
          <cell r="FL20" t="str">
            <v>-</v>
          </cell>
          <cell r="FM20" t="str">
            <v>-</v>
          </cell>
          <cell r="FN20" t="str">
            <v>-</v>
          </cell>
          <cell r="FO20" t="str">
            <v>-</v>
          </cell>
          <cell r="FP20" t="str">
            <v>-</v>
          </cell>
          <cell r="FQ20" t="str">
            <v>-</v>
          </cell>
          <cell r="FR20" t="str">
            <v>-</v>
          </cell>
          <cell r="FS20" t="str">
            <v>-</v>
          </cell>
          <cell r="FT20" t="str">
            <v>-</v>
          </cell>
          <cell r="FU20" t="str">
            <v>-</v>
          </cell>
          <cell r="FV20" t="str">
            <v>-</v>
          </cell>
          <cell r="FW20" t="str">
            <v>-</v>
          </cell>
          <cell r="FX20" t="str">
            <v>-</v>
          </cell>
          <cell r="FY20" t="str">
            <v>-</v>
          </cell>
          <cell r="FZ20" t="str">
            <v>-</v>
          </cell>
          <cell r="GA20" t="str">
            <v>-</v>
          </cell>
        </row>
        <row r="21">
          <cell r="A21" t="str">
            <v>A0167</v>
          </cell>
          <cell r="B21" t="str">
            <v>Safa Aqilla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7</v>
          </cell>
          <cell r="P21">
            <v>134</v>
          </cell>
          <cell r="Q21">
            <v>19.142857142857142</v>
          </cell>
          <cell r="R21" t="str">
            <v>Level 1</v>
          </cell>
          <cell r="S21">
            <v>19</v>
          </cell>
          <cell r="T21">
            <v>457</v>
          </cell>
          <cell r="U21">
            <v>24.05263157894737</v>
          </cell>
          <cell r="V21" t="str">
            <v>Level 1</v>
          </cell>
          <cell r="W21">
            <v>19</v>
          </cell>
          <cell r="X21">
            <v>617</v>
          </cell>
          <cell r="Y21">
            <v>32.473684210526315</v>
          </cell>
          <cell r="Z21" t="str">
            <v>Level 2</v>
          </cell>
          <cell r="AA21">
            <v>15</v>
          </cell>
          <cell r="AB21">
            <v>607</v>
          </cell>
          <cell r="AC21">
            <v>40.466666666666669</v>
          </cell>
          <cell r="AD21" t="str">
            <v>Level 3</v>
          </cell>
          <cell r="AE21">
            <v>16</v>
          </cell>
          <cell r="AF21">
            <v>645</v>
          </cell>
          <cell r="AG21">
            <v>40.3125</v>
          </cell>
          <cell r="AH21" t="str">
            <v>Level 3</v>
          </cell>
          <cell r="AI21">
            <v>18</v>
          </cell>
          <cell r="AJ21">
            <v>627</v>
          </cell>
          <cell r="AK21">
            <v>34.833333333333336</v>
          </cell>
          <cell r="AL21" t="str">
            <v>Level 2</v>
          </cell>
          <cell r="AM21">
            <v>26</v>
          </cell>
          <cell r="AN21">
            <v>1043</v>
          </cell>
          <cell r="AO21">
            <v>40.115384615384613</v>
          </cell>
          <cell r="AP21" t="str">
            <v>Level 3</v>
          </cell>
          <cell r="AQ21">
            <v>20</v>
          </cell>
          <cell r="AR21">
            <v>751</v>
          </cell>
          <cell r="AS21">
            <v>37.549999999999997</v>
          </cell>
          <cell r="AT21" t="str">
            <v>Level 2</v>
          </cell>
          <cell r="AU21">
            <v>23</v>
          </cell>
          <cell r="AV21">
            <v>1005</v>
          </cell>
          <cell r="AW21">
            <v>43.695652173913047</v>
          </cell>
          <cell r="AX21" t="str">
            <v>Level 3</v>
          </cell>
          <cell r="AY21">
            <v>19</v>
          </cell>
          <cell r="AZ21">
            <v>816</v>
          </cell>
          <cell r="BA21">
            <v>42.94736842105263</v>
          </cell>
          <cell r="BB21" t="str">
            <v>Level 3</v>
          </cell>
          <cell r="BC21">
            <v>14</v>
          </cell>
          <cell r="BD21">
            <v>615</v>
          </cell>
          <cell r="BE21">
            <v>43.928571428571431</v>
          </cell>
          <cell r="BF21" t="str">
            <v>Level 3</v>
          </cell>
          <cell r="BG21">
            <v>10</v>
          </cell>
          <cell r="BH21">
            <v>430</v>
          </cell>
          <cell r="BI21">
            <v>43</v>
          </cell>
          <cell r="BJ21" t="str">
            <v>Level 3</v>
          </cell>
          <cell r="BK21">
            <v>13</v>
          </cell>
          <cell r="BL21">
            <v>679</v>
          </cell>
          <cell r="BM21">
            <v>52.230769230769234</v>
          </cell>
          <cell r="BN21" t="str">
            <v>Level 3</v>
          </cell>
          <cell r="BO21">
            <v>12</v>
          </cell>
          <cell r="BP21">
            <v>665</v>
          </cell>
          <cell r="BQ21">
            <v>55.416666666666664</v>
          </cell>
          <cell r="BR21" t="str">
            <v>Level 3</v>
          </cell>
          <cell r="BS21">
            <v>11</v>
          </cell>
          <cell r="BT21">
            <v>570</v>
          </cell>
          <cell r="BU21">
            <v>51.81818181818182</v>
          </cell>
          <cell r="BV21" t="str">
            <v>Level 3</v>
          </cell>
          <cell r="BW21">
            <v>11</v>
          </cell>
          <cell r="BX21">
            <v>446</v>
          </cell>
          <cell r="BY21">
            <v>40.545454545454547</v>
          </cell>
          <cell r="BZ21" t="str">
            <v>Level 3</v>
          </cell>
          <cell r="CA21">
            <v>11</v>
          </cell>
          <cell r="CB21">
            <v>444</v>
          </cell>
          <cell r="CC21">
            <v>40.363636363636367</v>
          </cell>
          <cell r="CD21" t="str">
            <v>Level 3</v>
          </cell>
          <cell r="CE21">
            <v>4</v>
          </cell>
          <cell r="CF21">
            <v>114</v>
          </cell>
          <cell r="CG21">
            <v>28.5</v>
          </cell>
          <cell r="CH21" t="str">
            <v>Level 1</v>
          </cell>
          <cell r="CI21" t="str">
            <v>-</v>
          </cell>
          <cell r="CJ21" t="str">
            <v>-</v>
          </cell>
          <cell r="CK21" t="str">
            <v>-</v>
          </cell>
          <cell r="CL21" t="str">
            <v>-</v>
          </cell>
          <cell r="CM21" t="str">
            <v>-</v>
          </cell>
          <cell r="CN21" t="str">
            <v>-</v>
          </cell>
          <cell r="CO21" t="str">
            <v>-</v>
          </cell>
          <cell r="CP21" t="str">
            <v>-</v>
          </cell>
          <cell r="CQ21" t="str">
            <v>-</v>
          </cell>
          <cell r="CR21" t="str">
            <v>-</v>
          </cell>
          <cell r="CS21" t="str">
            <v>-</v>
          </cell>
          <cell r="CT21" t="str">
            <v>-</v>
          </cell>
          <cell r="CU21" t="str">
            <v>-</v>
          </cell>
          <cell r="CV21" t="str">
            <v>-</v>
          </cell>
          <cell r="CW21" t="str">
            <v>-</v>
          </cell>
          <cell r="CX21" t="str">
            <v>-</v>
          </cell>
          <cell r="CY21" t="str">
            <v>-</v>
          </cell>
          <cell r="CZ21" t="str">
            <v>-</v>
          </cell>
          <cell r="DA21" t="str">
            <v>-</v>
          </cell>
          <cell r="DB21" t="str">
            <v>-</v>
          </cell>
          <cell r="DC21" t="str">
            <v>-</v>
          </cell>
          <cell r="DD21" t="str">
            <v>-</v>
          </cell>
          <cell r="DE21" t="str">
            <v>-</v>
          </cell>
          <cell r="DF21" t="str">
            <v>-</v>
          </cell>
          <cell r="DG21" t="str">
            <v>-</v>
          </cell>
          <cell r="DH21" t="str">
            <v>-</v>
          </cell>
          <cell r="DI21" t="str">
            <v>-</v>
          </cell>
          <cell r="DJ21" t="str">
            <v>-</v>
          </cell>
          <cell r="DK21" t="str">
            <v>-</v>
          </cell>
          <cell r="DL21" t="str">
            <v>-</v>
          </cell>
          <cell r="DM21" t="str">
            <v>-</v>
          </cell>
          <cell r="DN21" t="str">
            <v>-</v>
          </cell>
          <cell r="DO21" t="str">
            <v>-</v>
          </cell>
          <cell r="DP21" t="str">
            <v>-</v>
          </cell>
          <cell r="DQ21" t="str">
            <v>-</v>
          </cell>
          <cell r="DR21" t="str">
            <v>-</v>
          </cell>
          <cell r="DS21" t="str">
            <v>-</v>
          </cell>
          <cell r="DT21" t="str">
            <v>-</v>
          </cell>
          <cell r="DU21" t="str">
            <v>-</v>
          </cell>
          <cell r="DV21" t="str">
            <v>-</v>
          </cell>
          <cell r="DW21" t="str">
            <v>-</v>
          </cell>
          <cell r="DX21" t="str">
            <v>-</v>
          </cell>
          <cell r="DY21" t="str">
            <v>-</v>
          </cell>
          <cell r="DZ21" t="str">
            <v>-</v>
          </cell>
          <cell r="EA21" t="str">
            <v>-</v>
          </cell>
          <cell r="EB21" t="str">
            <v>-</v>
          </cell>
          <cell r="EC21" t="str">
            <v>-</v>
          </cell>
          <cell r="ED21" t="str">
            <v>-</v>
          </cell>
          <cell r="EE21" t="str">
            <v>-</v>
          </cell>
          <cell r="EF21" t="str">
            <v>-</v>
          </cell>
          <cell r="EG21" t="str">
            <v>-</v>
          </cell>
          <cell r="EH21" t="str">
            <v>-</v>
          </cell>
          <cell r="EI21" t="str">
            <v>-</v>
          </cell>
          <cell r="EJ21" t="str">
            <v>-</v>
          </cell>
          <cell r="EK21" t="str">
            <v>-</v>
          </cell>
          <cell r="EL21" t="str">
            <v>-</v>
          </cell>
          <cell r="EM21" t="str">
            <v>-</v>
          </cell>
          <cell r="EN21" t="str">
            <v>-</v>
          </cell>
          <cell r="EO21" t="str">
            <v>-</v>
          </cell>
          <cell r="EP21" t="str">
            <v>-</v>
          </cell>
          <cell r="EQ21" t="str">
            <v>-</v>
          </cell>
          <cell r="ER21" t="str">
            <v>-</v>
          </cell>
          <cell r="ES21" t="str">
            <v>-</v>
          </cell>
          <cell r="ET21" t="str">
            <v>-</v>
          </cell>
          <cell r="EU21" t="str">
            <v>-</v>
          </cell>
          <cell r="EV21" t="str">
            <v>-</v>
          </cell>
          <cell r="EW21" t="str">
            <v>-</v>
          </cell>
          <cell r="EX21" t="str">
            <v>-</v>
          </cell>
          <cell r="EY21" t="str">
            <v>-</v>
          </cell>
          <cell r="EZ21" t="str">
            <v>-</v>
          </cell>
          <cell r="FA21" t="str">
            <v>-</v>
          </cell>
          <cell r="FB21" t="str">
            <v>-</v>
          </cell>
          <cell r="FC21" t="str">
            <v>-</v>
          </cell>
          <cell r="FD21" t="str">
            <v>-</v>
          </cell>
          <cell r="FE21" t="str">
            <v>-</v>
          </cell>
          <cell r="FF21" t="str">
            <v>-</v>
          </cell>
          <cell r="FG21" t="str">
            <v>-</v>
          </cell>
          <cell r="FH21" t="str">
            <v>-</v>
          </cell>
          <cell r="FI21" t="str">
            <v>-</v>
          </cell>
          <cell r="FJ21" t="str">
            <v>-</v>
          </cell>
          <cell r="FK21" t="str">
            <v>-</v>
          </cell>
          <cell r="FL21" t="str">
            <v>-</v>
          </cell>
          <cell r="FM21" t="str">
            <v>-</v>
          </cell>
          <cell r="FN21" t="str">
            <v>-</v>
          </cell>
          <cell r="FO21" t="str">
            <v>-</v>
          </cell>
          <cell r="FP21" t="str">
            <v>-</v>
          </cell>
          <cell r="FQ21" t="str">
            <v>-</v>
          </cell>
          <cell r="FR21" t="str">
            <v>-</v>
          </cell>
          <cell r="FS21" t="str">
            <v>-</v>
          </cell>
          <cell r="FT21" t="str">
            <v>-</v>
          </cell>
          <cell r="FU21" t="str">
            <v>-</v>
          </cell>
          <cell r="FV21" t="str">
            <v>-</v>
          </cell>
          <cell r="FW21" t="str">
            <v>-</v>
          </cell>
          <cell r="FX21" t="str">
            <v>-</v>
          </cell>
          <cell r="FY21" t="str">
            <v>-</v>
          </cell>
          <cell r="FZ21" t="str">
            <v>-</v>
          </cell>
          <cell r="GA21" t="str">
            <v>-</v>
          </cell>
        </row>
        <row r="22">
          <cell r="A22">
            <v>90616</v>
          </cell>
          <cell r="B22" t="str">
            <v>WIDYA BUDI PRAYOGO</v>
          </cell>
          <cell r="C22">
            <v>2</v>
          </cell>
          <cell r="D22">
            <v>35</v>
          </cell>
          <cell r="E22">
            <v>17.5</v>
          </cell>
          <cell r="F22" t="str">
            <v>Level 1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10</v>
          </cell>
          <cell r="X22">
            <v>239</v>
          </cell>
          <cell r="Y22">
            <v>23.9</v>
          </cell>
          <cell r="Z22" t="str">
            <v>Level 1</v>
          </cell>
          <cell r="AA22" t="str">
            <v>-</v>
          </cell>
          <cell r="AB22" t="str">
            <v>-</v>
          </cell>
          <cell r="AC22" t="str">
            <v>-</v>
          </cell>
          <cell r="AD22" t="str">
            <v>-</v>
          </cell>
          <cell r="AE22">
            <v>2</v>
          </cell>
          <cell r="AF22">
            <v>37</v>
          </cell>
          <cell r="AG22">
            <v>18.5</v>
          </cell>
          <cell r="AH22" t="str">
            <v>Level 1</v>
          </cell>
          <cell r="AI22" t="str">
            <v>-</v>
          </cell>
          <cell r="AJ22" t="str">
            <v>-</v>
          </cell>
          <cell r="AK22" t="str">
            <v>-</v>
          </cell>
          <cell r="AL22" t="str">
            <v>-</v>
          </cell>
          <cell r="AM22" t="str">
            <v>-</v>
          </cell>
          <cell r="AN22" t="str">
            <v>-</v>
          </cell>
          <cell r="AO22" t="str">
            <v>-</v>
          </cell>
          <cell r="AP22" t="str">
            <v>-</v>
          </cell>
          <cell r="AQ22" t="str">
            <v>-</v>
          </cell>
          <cell r="AR22" t="str">
            <v>-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>-</v>
          </cell>
          <cell r="AW22" t="str">
            <v>-</v>
          </cell>
          <cell r="AX22" t="str">
            <v>-</v>
          </cell>
          <cell r="AY22" t="str">
            <v>-</v>
          </cell>
          <cell r="AZ22" t="str">
            <v>-</v>
          </cell>
          <cell r="BA22" t="str">
            <v>-</v>
          </cell>
          <cell r="BB22" t="str">
            <v>-</v>
          </cell>
          <cell r="BC22" t="str">
            <v>-</v>
          </cell>
          <cell r="BD22" t="str">
            <v>-</v>
          </cell>
          <cell r="BE22" t="str">
            <v>-</v>
          </cell>
          <cell r="BF22" t="str">
            <v>-</v>
          </cell>
          <cell r="BG22" t="str">
            <v>-</v>
          </cell>
          <cell r="BH22" t="str">
            <v>-</v>
          </cell>
          <cell r="BI22" t="str">
            <v>-</v>
          </cell>
          <cell r="BJ22" t="str">
            <v>-</v>
          </cell>
          <cell r="BK22" t="str">
            <v>-</v>
          </cell>
          <cell r="BL22" t="str">
            <v>-</v>
          </cell>
          <cell r="BM22" t="str">
            <v>-</v>
          </cell>
          <cell r="BN22" t="str">
            <v>-</v>
          </cell>
          <cell r="BO22" t="str">
            <v>-</v>
          </cell>
          <cell r="BP22" t="str">
            <v>-</v>
          </cell>
          <cell r="BQ22" t="str">
            <v>-</v>
          </cell>
          <cell r="BR22" t="str">
            <v>-</v>
          </cell>
          <cell r="BS22" t="str">
            <v>-</v>
          </cell>
          <cell r="BT22" t="str">
            <v>-</v>
          </cell>
          <cell r="BU22" t="str">
            <v>-</v>
          </cell>
          <cell r="BV22" t="str">
            <v>-</v>
          </cell>
          <cell r="BW22" t="str">
            <v>-</v>
          </cell>
          <cell r="BX22" t="str">
            <v>-</v>
          </cell>
          <cell r="BY22" t="str">
            <v>-</v>
          </cell>
          <cell r="BZ22" t="str">
            <v>-</v>
          </cell>
          <cell r="CA22" t="str">
            <v>-</v>
          </cell>
          <cell r="CB22" t="str">
            <v>-</v>
          </cell>
          <cell r="CC22" t="str">
            <v>-</v>
          </cell>
          <cell r="CD22" t="str">
            <v>-</v>
          </cell>
          <cell r="CE22" t="str">
            <v>-</v>
          </cell>
          <cell r="CF22" t="str">
            <v>-</v>
          </cell>
          <cell r="CG22" t="str">
            <v>-</v>
          </cell>
          <cell r="CH22" t="str">
            <v>-</v>
          </cell>
          <cell r="CI22" t="str">
            <v>-</v>
          </cell>
          <cell r="CJ22" t="str">
            <v>-</v>
          </cell>
          <cell r="CK22" t="str">
            <v>-</v>
          </cell>
          <cell r="CL22" t="str">
            <v>-</v>
          </cell>
          <cell r="CM22" t="str">
            <v>-</v>
          </cell>
          <cell r="CN22" t="str">
            <v>-</v>
          </cell>
          <cell r="CO22" t="str">
            <v>-</v>
          </cell>
          <cell r="CP22" t="str">
            <v>-</v>
          </cell>
          <cell r="CQ22" t="str">
            <v>-</v>
          </cell>
          <cell r="CR22" t="str">
            <v>-</v>
          </cell>
          <cell r="CS22" t="str">
            <v>-</v>
          </cell>
          <cell r="CT22" t="str">
            <v>-</v>
          </cell>
          <cell r="CU22" t="str">
            <v>-</v>
          </cell>
          <cell r="CV22" t="str">
            <v>-</v>
          </cell>
          <cell r="CW22" t="str">
            <v>-</v>
          </cell>
          <cell r="CX22" t="str">
            <v>-</v>
          </cell>
          <cell r="CY22" t="str">
            <v>-</v>
          </cell>
          <cell r="CZ22" t="str">
            <v>-</v>
          </cell>
          <cell r="DA22" t="str">
            <v>-</v>
          </cell>
          <cell r="DB22" t="str">
            <v>-</v>
          </cell>
          <cell r="DC22" t="str">
            <v>-</v>
          </cell>
          <cell r="DD22" t="str">
            <v>-</v>
          </cell>
          <cell r="DE22" t="str">
            <v>-</v>
          </cell>
          <cell r="DF22" t="str">
            <v>-</v>
          </cell>
          <cell r="DG22" t="str">
            <v>-</v>
          </cell>
          <cell r="DH22" t="str">
            <v>-</v>
          </cell>
          <cell r="DI22" t="str">
            <v>-</v>
          </cell>
          <cell r="DJ22" t="str">
            <v>-</v>
          </cell>
          <cell r="DK22" t="str">
            <v>-</v>
          </cell>
          <cell r="DL22" t="str">
            <v>-</v>
          </cell>
          <cell r="DM22" t="str">
            <v>-</v>
          </cell>
          <cell r="DN22" t="str">
            <v>-</v>
          </cell>
          <cell r="DO22" t="str">
            <v>-</v>
          </cell>
          <cell r="DP22" t="str">
            <v>-</v>
          </cell>
          <cell r="DQ22" t="str">
            <v>-</v>
          </cell>
          <cell r="DR22" t="str">
            <v>-</v>
          </cell>
          <cell r="DS22" t="str">
            <v>-</v>
          </cell>
          <cell r="DT22" t="str">
            <v>-</v>
          </cell>
          <cell r="DU22" t="str">
            <v>-</v>
          </cell>
          <cell r="DV22" t="str">
            <v>-</v>
          </cell>
          <cell r="DW22" t="str">
            <v>-</v>
          </cell>
          <cell r="DX22" t="str">
            <v>-</v>
          </cell>
          <cell r="DY22" t="str">
            <v>-</v>
          </cell>
          <cell r="DZ22" t="str">
            <v>-</v>
          </cell>
          <cell r="EA22" t="str">
            <v>-</v>
          </cell>
          <cell r="EB22" t="str">
            <v>-</v>
          </cell>
          <cell r="EC22" t="str">
            <v>-</v>
          </cell>
          <cell r="ED22" t="str">
            <v>-</v>
          </cell>
          <cell r="EE22" t="str">
            <v>-</v>
          </cell>
          <cell r="EF22" t="str">
            <v>-</v>
          </cell>
          <cell r="EG22" t="str">
            <v>-</v>
          </cell>
          <cell r="EH22" t="str">
            <v>-</v>
          </cell>
          <cell r="EI22" t="str">
            <v>-</v>
          </cell>
          <cell r="EJ22" t="str">
            <v>-</v>
          </cell>
          <cell r="EK22" t="str">
            <v>-</v>
          </cell>
          <cell r="EL22" t="str">
            <v>-</v>
          </cell>
          <cell r="EM22" t="str">
            <v>-</v>
          </cell>
          <cell r="EN22" t="str">
            <v>-</v>
          </cell>
          <cell r="EO22" t="str">
            <v>-</v>
          </cell>
          <cell r="EP22" t="str">
            <v>-</v>
          </cell>
          <cell r="EQ22" t="str">
            <v>-</v>
          </cell>
          <cell r="ER22" t="str">
            <v>-</v>
          </cell>
          <cell r="ES22" t="str">
            <v>-</v>
          </cell>
          <cell r="ET22" t="str">
            <v>-</v>
          </cell>
          <cell r="EU22" t="str">
            <v>-</v>
          </cell>
          <cell r="EV22" t="str">
            <v>-</v>
          </cell>
          <cell r="EW22" t="str">
            <v>-</v>
          </cell>
          <cell r="EX22" t="str">
            <v>-</v>
          </cell>
          <cell r="EY22" t="str">
            <v>-</v>
          </cell>
          <cell r="EZ22" t="str">
            <v>-</v>
          </cell>
          <cell r="FA22" t="str">
            <v>-</v>
          </cell>
          <cell r="FB22" t="str">
            <v>-</v>
          </cell>
          <cell r="FC22" t="str">
            <v>-</v>
          </cell>
          <cell r="FD22" t="str">
            <v>-</v>
          </cell>
          <cell r="FE22" t="str">
            <v>-</v>
          </cell>
          <cell r="FF22" t="str">
            <v>-</v>
          </cell>
          <cell r="FG22" t="str">
            <v>-</v>
          </cell>
          <cell r="FH22" t="str">
            <v>-</v>
          </cell>
          <cell r="FI22" t="str">
            <v>-</v>
          </cell>
          <cell r="FJ22" t="str">
            <v>-</v>
          </cell>
          <cell r="FK22" t="str">
            <v>-</v>
          </cell>
          <cell r="FL22" t="str">
            <v>-</v>
          </cell>
          <cell r="FM22" t="str">
            <v>-</v>
          </cell>
          <cell r="FN22" t="str">
            <v>-</v>
          </cell>
          <cell r="FO22" t="str">
            <v>-</v>
          </cell>
          <cell r="FP22" t="str">
            <v>-</v>
          </cell>
          <cell r="FQ22" t="str">
            <v>-</v>
          </cell>
          <cell r="FR22" t="str">
            <v>-</v>
          </cell>
          <cell r="FS22" t="str">
            <v>-</v>
          </cell>
          <cell r="FT22" t="str">
            <v>-</v>
          </cell>
          <cell r="FU22" t="str">
            <v>-</v>
          </cell>
          <cell r="FV22" t="str">
            <v>-</v>
          </cell>
          <cell r="FW22" t="str">
            <v>-</v>
          </cell>
          <cell r="FX22" t="str">
            <v>-</v>
          </cell>
          <cell r="FY22" t="str">
            <v>-</v>
          </cell>
          <cell r="FZ22" t="str">
            <v>-</v>
          </cell>
          <cell r="GA22" t="str">
            <v>-</v>
          </cell>
        </row>
        <row r="23">
          <cell r="A23" t="str">
            <v>A0043</v>
          </cell>
          <cell r="B23" t="str">
            <v>RIYANI ARFARASARI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1</v>
          </cell>
          <cell r="L23">
            <v>21</v>
          </cell>
          <cell r="M23">
            <v>21</v>
          </cell>
          <cell r="N23" t="str">
            <v>Level 1</v>
          </cell>
          <cell r="O23">
            <v>12</v>
          </cell>
          <cell r="P23">
            <v>395</v>
          </cell>
          <cell r="Q23">
            <v>32.916666666666664</v>
          </cell>
          <cell r="R23" t="str">
            <v>Level 2</v>
          </cell>
          <cell r="S23">
            <v>16</v>
          </cell>
          <cell r="T23">
            <v>446</v>
          </cell>
          <cell r="U23">
            <v>27.875</v>
          </cell>
          <cell r="V23" t="str">
            <v>Level 1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>
            <v>5</v>
          </cell>
          <cell r="AF23">
            <v>166</v>
          </cell>
          <cell r="AG23">
            <v>33.200000000000003</v>
          </cell>
          <cell r="AH23" t="str">
            <v>Level 2</v>
          </cell>
          <cell r="AI23">
            <v>23</v>
          </cell>
          <cell r="AJ23">
            <v>735</v>
          </cell>
          <cell r="AK23">
            <v>31.956521739130434</v>
          </cell>
          <cell r="AL23" t="str">
            <v>Level 2</v>
          </cell>
          <cell r="AM23">
            <v>27</v>
          </cell>
          <cell r="AN23">
            <v>958</v>
          </cell>
          <cell r="AO23">
            <v>35.481481481481481</v>
          </cell>
          <cell r="AP23" t="str">
            <v>Level 2</v>
          </cell>
          <cell r="AQ23">
            <v>23</v>
          </cell>
          <cell r="AR23">
            <v>808</v>
          </cell>
          <cell r="AS23">
            <v>35.130434782608695</v>
          </cell>
          <cell r="AT23" t="str">
            <v>Level 2</v>
          </cell>
          <cell r="AU23">
            <v>27</v>
          </cell>
          <cell r="AV23">
            <v>1116</v>
          </cell>
          <cell r="AW23">
            <v>41.333333333333336</v>
          </cell>
          <cell r="AX23" t="str">
            <v>Level 3</v>
          </cell>
          <cell r="AY23">
            <v>22</v>
          </cell>
          <cell r="AZ23">
            <v>869</v>
          </cell>
          <cell r="BA23">
            <v>39.5</v>
          </cell>
          <cell r="BB23" t="str">
            <v>Level 2</v>
          </cell>
          <cell r="BC23">
            <v>15</v>
          </cell>
          <cell r="BD23">
            <v>582</v>
          </cell>
          <cell r="BE23">
            <v>38.799999999999997</v>
          </cell>
          <cell r="BF23" t="str">
            <v>Level 2</v>
          </cell>
          <cell r="BG23">
            <v>13</v>
          </cell>
          <cell r="BH23">
            <v>510</v>
          </cell>
          <cell r="BI23">
            <v>39.230769230769234</v>
          </cell>
          <cell r="BJ23" t="str">
            <v>Level 2</v>
          </cell>
          <cell r="BK23">
            <v>12</v>
          </cell>
          <cell r="BL23">
            <v>518</v>
          </cell>
          <cell r="BM23">
            <v>43.166666666666664</v>
          </cell>
          <cell r="BN23" t="str">
            <v>Level 3</v>
          </cell>
          <cell r="BO23" t="str">
            <v>-</v>
          </cell>
          <cell r="BP23" t="str">
            <v>-</v>
          </cell>
          <cell r="BQ23" t="str">
            <v>-</v>
          </cell>
          <cell r="BR23" t="str">
            <v>-</v>
          </cell>
          <cell r="BS23">
            <v>11</v>
          </cell>
          <cell r="BT23">
            <v>500</v>
          </cell>
          <cell r="BU23">
            <v>45.454545454545453</v>
          </cell>
          <cell r="BV23" t="str">
            <v>Level 3</v>
          </cell>
          <cell r="BW23">
            <v>5</v>
          </cell>
          <cell r="BX23">
            <v>173</v>
          </cell>
          <cell r="BY23">
            <v>34.6</v>
          </cell>
          <cell r="BZ23" t="str">
            <v>Level 2</v>
          </cell>
          <cell r="CA23">
            <v>7</v>
          </cell>
          <cell r="CB23">
            <v>214</v>
          </cell>
          <cell r="CC23">
            <v>30.571428571428573</v>
          </cell>
          <cell r="CD23" t="str">
            <v>Level 2</v>
          </cell>
          <cell r="CE23">
            <v>2</v>
          </cell>
          <cell r="CF23">
            <v>72</v>
          </cell>
          <cell r="CG23">
            <v>36</v>
          </cell>
          <cell r="CH23" t="str">
            <v>Level 2</v>
          </cell>
          <cell r="CI23">
            <v>6</v>
          </cell>
          <cell r="CJ23">
            <v>225</v>
          </cell>
          <cell r="CK23">
            <v>37.5</v>
          </cell>
          <cell r="CL23" t="str">
            <v>Level 2</v>
          </cell>
          <cell r="CM23" t="str">
            <v>-</v>
          </cell>
          <cell r="CN23" t="str">
            <v>-</v>
          </cell>
          <cell r="CO23" t="str">
            <v>-</v>
          </cell>
          <cell r="CP23" t="str">
            <v>-</v>
          </cell>
          <cell r="CQ23">
            <v>10</v>
          </cell>
          <cell r="CR23">
            <v>349</v>
          </cell>
          <cell r="CS23">
            <v>34.9</v>
          </cell>
          <cell r="CT23" t="str">
            <v>Level 2</v>
          </cell>
          <cell r="CU23">
            <v>26</v>
          </cell>
          <cell r="CV23">
            <v>1021</v>
          </cell>
          <cell r="CW23">
            <v>39.269230769230766</v>
          </cell>
          <cell r="CX23" t="str">
            <v>Level 2</v>
          </cell>
          <cell r="CY23">
            <v>27</v>
          </cell>
          <cell r="CZ23">
            <v>1058</v>
          </cell>
          <cell r="DA23">
            <v>39.185185185185183</v>
          </cell>
          <cell r="DB23" t="str">
            <v>Level 2</v>
          </cell>
          <cell r="DC23">
            <v>25</v>
          </cell>
          <cell r="DD23">
            <v>1066</v>
          </cell>
          <cell r="DE23">
            <v>42.64</v>
          </cell>
          <cell r="DF23" t="str">
            <v>Level 3</v>
          </cell>
          <cell r="DG23">
            <v>25</v>
          </cell>
          <cell r="DH23">
            <v>1205</v>
          </cell>
          <cell r="DI23">
            <v>48.2</v>
          </cell>
          <cell r="DJ23" t="str">
            <v>Level 3</v>
          </cell>
          <cell r="DK23">
            <v>22</v>
          </cell>
          <cell r="DL23">
            <v>737</v>
          </cell>
          <cell r="DM23">
            <v>33.5</v>
          </cell>
          <cell r="DN23" t="str">
            <v>Level 2</v>
          </cell>
          <cell r="DO23">
            <v>26</v>
          </cell>
          <cell r="DP23">
            <v>988</v>
          </cell>
          <cell r="DQ23">
            <v>38</v>
          </cell>
          <cell r="DR23" t="str">
            <v>Level 2</v>
          </cell>
          <cell r="DS23">
            <v>26</v>
          </cell>
          <cell r="DT23">
            <v>986</v>
          </cell>
          <cell r="DU23">
            <v>37.92307692307692</v>
          </cell>
          <cell r="DV23" t="str">
            <v>Level 2</v>
          </cell>
          <cell r="DW23">
            <v>26</v>
          </cell>
          <cell r="DX23">
            <v>1220</v>
          </cell>
          <cell r="DY23">
            <v>46.92307692307692</v>
          </cell>
          <cell r="DZ23" t="str">
            <v>Level 3</v>
          </cell>
          <cell r="EA23">
            <v>24</v>
          </cell>
          <cell r="EB23">
            <v>1068</v>
          </cell>
          <cell r="EC23">
            <v>44.5</v>
          </cell>
          <cell r="ED23" t="str">
            <v>Level 3</v>
          </cell>
          <cell r="EE23">
            <v>26</v>
          </cell>
          <cell r="EF23">
            <v>1060</v>
          </cell>
          <cell r="EG23">
            <v>40.769230769230766</v>
          </cell>
          <cell r="EH23" t="str">
            <v>Level 3</v>
          </cell>
          <cell r="EI23">
            <v>21</v>
          </cell>
          <cell r="EJ23">
            <v>861</v>
          </cell>
          <cell r="EK23">
            <v>41</v>
          </cell>
          <cell r="EL23" t="str">
            <v>Level 3</v>
          </cell>
          <cell r="EM23">
            <v>28</v>
          </cell>
          <cell r="EN23">
            <v>1286</v>
          </cell>
          <cell r="EO23">
            <v>45.928571428571431</v>
          </cell>
          <cell r="EP23" t="str">
            <v>Level 3</v>
          </cell>
          <cell r="EQ23">
            <v>21</v>
          </cell>
          <cell r="ER23">
            <v>821</v>
          </cell>
          <cell r="ES23">
            <v>39.095238095238095</v>
          </cell>
          <cell r="ET23" t="str">
            <v>Level 2</v>
          </cell>
          <cell r="EU23">
            <v>24</v>
          </cell>
          <cell r="EV23">
            <v>1132</v>
          </cell>
          <cell r="EW23">
            <v>47.166666666666664</v>
          </cell>
          <cell r="EX23" t="str">
            <v>Level 3</v>
          </cell>
          <cell r="EY23">
            <v>21</v>
          </cell>
          <cell r="EZ23">
            <v>855</v>
          </cell>
          <cell r="FA23">
            <v>40.714285714285715</v>
          </cell>
          <cell r="FB23" t="str">
            <v>Level 3</v>
          </cell>
          <cell r="FC23">
            <v>25</v>
          </cell>
          <cell r="FD23">
            <v>1025</v>
          </cell>
          <cell r="FE23">
            <v>41</v>
          </cell>
          <cell r="FF23" t="str">
            <v>Level 3</v>
          </cell>
          <cell r="FG23">
            <v>17</v>
          </cell>
          <cell r="FH23">
            <v>568</v>
          </cell>
          <cell r="FI23">
            <v>33.411764705882355</v>
          </cell>
          <cell r="FJ23" t="str">
            <v>Level 2</v>
          </cell>
          <cell r="FK23">
            <v>26</v>
          </cell>
          <cell r="FL23">
            <v>1214</v>
          </cell>
          <cell r="FM23">
            <v>46.692307692307693</v>
          </cell>
          <cell r="FN23" t="str">
            <v>Level 3</v>
          </cell>
          <cell r="FO23">
            <v>22</v>
          </cell>
          <cell r="FP23">
            <v>1281</v>
          </cell>
          <cell r="FQ23">
            <v>58.227272727272727</v>
          </cell>
          <cell r="FR23" t="str">
            <v>Level 3</v>
          </cell>
          <cell r="FS23">
            <v>25</v>
          </cell>
          <cell r="FT23">
            <v>1278</v>
          </cell>
          <cell r="FU23">
            <v>51.12</v>
          </cell>
          <cell r="FV23" t="str">
            <v>Level 3</v>
          </cell>
          <cell r="FW23">
            <v>23</v>
          </cell>
          <cell r="FX23">
            <v>1170</v>
          </cell>
          <cell r="FY23">
            <v>50.869565217391305</v>
          </cell>
          <cell r="FZ23" t="str">
            <v>Level 3</v>
          </cell>
          <cell r="GA23">
            <v>24</v>
          </cell>
        </row>
        <row r="24">
          <cell r="A24">
            <v>90095</v>
          </cell>
          <cell r="B24" t="str">
            <v>INEXCELCIS DEO SURYADI</v>
          </cell>
          <cell r="C24">
            <v>20</v>
          </cell>
          <cell r="D24">
            <v>641</v>
          </cell>
          <cell r="E24">
            <v>32.049999999999997</v>
          </cell>
          <cell r="F24" t="str">
            <v>Level 2</v>
          </cell>
          <cell r="G24">
            <v>19</v>
          </cell>
          <cell r="H24">
            <v>591</v>
          </cell>
          <cell r="I24">
            <v>31.105263157894736</v>
          </cell>
          <cell r="J24" t="str">
            <v>Level 2</v>
          </cell>
          <cell r="K24">
            <v>12</v>
          </cell>
          <cell r="L24">
            <v>307</v>
          </cell>
          <cell r="M24">
            <v>25.583333333333332</v>
          </cell>
          <cell r="N24" t="str">
            <v>Level 1</v>
          </cell>
          <cell r="O24">
            <v>18</v>
          </cell>
          <cell r="P24">
            <v>425</v>
          </cell>
          <cell r="Q24">
            <v>23.611111111111111</v>
          </cell>
          <cell r="R24" t="str">
            <v>Level 1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>
            <v>4</v>
          </cell>
          <cell r="AZ24">
            <v>99</v>
          </cell>
          <cell r="BA24">
            <v>24.75</v>
          </cell>
          <cell r="BB24" t="str">
            <v>Level 1</v>
          </cell>
          <cell r="BC24" t="str">
            <v>-</v>
          </cell>
          <cell r="BD24" t="str">
            <v>-</v>
          </cell>
          <cell r="BE24" t="str">
            <v>-</v>
          </cell>
          <cell r="BF24" t="str">
            <v>-</v>
          </cell>
          <cell r="BG24" t="str">
            <v>-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 t="str">
            <v>-</v>
          </cell>
          <cell r="BO24" t="str">
            <v>-</v>
          </cell>
          <cell r="BP24" t="str">
            <v>-</v>
          </cell>
          <cell r="BQ24" t="str">
            <v>-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 t="str">
            <v>-</v>
          </cell>
          <cell r="BY24" t="str">
            <v>-</v>
          </cell>
          <cell r="BZ24" t="str">
            <v>-</v>
          </cell>
          <cell r="CA24" t="str">
            <v>-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 t="str">
            <v>-</v>
          </cell>
          <cell r="CM24" t="str">
            <v>-</v>
          </cell>
          <cell r="CN24" t="str">
            <v>-</v>
          </cell>
          <cell r="CO24" t="str">
            <v>-</v>
          </cell>
          <cell r="CP24" t="str">
            <v>-</v>
          </cell>
          <cell r="CQ24" t="str">
            <v>-</v>
          </cell>
          <cell r="CR24" t="str">
            <v>-</v>
          </cell>
          <cell r="CS24" t="str">
            <v>-</v>
          </cell>
          <cell r="CT24" t="str">
            <v>-</v>
          </cell>
          <cell r="CU24" t="str">
            <v>-</v>
          </cell>
          <cell r="CV24" t="str">
            <v>-</v>
          </cell>
          <cell r="CW24" t="str">
            <v>-</v>
          </cell>
          <cell r="CX24" t="str">
            <v>-</v>
          </cell>
          <cell r="CY24" t="str">
            <v>-</v>
          </cell>
          <cell r="CZ24" t="str">
            <v>-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 t="str">
            <v>-</v>
          </cell>
          <cell r="DX24" t="str">
            <v>-</v>
          </cell>
          <cell r="DY24" t="str">
            <v>-</v>
          </cell>
          <cell r="DZ24" t="str">
            <v>-</v>
          </cell>
          <cell r="EA24" t="str">
            <v>-</v>
          </cell>
          <cell r="EB24" t="str">
            <v>-</v>
          </cell>
          <cell r="EC24" t="str">
            <v>-</v>
          </cell>
          <cell r="ED24" t="str">
            <v>-</v>
          </cell>
          <cell r="EE24" t="str">
            <v>-</v>
          </cell>
          <cell r="EF24" t="str">
            <v>-</v>
          </cell>
          <cell r="EG24" t="str">
            <v>-</v>
          </cell>
          <cell r="EH24" t="str">
            <v>-</v>
          </cell>
          <cell r="EI24" t="str">
            <v>-</v>
          </cell>
          <cell r="EJ24" t="str">
            <v>-</v>
          </cell>
          <cell r="EK24" t="str">
            <v>-</v>
          </cell>
          <cell r="EL24" t="str">
            <v>-</v>
          </cell>
          <cell r="EM24" t="str">
            <v>-</v>
          </cell>
          <cell r="EN24" t="str">
            <v>-</v>
          </cell>
          <cell r="EO24" t="str">
            <v>-</v>
          </cell>
          <cell r="EP24" t="str">
            <v>-</v>
          </cell>
          <cell r="EQ24" t="str">
            <v>-</v>
          </cell>
          <cell r="ER24" t="str">
            <v>-</v>
          </cell>
          <cell r="ES24" t="str">
            <v>-</v>
          </cell>
          <cell r="ET24" t="str">
            <v>-</v>
          </cell>
          <cell r="EU24" t="str">
            <v>-</v>
          </cell>
          <cell r="EV24" t="str">
            <v>-</v>
          </cell>
          <cell r="EW24" t="str">
            <v>-</v>
          </cell>
          <cell r="EX24" t="str">
            <v>-</v>
          </cell>
          <cell r="EY24" t="str">
            <v>-</v>
          </cell>
          <cell r="EZ24" t="str">
            <v>-</v>
          </cell>
          <cell r="FA24" t="str">
            <v>-</v>
          </cell>
          <cell r="FB24" t="str">
            <v>-</v>
          </cell>
          <cell r="FC24" t="str">
            <v>-</v>
          </cell>
          <cell r="FD24" t="str">
            <v>-</v>
          </cell>
          <cell r="FE24" t="str">
            <v>-</v>
          </cell>
          <cell r="FF24" t="str">
            <v>-</v>
          </cell>
          <cell r="FG24" t="str">
            <v>-</v>
          </cell>
          <cell r="FH24" t="str">
            <v>-</v>
          </cell>
          <cell r="FI24" t="str">
            <v>-</v>
          </cell>
          <cell r="FJ24" t="str">
            <v>-</v>
          </cell>
          <cell r="FK24" t="str">
            <v>-</v>
          </cell>
          <cell r="FL24" t="str">
            <v>-</v>
          </cell>
          <cell r="FM24" t="str">
            <v>-</v>
          </cell>
          <cell r="FN24" t="str">
            <v>-</v>
          </cell>
          <cell r="FO24" t="str">
            <v>-</v>
          </cell>
          <cell r="FP24" t="str">
            <v>-</v>
          </cell>
          <cell r="FQ24" t="str">
            <v>-</v>
          </cell>
          <cell r="FR24" t="str">
            <v>-</v>
          </cell>
          <cell r="FS24" t="str">
            <v>-</v>
          </cell>
          <cell r="FT24" t="str">
            <v>-</v>
          </cell>
          <cell r="FU24" t="str">
            <v>-</v>
          </cell>
          <cell r="FV24" t="str">
            <v>-</v>
          </cell>
          <cell r="FW24" t="str">
            <v>-</v>
          </cell>
          <cell r="FX24" t="str">
            <v>-</v>
          </cell>
          <cell r="FY24" t="str">
            <v>-</v>
          </cell>
          <cell r="FZ24" t="str">
            <v>-</v>
          </cell>
          <cell r="GA24" t="str">
            <v>-</v>
          </cell>
        </row>
        <row r="25">
          <cell r="A25">
            <v>92500</v>
          </cell>
          <cell r="B25" t="str">
            <v>AULIA FARAH</v>
          </cell>
          <cell r="C25">
            <v>4</v>
          </cell>
          <cell r="D25">
            <v>99</v>
          </cell>
          <cell r="E25">
            <v>24.75</v>
          </cell>
          <cell r="F25" t="str">
            <v>Level 1</v>
          </cell>
          <cell r="G25">
            <v>1</v>
          </cell>
          <cell r="H25">
            <v>40</v>
          </cell>
          <cell r="I25">
            <v>40</v>
          </cell>
          <cell r="J25" t="str">
            <v>Level 3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H25" t="str">
            <v>-</v>
          </cell>
          <cell r="AI25" t="str">
            <v>-</v>
          </cell>
          <cell r="AJ25" t="str">
            <v>-</v>
          </cell>
          <cell r="AK25" t="str">
            <v>-</v>
          </cell>
          <cell r="AL25" t="str">
            <v>-</v>
          </cell>
          <cell r="AM25" t="str">
            <v>-</v>
          </cell>
          <cell r="AN25" t="str">
            <v>-</v>
          </cell>
          <cell r="AO25" t="str">
            <v>-</v>
          </cell>
          <cell r="AP25" t="str">
            <v>-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>-</v>
          </cell>
          <cell r="AW25" t="str">
            <v>-</v>
          </cell>
          <cell r="AX25" t="str">
            <v>-</v>
          </cell>
          <cell r="AY25" t="str">
            <v>-</v>
          </cell>
          <cell r="AZ25" t="str">
            <v>-</v>
          </cell>
          <cell r="BA25" t="str">
            <v>-</v>
          </cell>
          <cell r="BB25" t="str">
            <v>-</v>
          </cell>
          <cell r="BC25" t="str">
            <v>-</v>
          </cell>
          <cell r="BD25" t="str">
            <v>-</v>
          </cell>
          <cell r="BE25" t="str">
            <v>-</v>
          </cell>
          <cell r="BF25" t="str">
            <v>-</v>
          </cell>
          <cell r="BG25" t="str">
            <v>-</v>
          </cell>
          <cell r="BH25" t="str">
            <v>-</v>
          </cell>
          <cell r="BI25" t="str">
            <v>-</v>
          </cell>
          <cell r="BJ25" t="str">
            <v>-</v>
          </cell>
          <cell r="BK25" t="str">
            <v>-</v>
          </cell>
          <cell r="BL25" t="str">
            <v>-</v>
          </cell>
          <cell r="BM25" t="str">
            <v>-</v>
          </cell>
          <cell r="BN25" t="str">
            <v>-</v>
          </cell>
          <cell r="BO25" t="str">
            <v>-</v>
          </cell>
          <cell r="BP25" t="str">
            <v>-</v>
          </cell>
          <cell r="BQ25" t="str">
            <v>-</v>
          </cell>
          <cell r="BR25" t="str">
            <v>-</v>
          </cell>
          <cell r="BS25" t="str">
            <v>-</v>
          </cell>
          <cell r="BT25" t="str">
            <v>-</v>
          </cell>
          <cell r="BU25" t="str">
            <v>-</v>
          </cell>
          <cell r="BV25" t="str">
            <v>-</v>
          </cell>
          <cell r="BW25" t="str">
            <v>-</v>
          </cell>
          <cell r="BX25" t="str">
            <v>-</v>
          </cell>
          <cell r="BY25" t="str">
            <v>-</v>
          </cell>
          <cell r="BZ25" t="str">
            <v>-</v>
          </cell>
          <cell r="CA25" t="str">
            <v>-</v>
          </cell>
          <cell r="CB25" t="str">
            <v>-</v>
          </cell>
          <cell r="CC25" t="str">
            <v>-</v>
          </cell>
          <cell r="CD25" t="str">
            <v>-</v>
          </cell>
          <cell r="CE25" t="str">
            <v>-</v>
          </cell>
          <cell r="CF25" t="str">
            <v>-</v>
          </cell>
          <cell r="CG25" t="str">
            <v>-</v>
          </cell>
          <cell r="CH25" t="str">
            <v>-</v>
          </cell>
          <cell r="CI25" t="str">
            <v>-</v>
          </cell>
          <cell r="CJ25" t="str">
            <v>-</v>
          </cell>
          <cell r="CK25" t="str">
            <v>-</v>
          </cell>
          <cell r="CL25" t="str">
            <v>-</v>
          </cell>
          <cell r="CM25" t="str">
            <v>-</v>
          </cell>
          <cell r="CN25" t="str">
            <v>-</v>
          </cell>
          <cell r="CO25" t="str">
            <v>-</v>
          </cell>
          <cell r="CP25" t="str">
            <v>-</v>
          </cell>
          <cell r="CQ25" t="str">
            <v>-</v>
          </cell>
          <cell r="CR25" t="str">
            <v>-</v>
          </cell>
          <cell r="CS25" t="str">
            <v>-</v>
          </cell>
          <cell r="CT25" t="str">
            <v>-</v>
          </cell>
          <cell r="CU25" t="str">
            <v>-</v>
          </cell>
          <cell r="CV25" t="str">
            <v>-</v>
          </cell>
          <cell r="CW25" t="str">
            <v>-</v>
          </cell>
          <cell r="CX25" t="str">
            <v>-</v>
          </cell>
          <cell r="CY25" t="str">
            <v>-</v>
          </cell>
          <cell r="CZ25" t="str">
            <v>-</v>
          </cell>
          <cell r="DA25" t="str">
            <v>-</v>
          </cell>
          <cell r="DB25" t="str">
            <v>-</v>
          </cell>
          <cell r="DC25" t="str">
            <v>-</v>
          </cell>
          <cell r="DD25" t="str">
            <v>-</v>
          </cell>
          <cell r="DE25" t="str">
            <v>-</v>
          </cell>
          <cell r="DF25" t="str">
            <v>-</v>
          </cell>
          <cell r="DG25" t="str">
            <v>-</v>
          </cell>
          <cell r="DH25" t="str">
            <v>-</v>
          </cell>
          <cell r="DI25" t="str">
            <v>-</v>
          </cell>
          <cell r="DJ25" t="str">
            <v>-</v>
          </cell>
          <cell r="DK25" t="str">
            <v>-</v>
          </cell>
          <cell r="DL25" t="str">
            <v>-</v>
          </cell>
          <cell r="DM25" t="str">
            <v>-</v>
          </cell>
          <cell r="DN25" t="str">
            <v>-</v>
          </cell>
          <cell r="DO25" t="str">
            <v>-</v>
          </cell>
          <cell r="DP25" t="str">
            <v>-</v>
          </cell>
          <cell r="DQ25" t="str">
            <v>-</v>
          </cell>
          <cell r="DR25" t="str">
            <v>-</v>
          </cell>
          <cell r="DS25" t="str">
            <v>-</v>
          </cell>
          <cell r="DT25" t="str">
            <v>-</v>
          </cell>
          <cell r="DU25" t="str">
            <v>-</v>
          </cell>
          <cell r="DV25" t="str">
            <v>-</v>
          </cell>
          <cell r="DW25" t="str">
            <v>-</v>
          </cell>
          <cell r="DX25" t="str">
            <v>-</v>
          </cell>
          <cell r="DY25" t="str">
            <v>-</v>
          </cell>
          <cell r="DZ25" t="str">
            <v>-</v>
          </cell>
          <cell r="EA25" t="str">
            <v>-</v>
          </cell>
          <cell r="EB25" t="str">
            <v>-</v>
          </cell>
          <cell r="EC25" t="str">
            <v>-</v>
          </cell>
          <cell r="ED25" t="str">
            <v>-</v>
          </cell>
          <cell r="EE25" t="str">
            <v>-</v>
          </cell>
          <cell r="EF25" t="str">
            <v>-</v>
          </cell>
          <cell r="EG25" t="str">
            <v>-</v>
          </cell>
          <cell r="EH25" t="str">
            <v>-</v>
          </cell>
          <cell r="EI25" t="str">
            <v>-</v>
          </cell>
          <cell r="EJ25" t="str">
            <v>-</v>
          </cell>
          <cell r="EK25" t="str">
            <v>-</v>
          </cell>
          <cell r="EL25" t="str">
            <v>-</v>
          </cell>
          <cell r="EM25" t="str">
            <v>-</v>
          </cell>
          <cell r="EN25" t="str">
            <v>-</v>
          </cell>
          <cell r="EO25" t="str">
            <v>-</v>
          </cell>
          <cell r="EP25" t="str">
            <v>-</v>
          </cell>
          <cell r="EQ25" t="str">
            <v>-</v>
          </cell>
          <cell r="ER25" t="str">
            <v>-</v>
          </cell>
          <cell r="ES25" t="str">
            <v>-</v>
          </cell>
          <cell r="ET25" t="str">
            <v>-</v>
          </cell>
          <cell r="EU25" t="str">
            <v>-</v>
          </cell>
          <cell r="EV25" t="str">
            <v>-</v>
          </cell>
          <cell r="EW25" t="str">
            <v>-</v>
          </cell>
          <cell r="EX25" t="str">
            <v>-</v>
          </cell>
          <cell r="EY25" t="str">
            <v>-</v>
          </cell>
          <cell r="EZ25" t="str">
            <v>-</v>
          </cell>
          <cell r="FA25" t="str">
            <v>-</v>
          </cell>
          <cell r="FB25" t="str">
            <v>-</v>
          </cell>
          <cell r="FC25" t="str">
            <v>-</v>
          </cell>
          <cell r="FD25" t="str">
            <v>-</v>
          </cell>
          <cell r="FE25" t="str">
            <v>-</v>
          </cell>
          <cell r="FF25" t="str">
            <v>-</v>
          </cell>
          <cell r="FG25" t="str">
            <v>-</v>
          </cell>
          <cell r="FH25" t="str">
            <v>-</v>
          </cell>
          <cell r="FI25" t="str">
            <v>-</v>
          </cell>
          <cell r="FJ25" t="str">
            <v>-</v>
          </cell>
          <cell r="FK25" t="str">
            <v>-</v>
          </cell>
          <cell r="FL25" t="str">
            <v>-</v>
          </cell>
          <cell r="FM25" t="str">
            <v>-</v>
          </cell>
          <cell r="FN25" t="str">
            <v>-</v>
          </cell>
          <cell r="FO25" t="str">
            <v>-</v>
          </cell>
          <cell r="FP25" t="str">
            <v>-</v>
          </cell>
          <cell r="FQ25" t="str">
            <v>-</v>
          </cell>
          <cell r="FR25" t="str">
            <v>-</v>
          </cell>
          <cell r="FS25">
            <v>10</v>
          </cell>
          <cell r="FT25">
            <v>258</v>
          </cell>
          <cell r="FU25">
            <v>25.8</v>
          </cell>
          <cell r="FV25" t="str">
            <v>Level 1</v>
          </cell>
          <cell r="FW25">
            <v>2</v>
          </cell>
          <cell r="FX25">
            <v>73</v>
          </cell>
          <cell r="FY25">
            <v>36.5</v>
          </cell>
          <cell r="FZ25" t="str">
            <v>Level 2</v>
          </cell>
          <cell r="GA25">
            <v>6</v>
          </cell>
        </row>
        <row r="26">
          <cell r="A26">
            <v>92573</v>
          </cell>
          <cell r="B26" t="str">
            <v>Fahmi Setianto</v>
          </cell>
          <cell r="C26">
            <v>2</v>
          </cell>
          <cell r="D26">
            <v>32</v>
          </cell>
          <cell r="E26">
            <v>16</v>
          </cell>
          <cell r="F26" t="str">
            <v>Level 1</v>
          </cell>
          <cell r="G26">
            <v>2</v>
          </cell>
          <cell r="H26">
            <v>59</v>
          </cell>
          <cell r="I26">
            <v>29.5</v>
          </cell>
          <cell r="J26" t="str">
            <v>Level 2</v>
          </cell>
          <cell r="K26">
            <v>1</v>
          </cell>
          <cell r="L26">
            <v>18</v>
          </cell>
          <cell r="M26">
            <v>18</v>
          </cell>
          <cell r="N26" t="str">
            <v>Level 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 t="str">
            <v>-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 t="str">
            <v>-</v>
          </cell>
          <cell r="AH26" t="str">
            <v>-</v>
          </cell>
          <cell r="AI26" t="str">
            <v>-</v>
          </cell>
          <cell r="AJ26" t="str">
            <v>-</v>
          </cell>
          <cell r="AK26" t="str">
            <v>-</v>
          </cell>
          <cell r="AL26" t="str">
            <v>-</v>
          </cell>
          <cell r="AM26" t="str">
            <v>-</v>
          </cell>
          <cell r="AN26" t="str">
            <v>-</v>
          </cell>
          <cell r="AO26" t="str">
            <v>-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  <cell r="AW26" t="str">
            <v>-</v>
          </cell>
          <cell r="AX26" t="str">
            <v>-</v>
          </cell>
          <cell r="AY26" t="str">
            <v>-</v>
          </cell>
          <cell r="AZ26" t="str">
            <v>-</v>
          </cell>
          <cell r="BA26" t="str">
            <v>-</v>
          </cell>
          <cell r="BB26" t="str">
            <v>-</v>
          </cell>
          <cell r="BC26" t="str">
            <v>-</v>
          </cell>
          <cell r="BD26" t="str">
            <v>-</v>
          </cell>
          <cell r="BE26" t="str">
            <v>-</v>
          </cell>
          <cell r="BF26" t="str">
            <v>-</v>
          </cell>
          <cell r="BG26" t="str">
            <v>-</v>
          </cell>
          <cell r="BH26" t="str">
            <v>-</v>
          </cell>
          <cell r="BI26" t="str">
            <v>-</v>
          </cell>
          <cell r="BJ26" t="str">
            <v>-</v>
          </cell>
          <cell r="BK26" t="str">
            <v>-</v>
          </cell>
          <cell r="BL26" t="str">
            <v>-</v>
          </cell>
          <cell r="BM26" t="str">
            <v>-</v>
          </cell>
          <cell r="BN26" t="str">
            <v>-</v>
          </cell>
          <cell r="BO26" t="str">
            <v>-</v>
          </cell>
          <cell r="BP26" t="str">
            <v>-</v>
          </cell>
          <cell r="BQ26" t="str">
            <v>-</v>
          </cell>
          <cell r="BR26" t="str">
            <v>-</v>
          </cell>
          <cell r="BS26" t="str">
            <v>-</v>
          </cell>
          <cell r="BT26" t="str">
            <v>-</v>
          </cell>
          <cell r="BU26" t="str">
            <v>-</v>
          </cell>
          <cell r="BV26" t="str">
            <v>-</v>
          </cell>
          <cell r="BW26" t="str">
            <v>-</v>
          </cell>
          <cell r="BX26" t="str">
            <v>-</v>
          </cell>
          <cell r="BY26" t="str">
            <v>-</v>
          </cell>
          <cell r="BZ26" t="str">
            <v>-</v>
          </cell>
          <cell r="CA26" t="str">
            <v>-</v>
          </cell>
          <cell r="CB26" t="str">
            <v>-</v>
          </cell>
          <cell r="CC26" t="str">
            <v>-</v>
          </cell>
          <cell r="CD26" t="str">
            <v>-</v>
          </cell>
          <cell r="CE26" t="str">
            <v>-</v>
          </cell>
          <cell r="CF26" t="str">
            <v>-</v>
          </cell>
          <cell r="CG26" t="str">
            <v>-</v>
          </cell>
          <cell r="CH26" t="str">
            <v>-</v>
          </cell>
          <cell r="CI26" t="str">
            <v>-</v>
          </cell>
          <cell r="CJ26" t="str">
            <v>-</v>
          </cell>
          <cell r="CK26" t="str">
            <v>-</v>
          </cell>
          <cell r="CL26" t="str">
            <v>-</v>
          </cell>
          <cell r="CM26" t="str">
            <v>-</v>
          </cell>
          <cell r="CN26" t="str">
            <v>-</v>
          </cell>
          <cell r="CO26" t="str">
            <v>-</v>
          </cell>
          <cell r="CP26" t="str">
            <v>-</v>
          </cell>
          <cell r="CQ26" t="str">
            <v>-</v>
          </cell>
          <cell r="CR26" t="str">
            <v>-</v>
          </cell>
          <cell r="CS26" t="str">
            <v>-</v>
          </cell>
          <cell r="CT26" t="str">
            <v>-</v>
          </cell>
          <cell r="CU26" t="str">
            <v>-</v>
          </cell>
          <cell r="CV26" t="str">
            <v>-</v>
          </cell>
          <cell r="CW26" t="str">
            <v>-</v>
          </cell>
          <cell r="CX26" t="str">
            <v>-</v>
          </cell>
          <cell r="CY26" t="str">
            <v>-</v>
          </cell>
          <cell r="CZ26" t="str">
            <v>-</v>
          </cell>
          <cell r="DA26" t="str">
            <v>-</v>
          </cell>
          <cell r="DB26" t="str">
            <v>-</v>
          </cell>
          <cell r="DC26" t="str">
            <v>-</v>
          </cell>
          <cell r="DD26" t="str">
            <v>-</v>
          </cell>
          <cell r="DE26" t="str">
            <v>-</v>
          </cell>
          <cell r="DF26" t="str">
            <v>-</v>
          </cell>
          <cell r="DG26" t="str">
            <v>-</v>
          </cell>
          <cell r="DH26" t="str">
            <v>-</v>
          </cell>
          <cell r="DI26" t="str">
            <v>-</v>
          </cell>
          <cell r="DJ26" t="str">
            <v>-</v>
          </cell>
          <cell r="DK26" t="str">
            <v>-</v>
          </cell>
          <cell r="DL26" t="str">
            <v>-</v>
          </cell>
          <cell r="DM26" t="str">
            <v>-</v>
          </cell>
          <cell r="DN26" t="str">
            <v>-</v>
          </cell>
          <cell r="DO26" t="str">
            <v>-</v>
          </cell>
          <cell r="DP26" t="str">
            <v>-</v>
          </cell>
          <cell r="DQ26" t="str">
            <v>-</v>
          </cell>
          <cell r="DR26" t="str">
            <v>-</v>
          </cell>
          <cell r="DS26" t="str">
            <v>-</v>
          </cell>
          <cell r="DT26" t="str">
            <v>-</v>
          </cell>
          <cell r="DU26" t="str">
            <v>-</v>
          </cell>
          <cell r="DV26" t="str">
            <v>-</v>
          </cell>
          <cell r="DW26" t="str">
            <v>-</v>
          </cell>
          <cell r="DX26" t="str">
            <v>-</v>
          </cell>
          <cell r="DY26" t="str">
            <v>-</v>
          </cell>
          <cell r="DZ26" t="str">
            <v>-</v>
          </cell>
          <cell r="EA26" t="str">
            <v>-</v>
          </cell>
          <cell r="EB26" t="str">
            <v>-</v>
          </cell>
          <cell r="EC26" t="str">
            <v>-</v>
          </cell>
          <cell r="ED26" t="str">
            <v>-</v>
          </cell>
          <cell r="EE26" t="str">
            <v>-</v>
          </cell>
          <cell r="EF26" t="str">
            <v>-</v>
          </cell>
          <cell r="EG26" t="str">
            <v>-</v>
          </cell>
          <cell r="EH26" t="str">
            <v>-</v>
          </cell>
          <cell r="EI26" t="str">
            <v>-</v>
          </cell>
          <cell r="EJ26" t="str">
            <v>-</v>
          </cell>
          <cell r="EK26" t="str">
            <v>-</v>
          </cell>
          <cell r="EL26" t="str">
            <v>-</v>
          </cell>
          <cell r="EM26" t="str">
            <v>-</v>
          </cell>
          <cell r="EN26" t="str">
            <v>-</v>
          </cell>
          <cell r="EO26" t="str">
            <v>-</v>
          </cell>
          <cell r="EP26" t="str">
            <v>-</v>
          </cell>
          <cell r="EQ26" t="str">
            <v>-</v>
          </cell>
          <cell r="ER26" t="str">
            <v>-</v>
          </cell>
          <cell r="ES26" t="str">
            <v>-</v>
          </cell>
          <cell r="ET26" t="str">
            <v>-</v>
          </cell>
          <cell r="EU26" t="str">
            <v>-</v>
          </cell>
          <cell r="EV26" t="str">
            <v>-</v>
          </cell>
          <cell r="EW26" t="str">
            <v>-</v>
          </cell>
          <cell r="EX26" t="str">
            <v>-</v>
          </cell>
          <cell r="EY26" t="str">
            <v>-</v>
          </cell>
          <cell r="EZ26" t="str">
            <v>-</v>
          </cell>
          <cell r="FA26" t="str">
            <v>-</v>
          </cell>
          <cell r="FB26" t="str">
            <v>-</v>
          </cell>
          <cell r="FC26" t="str">
            <v>-</v>
          </cell>
          <cell r="FD26" t="str">
            <v>-</v>
          </cell>
          <cell r="FE26" t="str">
            <v>-</v>
          </cell>
          <cell r="FF26" t="str">
            <v>-</v>
          </cell>
          <cell r="FG26" t="str">
            <v>-</v>
          </cell>
          <cell r="FH26" t="str">
            <v>-</v>
          </cell>
          <cell r="FI26" t="str">
            <v>-</v>
          </cell>
          <cell r="FJ26" t="str">
            <v>-</v>
          </cell>
          <cell r="FK26" t="str">
            <v>-</v>
          </cell>
          <cell r="FL26" t="str">
            <v>-</v>
          </cell>
          <cell r="FM26" t="str">
            <v>-</v>
          </cell>
          <cell r="FN26" t="str">
            <v>-</v>
          </cell>
          <cell r="FO26" t="str">
            <v>-</v>
          </cell>
          <cell r="FP26" t="str">
            <v>-</v>
          </cell>
          <cell r="FQ26" t="str">
            <v>-</v>
          </cell>
          <cell r="FR26" t="str">
            <v>-</v>
          </cell>
          <cell r="FS26" t="str">
            <v>-</v>
          </cell>
          <cell r="FT26" t="str">
            <v>-</v>
          </cell>
          <cell r="FU26" t="str">
            <v>-</v>
          </cell>
          <cell r="FV26" t="str">
            <v>-</v>
          </cell>
          <cell r="FW26" t="str">
            <v>-</v>
          </cell>
          <cell r="FX26" t="str">
            <v>-</v>
          </cell>
          <cell r="FY26" t="str">
            <v>-</v>
          </cell>
          <cell r="FZ26" t="str">
            <v>-</v>
          </cell>
          <cell r="GA26" t="str">
            <v>-</v>
          </cell>
        </row>
        <row r="27">
          <cell r="A27">
            <v>92154</v>
          </cell>
          <cell r="B27" t="str">
            <v>BRABAT PRAMUDITO</v>
          </cell>
          <cell r="C27">
            <v>12</v>
          </cell>
          <cell r="D27">
            <v>260</v>
          </cell>
          <cell r="E27">
            <v>21.666666666666668</v>
          </cell>
          <cell r="F27" t="str">
            <v>Level 1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H27" t="str">
            <v>-</v>
          </cell>
          <cell r="AI27" t="str">
            <v>-</v>
          </cell>
          <cell r="AJ27" t="str">
            <v>-</v>
          </cell>
          <cell r="AK27" t="str">
            <v>-</v>
          </cell>
          <cell r="AL27" t="str">
            <v>-</v>
          </cell>
          <cell r="AM27" t="str">
            <v>-</v>
          </cell>
          <cell r="AN27" t="str">
            <v>-</v>
          </cell>
          <cell r="AO27" t="str">
            <v>-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>-</v>
          </cell>
          <cell r="AW27" t="str">
            <v>-</v>
          </cell>
          <cell r="AX27" t="str">
            <v>-</v>
          </cell>
          <cell r="AY27" t="str">
            <v>-</v>
          </cell>
          <cell r="AZ27" t="str">
            <v>-</v>
          </cell>
          <cell r="BA27" t="str">
            <v>-</v>
          </cell>
          <cell r="BB27" t="str">
            <v>-</v>
          </cell>
          <cell r="BC27" t="str">
            <v>-</v>
          </cell>
          <cell r="BD27" t="str">
            <v>-</v>
          </cell>
          <cell r="BE27" t="str">
            <v>-</v>
          </cell>
          <cell r="BF27" t="str">
            <v>-</v>
          </cell>
          <cell r="BG27" t="str">
            <v>-</v>
          </cell>
          <cell r="BH27" t="str">
            <v>-</v>
          </cell>
          <cell r="BI27" t="str">
            <v>-</v>
          </cell>
          <cell r="BJ27" t="str">
            <v>-</v>
          </cell>
          <cell r="BK27" t="str">
            <v>-</v>
          </cell>
          <cell r="BL27" t="str">
            <v>-</v>
          </cell>
          <cell r="BM27" t="str">
            <v>-</v>
          </cell>
          <cell r="BN27" t="str">
            <v>-</v>
          </cell>
          <cell r="BO27" t="str">
            <v>-</v>
          </cell>
          <cell r="BP27" t="str">
            <v>-</v>
          </cell>
          <cell r="BQ27" t="str">
            <v>-</v>
          </cell>
          <cell r="BR27" t="str">
            <v>-</v>
          </cell>
          <cell r="BS27" t="str">
            <v>-</v>
          </cell>
          <cell r="BT27" t="str">
            <v>-</v>
          </cell>
          <cell r="BU27" t="str">
            <v>-</v>
          </cell>
          <cell r="BV27" t="str">
            <v>-</v>
          </cell>
          <cell r="BW27" t="str">
            <v>-</v>
          </cell>
          <cell r="BX27" t="str">
            <v>-</v>
          </cell>
          <cell r="BY27" t="str">
            <v>-</v>
          </cell>
          <cell r="BZ27" t="str">
            <v>-</v>
          </cell>
          <cell r="CA27" t="str">
            <v>-</v>
          </cell>
          <cell r="CB27" t="str">
            <v>-</v>
          </cell>
          <cell r="CC27" t="str">
            <v>-</v>
          </cell>
          <cell r="CD27" t="str">
            <v>-</v>
          </cell>
          <cell r="CE27" t="str">
            <v>-</v>
          </cell>
          <cell r="CF27" t="str">
            <v>-</v>
          </cell>
          <cell r="CG27" t="str">
            <v>-</v>
          </cell>
          <cell r="CH27" t="str">
            <v>-</v>
          </cell>
          <cell r="CI27" t="str">
            <v>-</v>
          </cell>
          <cell r="CJ27" t="str">
            <v>-</v>
          </cell>
          <cell r="CK27" t="str">
            <v>-</v>
          </cell>
          <cell r="CL27" t="str">
            <v>-</v>
          </cell>
          <cell r="CM27" t="str">
            <v>-</v>
          </cell>
          <cell r="CN27" t="str">
            <v>-</v>
          </cell>
          <cell r="CO27" t="str">
            <v>-</v>
          </cell>
          <cell r="CP27" t="str">
            <v>-</v>
          </cell>
          <cell r="CQ27" t="str">
            <v>-</v>
          </cell>
          <cell r="CR27" t="str">
            <v>-</v>
          </cell>
          <cell r="CS27" t="str">
            <v>-</v>
          </cell>
          <cell r="CT27" t="str">
            <v>-</v>
          </cell>
          <cell r="CU27" t="str">
            <v>-</v>
          </cell>
          <cell r="CV27" t="str">
            <v>-</v>
          </cell>
          <cell r="CW27" t="str">
            <v>-</v>
          </cell>
          <cell r="CX27" t="str">
            <v>-</v>
          </cell>
          <cell r="CY27" t="str">
            <v>-</v>
          </cell>
          <cell r="CZ27" t="str">
            <v>-</v>
          </cell>
          <cell r="DA27" t="str">
            <v>-</v>
          </cell>
          <cell r="DB27" t="str">
            <v>-</v>
          </cell>
          <cell r="DC27" t="str">
            <v>-</v>
          </cell>
          <cell r="DD27" t="str">
            <v>-</v>
          </cell>
          <cell r="DE27" t="str">
            <v>-</v>
          </cell>
          <cell r="DF27" t="str">
            <v>-</v>
          </cell>
          <cell r="DG27" t="str">
            <v>-</v>
          </cell>
          <cell r="DH27" t="str">
            <v>-</v>
          </cell>
          <cell r="DI27" t="str">
            <v>-</v>
          </cell>
          <cell r="DJ27" t="str">
            <v>-</v>
          </cell>
          <cell r="DK27" t="str">
            <v>-</v>
          </cell>
          <cell r="DL27" t="str">
            <v>-</v>
          </cell>
          <cell r="DM27" t="str">
            <v>-</v>
          </cell>
          <cell r="DN27" t="str">
            <v>-</v>
          </cell>
          <cell r="DO27" t="str">
            <v>-</v>
          </cell>
          <cell r="DP27" t="str">
            <v>-</v>
          </cell>
          <cell r="DQ27" t="str">
            <v>-</v>
          </cell>
          <cell r="DR27" t="str">
            <v>-</v>
          </cell>
          <cell r="DS27" t="str">
            <v>-</v>
          </cell>
          <cell r="DT27" t="str">
            <v>-</v>
          </cell>
          <cell r="DU27" t="str">
            <v>-</v>
          </cell>
          <cell r="DV27" t="str">
            <v>-</v>
          </cell>
          <cell r="DW27" t="str">
            <v>-</v>
          </cell>
          <cell r="DX27" t="str">
            <v>-</v>
          </cell>
          <cell r="DY27" t="str">
            <v>-</v>
          </cell>
          <cell r="DZ27" t="str">
            <v>-</v>
          </cell>
          <cell r="EA27" t="str">
            <v>-</v>
          </cell>
          <cell r="EB27" t="str">
            <v>-</v>
          </cell>
          <cell r="EC27" t="str">
            <v>-</v>
          </cell>
          <cell r="ED27" t="str">
            <v>-</v>
          </cell>
          <cell r="EE27" t="str">
            <v>-</v>
          </cell>
          <cell r="EF27" t="str">
            <v>-</v>
          </cell>
          <cell r="EG27" t="str">
            <v>-</v>
          </cell>
          <cell r="EH27" t="str">
            <v>-</v>
          </cell>
          <cell r="EI27" t="str">
            <v>-</v>
          </cell>
          <cell r="EJ27" t="str">
            <v>-</v>
          </cell>
          <cell r="EK27" t="str">
            <v>-</v>
          </cell>
          <cell r="EL27" t="str">
            <v>-</v>
          </cell>
          <cell r="EM27" t="str">
            <v>-</v>
          </cell>
          <cell r="EN27" t="str">
            <v>-</v>
          </cell>
          <cell r="EO27" t="str">
            <v>-</v>
          </cell>
          <cell r="EP27" t="str">
            <v>-</v>
          </cell>
          <cell r="EQ27" t="str">
            <v>-</v>
          </cell>
          <cell r="ER27" t="str">
            <v>-</v>
          </cell>
          <cell r="ES27" t="str">
            <v>-</v>
          </cell>
          <cell r="ET27" t="str">
            <v>-</v>
          </cell>
          <cell r="EU27" t="str">
            <v>-</v>
          </cell>
          <cell r="EV27" t="str">
            <v>-</v>
          </cell>
          <cell r="EW27" t="str">
            <v>-</v>
          </cell>
          <cell r="EX27" t="str">
            <v>-</v>
          </cell>
          <cell r="EY27" t="str">
            <v>-</v>
          </cell>
          <cell r="EZ27" t="str">
            <v>-</v>
          </cell>
          <cell r="FA27" t="str">
            <v>-</v>
          </cell>
          <cell r="FB27" t="str">
            <v>-</v>
          </cell>
          <cell r="FC27" t="str">
            <v>-</v>
          </cell>
          <cell r="FD27" t="str">
            <v>-</v>
          </cell>
          <cell r="FE27" t="str">
            <v>-</v>
          </cell>
          <cell r="FF27" t="str">
            <v>-</v>
          </cell>
          <cell r="FG27" t="str">
            <v>-</v>
          </cell>
          <cell r="FH27" t="str">
            <v>-</v>
          </cell>
          <cell r="FI27" t="str">
            <v>-</v>
          </cell>
          <cell r="FJ27" t="str">
            <v>-</v>
          </cell>
          <cell r="FK27" t="str">
            <v>-</v>
          </cell>
          <cell r="FL27" t="str">
            <v>-</v>
          </cell>
          <cell r="FM27" t="str">
            <v>-</v>
          </cell>
          <cell r="FN27" t="str">
            <v>-</v>
          </cell>
          <cell r="FO27" t="str">
            <v>-</v>
          </cell>
          <cell r="FP27" t="str">
            <v>-</v>
          </cell>
          <cell r="FQ27" t="str">
            <v>-</v>
          </cell>
          <cell r="FR27" t="str">
            <v>-</v>
          </cell>
          <cell r="FS27" t="str">
            <v>-</v>
          </cell>
          <cell r="FT27" t="str">
            <v>-</v>
          </cell>
          <cell r="FU27" t="str">
            <v>-</v>
          </cell>
          <cell r="FV27" t="str">
            <v>-</v>
          </cell>
          <cell r="FW27" t="str">
            <v>-</v>
          </cell>
          <cell r="FX27" t="str">
            <v>-</v>
          </cell>
          <cell r="FY27" t="str">
            <v>-</v>
          </cell>
          <cell r="FZ27" t="str">
            <v>-</v>
          </cell>
          <cell r="GA27" t="str">
            <v>-</v>
          </cell>
        </row>
        <row r="28">
          <cell r="A28">
            <v>90733</v>
          </cell>
          <cell r="B28" t="str">
            <v>CHINTYA AMELYA PUTRI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</v>
          </cell>
          <cell r="H28">
            <v>17</v>
          </cell>
          <cell r="I28">
            <v>17</v>
          </cell>
          <cell r="J28" t="str">
            <v>Level 1</v>
          </cell>
          <cell r="K28">
            <v>2</v>
          </cell>
          <cell r="L28">
            <v>29</v>
          </cell>
          <cell r="M28">
            <v>14.5</v>
          </cell>
          <cell r="N28" t="str">
            <v>Level 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>-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-</v>
          </cell>
          <cell r="AF28" t="str">
            <v>-</v>
          </cell>
          <cell r="AG28" t="str">
            <v>-</v>
          </cell>
          <cell r="AH28" t="str">
            <v>-</v>
          </cell>
          <cell r="AI28" t="str">
            <v>-</v>
          </cell>
          <cell r="AJ28" t="str">
            <v>-</v>
          </cell>
          <cell r="AK28" t="str">
            <v>-</v>
          </cell>
          <cell r="AL28" t="str">
            <v>-</v>
          </cell>
          <cell r="AM28" t="str">
            <v>-</v>
          </cell>
          <cell r="AN28" t="str">
            <v>-</v>
          </cell>
          <cell r="AO28" t="str">
            <v>-</v>
          </cell>
          <cell r="AP28" t="str">
            <v>-</v>
          </cell>
          <cell r="AQ28" t="str">
            <v>-</v>
          </cell>
          <cell r="AR28" t="str">
            <v>-</v>
          </cell>
          <cell r="AS28" t="str">
            <v>-</v>
          </cell>
          <cell r="AT28" t="str">
            <v>-</v>
          </cell>
          <cell r="AU28" t="str">
            <v>-</v>
          </cell>
          <cell r="AV28" t="str">
            <v>-</v>
          </cell>
          <cell r="AW28" t="str">
            <v>-</v>
          </cell>
          <cell r="AX28" t="str">
            <v>-</v>
          </cell>
          <cell r="AY28" t="str">
            <v>-</v>
          </cell>
          <cell r="AZ28" t="str">
            <v>-</v>
          </cell>
          <cell r="BA28" t="str">
            <v>-</v>
          </cell>
          <cell r="BB28" t="str">
            <v>-</v>
          </cell>
          <cell r="BC28" t="str">
            <v>-</v>
          </cell>
          <cell r="BD28" t="str">
            <v>-</v>
          </cell>
          <cell r="BE28" t="str">
            <v>-</v>
          </cell>
          <cell r="BF28" t="str">
            <v>-</v>
          </cell>
          <cell r="BG28" t="str">
            <v>-</v>
          </cell>
          <cell r="BH28" t="str">
            <v>-</v>
          </cell>
          <cell r="BI28" t="str">
            <v>-</v>
          </cell>
          <cell r="BJ28" t="str">
            <v>-</v>
          </cell>
          <cell r="BK28" t="str">
            <v>-</v>
          </cell>
          <cell r="BL28" t="str">
            <v>-</v>
          </cell>
          <cell r="BM28" t="str">
            <v>-</v>
          </cell>
          <cell r="BN28" t="str">
            <v>-</v>
          </cell>
          <cell r="BO28" t="str">
            <v>-</v>
          </cell>
          <cell r="BP28" t="str">
            <v>-</v>
          </cell>
          <cell r="BQ28" t="str">
            <v>-</v>
          </cell>
          <cell r="BR28" t="str">
            <v>-</v>
          </cell>
          <cell r="BS28" t="str">
            <v>-</v>
          </cell>
          <cell r="BT28" t="str">
            <v>-</v>
          </cell>
          <cell r="BU28" t="str">
            <v>-</v>
          </cell>
          <cell r="BV28" t="str">
            <v>-</v>
          </cell>
          <cell r="BW28" t="str">
            <v>-</v>
          </cell>
          <cell r="BX28" t="str">
            <v>-</v>
          </cell>
          <cell r="BY28" t="str">
            <v>-</v>
          </cell>
          <cell r="BZ28" t="str">
            <v>-</v>
          </cell>
          <cell r="CA28" t="str">
            <v>-</v>
          </cell>
          <cell r="CB28" t="str">
            <v>-</v>
          </cell>
          <cell r="CC28" t="str">
            <v>-</v>
          </cell>
          <cell r="CD28" t="str">
            <v>-</v>
          </cell>
          <cell r="CE28" t="str">
            <v>-</v>
          </cell>
          <cell r="CF28" t="str">
            <v>-</v>
          </cell>
          <cell r="CG28" t="str">
            <v>-</v>
          </cell>
          <cell r="CH28" t="str">
            <v>-</v>
          </cell>
          <cell r="CI28" t="str">
            <v>-</v>
          </cell>
          <cell r="CJ28" t="str">
            <v>-</v>
          </cell>
          <cell r="CK28" t="str">
            <v>-</v>
          </cell>
          <cell r="CL28" t="str">
            <v>-</v>
          </cell>
          <cell r="CM28" t="str">
            <v>-</v>
          </cell>
          <cell r="CN28" t="str">
            <v>-</v>
          </cell>
          <cell r="CO28" t="str">
            <v>-</v>
          </cell>
          <cell r="CP28" t="str">
            <v>-</v>
          </cell>
          <cell r="CQ28" t="str">
            <v>-</v>
          </cell>
          <cell r="CR28" t="str">
            <v>-</v>
          </cell>
          <cell r="CS28" t="str">
            <v>-</v>
          </cell>
          <cell r="CT28" t="str">
            <v>-</v>
          </cell>
          <cell r="CU28" t="str">
            <v>-</v>
          </cell>
          <cell r="CV28" t="str">
            <v>-</v>
          </cell>
          <cell r="CW28" t="str">
            <v>-</v>
          </cell>
          <cell r="CX28" t="str">
            <v>-</v>
          </cell>
          <cell r="CY28" t="str">
            <v>-</v>
          </cell>
          <cell r="CZ28" t="str">
            <v>-</v>
          </cell>
          <cell r="DA28" t="str">
            <v>-</v>
          </cell>
          <cell r="DB28" t="str">
            <v>-</v>
          </cell>
          <cell r="DC28" t="str">
            <v>-</v>
          </cell>
          <cell r="DD28" t="str">
            <v>-</v>
          </cell>
          <cell r="DE28" t="str">
            <v>-</v>
          </cell>
          <cell r="DF28" t="str">
            <v>-</v>
          </cell>
          <cell r="DG28" t="str">
            <v>-</v>
          </cell>
          <cell r="DH28" t="str">
            <v>-</v>
          </cell>
          <cell r="DI28" t="str">
            <v>-</v>
          </cell>
          <cell r="DJ28" t="str">
            <v>-</v>
          </cell>
          <cell r="DK28" t="str">
            <v>-</v>
          </cell>
          <cell r="DL28" t="str">
            <v>-</v>
          </cell>
          <cell r="DM28" t="str">
            <v>-</v>
          </cell>
          <cell r="DN28" t="str">
            <v>-</v>
          </cell>
          <cell r="DO28" t="str">
            <v>-</v>
          </cell>
          <cell r="DP28" t="str">
            <v>-</v>
          </cell>
          <cell r="DQ28" t="str">
            <v>-</v>
          </cell>
          <cell r="DR28" t="str">
            <v>-</v>
          </cell>
          <cell r="DS28" t="str">
            <v>-</v>
          </cell>
          <cell r="DT28" t="str">
            <v>-</v>
          </cell>
          <cell r="DU28" t="str">
            <v>-</v>
          </cell>
          <cell r="DV28" t="str">
            <v>-</v>
          </cell>
          <cell r="DW28" t="str">
            <v>-</v>
          </cell>
          <cell r="DX28" t="str">
            <v>-</v>
          </cell>
          <cell r="DY28" t="str">
            <v>-</v>
          </cell>
          <cell r="DZ28" t="str">
            <v>-</v>
          </cell>
          <cell r="EA28" t="str">
            <v>-</v>
          </cell>
          <cell r="EB28" t="str">
            <v>-</v>
          </cell>
          <cell r="EC28" t="str">
            <v>-</v>
          </cell>
          <cell r="ED28" t="str">
            <v>-</v>
          </cell>
          <cell r="EE28" t="str">
            <v>-</v>
          </cell>
          <cell r="EF28" t="str">
            <v>-</v>
          </cell>
          <cell r="EG28" t="str">
            <v>-</v>
          </cell>
          <cell r="EH28" t="str">
            <v>-</v>
          </cell>
          <cell r="EI28" t="str">
            <v>-</v>
          </cell>
          <cell r="EJ28" t="str">
            <v>-</v>
          </cell>
          <cell r="EK28" t="str">
            <v>-</v>
          </cell>
          <cell r="EL28" t="str">
            <v>-</v>
          </cell>
          <cell r="EM28" t="str">
            <v>-</v>
          </cell>
          <cell r="EN28" t="str">
            <v>-</v>
          </cell>
          <cell r="EO28" t="str">
            <v>-</v>
          </cell>
          <cell r="EP28" t="str">
            <v>-</v>
          </cell>
          <cell r="EQ28" t="str">
            <v>-</v>
          </cell>
          <cell r="ER28" t="str">
            <v>-</v>
          </cell>
          <cell r="ES28" t="str">
            <v>-</v>
          </cell>
          <cell r="ET28" t="str">
            <v>-</v>
          </cell>
          <cell r="EU28" t="str">
            <v>-</v>
          </cell>
          <cell r="EV28" t="str">
            <v>-</v>
          </cell>
          <cell r="EW28" t="str">
            <v>-</v>
          </cell>
          <cell r="EX28" t="str">
            <v>-</v>
          </cell>
          <cell r="EY28" t="str">
            <v>-</v>
          </cell>
          <cell r="EZ28" t="str">
            <v>-</v>
          </cell>
          <cell r="FA28" t="str">
            <v>-</v>
          </cell>
          <cell r="FB28" t="str">
            <v>-</v>
          </cell>
          <cell r="FC28" t="str">
            <v>-</v>
          </cell>
          <cell r="FD28" t="str">
            <v>-</v>
          </cell>
          <cell r="FE28" t="str">
            <v>-</v>
          </cell>
          <cell r="FF28" t="str">
            <v>-</v>
          </cell>
          <cell r="FG28" t="str">
            <v>-</v>
          </cell>
          <cell r="FH28" t="str">
            <v>-</v>
          </cell>
          <cell r="FI28" t="str">
            <v>-</v>
          </cell>
          <cell r="FJ28" t="str">
            <v>-</v>
          </cell>
          <cell r="FK28" t="str">
            <v>-</v>
          </cell>
          <cell r="FL28" t="str">
            <v>-</v>
          </cell>
          <cell r="FM28" t="str">
            <v>-</v>
          </cell>
          <cell r="FN28" t="str">
            <v>-</v>
          </cell>
          <cell r="FO28" t="str">
            <v>-</v>
          </cell>
          <cell r="FP28" t="str">
            <v>-</v>
          </cell>
          <cell r="FQ28" t="str">
            <v>-</v>
          </cell>
          <cell r="FR28" t="str">
            <v>-</v>
          </cell>
          <cell r="FS28" t="str">
            <v>-</v>
          </cell>
          <cell r="FT28" t="str">
            <v>-</v>
          </cell>
          <cell r="FU28" t="str">
            <v>-</v>
          </cell>
          <cell r="FV28" t="str">
            <v>-</v>
          </cell>
          <cell r="FW28" t="str">
            <v>-</v>
          </cell>
          <cell r="FX28" t="str">
            <v>-</v>
          </cell>
          <cell r="FY28" t="str">
            <v>-</v>
          </cell>
          <cell r="FZ28" t="str">
            <v>-</v>
          </cell>
          <cell r="GA28" t="str">
            <v>-</v>
          </cell>
        </row>
        <row r="29">
          <cell r="A29">
            <v>90744</v>
          </cell>
          <cell r="B29" t="str">
            <v>GABRIELLA YOVITA MARLASARI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 t="str">
            <v>-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 t="str">
            <v>-</v>
          </cell>
          <cell r="AH29" t="str">
            <v>-</v>
          </cell>
          <cell r="AI29" t="str">
            <v>-</v>
          </cell>
          <cell r="AJ29" t="str">
            <v>-</v>
          </cell>
          <cell r="AK29" t="str">
            <v>-</v>
          </cell>
          <cell r="AL29" t="str">
            <v>-</v>
          </cell>
          <cell r="AM29" t="str">
            <v>-</v>
          </cell>
          <cell r="AN29" t="str">
            <v>-</v>
          </cell>
          <cell r="AO29" t="str">
            <v>-</v>
          </cell>
          <cell r="AP29" t="str">
            <v>-</v>
          </cell>
          <cell r="AQ29" t="str">
            <v>-</v>
          </cell>
          <cell r="AR29" t="str">
            <v>-</v>
          </cell>
          <cell r="AS29" t="str">
            <v>-</v>
          </cell>
          <cell r="AT29" t="str">
            <v>-</v>
          </cell>
          <cell r="AU29" t="str">
            <v>-</v>
          </cell>
          <cell r="AV29" t="str">
            <v>-</v>
          </cell>
          <cell r="AW29" t="str">
            <v>-</v>
          </cell>
          <cell r="AX29" t="str">
            <v>-</v>
          </cell>
          <cell r="AY29" t="str">
            <v>-</v>
          </cell>
          <cell r="AZ29" t="str">
            <v>-</v>
          </cell>
          <cell r="BA29" t="str">
            <v>-</v>
          </cell>
          <cell r="BB29" t="str">
            <v>-</v>
          </cell>
          <cell r="BC29" t="str">
            <v>-</v>
          </cell>
          <cell r="BD29" t="str">
            <v>-</v>
          </cell>
          <cell r="BE29" t="str">
            <v>-</v>
          </cell>
          <cell r="BF29" t="str">
            <v>-</v>
          </cell>
          <cell r="BG29" t="str">
            <v>-</v>
          </cell>
          <cell r="BH29" t="str">
            <v>-</v>
          </cell>
          <cell r="BI29" t="str">
            <v>-</v>
          </cell>
          <cell r="BJ29" t="str">
            <v>-</v>
          </cell>
          <cell r="BK29" t="str">
            <v>-</v>
          </cell>
          <cell r="BL29" t="str">
            <v>-</v>
          </cell>
          <cell r="BM29" t="str">
            <v>-</v>
          </cell>
          <cell r="BN29" t="str">
            <v>-</v>
          </cell>
          <cell r="BO29" t="str">
            <v>-</v>
          </cell>
          <cell r="BP29" t="str">
            <v>-</v>
          </cell>
          <cell r="BQ29" t="str">
            <v>-</v>
          </cell>
          <cell r="BR29" t="str">
            <v>-</v>
          </cell>
          <cell r="BS29" t="str">
            <v>-</v>
          </cell>
          <cell r="BT29" t="str">
            <v>-</v>
          </cell>
          <cell r="BU29" t="str">
            <v>-</v>
          </cell>
          <cell r="BV29" t="str">
            <v>-</v>
          </cell>
          <cell r="BW29" t="str">
            <v>-</v>
          </cell>
          <cell r="BX29" t="str">
            <v>-</v>
          </cell>
          <cell r="BY29" t="str">
            <v>-</v>
          </cell>
          <cell r="BZ29" t="str">
            <v>-</v>
          </cell>
          <cell r="CA29" t="str">
            <v>-</v>
          </cell>
          <cell r="CB29" t="str">
            <v>-</v>
          </cell>
          <cell r="CC29" t="str">
            <v>-</v>
          </cell>
          <cell r="CD29" t="str">
            <v>-</v>
          </cell>
          <cell r="CE29" t="str">
            <v>-</v>
          </cell>
          <cell r="CF29" t="str">
            <v>-</v>
          </cell>
          <cell r="CG29" t="str">
            <v>-</v>
          </cell>
          <cell r="CH29" t="str">
            <v>-</v>
          </cell>
          <cell r="CI29" t="str">
            <v>-</v>
          </cell>
          <cell r="CJ29" t="str">
            <v>-</v>
          </cell>
          <cell r="CK29" t="str">
            <v>-</v>
          </cell>
          <cell r="CL29" t="str">
            <v>-</v>
          </cell>
          <cell r="CM29" t="str">
            <v>-</v>
          </cell>
          <cell r="CN29" t="str">
            <v>-</v>
          </cell>
          <cell r="CO29" t="str">
            <v>-</v>
          </cell>
          <cell r="CP29" t="str">
            <v>-</v>
          </cell>
          <cell r="CQ29" t="str">
            <v>-</v>
          </cell>
          <cell r="CR29" t="str">
            <v>-</v>
          </cell>
          <cell r="CS29" t="str">
            <v>-</v>
          </cell>
          <cell r="CT29" t="str">
            <v>-</v>
          </cell>
          <cell r="CU29" t="str">
            <v>-</v>
          </cell>
          <cell r="CV29" t="str">
            <v>-</v>
          </cell>
          <cell r="CW29" t="str">
            <v>-</v>
          </cell>
          <cell r="CX29" t="str">
            <v>-</v>
          </cell>
          <cell r="CY29" t="str">
            <v>-</v>
          </cell>
          <cell r="CZ29" t="str">
            <v>-</v>
          </cell>
          <cell r="DA29" t="str">
            <v>-</v>
          </cell>
          <cell r="DB29" t="str">
            <v>-</v>
          </cell>
          <cell r="DC29" t="str">
            <v>-</v>
          </cell>
          <cell r="DD29" t="str">
            <v>-</v>
          </cell>
          <cell r="DE29" t="str">
            <v>-</v>
          </cell>
          <cell r="DF29" t="str">
            <v>-</v>
          </cell>
          <cell r="DG29" t="str">
            <v>-</v>
          </cell>
          <cell r="DH29" t="str">
            <v>-</v>
          </cell>
          <cell r="DI29" t="str">
            <v>-</v>
          </cell>
          <cell r="DJ29" t="str">
            <v>-</v>
          </cell>
          <cell r="DK29" t="str">
            <v>-</v>
          </cell>
          <cell r="DL29" t="str">
            <v>-</v>
          </cell>
          <cell r="DM29" t="str">
            <v>-</v>
          </cell>
          <cell r="DN29" t="str">
            <v>-</v>
          </cell>
          <cell r="DO29" t="str">
            <v>-</v>
          </cell>
          <cell r="DP29" t="str">
            <v>-</v>
          </cell>
          <cell r="DQ29" t="str">
            <v>-</v>
          </cell>
          <cell r="DR29" t="str">
            <v>-</v>
          </cell>
          <cell r="DS29" t="str">
            <v>-</v>
          </cell>
          <cell r="DT29" t="str">
            <v>-</v>
          </cell>
          <cell r="DU29" t="str">
            <v>-</v>
          </cell>
          <cell r="DV29" t="str">
            <v>-</v>
          </cell>
          <cell r="DW29" t="str">
            <v>-</v>
          </cell>
          <cell r="DX29" t="str">
            <v>-</v>
          </cell>
          <cell r="DY29" t="str">
            <v>-</v>
          </cell>
          <cell r="DZ29" t="str">
            <v>-</v>
          </cell>
          <cell r="EA29" t="str">
            <v>-</v>
          </cell>
          <cell r="EB29" t="str">
            <v>-</v>
          </cell>
          <cell r="EC29" t="str">
            <v>-</v>
          </cell>
          <cell r="ED29" t="str">
            <v>-</v>
          </cell>
          <cell r="EE29" t="str">
            <v>-</v>
          </cell>
          <cell r="EF29" t="str">
            <v>-</v>
          </cell>
          <cell r="EG29" t="str">
            <v>-</v>
          </cell>
          <cell r="EH29" t="str">
            <v>-</v>
          </cell>
          <cell r="EI29" t="str">
            <v>-</v>
          </cell>
          <cell r="EJ29" t="str">
            <v>-</v>
          </cell>
          <cell r="EK29" t="str">
            <v>-</v>
          </cell>
          <cell r="EL29" t="str">
            <v>-</v>
          </cell>
          <cell r="EM29" t="str">
            <v>-</v>
          </cell>
          <cell r="EN29" t="str">
            <v>-</v>
          </cell>
          <cell r="EO29" t="str">
            <v>-</v>
          </cell>
          <cell r="EP29" t="str">
            <v>-</v>
          </cell>
          <cell r="EQ29" t="str">
            <v>-</v>
          </cell>
          <cell r="ER29" t="str">
            <v>-</v>
          </cell>
          <cell r="ES29" t="str">
            <v>-</v>
          </cell>
          <cell r="ET29" t="str">
            <v>-</v>
          </cell>
          <cell r="EU29" t="str">
            <v>-</v>
          </cell>
          <cell r="EV29" t="str">
            <v>-</v>
          </cell>
          <cell r="EW29" t="str">
            <v>-</v>
          </cell>
          <cell r="EX29" t="str">
            <v>-</v>
          </cell>
          <cell r="EY29" t="str">
            <v>-</v>
          </cell>
          <cell r="EZ29" t="str">
            <v>-</v>
          </cell>
          <cell r="FA29" t="str">
            <v>-</v>
          </cell>
          <cell r="FB29" t="str">
            <v>-</v>
          </cell>
          <cell r="FC29" t="str">
            <v>-</v>
          </cell>
          <cell r="FD29" t="str">
            <v>-</v>
          </cell>
          <cell r="FE29" t="str">
            <v>-</v>
          </cell>
          <cell r="FF29" t="str">
            <v>-</v>
          </cell>
          <cell r="FG29" t="str">
            <v>-</v>
          </cell>
          <cell r="FH29" t="str">
            <v>-</v>
          </cell>
          <cell r="FI29" t="str">
            <v>-</v>
          </cell>
          <cell r="FJ29" t="str">
            <v>-</v>
          </cell>
          <cell r="FK29" t="str">
            <v>-</v>
          </cell>
          <cell r="FL29" t="str">
            <v>-</v>
          </cell>
          <cell r="FM29" t="str">
            <v>-</v>
          </cell>
          <cell r="FN29" t="str">
            <v>-</v>
          </cell>
          <cell r="FO29" t="str">
            <v>-</v>
          </cell>
          <cell r="FP29" t="str">
            <v>-</v>
          </cell>
          <cell r="FQ29" t="str">
            <v>-</v>
          </cell>
          <cell r="FR29" t="str">
            <v>-</v>
          </cell>
          <cell r="FS29" t="str">
            <v>-</v>
          </cell>
          <cell r="FT29" t="str">
            <v>-</v>
          </cell>
          <cell r="FU29" t="str">
            <v>-</v>
          </cell>
          <cell r="FV29" t="str">
            <v>-</v>
          </cell>
          <cell r="FW29" t="str">
            <v>-</v>
          </cell>
          <cell r="FX29" t="str">
            <v>-</v>
          </cell>
          <cell r="FY29" t="str">
            <v>-</v>
          </cell>
          <cell r="FZ29" t="str">
            <v>-</v>
          </cell>
          <cell r="GA29" t="str">
            <v>-</v>
          </cell>
        </row>
        <row r="30">
          <cell r="A30" t="str">
            <v>A0158</v>
          </cell>
          <cell r="B30" t="str">
            <v>Fifi Amini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3</v>
          </cell>
          <cell r="T30">
            <v>58</v>
          </cell>
          <cell r="U30">
            <v>19.333333333333332</v>
          </cell>
          <cell r="V30" t="str">
            <v>Level 1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 t="str">
            <v>-</v>
          </cell>
          <cell r="AB30" t="str">
            <v>-</v>
          </cell>
          <cell r="AC30" t="str">
            <v>-</v>
          </cell>
          <cell r="AD30" t="str">
            <v>-</v>
          </cell>
          <cell r="AE30">
            <v>10</v>
          </cell>
          <cell r="AF30">
            <v>262</v>
          </cell>
          <cell r="AG30">
            <v>26.2</v>
          </cell>
          <cell r="AH30" t="str">
            <v>Level 1</v>
          </cell>
          <cell r="AI30">
            <v>1</v>
          </cell>
          <cell r="AJ30">
            <v>32</v>
          </cell>
          <cell r="AK30">
            <v>32</v>
          </cell>
          <cell r="AL30" t="str">
            <v>Level 2</v>
          </cell>
          <cell r="AM30" t="str">
            <v>-</v>
          </cell>
          <cell r="AN30" t="str">
            <v>-</v>
          </cell>
          <cell r="AO30" t="str">
            <v>-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-</v>
          </cell>
          <cell r="AU30" t="str">
            <v>-</v>
          </cell>
          <cell r="AV30" t="str">
            <v>-</v>
          </cell>
          <cell r="AW30" t="str">
            <v>-</v>
          </cell>
          <cell r="AX30" t="str">
            <v>-</v>
          </cell>
          <cell r="AY30">
            <v>6</v>
          </cell>
          <cell r="AZ30">
            <v>133</v>
          </cell>
          <cell r="BA30">
            <v>22.166666666666668</v>
          </cell>
          <cell r="BB30" t="str">
            <v>Level 1</v>
          </cell>
          <cell r="BC30" t="str">
            <v>-</v>
          </cell>
          <cell r="BD30" t="str">
            <v>-</v>
          </cell>
          <cell r="BE30" t="str">
            <v>-</v>
          </cell>
          <cell r="BF30" t="str">
            <v>-</v>
          </cell>
          <cell r="BG30" t="str">
            <v>-</v>
          </cell>
          <cell r="BH30" t="str">
            <v>-</v>
          </cell>
          <cell r="BI30" t="str">
            <v>-</v>
          </cell>
          <cell r="BJ30" t="str">
            <v>-</v>
          </cell>
          <cell r="BK30" t="str">
            <v>-</v>
          </cell>
          <cell r="BL30" t="str">
            <v>-</v>
          </cell>
          <cell r="BM30" t="str">
            <v>-</v>
          </cell>
          <cell r="BN30" t="str">
            <v>-</v>
          </cell>
          <cell r="BO30" t="str">
            <v>-</v>
          </cell>
          <cell r="BP30" t="str">
            <v>-</v>
          </cell>
          <cell r="BQ30" t="str">
            <v>-</v>
          </cell>
          <cell r="BR30" t="str">
            <v>-</v>
          </cell>
          <cell r="BS30" t="str">
            <v>-</v>
          </cell>
          <cell r="BT30" t="str">
            <v>-</v>
          </cell>
          <cell r="BU30" t="str">
            <v>-</v>
          </cell>
          <cell r="BV30" t="str">
            <v>-</v>
          </cell>
          <cell r="BW30" t="str">
            <v>-</v>
          </cell>
          <cell r="BX30" t="str">
            <v>-</v>
          </cell>
          <cell r="BY30" t="str">
            <v>-</v>
          </cell>
          <cell r="BZ30" t="str">
            <v>-</v>
          </cell>
          <cell r="CA30" t="str">
            <v>-</v>
          </cell>
          <cell r="CB30" t="str">
            <v>-</v>
          </cell>
          <cell r="CC30" t="str">
            <v>-</v>
          </cell>
          <cell r="CD30" t="str">
            <v>-</v>
          </cell>
          <cell r="CE30" t="str">
            <v>-</v>
          </cell>
          <cell r="CF30" t="str">
            <v>-</v>
          </cell>
          <cell r="CG30" t="str">
            <v>-</v>
          </cell>
          <cell r="CH30" t="str">
            <v>-</v>
          </cell>
          <cell r="CI30" t="str">
            <v>-</v>
          </cell>
          <cell r="CJ30" t="str">
            <v>-</v>
          </cell>
          <cell r="CK30" t="str">
            <v>-</v>
          </cell>
          <cell r="CL30" t="str">
            <v>-</v>
          </cell>
          <cell r="CM30" t="str">
            <v>-</v>
          </cell>
          <cell r="CN30" t="str">
            <v>-</v>
          </cell>
          <cell r="CO30" t="str">
            <v>-</v>
          </cell>
          <cell r="CP30" t="str">
            <v>-</v>
          </cell>
          <cell r="CQ30" t="str">
            <v>-</v>
          </cell>
          <cell r="CR30" t="str">
            <v>-</v>
          </cell>
          <cell r="CS30" t="str">
            <v>-</v>
          </cell>
          <cell r="CT30" t="str">
            <v>-</v>
          </cell>
          <cell r="CU30" t="str">
            <v>-</v>
          </cell>
          <cell r="CV30" t="str">
            <v>-</v>
          </cell>
          <cell r="CW30" t="str">
            <v>-</v>
          </cell>
          <cell r="CX30" t="str">
            <v>-</v>
          </cell>
          <cell r="CY30" t="str">
            <v>-</v>
          </cell>
          <cell r="CZ30" t="str">
            <v>-</v>
          </cell>
          <cell r="DA30" t="str">
            <v>-</v>
          </cell>
          <cell r="DB30" t="str">
            <v>-</v>
          </cell>
          <cell r="DC30" t="str">
            <v>-</v>
          </cell>
          <cell r="DD30" t="str">
            <v>-</v>
          </cell>
          <cell r="DE30" t="str">
            <v>-</v>
          </cell>
          <cell r="DF30" t="str">
            <v>-</v>
          </cell>
          <cell r="DG30" t="str">
            <v>-</v>
          </cell>
          <cell r="DH30" t="str">
            <v>-</v>
          </cell>
          <cell r="DI30" t="str">
            <v>-</v>
          </cell>
          <cell r="DJ30" t="str">
            <v>-</v>
          </cell>
          <cell r="DK30" t="str">
            <v>-</v>
          </cell>
          <cell r="DL30" t="str">
            <v>-</v>
          </cell>
          <cell r="DM30" t="str">
            <v>-</v>
          </cell>
          <cell r="DN30" t="str">
            <v>-</v>
          </cell>
          <cell r="DO30" t="str">
            <v>-</v>
          </cell>
          <cell r="DP30" t="str">
            <v>-</v>
          </cell>
          <cell r="DQ30" t="str">
            <v>-</v>
          </cell>
          <cell r="DR30" t="str">
            <v>-</v>
          </cell>
          <cell r="DS30" t="str">
            <v>-</v>
          </cell>
          <cell r="DT30" t="str">
            <v>-</v>
          </cell>
          <cell r="DU30" t="str">
            <v>-</v>
          </cell>
          <cell r="DV30" t="str">
            <v>-</v>
          </cell>
          <cell r="DW30" t="str">
            <v>-</v>
          </cell>
          <cell r="DX30" t="str">
            <v>-</v>
          </cell>
          <cell r="DY30" t="str">
            <v>-</v>
          </cell>
          <cell r="DZ30" t="str">
            <v>-</v>
          </cell>
          <cell r="EA30" t="str">
            <v>-</v>
          </cell>
          <cell r="EB30" t="str">
            <v>-</v>
          </cell>
          <cell r="EC30" t="str">
            <v>-</v>
          </cell>
          <cell r="ED30" t="str">
            <v>-</v>
          </cell>
          <cell r="EE30" t="str">
            <v>-</v>
          </cell>
          <cell r="EF30" t="str">
            <v>-</v>
          </cell>
          <cell r="EG30" t="str">
            <v>-</v>
          </cell>
          <cell r="EH30" t="str">
            <v>-</v>
          </cell>
          <cell r="EI30" t="str">
            <v>-</v>
          </cell>
          <cell r="EJ30" t="str">
            <v>-</v>
          </cell>
          <cell r="EK30" t="str">
            <v>-</v>
          </cell>
          <cell r="EL30" t="str">
            <v>-</v>
          </cell>
          <cell r="EM30" t="str">
            <v>-</v>
          </cell>
          <cell r="EN30" t="str">
            <v>-</v>
          </cell>
          <cell r="EO30" t="str">
            <v>-</v>
          </cell>
          <cell r="EP30" t="str">
            <v>-</v>
          </cell>
          <cell r="EQ30" t="str">
            <v>-</v>
          </cell>
          <cell r="ER30" t="str">
            <v>-</v>
          </cell>
          <cell r="ES30" t="str">
            <v>-</v>
          </cell>
          <cell r="ET30" t="str">
            <v>-</v>
          </cell>
          <cell r="EU30" t="str">
            <v>-</v>
          </cell>
          <cell r="EV30" t="str">
            <v>-</v>
          </cell>
          <cell r="EW30" t="str">
            <v>-</v>
          </cell>
          <cell r="EX30" t="str">
            <v>-</v>
          </cell>
          <cell r="EY30" t="str">
            <v>-</v>
          </cell>
          <cell r="EZ30" t="str">
            <v>-</v>
          </cell>
          <cell r="FA30" t="str">
            <v>-</v>
          </cell>
          <cell r="FB30" t="str">
            <v>-</v>
          </cell>
          <cell r="FC30" t="str">
            <v>-</v>
          </cell>
          <cell r="FD30" t="str">
            <v>-</v>
          </cell>
          <cell r="FE30" t="str">
            <v>-</v>
          </cell>
          <cell r="FF30" t="str">
            <v>-</v>
          </cell>
          <cell r="FG30" t="str">
            <v>-</v>
          </cell>
          <cell r="FH30" t="str">
            <v>-</v>
          </cell>
          <cell r="FI30" t="str">
            <v>-</v>
          </cell>
          <cell r="FJ30" t="str">
            <v>-</v>
          </cell>
          <cell r="FK30" t="str">
            <v>-</v>
          </cell>
          <cell r="FL30" t="str">
            <v>-</v>
          </cell>
          <cell r="FM30" t="str">
            <v>-</v>
          </cell>
          <cell r="FN30" t="str">
            <v>-</v>
          </cell>
          <cell r="FO30" t="str">
            <v>-</v>
          </cell>
          <cell r="FP30" t="str">
            <v>-</v>
          </cell>
          <cell r="FQ30" t="str">
            <v>-</v>
          </cell>
          <cell r="FR30" t="str">
            <v>-</v>
          </cell>
          <cell r="FS30" t="str">
            <v>-</v>
          </cell>
          <cell r="FT30" t="str">
            <v>-</v>
          </cell>
          <cell r="FU30" t="str">
            <v>-</v>
          </cell>
          <cell r="FV30" t="str">
            <v>-</v>
          </cell>
          <cell r="FW30" t="str">
            <v>-</v>
          </cell>
          <cell r="FX30" t="str">
            <v>-</v>
          </cell>
          <cell r="FY30" t="str">
            <v>-</v>
          </cell>
          <cell r="FZ30" t="str">
            <v>-</v>
          </cell>
          <cell r="GA30" t="str">
            <v>-</v>
          </cell>
        </row>
        <row r="31">
          <cell r="A31" t="str">
            <v>A0532</v>
          </cell>
          <cell r="B31" t="str">
            <v>DEVARA KRISNAWATI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 t="str">
            <v>-</v>
          </cell>
          <cell r="AB31" t="str">
            <v>-</v>
          </cell>
          <cell r="AC31" t="str">
            <v>-</v>
          </cell>
          <cell r="AD31" t="str">
            <v>-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11</v>
          </cell>
          <cell r="AJ31">
            <v>200</v>
          </cell>
          <cell r="AK31">
            <v>18.181818181818183</v>
          </cell>
          <cell r="AL31" t="str">
            <v>Level 1</v>
          </cell>
          <cell r="AM31">
            <v>15</v>
          </cell>
          <cell r="AN31">
            <v>275</v>
          </cell>
          <cell r="AO31">
            <v>18.333333333333332</v>
          </cell>
          <cell r="AP31" t="str">
            <v>Level 1</v>
          </cell>
          <cell r="AQ31">
            <v>21</v>
          </cell>
          <cell r="AR31">
            <v>426</v>
          </cell>
          <cell r="AS31">
            <v>20.285714285714285</v>
          </cell>
          <cell r="AT31" t="str">
            <v>Level 1</v>
          </cell>
          <cell r="AU31">
            <v>11</v>
          </cell>
          <cell r="AV31">
            <v>188</v>
          </cell>
          <cell r="AW31">
            <v>17.09090909090909</v>
          </cell>
          <cell r="AX31" t="str">
            <v>Level 1</v>
          </cell>
          <cell r="AY31">
            <v>11</v>
          </cell>
          <cell r="AZ31">
            <v>252</v>
          </cell>
          <cell r="BA31">
            <v>22.90909090909091</v>
          </cell>
          <cell r="BB31" t="str">
            <v>Level 1</v>
          </cell>
          <cell r="BC31">
            <v>1</v>
          </cell>
          <cell r="BD31">
            <v>15</v>
          </cell>
          <cell r="BE31">
            <v>15</v>
          </cell>
          <cell r="BF31" t="str">
            <v>Level 1</v>
          </cell>
          <cell r="BG31" t="str">
            <v>-</v>
          </cell>
          <cell r="BH31" t="str">
            <v>-</v>
          </cell>
          <cell r="BI31" t="str">
            <v>-</v>
          </cell>
          <cell r="BJ31" t="str">
            <v>-</v>
          </cell>
          <cell r="BK31" t="str">
            <v>-</v>
          </cell>
          <cell r="BL31" t="str">
            <v>-</v>
          </cell>
          <cell r="BM31" t="str">
            <v>-</v>
          </cell>
          <cell r="BN31" t="str">
            <v>-</v>
          </cell>
          <cell r="BO31" t="str">
            <v>-</v>
          </cell>
          <cell r="BP31" t="str">
            <v>-</v>
          </cell>
          <cell r="BQ31" t="str">
            <v>-</v>
          </cell>
          <cell r="BR31" t="str">
            <v>-</v>
          </cell>
          <cell r="BS31" t="str">
            <v>-</v>
          </cell>
          <cell r="BT31" t="str">
            <v>-</v>
          </cell>
          <cell r="BU31" t="str">
            <v>-</v>
          </cell>
          <cell r="BV31" t="str">
            <v>-</v>
          </cell>
          <cell r="BW31" t="str">
            <v>-</v>
          </cell>
          <cell r="BX31" t="str">
            <v>-</v>
          </cell>
          <cell r="BY31" t="str">
            <v>-</v>
          </cell>
          <cell r="BZ31" t="str">
            <v>-</v>
          </cell>
          <cell r="CA31" t="str">
            <v>-</v>
          </cell>
          <cell r="CB31" t="str">
            <v>-</v>
          </cell>
          <cell r="CC31" t="str">
            <v>-</v>
          </cell>
          <cell r="CD31" t="str">
            <v>-</v>
          </cell>
          <cell r="CE31" t="str">
            <v>-</v>
          </cell>
          <cell r="CF31" t="str">
            <v>-</v>
          </cell>
          <cell r="CG31" t="str">
            <v>-</v>
          </cell>
          <cell r="CH31" t="str">
            <v>-</v>
          </cell>
          <cell r="CI31" t="str">
            <v>-</v>
          </cell>
          <cell r="CJ31" t="str">
            <v>-</v>
          </cell>
          <cell r="CK31" t="str">
            <v>-</v>
          </cell>
          <cell r="CL31" t="str">
            <v>-</v>
          </cell>
          <cell r="CM31" t="str">
            <v>-</v>
          </cell>
          <cell r="CN31" t="str">
            <v>-</v>
          </cell>
          <cell r="CO31" t="str">
            <v>-</v>
          </cell>
          <cell r="CP31" t="str">
            <v>-</v>
          </cell>
          <cell r="CQ31" t="str">
            <v>-</v>
          </cell>
          <cell r="CR31" t="str">
            <v>-</v>
          </cell>
          <cell r="CS31" t="str">
            <v>-</v>
          </cell>
          <cell r="CT31" t="str">
            <v>-</v>
          </cell>
          <cell r="CU31" t="str">
            <v>-</v>
          </cell>
          <cell r="CV31" t="str">
            <v>-</v>
          </cell>
          <cell r="CW31" t="str">
            <v>-</v>
          </cell>
          <cell r="CX31" t="str">
            <v>-</v>
          </cell>
          <cell r="CY31" t="str">
            <v>-</v>
          </cell>
          <cell r="CZ31" t="str">
            <v>-</v>
          </cell>
          <cell r="DA31" t="str">
            <v>-</v>
          </cell>
          <cell r="DB31" t="str">
            <v>-</v>
          </cell>
          <cell r="DC31" t="str">
            <v>-</v>
          </cell>
          <cell r="DD31" t="str">
            <v>-</v>
          </cell>
          <cell r="DE31" t="str">
            <v>-</v>
          </cell>
          <cell r="DF31" t="str">
            <v>-</v>
          </cell>
          <cell r="DG31" t="str">
            <v>-</v>
          </cell>
          <cell r="DH31" t="str">
            <v>-</v>
          </cell>
          <cell r="DI31" t="str">
            <v>-</v>
          </cell>
          <cell r="DJ31" t="str">
            <v>-</v>
          </cell>
          <cell r="DK31" t="str">
            <v>-</v>
          </cell>
          <cell r="DL31" t="str">
            <v>-</v>
          </cell>
          <cell r="DM31" t="str">
            <v>-</v>
          </cell>
          <cell r="DN31" t="str">
            <v>-</v>
          </cell>
          <cell r="DO31" t="str">
            <v>-</v>
          </cell>
          <cell r="DP31" t="str">
            <v>-</v>
          </cell>
          <cell r="DQ31" t="str">
            <v>-</v>
          </cell>
          <cell r="DR31" t="str">
            <v>-</v>
          </cell>
          <cell r="DS31" t="str">
            <v>-</v>
          </cell>
          <cell r="DT31" t="str">
            <v>-</v>
          </cell>
          <cell r="DU31" t="str">
            <v>-</v>
          </cell>
          <cell r="DV31" t="str">
            <v>-</v>
          </cell>
          <cell r="DW31" t="str">
            <v>-</v>
          </cell>
          <cell r="DX31" t="str">
            <v>-</v>
          </cell>
          <cell r="DY31" t="str">
            <v>-</v>
          </cell>
          <cell r="DZ31" t="str">
            <v>-</v>
          </cell>
          <cell r="EA31" t="str">
            <v>-</v>
          </cell>
          <cell r="EB31" t="str">
            <v>-</v>
          </cell>
          <cell r="EC31" t="str">
            <v>-</v>
          </cell>
          <cell r="ED31" t="str">
            <v>-</v>
          </cell>
          <cell r="EE31" t="str">
            <v>-</v>
          </cell>
          <cell r="EF31" t="str">
            <v>-</v>
          </cell>
          <cell r="EG31" t="str">
            <v>-</v>
          </cell>
          <cell r="EH31" t="str">
            <v>-</v>
          </cell>
          <cell r="EI31" t="str">
            <v>-</v>
          </cell>
          <cell r="EJ31" t="str">
            <v>-</v>
          </cell>
          <cell r="EK31" t="str">
            <v>-</v>
          </cell>
          <cell r="EL31" t="str">
            <v>-</v>
          </cell>
          <cell r="EM31" t="str">
            <v>-</v>
          </cell>
          <cell r="EN31" t="str">
            <v>-</v>
          </cell>
          <cell r="EO31" t="str">
            <v>-</v>
          </cell>
          <cell r="EP31" t="str">
            <v>-</v>
          </cell>
          <cell r="EQ31" t="str">
            <v>-</v>
          </cell>
          <cell r="ER31" t="str">
            <v>-</v>
          </cell>
          <cell r="ES31" t="str">
            <v>-</v>
          </cell>
          <cell r="ET31" t="str">
            <v>-</v>
          </cell>
          <cell r="EU31" t="str">
            <v>-</v>
          </cell>
          <cell r="EV31" t="str">
            <v>-</v>
          </cell>
          <cell r="EW31" t="str">
            <v>-</v>
          </cell>
          <cell r="EX31" t="str">
            <v>-</v>
          </cell>
          <cell r="EY31" t="str">
            <v>-</v>
          </cell>
          <cell r="EZ31" t="str">
            <v>-</v>
          </cell>
          <cell r="FA31" t="str">
            <v>-</v>
          </cell>
          <cell r="FB31" t="str">
            <v>-</v>
          </cell>
          <cell r="FC31" t="str">
            <v>-</v>
          </cell>
          <cell r="FD31" t="str">
            <v>-</v>
          </cell>
          <cell r="FE31" t="str">
            <v>-</v>
          </cell>
          <cell r="FF31" t="str">
            <v>-</v>
          </cell>
          <cell r="FG31" t="str">
            <v>-</v>
          </cell>
          <cell r="FH31" t="str">
            <v>-</v>
          </cell>
          <cell r="FI31" t="str">
            <v>-</v>
          </cell>
          <cell r="FJ31" t="str">
            <v>-</v>
          </cell>
          <cell r="FK31" t="str">
            <v>-</v>
          </cell>
          <cell r="FL31" t="str">
            <v>-</v>
          </cell>
          <cell r="FM31" t="str">
            <v>-</v>
          </cell>
          <cell r="FN31" t="str">
            <v>-</v>
          </cell>
          <cell r="FO31" t="str">
            <v>-</v>
          </cell>
          <cell r="FP31" t="str">
            <v>-</v>
          </cell>
          <cell r="FQ31" t="str">
            <v>-</v>
          </cell>
          <cell r="FR31" t="str">
            <v>-</v>
          </cell>
          <cell r="FS31" t="str">
            <v>-</v>
          </cell>
          <cell r="FT31" t="str">
            <v>-</v>
          </cell>
          <cell r="FU31" t="str">
            <v>-</v>
          </cell>
          <cell r="FV31" t="str">
            <v>-</v>
          </cell>
          <cell r="FW31" t="str">
            <v>-</v>
          </cell>
          <cell r="FX31" t="str">
            <v>-</v>
          </cell>
          <cell r="FY31" t="str">
            <v>-</v>
          </cell>
          <cell r="FZ31" t="str">
            <v>-</v>
          </cell>
          <cell r="GA31" t="str">
            <v>-</v>
          </cell>
        </row>
        <row r="32">
          <cell r="A32" t="str">
            <v>A0525</v>
          </cell>
          <cell r="B32" t="str">
            <v>ELISA BAYUSRI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 t="str">
            <v>-</v>
          </cell>
          <cell r="AB32" t="str">
            <v>-</v>
          </cell>
          <cell r="AC32" t="str">
            <v>-</v>
          </cell>
          <cell r="AD32" t="str">
            <v>-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12</v>
          </cell>
          <cell r="AJ32">
            <v>285</v>
          </cell>
          <cell r="AK32">
            <v>23.75</v>
          </cell>
          <cell r="AL32" t="str">
            <v>Level 1</v>
          </cell>
          <cell r="AM32">
            <v>11</v>
          </cell>
          <cell r="AN32">
            <v>277</v>
          </cell>
          <cell r="AO32">
            <v>25.181818181818183</v>
          </cell>
          <cell r="AP32" t="str">
            <v>Level 1</v>
          </cell>
          <cell r="AQ32">
            <v>23</v>
          </cell>
          <cell r="AR32">
            <v>644</v>
          </cell>
          <cell r="AS32">
            <v>28</v>
          </cell>
          <cell r="AT32" t="str">
            <v>Level 1</v>
          </cell>
          <cell r="AU32">
            <v>17</v>
          </cell>
          <cell r="AV32">
            <v>511</v>
          </cell>
          <cell r="AW32">
            <v>30.058823529411764</v>
          </cell>
          <cell r="AX32" t="str">
            <v>Level 2</v>
          </cell>
          <cell r="AY32">
            <v>27</v>
          </cell>
          <cell r="AZ32">
            <v>869</v>
          </cell>
          <cell r="BA32">
            <v>32.185185185185183</v>
          </cell>
          <cell r="BB32" t="str">
            <v>Level 2</v>
          </cell>
          <cell r="BC32">
            <v>17</v>
          </cell>
          <cell r="BD32">
            <v>580</v>
          </cell>
          <cell r="BE32">
            <v>34.117647058823529</v>
          </cell>
          <cell r="BF32" t="str">
            <v>Level 2</v>
          </cell>
          <cell r="BG32">
            <v>26</v>
          </cell>
          <cell r="BH32">
            <v>896</v>
          </cell>
          <cell r="BI32">
            <v>34.46153846153846</v>
          </cell>
          <cell r="BJ32" t="str">
            <v>Level 2</v>
          </cell>
          <cell r="BK32">
            <v>25</v>
          </cell>
          <cell r="BL32">
            <v>897</v>
          </cell>
          <cell r="BM32">
            <v>35.880000000000003</v>
          </cell>
          <cell r="BN32" t="str">
            <v>Level 2</v>
          </cell>
          <cell r="BO32">
            <v>23</v>
          </cell>
          <cell r="BP32">
            <v>866</v>
          </cell>
          <cell r="BQ32">
            <v>37.652173913043477</v>
          </cell>
          <cell r="BR32" t="str">
            <v>Level 2</v>
          </cell>
          <cell r="BS32">
            <v>24</v>
          </cell>
          <cell r="BT32">
            <v>743</v>
          </cell>
          <cell r="BU32">
            <v>30.958333333333332</v>
          </cell>
          <cell r="BV32" t="str">
            <v>Level 2</v>
          </cell>
          <cell r="BW32">
            <v>21</v>
          </cell>
          <cell r="BX32">
            <v>696</v>
          </cell>
          <cell r="BY32">
            <v>33.142857142857146</v>
          </cell>
          <cell r="BZ32" t="str">
            <v>Level 2</v>
          </cell>
          <cell r="CA32">
            <v>26</v>
          </cell>
          <cell r="CB32">
            <v>921</v>
          </cell>
          <cell r="CC32">
            <v>35.42307692307692</v>
          </cell>
          <cell r="CD32" t="str">
            <v>Level 2</v>
          </cell>
          <cell r="CE32">
            <v>22</v>
          </cell>
          <cell r="CF32">
            <v>836</v>
          </cell>
          <cell r="CG32">
            <v>38</v>
          </cell>
          <cell r="CH32" t="str">
            <v>Level 2</v>
          </cell>
          <cell r="CI32">
            <v>25</v>
          </cell>
          <cell r="CJ32">
            <v>989</v>
          </cell>
          <cell r="CK32">
            <v>39.56</v>
          </cell>
          <cell r="CL32" t="str">
            <v>Level 2</v>
          </cell>
          <cell r="CM32">
            <v>24</v>
          </cell>
          <cell r="CN32">
            <v>844</v>
          </cell>
          <cell r="CO32">
            <v>35.166666666666664</v>
          </cell>
          <cell r="CP32" t="str">
            <v>Level 2</v>
          </cell>
          <cell r="CQ32">
            <v>26</v>
          </cell>
          <cell r="CR32">
            <v>981</v>
          </cell>
          <cell r="CS32">
            <v>37.730769230769234</v>
          </cell>
          <cell r="CT32" t="str">
            <v>Level 2</v>
          </cell>
          <cell r="CU32">
            <v>24</v>
          </cell>
          <cell r="CV32">
            <v>945</v>
          </cell>
          <cell r="CW32">
            <v>39.375</v>
          </cell>
          <cell r="CX32" t="str">
            <v>Level 2</v>
          </cell>
          <cell r="CY32">
            <v>26</v>
          </cell>
          <cell r="CZ32">
            <v>983</v>
          </cell>
          <cell r="DA32">
            <v>37.807692307692307</v>
          </cell>
          <cell r="DB32" t="str">
            <v>Level 2</v>
          </cell>
          <cell r="DC32">
            <v>24</v>
          </cell>
          <cell r="DD32">
            <v>970</v>
          </cell>
          <cell r="DE32">
            <v>40.416666666666664</v>
          </cell>
          <cell r="DF32" t="str">
            <v>Level 3</v>
          </cell>
          <cell r="DG32">
            <v>24</v>
          </cell>
          <cell r="DH32">
            <v>1161</v>
          </cell>
          <cell r="DI32">
            <v>48.375</v>
          </cell>
          <cell r="DJ32" t="str">
            <v>Level 3</v>
          </cell>
          <cell r="DK32">
            <v>22</v>
          </cell>
          <cell r="DL32">
            <v>739</v>
          </cell>
          <cell r="DM32">
            <v>33.590909090909093</v>
          </cell>
          <cell r="DN32" t="str">
            <v>Level 2</v>
          </cell>
          <cell r="DO32">
            <v>28</v>
          </cell>
          <cell r="DP32">
            <v>1001</v>
          </cell>
          <cell r="DQ32">
            <v>35.75</v>
          </cell>
          <cell r="DR32" t="str">
            <v>Level 2</v>
          </cell>
          <cell r="DS32">
            <v>25</v>
          </cell>
          <cell r="DT32">
            <v>960</v>
          </cell>
          <cell r="DU32">
            <v>38.4</v>
          </cell>
          <cell r="DV32" t="str">
            <v>Level 2</v>
          </cell>
          <cell r="DW32">
            <v>26</v>
          </cell>
          <cell r="DX32">
            <v>1222</v>
          </cell>
          <cell r="DY32">
            <v>47</v>
          </cell>
          <cell r="DZ32" t="str">
            <v>Level 3</v>
          </cell>
          <cell r="EA32">
            <v>24</v>
          </cell>
          <cell r="EB32">
            <v>1105</v>
          </cell>
          <cell r="EC32">
            <v>46.041666666666664</v>
          </cell>
          <cell r="ED32" t="str">
            <v>Level 3</v>
          </cell>
          <cell r="EE32">
            <v>24</v>
          </cell>
          <cell r="EF32">
            <v>917</v>
          </cell>
          <cell r="EG32">
            <v>38.208333333333336</v>
          </cell>
          <cell r="EH32" t="str">
            <v>Level 2</v>
          </cell>
          <cell r="EI32">
            <v>23</v>
          </cell>
          <cell r="EJ32">
            <v>973</v>
          </cell>
          <cell r="EK32">
            <v>42.304347826086953</v>
          </cell>
          <cell r="EL32" t="str">
            <v>Level 3</v>
          </cell>
          <cell r="EM32">
            <v>28</v>
          </cell>
          <cell r="EN32">
            <v>1166</v>
          </cell>
          <cell r="EO32">
            <v>41.642857142857146</v>
          </cell>
          <cell r="EP32" t="str">
            <v>Level 3</v>
          </cell>
          <cell r="EQ32">
            <v>20</v>
          </cell>
          <cell r="ER32">
            <v>757</v>
          </cell>
          <cell r="ES32">
            <v>37.85</v>
          </cell>
          <cell r="ET32" t="str">
            <v>Level 2</v>
          </cell>
          <cell r="EU32">
            <v>22</v>
          </cell>
          <cell r="EV32">
            <v>1010</v>
          </cell>
          <cell r="EW32">
            <v>45.909090909090907</v>
          </cell>
          <cell r="EX32" t="str">
            <v>Level 3</v>
          </cell>
          <cell r="EY32" t="str">
            <v>-</v>
          </cell>
          <cell r="EZ32" t="str">
            <v>-</v>
          </cell>
          <cell r="FA32" t="str">
            <v>-</v>
          </cell>
          <cell r="FB32" t="str">
            <v>-</v>
          </cell>
          <cell r="FC32" t="str">
            <v>-</v>
          </cell>
          <cell r="FD32" t="str">
            <v>-</v>
          </cell>
          <cell r="FE32" t="str">
            <v>-</v>
          </cell>
          <cell r="FF32" t="str">
            <v>-</v>
          </cell>
          <cell r="FG32" t="str">
            <v>-</v>
          </cell>
          <cell r="FH32" t="str">
            <v>-</v>
          </cell>
          <cell r="FI32" t="str">
            <v>-</v>
          </cell>
          <cell r="FJ32" t="str">
            <v>-</v>
          </cell>
          <cell r="FK32" t="str">
            <v>-</v>
          </cell>
          <cell r="FL32" t="str">
            <v>-</v>
          </cell>
          <cell r="FM32" t="str">
            <v>-</v>
          </cell>
          <cell r="FN32" t="str">
            <v>-</v>
          </cell>
          <cell r="FO32" t="str">
            <v>-</v>
          </cell>
          <cell r="FP32" t="str">
            <v>-</v>
          </cell>
          <cell r="FQ32" t="str">
            <v>-</v>
          </cell>
          <cell r="FR32" t="str">
            <v>-</v>
          </cell>
          <cell r="FS32" t="str">
            <v>-</v>
          </cell>
          <cell r="FT32" t="str">
            <v>-</v>
          </cell>
          <cell r="FU32" t="str">
            <v>-</v>
          </cell>
          <cell r="FV32" t="str">
            <v>-</v>
          </cell>
          <cell r="FW32" t="str">
            <v>-</v>
          </cell>
          <cell r="FX32" t="str">
            <v>-</v>
          </cell>
          <cell r="FY32" t="str">
            <v>-</v>
          </cell>
          <cell r="FZ32" t="str">
            <v>-</v>
          </cell>
          <cell r="GA32" t="str">
            <v>-</v>
          </cell>
        </row>
        <row r="33">
          <cell r="A33">
            <v>90495</v>
          </cell>
          <cell r="B33" t="str">
            <v>GANISH GIOVANNI SRIOYO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 t="str">
            <v>-</v>
          </cell>
          <cell r="AB33" t="str">
            <v>-</v>
          </cell>
          <cell r="AC33" t="str">
            <v>-</v>
          </cell>
          <cell r="AD33" t="str">
            <v>-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2</v>
          </cell>
          <cell r="AJ33">
            <v>66</v>
          </cell>
          <cell r="AK33">
            <v>33</v>
          </cell>
          <cell r="AL33" t="str">
            <v>Level 2</v>
          </cell>
          <cell r="AM33">
            <v>3</v>
          </cell>
          <cell r="AN33">
            <v>121</v>
          </cell>
          <cell r="AO33">
            <v>40.333333333333336</v>
          </cell>
          <cell r="AP33" t="str">
            <v>Level 3</v>
          </cell>
          <cell r="AQ33">
            <v>5</v>
          </cell>
          <cell r="AR33">
            <v>193</v>
          </cell>
          <cell r="AS33">
            <v>38.6</v>
          </cell>
          <cell r="AT33" t="str">
            <v>Level 2</v>
          </cell>
          <cell r="AU33">
            <v>2</v>
          </cell>
          <cell r="AV33">
            <v>77</v>
          </cell>
          <cell r="AW33">
            <v>38.5</v>
          </cell>
          <cell r="AX33" t="str">
            <v>Level 2</v>
          </cell>
          <cell r="AY33">
            <v>2</v>
          </cell>
          <cell r="AZ33">
            <v>46</v>
          </cell>
          <cell r="BA33">
            <v>23</v>
          </cell>
          <cell r="BB33" t="str">
            <v>Level 1</v>
          </cell>
          <cell r="BC33" t="str">
            <v>-</v>
          </cell>
          <cell r="BD33" t="str">
            <v>-</v>
          </cell>
          <cell r="BE33" t="str">
            <v>-</v>
          </cell>
          <cell r="BF33" t="str">
            <v>-</v>
          </cell>
          <cell r="BG33">
            <v>3</v>
          </cell>
          <cell r="BH33">
            <v>110</v>
          </cell>
          <cell r="BI33">
            <v>36.666666666666664</v>
          </cell>
          <cell r="BJ33" t="str">
            <v>Level 2</v>
          </cell>
          <cell r="BK33">
            <v>2</v>
          </cell>
          <cell r="BL33">
            <v>40</v>
          </cell>
          <cell r="BM33">
            <v>20</v>
          </cell>
          <cell r="BN33" t="str">
            <v>Level 1</v>
          </cell>
          <cell r="BO33" t="str">
            <v>-</v>
          </cell>
          <cell r="BP33" t="str">
            <v>-</v>
          </cell>
          <cell r="BQ33" t="str">
            <v>-</v>
          </cell>
          <cell r="BR33" t="str">
            <v>-</v>
          </cell>
          <cell r="BS33">
            <v>3</v>
          </cell>
          <cell r="BT33">
            <v>172</v>
          </cell>
          <cell r="BU33">
            <v>57.333333333333336</v>
          </cell>
          <cell r="BV33" t="str">
            <v>Level 3</v>
          </cell>
          <cell r="BW33">
            <v>2</v>
          </cell>
          <cell r="BX33">
            <v>40</v>
          </cell>
          <cell r="BY33">
            <v>20</v>
          </cell>
          <cell r="BZ33" t="str">
            <v>Level 1</v>
          </cell>
          <cell r="CA33">
            <v>3</v>
          </cell>
          <cell r="CB33">
            <v>90</v>
          </cell>
          <cell r="CC33">
            <v>30</v>
          </cell>
          <cell r="CD33" t="str">
            <v>Level 2</v>
          </cell>
          <cell r="CE33" t="str">
            <v>-</v>
          </cell>
          <cell r="CF33" t="str">
            <v>-</v>
          </cell>
          <cell r="CG33" t="str">
            <v>-</v>
          </cell>
          <cell r="CH33" t="str">
            <v>-</v>
          </cell>
          <cell r="CI33">
            <v>2</v>
          </cell>
          <cell r="CJ33">
            <v>72</v>
          </cell>
          <cell r="CK33">
            <v>36</v>
          </cell>
          <cell r="CL33" t="str">
            <v>Level 2</v>
          </cell>
          <cell r="CM33">
            <v>3</v>
          </cell>
          <cell r="CN33">
            <v>101</v>
          </cell>
          <cell r="CO33">
            <v>33.666666666666664</v>
          </cell>
          <cell r="CP33" t="str">
            <v>Level 2</v>
          </cell>
          <cell r="CQ33">
            <v>1</v>
          </cell>
          <cell r="CR33">
            <v>18</v>
          </cell>
          <cell r="CS33">
            <v>18</v>
          </cell>
          <cell r="CT33" t="str">
            <v>Level 1</v>
          </cell>
          <cell r="CU33">
            <v>2</v>
          </cell>
          <cell r="CV33">
            <v>76</v>
          </cell>
          <cell r="CW33">
            <v>38</v>
          </cell>
          <cell r="CX33" t="str">
            <v>Level 2</v>
          </cell>
          <cell r="CY33" t="str">
            <v>-</v>
          </cell>
          <cell r="CZ33" t="str">
            <v>-</v>
          </cell>
          <cell r="DA33" t="str">
            <v>-</v>
          </cell>
          <cell r="DB33" t="str">
            <v>-</v>
          </cell>
          <cell r="DC33" t="str">
            <v>-</v>
          </cell>
          <cell r="DD33" t="str">
            <v>-</v>
          </cell>
          <cell r="DE33" t="str">
            <v>-</v>
          </cell>
          <cell r="DF33" t="str">
            <v>-</v>
          </cell>
          <cell r="DG33" t="str">
            <v>-</v>
          </cell>
          <cell r="DH33" t="str">
            <v>-</v>
          </cell>
          <cell r="DI33" t="str">
            <v>-</v>
          </cell>
          <cell r="DJ33" t="str">
            <v>-</v>
          </cell>
          <cell r="DK33" t="str">
            <v>-</v>
          </cell>
          <cell r="DL33" t="str">
            <v>-</v>
          </cell>
          <cell r="DM33" t="str">
            <v>-</v>
          </cell>
          <cell r="DN33" t="str">
            <v>-</v>
          </cell>
          <cell r="DO33" t="str">
            <v>-</v>
          </cell>
          <cell r="DP33" t="str">
            <v>-</v>
          </cell>
          <cell r="DQ33" t="str">
            <v>-</v>
          </cell>
          <cell r="DR33" t="str">
            <v>-</v>
          </cell>
          <cell r="DS33">
            <v>1</v>
          </cell>
          <cell r="DT33">
            <v>36</v>
          </cell>
          <cell r="DU33">
            <v>36</v>
          </cell>
          <cell r="DV33" t="str">
            <v>Level 2</v>
          </cell>
          <cell r="DW33" t="str">
            <v>-</v>
          </cell>
          <cell r="DX33" t="str">
            <v>-</v>
          </cell>
          <cell r="DY33" t="str">
            <v>-</v>
          </cell>
          <cell r="DZ33" t="str">
            <v>-</v>
          </cell>
          <cell r="EA33" t="str">
            <v>-</v>
          </cell>
          <cell r="EB33" t="str">
            <v>-</v>
          </cell>
          <cell r="EC33" t="str">
            <v>-</v>
          </cell>
          <cell r="ED33" t="str">
            <v>-</v>
          </cell>
          <cell r="EE33" t="str">
            <v>-</v>
          </cell>
          <cell r="EF33" t="str">
            <v>-</v>
          </cell>
          <cell r="EG33" t="str">
            <v>-</v>
          </cell>
          <cell r="EH33" t="str">
            <v>-</v>
          </cell>
          <cell r="EI33" t="str">
            <v>-</v>
          </cell>
          <cell r="EJ33" t="str">
            <v>-</v>
          </cell>
          <cell r="EK33" t="str">
            <v>-</v>
          </cell>
          <cell r="EL33" t="str">
            <v>-</v>
          </cell>
          <cell r="EM33" t="str">
            <v>-</v>
          </cell>
          <cell r="EN33" t="str">
            <v>-</v>
          </cell>
          <cell r="EO33" t="str">
            <v>-</v>
          </cell>
          <cell r="EP33" t="str">
            <v>-</v>
          </cell>
          <cell r="EQ33" t="str">
            <v>-</v>
          </cell>
          <cell r="ER33" t="str">
            <v>-</v>
          </cell>
          <cell r="ES33" t="str">
            <v>-</v>
          </cell>
          <cell r="ET33" t="str">
            <v>-</v>
          </cell>
          <cell r="EU33" t="str">
            <v>-</v>
          </cell>
          <cell r="EV33" t="str">
            <v>-</v>
          </cell>
          <cell r="EW33" t="str">
            <v>-</v>
          </cell>
          <cell r="EX33" t="str">
            <v>-</v>
          </cell>
          <cell r="EY33" t="str">
            <v>-</v>
          </cell>
          <cell r="EZ33" t="str">
            <v>-</v>
          </cell>
          <cell r="FA33" t="str">
            <v>-</v>
          </cell>
          <cell r="FB33" t="str">
            <v>-</v>
          </cell>
          <cell r="FC33" t="str">
            <v>-</v>
          </cell>
          <cell r="FD33" t="str">
            <v>-</v>
          </cell>
          <cell r="FE33" t="str">
            <v>-</v>
          </cell>
          <cell r="FF33" t="str">
            <v>-</v>
          </cell>
          <cell r="FG33" t="str">
            <v>-</v>
          </cell>
          <cell r="FH33" t="str">
            <v>-</v>
          </cell>
          <cell r="FI33" t="str">
            <v>-</v>
          </cell>
          <cell r="FJ33" t="str">
            <v>-</v>
          </cell>
          <cell r="FK33" t="str">
            <v>-</v>
          </cell>
          <cell r="FL33" t="str">
            <v>-</v>
          </cell>
          <cell r="FM33" t="str">
            <v>-</v>
          </cell>
          <cell r="FN33" t="str">
            <v>-</v>
          </cell>
          <cell r="FO33" t="str">
            <v>-</v>
          </cell>
          <cell r="FP33" t="str">
            <v>-</v>
          </cell>
          <cell r="FQ33" t="str">
            <v>-</v>
          </cell>
          <cell r="FR33" t="str">
            <v>-</v>
          </cell>
          <cell r="FS33" t="str">
            <v>-</v>
          </cell>
          <cell r="FT33" t="str">
            <v>-</v>
          </cell>
          <cell r="FU33" t="str">
            <v>-</v>
          </cell>
          <cell r="FV33" t="str">
            <v>-</v>
          </cell>
          <cell r="FW33" t="str">
            <v>-</v>
          </cell>
          <cell r="FX33" t="str">
            <v>-</v>
          </cell>
          <cell r="FY33" t="str">
            <v>-</v>
          </cell>
          <cell r="FZ33" t="str">
            <v>-</v>
          </cell>
          <cell r="GA33" t="str">
            <v>-</v>
          </cell>
        </row>
        <row r="34">
          <cell r="A34" t="str">
            <v>A0550</v>
          </cell>
          <cell r="B34" t="str">
            <v>NINDA PRASTIWI PUTRI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10</v>
          </cell>
          <cell r="AJ34">
            <v>240</v>
          </cell>
          <cell r="AK34">
            <v>24</v>
          </cell>
          <cell r="AL34" t="str">
            <v>Level 1</v>
          </cell>
          <cell r="AM34">
            <v>12</v>
          </cell>
          <cell r="AN34">
            <v>297</v>
          </cell>
          <cell r="AO34">
            <v>24.75</v>
          </cell>
          <cell r="AP34" t="str">
            <v>Level 1</v>
          </cell>
          <cell r="AQ34">
            <v>17</v>
          </cell>
          <cell r="AR34">
            <v>472</v>
          </cell>
          <cell r="AS34">
            <v>27.764705882352942</v>
          </cell>
          <cell r="AT34" t="str">
            <v>Level 1</v>
          </cell>
          <cell r="AU34">
            <v>14</v>
          </cell>
          <cell r="AV34">
            <v>394</v>
          </cell>
          <cell r="AW34">
            <v>28.142857142857142</v>
          </cell>
          <cell r="AX34" t="str">
            <v>Level 1</v>
          </cell>
          <cell r="AY34">
            <v>17</v>
          </cell>
          <cell r="AZ34">
            <v>536</v>
          </cell>
          <cell r="BA34">
            <v>31.529411764705884</v>
          </cell>
          <cell r="BB34" t="str">
            <v>Level 2</v>
          </cell>
          <cell r="BC34">
            <v>10</v>
          </cell>
          <cell r="BD34">
            <v>262</v>
          </cell>
          <cell r="BE34">
            <v>26.2</v>
          </cell>
          <cell r="BF34" t="str">
            <v>Level 1</v>
          </cell>
          <cell r="BG34">
            <v>12</v>
          </cell>
          <cell r="BH34">
            <v>374</v>
          </cell>
          <cell r="BI34">
            <v>31.166666666666668</v>
          </cell>
          <cell r="BJ34" t="str">
            <v>Level 2</v>
          </cell>
          <cell r="BK34">
            <v>10</v>
          </cell>
          <cell r="BL34">
            <v>305</v>
          </cell>
          <cell r="BM34">
            <v>30.5</v>
          </cell>
          <cell r="BN34" t="str">
            <v>Level 2</v>
          </cell>
          <cell r="BO34">
            <v>11</v>
          </cell>
          <cell r="BP34">
            <v>359</v>
          </cell>
          <cell r="BQ34">
            <v>32.636363636363633</v>
          </cell>
          <cell r="BR34" t="str">
            <v>Level 2</v>
          </cell>
          <cell r="BS34">
            <v>8</v>
          </cell>
          <cell r="BT34">
            <v>293</v>
          </cell>
          <cell r="BU34">
            <v>36.625</v>
          </cell>
          <cell r="BV34" t="str">
            <v>Level 2</v>
          </cell>
          <cell r="BW34">
            <v>18</v>
          </cell>
          <cell r="BX34">
            <v>526</v>
          </cell>
          <cell r="BY34">
            <v>29.222222222222221</v>
          </cell>
          <cell r="BZ34" t="str">
            <v>Level 2</v>
          </cell>
          <cell r="CA34">
            <v>15</v>
          </cell>
          <cell r="CB34">
            <v>444</v>
          </cell>
          <cell r="CC34">
            <v>29.6</v>
          </cell>
          <cell r="CD34" t="str">
            <v>Level 2</v>
          </cell>
          <cell r="CE34">
            <v>13</v>
          </cell>
          <cell r="CF34">
            <v>391</v>
          </cell>
          <cell r="CG34">
            <v>30.076923076923077</v>
          </cell>
          <cell r="CH34" t="str">
            <v>Level 2</v>
          </cell>
          <cell r="CI34">
            <v>12</v>
          </cell>
          <cell r="CJ34">
            <v>359</v>
          </cell>
          <cell r="CK34">
            <v>29.916666666666668</v>
          </cell>
          <cell r="CL34" t="str">
            <v>Level 2</v>
          </cell>
          <cell r="CM34">
            <v>11</v>
          </cell>
          <cell r="CN34">
            <v>274</v>
          </cell>
          <cell r="CO34">
            <v>24.90909090909091</v>
          </cell>
          <cell r="CP34" t="str">
            <v>Level 1</v>
          </cell>
          <cell r="CQ34">
            <v>15</v>
          </cell>
          <cell r="CR34">
            <v>462</v>
          </cell>
          <cell r="CS34">
            <v>30.8</v>
          </cell>
          <cell r="CT34" t="str">
            <v>Level 2</v>
          </cell>
          <cell r="CU34">
            <v>9</v>
          </cell>
          <cell r="CV34">
            <v>280</v>
          </cell>
          <cell r="CW34">
            <v>31.111111111111111</v>
          </cell>
          <cell r="CX34" t="str">
            <v>Level 2</v>
          </cell>
          <cell r="CY34">
            <v>16</v>
          </cell>
          <cell r="CZ34">
            <v>476</v>
          </cell>
          <cell r="DA34">
            <v>29.75</v>
          </cell>
          <cell r="DB34" t="str">
            <v>Level 2</v>
          </cell>
          <cell r="DC34">
            <v>11</v>
          </cell>
          <cell r="DD34">
            <v>381</v>
          </cell>
          <cell r="DE34">
            <v>34.636363636363633</v>
          </cell>
          <cell r="DF34" t="str">
            <v>Level 2</v>
          </cell>
          <cell r="DG34">
            <v>1</v>
          </cell>
          <cell r="DH34">
            <v>27</v>
          </cell>
          <cell r="DI34">
            <v>27</v>
          </cell>
          <cell r="DJ34" t="str">
            <v>Level 1</v>
          </cell>
          <cell r="DK34" t="str">
            <v>-</v>
          </cell>
          <cell r="DL34" t="str">
            <v>-</v>
          </cell>
          <cell r="DM34" t="str">
            <v>-</v>
          </cell>
          <cell r="DN34" t="str">
            <v>-</v>
          </cell>
          <cell r="DO34" t="str">
            <v>-</v>
          </cell>
          <cell r="DP34" t="str">
            <v>-</v>
          </cell>
          <cell r="DQ34" t="str">
            <v>-</v>
          </cell>
          <cell r="DR34" t="str">
            <v>-</v>
          </cell>
          <cell r="DS34" t="str">
            <v>-</v>
          </cell>
          <cell r="DT34" t="str">
            <v>-</v>
          </cell>
          <cell r="DU34" t="str">
            <v>-</v>
          </cell>
          <cell r="DV34" t="str">
            <v>-</v>
          </cell>
          <cell r="DW34" t="str">
            <v>-</v>
          </cell>
          <cell r="DX34" t="str">
            <v>-</v>
          </cell>
          <cell r="DY34" t="str">
            <v>-</v>
          </cell>
          <cell r="DZ34" t="str">
            <v>-</v>
          </cell>
          <cell r="EA34" t="str">
            <v>-</v>
          </cell>
          <cell r="EB34" t="str">
            <v>-</v>
          </cell>
          <cell r="EC34" t="str">
            <v>-</v>
          </cell>
          <cell r="ED34" t="str">
            <v>-</v>
          </cell>
          <cell r="EE34" t="str">
            <v>-</v>
          </cell>
          <cell r="EF34" t="str">
            <v>-</v>
          </cell>
          <cell r="EG34" t="str">
            <v>-</v>
          </cell>
          <cell r="EH34" t="str">
            <v>-</v>
          </cell>
          <cell r="EI34" t="str">
            <v>-</v>
          </cell>
          <cell r="EJ34" t="str">
            <v>-</v>
          </cell>
          <cell r="EK34" t="str">
            <v>-</v>
          </cell>
          <cell r="EL34" t="str">
            <v>-</v>
          </cell>
          <cell r="EM34" t="str">
            <v>-</v>
          </cell>
          <cell r="EN34" t="str">
            <v>-</v>
          </cell>
          <cell r="EO34" t="str">
            <v>-</v>
          </cell>
          <cell r="EP34" t="str">
            <v>-</v>
          </cell>
          <cell r="EQ34" t="str">
            <v>-</v>
          </cell>
          <cell r="ER34" t="str">
            <v>-</v>
          </cell>
          <cell r="ES34" t="str">
            <v>-</v>
          </cell>
          <cell r="ET34" t="str">
            <v>-</v>
          </cell>
          <cell r="EU34" t="str">
            <v>-</v>
          </cell>
          <cell r="EV34" t="str">
            <v>-</v>
          </cell>
          <cell r="EW34" t="str">
            <v>-</v>
          </cell>
          <cell r="EX34" t="str">
            <v>-</v>
          </cell>
          <cell r="EY34" t="str">
            <v>-</v>
          </cell>
          <cell r="EZ34" t="str">
            <v>-</v>
          </cell>
          <cell r="FA34" t="str">
            <v>-</v>
          </cell>
          <cell r="FB34" t="str">
            <v>-</v>
          </cell>
          <cell r="FC34" t="str">
            <v>-</v>
          </cell>
          <cell r="FD34" t="str">
            <v>-</v>
          </cell>
          <cell r="FE34" t="str">
            <v>-</v>
          </cell>
          <cell r="FF34" t="str">
            <v>-</v>
          </cell>
          <cell r="FG34" t="str">
            <v>-</v>
          </cell>
          <cell r="FH34" t="str">
            <v>-</v>
          </cell>
          <cell r="FI34" t="str">
            <v>-</v>
          </cell>
          <cell r="FJ34" t="str">
            <v>-</v>
          </cell>
          <cell r="FK34" t="str">
            <v>-</v>
          </cell>
          <cell r="FL34" t="str">
            <v>-</v>
          </cell>
          <cell r="FM34" t="str">
            <v>-</v>
          </cell>
          <cell r="FN34" t="str">
            <v>-</v>
          </cell>
          <cell r="FO34" t="str">
            <v>-</v>
          </cell>
          <cell r="FP34" t="str">
            <v>-</v>
          </cell>
          <cell r="FQ34" t="str">
            <v>-</v>
          </cell>
          <cell r="FR34" t="str">
            <v>-</v>
          </cell>
          <cell r="FS34" t="str">
            <v>-</v>
          </cell>
          <cell r="FT34" t="str">
            <v>-</v>
          </cell>
          <cell r="FU34" t="str">
            <v>-</v>
          </cell>
          <cell r="FV34" t="str">
            <v>-</v>
          </cell>
          <cell r="FW34" t="str">
            <v>-</v>
          </cell>
          <cell r="FX34" t="str">
            <v>-</v>
          </cell>
          <cell r="FY34" t="str">
            <v>-</v>
          </cell>
          <cell r="FZ34" t="str">
            <v>-</v>
          </cell>
          <cell r="GA34" t="str">
            <v>-</v>
          </cell>
        </row>
        <row r="35">
          <cell r="A35" t="str">
            <v>A1918</v>
          </cell>
          <cell r="B35" t="str">
            <v>ANTONIUS PRIMERUS KAREL B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2</v>
          </cell>
          <cell r="BH35">
            <v>39</v>
          </cell>
          <cell r="BI35">
            <v>19.5</v>
          </cell>
          <cell r="BJ35" t="str">
            <v>Level 1</v>
          </cell>
          <cell r="BK35">
            <v>4</v>
          </cell>
          <cell r="BL35">
            <v>93</v>
          </cell>
          <cell r="BM35">
            <v>23.25</v>
          </cell>
          <cell r="BN35" t="str">
            <v>Level 1</v>
          </cell>
          <cell r="BO35" t="str">
            <v>-</v>
          </cell>
          <cell r="BP35" t="str">
            <v>-</v>
          </cell>
          <cell r="BQ35" t="str">
            <v>-</v>
          </cell>
          <cell r="BR35" t="str">
            <v>-</v>
          </cell>
          <cell r="BS35" t="str">
            <v>-</v>
          </cell>
          <cell r="BT35" t="str">
            <v>-</v>
          </cell>
          <cell r="BU35" t="str">
            <v>-</v>
          </cell>
          <cell r="BV35" t="str">
            <v>-</v>
          </cell>
          <cell r="BW35" t="str">
            <v>-</v>
          </cell>
          <cell r="BX35" t="str">
            <v>-</v>
          </cell>
          <cell r="BY35" t="str">
            <v>-</v>
          </cell>
          <cell r="BZ35" t="str">
            <v>-</v>
          </cell>
          <cell r="CA35" t="str">
            <v>-</v>
          </cell>
          <cell r="CB35" t="str">
            <v>-</v>
          </cell>
          <cell r="CC35" t="str">
            <v>-</v>
          </cell>
          <cell r="CD35" t="str">
            <v>-</v>
          </cell>
          <cell r="CE35" t="str">
            <v>-</v>
          </cell>
          <cell r="CF35" t="str">
            <v>-</v>
          </cell>
          <cell r="CG35" t="str">
            <v>-</v>
          </cell>
          <cell r="CH35" t="str">
            <v>-</v>
          </cell>
          <cell r="CI35" t="str">
            <v>-</v>
          </cell>
          <cell r="CJ35" t="str">
            <v>-</v>
          </cell>
          <cell r="CK35" t="str">
            <v>-</v>
          </cell>
          <cell r="CL35" t="str">
            <v>-</v>
          </cell>
          <cell r="CM35" t="str">
            <v>-</v>
          </cell>
          <cell r="CN35" t="str">
            <v>-</v>
          </cell>
          <cell r="CO35" t="str">
            <v>-</v>
          </cell>
          <cell r="CP35" t="str">
            <v>-</v>
          </cell>
          <cell r="CQ35" t="str">
            <v>-</v>
          </cell>
          <cell r="CR35" t="str">
            <v>-</v>
          </cell>
          <cell r="CS35" t="str">
            <v>-</v>
          </cell>
          <cell r="CT35" t="str">
            <v>-</v>
          </cell>
          <cell r="CU35" t="str">
            <v>-</v>
          </cell>
          <cell r="CV35" t="str">
            <v>-</v>
          </cell>
          <cell r="CW35" t="str">
            <v>-</v>
          </cell>
          <cell r="CX35" t="str">
            <v>-</v>
          </cell>
          <cell r="CY35" t="str">
            <v>-</v>
          </cell>
          <cell r="CZ35" t="str">
            <v>-</v>
          </cell>
          <cell r="DA35" t="str">
            <v>-</v>
          </cell>
          <cell r="DB35" t="str">
            <v>-</v>
          </cell>
          <cell r="DC35" t="str">
            <v>-</v>
          </cell>
          <cell r="DD35" t="str">
            <v>-</v>
          </cell>
          <cell r="DE35" t="str">
            <v>-</v>
          </cell>
          <cell r="DF35" t="str">
            <v>-</v>
          </cell>
          <cell r="DG35" t="str">
            <v>-</v>
          </cell>
          <cell r="DH35" t="str">
            <v>-</v>
          </cell>
          <cell r="DI35" t="str">
            <v>-</v>
          </cell>
          <cell r="DJ35" t="str">
            <v>-</v>
          </cell>
          <cell r="DK35" t="str">
            <v>-</v>
          </cell>
          <cell r="DL35" t="str">
            <v>-</v>
          </cell>
          <cell r="DM35" t="str">
            <v>-</v>
          </cell>
          <cell r="DN35" t="str">
            <v>-</v>
          </cell>
          <cell r="DO35" t="str">
            <v>-</v>
          </cell>
          <cell r="DP35" t="str">
            <v>-</v>
          </cell>
          <cell r="DQ35" t="str">
            <v>-</v>
          </cell>
          <cell r="DR35" t="str">
            <v>-</v>
          </cell>
          <cell r="DS35" t="str">
            <v>-</v>
          </cell>
          <cell r="DT35" t="str">
            <v>-</v>
          </cell>
          <cell r="DU35" t="str">
            <v>-</v>
          </cell>
          <cell r="DV35" t="str">
            <v>-</v>
          </cell>
          <cell r="DW35" t="str">
            <v>-</v>
          </cell>
          <cell r="DX35" t="str">
            <v>-</v>
          </cell>
          <cell r="DY35" t="str">
            <v>-</v>
          </cell>
          <cell r="DZ35" t="str">
            <v>-</v>
          </cell>
          <cell r="EA35" t="str">
            <v>-</v>
          </cell>
          <cell r="EB35" t="str">
            <v>-</v>
          </cell>
          <cell r="EC35" t="str">
            <v>-</v>
          </cell>
          <cell r="ED35" t="str">
            <v>-</v>
          </cell>
          <cell r="EE35" t="str">
            <v>-</v>
          </cell>
          <cell r="EF35" t="str">
            <v>-</v>
          </cell>
          <cell r="EG35" t="str">
            <v>-</v>
          </cell>
          <cell r="EH35" t="str">
            <v>-</v>
          </cell>
          <cell r="EI35" t="str">
            <v>-</v>
          </cell>
          <cell r="EJ35" t="str">
            <v>-</v>
          </cell>
          <cell r="EK35" t="str">
            <v>-</v>
          </cell>
          <cell r="EL35" t="str">
            <v>-</v>
          </cell>
          <cell r="EM35" t="str">
            <v>-</v>
          </cell>
          <cell r="EN35" t="str">
            <v>-</v>
          </cell>
          <cell r="EO35" t="str">
            <v>-</v>
          </cell>
          <cell r="EP35" t="str">
            <v>-</v>
          </cell>
          <cell r="EQ35" t="str">
            <v>-</v>
          </cell>
          <cell r="ER35" t="str">
            <v>-</v>
          </cell>
          <cell r="ES35" t="str">
            <v>-</v>
          </cell>
          <cell r="ET35" t="str">
            <v>-</v>
          </cell>
          <cell r="EU35" t="str">
            <v>-</v>
          </cell>
          <cell r="EV35" t="str">
            <v>-</v>
          </cell>
          <cell r="EW35" t="str">
            <v>-</v>
          </cell>
          <cell r="EX35" t="str">
            <v>-</v>
          </cell>
          <cell r="EY35" t="str">
            <v>-</v>
          </cell>
          <cell r="EZ35" t="str">
            <v>-</v>
          </cell>
          <cell r="FA35" t="str">
            <v>-</v>
          </cell>
          <cell r="FB35" t="str">
            <v>-</v>
          </cell>
          <cell r="FC35" t="str">
            <v>-</v>
          </cell>
          <cell r="FD35" t="str">
            <v>-</v>
          </cell>
          <cell r="FE35" t="str">
            <v>-</v>
          </cell>
          <cell r="FF35" t="str">
            <v>-</v>
          </cell>
          <cell r="FG35" t="str">
            <v>-</v>
          </cell>
          <cell r="FH35" t="str">
            <v>-</v>
          </cell>
          <cell r="FI35" t="str">
            <v>-</v>
          </cell>
          <cell r="FJ35" t="str">
            <v>-</v>
          </cell>
          <cell r="FK35" t="str">
            <v>-</v>
          </cell>
          <cell r="FL35" t="str">
            <v>-</v>
          </cell>
          <cell r="FM35" t="str">
            <v>-</v>
          </cell>
          <cell r="FN35" t="str">
            <v>-</v>
          </cell>
          <cell r="FO35" t="str">
            <v>-</v>
          </cell>
          <cell r="FP35" t="str">
            <v>-</v>
          </cell>
          <cell r="FQ35" t="str">
            <v>-</v>
          </cell>
          <cell r="FR35" t="str">
            <v>-</v>
          </cell>
          <cell r="FS35" t="str">
            <v>-</v>
          </cell>
          <cell r="FT35" t="str">
            <v>-</v>
          </cell>
          <cell r="FU35" t="str">
            <v>-</v>
          </cell>
          <cell r="FV35" t="str">
            <v>-</v>
          </cell>
          <cell r="FW35" t="str">
            <v>-</v>
          </cell>
          <cell r="FX35" t="str">
            <v>-</v>
          </cell>
          <cell r="FY35" t="str">
            <v>-</v>
          </cell>
          <cell r="FZ35" t="str">
            <v>-</v>
          </cell>
          <cell r="GA35" t="str">
            <v>-</v>
          </cell>
        </row>
        <row r="36">
          <cell r="A36" t="str">
            <v>A1945</v>
          </cell>
          <cell r="B36" t="str">
            <v>MARIA CHINDRYANITA GALA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1</v>
          </cell>
          <cell r="BH36">
            <v>4</v>
          </cell>
          <cell r="BI36">
            <v>4</v>
          </cell>
          <cell r="BJ36" t="str">
            <v>Level 1</v>
          </cell>
          <cell r="BK36">
            <v>3</v>
          </cell>
          <cell r="BL36">
            <v>44</v>
          </cell>
          <cell r="BM36">
            <v>14.666666666666666</v>
          </cell>
          <cell r="BN36" t="str">
            <v>Level 1</v>
          </cell>
          <cell r="BO36">
            <v>4</v>
          </cell>
          <cell r="BP36">
            <v>94</v>
          </cell>
          <cell r="BQ36">
            <v>23.5</v>
          </cell>
          <cell r="BR36" t="str">
            <v>Level 1</v>
          </cell>
          <cell r="BS36">
            <v>6</v>
          </cell>
          <cell r="BT36">
            <v>93</v>
          </cell>
          <cell r="BU36">
            <v>15.5</v>
          </cell>
          <cell r="BV36" t="str">
            <v>Level 1</v>
          </cell>
          <cell r="BW36">
            <v>12</v>
          </cell>
          <cell r="BX36">
            <v>275</v>
          </cell>
          <cell r="BY36">
            <v>22.916666666666668</v>
          </cell>
          <cell r="BZ36" t="str">
            <v>Level 1</v>
          </cell>
          <cell r="CA36">
            <v>17</v>
          </cell>
          <cell r="CB36">
            <v>438</v>
          </cell>
          <cell r="CC36">
            <v>25.764705882352942</v>
          </cell>
          <cell r="CD36" t="str">
            <v>Level 1</v>
          </cell>
          <cell r="CE36">
            <v>6</v>
          </cell>
          <cell r="CF36">
            <v>152</v>
          </cell>
          <cell r="CG36">
            <v>25.333333333333332</v>
          </cell>
          <cell r="CH36" t="str">
            <v>Level 1</v>
          </cell>
          <cell r="CI36">
            <v>14</v>
          </cell>
          <cell r="CJ36">
            <v>409</v>
          </cell>
          <cell r="CK36">
            <v>29.214285714285715</v>
          </cell>
          <cell r="CL36" t="str">
            <v>Level 2</v>
          </cell>
          <cell r="CM36">
            <v>13</v>
          </cell>
          <cell r="CN36">
            <v>361</v>
          </cell>
          <cell r="CO36">
            <v>27.76923076923077</v>
          </cell>
          <cell r="CP36" t="str">
            <v>Level 1</v>
          </cell>
          <cell r="CQ36">
            <v>12</v>
          </cell>
          <cell r="CR36">
            <v>359</v>
          </cell>
          <cell r="CS36">
            <v>29.916666666666668</v>
          </cell>
          <cell r="CT36" t="str">
            <v>Level 2</v>
          </cell>
          <cell r="CU36">
            <v>2</v>
          </cell>
          <cell r="CV36">
            <v>43</v>
          </cell>
          <cell r="CW36">
            <v>21.5</v>
          </cell>
          <cell r="CX36" t="str">
            <v>Level 1</v>
          </cell>
          <cell r="CY36">
            <v>14</v>
          </cell>
          <cell r="CZ36">
            <v>422</v>
          </cell>
          <cell r="DA36">
            <v>30.142857142857142</v>
          </cell>
          <cell r="DB36" t="str">
            <v>Level 2</v>
          </cell>
          <cell r="DC36">
            <v>4</v>
          </cell>
          <cell r="DD36">
            <v>161</v>
          </cell>
          <cell r="DE36">
            <v>40.25</v>
          </cell>
          <cell r="DF36" t="str">
            <v>Level 3</v>
          </cell>
          <cell r="DG36" t="str">
            <v>-</v>
          </cell>
          <cell r="DH36" t="str">
            <v>-</v>
          </cell>
          <cell r="DI36" t="str">
            <v>-</v>
          </cell>
          <cell r="DJ36" t="str">
            <v>-</v>
          </cell>
          <cell r="DK36" t="str">
            <v>-</v>
          </cell>
          <cell r="DL36" t="str">
            <v>-</v>
          </cell>
          <cell r="DM36" t="str">
            <v>-</v>
          </cell>
          <cell r="DN36" t="str">
            <v>-</v>
          </cell>
          <cell r="DO36">
            <v>11</v>
          </cell>
          <cell r="DP36">
            <v>319</v>
          </cell>
          <cell r="DQ36">
            <v>29</v>
          </cell>
          <cell r="DR36" t="str">
            <v>Level 2</v>
          </cell>
          <cell r="DS36">
            <v>9</v>
          </cell>
          <cell r="DT36">
            <v>266</v>
          </cell>
          <cell r="DU36">
            <v>29.555555555555557</v>
          </cell>
          <cell r="DV36" t="str">
            <v>Level 2</v>
          </cell>
          <cell r="DW36">
            <v>10</v>
          </cell>
          <cell r="DX36">
            <v>337</v>
          </cell>
          <cell r="DY36">
            <v>33.700000000000003</v>
          </cell>
          <cell r="DZ36" t="str">
            <v>Level 2</v>
          </cell>
          <cell r="EA36">
            <v>13</v>
          </cell>
          <cell r="EB36">
            <v>466</v>
          </cell>
          <cell r="EC36">
            <v>35.846153846153847</v>
          </cell>
          <cell r="ED36" t="str">
            <v>Level 2</v>
          </cell>
          <cell r="EE36">
            <v>11</v>
          </cell>
          <cell r="EF36">
            <v>348</v>
          </cell>
          <cell r="EG36">
            <v>31.636363636363637</v>
          </cell>
          <cell r="EH36" t="str">
            <v>Level 2</v>
          </cell>
          <cell r="EI36">
            <v>17</v>
          </cell>
          <cell r="EJ36">
            <v>523</v>
          </cell>
          <cell r="EK36">
            <v>30.764705882352942</v>
          </cell>
          <cell r="EL36" t="str">
            <v>Level 2</v>
          </cell>
          <cell r="EM36">
            <v>21</v>
          </cell>
          <cell r="EN36">
            <v>805</v>
          </cell>
          <cell r="EO36">
            <v>38.333333333333336</v>
          </cell>
          <cell r="EP36" t="str">
            <v>Level 2</v>
          </cell>
          <cell r="EQ36">
            <v>19</v>
          </cell>
          <cell r="ER36">
            <v>576</v>
          </cell>
          <cell r="ES36">
            <v>30.315789473684209</v>
          </cell>
          <cell r="ET36" t="str">
            <v>Level 2</v>
          </cell>
          <cell r="EU36">
            <v>20</v>
          </cell>
          <cell r="EV36">
            <v>622</v>
          </cell>
          <cell r="EW36">
            <v>31.1</v>
          </cell>
          <cell r="EX36" t="str">
            <v>Level 2</v>
          </cell>
          <cell r="EY36">
            <v>18</v>
          </cell>
          <cell r="EZ36">
            <v>618</v>
          </cell>
          <cell r="FA36">
            <v>34.333333333333336</v>
          </cell>
          <cell r="FB36" t="str">
            <v>Level 2</v>
          </cell>
          <cell r="FC36">
            <v>11</v>
          </cell>
          <cell r="FD36">
            <v>338</v>
          </cell>
          <cell r="FE36">
            <v>30.727272727272727</v>
          </cell>
          <cell r="FF36" t="str">
            <v>Level 2</v>
          </cell>
          <cell r="FG36">
            <v>12</v>
          </cell>
          <cell r="FH36">
            <v>350</v>
          </cell>
          <cell r="FI36">
            <v>29.166666666666668</v>
          </cell>
          <cell r="FJ36" t="str">
            <v>Level 2</v>
          </cell>
          <cell r="FK36">
            <v>16</v>
          </cell>
          <cell r="FL36">
            <v>513</v>
          </cell>
          <cell r="FM36">
            <v>32.0625</v>
          </cell>
          <cell r="FN36" t="str">
            <v>Level 2</v>
          </cell>
          <cell r="FO36" t="str">
            <v>-</v>
          </cell>
          <cell r="FP36" t="str">
            <v>-</v>
          </cell>
          <cell r="FQ36" t="str">
            <v>-</v>
          </cell>
          <cell r="FR36" t="str">
            <v>-</v>
          </cell>
          <cell r="FS36">
            <v>12</v>
          </cell>
          <cell r="FT36">
            <v>400</v>
          </cell>
          <cell r="FU36">
            <v>33.333333333333336</v>
          </cell>
          <cell r="FV36" t="str">
            <v>Level 2</v>
          </cell>
          <cell r="FW36" t="str">
            <v>-</v>
          </cell>
          <cell r="FX36" t="str">
            <v>-</v>
          </cell>
          <cell r="FY36" t="str">
            <v>-</v>
          </cell>
          <cell r="FZ36" t="str">
            <v>-</v>
          </cell>
          <cell r="GA36" t="str">
            <v>-</v>
          </cell>
        </row>
        <row r="37">
          <cell r="A37" t="str">
            <v>A0477</v>
          </cell>
          <cell r="B37" t="str">
            <v>THERESIA YUSI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5</v>
          </cell>
          <cell r="BH37">
            <v>80</v>
          </cell>
          <cell r="BI37">
            <v>16</v>
          </cell>
          <cell r="BJ37" t="str">
            <v>Level 1</v>
          </cell>
          <cell r="BK37">
            <v>2</v>
          </cell>
          <cell r="BL37">
            <v>35</v>
          </cell>
          <cell r="BM37">
            <v>17.5</v>
          </cell>
          <cell r="BN37" t="str">
            <v>Level 1</v>
          </cell>
          <cell r="BO37" t="str">
            <v>-</v>
          </cell>
          <cell r="BP37" t="str">
            <v>-</v>
          </cell>
          <cell r="BQ37" t="str">
            <v>-</v>
          </cell>
          <cell r="BR37" t="str">
            <v>-</v>
          </cell>
          <cell r="BS37" t="str">
            <v>-</v>
          </cell>
          <cell r="BT37" t="str">
            <v>-</v>
          </cell>
          <cell r="BU37" t="str">
            <v>-</v>
          </cell>
          <cell r="BV37" t="str">
            <v>-</v>
          </cell>
          <cell r="BW37" t="str">
            <v>-</v>
          </cell>
          <cell r="BX37" t="str">
            <v>-</v>
          </cell>
          <cell r="BY37" t="str">
            <v>-</v>
          </cell>
          <cell r="BZ37" t="str">
            <v>-</v>
          </cell>
          <cell r="CA37" t="str">
            <v>-</v>
          </cell>
          <cell r="CB37" t="str">
            <v>-</v>
          </cell>
          <cell r="CC37" t="str">
            <v>-</v>
          </cell>
          <cell r="CD37" t="str">
            <v>-</v>
          </cell>
          <cell r="CE37" t="str">
            <v>-</v>
          </cell>
          <cell r="CF37" t="str">
            <v>-</v>
          </cell>
          <cell r="CG37" t="str">
            <v>-</v>
          </cell>
          <cell r="CH37" t="str">
            <v>-</v>
          </cell>
          <cell r="CI37" t="str">
            <v>-</v>
          </cell>
          <cell r="CJ37" t="str">
            <v>-</v>
          </cell>
          <cell r="CK37" t="str">
            <v>-</v>
          </cell>
          <cell r="CL37" t="str">
            <v>-</v>
          </cell>
          <cell r="CM37" t="str">
            <v>-</v>
          </cell>
          <cell r="CN37" t="str">
            <v>-</v>
          </cell>
          <cell r="CO37" t="str">
            <v>-</v>
          </cell>
          <cell r="CP37" t="str">
            <v>-</v>
          </cell>
          <cell r="CQ37" t="str">
            <v>-</v>
          </cell>
          <cell r="CR37" t="str">
            <v>-</v>
          </cell>
          <cell r="CS37" t="str">
            <v>-</v>
          </cell>
          <cell r="CT37" t="str">
            <v>-</v>
          </cell>
          <cell r="CU37" t="str">
            <v>-</v>
          </cell>
          <cell r="CV37" t="str">
            <v>-</v>
          </cell>
          <cell r="CW37" t="str">
            <v>-</v>
          </cell>
          <cell r="CX37" t="str">
            <v>-</v>
          </cell>
          <cell r="CY37" t="str">
            <v>-</v>
          </cell>
          <cell r="CZ37" t="str">
            <v>-</v>
          </cell>
          <cell r="DA37" t="str">
            <v>-</v>
          </cell>
          <cell r="DB37" t="str">
            <v>-</v>
          </cell>
          <cell r="DC37" t="str">
            <v>-</v>
          </cell>
          <cell r="DD37" t="str">
            <v>-</v>
          </cell>
          <cell r="DE37" t="str">
            <v>-</v>
          </cell>
          <cell r="DF37" t="str">
            <v>-</v>
          </cell>
          <cell r="DG37" t="str">
            <v>-</v>
          </cell>
          <cell r="DH37" t="str">
            <v>-</v>
          </cell>
          <cell r="DI37" t="str">
            <v>-</v>
          </cell>
          <cell r="DJ37" t="str">
            <v>-</v>
          </cell>
          <cell r="DK37" t="str">
            <v>-</v>
          </cell>
          <cell r="DL37" t="str">
            <v>-</v>
          </cell>
          <cell r="DM37" t="str">
            <v>-</v>
          </cell>
          <cell r="DN37" t="str">
            <v>-</v>
          </cell>
          <cell r="DO37" t="str">
            <v>-</v>
          </cell>
          <cell r="DP37" t="str">
            <v>-</v>
          </cell>
          <cell r="DQ37" t="str">
            <v>-</v>
          </cell>
          <cell r="DR37" t="str">
            <v>-</v>
          </cell>
          <cell r="DS37" t="str">
            <v>-</v>
          </cell>
          <cell r="DT37" t="str">
            <v>-</v>
          </cell>
          <cell r="DU37" t="str">
            <v>-</v>
          </cell>
          <cell r="DV37" t="str">
            <v>-</v>
          </cell>
          <cell r="DW37" t="str">
            <v>-</v>
          </cell>
          <cell r="DX37" t="str">
            <v>-</v>
          </cell>
          <cell r="DY37" t="str">
            <v>-</v>
          </cell>
          <cell r="DZ37" t="str">
            <v>-</v>
          </cell>
          <cell r="EA37" t="str">
            <v>-</v>
          </cell>
          <cell r="EB37" t="str">
            <v>-</v>
          </cell>
          <cell r="EC37" t="str">
            <v>-</v>
          </cell>
          <cell r="ED37" t="str">
            <v>-</v>
          </cell>
          <cell r="EE37" t="str">
            <v>-</v>
          </cell>
          <cell r="EF37" t="str">
            <v>-</v>
          </cell>
          <cell r="EG37" t="str">
            <v>-</v>
          </cell>
          <cell r="EH37" t="str">
            <v>-</v>
          </cell>
          <cell r="EI37" t="str">
            <v>-</v>
          </cell>
          <cell r="EJ37" t="str">
            <v>-</v>
          </cell>
          <cell r="EK37" t="str">
            <v>-</v>
          </cell>
          <cell r="EL37" t="str">
            <v>-</v>
          </cell>
          <cell r="EM37" t="str">
            <v>-</v>
          </cell>
          <cell r="EN37" t="str">
            <v>-</v>
          </cell>
          <cell r="EO37" t="str">
            <v>-</v>
          </cell>
          <cell r="EP37" t="str">
            <v>-</v>
          </cell>
          <cell r="EQ37" t="str">
            <v>-</v>
          </cell>
          <cell r="ER37" t="str">
            <v>-</v>
          </cell>
          <cell r="ES37" t="str">
            <v>-</v>
          </cell>
          <cell r="ET37" t="str">
            <v>-</v>
          </cell>
          <cell r="EU37" t="str">
            <v>-</v>
          </cell>
          <cell r="EV37" t="str">
            <v>-</v>
          </cell>
          <cell r="EW37" t="str">
            <v>-</v>
          </cell>
          <cell r="EX37" t="str">
            <v>-</v>
          </cell>
          <cell r="EY37" t="str">
            <v>-</v>
          </cell>
          <cell r="EZ37" t="str">
            <v>-</v>
          </cell>
          <cell r="FA37" t="str">
            <v>-</v>
          </cell>
          <cell r="FB37" t="str">
            <v>-</v>
          </cell>
          <cell r="FC37" t="str">
            <v>-</v>
          </cell>
          <cell r="FD37" t="str">
            <v>-</v>
          </cell>
          <cell r="FE37" t="str">
            <v>-</v>
          </cell>
          <cell r="FF37" t="str">
            <v>-</v>
          </cell>
          <cell r="FG37" t="str">
            <v>-</v>
          </cell>
          <cell r="FH37" t="str">
            <v>-</v>
          </cell>
          <cell r="FI37" t="str">
            <v>-</v>
          </cell>
          <cell r="FJ37" t="str">
            <v>-</v>
          </cell>
          <cell r="FK37" t="str">
            <v>-</v>
          </cell>
          <cell r="FL37" t="str">
            <v>-</v>
          </cell>
          <cell r="FM37" t="str">
            <v>-</v>
          </cell>
          <cell r="FN37" t="str">
            <v>-</v>
          </cell>
          <cell r="FO37" t="str">
            <v>-</v>
          </cell>
          <cell r="FP37" t="str">
            <v>-</v>
          </cell>
          <cell r="FQ37" t="str">
            <v>-</v>
          </cell>
          <cell r="FR37" t="str">
            <v>-</v>
          </cell>
          <cell r="FS37" t="str">
            <v>-</v>
          </cell>
          <cell r="FT37" t="str">
            <v>-</v>
          </cell>
          <cell r="FU37" t="str">
            <v>-</v>
          </cell>
          <cell r="FV37" t="str">
            <v>-</v>
          </cell>
          <cell r="FW37" t="str">
            <v>-</v>
          </cell>
          <cell r="FX37" t="str">
            <v>-</v>
          </cell>
          <cell r="FY37" t="str">
            <v>-</v>
          </cell>
          <cell r="FZ37" t="str">
            <v>-</v>
          </cell>
          <cell r="GA37" t="str">
            <v>-</v>
          </cell>
        </row>
        <row r="38">
          <cell r="A38" t="str">
            <v>A1941</v>
          </cell>
          <cell r="B38" t="str">
            <v>HANA CHRISTINA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6</v>
          </cell>
          <cell r="BL38">
            <v>116</v>
          </cell>
          <cell r="BM38">
            <v>19.333333333333332</v>
          </cell>
          <cell r="BN38" t="str">
            <v>Level 1</v>
          </cell>
          <cell r="BO38">
            <v>3</v>
          </cell>
          <cell r="BP38">
            <v>58</v>
          </cell>
          <cell r="BQ38">
            <v>19.333333333333332</v>
          </cell>
          <cell r="BR38" t="str">
            <v>Level 1</v>
          </cell>
          <cell r="BS38">
            <v>2</v>
          </cell>
          <cell r="BT38">
            <v>13</v>
          </cell>
          <cell r="BU38">
            <v>6.5</v>
          </cell>
          <cell r="BV38" t="str">
            <v>Level 1</v>
          </cell>
          <cell r="BW38">
            <v>2</v>
          </cell>
          <cell r="BX38">
            <v>40</v>
          </cell>
          <cell r="BY38">
            <v>20</v>
          </cell>
          <cell r="BZ38" t="str">
            <v>Level 1</v>
          </cell>
          <cell r="CA38">
            <v>4</v>
          </cell>
          <cell r="CB38">
            <v>160</v>
          </cell>
          <cell r="CC38">
            <v>40</v>
          </cell>
          <cell r="CD38" t="str">
            <v>Level 3</v>
          </cell>
          <cell r="CE38">
            <v>3</v>
          </cell>
          <cell r="CF38">
            <v>58</v>
          </cell>
          <cell r="CG38">
            <v>19.333333333333332</v>
          </cell>
          <cell r="CH38" t="str">
            <v>Level 1</v>
          </cell>
          <cell r="CI38">
            <v>5</v>
          </cell>
          <cell r="CJ38">
            <v>162</v>
          </cell>
          <cell r="CK38">
            <v>32.4</v>
          </cell>
          <cell r="CL38" t="str">
            <v>Level 2</v>
          </cell>
          <cell r="CM38">
            <v>3</v>
          </cell>
          <cell r="CN38">
            <v>68</v>
          </cell>
          <cell r="CO38">
            <v>22.666666666666668</v>
          </cell>
          <cell r="CP38" t="str">
            <v>Level 1</v>
          </cell>
          <cell r="CQ38">
            <v>5</v>
          </cell>
          <cell r="CR38">
            <v>130</v>
          </cell>
          <cell r="CS38">
            <v>26</v>
          </cell>
          <cell r="CT38" t="str">
            <v>Level 1</v>
          </cell>
          <cell r="CU38">
            <v>1</v>
          </cell>
          <cell r="CV38">
            <v>23</v>
          </cell>
          <cell r="CW38">
            <v>23</v>
          </cell>
          <cell r="CX38" t="str">
            <v>Level 1</v>
          </cell>
          <cell r="CY38">
            <v>4</v>
          </cell>
          <cell r="CZ38">
            <v>84</v>
          </cell>
          <cell r="DA38">
            <v>21</v>
          </cell>
          <cell r="DB38" t="str">
            <v>Level 1</v>
          </cell>
          <cell r="DC38" t="str">
            <v>-</v>
          </cell>
          <cell r="DD38" t="str">
            <v>-</v>
          </cell>
          <cell r="DE38" t="str">
            <v>-</v>
          </cell>
          <cell r="DF38" t="str">
            <v>-</v>
          </cell>
          <cell r="DG38">
            <v>5</v>
          </cell>
          <cell r="DH38">
            <v>150</v>
          </cell>
          <cell r="DI38">
            <v>30</v>
          </cell>
          <cell r="DJ38" t="str">
            <v>Level 2</v>
          </cell>
          <cell r="DK38">
            <v>1</v>
          </cell>
          <cell r="DL38">
            <v>25</v>
          </cell>
          <cell r="DM38">
            <v>25</v>
          </cell>
          <cell r="DN38" t="str">
            <v>Level 1</v>
          </cell>
          <cell r="DO38">
            <v>8</v>
          </cell>
          <cell r="DP38">
            <v>189</v>
          </cell>
          <cell r="DQ38">
            <v>23.625</v>
          </cell>
          <cell r="DR38" t="str">
            <v>Level 1</v>
          </cell>
          <cell r="DS38">
            <v>4</v>
          </cell>
          <cell r="DT38">
            <v>90</v>
          </cell>
          <cell r="DU38">
            <v>22.5</v>
          </cell>
          <cell r="DV38" t="str">
            <v>Level 1</v>
          </cell>
          <cell r="DW38">
            <v>2</v>
          </cell>
          <cell r="DX38">
            <v>70</v>
          </cell>
          <cell r="DY38">
            <v>35</v>
          </cell>
          <cell r="DZ38" t="str">
            <v>Level 2</v>
          </cell>
          <cell r="EA38" t="str">
            <v>-</v>
          </cell>
          <cell r="EB38" t="str">
            <v>-</v>
          </cell>
          <cell r="EC38" t="str">
            <v>-</v>
          </cell>
          <cell r="ED38" t="str">
            <v>-</v>
          </cell>
          <cell r="EE38">
            <v>1</v>
          </cell>
          <cell r="EF38">
            <v>14</v>
          </cell>
          <cell r="EG38">
            <v>14</v>
          </cell>
          <cell r="EH38" t="str">
            <v>Level 1</v>
          </cell>
          <cell r="EI38">
            <v>1</v>
          </cell>
          <cell r="EJ38">
            <v>12</v>
          </cell>
          <cell r="EK38">
            <v>12</v>
          </cell>
          <cell r="EL38" t="str">
            <v>Level 1</v>
          </cell>
          <cell r="EM38">
            <v>2</v>
          </cell>
          <cell r="EN38">
            <v>49</v>
          </cell>
          <cell r="EO38">
            <v>24.5</v>
          </cell>
          <cell r="EP38" t="str">
            <v>Level 1</v>
          </cell>
          <cell r="EQ38">
            <v>3</v>
          </cell>
          <cell r="ER38">
            <v>64</v>
          </cell>
          <cell r="ES38">
            <v>21.333333333333332</v>
          </cell>
          <cell r="ET38" t="str">
            <v>Level 1</v>
          </cell>
          <cell r="EU38">
            <v>2</v>
          </cell>
          <cell r="EV38">
            <v>55</v>
          </cell>
          <cell r="EW38">
            <v>27.5</v>
          </cell>
          <cell r="EX38" t="str">
            <v>Level 1</v>
          </cell>
          <cell r="EY38">
            <v>1</v>
          </cell>
          <cell r="EZ38">
            <v>13</v>
          </cell>
          <cell r="FA38">
            <v>13</v>
          </cell>
          <cell r="FB38" t="str">
            <v>Level 1</v>
          </cell>
          <cell r="FC38">
            <v>2</v>
          </cell>
          <cell r="FD38">
            <v>59</v>
          </cell>
          <cell r="FE38">
            <v>29.5</v>
          </cell>
          <cell r="FF38" t="str">
            <v>Level 2</v>
          </cell>
          <cell r="FG38">
            <v>1</v>
          </cell>
          <cell r="FH38">
            <v>13</v>
          </cell>
          <cell r="FI38">
            <v>13</v>
          </cell>
          <cell r="FJ38" t="str">
            <v>Level 1</v>
          </cell>
          <cell r="FK38">
            <v>2</v>
          </cell>
          <cell r="FL38">
            <v>68</v>
          </cell>
          <cell r="FM38">
            <v>34</v>
          </cell>
          <cell r="FN38" t="str">
            <v>Level 2</v>
          </cell>
          <cell r="FO38" t="str">
            <v>-</v>
          </cell>
          <cell r="FP38" t="str">
            <v>-</v>
          </cell>
          <cell r="FQ38" t="str">
            <v>-</v>
          </cell>
          <cell r="FR38" t="str">
            <v>-</v>
          </cell>
          <cell r="FS38">
            <v>2</v>
          </cell>
          <cell r="FT38">
            <v>63</v>
          </cell>
          <cell r="FU38">
            <v>31.5</v>
          </cell>
          <cell r="FV38" t="str">
            <v>Level 2</v>
          </cell>
          <cell r="FW38">
            <v>1</v>
          </cell>
          <cell r="FX38">
            <v>32</v>
          </cell>
          <cell r="FY38">
            <v>32</v>
          </cell>
          <cell r="FZ38" t="str">
            <v>Level 2</v>
          </cell>
          <cell r="GA38" t="str">
            <v>-</v>
          </cell>
        </row>
        <row r="39">
          <cell r="A39" t="str">
            <v>A2066</v>
          </cell>
          <cell r="B39" t="str">
            <v xml:space="preserve">YULIANT EFENDI 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22</v>
          </cell>
          <cell r="BP39">
            <v>896</v>
          </cell>
          <cell r="BQ39">
            <v>40.727272727272727</v>
          </cell>
          <cell r="BR39" t="str">
            <v>Level 3</v>
          </cell>
          <cell r="BS39">
            <v>23</v>
          </cell>
          <cell r="BT39">
            <v>885</v>
          </cell>
          <cell r="BU39">
            <v>38.478260869565219</v>
          </cell>
          <cell r="BV39" t="str">
            <v>Level 2</v>
          </cell>
          <cell r="BW39">
            <v>23</v>
          </cell>
          <cell r="BX39">
            <v>904</v>
          </cell>
          <cell r="BY39">
            <v>39.304347826086953</v>
          </cell>
          <cell r="BZ39" t="str">
            <v>Level 2</v>
          </cell>
          <cell r="CA39">
            <v>26</v>
          </cell>
          <cell r="CB39">
            <v>1133</v>
          </cell>
          <cell r="CC39">
            <v>43.57692307692308</v>
          </cell>
          <cell r="CD39" t="str">
            <v>Level 3</v>
          </cell>
          <cell r="CE39">
            <v>21</v>
          </cell>
          <cell r="CF39">
            <v>913</v>
          </cell>
          <cell r="CG39">
            <v>43.476190476190474</v>
          </cell>
          <cell r="CH39" t="str">
            <v>Level 3</v>
          </cell>
          <cell r="CI39">
            <v>27</v>
          </cell>
          <cell r="CJ39">
            <v>1135</v>
          </cell>
          <cell r="CK39">
            <v>42.037037037037038</v>
          </cell>
          <cell r="CL39" t="str">
            <v>Level 3</v>
          </cell>
          <cell r="CM39">
            <v>24</v>
          </cell>
          <cell r="CN39">
            <v>916</v>
          </cell>
          <cell r="CO39">
            <v>38.166666666666664</v>
          </cell>
          <cell r="CP39" t="str">
            <v>Level 2</v>
          </cell>
          <cell r="CQ39">
            <v>27</v>
          </cell>
          <cell r="CR39">
            <v>1146</v>
          </cell>
          <cell r="CS39">
            <v>42.444444444444443</v>
          </cell>
          <cell r="CT39" t="str">
            <v>Level 3</v>
          </cell>
          <cell r="CU39">
            <v>26</v>
          </cell>
          <cell r="CV39">
            <v>1082</v>
          </cell>
          <cell r="CW39">
            <v>41.615384615384613</v>
          </cell>
          <cell r="CX39" t="str">
            <v>Level 3</v>
          </cell>
          <cell r="CY39">
            <v>26</v>
          </cell>
          <cell r="CZ39">
            <v>1041</v>
          </cell>
          <cell r="DA39">
            <v>40.03846153846154</v>
          </cell>
          <cell r="DB39" t="str">
            <v>Level 3</v>
          </cell>
          <cell r="DC39">
            <v>25</v>
          </cell>
          <cell r="DD39">
            <v>1057</v>
          </cell>
          <cell r="DE39">
            <v>42.28</v>
          </cell>
          <cell r="DF39" t="str">
            <v>Level 3</v>
          </cell>
          <cell r="DG39">
            <v>15</v>
          </cell>
          <cell r="DH39">
            <v>636</v>
          </cell>
          <cell r="DI39">
            <v>42.4</v>
          </cell>
          <cell r="DJ39" t="str">
            <v>Level 3</v>
          </cell>
          <cell r="DK39">
            <v>22</v>
          </cell>
          <cell r="DL39">
            <v>724</v>
          </cell>
          <cell r="DM39">
            <v>32.909090909090907</v>
          </cell>
          <cell r="DN39" t="str">
            <v>Level 2</v>
          </cell>
          <cell r="DO39">
            <v>28</v>
          </cell>
          <cell r="DP39">
            <v>1130</v>
          </cell>
          <cell r="DQ39">
            <v>40.357142857142854</v>
          </cell>
          <cell r="DR39" t="str">
            <v>Level 3</v>
          </cell>
          <cell r="DS39">
            <v>22</v>
          </cell>
          <cell r="DT39">
            <v>800</v>
          </cell>
          <cell r="DU39">
            <v>36.363636363636367</v>
          </cell>
          <cell r="DV39" t="str">
            <v>Level 2</v>
          </cell>
          <cell r="DW39">
            <v>25</v>
          </cell>
          <cell r="DX39">
            <v>1170</v>
          </cell>
          <cell r="DY39">
            <v>46.8</v>
          </cell>
          <cell r="DZ39" t="str">
            <v>Level 3</v>
          </cell>
          <cell r="EA39">
            <v>24</v>
          </cell>
          <cell r="EB39">
            <v>1074</v>
          </cell>
          <cell r="EC39">
            <v>44.75</v>
          </cell>
          <cell r="ED39" t="str">
            <v>Level 3</v>
          </cell>
          <cell r="EE39">
            <v>24</v>
          </cell>
          <cell r="EF39">
            <v>882</v>
          </cell>
          <cell r="EG39">
            <v>36.75</v>
          </cell>
          <cell r="EH39" t="str">
            <v>Level 2</v>
          </cell>
          <cell r="EI39">
            <v>22</v>
          </cell>
          <cell r="EJ39">
            <v>882</v>
          </cell>
          <cell r="EK39">
            <v>40.090909090909093</v>
          </cell>
          <cell r="EL39" t="str">
            <v>Level 3</v>
          </cell>
          <cell r="EM39">
            <v>27</v>
          </cell>
          <cell r="EN39">
            <v>1192</v>
          </cell>
          <cell r="EO39">
            <v>44.148148148148145</v>
          </cell>
          <cell r="EP39" t="str">
            <v>Level 3</v>
          </cell>
          <cell r="EQ39">
            <v>20</v>
          </cell>
          <cell r="ER39">
            <v>770</v>
          </cell>
          <cell r="ES39">
            <v>38.5</v>
          </cell>
          <cell r="ET39" t="str">
            <v>Level 2</v>
          </cell>
          <cell r="EU39">
            <v>23</v>
          </cell>
          <cell r="EV39">
            <v>1087</v>
          </cell>
          <cell r="EW39">
            <v>47.260869565217391</v>
          </cell>
          <cell r="EX39" t="str">
            <v>Level 3</v>
          </cell>
          <cell r="EY39">
            <v>23</v>
          </cell>
          <cell r="EZ39">
            <v>834</v>
          </cell>
          <cell r="FA39">
            <v>36.260869565217391</v>
          </cell>
          <cell r="FB39" t="str">
            <v>Level 2</v>
          </cell>
          <cell r="FC39">
            <v>26</v>
          </cell>
          <cell r="FD39">
            <v>1067</v>
          </cell>
          <cell r="FE39">
            <v>41.03846153846154</v>
          </cell>
          <cell r="FF39" t="str">
            <v>Level 3</v>
          </cell>
          <cell r="FG39">
            <v>17</v>
          </cell>
          <cell r="FH39">
            <v>551</v>
          </cell>
          <cell r="FI39">
            <v>32.411764705882355</v>
          </cell>
          <cell r="FJ39" t="str">
            <v>Level 2</v>
          </cell>
          <cell r="FK39">
            <v>28</v>
          </cell>
          <cell r="FL39">
            <v>1216</v>
          </cell>
          <cell r="FM39">
            <v>43.428571428571431</v>
          </cell>
          <cell r="FN39" t="str">
            <v>Level 3</v>
          </cell>
          <cell r="FO39">
            <v>21</v>
          </cell>
          <cell r="FP39">
            <v>1109</v>
          </cell>
          <cell r="FQ39">
            <v>52.80952380952381</v>
          </cell>
          <cell r="FR39" t="str">
            <v>Level 3</v>
          </cell>
          <cell r="FS39">
            <v>25</v>
          </cell>
          <cell r="FT39">
            <v>1187</v>
          </cell>
          <cell r="FU39">
            <v>47.48</v>
          </cell>
          <cell r="FV39" t="str">
            <v>Level 3</v>
          </cell>
          <cell r="FW39">
            <v>22</v>
          </cell>
          <cell r="FX39">
            <v>1089</v>
          </cell>
          <cell r="FY39">
            <v>49.5</v>
          </cell>
          <cell r="FZ39" t="str">
            <v>Level 3</v>
          </cell>
          <cell r="GA39">
            <v>22</v>
          </cell>
        </row>
        <row r="40">
          <cell r="A40" t="str">
            <v>A2080</v>
          </cell>
          <cell r="B40" t="str">
            <v>SHABRINA DARMESTI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7</v>
          </cell>
          <cell r="BT40">
            <v>91</v>
          </cell>
          <cell r="BU40">
            <v>13</v>
          </cell>
          <cell r="BV40" t="str">
            <v>Level 1</v>
          </cell>
          <cell r="BW40" t="str">
            <v>-</v>
          </cell>
          <cell r="BX40" t="str">
            <v>-</v>
          </cell>
          <cell r="BY40" t="str">
            <v>-</v>
          </cell>
          <cell r="BZ40" t="str">
            <v>-</v>
          </cell>
          <cell r="CA40" t="str">
            <v>-</v>
          </cell>
          <cell r="CB40" t="str">
            <v>-</v>
          </cell>
          <cell r="CC40" t="str">
            <v>-</v>
          </cell>
          <cell r="CD40" t="str">
            <v>-</v>
          </cell>
          <cell r="CE40" t="str">
            <v>-</v>
          </cell>
          <cell r="CF40" t="str">
            <v>-</v>
          </cell>
          <cell r="CG40" t="str">
            <v>-</v>
          </cell>
          <cell r="CH40" t="str">
            <v>-</v>
          </cell>
          <cell r="CI40" t="str">
            <v>-</v>
          </cell>
          <cell r="CJ40" t="str">
            <v>-</v>
          </cell>
          <cell r="CK40" t="str">
            <v>-</v>
          </cell>
          <cell r="CL40" t="str">
            <v>-</v>
          </cell>
          <cell r="CM40" t="str">
            <v>-</v>
          </cell>
          <cell r="CN40" t="str">
            <v>-</v>
          </cell>
          <cell r="CO40" t="str">
            <v>-</v>
          </cell>
          <cell r="CP40" t="str">
            <v>-</v>
          </cell>
          <cell r="CQ40" t="str">
            <v>-</v>
          </cell>
          <cell r="CR40" t="str">
            <v>-</v>
          </cell>
          <cell r="CS40" t="str">
            <v>-</v>
          </cell>
          <cell r="CT40" t="str">
            <v>-</v>
          </cell>
          <cell r="CU40" t="str">
            <v>-</v>
          </cell>
          <cell r="CV40" t="str">
            <v>-</v>
          </cell>
          <cell r="CW40" t="str">
            <v>-</v>
          </cell>
          <cell r="CX40" t="str">
            <v>-</v>
          </cell>
          <cell r="CY40" t="str">
            <v>-</v>
          </cell>
          <cell r="CZ40" t="str">
            <v>-</v>
          </cell>
          <cell r="DA40" t="str">
            <v>-</v>
          </cell>
          <cell r="DB40" t="str">
            <v>-</v>
          </cell>
          <cell r="DC40" t="str">
            <v>-</v>
          </cell>
          <cell r="DD40" t="str">
            <v>-</v>
          </cell>
          <cell r="DE40" t="str">
            <v>-</v>
          </cell>
          <cell r="DF40" t="str">
            <v>-</v>
          </cell>
          <cell r="DG40" t="str">
            <v>-</v>
          </cell>
          <cell r="DH40" t="str">
            <v>-</v>
          </cell>
          <cell r="DI40" t="str">
            <v>-</v>
          </cell>
          <cell r="DJ40" t="str">
            <v>-</v>
          </cell>
          <cell r="DK40" t="str">
            <v>-</v>
          </cell>
          <cell r="DL40" t="str">
            <v>-</v>
          </cell>
          <cell r="DM40" t="str">
            <v>-</v>
          </cell>
          <cell r="DN40" t="str">
            <v>-</v>
          </cell>
          <cell r="DO40" t="str">
            <v>-</v>
          </cell>
          <cell r="DP40" t="str">
            <v>-</v>
          </cell>
          <cell r="DQ40" t="str">
            <v>-</v>
          </cell>
          <cell r="DR40" t="str">
            <v>-</v>
          </cell>
          <cell r="DS40" t="str">
            <v>-</v>
          </cell>
          <cell r="DT40" t="str">
            <v>-</v>
          </cell>
          <cell r="DU40" t="str">
            <v>-</v>
          </cell>
          <cell r="DV40" t="str">
            <v>-</v>
          </cell>
          <cell r="DW40" t="str">
            <v>-</v>
          </cell>
          <cell r="DX40" t="str">
            <v>-</v>
          </cell>
          <cell r="DY40" t="str">
            <v>-</v>
          </cell>
          <cell r="DZ40" t="str">
            <v>-</v>
          </cell>
          <cell r="EA40" t="str">
            <v>-</v>
          </cell>
          <cell r="EB40" t="str">
            <v>-</v>
          </cell>
          <cell r="EC40" t="str">
            <v>-</v>
          </cell>
          <cell r="ED40" t="str">
            <v>-</v>
          </cell>
          <cell r="EE40" t="str">
            <v>-</v>
          </cell>
          <cell r="EF40" t="str">
            <v>-</v>
          </cell>
          <cell r="EG40" t="str">
            <v>-</v>
          </cell>
          <cell r="EH40" t="str">
            <v>-</v>
          </cell>
          <cell r="EI40" t="str">
            <v>-</v>
          </cell>
          <cell r="EJ40" t="str">
            <v>-</v>
          </cell>
          <cell r="EK40" t="str">
            <v>-</v>
          </cell>
          <cell r="EL40" t="str">
            <v>-</v>
          </cell>
          <cell r="EM40" t="str">
            <v>-</v>
          </cell>
          <cell r="EN40" t="str">
            <v>-</v>
          </cell>
          <cell r="EO40" t="str">
            <v>-</v>
          </cell>
          <cell r="EP40" t="str">
            <v>-</v>
          </cell>
          <cell r="EQ40" t="str">
            <v>-</v>
          </cell>
          <cell r="ER40" t="str">
            <v>-</v>
          </cell>
          <cell r="ES40" t="str">
            <v>-</v>
          </cell>
          <cell r="ET40" t="str">
            <v>-</v>
          </cell>
          <cell r="EU40" t="str">
            <v>-</v>
          </cell>
          <cell r="EV40" t="str">
            <v>-</v>
          </cell>
          <cell r="EW40" t="str">
            <v>-</v>
          </cell>
          <cell r="EX40" t="str">
            <v>-</v>
          </cell>
          <cell r="EY40" t="str">
            <v>-</v>
          </cell>
          <cell r="EZ40" t="str">
            <v>-</v>
          </cell>
          <cell r="FA40" t="str">
            <v>-</v>
          </cell>
          <cell r="FB40" t="str">
            <v>-</v>
          </cell>
          <cell r="FC40" t="str">
            <v>-</v>
          </cell>
          <cell r="FD40" t="str">
            <v>-</v>
          </cell>
          <cell r="FE40" t="str">
            <v>-</v>
          </cell>
          <cell r="FF40" t="str">
            <v>-</v>
          </cell>
          <cell r="FG40" t="str">
            <v>-</v>
          </cell>
          <cell r="FH40" t="str">
            <v>-</v>
          </cell>
          <cell r="FI40" t="str">
            <v>-</v>
          </cell>
          <cell r="FJ40" t="str">
            <v>-</v>
          </cell>
          <cell r="FK40" t="str">
            <v>-</v>
          </cell>
          <cell r="FL40" t="str">
            <v>-</v>
          </cell>
          <cell r="FM40" t="str">
            <v>-</v>
          </cell>
          <cell r="FN40" t="str">
            <v>-</v>
          </cell>
          <cell r="FO40" t="str">
            <v>-</v>
          </cell>
          <cell r="FP40" t="str">
            <v>-</v>
          </cell>
          <cell r="FQ40" t="str">
            <v>-</v>
          </cell>
          <cell r="FR40" t="str">
            <v>-</v>
          </cell>
          <cell r="FS40" t="str">
            <v>-</v>
          </cell>
          <cell r="FT40" t="str">
            <v>-</v>
          </cell>
          <cell r="FU40" t="str">
            <v>-</v>
          </cell>
          <cell r="FV40" t="str">
            <v>-</v>
          </cell>
          <cell r="FW40" t="str">
            <v>-</v>
          </cell>
          <cell r="FX40" t="str">
            <v>-</v>
          </cell>
          <cell r="FY40" t="str">
            <v>-</v>
          </cell>
          <cell r="FZ40" t="str">
            <v>-</v>
          </cell>
          <cell r="GA40" t="str">
            <v>-</v>
          </cell>
        </row>
        <row r="41">
          <cell r="A41" t="str">
            <v>A2078</v>
          </cell>
          <cell r="B41" t="str">
            <v>ANASTASIA LESTARI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6</v>
          </cell>
          <cell r="BT41">
            <v>120</v>
          </cell>
          <cell r="BU41">
            <v>20</v>
          </cell>
          <cell r="BV41" t="str">
            <v>Level 1</v>
          </cell>
          <cell r="BW41">
            <v>5</v>
          </cell>
          <cell r="BX41">
            <v>107</v>
          </cell>
          <cell r="BY41">
            <v>21.4</v>
          </cell>
          <cell r="BZ41" t="str">
            <v>Level 1</v>
          </cell>
          <cell r="CA41" t="str">
            <v>-</v>
          </cell>
          <cell r="CB41" t="str">
            <v>-</v>
          </cell>
          <cell r="CC41" t="str">
            <v>-</v>
          </cell>
          <cell r="CD41" t="str">
            <v>-</v>
          </cell>
          <cell r="CE41" t="str">
            <v>-</v>
          </cell>
          <cell r="CF41" t="str">
            <v>-</v>
          </cell>
          <cell r="CG41" t="str">
            <v>-</v>
          </cell>
          <cell r="CH41" t="str">
            <v>-</v>
          </cell>
          <cell r="CI41" t="str">
            <v>-</v>
          </cell>
          <cell r="CJ41" t="str">
            <v>-</v>
          </cell>
          <cell r="CK41" t="str">
            <v>-</v>
          </cell>
          <cell r="CL41" t="str">
            <v>-</v>
          </cell>
          <cell r="CM41" t="str">
            <v>-</v>
          </cell>
          <cell r="CN41" t="str">
            <v>-</v>
          </cell>
          <cell r="CO41" t="str">
            <v>-</v>
          </cell>
          <cell r="CP41" t="str">
            <v>-</v>
          </cell>
          <cell r="CQ41" t="str">
            <v>-</v>
          </cell>
          <cell r="CR41" t="str">
            <v>-</v>
          </cell>
          <cell r="CS41" t="str">
            <v>-</v>
          </cell>
          <cell r="CT41" t="str">
            <v>-</v>
          </cell>
          <cell r="CU41" t="str">
            <v>-</v>
          </cell>
          <cell r="CV41" t="str">
            <v>-</v>
          </cell>
          <cell r="CW41" t="str">
            <v>-</v>
          </cell>
          <cell r="CX41" t="str">
            <v>-</v>
          </cell>
          <cell r="CY41" t="str">
            <v>-</v>
          </cell>
          <cell r="CZ41" t="str">
            <v>-</v>
          </cell>
          <cell r="DA41" t="str">
            <v>-</v>
          </cell>
          <cell r="DB41" t="str">
            <v>-</v>
          </cell>
          <cell r="DC41" t="str">
            <v>-</v>
          </cell>
          <cell r="DD41" t="str">
            <v>-</v>
          </cell>
          <cell r="DE41" t="str">
            <v>-</v>
          </cell>
          <cell r="DF41" t="str">
            <v>-</v>
          </cell>
          <cell r="DG41" t="str">
            <v>-</v>
          </cell>
          <cell r="DH41" t="str">
            <v>-</v>
          </cell>
          <cell r="DI41" t="str">
            <v>-</v>
          </cell>
          <cell r="DJ41" t="str">
            <v>-</v>
          </cell>
          <cell r="DK41" t="str">
            <v>-</v>
          </cell>
          <cell r="DL41" t="str">
            <v>-</v>
          </cell>
          <cell r="DM41" t="str">
            <v>-</v>
          </cell>
          <cell r="DN41" t="str">
            <v>-</v>
          </cell>
          <cell r="DO41" t="str">
            <v>-</v>
          </cell>
          <cell r="DP41" t="str">
            <v>-</v>
          </cell>
          <cell r="DQ41" t="str">
            <v>-</v>
          </cell>
          <cell r="DR41" t="str">
            <v>-</v>
          </cell>
          <cell r="DS41" t="str">
            <v>-</v>
          </cell>
          <cell r="DT41" t="str">
            <v>-</v>
          </cell>
          <cell r="DU41" t="str">
            <v>-</v>
          </cell>
          <cell r="DV41" t="str">
            <v>-</v>
          </cell>
          <cell r="DW41" t="str">
            <v>-</v>
          </cell>
          <cell r="DX41" t="str">
            <v>-</v>
          </cell>
          <cell r="DY41" t="str">
            <v>-</v>
          </cell>
          <cell r="DZ41" t="str">
            <v>-</v>
          </cell>
          <cell r="EA41" t="str">
            <v>-</v>
          </cell>
          <cell r="EB41" t="str">
            <v>-</v>
          </cell>
          <cell r="EC41" t="str">
            <v>-</v>
          </cell>
          <cell r="ED41" t="str">
            <v>-</v>
          </cell>
          <cell r="EE41" t="str">
            <v>-</v>
          </cell>
          <cell r="EF41" t="str">
            <v>-</v>
          </cell>
          <cell r="EG41" t="str">
            <v>-</v>
          </cell>
          <cell r="EH41" t="str">
            <v>-</v>
          </cell>
          <cell r="EI41" t="str">
            <v>-</v>
          </cell>
          <cell r="EJ41" t="str">
            <v>-</v>
          </cell>
          <cell r="EK41" t="str">
            <v>-</v>
          </cell>
          <cell r="EL41" t="str">
            <v>-</v>
          </cell>
          <cell r="EM41" t="str">
            <v>-</v>
          </cell>
          <cell r="EN41" t="str">
            <v>-</v>
          </cell>
          <cell r="EO41" t="str">
            <v>-</v>
          </cell>
          <cell r="EP41" t="str">
            <v>-</v>
          </cell>
          <cell r="EQ41" t="str">
            <v>-</v>
          </cell>
          <cell r="ER41" t="str">
            <v>-</v>
          </cell>
          <cell r="ES41" t="str">
            <v>-</v>
          </cell>
          <cell r="ET41" t="str">
            <v>-</v>
          </cell>
          <cell r="EU41" t="str">
            <v>-</v>
          </cell>
          <cell r="EV41" t="str">
            <v>-</v>
          </cell>
          <cell r="EW41" t="str">
            <v>-</v>
          </cell>
          <cell r="EX41" t="str">
            <v>-</v>
          </cell>
          <cell r="EY41" t="str">
            <v>-</v>
          </cell>
          <cell r="EZ41" t="str">
            <v>-</v>
          </cell>
          <cell r="FA41" t="str">
            <v>-</v>
          </cell>
          <cell r="FB41" t="str">
            <v>-</v>
          </cell>
          <cell r="FC41" t="str">
            <v>-</v>
          </cell>
          <cell r="FD41" t="str">
            <v>-</v>
          </cell>
          <cell r="FE41" t="str">
            <v>-</v>
          </cell>
          <cell r="FF41" t="str">
            <v>-</v>
          </cell>
          <cell r="FG41" t="str">
            <v>-</v>
          </cell>
          <cell r="FH41" t="str">
            <v>-</v>
          </cell>
          <cell r="FI41" t="str">
            <v>-</v>
          </cell>
          <cell r="FJ41" t="str">
            <v>-</v>
          </cell>
          <cell r="FK41" t="str">
            <v>-</v>
          </cell>
          <cell r="FL41" t="str">
            <v>-</v>
          </cell>
          <cell r="FM41" t="str">
            <v>-</v>
          </cell>
          <cell r="FN41" t="str">
            <v>-</v>
          </cell>
          <cell r="FO41" t="str">
            <v>-</v>
          </cell>
          <cell r="FP41" t="str">
            <v>-</v>
          </cell>
          <cell r="FQ41" t="str">
            <v>-</v>
          </cell>
          <cell r="FR41" t="str">
            <v>-</v>
          </cell>
          <cell r="FS41" t="str">
            <v>-</v>
          </cell>
          <cell r="FT41" t="str">
            <v>-</v>
          </cell>
          <cell r="FU41" t="str">
            <v>-</v>
          </cell>
          <cell r="FV41" t="str">
            <v>-</v>
          </cell>
          <cell r="FW41" t="str">
            <v>-</v>
          </cell>
          <cell r="FX41" t="str">
            <v>-</v>
          </cell>
          <cell r="FY41" t="str">
            <v>-</v>
          </cell>
          <cell r="FZ41" t="str">
            <v>-</v>
          </cell>
          <cell r="GA41" t="str">
            <v>-</v>
          </cell>
        </row>
        <row r="42">
          <cell r="A42" t="str">
            <v>A2079</v>
          </cell>
          <cell r="B42" t="str">
            <v>IDA AYU KOMANG DINDA MAHA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2</v>
          </cell>
          <cell r="BT42">
            <v>35</v>
          </cell>
          <cell r="BU42">
            <v>17.5</v>
          </cell>
          <cell r="BV42" t="str">
            <v>Level 1</v>
          </cell>
          <cell r="BW42" t="str">
            <v>-</v>
          </cell>
          <cell r="BX42" t="str">
            <v>-</v>
          </cell>
          <cell r="BY42" t="str">
            <v>-</v>
          </cell>
          <cell r="BZ42" t="str">
            <v>-</v>
          </cell>
          <cell r="CA42" t="str">
            <v>-</v>
          </cell>
          <cell r="CB42" t="str">
            <v>-</v>
          </cell>
          <cell r="CC42" t="str">
            <v>-</v>
          </cell>
          <cell r="CD42" t="str">
            <v>-</v>
          </cell>
          <cell r="CE42" t="str">
            <v>-</v>
          </cell>
          <cell r="CF42" t="str">
            <v>-</v>
          </cell>
          <cell r="CG42" t="str">
            <v>-</v>
          </cell>
          <cell r="CH42" t="str">
            <v>-</v>
          </cell>
          <cell r="CI42" t="str">
            <v>-</v>
          </cell>
          <cell r="CJ42" t="str">
            <v>-</v>
          </cell>
          <cell r="CK42" t="str">
            <v>-</v>
          </cell>
          <cell r="CL42" t="str">
            <v>-</v>
          </cell>
          <cell r="CM42" t="str">
            <v>-</v>
          </cell>
          <cell r="CN42" t="str">
            <v>-</v>
          </cell>
          <cell r="CO42" t="str">
            <v>-</v>
          </cell>
          <cell r="CP42" t="str">
            <v>-</v>
          </cell>
          <cell r="CQ42" t="str">
            <v>-</v>
          </cell>
          <cell r="CR42" t="str">
            <v>-</v>
          </cell>
          <cell r="CS42" t="str">
            <v>-</v>
          </cell>
          <cell r="CT42" t="str">
            <v>-</v>
          </cell>
          <cell r="CU42" t="str">
            <v>-</v>
          </cell>
          <cell r="CV42" t="str">
            <v>-</v>
          </cell>
          <cell r="CW42" t="str">
            <v>-</v>
          </cell>
          <cell r="CX42" t="str">
            <v>-</v>
          </cell>
          <cell r="CY42" t="str">
            <v>-</v>
          </cell>
          <cell r="CZ42" t="str">
            <v>-</v>
          </cell>
          <cell r="DA42" t="str">
            <v>-</v>
          </cell>
          <cell r="DB42" t="str">
            <v>-</v>
          </cell>
          <cell r="DC42" t="str">
            <v>-</v>
          </cell>
          <cell r="DD42" t="str">
            <v>-</v>
          </cell>
          <cell r="DE42" t="str">
            <v>-</v>
          </cell>
          <cell r="DF42" t="str">
            <v>-</v>
          </cell>
          <cell r="DG42" t="str">
            <v>-</v>
          </cell>
          <cell r="DH42" t="str">
            <v>-</v>
          </cell>
          <cell r="DI42" t="str">
            <v>-</v>
          </cell>
          <cell r="DJ42" t="str">
            <v>-</v>
          </cell>
          <cell r="DK42" t="str">
            <v>-</v>
          </cell>
          <cell r="DL42" t="str">
            <v>-</v>
          </cell>
          <cell r="DM42" t="str">
            <v>-</v>
          </cell>
          <cell r="DN42" t="str">
            <v>-</v>
          </cell>
          <cell r="DO42" t="str">
            <v>-</v>
          </cell>
          <cell r="DP42" t="str">
            <v>-</v>
          </cell>
          <cell r="DQ42" t="str">
            <v>-</v>
          </cell>
          <cell r="DR42" t="str">
            <v>-</v>
          </cell>
          <cell r="DS42" t="str">
            <v>-</v>
          </cell>
          <cell r="DT42" t="str">
            <v>-</v>
          </cell>
          <cell r="DU42" t="str">
            <v>-</v>
          </cell>
          <cell r="DV42" t="str">
            <v>-</v>
          </cell>
          <cell r="DW42" t="str">
            <v>-</v>
          </cell>
          <cell r="DX42" t="str">
            <v>-</v>
          </cell>
          <cell r="DY42" t="str">
            <v>-</v>
          </cell>
          <cell r="DZ42" t="str">
            <v>-</v>
          </cell>
          <cell r="EA42" t="str">
            <v>-</v>
          </cell>
          <cell r="EB42" t="str">
            <v>-</v>
          </cell>
          <cell r="EC42" t="str">
            <v>-</v>
          </cell>
          <cell r="ED42" t="str">
            <v>-</v>
          </cell>
          <cell r="EE42" t="str">
            <v>-</v>
          </cell>
          <cell r="EF42" t="str">
            <v>-</v>
          </cell>
          <cell r="EG42" t="str">
            <v>-</v>
          </cell>
          <cell r="EH42" t="str">
            <v>-</v>
          </cell>
          <cell r="EI42" t="str">
            <v>-</v>
          </cell>
          <cell r="EJ42" t="str">
            <v>-</v>
          </cell>
          <cell r="EK42" t="str">
            <v>-</v>
          </cell>
          <cell r="EL42" t="str">
            <v>-</v>
          </cell>
          <cell r="EM42" t="str">
            <v>-</v>
          </cell>
          <cell r="EN42" t="str">
            <v>-</v>
          </cell>
          <cell r="EO42" t="str">
            <v>-</v>
          </cell>
          <cell r="EP42" t="str">
            <v>-</v>
          </cell>
          <cell r="EQ42" t="str">
            <v>-</v>
          </cell>
          <cell r="ER42" t="str">
            <v>-</v>
          </cell>
          <cell r="ES42" t="str">
            <v>-</v>
          </cell>
          <cell r="ET42" t="str">
            <v>-</v>
          </cell>
          <cell r="EU42" t="str">
            <v>-</v>
          </cell>
          <cell r="EV42" t="str">
            <v>-</v>
          </cell>
          <cell r="EW42" t="str">
            <v>-</v>
          </cell>
          <cell r="EX42" t="str">
            <v>-</v>
          </cell>
          <cell r="EY42" t="str">
            <v>-</v>
          </cell>
          <cell r="EZ42" t="str">
            <v>-</v>
          </cell>
          <cell r="FA42" t="str">
            <v>-</v>
          </cell>
          <cell r="FB42" t="str">
            <v>-</v>
          </cell>
          <cell r="FC42" t="str">
            <v>-</v>
          </cell>
          <cell r="FD42" t="str">
            <v>-</v>
          </cell>
          <cell r="FE42" t="str">
            <v>-</v>
          </cell>
          <cell r="FF42" t="str">
            <v>-</v>
          </cell>
          <cell r="FG42" t="str">
            <v>-</v>
          </cell>
          <cell r="FH42" t="str">
            <v>-</v>
          </cell>
          <cell r="FI42" t="str">
            <v>-</v>
          </cell>
          <cell r="FJ42" t="str">
            <v>-</v>
          </cell>
          <cell r="FK42" t="str">
            <v>-</v>
          </cell>
          <cell r="FL42" t="str">
            <v>-</v>
          </cell>
          <cell r="FM42" t="str">
            <v>-</v>
          </cell>
          <cell r="FN42" t="str">
            <v>-</v>
          </cell>
          <cell r="FO42" t="str">
            <v>-</v>
          </cell>
          <cell r="FP42" t="str">
            <v>-</v>
          </cell>
          <cell r="FQ42" t="str">
            <v>-</v>
          </cell>
          <cell r="FR42" t="str">
            <v>-</v>
          </cell>
          <cell r="FS42" t="str">
            <v>-</v>
          </cell>
          <cell r="FT42" t="str">
            <v>-</v>
          </cell>
          <cell r="FU42" t="str">
            <v>-</v>
          </cell>
          <cell r="FV42" t="str">
            <v>-</v>
          </cell>
          <cell r="FW42" t="str">
            <v>-</v>
          </cell>
          <cell r="FX42" t="str">
            <v>-</v>
          </cell>
          <cell r="FY42" t="str">
            <v>-</v>
          </cell>
          <cell r="FZ42" t="str">
            <v>-</v>
          </cell>
          <cell r="GA42" t="str">
            <v>-</v>
          </cell>
        </row>
        <row r="43">
          <cell r="A43" t="str">
            <v>A2076</v>
          </cell>
          <cell r="B43" t="str">
            <v xml:space="preserve">KURNIA SAFITRI 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10</v>
          </cell>
          <cell r="BX43">
            <v>171</v>
          </cell>
          <cell r="BY43">
            <v>17.100000000000001</v>
          </cell>
          <cell r="BZ43" t="str">
            <v>Level 1</v>
          </cell>
          <cell r="CA43">
            <v>15</v>
          </cell>
          <cell r="CB43">
            <v>390</v>
          </cell>
          <cell r="CC43">
            <v>26</v>
          </cell>
          <cell r="CD43" t="str">
            <v>Level 1</v>
          </cell>
          <cell r="CE43">
            <v>7</v>
          </cell>
          <cell r="CF43">
            <v>176</v>
          </cell>
          <cell r="CG43">
            <v>25.142857142857142</v>
          </cell>
          <cell r="CH43" t="str">
            <v>Level 1</v>
          </cell>
          <cell r="CI43">
            <v>12</v>
          </cell>
          <cell r="CJ43">
            <v>331</v>
          </cell>
          <cell r="CK43">
            <v>27.583333333333332</v>
          </cell>
          <cell r="CL43" t="str">
            <v>Level 1</v>
          </cell>
          <cell r="CM43">
            <v>18</v>
          </cell>
          <cell r="CN43">
            <v>485</v>
          </cell>
          <cell r="CO43">
            <v>26.944444444444443</v>
          </cell>
          <cell r="CP43" t="str">
            <v>Level 1</v>
          </cell>
          <cell r="CQ43">
            <v>13</v>
          </cell>
          <cell r="CR43">
            <v>408</v>
          </cell>
          <cell r="CS43">
            <v>31.384615384615383</v>
          </cell>
          <cell r="CT43" t="str">
            <v>Level 2</v>
          </cell>
          <cell r="CU43">
            <v>8</v>
          </cell>
          <cell r="CV43">
            <v>234</v>
          </cell>
          <cell r="CW43">
            <v>29.25</v>
          </cell>
          <cell r="CX43" t="str">
            <v>Level 2</v>
          </cell>
          <cell r="CY43">
            <v>11</v>
          </cell>
          <cell r="CZ43">
            <v>284</v>
          </cell>
          <cell r="DA43">
            <v>25.818181818181817</v>
          </cell>
          <cell r="DB43" t="str">
            <v>Level 1</v>
          </cell>
          <cell r="DC43">
            <v>7</v>
          </cell>
          <cell r="DD43">
            <v>200</v>
          </cell>
          <cell r="DE43">
            <v>28.571428571428573</v>
          </cell>
          <cell r="DF43" t="str">
            <v>Level 1</v>
          </cell>
          <cell r="DG43">
            <v>11</v>
          </cell>
          <cell r="DH43">
            <v>381</v>
          </cell>
          <cell r="DI43">
            <v>34.636363636363633</v>
          </cell>
          <cell r="DJ43" t="str">
            <v>Level 2</v>
          </cell>
          <cell r="DK43">
            <v>17</v>
          </cell>
          <cell r="DL43">
            <v>437</v>
          </cell>
          <cell r="DM43">
            <v>25.705882352941178</v>
          </cell>
          <cell r="DN43" t="str">
            <v>Level 1</v>
          </cell>
          <cell r="DO43">
            <v>16</v>
          </cell>
          <cell r="DP43">
            <v>516</v>
          </cell>
          <cell r="DQ43">
            <v>32.25</v>
          </cell>
          <cell r="DR43" t="str">
            <v>Level 2</v>
          </cell>
          <cell r="DS43">
            <v>6</v>
          </cell>
          <cell r="DT43">
            <v>173</v>
          </cell>
          <cell r="DU43">
            <v>28.833333333333332</v>
          </cell>
          <cell r="DV43" t="str">
            <v>Level 1</v>
          </cell>
          <cell r="DW43">
            <v>23</v>
          </cell>
          <cell r="DX43">
            <v>785</v>
          </cell>
          <cell r="DY43">
            <v>34.130434782608695</v>
          </cell>
          <cell r="DZ43" t="str">
            <v>Level 2</v>
          </cell>
          <cell r="EA43">
            <v>17</v>
          </cell>
          <cell r="EB43">
            <v>589</v>
          </cell>
          <cell r="EC43">
            <v>34.647058823529413</v>
          </cell>
          <cell r="ED43" t="str">
            <v>Level 2</v>
          </cell>
          <cell r="EE43">
            <v>25</v>
          </cell>
          <cell r="EF43">
            <v>785</v>
          </cell>
          <cell r="EG43">
            <v>31.4</v>
          </cell>
          <cell r="EH43" t="str">
            <v>Level 2</v>
          </cell>
          <cell r="EI43">
            <v>27</v>
          </cell>
          <cell r="EJ43">
            <v>893</v>
          </cell>
          <cell r="EK43">
            <v>33.074074074074076</v>
          </cell>
          <cell r="EL43" t="str">
            <v>Level 2</v>
          </cell>
          <cell r="EM43">
            <v>17</v>
          </cell>
          <cell r="EN43">
            <v>581</v>
          </cell>
          <cell r="EO43">
            <v>34.176470588235297</v>
          </cell>
          <cell r="EP43" t="str">
            <v>Level 2</v>
          </cell>
          <cell r="EQ43">
            <v>21</v>
          </cell>
          <cell r="ER43">
            <v>680</v>
          </cell>
          <cell r="ES43">
            <v>32.38095238095238</v>
          </cell>
          <cell r="ET43" t="str">
            <v>Level 2</v>
          </cell>
          <cell r="EU43">
            <v>15</v>
          </cell>
          <cell r="EV43">
            <v>552</v>
          </cell>
          <cell r="EW43">
            <v>36.799999999999997</v>
          </cell>
          <cell r="EX43" t="str">
            <v>Level 2</v>
          </cell>
          <cell r="EY43">
            <v>13</v>
          </cell>
          <cell r="EZ43">
            <v>434</v>
          </cell>
          <cell r="FA43">
            <v>33.384615384615387</v>
          </cell>
          <cell r="FB43" t="str">
            <v>Level 2</v>
          </cell>
          <cell r="FC43">
            <v>13</v>
          </cell>
          <cell r="FD43">
            <v>454</v>
          </cell>
          <cell r="FE43">
            <v>34.92307692307692</v>
          </cell>
          <cell r="FF43" t="str">
            <v>Level 2</v>
          </cell>
          <cell r="FG43">
            <v>7</v>
          </cell>
          <cell r="FH43">
            <v>217</v>
          </cell>
          <cell r="FI43">
            <v>31</v>
          </cell>
          <cell r="FJ43" t="str">
            <v>Level 2</v>
          </cell>
          <cell r="FK43" t="str">
            <v>-</v>
          </cell>
          <cell r="FL43" t="str">
            <v>-</v>
          </cell>
          <cell r="FM43" t="str">
            <v>-</v>
          </cell>
          <cell r="FN43" t="str">
            <v>-</v>
          </cell>
          <cell r="FO43" t="str">
            <v>-</v>
          </cell>
          <cell r="FP43" t="str">
            <v>-</v>
          </cell>
          <cell r="FQ43" t="str">
            <v>-</v>
          </cell>
          <cell r="FR43" t="str">
            <v>-</v>
          </cell>
          <cell r="FS43" t="str">
            <v>-</v>
          </cell>
          <cell r="FT43" t="str">
            <v>-</v>
          </cell>
          <cell r="FU43" t="str">
            <v>-</v>
          </cell>
          <cell r="FV43" t="str">
            <v>-</v>
          </cell>
          <cell r="FW43" t="str">
            <v>-</v>
          </cell>
          <cell r="FX43" t="str">
            <v>-</v>
          </cell>
          <cell r="FY43" t="str">
            <v>-</v>
          </cell>
          <cell r="FZ43" t="str">
            <v>-</v>
          </cell>
          <cell r="GA43" t="str">
            <v>-</v>
          </cell>
        </row>
        <row r="44">
          <cell r="A44" t="str">
            <v>A2036</v>
          </cell>
          <cell r="B44" t="str">
            <v xml:space="preserve">LATHIFAH AINI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5</v>
          </cell>
          <cell r="CB44">
            <v>72</v>
          </cell>
          <cell r="CC44">
            <v>14.4</v>
          </cell>
          <cell r="CD44" t="str">
            <v>Level 1</v>
          </cell>
          <cell r="CE44">
            <v>4</v>
          </cell>
          <cell r="CF44">
            <v>54</v>
          </cell>
          <cell r="CG44">
            <v>13.5</v>
          </cell>
          <cell r="CH44" t="str">
            <v>Level 1</v>
          </cell>
          <cell r="CI44" t="str">
            <v>-</v>
          </cell>
          <cell r="CJ44" t="str">
            <v>-</v>
          </cell>
          <cell r="CK44" t="str">
            <v>-</v>
          </cell>
          <cell r="CL44" t="str">
            <v>-</v>
          </cell>
          <cell r="CM44" t="str">
            <v>-</v>
          </cell>
          <cell r="CN44" t="str">
            <v>-</v>
          </cell>
          <cell r="CO44" t="str">
            <v>-</v>
          </cell>
          <cell r="CP44" t="str">
            <v>-</v>
          </cell>
          <cell r="CQ44" t="str">
            <v>-</v>
          </cell>
          <cell r="CR44" t="str">
            <v>-</v>
          </cell>
          <cell r="CS44" t="str">
            <v>-</v>
          </cell>
          <cell r="CT44" t="str">
            <v>-</v>
          </cell>
          <cell r="CU44">
            <v>1</v>
          </cell>
          <cell r="CV44">
            <v>21</v>
          </cell>
          <cell r="CW44">
            <v>21</v>
          </cell>
          <cell r="CX44" t="str">
            <v>Level 1</v>
          </cell>
          <cell r="CY44">
            <v>4</v>
          </cell>
          <cell r="CZ44">
            <v>71</v>
          </cell>
          <cell r="DA44">
            <v>17.75</v>
          </cell>
          <cell r="DB44" t="str">
            <v>Level 1</v>
          </cell>
          <cell r="DC44" t="str">
            <v>-</v>
          </cell>
          <cell r="DD44" t="str">
            <v>-</v>
          </cell>
          <cell r="DE44" t="str">
            <v>-</v>
          </cell>
          <cell r="DF44" t="str">
            <v>-</v>
          </cell>
          <cell r="DG44" t="str">
            <v>-</v>
          </cell>
          <cell r="DH44" t="str">
            <v>-</v>
          </cell>
          <cell r="DI44" t="str">
            <v>-</v>
          </cell>
          <cell r="DJ44" t="str">
            <v>-</v>
          </cell>
          <cell r="DK44">
            <v>1</v>
          </cell>
          <cell r="DL44">
            <v>11</v>
          </cell>
          <cell r="DM44">
            <v>11</v>
          </cell>
          <cell r="DN44" t="str">
            <v>Level 1</v>
          </cell>
          <cell r="DO44" t="str">
            <v>-</v>
          </cell>
          <cell r="DP44" t="str">
            <v>-</v>
          </cell>
          <cell r="DQ44" t="str">
            <v>-</v>
          </cell>
          <cell r="DR44" t="str">
            <v>-</v>
          </cell>
          <cell r="DS44" t="str">
            <v>-</v>
          </cell>
          <cell r="DT44" t="str">
            <v>-</v>
          </cell>
          <cell r="DU44" t="str">
            <v>-</v>
          </cell>
          <cell r="DV44" t="str">
            <v>-</v>
          </cell>
          <cell r="DW44" t="str">
            <v>-</v>
          </cell>
          <cell r="DX44" t="str">
            <v>-</v>
          </cell>
          <cell r="DY44" t="str">
            <v>-</v>
          </cell>
          <cell r="DZ44" t="str">
            <v>-</v>
          </cell>
          <cell r="EA44" t="str">
            <v>-</v>
          </cell>
          <cell r="EB44" t="str">
            <v>-</v>
          </cell>
          <cell r="EC44" t="str">
            <v>-</v>
          </cell>
          <cell r="ED44" t="str">
            <v>-</v>
          </cell>
          <cell r="EE44" t="str">
            <v>-</v>
          </cell>
          <cell r="EF44" t="str">
            <v>-</v>
          </cell>
          <cell r="EG44" t="str">
            <v>-</v>
          </cell>
          <cell r="EH44" t="str">
            <v>-</v>
          </cell>
          <cell r="EI44" t="str">
            <v>-</v>
          </cell>
          <cell r="EJ44" t="str">
            <v>-</v>
          </cell>
          <cell r="EK44" t="str">
            <v>-</v>
          </cell>
          <cell r="EL44" t="str">
            <v>-</v>
          </cell>
          <cell r="EM44" t="str">
            <v>-</v>
          </cell>
          <cell r="EN44" t="str">
            <v>-</v>
          </cell>
          <cell r="EO44" t="str">
            <v>-</v>
          </cell>
          <cell r="EP44" t="str">
            <v>-</v>
          </cell>
          <cell r="EQ44" t="str">
            <v>-</v>
          </cell>
          <cell r="ER44" t="str">
            <v>-</v>
          </cell>
          <cell r="ES44" t="str">
            <v>-</v>
          </cell>
          <cell r="ET44" t="str">
            <v>-</v>
          </cell>
          <cell r="EU44" t="str">
            <v>-</v>
          </cell>
          <cell r="EV44" t="str">
            <v>-</v>
          </cell>
          <cell r="EW44" t="str">
            <v>-</v>
          </cell>
          <cell r="EX44" t="str">
            <v>-</v>
          </cell>
          <cell r="EY44" t="str">
            <v>-</v>
          </cell>
          <cell r="EZ44" t="str">
            <v>-</v>
          </cell>
          <cell r="FA44" t="str">
            <v>-</v>
          </cell>
          <cell r="FB44" t="str">
            <v>-</v>
          </cell>
          <cell r="FC44" t="str">
            <v>-</v>
          </cell>
          <cell r="FD44" t="str">
            <v>-</v>
          </cell>
          <cell r="FE44" t="str">
            <v>-</v>
          </cell>
          <cell r="FF44" t="str">
            <v>-</v>
          </cell>
          <cell r="FG44" t="str">
            <v>-</v>
          </cell>
          <cell r="FH44" t="str">
            <v>-</v>
          </cell>
          <cell r="FI44" t="str">
            <v>-</v>
          </cell>
          <cell r="FJ44" t="str">
            <v>-</v>
          </cell>
          <cell r="FK44" t="str">
            <v>-</v>
          </cell>
          <cell r="FL44" t="str">
            <v>-</v>
          </cell>
          <cell r="FM44" t="str">
            <v>-</v>
          </cell>
          <cell r="FN44" t="str">
            <v>-</v>
          </cell>
          <cell r="FO44" t="str">
            <v>-</v>
          </cell>
          <cell r="FP44" t="str">
            <v>-</v>
          </cell>
          <cell r="FQ44" t="str">
            <v>-</v>
          </cell>
          <cell r="FR44" t="str">
            <v>-</v>
          </cell>
          <cell r="FS44" t="str">
            <v>-</v>
          </cell>
          <cell r="FT44" t="str">
            <v>-</v>
          </cell>
          <cell r="FU44" t="str">
            <v>-</v>
          </cell>
          <cell r="FV44" t="str">
            <v>-</v>
          </cell>
          <cell r="FW44" t="str">
            <v>-</v>
          </cell>
          <cell r="FX44" t="str">
            <v>-</v>
          </cell>
          <cell r="FY44" t="str">
            <v>-</v>
          </cell>
          <cell r="FZ44" t="str">
            <v>-</v>
          </cell>
          <cell r="GA44" t="str">
            <v>-</v>
          </cell>
        </row>
        <row r="45">
          <cell r="A45" t="str">
            <v>A0349</v>
          </cell>
          <cell r="B45" t="str">
            <v xml:space="preserve">AHMAD ZAINAL ARIFIN 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1</v>
          </cell>
          <cell r="CR45">
            <v>15</v>
          </cell>
          <cell r="CS45">
            <v>15</v>
          </cell>
          <cell r="CT45" t="str">
            <v>Level 1</v>
          </cell>
          <cell r="CU45">
            <v>1</v>
          </cell>
          <cell r="CV45">
            <v>19</v>
          </cell>
          <cell r="CW45">
            <v>19</v>
          </cell>
          <cell r="CX45" t="str">
            <v>Level 1</v>
          </cell>
          <cell r="CY45">
            <v>15</v>
          </cell>
          <cell r="CZ45">
            <v>310</v>
          </cell>
          <cell r="DA45">
            <v>20.666666666666668</v>
          </cell>
          <cell r="DB45" t="str">
            <v>Level 1</v>
          </cell>
          <cell r="DC45">
            <v>11</v>
          </cell>
          <cell r="DD45">
            <v>265</v>
          </cell>
          <cell r="DE45">
            <v>24.09090909090909</v>
          </cell>
          <cell r="DF45" t="str">
            <v>Level 1</v>
          </cell>
          <cell r="DG45">
            <v>16</v>
          </cell>
          <cell r="DH45">
            <v>421</v>
          </cell>
          <cell r="DI45">
            <v>26.3125</v>
          </cell>
          <cell r="DJ45" t="str">
            <v>Level 1</v>
          </cell>
          <cell r="DK45">
            <v>2</v>
          </cell>
          <cell r="DL45">
            <v>44</v>
          </cell>
          <cell r="DM45">
            <v>22</v>
          </cell>
          <cell r="DN45" t="str">
            <v>Level 1</v>
          </cell>
          <cell r="DO45">
            <v>12</v>
          </cell>
          <cell r="DP45">
            <v>297</v>
          </cell>
          <cell r="DQ45">
            <v>24.75</v>
          </cell>
          <cell r="DR45" t="str">
            <v>Level 1</v>
          </cell>
          <cell r="DS45" t="str">
            <v>-</v>
          </cell>
          <cell r="DT45" t="str">
            <v>-</v>
          </cell>
          <cell r="DU45" t="str">
            <v>-</v>
          </cell>
          <cell r="DV45" t="str">
            <v>-</v>
          </cell>
          <cell r="DW45">
            <v>3</v>
          </cell>
          <cell r="DX45">
            <v>93</v>
          </cell>
          <cell r="DY45">
            <v>31</v>
          </cell>
          <cell r="DZ45" t="str">
            <v>Level 2</v>
          </cell>
          <cell r="EA45">
            <v>8</v>
          </cell>
          <cell r="EB45">
            <v>255</v>
          </cell>
          <cell r="EC45">
            <v>31.875</v>
          </cell>
          <cell r="ED45" t="str">
            <v>Level 2</v>
          </cell>
          <cell r="EE45">
            <v>17</v>
          </cell>
          <cell r="EF45">
            <v>511</v>
          </cell>
          <cell r="EG45">
            <v>30.058823529411764</v>
          </cell>
          <cell r="EH45" t="str">
            <v>Level 2</v>
          </cell>
          <cell r="EI45">
            <v>23</v>
          </cell>
          <cell r="EJ45">
            <v>641</v>
          </cell>
          <cell r="EK45">
            <v>27.869565217391305</v>
          </cell>
          <cell r="EL45" t="str">
            <v>Level 1</v>
          </cell>
          <cell r="EM45">
            <v>7</v>
          </cell>
          <cell r="EN45">
            <v>182</v>
          </cell>
          <cell r="EO45">
            <v>26</v>
          </cell>
          <cell r="EP45" t="str">
            <v>Level 1</v>
          </cell>
          <cell r="EQ45">
            <v>10</v>
          </cell>
          <cell r="ER45">
            <v>305</v>
          </cell>
          <cell r="ES45">
            <v>30.5</v>
          </cell>
          <cell r="ET45" t="str">
            <v>Level 2</v>
          </cell>
          <cell r="EU45">
            <v>8</v>
          </cell>
          <cell r="EV45">
            <v>278</v>
          </cell>
          <cell r="EW45">
            <v>34.75</v>
          </cell>
          <cell r="EX45" t="str">
            <v>Level 2</v>
          </cell>
          <cell r="EY45">
            <v>23</v>
          </cell>
          <cell r="EZ45">
            <v>733</v>
          </cell>
          <cell r="FA45">
            <v>31.869565217391305</v>
          </cell>
          <cell r="FB45" t="str">
            <v>Level 2</v>
          </cell>
          <cell r="FC45">
            <v>25</v>
          </cell>
          <cell r="FD45">
            <v>909</v>
          </cell>
          <cell r="FE45">
            <v>36.36</v>
          </cell>
          <cell r="FF45" t="str">
            <v>Level 2</v>
          </cell>
          <cell r="FG45">
            <v>17</v>
          </cell>
          <cell r="FH45">
            <v>507</v>
          </cell>
          <cell r="FI45">
            <v>29.823529411764707</v>
          </cell>
          <cell r="FJ45" t="str">
            <v>Level 2</v>
          </cell>
          <cell r="FK45">
            <v>25</v>
          </cell>
          <cell r="FL45">
            <v>1010</v>
          </cell>
          <cell r="FM45">
            <v>40.4</v>
          </cell>
          <cell r="FN45" t="str">
            <v>Level 3</v>
          </cell>
          <cell r="FO45">
            <v>22</v>
          </cell>
          <cell r="FP45">
            <v>1072</v>
          </cell>
          <cell r="FQ45">
            <v>48.727272727272727</v>
          </cell>
          <cell r="FR45" t="str">
            <v>Level 3</v>
          </cell>
          <cell r="FS45">
            <v>26</v>
          </cell>
          <cell r="FT45">
            <v>1114</v>
          </cell>
          <cell r="FU45">
            <v>42.846153846153847</v>
          </cell>
          <cell r="FV45" t="str">
            <v>Level 3</v>
          </cell>
          <cell r="FW45">
            <v>24</v>
          </cell>
          <cell r="FX45">
            <v>1087</v>
          </cell>
          <cell r="FY45">
            <v>45.291666666666664</v>
          </cell>
          <cell r="FZ45" t="str">
            <v>Level 3</v>
          </cell>
          <cell r="GA45">
            <v>24</v>
          </cell>
        </row>
        <row r="46">
          <cell r="A46" t="str">
            <v>A2659</v>
          </cell>
          <cell r="B46" t="str">
            <v>FRANSISKUS ASISI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4</v>
          </cell>
          <cell r="CR46">
            <v>79</v>
          </cell>
          <cell r="CS46">
            <v>19.75</v>
          </cell>
          <cell r="CT46" t="str">
            <v>Level 1</v>
          </cell>
          <cell r="CU46">
            <v>2</v>
          </cell>
          <cell r="CV46">
            <v>53</v>
          </cell>
          <cell r="CW46">
            <v>26.5</v>
          </cell>
          <cell r="CX46" t="str">
            <v>Level 1</v>
          </cell>
          <cell r="CY46" t="str">
            <v>-</v>
          </cell>
          <cell r="CZ46" t="str">
            <v>-</v>
          </cell>
          <cell r="DA46" t="str">
            <v>-</v>
          </cell>
          <cell r="DB46" t="str">
            <v>-</v>
          </cell>
          <cell r="DC46">
            <v>1</v>
          </cell>
          <cell r="DD46">
            <v>29</v>
          </cell>
          <cell r="DE46">
            <v>29</v>
          </cell>
          <cell r="DF46" t="str">
            <v>Level 2</v>
          </cell>
          <cell r="DG46">
            <v>2</v>
          </cell>
          <cell r="DH46">
            <v>48</v>
          </cell>
          <cell r="DI46">
            <v>24</v>
          </cell>
          <cell r="DJ46" t="str">
            <v>Level 1</v>
          </cell>
          <cell r="DK46" t="str">
            <v>-</v>
          </cell>
          <cell r="DL46" t="str">
            <v>-</v>
          </cell>
          <cell r="DM46" t="str">
            <v>-</v>
          </cell>
          <cell r="DN46" t="str">
            <v>-</v>
          </cell>
          <cell r="DO46">
            <v>1</v>
          </cell>
          <cell r="DP46">
            <v>18</v>
          </cell>
          <cell r="DQ46">
            <v>18</v>
          </cell>
          <cell r="DR46" t="str">
            <v>Level 1</v>
          </cell>
          <cell r="DS46" t="str">
            <v>-</v>
          </cell>
          <cell r="DT46" t="str">
            <v>-</v>
          </cell>
          <cell r="DU46" t="str">
            <v>-</v>
          </cell>
          <cell r="DV46" t="str">
            <v>-</v>
          </cell>
          <cell r="DW46" t="str">
            <v>-</v>
          </cell>
          <cell r="DX46" t="str">
            <v>-</v>
          </cell>
          <cell r="DY46" t="str">
            <v>-</v>
          </cell>
          <cell r="DZ46" t="str">
            <v>-</v>
          </cell>
          <cell r="EA46" t="str">
            <v>-</v>
          </cell>
          <cell r="EB46" t="str">
            <v>-</v>
          </cell>
          <cell r="EC46" t="str">
            <v>-</v>
          </cell>
          <cell r="ED46" t="str">
            <v>-</v>
          </cell>
          <cell r="EE46" t="str">
            <v>-</v>
          </cell>
          <cell r="EF46" t="str">
            <v>-</v>
          </cell>
          <cell r="EG46" t="str">
            <v>-</v>
          </cell>
          <cell r="EH46" t="str">
            <v>-</v>
          </cell>
          <cell r="EI46" t="str">
            <v>-</v>
          </cell>
          <cell r="EJ46" t="str">
            <v>-</v>
          </cell>
          <cell r="EK46" t="str">
            <v>-</v>
          </cell>
          <cell r="EL46" t="str">
            <v>-</v>
          </cell>
          <cell r="EM46" t="str">
            <v>-</v>
          </cell>
          <cell r="EN46" t="str">
            <v>-</v>
          </cell>
          <cell r="EO46" t="str">
            <v>-</v>
          </cell>
          <cell r="EP46" t="str">
            <v>-</v>
          </cell>
          <cell r="EQ46" t="str">
            <v>-</v>
          </cell>
          <cell r="ER46" t="str">
            <v>-</v>
          </cell>
          <cell r="ES46" t="str">
            <v>-</v>
          </cell>
          <cell r="ET46" t="str">
            <v>-</v>
          </cell>
          <cell r="EU46" t="str">
            <v>-</v>
          </cell>
          <cell r="EV46" t="str">
            <v>-</v>
          </cell>
          <cell r="EW46" t="str">
            <v>-</v>
          </cell>
          <cell r="EX46" t="str">
            <v>-</v>
          </cell>
          <cell r="EY46" t="str">
            <v>-</v>
          </cell>
          <cell r="EZ46" t="str">
            <v>-</v>
          </cell>
          <cell r="FA46" t="str">
            <v>-</v>
          </cell>
          <cell r="FB46" t="str">
            <v>-</v>
          </cell>
          <cell r="FC46" t="str">
            <v>-</v>
          </cell>
          <cell r="FD46" t="str">
            <v>-</v>
          </cell>
          <cell r="FE46" t="str">
            <v>-</v>
          </cell>
          <cell r="FF46" t="str">
            <v>-</v>
          </cell>
          <cell r="FG46" t="str">
            <v>-</v>
          </cell>
          <cell r="FH46" t="str">
            <v>-</v>
          </cell>
          <cell r="FI46" t="str">
            <v>-</v>
          </cell>
          <cell r="FJ46" t="str">
            <v>-</v>
          </cell>
          <cell r="FK46" t="str">
            <v>-</v>
          </cell>
          <cell r="FL46" t="str">
            <v>-</v>
          </cell>
          <cell r="FM46" t="str">
            <v>-</v>
          </cell>
          <cell r="FN46" t="str">
            <v>-</v>
          </cell>
          <cell r="FO46" t="str">
            <v>-</v>
          </cell>
          <cell r="FP46" t="str">
            <v>-</v>
          </cell>
          <cell r="FQ46" t="str">
            <v>-</v>
          </cell>
          <cell r="FR46" t="str">
            <v>-</v>
          </cell>
          <cell r="FS46" t="str">
            <v>-</v>
          </cell>
          <cell r="FT46" t="str">
            <v>-</v>
          </cell>
          <cell r="FU46" t="str">
            <v>-</v>
          </cell>
          <cell r="FV46" t="str">
            <v>-</v>
          </cell>
          <cell r="FW46" t="str">
            <v>-</v>
          </cell>
          <cell r="FX46" t="str">
            <v>-</v>
          </cell>
          <cell r="FY46" t="str">
            <v>-</v>
          </cell>
          <cell r="FZ46" t="str">
            <v>-</v>
          </cell>
          <cell r="GA46" t="str">
            <v>-</v>
          </cell>
        </row>
        <row r="47">
          <cell r="A47" t="str">
            <v>A2797</v>
          </cell>
          <cell r="B47" t="str">
            <v>ISTI MULATSIH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1</v>
          </cell>
          <cell r="CR47">
            <v>19</v>
          </cell>
          <cell r="CS47">
            <v>19</v>
          </cell>
          <cell r="CT47" t="str">
            <v>Level 1</v>
          </cell>
          <cell r="CU47" t="str">
            <v>-</v>
          </cell>
          <cell r="CV47" t="str">
            <v>-</v>
          </cell>
          <cell r="CW47" t="str">
            <v>-</v>
          </cell>
          <cell r="CX47" t="str">
            <v>-</v>
          </cell>
          <cell r="CY47">
            <v>16</v>
          </cell>
          <cell r="CZ47">
            <v>362</v>
          </cell>
          <cell r="DA47">
            <v>22.625</v>
          </cell>
          <cell r="DB47" t="str">
            <v>Level 1</v>
          </cell>
          <cell r="DC47">
            <v>2</v>
          </cell>
          <cell r="DD47">
            <v>49</v>
          </cell>
          <cell r="DE47">
            <v>24.5</v>
          </cell>
          <cell r="DF47" t="str">
            <v>Level 1</v>
          </cell>
          <cell r="DG47" t="str">
            <v>-</v>
          </cell>
          <cell r="DH47" t="str">
            <v>-</v>
          </cell>
          <cell r="DI47" t="str">
            <v>-</v>
          </cell>
          <cell r="DJ47" t="str">
            <v>-</v>
          </cell>
          <cell r="DK47" t="str">
            <v>-</v>
          </cell>
          <cell r="DL47" t="str">
            <v>-</v>
          </cell>
          <cell r="DM47" t="str">
            <v>-</v>
          </cell>
          <cell r="DN47" t="str">
            <v>-</v>
          </cell>
          <cell r="DO47" t="str">
            <v>-</v>
          </cell>
          <cell r="DP47" t="str">
            <v>-</v>
          </cell>
          <cell r="DQ47" t="str">
            <v>-</v>
          </cell>
          <cell r="DR47" t="str">
            <v>-</v>
          </cell>
          <cell r="DS47" t="str">
            <v>-</v>
          </cell>
          <cell r="DT47" t="str">
            <v>-</v>
          </cell>
          <cell r="DU47" t="str">
            <v>-</v>
          </cell>
          <cell r="DV47" t="str">
            <v>-</v>
          </cell>
          <cell r="DW47" t="str">
            <v>-</v>
          </cell>
          <cell r="DX47" t="str">
            <v>-</v>
          </cell>
          <cell r="DY47" t="str">
            <v>-</v>
          </cell>
          <cell r="DZ47" t="str">
            <v>-</v>
          </cell>
          <cell r="EA47" t="str">
            <v>-</v>
          </cell>
          <cell r="EB47" t="str">
            <v>-</v>
          </cell>
          <cell r="EC47" t="str">
            <v>-</v>
          </cell>
          <cell r="ED47" t="str">
            <v>-</v>
          </cell>
          <cell r="EE47" t="str">
            <v>-</v>
          </cell>
          <cell r="EF47" t="str">
            <v>-</v>
          </cell>
          <cell r="EG47" t="str">
            <v>-</v>
          </cell>
          <cell r="EH47" t="str">
            <v>-</v>
          </cell>
          <cell r="EI47" t="str">
            <v>-</v>
          </cell>
          <cell r="EJ47" t="str">
            <v>-</v>
          </cell>
          <cell r="EK47" t="str">
            <v>-</v>
          </cell>
          <cell r="EL47" t="str">
            <v>-</v>
          </cell>
          <cell r="EM47" t="str">
            <v>-</v>
          </cell>
          <cell r="EN47" t="str">
            <v>-</v>
          </cell>
          <cell r="EO47" t="str">
            <v>-</v>
          </cell>
          <cell r="EP47" t="str">
            <v>-</v>
          </cell>
          <cell r="EQ47" t="str">
            <v>-</v>
          </cell>
          <cell r="ER47" t="str">
            <v>-</v>
          </cell>
          <cell r="ES47" t="str">
            <v>-</v>
          </cell>
          <cell r="ET47" t="str">
            <v>-</v>
          </cell>
          <cell r="EU47" t="str">
            <v>-</v>
          </cell>
          <cell r="EV47" t="str">
            <v>-</v>
          </cell>
          <cell r="EW47" t="str">
            <v>-</v>
          </cell>
          <cell r="EX47" t="str">
            <v>-</v>
          </cell>
          <cell r="EY47" t="str">
            <v>-</v>
          </cell>
          <cell r="EZ47" t="str">
            <v>-</v>
          </cell>
          <cell r="FA47" t="str">
            <v>-</v>
          </cell>
          <cell r="FB47" t="str">
            <v>-</v>
          </cell>
          <cell r="FC47" t="str">
            <v>-</v>
          </cell>
          <cell r="FD47" t="str">
            <v>-</v>
          </cell>
          <cell r="FE47" t="str">
            <v>-</v>
          </cell>
          <cell r="FF47" t="str">
            <v>-</v>
          </cell>
          <cell r="FG47" t="str">
            <v>-</v>
          </cell>
          <cell r="FH47" t="str">
            <v>-</v>
          </cell>
          <cell r="FI47" t="str">
            <v>-</v>
          </cell>
          <cell r="FJ47" t="str">
            <v>-</v>
          </cell>
          <cell r="FK47" t="str">
            <v>-</v>
          </cell>
          <cell r="FL47" t="str">
            <v>-</v>
          </cell>
          <cell r="FM47" t="str">
            <v>-</v>
          </cell>
          <cell r="FN47" t="str">
            <v>-</v>
          </cell>
          <cell r="FO47" t="str">
            <v>-</v>
          </cell>
          <cell r="FP47" t="str">
            <v>-</v>
          </cell>
          <cell r="FQ47" t="str">
            <v>-</v>
          </cell>
          <cell r="FR47" t="str">
            <v>-</v>
          </cell>
          <cell r="FS47" t="str">
            <v>-</v>
          </cell>
          <cell r="FT47" t="str">
            <v>-</v>
          </cell>
          <cell r="FU47" t="str">
            <v>-</v>
          </cell>
          <cell r="FV47" t="str">
            <v>-</v>
          </cell>
          <cell r="FW47" t="str">
            <v>-</v>
          </cell>
          <cell r="FX47" t="str">
            <v>-</v>
          </cell>
          <cell r="FY47" t="str">
            <v>-</v>
          </cell>
          <cell r="FZ47" t="str">
            <v>-</v>
          </cell>
          <cell r="GA47" t="str">
            <v>-</v>
          </cell>
        </row>
        <row r="48">
          <cell r="A48" t="str">
            <v>A2650</v>
          </cell>
          <cell r="B48" t="str">
            <v>TISA SASKIA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1</v>
          </cell>
          <cell r="CR48">
            <v>30</v>
          </cell>
          <cell r="CS48">
            <v>30</v>
          </cell>
          <cell r="CT48" t="str">
            <v>Level 2</v>
          </cell>
          <cell r="CU48">
            <v>1</v>
          </cell>
          <cell r="CV48">
            <v>24</v>
          </cell>
          <cell r="CW48">
            <v>24</v>
          </cell>
          <cell r="CX48" t="str">
            <v>Level 1</v>
          </cell>
          <cell r="CY48">
            <v>1</v>
          </cell>
          <cell r="CZ48">
            <v>16</v>
          </cell>
          <cell r="DA48">
            <v>16</v>
          </cell>
          <cell r="DB48" t="str">
            <v>Level 1</v>
          </cell>
          <cell r="DC48" t="str">
            <v>-</v>
          </cell>
          <cell r="DD48" t="str">
            <v>-</v>
          </cell>
          <cell r="DE48" t="str">
            <v>-</v>
          </cell>
          <cell r="DF48" t="str">
            <v>-</v>
          </cell>
          <cell r="DG48" t="str">
            <v>-</v>
          </cell>
          <cell r="DH48" t="str">
            <v>-</v>
          </cell>
          <cell r="DI48" t="str">
            <v>-</v>
          </cell>
          <cell r="DJ48" t="str">
            <v>-</v>
          </cell>
          <cell r="DK48" t="str">
            <v>-</v>
          </cell>
          <cell r="DL48" t="str">
            <v>-</v>
          </cell>
          <cell r="DM48" t="str">
            <v>-</v>
          </cell>
          <cell r="DN48" t="str">
            <v>-</v>
          </cell>
          <cell r="DO48" t="str">
            <v>-</v>
          </cell>
          <cell r="DP48" t="str">
            <v>-</v>
          </cell>
          <cell r="DQ48" t="str">
            <v>-</v>
          </cell>
          <cell r="DR48" t="str">
            <v>-</v>
          </cell>
          <cell r="DS48" t="str">
            <v>-</v>
          </cell>
          <cell r="DT48" t="str">
            <v>-</v>
          </cell>
          <cell r="DU48" t="str">
            <v>-</v>
          </cell>
          <cell r="DV48" t="str">
            <v>-</v>
          </cell>
          <cell r="DW48" t="str">
            <v>-</v>
          </cell>
          <cell r="DX48" t="str">
            <v>-</v>
          </cell>
          <cell r="DY48" t="str">
            <v>-</v>
          </cell>
          <cell r="DZ48" t="str">
            <v>-</v>
          </cell>
          <cell r="EA48" t="str">
            <v>-</v>
          </cell>
          <cell r="EB48" t="str">
            <v>-</v>
          </cell>
          <cell r="EC48" t="str">
            <v>-</v>
          </cell>
          <cell r="ED48" t="str">
            <v>-</v>
          </cell>
          <cell r="EE48" t="str">
            <v>-</v>
          </cell>
          <cell r="EF48" t="str">
            <v>-</v>
          </cell>
          <cell r="EG48" t="str">
            <v>-</v>
          </cell>
          <cell r="EH48" t="str">
            <v>-</v>
          </cell>
          <cell r="EI48" t="str">
            <v>-</v>
          </cell>
          <cell r="EJ48" t="str">
            <v>-</v>
          </cell>
          <cell r="EK48" t="str">
            <v>-</v>
          </cell>
          <cell r="EL48" t="str">
            <v>-</v>
          </cell>
          <cell r="EM48" t="str">
            <v>-</v>
          </cell>
          <cell r="EN48" t="str">
            <v>-</v>
          </cell>
          <cell r="EO48" t="str">
            <v>-</v>
          </cell>
          <cell r="EP48" t="str">
            <v>-</v>
          </cell>
          <cell r="EQ48" t="str">
            <v>-</v>
          </cell>
          <cell r="ER48" t="str">
            <v>-</v>
          </cell>
          <cell r="ES48" t="str">
            <v>-</v>
          </cell>
          <cell r="ET48" t="str">
            <v>-</v>
          </cell>
          <cell r="EU48" t="str">
            <v>-</v>
          </cell>
          <cell r="EV48" t="str">
            <v>-</v>
          </cell>
          <cell r="EW48" t="str">
            <v>-</v>
          </cell>
          <cell r="EX48" t="str">
            <v>-</v>
          </cell>
          <cell r="EY48" t="str">
            <v>-</v>
          </cell>
          <cell r="EZ48" t="str">
            <v>-</v>
          </cell>
          <cell r="FA48" t="str">
            <v>-</v>
          </cell>
          <cell r="FB48" t="str">
            <v>-</v>
          </cell>
          <cell r="FC48" t="str">
            <v>-</v>
          </cell>
          <cell r="FD48" t="str">
            <v>-</v>
          </cell>
          <cell r="FE48" t="str">
            <v>-</v>
          </cell>
          <cell r="FF48" t="str">
            <v>-</v>
          </cell>
          <cell r="FG48" t="str">
            <v>-</v>
          </cell>
          <cell r="FH48" t="str">
            <v>-</v>
          </cell>
          <cell r="FI48" t="str">
            <v>-</v>
          </cell>
          <cell r="FJ48" t="str">
            <v>-</v>
          </cell>
          <cell r="FK48" t="str">
            <v>-</v>
          </cell>
          <cell r="FL48" t="str">
            <v>-</v>
          </cell>
          <cell r="FM48" t="str">
            <v>-</v>
          </cell>
          <cell r="FN48" t="str">
            <v>-</v>
          </cell>
          <cell r="FO48" t="str">
            <v>-</v>
          </cell>
          <cell r="FP48" t="str">
            <v>-</v>
          </cell>
          <cell r="FQ48" t="str">
            <v>-</v>
          </cell>
          <cell r="FR48" t="str">
            <v>-</v>
          </cell>
          <cell r="FS48" t="str">
            <v>-</v>
          </cell>
          <cell r="FT48" t="str">
            <v>-</v>
          </cell>
          <cell r="FU48" t="str">
            <v>-</v>
          </cell>
          <cell r="FV48" t="str">
            <v>-</v>
          </cell>
          <cell r="FW48" t="str">
            <v>-</v>
          </cell>
          <cell r="FX48" t="str">
            <v>-</v>
          </cell>
          <cell r="FY48" t="str">
            <v>-</v>
          </cell>
          <cell r="FZ48" t="str">
            <v>-</v>
          </cell>
          <cell r="GA48" t="str">
            <v>-</v>
          </cell>
        </row>
        <row r="49">
          <cell r="A49" t="str">
            <v>A2800</v>
          </cell>
          <cell r="B49" t="str">
            <v xml:space="preserve">TSAQIF AL ADZIN IMANULLAH 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1</v>
          </cell>
          <cell r="CR49">
            <v>30</v>
          </cell>
          <cell r="CS49">
            <v>30</v>
          </cell>
          <cell r="CT49" t="str">
            <v>Level 2</v>
          </cell>
          <cell r="CU49" t="str">
            <v>-</v>
          </cell>
          <cell r="CV49" t="str">
            <v>-</v>
          </cell>
          <cell r="CW49" t="str">
            <v>-</v>
          </cell>
          <cell r="CX49" t="str">
            <v>-</v>
          </cell>
          <cell r="CY49" t="str">
            <v>-</v>
          </cell>
          <cell r="CZ49" t="str">
            <v>-</v>
          </cell>
          <cell r="DA49" t="str">
            <v>-</v>
          </cell>
          <cell r="DB49" t="str">
            <v>-</v>
          </cell>
          <cell r="DC49" t="str">
            <v>-</v>
          </cell>
          <cell r="DD49" t="str">
            <v>-</v>
          </cell>
          <cell r="DE49" t="str">
            <v>-</v>
          </cell>
          <cell r="DF49" t="str">
            <v>-</v>
          </cell>
          <cell r="DG49" t="str">
            <v>-</v>
          </cell>
          <cell r="DH49" t="str">
            <v>-</v>
          </cell>
          <cell r="DI49" t="str">
            <v>-</v>
          </cell>
          <cell r="DJ49" t="str">
            <v>-</v>
          </cell>
          <cell r="DK49" t="str">
            <v>-</v>
          </cell>
          <cell r="DL49" t="str">
            <v>-</v>
          </cell>
          <cell r="DM49" t="str">
            <v>-</v>
          </cell>
          <cell r="DN49" t="str">
            <v>-</v>
          </cell>
          <cell r="DO49" t="str">
            <v>-</v>
          </cell>
          <cell r="DP49" t="str">
            <v>-</v>
          </cell>
          <cell r="DQ49" t="str">
            <v>-</v>
          </cell>
          <cell r="DR49" t="str">
            <v>-</v>
          </cell>
          <cell r="DS49" t="str">
            <v>-</v>
          </cell>
          <cell r="DT49" t="str">
            <v>-</v>
          </cell>
          <cell r="DU49" t="str">
            <v>-</v>
          </cell>
          <cell r="DV49" t="str">
            <v>-</v>
          </cell>
          <cell r="DW49" t="str">
            <v>-</v>
          </cell>
          <cell r="DX49" t="str">
            <v>-</v>
          </cell>
          <cell r="DY49" t="str">
            <v>-</v>
          </cell>
          <cell r="DZ49" t="str">
            <v>-</v>
          </cell>
          <cell r="EA49" t="str">
            <v>-</v>
          </cell>
          <cell r="EB49" t="str">
            <v>-</v>
          </cell>
          <cell r="EC49" t="str">
            <v>-</v>
          </cell>
          <cell r="ED49" t="str">
            <v>-</v>
          </cell>
          <cell r="EE49" t="str">
            <v>-</v>
          </cell>
          <cell r="EF49" t="str">
            <v>-</v>
          </cell>
          <cell r="EG49" t="str">
            <v>-</v>
          </cell>
          <cell r="EH49" t="str">
            <v>-</v>
          </cell>
          <cell r="EI49" t="str">
            <v>-</v>
          </cell>
          <cell r="EJ49" t="str">
            <v>-</v>
          </cell>
          <cell r="EK49" t="str">
            <v>-</v>
          </cell>
          <cell r="EL49" t="str">
            <v>-</v>
          </cell>
          <cell r="EM49" t="str">
            <v>-</v>
          </cell>
          <cell r="EN49" t="str">
            <v>-</v>
          </cell>
          <cell r="EO49" t="str">
            <v>-</v>
          </cell>
          <cell r="EP49" t="str">
            <v>-</v>
          </cell>
          <cell r="EQ49" t="str">
            <v>-</v>
          </cell>
          <cell r="ER49" t="str">
            <v>-</v>
          </cell>
          <cell r="ES49" t="str">
            <v>-</v>
          </cell>
          <cell r="ET49" t="str">
            <v>-</v>
          </cell>
          <cell r="EU49" t="str">
            <v>-</v>
          </cell>
          <cell r="EV49" t="str">
            <v>-</v>
          </cell>
          <cell r="EW49" t="str">
            <v>-</v>
          </cell>
          <cell r="EX49" t="str">
            <v>-</v>
          </cell>
          <cell r="EY49" t="str">
            <v>-</v>
          </cell>
          <cell r="EZ49" t="str">
            <v>-</v>
          </cell>
          <cell r="FA49" t="str">
            <v>-</v>
          </cell>
          <cell r="FB49" t="str">
            <v>-</v>
          </cell>
          <cell r="FC49" t="str">
            <v>-</v>
          </cell>
          <cell r="FD49" t="str">
            <v>-</v>
          </cell>
          <cell r="FE49" t="str">
            <v>-</v>
          </cell>
          <cell r="FF49" t="str">
            <v>-</v>
          </cell>
          <cell r="FG49" t="str">
            <v>-</v>
          </cell>
          <cell r="FH49" t="str">
            <v>-</v>
          </cell>
          <cell r="FI49" t="str">
            <v>-</v>
          </cell>
          <cell r="FJ49" t="str">
            <v>-</v>
          </cell>
          <cell r="FK49" t="str">
            <v>-</v>
          </cell>
          <cell r="FL49" t="str">
            <v>-</v>
          </cell>
          <cell r="FM49" t="str">
            <v>-</v>
          </cell>
          <cell r="FN49" t="str">
            <v>-</v>
          </cell>
          <cell r="FO49" t="str">
            <v>-</v>
          </cell>
          <cell r="FP49" t="str">
            <v>-</v>
          </cell>
          <cell r="FQ49" t="str">
            <v>-</v>
          </cell>
          <cell r="FR49" t="str">
            <v>-</v>
          </cell>
          <cell r="FS49" t="str">
            <v>-</v>
          </cell>
          <cell r="FT49" t="str">
            <v>-</v>
          </cell>
          <cell r="FU49" t="str">
            <v>-</v>
          </cell>
          <cell r="FV49" t="str">
            <v>-</v>
          </cell>
          <cell r="FW49" t="str">
            <v>-</v>
          </cell>
          <cell r="FX49" t="str">
            <v>-</v>
          </cell>
          <cell r="FY49" t="str">
            <v>-</v>
          </cell>
          <cell r="FZ49" t="str">
            <v>-</v>
          </cell>
          <cell r="GA49" t="str">
            <v>-</v>
          </cell>
        </row>
        <row r="50">
          <cell r="A50" t="str">
            <v>A2624</v>
          </cell>
          <cell r="B50" t="str">
            <v>ANISSA APRILLIA KHARISMA DEWI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2</v>
          </cell>
          <cell r="CZ50">
            <v>42</v>
          </cell>
          <cell r="DA50">
            <v>21</v>
          </cell>
          <cell r="DB50" t="str">
            <v>Level 1</v>
          </cell>
          <cell r="DC50">
            <v>4</v>
          </cell>
          <cell r="DD50">
            <v>91</v>
          </cell>
          <cell r="DE50">
            <v>22.75</v>
          </cell>
          <cell r="DF50" t="str">
            <v>Level 1</v>
          </cell>
          <cell r="DG50">
            <v>10</v>
          </cell>
          <cell r="DH50">
            <v>265</v>
          </cell>
          <cell r="DI50">
            <v>26.5</v>
          </cell>
          <cell r="DJ50" t="str">
            <v>Level 1</v>
          </cell>
          <cell r="DK50" t="str">
            <v>-</v>
          </cell>
          <cell r="DL50" t="str">
            <v>-</v>
          </cell>
          <cell r="DM50" t="str">
            <v>-</v>
          </cell>
          <cell r="DN50" t="str">
            <v>-</v>
          </cell>
          <cell r="DO50">
            <v>18</v>
          </cell>
          <cell r="DP50">
            <v>361</v>
          </cell>
          <cell r="DQ50">
            <v>20.055555555555557</v>
          </cell>
          <cell r="DR50" t="str">
            <v>Level 1</v>
          </cell>
          <cell r="DS50" t="str">
            <v>-</v>
          </cell>
          <cell r="DT50" t="str">
            <v>-</v>
          </cell>
          <cell r="DU50" t="str">
            <v>-</v>
          </cell>
          <cell r="DV50" t="str">
            <v>-</v>
          </cell>
          <cell r="DW50">
            <v>20</v>
          </cell>
          <cell r="DX50">
            <v>439</v>
          </cell>
          <cell r="DY50">
            <v>21.95</v>
          </cell>
          <cell r="DZ50" t="str">
            <v>Level 1</v>
          </cell>
          <cell r="EA50" t="str">
            <v>-</v>
          </cell>
          <cell r="EB50" t="str">
            <v>-</v>
          </cell>
          <cell r="EC50" t="str">
            <v>-</v>
          </cell>
          <cell r="ED50" t="str">
            <v>-</v>
          </cell>
          <cell r="EE50" t="str">
            <v>-</v>
          </cell>
          <cell r="EF50" t="str">
            <v>-</v>
          </cell>
          <cell r="EG50" t="str">
            <v>-</v>
          </cell>
          <cell r="EH50" t="str">
            <v>-</v>
          </cell>
          <cell r="EI50" t="str">
            <v>-</v>
          </cell>
          <cell r="EJ50" t="str">
            <v>-</v>
          </cell>
          <cell r="EK50" t="str">
            <v>-</v>
          </cell>
          <cell r="EL50" t="str">
            <v>-</v>
          </cell>
          <cell r="EM50" t="str">
            <v>-</v>
          </cell>
          <cell r="EN50" t="str">
            <v>-</v>
          </cell>
          <cell r="EO50" t="str">
            <v>-</v>
          </cell>
          <cell r="EP50" t="str">
            <v>-</v>
          </cell>
          <cell r="EQ50" t="str">
            <v>-</v>
          </cell>
          <cell r="ER50" t="str">
            <v>-</v>
          </cell>
          <cell r="ES50" t="str">
            <v>-</v>
          </cell>
          <cell r="ET50" t="str">
            <v>-</v>
          </cell>
          <cell r="EU50" t="str">
            <v>-</v>
          </cell>
          <cell r="EV50" t="str">
            <v>-</v>
          </cell>
          <cell r="EW50" t="str">
            <v>-</v>
          </cell>
          <cell r="EX50" t="str">
            <v>-</v>
          </cell>
          <cell r="EY50" t="str">
            <v>-</v>
          </cell>
          <cell r="EZ50" t="str">
            <v>-</v>
          </cell>
          <cell r="FA50" t="str">
            <v>-</v>
          </cell>
          <cell r="FB50" t="str">
            <v>-</v>
          </cell>
          <cell r="FC50" t="str">
            <v>-</v>
          </cell>
          <cell r="FD50" t="str">
            <v>-</v>
          </cell>
          <cell r="FE50" t="str">
            <v>-</v>
          </cell>
          <cell r="FF50" t="str">
            <v>-</v>
          </cell>
          <cell r="FG50" t="str">
            <v>-</v>
          </cell>
          <cell r="FH50" t="str">
            <v>-</v>
          </cell>
          <cell r="FI50" t="str">
            <v>-</v>
          </cell>
          <cell r="FJ50" t="str">
            <v>-</v>
          </cell>
          <cell r="FK50" t="str">
            <v>-</v>
          </cell>
          <cell r="FL50" t="str">
            <v>-</v>
          </cell>
          <cell r="FM50" t="str">
            <v>-</v>
          </cell>
          <cell r="FN50" t="str">
            <v>-</v>
          </cell>
          <cell r="FO50" t="str">
            <v>-</v>
          </cell>
          <cell r="FP50" t="str">
            <v>-</v>
          </cell>
          <cell r="FQ50" t="str">
            <v>-</v>
          </cell>
          <cell r="FR50" t="str">
            <v>-</v>
          </cell>
          <cell r="FS50" t="str">
            <v>-</v>
          </cell>
          <cell r="FT50" t="str">
            <v>-</v>
          </cell>
          <cell r="FU50" t="str">
            <v>-</v>
          </cell>
          <cell r="FV50" t="str">
            <v>-</v>
          </cell>
          <cell r="FW50" t="str">
            <v>-</v>
          </cell>
          <cell r="FX50" t="str">
            <v>-</v>
          </cell>
          <cell r="FY50" t="str">
            <v>-</v>
          </cell>
          <cell r="FZ50" t="str">
            <v>-</v>
          </cell>
          <cell r="GA50" t="str">
            <v>-</v>
          </cell>
        </row>
        <row r="51">
          <cell r="A51" t="str">
            <v>A2823</v>
          </cell>
          <cell r="B51" t="str">
            <v>INE PEBRIYANTI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2</v>
          </cell>
          <cell r="CZ51">
            <v>36</v>
          </cell>
          <cell r="DA51">
            <v>18</v>
          </cell>
          <cell r="DB51" t="str">
            <v>Level 1</v>
          </cell>
          <cell r="DC51">
            <v>5</v>
          </cell>
          <cell r="DD51">
            <v>107</v>
          </cell>
          <cell r="DE51">
            <v>21.4</v>
          </cell>
          <cell r="DF51" t="str">
            <v>Level 1</v>
          </cell>
          <cell r="DG51">
            <v>9</v>
          </cell>
          <cell r="DH51">
            <v>266</v>
          </cell>
          <cell r="DI51">
            <v>29.555555555555557</v>
          </cell>
          <cell r="DJ51" t="str">
            <v>Level 2</v>
          </cell>
          <cell r="DK51">
            <v>5</v>
          </cell>
          <cell r="DL51">
            <v>100</v>
          </cell>
          <cell r="DM51">
            <v>20</v>
          </cell>
          <cell r="DN51" t="str">
            <v>Level 1</v>
          </cell>
          <cell r="DO51">
            <v>11</v>
          </cell>
          <cell r="DP51">
            <v>319</v>
          </cell>
          <cell r="DQ51">
            <v>29</v>
          </cell>
          <cell r="DR51" t="str">
            <v>Level 2</v>
          </cell>
          <cell r="DS51" t="str">
            <v>-</v>
          </cell>
          <cell r="DT51" t="str">
            <v>-</v>
          </cell>
          <cell r="DU51" t="str">
            <v>-</v>
          </cell>
          <cell r="DV51" t="str">
            <v>-</v>
          </cell>
          <cell r="DW51">
            <v>3</v>
          </cell>
          <cell r="DX51">
            <v>102</v>
          </cell>
          <cell r="DY51">
            <v>34</v>
          </cell>
          <cell r="DZ51" t="str">
            <v>Level 2</v>
          </cell>
          <cell r="EA51">
            <v>6</v>
          </cell>
          <cell r="EB51">
            <v>158</v>
          </cell>
          <cell r="EC51">
            <v>26.333333333333332</v>
          </cell>
          <cell r="ED51" t="str">
            <v>Level 1</v>
          </cell>
          <cell r="EE51">
            <v>10</v>
          </cell>
          <cell r="EF51">
            <v>253</v>
          </cell>
          <cell r="EG51">
            <v>25.3</v>
          </cell>
          <cell r="EH51" t="str">
            <v>Level 1</v>
          </cell>
          <cell r="EI51">
            <v>12</v>
          </cell>
          <cell r="EJ51">
            <v>358</v>
          </cell>
          <cell r="EK51">
            <v>29.833333333333332</v>
          </cell>
          <cell r="EL51" t="str">
            <v>Level 2</v>
          </cell>
          <cell r="EM51">
            <v>6</v>
          </cell>
          <cell r="EN51">
            <v>200</v>
          </cell>
          <cell r="EO51">
            <v>33.333333333333336</v>
          </cell>
          <cell r="EP51" t="str">
            <v>Level 2</v>
          </cell>
          <cell r="EQ51" t="str">
            <v>-</v>
          </cell>
          <cell r="ER51" t="str">
            <v>-</v>
          </cell>
          <cell r="ES51" t="str">
            <v>-</v>
          </cell>
          <cell r="ET51" t="str">
            <v>-</v>
          </cell>
          <cell r="EU51">
            <v>1</v>
          </cell>
          <cell r="EV51">
            <v>28</v>
          </cell>
          <cell r="EW51">
            <v>28</v>
          </cell>
          <cell r="EX51" t="str">
            <v>Level 1</v>
          </cell>
          <cell r="EY51">
            <v>5</v>
          </cell>
          <cell r="EZ51">
            <v>126</v>
          </cell>
          <cell r="FA51">
            <v>25.2</v>
          </cell>
          <cell r="FB51" t="str">
            <v>Level 1</v>
          </cell>
          <cell r="FC51">
            <v>9</v>
          </cell>
          <cell r="FD51">
            <v>262</v>
          </cell>
          <cell r="FE51">
            <v>29.111111111111111</v>
          </cell>
          <cell r="FF51" t="str">
            <v>Level 2</v>
          </cell>
          <cell r="FG51" t="str">
            <v>-</v>
          </cell>
          <cell r="FH51" t="str">
            <v>-</v>
          </cell>
          <cell r="FI51" t="str">
            <v>-</v>
          </cell>
          <cell r="FJ51" t="str">
            <v>-</v>
          </cell>
          <cell r="FK51" t="str">
            <v>-</v>
          </cell>
          <cell r="FL51" t="str">
            <v>-</v>
          </cell>
          <cell r="FM51" t="str">
            <v>-</v>
          </cell>
          <cell r="FN51" t="str">
            <v>-</v>
          </cell>
          <cell r="FO51" t="str">
            <v>-</v>
          </cell>
          <cell r="FP51" t="str">
            <v>-</v>
          </cell>
          <cell r="FQ51" t="str">
            <v>-</v>
          </cell>
          <cell r="FR51" t="str">
            <v>-</v>
          </cell>
          <cell r="FS51">
            <v>1</v>
          </cell>
          <cell r="FT51">
            <v>44</v>
          </cell>
          <cell r="FU51">
            <v>44</v>
          </cell>
          <cell r="FV51" t="str">
            <v>Level 3</v>
          </cell>
          <cell r="FW51" t="str">
            <v>-</v>
          </cell>
          <cell r="FX51" t="str">
            <v>-</v>
          </cell>
          <cell r="FY51" t="str">
            <v>-</v>
          </cell>
          <cell r="FZ51" t="str">
            <v>-</v>
          </cell>
          <cell r="GA51">
            <v>2</v>
          </cell>
        </row>
        <row r="52">
          <cell r="A52" t="str">
            <v>A2593</v>
          </cell>
          <cell r="B52" t="str">
            <v>GENOVEVA BUNGA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2</v>
          </cell>
          <cell r="CZ52">
            <v>39</v>
          </cell>
          <cell r="DA52">
            <v>19.5</v>
          </cell>
          <cell r="DB52" t="str">
            <v>Level 1</v>
          </cell>
          <cell r="DC52">
            <v>6</v>
          </cell>
          <cell r="DD52">
            <v>146</v>
          </cell>
          <cell r="DE52">
            <v>24.333333333333332</v>
          </cell>
          <cell r="DF52" t="str">
            <v>Level 1</v>
          </cell>
          <cell r="DG52">
            <v>9</v>
          </cell>
          <cell r="DH52">
            <v>243</v>
          </cell>
          <cell r="DI52">
            <v>27</v>
          </cell>
          <cell r="DJ52" t="str">
            <v>Level 1</v>
          </cell>
          <cell r="DK52">
            <v>2</v>
          </cell>
          <cell r="DL52">
            <v>45</v>
          </cell>
          <cell r="DM52">
            <v>22.5</v>
          </cell>
          <cell r="DN52" t="str">
            <v>Level 1</v>
          </cell>
          <cell r="DO52" t="str">
            <v>-</v>
          </cell>
          <cell r="DP52" t="str">
            <v>-</v>
          </cell>
          <cell r="DQ52" t="str">
            <v>-</v>
          </cell>
          <cell r="DR52" t="str">
            <v>-</v>
          </cell>
          <cell r="DS52" t="str">
            <v>-</v>
          </cell>
          <cell r="DT52" t="str">
            <v>-</v>
          </cell>
          <cell r="DU52" t="str">
            <v>-</v>
          </cell>
          <cell r="DV52" t="str">
            <v>-</v>
          </cell>
          <cell r="DW52" t="str">
            <v>-</v>
          </cell>
          <cell r="DX52" t="str">
            <v>-</v>
          </cell>
          <cell r="DY52" t="str">
            <v>-</v>
          </cell>
          <cell r="DZ52" t="str">
            <v>-</v>
          </cell>
          <cell r="EA52" t="str">
            <v>-</v>
          </cell>
          <cell r="EB52" t="str">
            <v>-</v>
          </cell>
          <cell r="EC52" t="str">
            <v>-</v>
          </cell>
          <cell r="ED52" t="str">
            <v>-</v>
          </cell>
          <cell r="EE52" t="str">
            <v>-</v>
          </cell>
          <cell r="EF52" t="str">
            <v>-</v>
          </cell>
          <cell r="EG52" t="str">
            <v>-</v>
          </cell>
          <cell r="EH52" t="str">
            <v>-</v>
          </cell>
          <cell r="EI52" t="str">
            <v>-</v>
          </cell>
          <cell r="EJ52" t="str">
            <v>-</v>
          </cell>
          <cell r="EK52" t="str">
            <v>-</v>
          </cell>
          <cell r="EL52" t="str">
            <v>-</v>
          </cell>
          <cell r="EM52" t="str">
            <v>-</v>
          </cell>
          <cell r="EN52" t="str">
            <v>-</v>
          </cell>
          <cell r="EO52" t="str">
            <v>-</v>
          </cell>
          <cell r="EP52" t="str">
            <v>-</v>
          </cell>
          <cell r="EQ52" t="str">
            <v>-</v>
          </cell>
          <cell r="ER52" t="str">
            <v>-</v>
          </cell>
          <cell r="ES52" t="str">
            <v>-</v>
          </cell>
          <cell r="ET52" t="str">
            <v>-</v>
          </cell>
          <cell r="EU52" t="str">
            <v>-</v>
          </cell>
          <cell r="EV52" t="str">
            <v>-</v>
          </cell>
          <cell r="EW52" t="str">
            <v>-</v>
          </cell>
          <cell r="EX52" t="str">
            <v>-</v>
          </cell>
          <cell r="EY52" t="str">
            <v>-</v>
          </cell>
          <cell r="EZ52" t="str">
            <v>-</v>
          </cell>
          <cell r="FA52" t="str">
            <v>-</v>
          </cell>
          <cell r="FB52" t="str">
            <v>-</v>
          </cell>
          <cell r="FC52" t="str">
            <v>-</v>
          </cell>
          <cell r="FD52" t="str">
            <v>-</v>
          </cell>
          <cell r="FE52" t="str">
            <v>-</v>
          </cell>
          <cell r="FF52" t="str">
            <v>-</v>
          </cell>
          <cell r="FG52" t="str">
            <v>-</v>
          </cell>
          <cell r="FH52" t="str">
            <v>-</v>
          </cell>
          <cell r="FI52" t="str">
            <v>-</v>
          </cell>
          <cell r="FJ52" t="str">
            <v>-</v>
          </cell>
          <cell r="FK52" t="str">
            <v>-</v>
          </cell>
          <cell r="FL52" t="str">
            <v>-</v>
          </cell>
          <cell r="FM52" t="str">
            <v>-</v>
          </cell>
          <cell r="FN52" t="str">
            <v>-</v>
          </cell>
          <cell r="FO52" t="str">
            <v>-</v>
          </cell>
          <cell r="FP52" t="str">
            <v>-</v>
          </cell>
          <cell r="FQ52" t="str">
            <v>-</v>
          </cell>
          <cell r="FR52" t="str">
            <v>-</v>
          </cell>
          <cell r="FS52" t="str">
            <v>-</v>
          </cell>
          <cell r="FT52" t="str">
            <v>-</v>
          </cell>
          <cell r="FU52" t="str">
            <v>-</v>
          </cell>
          <cell r="FV52" t="str">
            <v>-</v>
          </cell>
          <cell r="FW52" t="str">
            <v>-</v>
          </cell>
          <cell r="FX52" t="str">
            <v>-</v>
          </cell>
          <cell r="FY52" t="str">
            <v>-</v>
          </cell>
          <cell r="FZ52" t="str">
            <v>-</v>
          </cell>
          <cell r="GA52" t="str">
            <v>-</v>
          </cell>
        </row>
        <row r="53">
          <cell r="A53" t="str">
            <v>A2663</v>
          </cell>
          <cell r="B53" t="str">
            <v>NADIA RITA APRIYANTI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1</v>
          </cell>
          <cell r="CZ53">
            <v>14</v>
          </cell>
          <cell r="DA53">
            <v>14</v>
          </cell>
          <cell r="DB53" t="str">
            <v>Level 1</v>
          </cell>
          <cell r="DC53">
            <v>1</v>
          </cell>
          <cell r="DD53">
            <v>23</v>
          </cell>
          <cell r="DE53">
            <v>23</v>
          </cell>
          <cell r="DF53" t="str">
            <v>Level 1</v>
          </cell>
          <cell r="DG53">
            <v>4</v>
          </cell>
          <cell r="DH53">
            <v>102</v>
          </cell>
          <cell r="DI53">
            <v>25.5</v>
          </cell>
          <cell r="DJ53" t="str">
            <v>Level 1</v>
          </cell>
          <cell r="DK53" t="str">
            <v>-</v>
          </cell>
          <cell r="DL53" t="str">
            <v>-</v>
          </cell>
          <cell r="DM53" t="str">
            <v>-</v>
          </cell>
          <cell r="DN53" t="str">
            <v>-</v>
          </cell>
          <cell r="DO53" t="str">
            <v>-</v>
          </cell>
          <cell r="DP53" t="str">
            <v>-</v>
          </cell>
          <cell r="DQ53" t="str">
            <v>-</v>
          </cell>
          <cell r="DR53" t="str">
            <v>-</v>
          </cell>
          <cell r="DS53" t="str">
            <v>-</v>
          </cell>
          <cell r="DT53" t="str">
            <v>-</v>
          </cell>
          <cell r="DU53" t="str">
            <v>-</v>
          </cell>
          <cell r="DV53" t="str">
            <v>-</v>
          </cell>
          <cell r="DW53">
            <v>2</v>
          </cell>
          <cell r="DX53">
            <v>32</v>
          </cell>
          <cell r="DY53">
            <v>16</v>
          </cell>
          <cell r="DZ53" t="str">
            <v>Level 1</v>
          </cell>
          <cell r="EA53" t="str">
            <v>-</v>
          </cell>
          <cell r="EB53" t="str">
            <v>-</v>
          </cell>
          <cell r="EC53" t="str">
            <v>-</v>
          </cell>
          <cell r="ED53" t="str">
            <v>-</v>
          </cell>
          <cell r="EE53" t="str">
            <v>-</v>
          </cell>
          <cell r="EF53" t="str">
            <v>-</v>
          </cell>
          <cell r="EG53" t="str">
            <v>-</v>
          </cell>
          <cell r="EH53" t="str">
            <v>-</v>
          </cell>
          <cell r="EI53" t="str">
            <v>-</v>
          </cell>
          <cell r="EJ53" t="str">
            <v>-</v>
          </cell>
          <cell r="EK53" t="str">
            <v>-</v>
          </cell>
          <cell r="EL53" t="str">
            <v>-</v>
          </cell>
          <cell r="EM53">
            <v>2</v>
          </cell>
          <cell r="EN53">
            <v>43</v>
          </cell>
          <cell r="EO53">
            <v>21.5</v>
          </cell>
          <cell r="EP53" t="str">
            <v>Level 1</v>
          </cell>
          <cell r="EQ53" t="str">
            <v>-</v>
          </cell>
          <cell r="ER53" t="str">
            <v>-</v>
          </cell>
          <cell r="ES53" t="str">
            <v>-</v>
          </cell>
          <cell r="ET53" t="str">
            <v>-</v>
          </cell>
          <cell r="EU53" t="str">
            <v>-</v>
          </cell>
          <cell r="EV53" t="str">
            <v>-</v>
          </cell>
          <cell r="EW53" t="str">
            <v>-</v>
          </cell>
          <cell r="EX53" t="str">
            <v>-</v>
          </cell>
          <cell r="EY53" t="str">
            <v>-</v>
          </cell>
          <cell r="EZ53" t="str">
            <v>-</v>
          </cell>
          <cell r="FA53" t="str">
            <v>-</v>
          </cell>
          <cell r="FB53" t="str">
            <v>-</v>
          </cell>
          <cell r="FC53" t="str">
            <v>-</v>
          </cell>
          <cell r="FD53" t="str">
            <v>-</v>
          </cell>
          <cell r="FE53" t="str">
            <v>-</v>
          </cell>
          <cell r="FF53" t="str">
            <v>-</v>
          </cell>
          <cell r="FG53" t="str">
            <v>-</v>
          </cell>
          <cell r="FH53" t="str">
            <v>-</v>
          </cell>
          <cell r="FI53" t="str">
            <v>-</v>
          </cell>
          <cell r="FJ53" t="str">
            <v>-</v>
          </cell>
          <cell r="FK53" t="str">
            <v>-</v>
          </cell>
          <cell r="FL53" t="str">
            <v>-</v>
          </cell>
          <cell r="FM53" t="str">
            <v>-</v>
          </cell>
          <cell r="FN53" t="str">
            <v>-</v>
          </cell>
          <cell r="FO53" t="str">
            <v>-</v>
          </cell>
          <cell r="FP53" t="str">
            <v>-</v>
          </cell>
          <cell r="FQ53" t="str">
            <v>-</v>
          </cell>
          <cell r="FR53" t="str">
            <v>-</v>
          </cell>
          <cell r="FS53" t="str">
            <v>-</v>
          </cell>
          <cell r="FT53" t="str">
            <v>-</v>
          </cell>
          <cell r="FU53" t="str">
            <v>-</v>
          </cell>
          <cell r="FV53" t="str">
            <v>-</v>
          </cell>
          <cell r="FW53" t="str">
            <v>-</v>
          </cell>
          <cell r="FX53" t="str">
            <v>-</v>
          </cell>
          <cell r="FY53" t="str">
            <v>-</v>
          </cell>
          <cell r="FZ53" t="str">
            <v>-</v>
          </cell>
          <cell r="GA53" t="str">
            <v>-</v>
          </cell>
        </row>
        <row r="54">
          <cell r="A54" t="str">
            <v>A2738</v>
          </cell>
          <cell r="B54" t="str">
            <v>SHAVIRA BERTI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3</v>
          </cell>
          <cell r="DH54">
            <v>53</v>
          </cell>
          <cell r="DI54">
            <v>17.666666666666668</v>
          </cell>
          <cell r="DJ54" t="str">
            <v>Level 1</v>
          </cell>
          <cell r="DK54" t="str">
            <v>-</v>
          </cell>
          <cell r="DL54" t="str">
            <v>-</v>
          </cell>
          <cell r="DM54" t="str">
            <v>-</v>
          </cell>
          <cell r="DN54" t="str">
            <v>-</v>
          </cell>
          <cell r="DO54" t="str">
            <v>-</v>
          </cell>
          <cell r="DP54" t="str">
            <v>-</v>
          </cell>
          <cell r="DQ54" t="str">
            <v>-</v>
          </cell>
          <cell r="DR54" t="str">
            <v>-</v>
          </cell>
          <cell r="DS54" t="str">
            <v>-</v>
          </cell>
          <cell r="DT54" t="str">
            <v>-</v>
          </cell>
          <cell r="DU54" t="str">
            <v>-</v>
          </cell>
          <cell r="DV54" t="str">
            <v>-</v>
          </cell>
          <cell r="DW54" t="str">
            <v>-</v>
          </cell>
          <cell r="DX54" t="str">
            <v>-</v>
          </cell>
          <cell r="DY54" t="str">
            <v>-</v>
          </cell>
          <cell r="DZ54" t="str">
            <v>-</v>
          </cell>
          <cell r="EA54" t="str">
            <v>-</v>
          </cell>
          <cell r="EB54" t="str">
            <v>-</v>
          </cell>
          <cell r="EC54" t="str">
            <v>-</v>
          </cell>
          <cell r="ED54" t="str">
            <v>-</v>
          </cell>
          <cell r="EE54" t="str">
            <v>-</v>
          </cell>
          <cell r="EF54" t="str">
            <v>-</v>
          </cell>
          <cell r="EG54" t="str">
            <v>-</v>
          </cell>
          <cell r="EH54" t="str">
            <v>-</v>
          </cell>
          <cell r="EI54" t="str">
            <v>-</v>
          </cell>
          <cell r="EJ54" t="str">
            <v>-</v>
          </cell>
          <cell r="EK54" t="str">
            <v>-</v>
          </cell>
          <cell r="EL54" t="str">
            <v>-</v>
          </cell>
          <cell r="EM54" t="str">
            <v>-</v>
          </cell>
          <cell r="EN54" t="str">
            <v>-</v>
          </cell>
          <cell r="EO54" t="str">
            <v>-</v>
          </cell>
          <cell r="EP54" t="str">
            <v>-</v>
          </cell>
          <cell r="EQ54" t="str">
            <v>-</v>
          </cell>
          <cell r="ER54" t="str">
            <v>-</v>
          </cell>
          <cell r="ES54" t="str">
            <v>-</v>
          </cell>
          <cell r="ET54" t="str">
            <v>-</v>
          </cell>
          <cell r="EU54" t="str">
            <v>-</v>
          </cell>
          <cell r="EV54" t="str">
            <v>-</v>
          </cell>
          <cell r="EW54" t="str">
            <v>-</v>
          </cell>
          <cell r="EX54" t="str">
            <v>-</v>
          </cell>
          <cell r="EY54" t="str">
            <v>-</v>
          </cell>
          <cell r="EZ54" t="str">
            <v>-</v>
          </cell>
          <cell r="FA54" t="str">
            <v>-</v>
          </cell>
          <cell r="FB54" t="str">
            <v>-</v>
          </cell>
          <cell r="FC54" t="str">
            <v>-</v>
          </cell>
          <cell r="FD54" t="str">
            <v>-</v>
          </cell>
          <cell r="FE54" t="str">
            <v>-</v>
          </cell>
          <cell r="FF54" t="str">
            <v>-</v>
          </cell>
          <cell r="FG54" t="str">
            <v>-</v>
          </cell>
          <cell r="FH54" t="str">
            <v>-</v>
          </cell>
          <cell r="FI54" t="str">
            <v>-</v>
          </cell>
          <cell r="FJ54" t="str">
            <v>-</v>
          </cell>
          <cell r="FK54" t="str">
            <v>-</v>
          </cell>
          <cell r="FL54" t="str">
            <v>-</v>
          </cell>
          <cell r="FM54" t="str">
            <v>-</v>
          </cell>
          <cell r="FN54" t="str">
            <v>-</v>
          </cell>
          <cell r="FO54" t="str">
            <v>-</v>
          </cell>
          <cell r="FP54" t="str">
            <v>-</v>
          </cell>
          <cell r="FQ54" t="str">
            <v>-</v>
          </cell>
          <cell r="FR54" t="str">
            <v>-</v>
          </cell>
          <cell r="FS54" t="str">
            <v>-</v>
          </cell>
          <cell r="FT54" t="str">
            <v>-</v>
          </cell>
          <cell r="FU54" t="str">
            <v>-</v>
          </cell>
          <cell r="FV54" t="str">
            <v>-</v>
          </cell>
          <cell r="FW54" t="str">
            <v>-</v>
          </cell>
          <cell r="FX54" t="str">
            <v>-</v>
          </cell>
          <cell r="FY54" t="str">
            <v>-</v>
          </cell>
          <cell r="FZ54" t="str">
            <v>-</v>
          </cell>
          <cell r="GA54" t="str">
            <v>-</v>
          </cell>
        </row>
        <row r="55">
          <cell r="A55" t="str">
            <v>A2576</v>
          </cell>
          <cell r="B55" t="str">
            <v>MILKA GABRIELA WAY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3</v>
          </cell>
          <cell r="DH55">
            <v>47</v>
          </cell>
          <cell r="DI55">
            <v>15.666666666666666</v>
          </cell>
          <cell r="DJ55" t="str">
            <v>Level 1</v>
          </cell>
          <cell r="DK55" t="str">
            <v>-</v>
          </cell>
          <cell r="DL55" t="str">
            <v>-</v>
          </cell>
          <cell r="DM55" t="str">
            <v>-</v>
          </cell>
          <cell r="DN55" t="str">
            <v>-</v>
          </cell>
          <cell r="DO55" t="str">
            <v>-</v>
          </cell>
          <cell r="DP55" t="str">
            <v>-</v>
          </cell>
          <cell r="DQ55" t="str">
            <v>-</v>
          </cell>
          <cell r="DR55" t="str">
            <v>-</v>
          </cell>
          <cell r="DS55" t="str">
            <v>-</v>
          </cell>
          <cell r="DT55" t="str">
            <v>-</v>
          </cell>
          <cell r="DU55" t="str">
            <v>-</v>
          </cell>
          <cell r="DV55" t="str">
            <v>-</v>
          </cell>
          <cell r="DW55" t="str">
            <v>-</v>
          </cell>
          <cell r="DX55" t="str">
            <v>-</v>
          </cell>
          <cell r="DY55" t="str">
            <v>-</v>
          </cell>
          <cell r="DZ55" t="str">
            <v>-</v>
          </cell>
          <cell r="EA55" t="str">
            <v>-</v>
          </cell>
          <cell r="EB55" t="str">
            <v>-</v>
          </cell>
          <cell r="EC55" t="str">
            <v>-</v>
          </cell>
          <cell r="ED55" t="str">
            <v>-</v>
          </cell>
          <cell r="EE55" t="str">
            <v>-</v>
          </cell>
          <cell r="EF55" t="str">
            <v>-</v>
          </cell>
          <cell r="EG55" t="str">
            <v>-</v>
          </cell>
          <cell r="EH55" t="str">
            <v>-</v>
          </cell>
          <cell r="EI55" t="str">
            <v>-</v>
          </cell>
          <cell r="EJ55" t="str">
            <v>-</v>
          </cell>
          <cell r="EK55" t="str">
            <v>-</v>
          </cell>
          <cell r="EL55" t="str">
            <v>-</v>
          </cell>
          <cell r="EM55" t="str">
            <v>-</v>
          </cell>
          <cell r="EN55" t="str">
            <v>-</v>
          </cell>
          <cell r="EO55" t="str">
            <v>-</v>
          </cell>
          <cell r="EP55" t="str">
            <v>-</v>
          </cell>
          <cell r="EQ55" t="str">
            <v>-</v>
          </cell>
          <cell r="ER55" t="str">
            <v>-</v>
          </cell>
          <cell r="ES55" t="str">
            <v>-</v>
          </cell>
          <cell r="ET55" t="str">
            <v>-</v>
          </cell>
          <cell r="EU55" t="str">
            <v>-</v>
          </cell>
          <cell r="EV55" t="str">
            <v>-</v>
          </cell>
          <cell r="EW55" t="str">
            <v>-</v>
          </cell>
          <cell r="EX55" t="str">
            <v>-</v>
          </cell>
          <cell r="EY55" t="str">
            <v>-</v>
          </cell>
          <cell r="EZ55" t="str">
            <v>-</v>
          </cell>
          <cell r="FA55" t="str">
            <v>-</v>
          </cell>
          <cell r="FB55" t="str">
            <v>-</v>
          </cell>
          <cell r="FC55" t="str">
            <v>-</v>
          </cell>
          <cell r="FD55" t="str">
            <v>-</v>
          </cell>
          <cell r="FE55" t="str">
            <v>-</v>
          </cell>
          <cell r="FF55" t="str">
            <v>-</v>
          </cell>
          <cell r="FG55" t="str">
            <v>-</v>
          </cell>
          <cell r="FH55" t="str">
            <v>-</v>
          </cell>
          <cell r="FI55" t="str">
            <v>-</v>
          </cell>
          <cell r="FJ55" t="str">
            <v>-</v>
          </cell>
          <cell r="FK55" t="str">
            <v>-</v>
          </cell>
          <cell r="FL55" t="str">
            <v>-</v>
          </cell>
          <cell r="FM55" t="str">
            <v>-</v>
          </cell>
          <cell r="FN55" t="str">
            <v>-</v>
          </cell>
          <cell r="FO55" t="str">
            <v>-</v>
          </cell>
          <cell r="FP55" t="str">
            <v>-</v>
          </cell>
          <cell r="FQ55" t="str">
            <v>-</v>
          </cell>
          <cell r="FR55" t="str">
            <v>-</v>
          </cell>
          <cell r="FS55" t="str">
            <v>-</v>
          </cell>
          <cell r="FT55" t="str">
            <v>-</v>
          </cell>
          <cell r="FU55" t="str">
            <v>-</v>
          </cell>
          <cell r="FV55" t="str">
            <v>-</v>
          </cell>
          <cell r="FW55" t="str">
            <v>-</v>
          </cell>
          <cell r="FX55" t="str">
            <v>-</v>
          </cell>
          <cell r="FY55" t="str">
            <v>-</v>
          </cell>
          <cell r="FZ55" t="str">
            <v>-</v>
          </cell>
          <cell r="GA55" t="str">
            <v>-</v>
          </cell>
        </row>
        <row r="56">
          <cell r="A56" t="str">
            <v>A2851</v>
          </cell>
          <cell r="B56" t="str">
            <v>ARWINA UINA RAHMA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10</v>
          </cell>
          <cell r="DH56">
            <v>205</v>
          </cell>
          <cell r="DI56">
            <v>20.5</v>
          </cell>
          <cell r="DJ56" t="str">
            <v>Level 1</v>
          </cell>
          <cell r="DK56" t="str">
            <v>-</v>
          </cell>
          <cell r="DL56" t="str">
            <v>-</v>
          </cell>
          <cell r="DM56" t="str">
            <v>-</v>
          </cell>
          <cell r="DN56" t="str">
            <v>-</v>
          </cell>
          <cell r="DO56" t="str">
            <v>-</v>
          </cell>
          <cell r="DP56" t="str">
            <v>-</v>
          </cell>
          <cell r="DQ56" t="str">
            <v>-</v>
          </cell>
          <cell r="DR56" t="str">
            <v>-</v>
          </cell>
          <cell r="DS56" t="str">
            <v>-</v>
          </cell>
          <cell r="DT56" t="str">
            <v>-</v>
          </cell>
          <cell r="DU56" t="str">
            <v>-</v>
          </cell>
          <cell r="DV56" t="str">
            <v>-</v>
          </cell>
          <cell r="DW56" t="str">
            <v>-</v>
          </cell>
          <cell r="DX56" t="str">
            <v>-</v>
          </cell>
          <cell r="DY56" t="str">
            <v>-</v>
          </cell>
          <cell r="DZ56" t="str">
            <v>-</v>
          </cell>
          <cell r="EA56" t="str">
            <v>-</v>
          </cell>
          <cell r="EB56" t="str">
            <v>-</v>
          </cell>
          <cell r="EC56" t="str">
            <v>-</v>
          </cell>
          <cell r="ED56" t="str">
            <v>-</v>
          </cell>
          <cell r="EE56" t="str">
            <v>-</v>
          </cell>
          <cell r="EF56" t="str">
            <v>-</v>
          </cell>
          <cell r="EG56" t="str">
            <v>-</v>
          </cell>
          <cell r="EH56" t="str">
            <v>-</v>
          </cell>
          <cell r="EI56" t="str">
            <v>-</v>
          </cell>
          <cell r="EJ56" t="str">
            <v>-</v>
          </cell>
          <cell r="EK56" t="str">
            <v>-</v>
          </cell>
          <cell r="EL56" t="str">
            <v>-</v>
          </cell>
          <cell r="EM56" t="str">
            <v>-</v>
          </cell>
          <cell r="EN56" t="str">
            <v>-</v>
          </cell>
          <cell r="EO56" t="str">
            <v>-</v>
          </cell>
          <cell r="EP56" t="str">
            <v>-</v>
          </cell>
          <cell r="EQ56" t="str">
            <v>-</v>
          </cell>
          <cell r="ER56" t="str">
            <v>-</v>
          </cell>
          <cell r="ES56" t="str">
            <v>-</v>
          </cell>
          <cell r="ET56" t="str">
            <v>-</v>
          </cell>
          <cell r="EU56" t="str">
            <v>-</v>
          </cell>
          <cell r="EV56" t="str">
            <v>-</v>
          </cell>
          <cell r="EW56" t="str">
            <v>-</v>
          </cell>
          <cell r="EX56" t="str">
            <v>-</v>
          </cell>
          <cell r="EY56" t="str">
            <v>-</v>
          </cell>
          <cell r="EZ56" t="str">
            <v>-</v>
          </cell>
          <cell r="FA56" t="str">
            <v>-</v>
          </cell>
          <cell r="FB56" t="str">
            <v>-</v>
          </cell>
          <cell r="FC56" t="str">
            <v>-</v>
          </cell>
          <cell r="FD56" t="str">
            <v>-</v>
          </cell>
          <cell r="FE56" t="str">
            <v>-</v>
          </cell>
          <cell r="FF56" t="str">
            <v>-</v>
          </cell>
          <cell r="FG56" t="str">
            <v>-</v>
          </cell>
          <cell r="FH56" t="str">
            <v>-</v>
          </cell>
          <cell r="FI56" t="str">
            <v>-</v>
          </cell>
          <cell r="FJ56" t="str">
            <v>-</v>
          </cell>
          <cell r="FK56" t="str">
            <v>-</v>
          </cell>
          <cell r="FL56" t="str">
            <v>-</v>
          </cell>
          <cell r="FM56" t="str">
            <v>-</v>
          </cell>
          <cell r="FN56" t="str">
            <v>-</v>
          </cell>
          <cell r="FO56" t="str">
            <v>-</v>
          </cell>
          <cell r="FP56" t="str">
            <v>-</v>
          </cell>
          <cell r="FQ56" t="str">
            <v>-</v>
          </cell>
          <cell r="FR56" t="str">
            <v>-</v>
          </cell>
          <cell r="FS56" t="str">
            <v>-</v>
          </cell>
          <cell r="FT56" t="str">
            <v>-</v>
          </cell>
          <cell r="FU56" t="str">
            <v>-</v>
          </cell>
          <cell r="FV56" t="str">
            <v>-</v>
          </cell>
          <cell r="FW56" t="str">
            <v>-</v>
          </cell>
          <cell r="FX56" t="str">
            <v>-</v>
          </cell>
          <cell r="FY56" t="str">
            <v>-</v>
          </cell>
          <cell r="FZ56" t="str">
            <v>-</v>
          </cell>
          <cell r="GA56" t="str">
            <v>-</v>
          </cell>
        </row>
        <row r="57">
          <cell r="A57" t="str">
            <v>A2873</v>
          </cell>
          <cell r="B57" t="str">
            <v>CHRISTOPHER LAKSAWANA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4</v>
          </cell>
          <cell r="DH57">
            <v>80</v>
          </cell>
          <cell r="DI57">
            <v>20</v>
          </cell>
          <cell r="DJ57" t="str">
            <v>Level 1</v>
          </cell>
          <cell r="DK57">
            <v>9</v>
          </cell>
          <cell r="DL57">
            <v>171</v>
          </cell>
          <cell r="DM57">
            <v>19</v>
          </cell>
          <cell r="DN57" t="str">
            <v>Level 1</v>
          </cell>
          <cell r="DO57">
            <v>19</v>
          </cell>
          <cell r="DP57">
            <v>449</v>
          </cell>
          <cell r="DQ57">
            <v>23.631578947368421</v>
          </cell>
          <cell r="DR57" t="str">
            <v>Level 1</v>
          </cell>
          <cell r="DS57" t="str">
            <v>-</v>
          </cell>
          <cell r="DT57" t="str">
            <v>-</v>
          </cell>
          <cell r="DU57" t="str">
            <v>-</v>
          </cell>
          <cell r="DV57" t="str">
            <v>-</v>
          </cell>
          <cell r="DW57">
            <v>6</v>
          </cell>
          <cell r="DX57">
            <v>156</v>
          </cell>
          <cell r="DY57">
            <v>26</v>
          </cell>
          <cell r="DZ57" t="str">
            <v>Level 1</v>
          </cell>
          <cell r="EA57">
            <v>6</v>
          </cell>
          <cell r="EB57">
            <v>156</v>
          </cell>
          <cell r="EC57">
            <v>26</v>
          </cell>
          <cell r="ED57" t="str">
            <v>Level 1</v>
          </cell>
          <cell r="EE57" t="str">
            <v>-</v>
          </cell>
          <cell r="EF57" t="str">
            <v>-</v>
          </cell>
          <cell r="EG57" t="str">
            <v>-</v>
          </cell>
          <cell r="EH57" t="str">
            <v>-</v>
          </cell>
          <cell r="EI57">
            <v>17</v>
          </cell>
          <cell r="EJ57">
            <v>426</v>
          </cell>
          <cell r="EK57">
            <v>25.058823529411764</v>
          </cell>
          <cell r="EL57" t="str">
            <v>Level 1</v>
          </cell>
          <cell r="EM57">
            <v>11</v>
          </cell>
          <cell r="EN57">
            <v>296</v>
          </cell>
          <cell r="EO57">
            <v>26.90909090909091</v>
          </cell>
          <cell r="EP57" t="str">
            <v>Level 1</v>
          </cell>
          <cell r="EQ57">
            <v>14</v>
          </cell>
          <cell r="ER57">
            <v>390</v>
          </cell>
          <cell r="ES57">
            <v>27.857142857142858</v>
          </cell>
          <cell r="ET57" t="str">
            <v>Level 1</v>
          </cell>
          <cell r="EU57">
            <v>8</v>
          </cell>
          <cell r="EV57">
            <v>247</v>
          </cell>
          <cell r="EW57">
            <v>30.875</v>
          </cell>
          <cell r="EX57" t="str">
            <v>Level 2</v>
          </cell>
          <cell r="EY57">
            <v>21</v>
          </cell>
          <cell r="EZ57">
            <v>649</v>
          </cell>
          <cell r="FA57">
            <v>30.904761904761905</v>
          </cell>
          <cell r="FB57" t="str">
            <v>Level 2</v>
          </cell>
          <cell r="FC57">
            <v>26</v>
          </cell>
          <cell r="FD57">
            <v>924</v>
          </cell>
          <cell r="FE57">
            <v>35.53846153846154</v>
          </cell>
          <cell r="FF57" t="str">
            <v>Level 2</v>
          </cell>
          <cell r="FG57">
            <v>17</v>
          </cell>
          <cell r="FH57">
            <v>472</v>
          </cell>
          <cell r="FI57">
            <v>27.764705882352942</v>
          </cell>
          <cell r="FJ57" t="str">
            <v>Level 1</v>
          </cell>
          <cell r="FK57">
            <v>27</v>
          </cell>
          <cell r="FL57">
            <v>1070</v>
          </cell>
          <cell r="FM57">
            <v>39.629629629629626</v>
          </cell>
          <cell r="FN57" t="str">
            <v>Level 2</v>
          </cell>
          <cell r="FO57">
            <v>22</v>
          </cell>
          <cell r="FP57">
            <v>1014</v>
          </cell>
          <cell r="FQ57">
            <v>46.090909090909093</v>
          </cell>
          <cell r="FR57" t="str">
            <v>Level 3</v>
          </cell>
          <cell r="FS57">
            <v>26</v>
          </cell>
          <cell r="FT57">
            <v>1155</v>
          </cell>
          <cell r="FU57">
            <v>44.42307692307692</v>
          </cell>
          <cell r="FV57" t="str">
            <v>Level 3</v>
          </cell>
          <cell r="FW57">
            <v>24</v>
          </cell>
          <cell r="FX57">
            <v>1109</v>
          </cell>
          <cell r="FY57">
            <v>46.208333333333336</v>
          </cell>
          <cell r="FZ57" t="str">
            <v>Level 3</v>
          </cell>
          <cell r="GA57">
            <v>22</v>
          </cell>
        </row>
        <row r="58">
          <cell r="A58" t="str">
            <v>A2874</v>
          </cell>
          <cell r="B58" t="str">
            <v>KADEK FERA APRILIA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1</v>
          </cell>
          <cell r="DH58">
            <v>19</v>
          </cell>
          <cell r="DI58">
            <v>19</v>
          </cell>
          <cell r="DJ58" t="str">
            <v>Level 1</v>
          </cell>
          <cell r="DK58" t="str">
            <v>-</v>
          </cell>
          <cell r="DL58" t="str">
            <v>-</v>
          </cell>
          <cell r="DM58" t="str">
            <v>-</v>
          </cell>
          <cell r="DN58" t="str">
            <v>-</v>
          </cell>
          <cell r="DO58" t="str">
            <v>-</v>
          </cell>
          <cell r="DP58" t="str">
            <v>-</v>
          </cell>
          <cell r="DQ58" t="str">
            <v>-</v>
          </cell>
          <cell r="DR58" t="str">
            <v>-</v>
          </cell>
          <cell r="DS58" t="str">
            <v>-</v>
          </cell>
          <cell r="DT58" t="str">
            <v>-</v>
          </cell>
          <cell r="DU58" t="str">
            <v>-</v>
          </cell>
          <cell r="DV58" t="str">
            <v>-</v>
          </cell>
          <cell r="DW58" t="str">
            <v>-</v>
          </cell>
          <cell r="DX58" t="str">
            <v>-</v>
          </cell>
          <cell r="DY58" t="str">
            <v>-</v>
          </cell>
          <cell r="DZ58" t="str">
            <v>-</v>
          </cell>
          <cell r="EA58" t="str">
            <v>-</v>
          </cell>
          <cell r="EB58" t="str">
            <v>-</v>
          </cell>
          <cell r="EC58" t="str">
            <v>-</v>
          </cell>
          <cell r="ED58" t="str">
            <v>-</v>
          </cell>
          <cell r="EE58" t="str">
            <v>-</v>
          </cell>
          <cell r="EF58" t="str">
            <v>-</v>
          </cell>
          <cell r="EG58" t="str">
            <v>-</v>
          </cell>
          <cell r="EH58" t="str">
            <v>-</v>
          </cell>
          <cell r="EI58" t="str">
            <v>-</v>
          </cell>
          <cell r="EJ58" t="str">
            <v>-</v>
          </cell>
          <cell r="EK58" t="str">
            <v>-</v>
          </cell>
          <cell r="EL58" t="str">
            <v>-</v>
          </cell>
          <cell r="EM58" t="str">
            <v>-</v>
          </cell>
          <cell r="EN58" t="str">
            <v>-</v>
          </cell>
          <cell r="EO58" t="str">
            <v>-</v>
          </cell>
          <cell r="EP58" t="str">
            <v>-</v>
          </cell>
          <cell r="EQ58" t="str">
            <v>-</v>
          </cell>
          <cell r="ER58" t="str">
            <v>-</v>
          </cell>
          <cell r="ES58" t="str">
            <v>-</v>
          </cell>
          <cell r="ET58" t="str">
            <v>-</v>
          </cell>
          <cell r="EU58" t="str">
            <v>-</v>
          </cell>
          <cell r="EV58" t="str">
            <v>-</v>
          </cell>
          <cell r="EW58" t="str">
            <v>-</v>
          </cell>
          <cell r="EX58" t="str">
            <v>-</v>
          </cell>
          <cell r="EY58" t="str">
            <v>-</v>
          </cell>
          <cell r="EZ58" t="str">
            <v>-</v>
          </cell>
          <cell r="FA58" t="str">
            <v>-</v>
          </cell>
          <cell r="FB58" t="str">
            <v>-</v>
          </cell>
          <cell r="FC58" t="str">
            <v>-</v>
          </cell>
          <cell r="FD58" t="str">
            <v>-</v>
          </cell>
          <cell r="FE58" t="str">
            <v>-</v>
          </cell>
          <cell r="FF58" t="str">
            <v>-</v>
          </cell>
          <cell r="FG58" t="str">
            <v>-</v>
          </cell>
          <cell r="FH58" t="str">
            <v>-</v>
          </cell>
          <cell r="FI58" t="str">
            <v>-</v>
          </cell>
          <cell r="FJ58" t="str">
            <v>-</v>
          </cell>
          <cell r="FK58" t="str">
            <v>-</v>
          </cell>
          <cell r="FL58" t="str">
            <v>-</v>
          </cell>
          <cell r="FM58" t="str">
            <v>-</v>
          </cell>
          <cell r="FN58" t="str">
            <v>-</v>
          </cell>
          <cell r="FO58" t="str">
            <v>-</v>
          </cell>
          <cell r="FP58" t="str">
            <v>-</v>
          </cell>
          <cell r="FQ58" t="str">
            <v>-</v>
          </cell>
          <cell r="FR58" t="str">
            <v>-</v>
          </cell>
          <cell r="FS58" t="str">
            <v>-</v>
          </cell>
          <cell r="FT58" t="str">
            <v>-</v>
          </cell>
          <cell r="FU58" t="str">
            <v>-</v>
          </cell>
          <cell r="FV58" t="str">
            <v>-</v>
          </cell>
          <cell r="FW58" t="str">
            <v>-</v>
          </cell>
          <cell r="FX58" t="str">
            <v>-</v>
          </cell>
          <cell r="FY58" t="str">
            <v>-</v>
          </cell>
          <cell r="FZ58" t="str">
            <v>-</v>
          </cell>
          <cell r="GA58" t="str">
            <v>-</v>
          </cell>
        </row>
        <row r="59">
          <cell r="A59" t="str">
            <v>A2879</v>
          </cell>
          <cell r="B59" t="str">
            <v>FAUZI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6</v>
          </cell>
          <cell r="DH59">
            <v>140</v>
          </cell>
          <cell r="DI59">
            <v>23.333333333333332</v>
          </cell>
          <cell r="DJ59" t="str">
            <v>Level 1</v>
          </cell>
          <cell r="DK59">
            <v>9</v>
          </cell>
          <cell r="DL59">
            <v>194</v>
          </cell>
          <cell r="DM59">
            <v>21.555555555555557</v>
          </cell>
          <cell r="DN59" t="str">
            <v>Level 1</v>
          </cell>
          <cell r="DO59">
            <v>11</v>
          </cell>
          <cell r="DP59">
            <v>309</v>
          </cell>
          <cell r="DQ59">
            <v>28.09090909090909</v>
          </cell>
          <cell r="DR59" t="str">
            <v>Level 1</v>
          </cell>
          <cell r="DS59" t="str">
            <v>-</v>
          </cell>
          <cell r="DT59" t="str">
            <v>-</v>
          </cell>
          <cell r="DU59" t="str">
            <v>-</v>
          </cell>
          <cell r="DV59" t="str">
            <v>-</v>
          </cell>
          <cell r="DW59">
            <v>3</v>
          </cell>
          <cell r="DX59">
            <v>103</v>
          </cell>
          <cell r="DY59">
            <v>34.333333333333336</v>
          </cell>
          <cell r="DZ59" t="str">
            <v>Level 2</v>
          </cell>
          <cell r="EA59">
            <v>1</v>
          </cell>
          <cell r="EB59">
            <v>50</v>
          </cell>
          <cell r="EC59">
            <v>50</v>
          </cell>
          <cell r="ED59" t="str">
            <v>Level 3</v>
          </cell>
          <cell r="EE59">
            <v>11</v>
          </cell>
          <cell r="EF59">
            <v>312</v>
          </cell>
          <cell r="EG59">
            <v>28.363636363636363</v>
          </cell>
          <cell r="EH59" t="str">
            <v>Level 1</v>
          </cell>
          <cell r="EI59">
            <v>12</v>
          </cell>
          <cell r="EJ59">
            <v>325</v>
          </cell>
          <cell r="EK59">
            <v>27.083333333333332</v>
          </cell>
          <cell r="EL59" t="str">
            <v>Level 1</v>
          </cell>
          <cell r="EM59" t="str">
            <v>-</v>
          </cell>
          <cell r="EN59" t="str">
            <v>-</v>
          </cell>
          <cell r="EO59" t="str">
            <v>-</v>
          </cell>
          <cell r="EP59" t="str">
            <v>-</v>
          </cell>
          <cell r="EQ59" t="str">
            <v>-</v>
          </cell>
          <cell r="ER59" t="str">
            <v>-</v>
          </cell>
          <cell r="ES59" t="str">
            <v>-</v>
          </cell>
          <cell r="ET59" t="str">
            <v>-</v>
          </cell>
          <cell r="EU59">
            <v>2</v>
          </cell>
          <cell r="EV59">
            <v>75</v>
          </cell>
          <cell r="EW59">
            <v>37.5</v>
          </cell>
          <cell r="EX59" t="str">
            <v>Level 2</v>
          </cell>
          <cell r="EY59">
            <v>2</v>
          </cell>
          <cell r="EZ59">
            <v>38</v>
          </cell>
          <cell r="FA59">
            <v>19</v>
          </cell>
          <cell r="FB59" t="str">
            <v>Level 1</v>
          </cell>
          <cell r="FC59">
            <v>16</v>
          </cell>
          <cell r="FD59">
            <v>534</v>
          </cell>
          <cell r="FE59">
            <v>33.375</v>
          </cell>
          <cell r="FF59" t="str">
            <v>Level 2</v>
          </cell>
          <cell r="FG59" t="str">
            <v>-</v>
          </cell>
          <cell r="FH59" t="str">
            <v>-</v>
          </cell>
          <cell r="FI59" t="str">
            <v>-</v>
          </cell>
          <cell r="FJ59" t="str">
            <v>-</v>
          </cell>
          <cell r="FK59" t="str">
            <v>-</v>
          </cell>
          <cell r="FL59" t="str">
            <v>-</v>
          </cell>
          <cell r="FM59" t="str">
            <v>-</v>
          </cell>
          <cell r="FN59" t="str">
            <v>-</v>
          </cell>
          <cell r="FO59">
            <v>1</v>
          </cell>
          <cell r="FP59">
            <v>41</v>
          </cell>
          <cell r="FQ59">
            <v>41</v>
          </cell>
          <cell r="FR59" t="str">
            <v>Level 3</v>
          </cell>
          <cell r="FS59">
            <v>19</v>
          </cell>
          <cell r="FT59">
            <v>793</v>
          </cell>
          <cell r="FU59">
            <v>41.736842105263158</v>
          </cell>
          <cell r="FV59" t="str">
            <v>Level 3</v>
          </cell>
          <cell r="FW59">
            <v>6</v>
          </cell>
          <cell r="FX59">
            <v>278</v>
          </cell>
          <cell r="FY59">
            <v>46.333333333333336</v>
          </cell>
          <cell r="FZ59" t="str">
            <v>Level 3</v>
          </cell>
          <cell r="GA59">
            <v>15</v>
          </cell>
        </row>
        <row r="60">
          <cell r="A60" t="str">
            <v>A2615</v>
          </cell>
          <cell r="B60" t="str">
            <v>NOVITA LANGKAI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1</v>
          </cell>
          <cell r="DH60">
            <v>14</v>
          </cell>
          <cell r="DI60">
            <v>14</v>
          </cell>
          <cell r="DJ60" t="str">
            <v>Level 1</v>
          </cell>
          <cell r="DK60">
            <v>1</v>
          </cell>
          <cell r="DL60">
            <v>10</v>
          </cell>
          <cell r="DM60">
            <v>10</v>
          </cell>
          <cell r="DN60" t="str">
            <v>Level 1</v>
          </cell>
          <cell r="DO60">
            <v>3</v>
          </cell>
          <cell r="DP60">
            <v>56</v>
          </cell>
          <cell r="DQ60">
            <v>18.666666666666668</v>
          </cell>
          <cell r="DR60" t="str">
            <v>Level 1</v>
          </cell>
          <cell r="DS60">
            <v>7</v>
          </cell>
          <cell r="DT60">
            <v>208</v>
          </cell>
          <cell r="DU60">
            <v>29.714285714285715</v>
          </cell>
          <cell r="DV60" t="str">
            <v>Level 2</v>
          </cell>
          <cell r="DW60">
            <v>4</v>
          </cell>
          <cell r="DX60">
            <v>131</v>
          </cell>
          <cell r="DY60">
            <v>32.75</v>
          </cell>
          <cell r="DZ60" t="str">
            <v>Level 2</v>
          </cell>
          <cell r="EA60">
            <v>7</v>
          </cell>
          <cell r="EB60">
            <v>249</v>
          </cell>
          <cell r="EC60">
            <v>35.571428571428569</v>
          </cell>
          <cell r="ED60" t="str">
            <v>Level 2</v>
          </cell>
          <cell r="EE60">
            <v>16</v>
          </cell>
          <cell r="EF60">
            <v>495</v>
          </cell>
          <cell r="EG60">
            <v>30.9375</v>
          </cell>
          <cell r="EH60" t="str">
            <v>Level 2</v>
          </cell>
          <cell r="EI60">
            <v>21</v>
          </cell>
          <cell r="EJ60">
            <v>611</v>
          </cell>
          <cell r="EK60">
            <v>29.095238095238095</v>
          </cell>
          <cell r="EL60" t="str">
            <v>Level 2</v>
          </cell>
          <cell r="EM60">
            <v>6</v>
          </cell>
          <cell r="EN60">
            <v>170</v>
          </cell>
          <cell r="EO60">
            <v>28.333333333333332</v>
          </cell>
          <cell r="EP60" t="str">
            <v>Level 1</v>
          </cell>
          <cell r="EQ60">
            <v>16</v>
          </cell>
          <cell r="ER60">
            <v>491</v>
          </cell>
          <cell r="ES60">
            <v>30.6875</v>
          </cell>
          <cell r="ET60" t="str">
            <v>Level 2</v>
          </cell>
          <cell r="EU60" t="str">
            <v>-</v>
          </cell>
          <cell r="EV60" t="str">
            <v>-</v>
          </cell>
          <cell r="EW60" t="str">
            <v>-</v>
          </cell>
          <cell r="EX60" t="str">
            <v>-</v>
          </cell>
          <cell r="EY60">
            <v>12</v>
          </cell>
          <cell r="EZ60">
            <v>374</v>
          </cell>
          <cell r="FA60">
            <v>31.166666666666668</v>
          </cell>
          <cell r="FB60" t="str">
            <v>Level 2</v>
          </cell>
          <cell r="FC60">
            <v>15</v>
          </cell>
          <cell r="FD60">
            <v>566</v>
          </cell>
          <cell r="FE60">
            <v>37.733333333333334</v>
          </cell>
          <cell r="FF60" t="str">
            <v>Level 2</v>
          </cell>
          <cell r="FG60">
            <v>11</v>
          </cell>
          <cell r="FH60">
            <v>312</v>
          </cell>
          <cell r="FI60">
            <v>28.363636363636363</v>
          </cell>
          <cell r="FJ60" t="str">
            <v>Level 1</v>
          </cell>
          <cell r="FK60">
            <v>13</v>
          </cell>
          <cell r="FL60">
            <v>511</v>
          </cell>
          <cell r="FM60">
            <v>39.307692307692307</v>
          </cell>
          <cell r="FN60" t="str">
            <v>Level 2</v>
          </cell>
          <cell r="FO60">
            <v>3</v>
          </cell>
          <cell r="FP60">
            <v>109</v>
          </cell>
          <cell r="FQ60">
            <v>36.333333333333336</v>
          </cell>
          <cell r="FR60" t="str">
            <v>Level 2</v>
          </cell>
          <cell r="FS60">
            <v>21</v>
          </cell>
          <cell r="FT60">
            <v>805</v>
          </cell>
          <cell r="FU60">
            <v>38.333333333333336</v>
          </cell>
          <cell r="FV60" t="str">
            <v>Level 2</v>
          </cell>
          <cell r="FW60">
            <v>8</v>
          </cell>
          <cell r="FX60">
            <v>328</v>
          </cell>
          <cell r="FY60">
            <v>41</v>
          </cell>
          <cell r="FZ60" t="str">
            <v>Level 3</v>
          </cell>
          <cell r="GA60">
            <v>19</v>
          </cell>
        </row>
        <row r="61">
          <cell r="A61" t="str">
            <v>A2902</v>
          </cell>
          <cell r="B61" t="str">
            <v>ANGGRAENI RAHMAH PRASTIWI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2</v>
          </cell>
          <cell r="DP61">
            <v>28</v>
          </cell>
          <cell r="DQ61">
            <v>14</v>
          </cell>
          <cell r="DR61" t="str">
            <v>Level 1</v>
          </cell>
          <cell r="DS61" t="str">
            <v>-</v>
          </cell>
          <cell r="DT61" t="str">
            <v>-</v>
          </cell>
          <cell r="DU61" t="str">
            <v>-</v>
          </cell>
          <cell r="DV61" t="str">
            <v>-</v>
          </cell>
          <cell r="DW61" t="str">
            <v>-</v>
          </cell>
          <cell r="DX61" t="str">
            <v>-</v>
          </cell>
          <cell r="DY61" t="str">
            <v>-</v>
          </cell>
          <cell r="DZ61" t="str">
            <v>-</v>
          </cell>
          <cell r="EA61" t="str">
            <v>-</v>
          </cell>
          <cell r="EB61" t="str">
            <v>-</v>
          </cell>
          <cell r="EC61" t="str">
            <v>-</v>
          </cell>
          <cell r="ED61" t="str">
            <v>-</v>
          </cell>
          <cell r="EE61" t="str">
            <v>-</v>
          </cell>
          <cell r="EF61" t="str">
            <v>-</v>
          </cell>
          <cell r="EG61" t="str">
            <v>-</v>
          </cell>
          <cell r="EH61" t="str">
            <v>-</v>
          </cell>
          <cell r="EI61" t="str">
            <v>-</v>
          </cell>
          <cell r="EJ61" t="str">
            <v>-</v>
          </cell>
          <cell r="EK61" t="str">
            <v>-</v>
          </cell>
          <cell r="EL61" t="str">
            <v>-</v>
          </cell>
          <cell r="EM61" t="str">
            <v>-</v>
          </cell>
          <cell r="EN61" t="str">
            <v>-</v>
          </cell>
          <cell r="EO61" t="str">
            <v>-</v>
          </cell>
          <cell r="EP61" t="str">
            <v>-</v>
          </cell>
          <cell r="EQ61" t="str">
            <v>-</v>
          </cell>
          <cell r="ER61" t="str">
            <v>-</v>
          </cell>
          <cell r="ES61" t="str">
            <v>-</v>
          </cell>
          <cell r="ET61" t="str">
            <v>-</v>
          </cell>
          <cell r="EU61" t="str">
            <v>-</v>
          </cell>
          <cell r="EV61" t="str">
            <v>-</v>
          </cell>
          <cell r="EW61" t="str">
            <v>-</v>
          </cell>
          <cell r="EX61" t="str">
            <v>-</v>
          </cell>
          <cell r="EY61" t="str">
            <v>-</v>
          </cell>
          <cell r="EZ61" t="str">
            <v>-</v>
          </cell>
          <cell r="FA61" t="str">
            <v>-</v>
          </cell>
          <cell r="FB61" t="str">
            <v>-</v>
          </cell>
          <cell r="FC61" t="str">
            <v>-</v>
          </cell>
          <cell r="FD61" t="str">
            <v>-</v>
          </cell>
          <cell r="FE61" t="str">
            <v>-</v>
          </cell>
          <cell r="FF61" t="str">
            <v>-</v>
          </cell>
          <cell r="FG61" t="str">
            <v>-</v>
          </cell>
          <cell r="FH61" t="str">
            <v>-</v>
          </cell>
          <cell r="FI61" t="str">
            <v>-</v>
          </cell>
          <cell r="FJ61" t="str">
            <v>-</v>
          </cell>
          <cell r="FK61" t="str">
            <v>-</v>
          </cell>
          <cell r="FL61" t="str">
            <v>-</v>
          </cell>
          <cell r="FM61" t="str">
            <v>-</v>
          </cell>
          <cell r="FN61" t="str">
            <v>-</v>
          </cell>
          <cell r="FO61" t="str">
            <v>-</v>
          </cell>
          <cell r="FP61" t="str">
            <v>-</v>
          </cell>
          <cell r="FQ61" t="str">
            <v>-</v>
          </cell>
          <cell r="FR61" t="str">
            <v>-</v>
          </cell>
          <cell r="FS61" t="str">
            <v>-</v>
          </cell>
          <cell r="FT61" t="str">
            <v>-</v>
          </cell>
          <cell r="FU61" t="str">
            <v>-</v>
          </cell>
          <cell r="FV61" t="str">
            <v>-</v>
          </cell>
          <cell r="FW61" t="str">
            <v>-</v>
          </cell>
          <cell r="FX61" t="str">
            <v>-</v>
          </cell>
          <cell r="FY61" t="str">
            <v>-</v>
          </cell>
          <cell r="FZ61" t="str">
            <v>-</v>
          </cell>
          <cell r="GA61" t="str">
            <v>-</v>
          </cell>
        </row>
        <row r="62">
          <cell r="A62" t="str">
            <v>A0948</v>
          </cell>
          <cell r="B62" t="str">
            <v>NURUL HIKMAH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3</v>
          </cell>
          <cell r="EJ62">
            <v>28</v>
          </cell>
          <cell r="EK62">
            <v>9.3333333333333339</v>
          </cell>
          <cell r="EL62" t="str">
            <v>Level 1</v>
          </cell>
          <cell r="EM62">
            <v>1</v>
          </cell>
          <cell r="EN62">
            <v>18</v>
          </cell>
          <cell r="EO62">
            <v>18</v>
          </cell>
          <cell r="EP62" t="str">
            <v>Level 1</v>
          </cell>
          <cell r="EQ62" t="str">
            <v>-</v>
          </cell>
          <cell r="ER62" t="str">
            <v>-</v>
          </cell>
          <cell r="ES62" t="str">
            <v>-</v>
          </cell>
          <cell r="ET62" t="str">
            <v>-</v>
          </cell>
          <cell r="EU62" t="str">
            <v>-</v>
          </cell>
          <cell r="EV62" t="str">
            <v>-</v>
          </cell>
          <cell r="EW62" t="str">
            <v>-</v>
          </cell>
          <cell r="EX62" t="str">
            <v>-</v>
          </cell>
          <cell r="EY62" t="str">
            <v>-</v>
          </cell>
          <cell r="EZ62" t="str">
            <v>-</v>
          </cell>
          <cell r="FA62" t="str">
            <v>-</v>
          </cell>
          <cell r="FB62" t="str">
            <v>-</v>
          </cell>
          <cell r="FC62" t="str">
            <v>-</v>
          </cell>
          <cell r="FD62" t="str">
            <v>-</v>
          </cell>
          <cell r="FE62" t="str">
            <v>-</v>
          </cell>
          <cell r="FF62" t="str">
            <v>-</v>
          </cell>
          <cell r="FG62" t="str">
            <v>-</v>
          </cell>
          <cell r="FH62" t="str">
            <v>-</v>
          </cell>
          <cell r="FI62" t="str">
            <v>-</v>
          </cell>
          <cell r="FJ62" t="str">
            <v>-</v>
          </cell>
          <cell r="FK62" t="str">
            <v>-</v>
          </cell>
          <cell r="FL62" t="str">
            <v>-</v>
          </cell>
          <cell r="FM62" t="str">
            <v>-</v>
          </cell>
          <cell r="FN62" t="str">
            <v>-</v>
          </cell>
          <cell r="FO62" t="str">
            <v>-</v>
          </cell>
          <cell r="FP62" t="str">
            <v>-</v>
          </cell>
          <cell r="FQ62" t="str">
            <v>-</v>
          </cell>
          <cell r="FR62" t="str">
            <v>-</v>
          </cell>
          <cell r="FS62" t="str">
            <v>-</v>
          </cell>
          <cell r="FT62" t="str">
            <v>-</v>
          </cell>
          <cell r="FU62" t="str">
            <v>-</v>
          </cell>
          <cell r="FV62" t="str">
            <v>-</v>
          </cell>
          <cell r="FW62" t="str">
            <v>-</v>
          </cell>
          <cell r="FX62" t="str">
            <v>-</v>
          </cell>
          <cell r="FY62" t="str">
            <v>-</v>
          </cell>
          <cell r="FZ62" t="str">
            <v>-</v>
          </cell>
          <cell r="GA62" t="str">
            <v>-</v>
          </cell>
        </row>
        <row r="63">
          <cell r="A63" t="str">
            <v>A3612</v>
          </cell>
          <cell r="B63" t="str">
            <v>RINTAN MIRZA DIANI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1</v>
          </cell>
          <cell r="EJ63">
            <v>9</v>
          </cell>
          <cell r="EK63">
            <v>9</v>
          </cell>
          <cell r="EL63" t="str">
            <v>Level 1</v>
          </cell>
          <cell r="EM63" t="str">
            <v>-</v>
          </cell>
          <cell r="EN63" t="str">
            <v>-</v>
          </cell>
          <cell r="EO63" t="str">
            <v>-</v>
          </cell>
          <cell r="EP63" t="str">
            <v>-</v>
          </cell>
          <cell r="EQ63" t="str">
            <v>-</v>
          </cell>
          <cell r="ER63" t="str">
            <v>-</v>
          </cell>
          <cell r="ES63" t="str">
            <v>-</v>
          </cell>
          <cell r="ET63" t="str">
            <v>-</v>
          </cell>
          <cell r="EU63" t="str">
            <v>-</v>
          </cell>
          <cell r="EV63" t="str">
            <v>-</v>
          </cell>
          <cell r="EW63" t="str">
            <v>-</v>
          </cell>
          <cell r="EX63" t="str">
            <v>-</v>
          </cell>
          <cell r="EY63" t="str">
            <v>-</v>
          </cell>
          <cell r="EZ63" t="str">
            <v>-</v>
          </cell>
          <cell r="FA63" t="str">
            <v>-</v>
          </cell>
          <cell r="FB63" t="str">
            <v>-</v>
          </cell>
          <cell r="FC63" t="str">
            <v>-</v>
          </cell>
          <cell r="FD63" t="str">
            <v>-</v>
          </cell>
          <cell r="FE63" t="str">
            <v>-</v>
          </cell>
          <cell r="FF63" t="str">
            <v>-</v>
          </cell>
          <cell r="FG63" t="str">
            <v>-</v>
          </cell>
          <cell r="FH63" t="str">
            <v>-</v>
          </cell>
          <cell r="FI63" t="str">
            <v>-</v>
          </cell>
          <cell r="FJ63" t="str">
            <v>-</v>
          </cell>
          <cell r="FK63" t="str">
            <v>-</v>
          </cell>
          <cell r="FL63" t="str">
            <v>-</v>
          </cell>
          <cell r="FM63" t="str">
            <v>-</v>
          </cell>
          <cell r="FN63" t="str">
            <v>-</v>
          </cell>
          <cell r="FO63" t="str">
            <v>-</v>
          </cell>
          <cell r="FP63" t="str">
            <v>-</v>
          </cell>
          <cell r="FQ63" t="str">
            <v>-</v>
          </cell>
          <cell r="FR63" t="str">
            <v>-</v>
          </cell>
          <cell r="FS63" t="str">
            <v>-</v>
          </cell>
          <cell r="FT63" t="str">
            <v>-</v>
          </cell>
          <cell r="FU63" t="str">
            <v>-</v>
          </cell>
          <cell r="FV63" t="str">
            <v>-</v>
          </cell>
          <cell r="FW63" t="str">
            <v>-</v>
          </cell>
          <cell r="FX63" t="str">
            <v>-</v>
          </cell>
          <cell r="FY63" t="str">
            <v>-</v>
          </cell>
          <cell r="FZ63" t="str">
            <v>-</v>
          </cell>
          <cell r="GA63" t="str">
            <v>-</v>
          </cell>
        </row>
        <row r="64">
          <cell r="A64" t="str">
            <v>A3498</v>
          </cell>
          <cell r="B64" t="str">
            <v>KIRANA AMILYA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5</v>
          </cell>
          <cell r="EJ64">
            <v>89</v>
          </cell>
          <cell r="EK64">
            <v>17.8</v>
          </cell>
          <cell r="EL64" t="str">
            <v>Level 1</v>
          </cell>
          <cell r="EM64" t="str">
            <v>-</v>
          </cell>
          <cell r="EN64" t="str">
            <v>-</v>
          </cell>
          <cell r="EO64" t="str">
            <v>-</v>
          </cell>
          <cell r="EP64" t="str">
            <v>-</v>
          </cell>
          <cell r="EQ64">
            <v>3</v>
          </cell>
          <cell r="ER64">
            <v>42</v>
          </cell>
          <cell r="ES64">
            <v>14</v>
          </cell>
          <cell r="ET64" t="str">
            <v>Level 1</v>
          </cell>
          <cell r="EU64">
            <v>4</v>
          </cell>
          <cell r="EV64">
            <v>99</v>
          </cell>
          <cell r="EW64">
            <v>24.75</v>
          </cell>
          <cell r="EX64" t="str">
            <v>Level 1</v>
          </cell>
          <cell r="EY64">
            <v>4</v>
          </cell>
          <cell r="EZ64">
            <v>88</v>
          </cell>
          <cell r="FA64">
            <v>22</v>
          </cell>
          <cell r="FB64" t="str">
            <v>Level 1</v>
          </cell>
          <cell r="FC64">
            <v>3</v>
          </cell>
          <cell r="FD64">
            <v>72</v>
          </cell>
          <cell r="FE64">
            <v>24</v>
          </cell>
          <cell r="FF64" t="str">
            <v>Level 1</v>
          </cell>
          <cell r="FG64" t="str">
            <v>-</v>
          </cell>
          <cell r="FH64" t="str">
            <v>-</v>
          </cell>
          <cell r="FI64" t="str">
            <v>-</v>
          </cell>
          <cell r="FJ64" t="str">
            <v>-</v>
          </cell>
          <cell r="FK64">
            <v>7</v>
          </cell>
          <cell r="FL64">
            <v>151</v>
          </cell>
          <cell r="FM64">
            <v>21.571428571428573</v>
          </cell>
          <cell r="FN64" t="str">
            <v>Level 1</v>
          </cell>
          <cell r="FO64" t="str">
            <v>-</v>
          </cell>
          <cell r="FP64" t="str">
            <v>-</v>
          </cell>
          <cell r="FQ64" t="str">
            <v>-</v>
          </cell>
          <cell r="FR64" t="str">
            <v>-</v>
          </cell>
          <cell r="FS64">
            <v>5</v>
          </cell>
          <cell r="FT64">
            <v>160</v>
          </cell>
          <cell r="FU64">
            <v>32</v>
          </cell>
          <cell r="FV64" t="str">
            <v>Level 2</v>
          </cell>
          <cell r="FW64" t="str">
            <v>-</v>
          </cell>
          <cell r="FX64" t="str">
            <v>-</v>
          </cell>
          <cell r="FY64" t="str">
            <v>-</v>
          </cell>
          <cell r="FZ64" t="str">
            <v>-</v>
          </cell>
          <cell r="GA64">
            <v>14</v>
          </cell>
        </row>
        <row r="65">
          <cell r="A65" t="str">
            <v>A3431</v>
          </cell>
          <cell r="B65" t="str">
            <v>YULIANA DIAH AYU MITAYANI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8</v>
          </cell>
          <cell r="EJ65">
            <v>192</v>
          </cell>
          <cell r="EK65">
            <v>24</v>
          </cell>
          <cell r="EL65" t="str">
            <v>Level 1</v>
          </cell>
          <cell r="EM65">
            <v>8</v>
          </cell>
          <cell r="EN65">
            <v>230</v>
          </cell>
          <cell r="EO65">
            <v>28.75</v>
          </cell>
          <cell r="EP65" t="str">
            <v>Level 1</v>
          </cell>
          <cell r="EQ65">
            <v>4</v>
          </cell>
          <cell r="ER65">
            <v>108</v>
          </cell>
          <cell r="ES65">
            <v>27</v>
          </cell>
          <cell r="ET65" t="str">
            <v>Level 1</v>
          </cell>
          <cell r="EU65">
            <v>9</v>
          </cell>
          <cell r="EV65">
            <v>339</v>
          </cell>
          <cell r="EW65">
            <v>37.666666666666664</v>
          </cell>
          <cell r="EX65" t="str">
            <v>Level 2</v>
          </cell>
          <cell r="EY65">
            <v>6</v>
          </cell>
          <cell r="EZ65">
            <v>206</v>
          </cell>
          <cell r="FA65">
            <v>34.333333333333336</v>
          </cell>
          <cell r="FB65" t="str">
            <v>Level 2</v>
          </cell>
          <cell r="FC65">
            <v>4</v>
          </cell>
          <cell r="FD65">
            <v>171</v>
          </cell>
          <cell r="FE65">
            <v>42.75</v>
          </cell>
          <cell r="FF65" t="str">
            <v>Level 3</v>
          </cell>
          <cell r="FG65">
            <v>6</v>
          </cell>
          <cell r="FH65">
            <v>144</v>
          </cell>
          <cell r="FI65">
            <v>24</v>
          </cell>
          <cell r="FJ65" t="str">
            <v>Level 1</v>
          </cell>
          <cell r="FK65">
            <v>9</v>
          </cell>
          <cell r="FL65">
            <v>340</v>
          </cell>
          <cell r="FM65">
            <v>37.777777777777779</v>
          </cell>
          <cell r="FN65" t="str">
            <v>Level 2</v>
          </cell>
          <cell r="FO65" t="str">
            <v>-</v>
          </cell>
          <cell r="FP65" t="str">
            <v>-</v>
          </cell>
          <cell r="FQ65" t="str">
            <v>-</v>
          </cell>
          <cell r="FR65" t="str">
            <v>-</v>
          </cell>
          <cell r="FS65" t="str">
            <v>-</v>
          </cell>
          <cell r="FT65" t="str">
            <v>-</v>
          </cell>
          <cell r="FU65" t="str">
            <v>-</v>
          </cell>
          <cell r="FV65" t="str">
            <v>-</v>
          </cell>
          <cell r="FW65" t="str">
            <v>-</v>
          </cell>
          <cell r="FX65" t="str">
            <v>-</v>
          </cell>
          <cell r="FY65" t="str">
            <v>-</v>
          </cell>
          <cell r="FZ65" t="str">
            <v>-</v>
          </cell>
          <cell r="GA65" t="str">
            <v>-</v>
          </cell>
        </row>
        <row r="66">
          <cell r="A66" t="str">
            <v>A2554</v>
          </cell>
          <cell r="B66" t="str">
            <v>ALLIFYA ABIWANTARI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1</v>
          </cell>
          <cell r="FP66">
            <v>6</v>
          </cell>
          <cell r="FQ66">
            <v>6</v>
          </cell>
          <cell r="FR66" t="str">
            <v>Level 1</v>
          </cell>
          <cell r="FS66">
            <v>7</v>
          </cell>
          <cell r="FT66">
            <v>118</v>
          </cell>
          <cell r="FU66">
            <v>16.857142857142858</v>
          </cell>
          <cell r="FV66" t="str">
            <v>Level 1</v>
          </cell>
          <cell r="FW66" t="str">
            <v>-</v>
          </cell>
          <cell r="FX66" t="str">
            <v>-</v>
          </cell>
          <cell r="FY66" t="str">
            <v>-</v>
          </cell>
          <cell r="FZ66" t="str">
            <v>-</v>
          </cell>
          <cell r="GA66" t="str">
            <v>-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V"/>
      <sheetName val="GC"/>
      <sheetName val="RVO"/>
      <sheetName val="SBPV"/>
      <sheetName val="CC SK"/>
      <sheetName val="DELTA"/>
      <sheetName val="TEMA C1"/>
      <sheetName val="TEMA C2"/>
      <sheetName val="TEMA C3"/>
      <sheetName val="TEMA HAJI"/>
      <sheetName val="TEMA PD"/>
      <sheetName val="DRIVER"/>
      <sheetName val="AAV AUTO 2000"/>
      <sheetName val="DESIRE"/>
      <sheetName val="TANDEM"/>
      <sheetName val="TAMBAHAN"/>
      <sheetName val="MINICLASS"/>
      <sheetName val="KK"/>
      <sheetName val="WARMUP"/>
      <sheetName val="VAR C2"/>
      <sheetName val="VAR DC"/>
    </sheetNames>
    <sheetDataSet>
      <sheetData sheetId="0" refreshError="1">
        <row r="1">
          <cell r="A1" t="str">
            <v>PERIODE 1 DESEMBER 2024 AAV</v>
          </cell>
          <cell r="V1">
            <v>8046</v>
          </cell>
        </row>
        <row r="2">
          <cell r="A2" t="str">
            <v>TANGGAL 1 - 15 DESEMBER 2024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0</v>
          </cell>
          <cell r="F4">
            <v>45629</v>
          </cell>
          <cell r="G4">
            <v>0</v>
          </cell>
          <cell r="H4">
            <v>0</v>
          </cell>
          <cell r="I4">
            <v>45630</v>
          </cell>
          <cell r="J4">
            <v>0</v>
          </cell>
          <cell r="K4">
            <v>0</v>
          </cell>
          <cell r="L4">
            <v>45631</v>
          </cell>
          <cell r="M4">
            <v>0</v>
          </cell>
          <cell r="N4">
            <v>0</v>
          </cell>
          <cell r="O4">
            <v>45632</v>
          </cell>
          <cell r="P4">
            <v>0</v>
          </cell>
          <cell r="Q4">
            <v>0</v>
          </cell>
          <cell r="R4">
            <v>45633</v>
          </cell>
          <cell r="S4">
            <v>0</v>
          </cell>
          <cell r="T4">
            <v>45635</v>
          </cell>
          <cell r="U4">
            <v>0</v>
          </cell>
          <cell r="V4">
            <v>0</v>
          </cell>
          <cell r="W4">
            <v>45636</v>
          </cell>
          <cell r="X4">
            <v>0</v>
          </cell>
          <cell r="Y4">
            <v>0</v>
          </cell>
          <cell r="Z4">
            <v>45637</v>
          </cell>
          <cell r="AA4">
            <v>0</v>
          </cell>
          <cell r="AB4">
            <v>0</v>
          </cell>
          <cell r="AC4">
            <v>45638</v>
          </cell>
          <cell r="AD4">
            <v>0</v>
          </cell>
          <cell r="AE4">
            <v>0</v>
          </cell>
          <cell r="AF4">
            <v>45639</v>
          </cell>
          <cell r="AG4">
            <v>0</v>
          </cell>
          <cell r="AH4">
            <v>0</v>
          </cell>
          <cell r="AI4">
            <v>45640</v>
          </cell>
          <cell r="AJ4">
            <v>0</v>
          </cell>
          <cell r="AK4" t="str">
            <v xml:space="preserve">TOTAL AAV </v>
          </cell>
          <cell r="AL4" t="str">
            <v xml:space="preserve">TOTAL ERROR AAV </v>
          </cell>
          <cell r="AM4" t="str">
            <v>Total Slot</v>
          </cell>
        </row>
        <row r="5">
          <cell r="A5">
            <v>0</v>
          </cell>
          <cell r="B5">
            <v>0</v>
          </cell>
          <cell r="C5" t="str">
            <v>Slot 1</v>
          </cell>
          <cell r="D5" t="str">
            <v>Slot 2</v>
          </cell>
          <cell r="E5" t="str">
            <v>Slot 3</v>
          </cell>
          <cell r="F5" t="str">
            <v>Slot 1</v>
          </cell>
          <cell r="G5" t="str">
            <v>Slot 2</v>
          </cell>
          <cell r="H5" t="str">
            <v>Slot 3</v>
          </cell>
          <cell r="I5" t="str">
            <v>Slot 1</v>
          </cell>
          <cell r="J5" t="str">
            <v>Slot 2</v>
          </cell>
          <cell r="K5" t="str">
            <v>Slot 3</v>
          </cell>
          <cell r="L5" t="str">
            <v>Slot 1</v>
          </cell>
          <cell r="M5" t="str">
            <v>Slot 2</v>
          </cell>
          <cell r="N5" t="str">
            <v>Slot 3</v>
          </cell>
          <cell r="O5" t="str">
            <v>Slot 1</v>
          </cell>
          <cell r="P5" t="str">
            <v>Slot 2</v>
          </cell>
          <cell r="Q5" t="str">
            <v>Slot 3</v>
          </cell>
          <cell r="R5" t="str">
            <v>Slot 1</v>
          </cell>
          <cell r="S5" t="str">
            <v>Slot 2</v>
          </cell>
          <cell r="T5" t="str">
            <v>Slot 1</v>
          </cell>
          <cell r="U5" t="str">
            <v>Slot 2</v>
          </cell>
          <cell r="V5" t="str">
            <v>Slot 3</v>
          </cell>
          <cell r="W5" t="str">
            <v>Slot 1</v>
          </cell>
          <cell r="X5" t="str">
            <v>Slot 2</v>
          </cell>
          <cell r="Y5" t="str">
            <v>Slot 3</v>
          </cell>
          <cell r="Z5" t="str">
            <v>Slot 1</v>
          </cell>
          <cell r="AA5" t="str">
            <v>Slot 2</v>
          </cell>
          <cell r="AB5" t="str">
            <v>Slot 3</v>
          </cell>
          <cell r="AC5" t="str">
            <v>Slot 1</v>
          </cell>
          <cell r="AD5" t="str">
            <v>Slot 2</v>
          </cell>
          <cell r="AE5" t="str">
            <v>Slot 3</v>
          </cell>
          <cell r="AF5" t="str">
            <v>Slot 1</v>
          </cell>
          <cell r="AG5" t="str">
            <v>Slot 2</v>
          </cell>
          <cell r="AH5" t="str">
            <v>Slot 3</v>
          </cell>
          <cell r="AI5" t="str">
            <v>Slot 1</v>
          </cell>
          <cell r="AJ5" t="str">
            <v>Slot 2</v>
          </cell>
          <cell r="AK5">
            <v>0</v>
          </cell>
          <cell r="AL5">
            <v>0</v>
          </cell>
          <cell r="AM5">
            <v>0</v>
          </cell>
        </row>
        <row r="6">
          <cell r="A6">
            <v>90170</v>
          </cell>
          <cell r="B6" t="str">
            <v>AMRI ROHMATINI</v>
          </cell>
          <cell r="C6">
            <v>22</v>
          </cell>
          <cell r="D6">
            <v>0</v>
          </cell>
          <cell r="E6">
            <v>0</v>
          </cell>
          <cell r="F6">
            <v>35</v>
          </cell>
          <cell r="G6">
            <v>0</v>
          </cell>
          <cell r="H6">
            <v>0</v>
          </cell>
          <cell r="I6">
            <v>36</v>
          </cell>
          <cell r="J6">
            <v>0</v>
          </cell>
          <cell r="K6">
            <v>0</v>
          </cell>
          <cell r="L6">
            <v>47</v>
          </cell>
          <cell r="M6">
            <v>0</v>
          </cell>
          <cell r="N6">
            <v>0</v>
          </cell>
          <cell r="O6">
            <v>40</v>
          </cell>
          <cell r="P6">
            <v>0</v>
          </cell>
          <cell r="Q6">
            <v>0</v>
          </cell>
          <cell r="R6">
            <v>36</v>
          </cell>
          <cell r="S6">
            <v>0</v>
          </cell>
          <cell r="T6">
            <v>38</v>
          </cell>
          <cell r="U6">
            <v>0</v>
          </cell>
          <cell r="V6">
            <v>0</v>
          </cell>
          <cell r="W6">
            <v>33</v>
          </cell>
          <cell r="X6">
            <v>0</v>
          </cell>
          <cell r="Y6">
            <v>0</v>
          </cell>
          <cell r="Z6">
            <v>40</v>
          </cell>
          <cell r="AA6">
            <v>0</v>
          </cell>
          <cell r="AB6">
            <v>0</v>
          </cell>
          <cell r="AC6">
            <v>50</v>
          </cell>
          <cell r="AD6">
            <v>0</v>
          </cell>
          <cell r="AE6">
            <v>0</v>
          </cell>
          <cell r="AF6">
            <v>37</v>
          </cell>
          <cell r="AG6">
            <v>0</v>
          </cell>
          <cell r="AH6">
            <v>0</v>
          </cell>
          <cell r="AI6">
            <v>35</v>
          </cell>
          <cell r="AJ6">
            <v>0</v>
          </cell>
          <cell r="AK6">
            <v>449</v>
          </cell>
          <cell r="AL6">
            <v>0</v>
          </cell>
          <cell r="AM6">
            <v>12</v>
          </cell>
        </row>
        <row r="7">
          <cell r="A7">
            <v>90557</v>
          </cell>
          <cell r="B7" t="str">
            <v>TIFANI EKA ALCISHA</v>
          </cell>
          <cell r="C7">
            <v>25</v>
          </cell>
          <cell r="D7">
            <v>56</v>
          </cell>
          <cell r="E7">
            <v>0</v>
          </cell>
          <cell r="F7">
            <v>49</v>
          </cell>
          <cell r="G7">
            <v>57</v>
          </cell>
          <cell r="H7">
            <v>0</v>
          </cell>
          <cell r="I7">
            <v>45</v>
          </cell>
          <cell r="J7">
            <v>52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47</v>
          </cell>
          <cell r="P7">
            <v>47</v>
          </cell>
          <cell r="Q7">
            <v>0</v>
          </cell>
          <cell r="R7">
            <v>0</v>
          </cell>
          <cell r="S7">
            <v>0</v>
          </cell>
          <cell r="T7">
            <v>50</v>
          </cell>
          <cell r="U7">
            <v>48</v>
          </cell>
          <cell r="V7">
            <v>0</v>
          </cell>
          <cell r="W7">
            <v>43</v>
          </cell>
          <cell r="X7">
            <v>67</v>
          </cell>
          <cell r="Y7">
            <v>0</v>
          </cell>
          <cell r="Z7">
            <v>48</v>
          </cell>
          <cell r="AA7">
            <v>55</v>
          </cell>
          <cell r="AB7">
            <v>0</v>
          </cell>
          <cell r="AC7">
            <v>60</v>
          </cell>
          <cell r="AD7">
            <v>55</v>
          </cell>
          <cell r="AE7">
            <v>0</v>
          </cell>
          <cell r="AF7">
            <v>51</v>
          </cell>
          <cell r="AG7">
            <v>45</v>
          </cell>
          <cell r="AH7">
            <v>0</v>
          </cell>
          <cell r="AI7">
            <v>0</v>
          </cell>
          <cell r="AJ7">
            <v>0</v>
          </cell>
          <cell r="AK7">
            <v>900</v>
          </cell>
          <cell r="AL7">
            <v>0</v>
          </cell>
          <cell r="AM7">
            <v>18</v>
          </cell>
        </row>
        <row r="8">
          <cell r="A8">
            <v>90565</v>
          </cell>
          <cell r="B8" t="str">
            <v>ELISABETH YOVITA NATHANIA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40</v>
          </cell>
          <cell r="I8">
            <v>32</v>
          </cell>
          <cell r="J8">
            <v>42</v>
          </cell>
          <cell r="K8">
            <v>0</v>
          </cell>
          <cell r="L8">
            <v>44</v>
          </cell>
          <cell r="M8">
            <v>51</v>
          </cell>
          <cell r="N8">
            <v>0</v>
          </cell>
          <cell r="O8">
            <v>35</v>
          </cell>
          <cell r="P8">
            <v>35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38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38</v>
          </cell>
          <cell r="AH8">
            <v>0</v>
          </cell>
          <cell r="AI8">
            <v>27</v>
          </cell>
          <cell r="AJ8">
            <v>41</v>
          </cell>
          <cell r="AK8">
            <v>423</v>
          </cell>
          <cell r="AL8">
            <v>0</v>
          </cell>
          <cell r="AM8">
            <v>11</v>
          </cell>
        </row>
        <row r="9">
          <cell r="A9" t="str">
            <v>A0349</v>
          </cell>
          <cell r="B9" t="str">
            <v>Ahmad Zainal Arifin</v>
          </cell>
          <cell r="C9">
            <v>0</v>
          </cell>
          <cell r="D9">
            <v>43</v>
          </cell>
          <cell r="E9">
            <v>23</v>
          </cell>
          <cell r="F9">
            <v>0</v>
          </cell>
          <cell r="G9">
            <v>50</v>
          </cell>
          <cell r="H9">
            <v>35</v>
          </cell>
          <cell r="I9">
            <v>0</v>
          </cell>
          <cell r="J9">
            <v>40</v>
          </cell>
          <cell r="K9">
            <v>40</v>
          </cell>
          <cell r="L9">
            <v>0</v>
          </cell>
          <cell r="M9">
            <v>50</v>
          </cell>
          <cell r="N9">
            <v>37</v>
          </cell>
          <cell r="O9">
            <v>0</v>
          </cell>
          <cell r="P9">
            <v>0</v>
          </cell>
          <cell r="Q9">
            <v>45</v>
          </cell>
          <cell r="R9">
            <v>35</v>
          </cell>
          <cell r="S9">
            <v>39</v>
          </cell>
          <cell r="T9">
            <v>0</v>
          </cell>
          <cell r="U9">
            <v>43</v>
          </cell>
          <cell r="V9">
            <v>41</v>
          </cell>
          <cell r="W9">
            <v>0</v>
          </cell>
          <cell r="X9">
            <v>50</v>
          </cell>
          <cell r="Y9">
            <v>50</v>
          </cell>
          <cell r="Z9">
            <v>0</v>
          </cell>
          <cell r="AA9">
            <v>40</v>
          </cell>
          <cell r="AB9">
            <v>39</v>
          </cell>
          <cell r="AC9">
            <v>0</v>
          </cell>
          <cell r="AD9">
            <v>40</v>
          </cell>
          <cell r="AE9">
            <v>40</v>
          </cell>
          <cell r="AF9">
            <v>0</v>
          </cell>
          <cell r="AG9">
            <v>37</v>
          </cell>
          <cell r="AH9">
            <v>51</v>
          </cell>
          <cell r="AI9">
            <v>32</v>
          </cell>
          <cell r="AJ9">
            <v>0</v>
          </cell>
          <cell r="AK9">
            <v>900</v>
          </cell>
          <cell r="AL9">
            <v>0</v>
          </cell>
          <cell r="AM9">
            <v>22</v>
          </cell>
        </row>
        <row r="10">
          <cell r="A10" t="str">
            <v>A1945</v>
          </cell>
          <cell r="B10" t="str">
            <v>MARIA CHINDRYANITA GALA</v>
          </cell>
          <cell r="C10">
            <v>24</v>
          </cell>
          <cell r="D10">
            <v>0</v>
          </cell>
          <cell r="E10">
            <v>0</v>
          </cell>
          <cell r="F10">
            <v>31</v>
          </cell>
          <cell r="G10">
            <v>0</v>
          </cell>
          <cell r="H10">
            <v>0</v>
          </cell>
          <cell r="I10">
            <v>31</v>
          </cell>
          <cell r="J10">
            <v>30</v>
          </cell>
          <cell r="K10">
            <v>0</v>
          </cell>
          <cell r="L10">
            <v>48</v>
          </cell>
          <cell r="M10">
            <v>37</v>
          </cell>
          <cell r="N10">
            <v>0</v>
          </cell>
          <cell r="O10">
            <v>40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38</v>
          </cell>
          <cell r="U10">
            <v>37</v>
          </cell>
          <cell r="V10">
            <v>0</v>
          </cell>
          <cell r="W10">
            <v>34</v>
          </cell>
          <cell r="X10">
            <v>44</v>
          </cell>
          <cell r="Y10">
            <v>0</v>
          </cell>
          <cell r="Z10">
            <v>33</v>
          </cell>
          <cell r="AA10">
            <v>32</v>
          </cell>
          <cell r="AB10">
            <v>0</v>
          </cell>
          <cell r="AC10">
            <v>53</v>
          </cell>
          <cell r="AD10">
            <v>35</v>
          </cell>
          <cell r="AE10">
            <v>0</v>
          </cell>
          <cell r="AF10">
            <v>40</v>
          </cell>
          <cell r="AG10">
            <v>32</v>
          </cell>
          <cell r="AH10">
            <v>0</v>
          </cell>
          <cell r="AI10">
            <v>0</v>
          </cell>
          <cell r="AJ10">
            <v>0</v>
          </cell>
          <cell r="AK10">
            <v>619</v>
          </cell>
          <cell r="AL10">
            <v>0</v>
          </cell>
          <cell r="AM10">
            <v>17</v>
          </cell>
        </row>
        <row r="11">
          <cell r="A11" t="str">
            <v>A2066</v>
          </cell>
          <cell r="B11" t="str">
            <v>YULIANT EFENDI</v>
          </cell>
          <cell r="C11">
            <v>0</v>
          </cell>
          <cell r="D11">
            <v>46</v>
          </cell>
          <cell r="E11">
            <v>26</v>
          </cell>
          <cell r="F11">
            <v>0</v>
          </cell>
          <cell r="G11">
            <v>40</v>
          </cell>
          <cell r="H11">
            <v>45</v>
          </cell>
          <cell r="I11">
            <v>0</v>
          </cell>
          <cell r="J11">
            <v>42</v>
          </cell>
          <cell r="K11">
            <v>48</v>
          </cell>
          <cell r="L11">
            <v>0</v>
          </cell>
          <cell r="M11">
            <v>52</v>
          </cell>
          <cell r="N11">
            <v>38</v>
          </cell>
          <cell r="O11">
            <v>0</v>
          </cell>
          <cell r="P11">
            <v>38</v>
          </cell>
          <cell r="Q11">
            <v>0</v>
          </cell>
          <cell r="R11">
            <v>32</v>
          </cell>
          <cell r="S11">
            <v>42</v>
          </cell>
          <cell r="T11">
            <v>0</v>
          </cell>
          <cell r="U11">
            <v>53</v>
          </cell>
          <cell r="V11">
            <v>47</v>
          </cell>
          <cell r="W11">
            <v>0</v>
          </cell>
          <cell r="X11">
            <v>52</v>
          </cell>
          <cell r="Y11">
            <v>54</v>
          </cell>
          <cell r="Z11">
            <v>0</v>
          </cell>
          <cell r="AA11">
            <v>45</v>
          </cell>
          <cell r="AB11">
            <v>33</v>
          </cell>
          <cell r="AC11">
            <v>0</v>
          </cell>
          <cell r="AD11">
            <v>32</v>
          </cell>
          <cell r="AE11">
            <v>45</v>
          </cell>
          <cell r="AF11">
            <v>0</v>
          </cell>
          <cell r="AG11">
            <v>32</v>
          </cell>
          <cell r="AH11">
            <v>47</v>
          </cell>
          <cell r="AI11">
            <v>30</v>
          </cell>
          <cell r="AJ11">
            <v>35</v>
          </cell>
          <cell r="AK11">
            <v>954</v>
          </cell>
          <cell r="AL11">
            <v>0</v>
          </cell>
          <cell r="AM11">
            <v>23</v>
          </cell>
        </row>
        <row r="12">
          <cell r="A12" t="str">
            <v>A2615</v>
          </cell>
          <cell r="B12" t="str">
            <v>NOVITA LANGKAI</v>
          </cell>
          <cell r="C12">
            <v>25</v>
          </cell>
          <cell r="D12">
            <v>41</v>
          </cell>
          <cell r="E12">
            <v>25</v>
          </cell>
          <cell r="F12">
            <v>0</v>
          </cell>
          <cell r="G12">
            <v>49</v>
          </cell>
          <cell r="H12">
            <v>38</v>
          </cell>
          <cell r="I12">
            <v>0</v>
          </cell>
          <cell r="J12">
            <v>47</v>
          </cell>
          <cell r="K12">
            <v>44</v>
          </cell>
          <cell r="L12">
            <v>0</v>
          </cell>
          <cell r="M12">
            <v>48</v>
          </cell>
          <cell r="N12">
            <v>40</v>
          </cell>
          <cell r="O12">
            <v>0</v>
          </cell>
          <cell r="P12">
            <v>43</v>
          </cell>
          <cell r="Q12">
            <v>44</v>
          </cell>
          <cell r="R12">
            <v>40</v>
          </cell>
          <cell r="S12">
            <v>37</v>
          </cell>
          <cell r="T12">
            <v>0</v>
          </cell>
          <cell r="U12">
            <v>46</v>
          </cell>
          <cell r="V12">
            <v>42</v>
          </cell>
          <cell r="W12">
            <v>0</v>
          </cell>
          <cell r="X12">
            <v>51</v>
          </cell>
          <cell r="Y12">
            <v>55</v>
          </cell>
          <cell r="Z12">
            <v>0</v>
          </cell>
          <cell r="AA12">
            <v>41</v>
          </cell>
          <cell r="AB12">
            <v>38</v>
          </cell>
          <cell r="AC12">
            <v>0</v>
          </cell>
          <cell r="AD12">
            <v>49</v>
          </cell>
          <cell r="AE12">
            <v>46</v>
          </cell>
          <cell r="AF12">
            <v>0</v>
          </cell>
          <cell r="AG12">
            <v>0</v>
          </cell>
          <cell r="AH12">
            <v>0</v>
          </cell>
          <cell r="AI12">
            <v>36</v>
          </cell>
          <cell r="AJ12">
            <v>50</v>
          </cell>
          <cell r="AK12">
            <v>975</v>
          </cell>
          <cell r="AL12">
            <v>0</v>
          </cell>
          <cell r="AM12">
            <v>23</v>
          </cell>
        </row>
        <row r="13">
          <cell r="A13" t="str">
            <v>A2873</v>
          </cell>
          <cell r="B13" t="str">
            <v>CHRISTOPHER LAKSAWANA</v>
          </cell>
          <cell r="C13">
            <v>0</v>
          </cell>
          <cell r="D13">
            <v>45</v>
          </cell>
          <cell r="E13">
            <v>15</v>
          </cell>
          <cell r="F13">
            <v>0</v>
          </cell>
          <cell r="G13">
            <v>34</v>
          </cell>
          <cell r="H13">
            <v>39</v>
          </cell>
          <cell r="I13">
            <v>0</v>
          </cell>
          <cell r="J13">
            <v>37</v>
          </cell>
          <cell r="K13">
            <v>44</v>
          </cell>
          <cell r="L13">
            <v>0</v>
          </cell>
          <cell r="M13">
            <v>49</v>
          </cell>
          <cell r="N13">
            <v>29</v>
          </cell>
          <cell r="O13">
            <v>0</v>
          </cell>
          <cell r="P13">
            <v>31</v>
          </cell>
          <cell r="Q13">
            <v>48</v>
          </cell>
          <cell r="R13">
            <v>29</v>
          </cell>
          <cell r="S13">
            <v>37</v>
          </cell>
          <cell r="T13">
            <v>0</v>
          </cell>
          <cell r="U13">
            <v>38</v>
          </cell>
          <cell r="V13">
            <v>30</v>
          </cell>
          <cell r="W13">
            <v>0</v>
          </cell>
          <cell r="X13">
            <v>46</v>
          </cell>
          <cell r="Y13">
            <v>45</v>
          </cell>
          <cell r="Z13">
            <v>0</v>
          </cell>
          <cell r="AA13">
            <v>42</v>
          </cell>
          <cell r="AB13">
            <v>37</v>
          </cell>
          <cell r="AC13">
            <v>0</v>
          </cell>
          <cell r="AD13">
            <v>42</v>
          </cell>
          <cell r="AE13">
            <v>41</v>
          </cell>
          <cell r="AF13">
            <v>0</v>
          </cell>
          <cell r="AG13">
            <v>39</v>
          </cell>
          <cell r="AH13">
            <v>53</v>
          </cell>
          <cell r="AI13">
            <v>0</v>
          </cell>
          <cell r="AJ13">
            <v>0</v>
          </cell>
          <cell r="AK13">
            <v>850</v>
          </cell>
          <cell r="AL13">
            <v>0</v>
          </cell>
          <cell r="AM13">
            <v>22</v>
          </cell>
        </row>
        <row r="14">
          <cell r="A14" t="str">
            <v>A2879</v>
          </cell>
          <cell r="B14" t="str">
            <v>FAUZI</v>
          </cell>
          <cell r="C14">
            <v>18</v>
          </cell>
          <cell r="D14">
            <v>0</v>
          </cell>
          <cell r="E14">
            <v>20</v>
          </cell>
          <cell r="F14">
            <v>0</v>
          </cell>
          <cell r="G14">
            <v>46</v>
          </cell>
          <cell r="H14">
            <v>0</v>
          </cell>
          <cell r="I14">
            <v>0</v>
          </cell>
          <cell r="J14">
            <v>33</v>
          </cell>
          <cell r="K14">
            <v>45</v>
          </cell>
          <cell r="L14">
            <v>0</v>
          </cell>
          <cell r="M14">
            <v>0</v>
          </cell>
          <cell r="N14">
            <v>34</v>
          </cell>
          <cell r="O14">
            <v>0</v>
          </cell>
          <cell r="P14">
            <v>44</v>
          </cell>
          <cell r="Q14">
            <v>54</v>
          </cell>
          <cell r="R14">
            <v>37</v>
          </cell>
          <cell r="S14">
            <v>0</v>
          </cell>
          <cell r="T14">
            <v>0</v>
          </cell>
          <cell r="U14">
            <v>45</v>
          </cell>
          <cell r="V14">
            <v>45</v>
          </cell>
          <cell r="W14">
            <v>0</v>
          </cell>
          <cell r="X14">
            <v>47</v>
          </cell>
          <cell r="Y14">
            <v>49</v>
          </cell>
          <cell r="Z14">
            <v>0</v>
          </cell>
          <cell r="AA14">
            <v>44</v>
          </cell>
          <cell r="AB14">
            <v>38</v>
          </cell>
          <cell r="AC14">
            <v>0</v>
          </cell>
          <cell r="AD14">
            <v>46</v>
          </cell>
          <cell r="AE14">
            <v>43</v>
          </cell>
          <cell r="AF14">
            <v>0</v>
          </cell>
          <cell r="AG14">
            <v>0</v>
          </cell>
          <cell r="AH14">
            <v>0</v>
          </cell>
          <cell r="AI14">
            <v>38</v>
          </cell>
          <cell r="AJ14">
            <v>44</v>
          </cell>
          <cell r="AK14">
            <v>770</v>
          </cell>
          <cell r="AL14">
            <v>0</v>
          </cell>
          <cell r="AM14">
            <v>19</v>
          </cell>
        </row>
        <row r="15">
          <cell r="A15" t="str">
            <v>A3498</v>
          </cell>
          <cell r="B15" t="str">
            <v>KIRANA AMILYA PASCHA</v>
          </cell>
          <cell r="C15">
            <v>0</v>
          </cell>
          <cell r="D15">
            <v>0</v>
          </cell>
          <cell r="E15">
            <v>0</v>
          </cell>
          <cell r="F15">
            <v>26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29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35</v>
          </cell>
          <cell r="AG15">
            <v>0</v>
          </cell>
          <cell r="AH15">
            <v>0</v>
          </cell>
          <cell r="AI15">
            <v>0</v>
          </cell>
          <cell r="AJ15">
            <v>37</v>
          </cell>
          <cell r="AK15">
            <v>127</v>
          </cell>
          <cell r="AL15">
            <v>0</v>
          </cell>
          <cell r="AM15">
            <v>4</v>
          </cell>
        </row>
        <row r="16">
          <cell r="A16" t="str">
            <v>A1941</v>
          </cell>
          <cell r="B16" t="str">
            <v>HANA CHRISTINA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32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32</v>
          </cell>
          <cell r="AL16">
            <v>0</v>
          </cell>
          <cell r="AM16">
            <v>1</v>
          </cell>
        </row>
        <row r="17">
          <cell r="A17" t="str">
            <v>A4247</v>
          </cell>
          <cell r="B17" t="str">
            <v>WA ODE ALYA SHINTA AMALIA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31</v>
          </cell>
          <cell r="T17">
            <v>0</v>
          </cell>
          <cell r="U17">
            <v>0</v>
          </cell>
          <cell r="V17">
            <v>0</v>
          </cell>
          <cell r="W17">
            <v>25</v>
          </cell>
          <cell r="X17">
            <v>0</v>
          </cell>
          <cell r="Y17">
            <v>35</v>
          </cell>
          <cell r="Z17">
            <v>29</v>
          </cell>
          <cell r="AA17">
            <v>0</v>
          </cell>
          <cell r="AB17">
            <v>32</v>
          </cell>
          <cell r="AC17">
            <v>36</v>
          </cell>
          <cell r="AD17">
            <v>0</v>
          </cell>
          <cell r="AE17">
            <v>38</v>
          </cell>
          <cell r="AF17">
            <v>0</v>
          </cell>
          <cell r="AG17">
            <v>30</v>
          </cell>
          <cell r="AH17">
            <v>44</v>
          </cell>
          <cell r="AI17">
            <v>0</v>
          </cell>
          <cell r="AJ17">
            <v>0</v>
          </cell>
          <cell r="AK17">
            <v>300</v>
          </cell>
          <cell r="AL17">
            <v>0</v>
          </cell>
          <cell r="AM17">
            <v>9</v>
          </cell>
        </row>
        <row r="18">
          <cell r="A18" t="str">
            <v>A4348</v>
          </cell>
          <cell r="B18" t="str">
            <v>RISKA WULAN NAWANGSARI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33</v>
          </cell>
          <cell r="M18">
            <v>33</v>
          </cell>
          <cell r="N18">
            <v>29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95</v>
          </cell>
          <cell r="AL18">
            <v>0</v>
          </cell>
          <cell r="AM18">
            <v>3</v>
          </cell>
        </row>
        <row r="19">
          <cell r="A19" t="str">
            <v>A4404</v>
          </cell>
          <cell r="B19" t="str">
            <v>Antonia Maria Ajeng Galuh Dewanti</v>
          </cell>
          <cell r="C19">
            <v>20</v>
          </cell>
          <cell r="D19">
            <v>0</v>
          </cell>
          <cell r="E19">
            <v>0</v>
          </cell>
          <cell r="F19">
            <v>24</v>
          </cell>
          <cell r="G19">
            <v>0</v>
          </cell>
          <cell r="H19">
            <v>0</v>
          </cell>
          <cell r="I19">
            <v>24</v>
          </cell>
          <cell r="J19">
            <v>0</v>
          </cell>
          <cell r="K19">
            <v>0</v>
          </cell>
          <cell r="L19">
            <v>0</v>
          </cell>
          <cell r="M19">
            <v>35</v>
          </cell>
          <cell r="N19">
            <v>0</v>
          </cell>
          <cell r="O19">
            <v>23</v>
          </cell>
          <cell r="P19">
            <v>26</v>
          </cell>
          <cell r="Q19">
            <v>0</v>
          </cell>
          <cell r="R19">
            <v>0</v>
          </cell>
          <cell r="S19">
            <v>0</v>
          </cell>
          <cell r="T19">
            <v>27</v>
          </cell>
          <cell r="U19">
            <v>0</v>
          </cell>
          <cell r="V19">
            <v>0</v>
          </cell>
          <cell r="W19">
            <v>21</v>
          </cell>
          <cell r="X19">
            <v>0</v>
          </cell>
          <cell r="Y19">
            <v>0</v>
          </cell>
          <cell r="Z19">
            <v>30</v>
          </cell>
          <cell r="AA19">
            <v>21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21</v>
          </cell>
          <cell r="AG19">
            <v>32</v>
          </cell>
          <cell r="AH19">
            <v>0</v>
          </cell>
          <cell r="AI19">
            <v>0</v>
          </cell>
          <cell r="AJ19">
            <v>0</v>
          </cell>
          <cell r="AK19">
            <v>304</v>
          </cell>
          <cell r="AL19">
            <v>2</v>
          </cell>
          <cell r="AM19">
            <v>12</v>
          </cell>
        </row>
        <row r="20">
          <cell r="A20" t="str">
            <v>A4428</v>
          </cell>
          <cell r="B20" t="str">
            <v>FERDIAN ANGGA RACHMADHANI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25</v>
          </cell>
          <cell r="Q20">
            <v>25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29</v>
          </cell>
          <cell r="AI20">
            <v>0</v>
          </cell>
          <cell r="AJ20">
            <v>29</v>
          </cell>
          <cell r="AK20">
            <v>108</v>
          </cell>
          <cell r="AL20">
            <v>0</v>
          </cell>
          <cell r="AM20">
            <v>4</v>
          </cell>
        </row>
        <row r="23">
          <cell r="A23">
            <v>0</v>
          </cell>
          <cell r="B23" t="str">
            <v>Mengetahui,</v>
          </cell>
        </row>
        <row r="24">
          <cell r="A24">
            <v>0</v>
          </cell>
          <cell r="B24">
            <v>0</v>
          </cell>
          <cell r="AL24" t="str">
            <v>Avg AAV/Slot</v>
          </cell>
          <cell r="AM24" t="str">
            <v>Level</v>
          </cell>
        </row>
        <row r="25">
          <cell r="A25">
            <v>0</v>
          </cell>
          <cell r="B25">
            <v>0</v>
          </cell>
          <cell r="AL25">
            <v>0</v>
          </cell>
          <cell r="AM25">
            <v>0</v>
          </cell>
        </row>
        <row r="26">
          <cell r="A26">
            <v>0</v>
          </cell>
          <cell r="B26">
            <v>0</v>
          </cell>
          <cell r="AL26">
            <v>0</v>
          </cell>
          <cell r="AM26" t="str">
            <v>Level 1</v>
          </cell>
        </row>
        <row r="27">
          <cell r="A27">
            <v>0</v>
          </cell>
          <cell r="B27">
            <v>0</v>
          </cell>
          <cell r="AL27">
            <v>29</v>
          </cell>
          <cell r="AM27" t="str">
            <v>Level 2</v>
          </cell>
        </row>
        <row r="28">
          <cell r="A28">
            <v>0</v>
          </cell>
          <cell r="B28">
            <v>0</v>
          </cell>
          <cell r="AL28">
            <v>40</v>
          </cell>
          <cell r="AM28" t="str">
            <v>Level 3</v>
          </cell>
        </row>
        <row r="29">
          <cell r="A29">
            <v>0</v>
          </cell>
          <cell r="B29">
            <v>0</v>
          </cell>
        </row>
        <row r="30">
          <cell r="A30">
            <v>0</v>
          </cell>
          <cell r="B30" t="str">
            <v xml:space="preserve">SRI RAHAYU GUNADI </v>
          </cell>
        </row>
        <row r="31">
          <cell r="A31">
            <v>0</v>
          </cell>
          <cell r="B31" t="str">
            <v>HC DOC HEAD</v>
          </cell>
        </row>
      </sheetData>
      <sheetData sheetId="1" refreshError="1">
        <row r="1">
          <cell r="A1" t="str">
            <v>PERIODE 1 DESEMBER 2024 GC</v>
          </cell>
        </row>
        <row r="2">
          <cell r="A2" t="str">
            <v>TANGGAL 1 - 15 DESEMBER 2024</v>
          </cell>
        </row>
        <row r="3">
          <cell r="A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45629</v>
          </cell>
          <cell r="F4">
            <v>0</v>
          </cell>
          <cell r="G4">
            <v>45630</v>
          </cell>
          <cell r="H4">
            <v>0</v>
          </cell>
          <cell r="I4">
            <v>45631</v>
          </cell>
          <cell r="J4">
            <v>0</v>
          </cell>
          <cell r="K4">
            <v>45632</v>
          </cell>
          <cell r="L4">
            <v>0</v>
          </cell>
          <cell r="M4">
            <v>45633</v>
          </cell>
          <cell r="N4">
            <v>0</v>
          </cell>
          <cell r="O4">
            <v>45635</v>
          </cell>
          <cell r="P4">
            <v>0</v>
          </cell>
          <cell r="Q4">
            <v>45636</v>
          </cell>
          <cell r="R4">
            <v>0</v>
          </cell>
          <cell r="S4">
            <v>45638</v>
          </cell>
          <cell r="T4">
            <v>0</v>
          </cell>
          <cell r="U4">
            <v>45639</v>
          </cell>
          <cell r="V4">
            <v>0</v>
          </cell>
          <cell r="W4">
            <v>45640</v>
          </cell>
          <cell r="X4">
            <v>0</v>
          </cell>
          <cell r="Y4" t="str">
            <v>TOTAL SLOT</v>
          </cell>
        </row>
        <row r="5">
          <cell r="A5">
            <v>0</v>
          </cell>
          <cell r="B5">
            <v>0</v>
          </cell>
          <cell r="C5" t="str">
            <v>SLOT 1</v>
          </cell>
          <cell r="D5" t="str">
            <v>SLOT 2</v>
          </cell>
          <cell r="E5" t="str">
            <v>SLOT 1</v>
          </cell>
          <cell r="F5" t="str">
            <v>SLOT 2</v>
          </cell>
          <cell r="G5" t="str">
            <v>SLOT 1</v>
          </cell>
          <cell r="H5" t="str">
            <v>SLOT 2</v>
          </cell>
          <cell r="I5" t="str">
            <v>SLOT 1</v>
          </cell>
          <cell r="J5" t="str">
            <v>SLOT 2</v>
          </cell>
          <cell r="K5" t="str">
            <v>SLOT 1</v>
          </cell>
          <cell r="L5" t="str">
            <v>SLOT 2</v>
          </cell>
          <cell r="M5" t="str">
            <v>SLOT 1</v>
          </cell>
          <cell r="N5" t="str">
            <v>SLOT 2</v>
          </cell>
          <cell r="O5" t="str">
            <v>SLOT 1</v>
          </cell>
          <cell r="P5" t="str">
            <v>SLOT 2</v>
          </cell>
          <cell r="Q5" t="str">
            <v>SLOT 1</v>
          </cell>
          <cell r="R5" t="str">
            <v>SLOT 2</v>
          </cell>
          <cell r="S5" t="str">
            <v>SLOT 1</v>
          </cell>
          <cell r="T5" t="str">
            <v>SLOT 2</v>
          </cell>
          <cell r="U5" t="str">
            <v>SLOT 1</v>
          </cell>
          <cell r="V5" t="str">
            <v>SLOT 2</v>
          </cell>
          <cell r="W5" t="str">
            <v>SLOT 1</v>
          </cell>
          <cell r="X5" t="str">
            <v>SLOT 2</v>
          </cell>
          <cell r="Y5">
            <v>0</v>
          </cell>
        </row>
        <row r="6">
          <cell r="A6" t="str">
            <v>A2116</v>
          </cell>
          <cell r="B6" t="str">
            <v>AGNES SILITONGA</v>
          </cell>
          <cell r="C6">
            <v>38</v>
          </cell>
          <cell r="D6">
            <v>18</v>
          </cell>
          <cell r="E6">
            <v>42</v>
          </cell>
          <cell r="F6">
            <v>27</v>
          </cell>
          <cell r="G6">
            <v>38</v>
          </cell>
          <cell r="H6">
            <v>25</v>
          </cell>
          <cell r="I6">
            <v>0</v>
          </cell>
          <cell r="J6">
            <v>0</v>
          </cell>
          <cell r="K6">
            <v>0</v>
          </cell>
          <cell r="L6">
            <v>31</v>
          </cell>
          <cell r="M6">
            <v>0</v>
          </cell>
          <cell r="N6">
            <v>13</v>
          </cell>
          <cell r="O6">
            <v>36</v>
          </cell>
          <cell r="P6">
            <v>0</v>
          </cell>
          <cell r="Q6">
            <v>0</v>
          </cell>
          <cell r="R6">
            <v>0</v>
          </cell>
          <cell r="S6">
            <v>36</v>
          </cell>
          <cell r="T6">
            <v>29</v>
          </cell>
          <cell r="U6">
            <v>38</v>
          </cell>
          <cell r="V6">
            <v>32</v>
          </cell>
          <cell r="W6">
            <v>38</v>
          </cell>
          <cell r="X6">
            <v>25</v>
          </cell>
          <cell r="Y6">
            <v>15</v>
          </cell>
        </row>
        <row r="7">
          <cell r="A7" t="str">
            <v>A2646</v>
          </cell>
          <cell r="B7" t="str">
            <v>ANISA PUTRI ERAWATI</v>
          </cell>
          <cell r="C7">
            <v>52</v>
          </cell>
          <cell r="D7">
            <v>29</v>
          </cell>
          <cell r="E7">
            <v>55</v>
          </cell>
          <cell r="F7">
            <v>26</v>
          </cell>
          <cell r="G7">
            <v>53</v>
          </cell>
          <cell r="H7">
            <v>35</v>
          </cell>
          <cell r="I7">
            <v>50</v>
          </cell>
          <cell r="J7">
            <v>35</v>
          </cell>
          <cell r="K7">
            <v>30</v>
          </cell>
          <cell r="L7">
            <v>43</v>
          </cell>
          <cell r="M7">
            <v>32</v>
          </cell>
          <cell r="N7">
            <v>22</v>
          </cell>
          <cell r="O7">
            <v>52</v>
          </cell>
          <cell r="P7">
            <v>35</v>
          </cell>
          <cell r="Q7">
            <v>46</v>
          </cell>
          <cell r="R7">
            <v>48</v>
          </cell>
          <cell r="S7">
            <v>56</v>
          </cell>
          <cell r="T7">
            <v>40</v>
          </cell>
          <cell r="U7">
            <v>47</v>
          </cell>
          <cell r="V7">
            <v>52</v>
          </cell>
          <cell r="W7">
            <v>44</v>
          </cell>
          <cell r="X7">
            <v>43</v>
          </cell>
          <cell r="Y7">
            <v>22</v>
          </cell>
        </row>
        <row r="8">
          <cell r="A8" t="str">
            <v>A2065</v>
          </cell>
          <cell r="B8" t="str">
            <v>EVAN AHID OETOYO</v>
          </cell>
          <cell r="C8">
            <v>50</v>
          </cell>
          <cell r="D8">
            <v>17</v>
          </cell>
          <cell r="E8">
            <v>51</v>
          </cell>
          <cell r="F8">
            <v>27</v>
          </cell>
          <cell r="G8">
            <v>53</v>
          </cell>
          <cell r="H8">
            <v>24</v>
          </cell>
          <cell r="I8">
            <v>50</v>
          </cell>
          <cell r="J8">
            <v>26</v>
          </cell>
          <cell r="K8">
            <v>30</v>
          </cell>
          <cell r="L8">
            <v>0</v>
          </cell>
          <cell r="M8">
            <v>32</v>
          </cell>
          <cell r="N8">
            <v>0</v>
          </cell>
          <cell r="O8">
            <v>54</v>
          </cell>
          <cell r="P8">
            <v>31</v>
          </cell>
          <cell r="Q8">
            <v>52</v>
          </cell>
          <cell r="R8">
            <v>33</v>
          </cell>
          <cell r="S8">
            <v>43</v>
          </cell>
          <cell r="T8">
            <v>35</v>
          </cell>
          <cell r="U8">
            <v>45</v>
          </cell>
          <cell r="V8">
            <v>0</v>
          </cell>
          <cell r="W8">
            <v>38</v>
          </cell>
          <cell r="X8">
            <v>0</v>
          </cell>
          <cell r="Y8">
            <v>18</v>
          </cell>
        </row>
        <row r="9">
          <cell r="A9" t="str">
            <v>A3126</v>
          </cell>
          <cell r="B9" t="str">
            <v>CINDY FELICIA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49</v>
          </cell>
          <cell r="J9">
            <v>14</v>
          </cell>
          <cell r="K9">
            <v>33</v>
          </cell>
          <cell r="L9">
            <v>35</v>
          </cell>
          <cell r="M9">
            <v>34</v>
          </cell>
          <cell r="N9">
            <v>28</v>
          </cell>
          <cell r="O9">
            <v>48</v>
          </cell>
          <cell r="P9">
            <v>25</v>
          </cell>
          <cell r="Q9">
            <v>44</v>
          </cell>
          <cell r="R9">
            <v>50</v>
          </cell>
          <cell r="S9">
            <v>51</v>
          </cell>
          <cell r="T9">
            <v>34</v>
          </cell>
          <cell r="U9">
            <v>50</v>
          </cell>
          <cell r="V9">
            <v>40</v>
          </cell>
          <cell r="W9">
            <v>48</v>
          </cell>
          <cell r="X9">
            <v>35</v>
          </cell>
          <cell r="Y9">
            <v>16</v>
          </cell>
        </row>
        <row r="10">
          <cell r="A10" t="str">
            <v>A3145</v>
          </cell>
          <cell r="B10" t="str">
            <v>SRI GUSMIARTI</v>
          </cell>
          <cell r="C10">
            <v>57</v>
          </cell>
          <cell r="D10">
            <v>21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2</v>
          </cell>
        </row>
        <row r="11">
          <cell r="A11" t="str">
            <v>A3584</v>
          </cell>
          <cell r="B11" t="str">
            <v>Rindie Putri</v>
          </cell>
          <cell r="C11">
            <v>57</v>
          </cell>
          <cell r="D11">
            <v>28</v>
          </cell>
          <cell r="E11">
            <v>61</v>
          </cell>
          <cell r="F11">
            <v>37</v>
          </cell>
          <cell r="G11">
            <v>57</v>
          </cell>
          <cell r="H11">
            <v>42</v>
          </cell>
          <cell r="I11">
            <v>57</v>
          </cell>
          <cell r="J11">
            <v>32</v>
          </cell>
          <cell r="K11">
            <v>30</v>
          </cell>
          <cell r="L11">
            <v>46</v>
          </cell>
          <cell r="M11">
            <v>40</v>
          </cell>
          <cell r="N11">
            <v>21</v>
          </cell>
          <cell r="O11">
            <v>55</v>
          </cell>
          <cell r="P11">
            <v>32</v>
          </cell>
          <cell r="Q11">
            <v>55</v>
          </cell>
          <cell r="R11">
            <v>45</v>
          </cell>
          <cell r="S11">
            <v>58</v>
          </cell>
          <cell r="T11">
            <v>46</v>
          </cell>
          <cell r="U11">
            <v>55</v>
          </cell>
          <cell r="V11">
            <v>47</v>
          </cell>
          <cell r="W11">
            <v>54</v>
          </cell>
          <cell r="X11">
            <v>46</v>
          </cell>
          <cell r="Y11">
            <v>22</v>
          </cell>
        </row>
        <row r="12">
          <cell r="A12" t="str">
            <v>A4012</v>
          </cell>
          <cell r="B12" t="str">
            <v>FLORA ANISA</v>
          </cell>
          <cell r="C12">
            <v>0</v>
          </cell>
          <cell r="D12">
            <v>0</v>
          </cell>
          <cell r="E12">
            <v>46</v>
          </cell>
          <cell r="F12">
            <v>26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2</v>
          </cell>
        </row>
        <row r="13">
          <cell r="A13" t="str">
            <v>A4246</v>
          </cell>
          <cell r="B13" t="str">
            <v>NOR FAJRIYAH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43</v>
          </cell>
          <cell r="H13">
            <v>33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2</v>
          </cell>
        </row>
        <row r="14">
          <cell r="A14" t="str">
            <v>A4361</v>
          </cell>
          <cell r="B14" t="str">
            <v>YOFITA ANGGRAENI UTORO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31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26</v>
          </cell>
          <cell r="Q14">
            <v>40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29</v>
          </cell>
          <cell r="X14">
            <v>27</v>
          </cell>
          <cell r="Y14">
            <v>5</v>
          </cell>
        </row>
        <row r="17">
          <cell r="A17">
            <v>0</v>
          </cell>
          <cell r="B17" t="str">
            <v>Mengetahui,</v>
          </cell>
        </row>
        <row r="18">
          <cell r="A18">
            <v>0</v>
          </cell>
          <cell r="B18">
            <v>0</v>
          </cell>
        </row>
        <row r="19">
          <cell r="A19">
            <v>0</v>
          </cell>
          <cell r="B19">
            <v>0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  <row r="22">
          <cell r="A22">
            <v>0</v>
          </cell>
          <cell r="B22">
            <v>0</v>
          </cell>
        </row>
        <row r="23">
          <cell r="A23">
            <v>0</v>
          </cell>
          <cell r="B23">
            <v>0</v>
          </cell>
        </row>
        <row r="24">
          <cell r="A24">
            <v>0</v>
          </cell>
          <cell r="B24" t="str">
            <v xml:space="preserve">SRI RAHAYU GUNADI </v>
          </cell>
        </row>
        <row r="25">
          <cell r="A25">
            <v>0</v>
          </cell>
          <cell r="B25" t="str">
            <v>HC DOC HEAD</v>
          </cell>
        </row>
      </sheetData>
      <sheetData sheetId="2" refreshError="1">
        <row r="4">
          <cell r="A4" t="str">
            <v>NPK</v>
          </cell>
          <cell r="B4" t="str">
            <v>NAMA</v>
          </cell>
          <cell r="C4" t="str">
            <v>FIX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 t="str">
            <v>VARIABEL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 t="str">
            <v>TOTAL SLOT</v>
          </cell>
        </row>
        <row r="5">
          <cell r="A5">
            <v>0</v>
          </cell>
          <cell r="B5">
            <v>0</v>
          </cell>
          <cell r="C5">
            <v>2</v>
          </cell>
          <cell r="D5">
            <v>0</v>
          </cell>
          <cell r="E5">
            <v>0</v>
          </cell>
          <cell r="F5">
            <v>3</v>
          </cell>
          <cell r="G5">
            <v>0</v>
          </cell>
          <cell r="H5">
            <v>0</v>
          </cell>
          <cell r="I5">
            <v>4</v>
          </cell>
          <cell r="J5">
            <v>0</v>
          </cell>
          <cell r="K5">
            <v>0</v>
          </cell>
          <cell r="L5">
            <v>5</v>
          </cell>
          <cell r="M5">
            <v>0</v>
          </cell>
          <cell r="N5">
            <v>0</v>
          </cell>
          <cell r="O5">
            <v>6</v>
          </cell>
          <cell r="P5">
            <v>0</v>
          </cell>
          <cell r="Q5">
            <v>0</v>
          </cell>
          <cell r="R5">
            <v>7</v>
          </cell>
          <cell r="S5">
            <v>0</v>
          </cell>
          <cell r="T5">
            <v>9</v>
          </cell>
          <cell r="U5">
            <v>0</v>
          </cell>
          <cell r="V5">
            <v>0</v>
          </cell>
          <cell r="W5">
            <v>10</v>
          </cell>
          <cell r="X5">
            <v>0</v>
          </cell>
          <cell r="Y5">
            <v>0</v>
          </cell>
          <cell r="Z5">
            <v>11</v>
          </cell>
          <cell r="AA5">
            <v>0</v>
          </cell>
          <cell r="AB5">
            <v>0</v>
          </cell>
          <cell r="AC5">
            <v>12</v>
          </cell>
          <cell r="AD5">
            <v>0</v>
          </cell>
          <cell r="AE5">
            <v>0</v>
          </cell>
          <cell r="AF5">
            <v>13</v>
          </cell>
          <cell r="AG5">
            <v>0</v>
          </cell>
          <cell r="AH5">
            <v>0</v>
          </cell>
          <cell r="AI5">
            <v>14</v>
          </cell>
          <cell r="AJ5">
            <v>0</v>
          </cell>
          <cell r="AK5">
            <v>2</v>
          </cell>
          <cell r="AL5">
            <v>0</v>
          </cell>
          <cell r="AM5">
            <v>0</v>
          </cell>
          <cell r="AN5">
            <v>3</v>
          </cell>
          <cell r="AO5">
            <v>0</v>
          </cell>
          <cell r="AP5">
            <v>0</v>
          </cell>
          <cell r="AQ5">
            <v>4</v>
          </cell>
          <cell r="AR5">
            <v>0</v>
          </cell>
          <cell r="AS5">
            <v>0</v>
          </cell>
          <cell r="AT5">
            <v>5</v>
          </cell>
          <cell r="AU5">
            <v>0</v>
          </cell>
          <cell r="AV5">
            <v>0</v>
          </cell>
          <cell r="AW5">
            <v>6</v>
          </cell>
          <cell r="AX5">
            <v>0</v>
          </cell>
          <cell r="AY5">
            <v>0</v>
          </cell>
          <cell r="AZ5">
            <v>7</v>
          </cell>
          <cell r="BA5">
            <v>0</v>
          </cell>
          <cell r="BB5">
            <v>9</v>
          </cell>
          <cell r="BC5">
            <v>0</v>
          </cell>
          <cell r="BD5">
            <v>0</v>
          </cell>
          <cell r="BE5">
            <v>10</v>
          </cell>
          <cell r="BF5">
            <v>0</v>
          </cell>
          <cell r="BG5">
            <v>0</v>
          </cell>
          <cell r="BH5">
            <v>11</v>
          </cell>
          <cell r="BI5">
            <v>0</v>
          </cell>
          <cell r="BJ5">
            <v>0</v>
          </cell>
          <cell r="BK5">
            <v>12</v>
          </cell>
          <cell r="BL5">
            <v>0</v>
          </cell>
          <cell r="BM5">
            <v>0</v>
          </cell>
          <cell r="BN5">
            <v>13</v>
          </cell>
          <cell r="BO5">
            <v>0</v>
          </cell>
          <cell r="BP5">
            <v>0</v>
          </cell>
          <cell r="BQ5">
            <v>14</v>
          </cell>
          <cell r="BR5">
            <v>0</v>
          </cell>
          <cell r="BS5">
            <v>0</v>
          </cell>
        </row>
        <row r="6">
          <cell r="A6">
            <v>0</v>
          </cell>
          <cell r="B6">
            <v>0</v>
          </cell>
          <cell r="C6">
            <v>1</v>
          </cell>
          <cell r="D6">
            <v>2</v>
          </cell>
          <cell r="E6">
            <v>3</v>
          </cell>
          <cell r="F6">
            <v>1</v>
          </cell>
          <cell r="G6">
            <v>2</v>
          </cell>
          <cell r="H6">
            <v>3</v>
          </cell>
          <cell r="I6">
            <v>1</v>
          </cell>
          <cell r="J6">
            <v>2</v>
          </cell>
          <cell r="K6">
            <v>3</v>
          </cell>
          <cell r="L6">
            <v>1</v>
          </cell>
          <cell r="M6">
            <v>2</v>
          </cell>
          <cell r="N6">
            <v>3</v>
          </cell>
          <cell r="O6">
            <v>1</v>
          </cell>
          <cell r="P6">
            <v>2</v>
          </cell>
          <cell r="Q6">
            <v>3</v>
          </cell>
          <cell r="R6">
            <v>1</v>
          </cell>
          <cell r="S6">
            <v>2</v>
          </cell>
          <cell r="T6">
            <v>1</v>
          </cell>
          <cell r="U6">
            <v>2</v>
          </cell>
          <cell r="V6">
            <v>3</v>
          </cell>
          <cell r="W6">
            <v>1</v>
          </cell>
          <cell r="X6">
            <v>2</v>
          </cell>
          <cell r="Y6">
            <v>3</v>
          </cell>
          <cell r="Z6">
            <v>1</v>
          </cell>
          <cell r="AA6">
            <v>2</v>
          </cell>
          <cell r="AB6">
            <v>3</v>
          </cell>
          <cell r="AC6">
            <v>1</v>
          </cell>
          <cell r="AD6">
            <v>2</v>
          </cell>
          <cell r="AE6">
            <v>3</v>
          </cell>
          <cell r="AF6">
            <v>1</v>
          </cell>
          <cell r="AG6">
            <v>2</v>
          </cell>
          <cell r="AH6">
            <v>3</v>
          </cell>
          <cell r="AI6">
            <v>1</v>
          </cell>
          <cell r="AJ6">
            <v>2</v>
          </cell>
          <cell r="AK6">
            <v>1</v>
          </cell>
          <cell r="AL6">
            <v>2</v>
          </cell>
          <cell r="AM6">
            <v>3</v>
          </cell>
          <cell r="AN6">
            <v>1</v>
          </cell>
          <cell r="AO6">
            <v>2</v>
          </cell>
          <cell r="AP6">
            <v>3</v>
          </cell>
          <cell r="AQ6">
            <v>1</v>
          </cell>
          <cell r="AR6">
            <v>2</v>
          </cell>
          <cell r="AS6">
            <v>3</v>
          </cell>
          <cell r="AT6">
            <v>1</v>
          </cell>
          <cell r="AU6">
            <v>2</v>
          </cell>
          <cell r="AV6">
            <v>3</v>
          </cell>
          <cell r="AW6">
            <v>1</v>
          </cell>
          <cell r="AX6">
            <v>2</v>
          </cell>
          <cell r="AY6">
            <v>3</v>
          </cell>
          <cell r="AZ6">
            <v>1</v>
          </cell>
          <cell r="BA6">
            <v>2</v>
          </cell>
          <cell r="BB6">
            <v>1</v>
          </cell>
          <cell r="BC6">
            <v>2</v>
          </cell>
          <cell r="BD6">
            <v>3</v>
          </cell>
          <cell r="BE6">
            <v>1</v>
          </cell>
          <cell r="BF6">
            <v>2</v>
          </cell>
          <cell r="BG6">
            <v>3</v>
          </cell>
          <cell r="BH6">
            <v>1</v>
          </cell>
          <cell r="BI6">
            <v>2</v>
          </cell>
          <cell r="BJ6">
            <v>3</v>
          </cell>
          <cell r="BK6">
            <v>1</v>
          </cell>
          <cell r="BL6">
            <v>2</v>
          </cell>
          <cell r="BM6">
            <v>3</v>
          </cell>
          <cell r="BN6">
            <v>1</v>
          </cell>
          <cell r="BO6">
            <v>2</v>
          </cell>
          <cell r="BP6">
            <v>3</v>
          </cell>
          <cell r="BQ6">
            <v>1</v>
          </cell>
          <cell r="BR6">
            <v>2</v>
          </cell>
          <cell r="BS6">
            <v>0</v>
          </cell>
        </row>
        <row r="7">
          <cell r="A7">
            <v>90317</v>
          </cell>
          <cell r="B7" t="str">
            <v>FILBERT SANCHIA FERDIANSAH MODOK</v>
          </cell>
          <cell r="C7">
            <v>0</v>
          </cell>
          <cell r="D7">
            <v>22</v>
          </cell>
          <cell r="E7">
            <v>19</v>
          </cell>
          <cell r="F7">
            <v>17</v>
          </cell>
          <cell r="G7">
            <v>25</v>
          </cell>
          <cell r="H7">
            <v>24</v>
          </cell>
          <cell r="I7">
            <v>0</v>
          </cell>
          <cell r="J7">
            <v>18</v>
          </cell>
          <cell r="K7">
            <v>0</v>
          </cell>
          <cell r="L7">
            <v>25</v>
          </cell>
          <cell r="M7">
            <v>22</v>
          </cell>
          <cell r="N7">
            <v>19</v>
          </cell>
          <cell r="O7">
            <v>0</v>
          </cell>
          <cell r="P7">
            <v>29</v>
          </cell>
          <cell r="Q7">
            <v>25</v>
          </cell>
          <cell r="R7">
            <v>28</v>
          </cell>
          <cell r="S7">
            <v>20</v>
          </cell>
          <cell r="T7">
            <v>0</v>
          </cell>
          <cell r="U7">
            <v>23</v>
          </cell>
          <cell r="V7">
            <v>26</v>
          </cell>
          <cell r="W7">
            <v>26</v>
          </cell>
          <cell r="X7">
            <v>25</v>
          </cell>
          <cell r="Y7">
            <v>35</v>
          </cell>
          <cell r="Z7">
            <v>24</v>
          </cell>
          <cell r="AA7">
            <v>24</v>
          </cell>
          <cell r="AB7">
            <v>25</v>
          </cell>
          <cell r="AC7">
            <v>23</v>
          </cell>
          <cell r="AD7">
            <v>28</v>
          </cell>
          <cell r="AE7">
            <v>0</v>
          </cell>
          <cell r="AF7">
            <v>0</v>
          </cell>
          <cell r="AG7">
            <v>28</v>
          </cell>
          <cell r="AH7">
            <v>0</v>
          </cell>
          <cell r="AI7">
            <v>26</v>
          </cell>
          <cell r="AJ7">
            <v>24</v>
          </cell>
          <cell r="AK7">
            <v>0</v>
          </cell>
          <cell r="AL7">
            <v>22</v>
          </cell>
          <cell r="AM7">
            <v>19</v>
          </cell>
          <cell r="AN7">
            <v>17</v>
          </cell>
          <cell r="AO7">
            <v>25</v>
          </cell>
          <cell r="AP7">
            <v>24</v>
          </cell>
          <cell r="AQ7">
            <v>0</v>
          </cell>
          <cell r="AR7">
            <v>18</v>
          </cell>
          <cell r="AS7">
            <v>0</v>
          </cell>
          <cell r="AT7">
            <v>25</v>
          </cell>
          <cell r="AU7">
            <v>22</v>
          </cell>
          <cell r="AV7">
            <v>19</v>
          </cell>
          <cell r="AW7">
            <v>0</v>
          </cell>
          <cell r="AX7">
            <v>29</v>
          </cell>
          <cell r="AY7">
            <v>25</v>
          </cell>
          <cell r="AZ7">
            <v>28</v>
          </cell>
          <cell r="BA7">
            <v>20</v>
          </cell>
          <cell r="BB7">
            <v>0</v>
          </cell>
          <cell r="BC7">
            <v>23</v>
          </cell>
          <cell r="BD7">
            <v>26</v>
          </cell>
          <cell r="BE7">
            <v>26</v>
          </cell>
          <cell r="BF7">
            <v>25</v>
          </cell>
          <cell r="BG7">
            <v>35</v>
          </cell>
          <cell r="BH7">
            <v>24</v>
          </cell>
          <cell r="BI7">
            <v>24</v>
          </cell>
          <cell r="BJ7">
            <v>25</v>
          </cell>
          <cell r="BK7">
            <v>23</v>
          </cell>
          <cell r="BL7">
            <v>28</v>
          </cell>
          <cell r="BM7">
            <v>0</v>
          </cell>
          <cell r="BN7">
            <v>0</v>
          </cell>
          <cell r="BO7">
            <v>28</v>
          </cell>
          <cell r="BP7">
            <v>0</v>
          </cell>
          <cell r="BQ7">
            <v>26</v>
          </cell>
          <cell r="BR7">
            <v>24</v>
          </cell>
          <cell r="BS7">
            <v>26</v>
          </cell>
        </row>
        <row r="8">
          <cell r="A8">
            <v>90374</v>
          </cell>
          <cell r="B8" t="str">
            <v>AISYAH DINDA WAHYUNINGSIH</v>
          </cell>
          <cell r="C8">
            <v>25</v>
          </cell>
          <cell r="D8">
            <v>22</v>
          </cell>
          <cell r="E8">
            <v>0</v>
          </cell>
          <cell r="F8">
            <v>23</v>
          </cell>
          <cell r="G8">
            <v>25</v>
          </cell>
          <cell r="H8">
            <v>0</v>
          </cell>
          <cell r="I8">
            <v>23</v>
          </cell>
          <cell r="J8">
            <v>0</v>
          </cell>
          <cell r="K8">
            <v>0</v>
          </cell>
          <cell r="L8">
            <v>20</v>
          </cell>
          <cell r="M8">
            <v>20</v>
          </cell>
          <cell r="N8">
            <v>0</v>
          </cell>
          <cell r="O8">
            <v>0</v>
          </cell>
          <cell r="P8">
            <v>27</v>
          </cell>
          <cell r="Q8">
            <v>0</v>
          </cell>
          <cell r="R8">
            <v>0</v>
          </cell>
          <cell r="S8">
            <v>0</v>
          </cell>
          <cell r="T8">
            <v>24</v>
          </cell>
          <cell r="U8">
            <v>0</v>
          </cell>
          <cell r="V8">
            <v>0</v>
          </cell>
          <cell r="W8">
            <v>26</v>
          </cell>
          <cell r="X8">
            <v>22</v>
          </cell>
          <cell r="Y8">
            <v>0</v>
          </cell>
          <cell r="Z8">
            <v>24</v>
          </cell>
          <cell r="AA8">
            <v>22</v>
          </cell>
          <cell r="AB8">
            <v>0</v>
          </cell>
          <cell r="AC8">
            <v>25</v>
          </cell>
          <cell r="AD8">
            <v>24</v>
          </cell>
          <cell r="AE8">
            <v>0</v>
          </cell>
          <cell r="AF8">
            <v>26</v>
          </cell>
          <cell r="AG8">
            <v>22</v>
          </cell>
          <cell r="AH8">
            <v>0</v>
          </cell>
          <cell r="AI8">
            <v>24</v>
          </cell>
          <cell r="AJ8">
            <v>0</v>
          </cell>
          <cell r="AK8">
            <v>25</v>
          </cell>
          <cell r="AL8">
            <v>22</v>
          </cell>
          <cell r="AM8">
            <v>0</v>
          </cell>
          <cell r="AN8">
            <v>23</v>
          </cell>
          <cell r="AO8">
            <v>25</v>
          </cell>
          <cell r="AP8">
            <v>0</v>
          </cell>
          <cell r="AQ8">
            <v>23</v>
          </cell>
          <cell r="AR8">
            <v>0</v>
          </cell>
          <cell r="AS8">
            <v>0</v>
          </cell>
          <cell r="AT8">
            <v>20</v>
          </cell>
          <cell r="AU8">
            <v>20</v>
          </cell>
          <cell r="AV8">
            <v>0</v>
          </cell>
          <cell r="AW8">
            <v>0</v>
          </cell>
          <cell r="AX8">
            <v>27</v>
          </cell>
          <cell r="AY8">
            <v>0</v>
          </cell>
          <cell r="AZ8">
            <v>0</v>
          </cell>
          <cell r="BA8">
            <v>0</v>
          </cell>
          <cell r="BB8">
            <v>24</v>
          </cell>
          <cell r="BC8">
            <v>0</v>
          </cell>
          <cell r="BD8">
            <v>0</v>
          </cell>
          <cell r="BE8">
            <v>26</v>
          </cell>
          <cell r="BF8">
            <v>22</v>
          </cell>
          <cell r="BG8">
            <v>0</v>
          </cell>
          <cell r="BH8">
            <v>24</v>
          </cell>
          <cell r="BI8">
            <v>22</v>
          </cell>
          <cell r="BJ8">
            <v>0</v>
          </cell>
          <cell r="BK8">
            <v>25</v>
          </cell>
          <cell r="BL8">
            <v>24</v>
          </cell>
          <cell r="BM8">
            <v>0</v>
          </cell>
          <cell r="BN8">
            <v>26</v>
          </cell>
          <cell r="BO8">
            <v>22</v>
          </cell>
          <cell r="BP8">
            <v>0</v>
          </cell>
          <cell r="BQ8">
            <v>24</v>
          </cell>
          <cell r="BR8">
            <v>0</v>
          </cell>
          <cell r="BS8">
            <v>18</v>
          </cell>
        </row>
        <row r="9">
          <cell r="A9">
            <v>90453</v>
          </cell>
          <cell r="B9" t="str">
            <v>SHERLY HAPSARI</v>
          </cell>
          <cell r="C9">
            <v>24</v>
          </cell>
          <cell r="D9">
            <v>15</v>
          </cell>
          <cell r="E9">
            <v>11</v>
          </cell>
          <cell r="F9">
            <v>0</v>
          </cell>
          <cell r="G9">
            <v>16</v>
          </cell>
          <cell r="H9">
            <v>17</v>
          </cell>
          <cell r="I9">
            <v>20</v>
          </cell>
          <cell r="J9">
            <v>22</v>
          </cell>
          <cell r="K9">
            <v>17</v>
          </cell>
          <cell r="L9">
            <v>20</v>
          </cell>
          <cell r="M9">
            <v>15</v>
          </cell>
          <cell r="N9">
            <v>13</v>
          </cell>
          <cell r="O9">
            <v>18</v>
          </cell>
          <cell r="P9">
            <v>17</v>
          </cell>
          <cell r="Q9">
            <v>9</v>
          </cell>
          <cell r="R9">
            <v>25</v>
          </cell>
          <cell r="S9">
            <v>15</v>
          </cell>
          <cell r="T9">
            <v>22</v>
          </cell>
          <cell r="U9">
            <v>22</v>
          </cell>
          <cell r="V9">
            <v>20</v>
          </cell>
          <cell r="W9">
            <v>26</v>
          </cell>
          <cell r="X9">
            <v>17</v>
          </cell>
          <cell r="Y9">
            <v>21</v>
          </cell>
          <cell r="Z9">
            <v>25</v>
          </cell>
          <cell r="AA9">
            <v>0</v>
          </cell>
          <cell r="AB9">
            <v>15</v>
          </cell>
          <cell r="AC9">
            <v>18</v>
          </cell>
          <cell r="AD9">
            <v>19</v>
          </cell>
          <cell r="AE9">
            <v>19</v>
          </cell>
          <cell r="AF9">
            <v>16</v>
          </cell>
          <cell r="AG9">
            <v>20</v>
          </cell>
          <cell r="AH9">
            <v>18</v>
          </cell>
          <cell r="AI9">
            <v>21</v>
          </cell>
          <cell r="AJ9">
            <v>16</v>
          </cell>
          <cell r="AK9">
            <v>24</v>
          </cell>
          <cell r="AL9">
            <v>15</v>
          </cell>
          <cell r="AM9">
            <v>11</v>
          </cell>
          <cell r="AN9">
            <v>0</v>
          </cell>
          <cell r="AO9">
            <v>16</v>
          </cell>
          <cell r="AP9">
            <v>17</v>
          </cell>
          <cell r="AQ9">
            <v>20</v>
          </cell>
          <cell r="AR9">
            <v>22</v>
          </cell>
          <cell r="AS9">
            <v>17</v>
          </cell>
          <cell r="AT9">
            <v>20</v>
          </cell>
          <cell r="AU9">
            <v>15</v>
          </cell>
          <cell r="AV9">
            <v>13</v>
          </cell>
          <cell r="AW9">
            <v>18</v>
          </cell>
          <cell r="AX9">
            <v>17</v>
          </cell>
          <cell r="AY9">
            <v>0</v>
          </cell>
          <cell r="AZ9">
            <v>25</v>
          </cell>
          <cell r="BA9">
            <v>15</v>
          </cell>
          <cell r="BB9">
            <v>22</v>
          </cell>
          <cell r="BC9">
            <v>22</v>
          </cell>
          <cell r="BD9">
            <v>20</v>
          </cell>
          <cell r="BE9">
            <v>26</v>
          </cell>
          <cell r="BF9">
            <v>17</v>
          </cell>
          <cell r="BG9">
            <v>21</v>
          </cell>
          <cell r="BH9">
            <v>25</v>
          </cell>
          <cell r="BI9">
            <v>0</v>
          </cell>
          <cell r="BJ9">
            <v>15</v>
          </cell>
          <cell r="BK9">
            <v>18</v>
          </cell>
          <cell r="BL9">
            <v>19</v>
          </cell>
          <cell r="BM9">
            <v>19</v>
          </cell>
          <cell r="BN9">
            <v>16</v>
          </cell>
          <cell r="BO9">
            <v>20</v>
          </cell>
          <cell r="BP9">
            <v>18</v>
          </cell>
          <cell r="BQ9">
            <v>21</v>
          </cell>
          <cell r="BR9">
            <v>16</v>
          </cell>
          <cell r="BS9">
            <v>32</v>
          </cell>
        </row>
        <row r="10">
          <cell r="A10">
            <v>90613</v>
          </cell>
          <cell r="B10" t="str">
            <v>JOHAN AIMAN RAIS</v>
          </cell>
          <cell r="C10">
            <v>0</v>
          </cell>
          <cell r="D10">
            <v>25</v>
          </cell>
          <cell r="E10">
            <v>26</v>
          </cell>
          <cell r="F10">
            <v>21</v>
          </cell>
          <cell r="G10">
            <v>26</v>
          </cell>
          <cell r="H10">
            <v>26</v>
          </cell>
          <cell r="I10">
            <v>25</v>
          </cell>
          <cell r="J10">
            <v>25</v>
          </cell>
          <cell r="K10">
            <v>30</v>
          </cell>
          <cell r="L10">
            <v>24</v>
          </cell>
          <cell r="M10">
            <v>0</v>
          </cell>
          <cell r="N10">
            <v>23</v>
          </cell>
          <cell r="O10">
            <v>28</v>
          </cell>
          <cell r="P10">
            <v>0</v>
          </cell>
          <cell r="Q10">
            <v>19</v>
          </cell>
          <cell r="R10">
            <v>32</v>
          </cell>
          <cell r="S10">
            <v>23</v>
          </cell>
          <cell r="T10">
            <v>0</v>
          </cell>
          <cell r="U10">
            <v>30</v>
          </cell>
          <cell r="V10">
            <v>34</v>
          </cell>
          <cell r="W10">
            <v>28</v>
          </cell>
          <cell r="X10">
            <v>0</v>
          </cell>
          <cell r="Y10">
            <v>34</v>
          </cell>
          <cell r="Z10">
            <v>30</v>
          </cell>
          <cell r="AA10">
            <v>0</v>
          </cell>
          <cell r="AB10">
            <v>26</v>
          </cell>
          <cell r="AC10">
            <v>25</v>
          </cell>
          <cell r="AD10">
            <v>23</v>
          </cell>
          <cell r="AE10">
            <v>24</v>
          </cell>
          <cell r="AF10">
            <v>28</v>
          </cell>
          <cell r="AG10">
            <v>0</v>
          </cell>
          <cell r="AH10">
            <v>26</v>
          </cell>
          <cell r="AI10">
            <v>31</v>
          </cell>
          <cell r="AJ10">
            <v>24</v>
          </cell>
          <cell r="AK10">
            <v>0</v>
          </cell>
          <cell r="AL10">
            <v>25</v>
          </cell>
          <cell r="AM10">
            <v>26</v>
          </cell>
          <cell r="AN10">
            <v>21</v>
          </cell>
          <cell r="AO10">
            <v>26</v>
          </cell>
          <cell r="AP10">
            <v>26</v>
          </cell>
          <cell r="AQ10">
            <v>25</v>
          </cell>
          <cell r="AR10">
            <v>25</v>
          </cell>
          <cell r="AS10">
            <v>30</v>
          </cell>
          <cell r="AT10">
            <v>24</v>
          </cell>
          <cell r="AU10">
            <v>0</v>
          </cell>
          <cell r="AV10">
            <v>23</v>
          </cell>
          <cell r="AW10">
            <v>28</v>
          </cell>
          <cell r="AX10">
            <v>0</v>
          </cell>
          <cell r="AY10">
            <v>19</v>
          </cell>
          <cell r="AZ10">
            <v>32</v>
          </cell>
          <cell r="BA10">
            <v>23</v>
          </cell>
          <cell r="BB10">
            <v>0</v>
          </cell>
          <cell r="BC10">
            <v>30</v>
          </cell>
          <cell r="BD10">
            <v>34</v>
          </cell>
          <cell r="BE10">
            <v>28</v>
          </cell>
          <cell r="BF10">
            <v>0</v>
          </cell>
          <cell r="BG10">
            <v>34</v>
          </cell>
          <cell r="BH10">
            <v>30</v>
          </cell>
          <cell r="BI10">
            <v>0</v>
          </cell>
          <cell r="BJ10">
            <v>26</v>
          </cell>
          <cell r="BK10">
            <v>25</v>
          </cell>
          <cell r="BL10">
            <v>23</v>
          </cell>
          <cell r="BM10">
            <v>24</v>
          </cell>
          <cell r="BN10">
            <v>28</v>
          </cell>
          <cell r="BO10">
            <v>0</v>
          </cell>
          <cell r="BP10">
            <v>26</v>
          </cell>
          <cell r="BQ10">
            <v>31</v>
          </cell>
          <cell r="BR10">
            <v>24</v>
          </cell>
          <cell r="BS10">
            <v>27</v>
          </cell>
        </row>
        <row r="11">
          <cell r="A11">
            <v>92199</v>
          </cell>
          <cell r="B11" t="str">
            <v>ASTRI KURNIAWATI</v>
          </cell>
          <cell r="C11">
            <v>31</v>
          </cell>
          <cell r="D11">
            <v>31</v>
          </cell>
          <cell r="E11">
            <v>0</v>
          </cell>
          <cell r="F11">
            <v>26</v>
          </cell>
          <cell r="G11">
            <v>23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40</v>
          </cell>
          <cell r="N11">
            <v>37</v>
          </cell>
          <cell r="O11">
            <v>30</v>
          </cell>
          <cell r="P11">
            <v>33</v>
          </cell>
          <cell r="Q11">
            <v>0</v>
          </cell>
          <cell r="R11">
            <v>38</v>
          </cell>
          <cell r="S11">
            <v>32</v>
          </cell>
          <cell r="T11">
            <v>31</v>
          </cell>
          <cell r="U11">
            <v>41</v>
          </cell>
          <cell r="V11">
            <v>0</v>
          </cell>
          <cell r="W11">
            <v>34</v>
          </cell>
          <cell r="X11">
            <v>40</v>
          </cell>
          <cell r="Y11">
            <v>0</v>
          </cell>
          <cell r="Z11">
            <v>30</v>
          </cell>
          <cell r="AA11">
            <v>30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31</v>
          </cell>
          <cell r="AG11">
            <v>27</v>
          </cell>
          <cell r="AH11">
            <v>0</v>
          </cell>
          <cell r="AI11">
            <v>29</v>
          </cell>
          <cell r="AJ11">
            <v>0</v>
          </cell>
          <cell r="AK11">
            <v>31</v>
          </cell>
          <cell r="AL11">
            <v>31</v>
          </cell>
          <cell r="AM11">
            <v>0</v>
          </cell>
          <cell r="AN11">
            <v>26</v>
          </cell>
          <cell r="AO11">
            <v>23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40</v>
          </cell>
          <cell r="AV11">
            <v>37</v>
          </cell>
          <cell r="AW11">
            <v>30</v>
          </cell>
          <cell r="AX11">
            <v>33</v>
          </cell>
          <cell r="AY11">
            <v>0</v>
          </cell>
          <cell r="AZ11">
            <v>38</v>
          </cell>
          <cell r="BA11">
            <v>32</v>
          </cell>
          <cell r="BB11">
            <v>31</v>
          </cell>
          <cell r="BC11">
            <v>41</v>
          </cell>
          <cell r="BD11">
            <v>0</v>
          </cell>
          <cell r="BE11">
            <v>34</v>
          </cell>
          <cell r="BF11">
            <v>40</v>
          </cell>
          <cell r="BG11">
            <v>0</v>
          </cell>
          <cell r="BH11">
            <v>30</v>
          </cell>
          <cell r="BI11">
            <v>30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31</v>
          </cell>
          <cell r="BO11">
            <v>27</v>
          </cell>
          <cell r="BP11">
            <v>0</v>
          </cell>
          <cell r="BQ11">
            <v>29</v>
          </cell>
          <cell r="BR11">
            <v>0</v>
          </cell>
          <cell r="BS11">
            <v>19</v>
          </cell>
        </row>
        <row r="12">
          <cell r="A12">
            <v>92600</v>
          </cell>
          <cell r="B12" t="str">
            <v>EVELINA WIDODO</v>
          </cell>
          <cell r="C12">
            <v>37</v>
          </cell>
          <cell r="D12">
            <v>0</v>
          </cell>
          <cell r="E12">
            <v>0</v>
          </cell>
          <cell r="F12">
            <v>32</v>
          </cell>
          <cell r="G12">
            <v>31</v>
          </cell>
          <cell r="H12">
            <v>0</v>
          </cell>
          <cell r="I12">
            <v>34</v>
          </cell>
          <cell r="J12">
            <v>27</v>
          </cell>
          <cell r="K12">
            <v>0</v>
          </cell>
          <cell r="L12">
            <v>34</v>
          </cell>
          <cell r="M12">
            <v>27</v>
          </cell>
          <cell r="N12">
            <v>0</v>
          </cell>
          <cell r="O12">
            <v>32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35</v>
          </cell>
          <cell r="U12">
            <v>30</v>
          </cell>
          <cell r="V12">
            <v>0</v>
          </cell>
          <cell r="W12">
            <v>36</v>
          </cell>
          <cell r="X12">
            <v>30</v>
          </cell>
          <cell r="Y12">
            <v>0</v>
          </cell>
          <cell r="Z12">
            <v>35</v>
          </cell>
          <cell r="AA12">
            <v>30</v>
          </cell>
          <cell r="AB12">
            <v>0</v>
          </cell>
          <cell r="AC12">
            <v>30</v>
          </cell>
          <cell r="AD12">
            <v>0</v>
          </cell>
          <cell r="AE12">
            <v>0</v>
          </cell>
          <cell r="AF12">
            <v>36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37</v>
          </cell>
          <cell r="AL12">
            <v>0</v>
          </cell>
          <cell r="AM12">
            <v>0</v>
          </cell>
          <cell r="AN12">
            <v>32</v>
          </cell>
          <cell r="AO12">
            <v>31</v>
          </cell>
          <cell r="AP12">
            <v>0</v>
          </cell>
          <cell r="AQ12">
            <v>34</v>
          </cell>
          <cell r="AR12">
            <v>27</v>
          </cell>
          <cell r="AS12">
            <v>0</v>
          </cell>
          <cell r="AT12">
            <v>34</v>
          </cell>
          <cell r="AU12">
            <v>27</v>
          </cell>
          <cell r="AV12">
            <v>0</v>
          </cell>
          <cell r="AW12">
            <v>32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35</v>
          </cell>
          <cell r="BC12">
            <v>30</v>
          </cell>
          <cell r="BD12">
            <v>0</v>
          </cell>
          <cell r="BE12">
            <v>36</v>
          </cell>
          <cell r="BF12">
            <v>30</v>
          </cell>
          <cell r="BG12">
            <v>0</v>
          </cell>
          <cell r="BH12">
            <v>35</v>
          </cell>
          <cell r="BI12">
            <v>30</v>
          </cell>
          <cell r="BJ12">
            <v>0</v>
          </cell>
          <cell r="BK12">
            <v>30</v>
          </cell>
          <cell r="BL12">
            <v>0</v>
          </cell>
          <cell r="BM12">
            <v>0</v>
          </cell>
          <cell r="BN12">
            <v>36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16</v>
          </cell>
        </row>
        <row r="13">
          <cell r="A13">
            <v>92694</v>
          </cell>
          <cell r="B13" t="str">
            <v>WAHYU NUGROHO</v>
          </cell>
          <cell r="C13">
            <v>0</v>
          </cell>
          <cell r="D13">
            <v>31</v>
          </cell>
          <cell r="E13">
            <v>30</v>
          </cell>
          <cell r="F13">
            <v>0</v>
          </cell>
          <cell r="G13">
            <v>31</v>
          </cell>
          <cell r="H13">
            <v>32</v>
          </cell>
          <cell r="I13">
            <v>37</v>
          </cell>
          <cell r="J13">
            <v>30</v>
          </cell>
          <cell r="K13">
            <v>0</v>
          </cell>
          <cell r="L13">
            <v>34</v>
          </cell>
          <cell r="M13">
            <v>24</v>
          </cell>
          <cell r="N13">
            <v>28</v>
          </cell>
          <cell r="O13">
            <v>0</v>
          </cell>
          <cell r="P13">
            <v>33</v>
          </cell>
          <cell r="Q13">
            <v>24</v>
          </cell>
          <cell r="R13">
            <v>32</v>
          </cell>
          <cell r="S13">
            <v>23</v>
          </cell>
          <cell r="T13">
            <v>0</v>
          </cell>
          <cell r="U13">
            <v>38</v>
          </cell>
          <cell r="V13">
            <v>37</v>
          </cell>
          <cell r="W13">
            <v>39</v>
          </cell>
          <cell r="X13">
            <v>31</v>
          </cell>
          <cell r="Y13">
            <v>35</v>
          </cell>
          <cell r="Z13">
            <v>0</v>
          </cell>
          <cell r="AA13">
            <v>30</v>
          </cell>
          <cell r="AB13">
            <v>30</v>
          </cell>
          <cell r="AC13">
            <v>35</v>
          </cell>
          <cell r="AD13">
            <v>29</v>
          </cell>
          <cell r="AE13">
            <v>26</v>
          </cell>
          <cell r="AF13">
            <v>0</v>
          </cell>
          <cell r="AG13">
            <v>0</v>
          </cell>
          <cell r="AH13">
            <v>35</v>
          </cell>
          <cell r="AI13">
            <v>35</v>
          </cell>
          <cell r="AJ13">
            <v>28</v>
          </cell>
          <cell r="AK13">
            <v>0</v>
          </cell>
          <cell r="AL13">
            <v>31</v>
          </cell>
          <cell r="AM13">
            <v>30</v>
          </cell>
          <cell r="AN13">
            <v>0</v>
          </cell>
          <cell r="AO13">
            <v>31</v>
          </cell>
          <cell r="AP13">
            <v>32</v>
          </cell>
          <cell r="AQ13">
            <v>37</v>
          </cell>
          <cell r="AR13">
            <v>30</v>
          </cell>
          <cell r="AS13">
            <v>0</v>
          </cell>
          <cell r="AT13">
            <v>34</v>
          </cell>
          <cell r="AU13">
            <v>24</v>
          </cell>
          <cell r="AV13">
            <v>28</v>
          </cell>
          <cell r="AW13">
            <v>0</v>
          </cell>
          <cell r="AX13">
            <v>33</v>
          </cell>
          <cell r="AY13">
            <v>24</v>
          </cell>
          <cell r="AZ13">
            <v>32</v>
          </cell>
          <cell r="BA13">
            <v>23</v>
          </cell>
          <cell r="BB13">
            <v>0</v>
          </cell>
          <cell r="BC13">
            <v>38</v>
          </cell>
          <cell r="BD13">
            <v>37</v>
          </cell>
          <cell r="BE13">
            <v>39</v>
          </cell>
          <cell r="BF13">
            <v>31</v>
          </cell>
          <cell r="BG13">
            <v>35</v>
          </cell>
          <cell r="BH13">
            <v>0</v>
          </cell>
          <cell r="BI13">
            <v>30</v>
          </cell>
          <cell r="BJ13">
            <v>30</v>
          </cell>
          <cell r="BK13">
            <v>35</v>
          </cell>
          <cell r="BL13">
            <v>29</v>
          </cell>
          <cell r="BM13">
            <v>26</v>
          </cell>
          <cell r="BN13">
            <v>0</v>
          </cell>
          <cell r="BO13">
            <v>0</v>
          </cell>
          <cell r="BP13">
            <v>35</v>
          </cell>
          <cell r="BQ13">
            <v>35</v>
          </cell>
          <cell r="BR13">
            <v>28</v>
          </cell>
          <cell r="BS13">
            <v>26</v>
          </cell>
        </row>
        <row r="14">
          <cell r="A14">
            <v>92717</v>
          </cell>
          <cell r="B14" t="str">
            <v>GRESMILEN BILGIS</v>
          </cell>
          <cell r="C14">
            <v>0</v>
          </cell>
          <cell r="D14">
            <v>34</v>
          </cell>
          <cell r="E14">
            <v>33</v>
          </cell>
          <cell r="F14">
            <v>0</v>
          </cell>
          <cell r="G14">
            <v>37</v>
          </cell>
          <cell r="H14">
            <v>30</v>
          </cell>
          <cell r="I14">
            <v>0</v>
          </cell>
          <cell r="J14">
            <v>29</v>
          </cell>
          <cell r="K14">
            <v>31</v>
          </cell>
          <cell r="L14">
            <v>0</v>
          </cell>
          <cell r="M14">
            <v>26</v>
          </cell>
          <cell r="N14">
            <v>27</v>
          </cell>
          <cell r="O14">
            <v>0</v>
          </cell>
          <cell r="P14">
            <v>35</v>
          </cell>
          <cell r="Q14">
            <v>25</v>
          </cell>
          <cell r="R14">
            <v>39</v>
          </cell>
          <cell r="S14">
            <v>24</v>
          </cell>
          <cell r="T14">
            <v>0</v>
          </cell>
          <cell r="U14">
            <v>33</v>
          </cell>
          <cell r="V14">
            <v>33</v>
          </cell>
          <cell r="W14">
            <v>32</v>
          </cell>
          <cell r="X14">
            <v>31</v>
          </cell>
          <cell r="Y14">
            <v>39</v>
          </cell>
          <cell r="Z14">
            <v>0</v>
          </cell>
          <cell r="AA14">
            <v>33</v>
          </cell>
          <cell r="AB14">
            <v>33</v>
          </cell>
          <cell r="AC14">
            <v>35</v>
          </cell>
          <cell r="AD14">
            <v>30</v>
          </cell>
          <cell r="AE14">
            <v>31</v>
          </cell>
          <cell r="AF14">
            <v>0</v>
          </cell>
          <cell r="AG14">
            <v>36</v>
          </cell>
          <cell r="AH14">
            <v>30</v>
          </cell>
          <cell r="AI14">
            <v>34</v>
          </cell>
          <cell r="AJ14">
            <v>28</v>
          </cell>
          <cell r="AK14">
            <v>0</v>
          </cell>
          <cell r="AL14">
            <v>34</v>
          </cell>
          <cell r="AM14">
            <v>33</v>
          </cell>
          <cell r="AN14">
            <v>0</v>
          </cell>
          <cell r="AO14">
            <v>37</v>
          </cell>
          <cell r="AP14">
            <v>30</v>
          </cell>
          <cell r="AQ14">
            <v>0</v>
          </cell>
          <cell r="AR14">
            <v>29</v>
          </cell>
          <cell r="AS14">
            <v>31</v>
          </cell>
          <cell r="AT14">
            <v>0</v>
          </cell>
          <cell r="AU14">
            <v>26</v>
          </cell>
          <cell r="AV14">
            <v>27</v>
          </cell>
          <cell r="AW14">
            <v>0</v>
          </cell>
          <cell r="AX14">
            <v>35</v>
          </cell>
          <cell r="AY14">
            <v>25</v>
          </cell>
          <cell r="AZ14">
            <v>39</v>
          </cell>
          <cell r="BA14">
            <v>24</v>
          </cell>
          <cell r="BB14">
            <v>0</v>
          </cell>
          <cell r="BC14">
            <v>33</v>
          </cell>
          <cell r="BD14">
            <v>33</v>
          </cell>
          <cell r="BE14">
            <v>32</v>
          </cell>
          <cell r="BF14">
            <v>31</v>
          </cell>
          <cell r="BG14">
            <v>39</v>
          </cell>
          <cell r="BH14">
            <v>0</v>
          </cell>
          <cell r="BI14">
            <v>33</v>
          </cell>
          <cell r="BJ14">
            <v>33</v>
          </cell>
          <cell r="BK14">
            <v>35</v>
          </cell>
          <cell r="BL14">
            <v>30</v>
          </cell>
          <cell r="BM14">
            <v>31</v>
          </cell>
          <cell r="BN14">
            <v>0</v>
          </cell>
          <cell r="BO14">
            <v>36</v>
          </cell>
          <cell r="BP14">
            <v>30</v>
          </cell>
          <cell r="BQ14">
            <v>34</v>
          </cell>
          <cell r="BR14">
            <v>28</v>
          </cell>
          <cell r="BS14">
            <v>26</v>
          </cell>
        </row>
        <row r="15">
          <cell r="A15" t="str">
            <v>A2219</v>
          </cell>
          <cell r="B15" t="str">
            <v>AFRINDA THESALONIKA</v>
          </cell>
          <cell r="C15">
            <v>0</v>
          </cell>
          <cell r="D15">
            <v>22</v>
          </cell>
          <cell r="E15">
            <v>22</v>
          </cell>
          <cell r="F15">
            <v>0</v>
          </cell>
          <cell r="G15">
            <v>21</v>
          </cell>
          <cell r="H15">
            <v>21</v>
          </cell>
          <cell r="I15">
            <v>0</v>
          </cell>
          <cell r="J15">
            <v>21</v>
          </cell>
          <cell r="K15">
            <v>19</v>
          </cell>
          <cell r="L15">
            <v>0</v>
          </cell>
          <cell r="M15">
            <v>22</v>
          </cell>
          <cell r="N15">
            <v>21</v>
          </cell>
          <cell r="O15">
            <v>0</v>
          </cell>
          <cell r="P15">
            <v>22</v>
          </cell>
          <cell r="Q15">
            <v>17</v>
          </cell>
          <cell r="R15">
            <v>26</v>
          </cell>
          <cell r="S15">
            <v>20</v>
          </cell>
          <cell r="T15">
            <v>0</v>
          </cell>
          <cell r="U15">
            <v>23</v>
          </cell>
          <cell r="V15">
            <v>23</v>
          </cell>
          <cell r="W15">
            <v>0</v>
          </cell>
          <cell r="X15">
            <v>23</v>
          </cell>
          <cell r="Y15">
            <v>25</v>
          </cell>
          <cell r="Z15">
            <v>0</v>
          </cell>
          <cell r="AA15">
            <v>21</v>
          </cell>
          <cell r="AB15">
            <v>20</v>
          </cell>
          <cell r="AC15">
            <v>0</v>
          </cell>
          <cell r="AD15">
            <v>23</v>
          </cell>
          <cell r="AE15">
            <v>21</v>
          </cell>
          <cell r="AF15">
            <v>0</v>
          </cell>
          <cell r="AG15">
            <v>18</v>
          </cell>
          <cell r="AH15">
            <v>20</v>
          </cell>
          <cell r="AI15">
            <v>0</v>
          </cell>
          <cell r="AJ15">
            <v>0</v>
          </cell>
          <cell r="AK15">
            <v>0</v>
          </cell>
          <cell r="AL15">
            <v>22</v>
          </cell>
          <cell r="AM15">
            <v>22</v>
          </cell>
          <cell r="AN15">
            <v>0</v>
          </cell>
          <cell r="AO15">
            <v>21</v>
          </cell>
          <cell r="AP15">
            <v>21</v>
          </cell>
          <cell r="AQ15">
            <v>0</v>
          </cell>
          <cell r="AR15">
            <v>21</v>
          </cell>
          <cell r="AS15">
            <v>19</v>
          </cell>
          <cell r="AT15">
            <v>0</v>
          </cell>
          <cell r="AU15">
            <v>22</v>
          </cell>
          <cell r="AV15">
            <v>21</v>
          </cell>
          <cell r="AW15">
            <v>0</v>
          </cell>
          <cell r="AX15">
            <v>22</v>
          </cell>
          <cell r="AY15">
            <v>17</v>
          </cell>
          <cell r="AZ15">
            <v>26</v>
          </cell>
          <cell r="BA15">
            <v>20</v>
          </cell>
          <cell r="BB15">
            <v>0</v>
          </cell>
          <cell r="BC15">
            <v>23</v>
          </cell>
          <cell r="BD15">
            <v>23</v>
          </cell>
          <cell r="BE15">
            <v>0</v>
          </cell>
          <cell r="BF15">
            <v>23</v>
          </cell>
          <cell r="BG15">
            <v>25</v>
          </cell>
          <cell r="BH15">
            <v>0</v>
          </cell>
          <cell r="BI15">
            <v>21</v>
          </cell>
          <cell r="BJ15">
            <v>20</v>
          </cell>
          <cell r="BK15">
            <v>0</v>
          </cell>
          <cell r="BL15">
            <v>23</v>
          </cell>
          <cell r="BM15">
            <v>21</v>
          </cell>
          <cell r="BN15">
            <v>0</v>
          </cell>
          <cell r="BO15">
            <v>18</v>
          </cell>
          <cell r="BP15">
            <v>20</v>
          </cell>
          <cell r="BQ15">
            <v>0</v>
          </cell>
          <cell r="BR15">
            <v>0</v>
          </cell>
          <cell r="BS15">
            <v>22</v>
          </cell>
        </row>
        <row r="16">
          <cell r="A16" t="str">
            <v>A3437</v>
          </cell>
          <cell r="B16" t="str">
            <v>YOHANA CLAUDIA</v>
          </cell>
          <cell r="C16">
            <v>0</v>
          </cell>
          <cell r="D16">
            <v>30</v>
          </cell>
          <cell r="E16">
            <v>20</v>
          </cell>
          <cell r="F16">
            <v>22</v>
          </cell>
          <cell r="G16">
            <v>0</v>
          </cell>
          <cell r="H16">
            <v>0</v>
          </cell>
          <cell r="I16">
            <v>0</v>
          </cell>
          <cell r="J16">
            <v>26</v>
          </cell>
          <cell r="K16">
            <v>33</v>
          </cell>
          <cell r="L16">
            <v>0</v>
          </cell>
          <cell r="M16">
            <v>24</v>
          </cell>
          <cell r="N16">
            <v>24</v>
          </cell>
          <cell r="O16">
            <v>0</v>
          </cell>
          <cell r="P16">
            <v>25</v>
          </cell>
          <cell r="Q16">
            <v>16</v>
          </cell>
          <cell r="R16">
            <v>30</v>
          </cell>
          <cell r="S16">
            <v>24</v>
          </cell>
          <cell r="T16">
            <v>0</v>
          </cell>
          <cell r="U16">
            <v>31</v>
          </cell>
          <cell r="V16">
            <v>25</v>
          </cell>
          <cell r="W16">
            <v>20</v>
          </cell>
          <cell r="X16">
            <v>20</v>
          </cell>
          <cell r="Y16">
            <v>31</v>
          </cell>
          <cell r="Z16">
            <v>0</v>
          </cell>
          <cell r="AA16">
            <v>22</v>
          </cell>
          <cell r="AB16">
            <v>22</v>
          </cell>
          <cell r="AC16">
            <v>0</v>
          </cell>
          <cell r="AD16">
            <v>27</v>
          </cell>
          <cell r="AE16">
            <v>0</v>
          </cell>
          <cell r="AF16">
            <v>0</v>
          </cell>
          <cell r="AG16">
            <v>21</v>
          </cell>
          <cell r="AH16">
            <v>22</v>
          </cell>
          <cell r="AI16">
            <v>24</v>
          </cell>
          <cell r="AJ16">
            <v>16</v>
          </cell>
          <cell r="AK16">
            <v>0</v>
          </cell>
          <cell r="AL16">
            <v>30</v>
          </cell>
          <cell r="AM16">
            <v>20</v>
          </cell>
          <cell r="AN16">
            <v>22</v>
          </cell>
          <cell r="AO16">
            <v>0</v>
          </cell>
          <cell r="AP16">
            <v>0</v>
          </cell>
          <cell r="AQ16">
            <v>0</v>
          </cell>
          <cell r="AR16">
            <v>26</v>
          </cell>
          <cell r="AS16">
            <v>33</v>
          </cell>
          <cell r="AT16">
            <v>0</v>
          </cell>
          <cell r="AU16">
            <v>24</v>
          </cell>
          <cell r="AV16">
            <v>24</v>
          </cell>
          <cell r="AW16">
            <v>0</v>
          </cell>
          <cell r="AX16">
            <v>25</v>
          </cell>
          <cell r="AY16">
            <v>16</v>
          </cell>
          <cell r="AZ16">
            <v>30</v>
          </cell>
          <cell r="BA16">
            <v>24</v>
          </cell>
          <cell r="BB16">
            <v>0</v>
          </cell>
          <cell r="BC16">
            <v>31</v>
          </cell>
          <cell r="BD16">
            <v>25</v>
          </cell>
          <cell r="BE16">
            <v>20</v>
          </cell>
          <cell r="BF16">
            <v>20</v>
          </cell>
          <cell r="BG16">
            <v>31</v>
          </cell>
          <cell r="BH16">
            <v>0</v>
          </cell>
          <cell r="BI16">
            <v>22</v>
          </cell>
          <cell r="BJ16">
            <v>22</v>
          </cell>
          <cell r="BK16">
            <v>0</v>
          </cell>
          <cell r="BL16">
            <v>27</v>
          </cell>
          <cell r="BM16">
            <v>0</v>
          </cell>
          <cell r="BN16">
            <v>0</v>
          </cell>
          <cell r="BO16">
            <v>21</v>
          </cell>
          <cell r="BP16">
            <v>22</v>
          </cell>
          <cell r="BQ16">
            <v>24</v>
          </cell>
          <cell r="BR16">
            <v>16</v>
          </cell>
          <cell r="BS16">
            <v>23</v>
          </cell>
        </row>
        <row r="17">
          <cell r="A17">
            <v>92709</v>
          </cell>
          <cell r="B17" t="str">
            <v>DANY AHMAD FARRASTIO</v>
          </cell>
          <cell r="C17">
            <v>0</v>
          </cell>
          <cell r="D17">
            <v>30</v>
          </cell>
          <cell r="E17">
            <v>30</v>
          </cell>
          <cell r="F17">
            <v>25</v>
          </cell>
          <cell r="G17">
            <v>33</v>
          </cell>
          <cell r="H17">
            <v>33</v>
          </cell>
          <cell r="I17">
            <v>30</v>
          </cell>
          <cell r="J17">
            <v>30</v>
          </cell>
          <cell r="K17">
            <v>30</v>
          </cell>
          <cell r="L17">
            <v>0</v>
          </cell>
          <cell r="M17">
            <v>29</v>
          </cell>
          <cell r="N17">
            <v>28</v>
          </cell>
          <cell r="O17">
            <v>30</v>
          </cell>
          <cell r="P17">
            <v>0</v>
          </cell>
          <cell r="Q17">
            <v>27</v>
          </cell>
          <cell r="R17">
            <v>38</v>
          </cell>
          <cell r="S17">
            <v>0</v>
          </cell>
          <cell r="T17">
            <v>0</v>
          </cell>
          <cell r="U17">
            <v>33</v>
          </cell>
          <cell r="V17">
            <v>34</v>
          </cell>
          <cell r="W17">
            <v>0</v>
          </cell>
          <cell r="X17">
            <v>33</v>
          </cell>
          <cell r="Y17">
            <v>41</v>
          </cell>
          <cell r="Z17">
            <v>33</v>
          </cell>
          <cell r="AA17">
            <v>31</v>
          </cell>
          <cell r="AB17">
            <v>30</v>
          </cell>
          <cell r="AC17">
            <v>0</v>
          </cell>
          <cell r="AD17">
            <v>33</v>
          </cell>
          <cell r="AE17">
            <v>30</v>
          </cell>
          <cell r="AF17">
            <v>35</v>
          </cell>
          <cell r="AG17">
            <v>0</v>
          </cell>
          <cell r="AH17">
            <v>30</v>
          </cell>
          <cell r="AI17">
            <v>31</v>
          </cell>
          <cell r="AJ17">
            <v>28</v>
          </cell>
          <cell r="AK17">
            <v>0</v>
          </cell>
          <cell r="AL17">
            <v>30</v>
          </cell>
          <cell r="AM17">
            <v>30</v>
          </cell>
          <cell r="AN17">
            <v>25</v>
          </cell>
          <cell r="AO17">
            <v>33</v>
          </cell>
          <cell r="AP17">
            <v>33</v>
          </cell>
          <cell r="AQ17">
            <v>30</v>
          </cell>
          <cell r="AR17">
            <v>30</v>
          </cell>
          <cell r="AS17">
            <v>30</v>
          </cell>
          <cell r="AT17">
            <v>0</v>
          </cell>
          <cell r="AU17">
            <v>29</v>
          </cell>
          <cell r="AV17">
            <v>28</v>
          </cell>
          <cell r="AW17">
            <v>30</v>
          </cell>
          <cell r="AX17">
            <v>0</v>
          </cell>
          <cell r="AY17">
            <v>27</v>
          </cell>
          <cell r="AZ17">
            <v>38</v>
          </cell>
          <cell r="BA17">
            <v>0</v>
          </cell>
          <cell r="BB17">
            <v>0</v>
          </cell>
          <cell r="BC17">
            <v>33</v>
          </cell>
          <cell r="BD17">
            <v>34</v>
          </cell>
          <cell r="BE17">
            <v>0</v>
          </cell>
          <cell r="BF17">
            <v>33</v>
          </cell>
          <cell r="BG17">
            <v>41</v>
          </cell>
          <cell r="BH17">
            <v>33</v>
          </cell>
          <cell r="BI17">
            <v>31</v>
          </cell>
          <cell r="BJ17">
            <v>30</v>
          </cell>
          <cell r="BK17">
            <v>0</v>
          </cell>
          <cell r="BL17">
            <v>33</v>
          </cell>
          <cell r="BM17">
            <v>30</v>
          </cell>
          <cell r="BN17">
            <v>35</v>
          </cell>
          <cell r="BO17">
            <v>0</v>
          </cell>
          <cell r="BP17">
            <v>30</v>
          </cell>
          <cell r="BQ17">
            <v>31</v>
          </cell>
          <cell r="BR17">
            <v>28</v>
          </cell>
          <cell r="BS17">
            <v>26</v>
          </cell>
        </row>
        <row r="18">
          <cell r="A18" t="str">
            <v>A3442</v>
          </cell>
          <cell r="B18" t="str">
            <v>IRFAN FEBRIYANTORO</v>
          </cell>
          <cell r="C18">
            <v>0</v>
          </cell>
          <cell r="D18">
            <v>15</v>
          </cell>
          <cell r="E18">
            <v>16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16</v>
          </cell>
          <cell r="K18">
            <v>19</v>
          </cell>
          <cell r="L18">
            <v>0</v>
          </cell>
          <cell r="M18">
            <v>12</v>
          </cell>
          <cell r="N18">
            <v>16</v>
          </cell>
          <cell r="O18">
            <v>0</v>
          </cell>
          <cell r="P18">
            <v>16</v>
          </cell>
          <cell r="Q18">
            <v>17</v>
          </cell>
          <cell r="R18">
            <v>25</v>
          </cell>
          <cell r="S18">
            <v>19</v>
          </cell>
          <cell r="T18">
            <v>0</v>
          </cell>
          <cell r="U18">
            <v>20</v>
          </cell>
          <cell r="V18">
            <v>22</v>
          </cell>
          <cell r="W18">
            <v>0</v>
          </cell>
          <cell r="X18">
            <v>20</v>
          </cell>
          <cell r="Y18">
            <v>27</v>
          </cell>
          <cell r="Z18">
            <v>0</v>
          </cell>
          <cell r="AA18">
            <v>21</v>
          </cell>
          <cell r="AB18">
            <v>20</v>
          </cell>
          <cell r="AC18">
            <v>0</v>
          </cell>
          <cell r="AD18">
            <v>17</v>
          </cell>
          <cell r="AE18">
            <v>19</v>
          </cell>
          <cell r="AF18">
            <v>0</v>
          </cell>
          <cell r="AG18">
            <v>20</v>
          </cell>
          <cell r="AH18">
            <v>23</v>
          </cell>
          <cell r="AI18">
            <v>18</v>
          </cell>
          <cell r="AJ18">
            <v>19</v>
          </cell>
          <cell r="AK18">
            <v>0</v>
          </cell>
          <cell r="AL18">
            <v>15</v>
          </cell>
          <cell r="AM18">
            <v>16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16</v>
          </cell>
          <cell r="AS18">
            <v>19</v>
          </cell>
          <cell r="AT18">
            <v>0</v>
          </cell>
          <cell r="AU18">
            <v>12</v>
          </cell>
          <cell r="AV18">
            <v>16</v>
          </cell>
          <cell r="AW18">
            <v>0</v>
          </cell>
          <cell r="AX18">
            <v>16</v>
          </cell>
          <cell r="AY18">
            <v>17</v>
          </cell>
          <cell r="AZ18">
            <v>25</v>
          </cell>
          <cell r="BA18">
            <v>19</v>
          </cell>
          <cell r="BB18">
            <v>0</v>
          </cell>
          <cell r="BC18">
            <v>20</v>
          </cell>
          <cell r="BD18">
            <v>22</v>
          </cell>
          <cell r="BE18">
            <v>0</v>
          </cell>
          <cell r="BF18">
            <v>20</v>
          </cell>
          <cell r="BG18">
            <v>27</v>
          </cell>
          <cell r="BH18">
            <v>0</v>
          </cell>
          <cell r="BI18">
            <v>21</v>
          </cell>
          <cell r="BJ18">
            <v>20</v>
          </cell>
          <cell r="BK18">
            <v>0</v>
          </cell>
          <cell r="BL18">
            <v>17</v>
          </cell>
          <cell r="BM18">
            <v>19</v>
          </cell>
          <cell r="BN18">
            <v>0</v>
          </cell>
          <cell r="BO18">
            <v>20</v>
          </cell>
          <cell r="BP18">
            <v>23</v>
          </cell>
          <cell r="BQ18">
            <v>18</v>
          </cell>
          <cell r="BR18">
            <v>19</v>
          </cell>
          <cell r="BS18">
            <v>22</v>
          </cell>
        </row>
        <row r="19">
          <cell r="A19" t="str">
            <v>A1952</v>
          </cell>
          <cell r="B19" t="str">
            <v>LAURENSIUS AXEL RADITYA P</v>
          </cell>
          <cell r="C19">
            <v>24</v>
          </cell>
          <cell r="D19">
            <v>20</v>
          </cell>
          <cell r="E19">
            <v>17</v>
          </cell>
          <cell r="F19">
            <v>20</v>
          </cell>
          <cell r="G19">
            <v>20</v>
          </cell>
          <cell r="H19">
            <v>18</v>
          </cell>
          <cell r="I19">
            <v>23</v>
          </cell>
          <cell r="J19">
            <v>0</v>
          </cell>
          <cell r="K19">
            <v>21</v>
          </cell>
          <cell r="L19">
            <v>19</v>
          </cell>
          <cell r="M19">
            <v>0</v>
          </cell>
          <cell r="N19">
            <v>14</v>
          </cell>
          <cell r="O19">
            <v>0</v>
          </cell>
          <cell r="P19">
            <v>23</v>
          </cell>
          <cell r="Q19">
            <v>21</v>
          </cell>
          <cell r="R19">
            <v>23</v>
          </cell>
          <cell r="S19">
            <v>18</v>
          </cell>
          <cell r="T19">
            <v>25</v>
          </cell>
          <cell r="U19">
            <v>20</v>
          </cell>
          <cell r="V19">
            <v>22</v>
          </cell>
          <cell r="W19">
            <v>16</v>
          </cell>
          <cell r="X19">
            <v>23</v>
          </cell>
          <cell r="Y19">
            <v>20</v>
          </cell>
          <cell r="Z19">
            <v>17</v>
          </cell>
          <cell r="AA19">
            <v>24</v>
          </cell>
          <cell r="AB19">
            <v>20</v>
          </cell>
          <cell r="AC19">
            <v>23</v>
          </cell>
          <cell r="AD19">
            <v>0</v>
          </cell>
          <cell r="AE19">
            <v>0</v>
          </cell>
          <cell r="AF19">
            <v>19</v>
          </cell>
          <cell r="AG19">
            <v>23</v>
          </cell>
          <cell r="AH19">
            <v>21</v>
          </cell>
          <cell r="AI19">
            <v>20</v>
          </cell>
          <cell r="AJ19">
            <v>20</v>
          </cell>
          <cell r="AK19">
            <v>24</v>
          </cell>
          <cell r="AL19">
            <v>20</v>
          </cell>
          <cell r="AM19">
            <v>17</v>
          </cell>
          <cell r="AN19">
            <v>20</v>
          </cell>
          <cell r="AO19">
            <v>20</v>
          </cell>
          <cell r="AP19">
            <v>18</v>
          </cell>
          <cell r="AQ19">
            <v>23</v>
          </cell>
          <cell r="AR19">
            <v>0</v>
          </cell>
          <cell r="AS19">
            <v>21</v>
          </cell>
          <cell r="AT19">
            <v>19</v>
          </cell>
          <cell r="AU19">
            <v>0</v>
          </cell>
          <cell r="AV19">
            <v>14</v>
          </cell>
          <cell r="AW19">
            <v>0</v>
          </cell>
          <cell r="AX19">
            <v>23</v>
          </cell>
          <cell r="AY19">
            <v>21</v>
          </cell>
          <cell r="AZ19">
            <v>23</v>
          </cell>
          <cell r="BA19">
            <v>18</v>
          </cell>
          <cell r="BB19">
            <v>25</v>
          </cell>
          <cell r="BC19">
            <v>20</v>
          </cell>
          <cell r="BD19">
            <v>22</v>
          </cell>
          <cell r="BE19">
            <v>16</v>
          </cell>
          <cell r="BF19">
            <v>23</v>
          </cell>
          <cell r="BG19">
            <v>20</v>
          </cell>
          <cell r="BH19">
            <v>17</v>
          </cell>
          <cell r="BI19">
            <v>24</v>
          </cell>
          <cell r="BJ19">
            <v>20</v>
          </cell>
          <cell r="BK19">
            <v>23</v>
          </cell>
          <cell r="BL19">
            <v>0</v>
          </cell>
          <cell r="BM19">
            <v>0</v>
          </cell>
          <cell r="BN19">
            <v>19</v>
          </cell>
          <cell r="BO19">
            <v>23</v>
          </cell>
          <cell r="BP19">
            <v>21</v>
          </cell>
          <cell r="BQ19">
            <v>20</v>
          </cell>
          <cell r="BR19">
            <v>20</v>
          </cell>
          <cell r="BS19">
            <v>29</v>
          </cell>
        </row>
        <row r="20">
          <cell r="A20">
            <v>92403</v>
          </cell>
          <cell r="B20" t="str">
            <v>AULIA ASHFAHANI</v>
          </cell>
          <cell r="C20">
            <v>24</v>
          </cell>
          <cell r="D20">
            <v>20</v>
          </cell>
          <cell r="E20">
            <v>0</v>
          </cell>
          <cell r="F20">
            <v>21</v>
          </cell>
          <cell r="G20">
            <v>21</v>
          </cell>
          <cell r="H20">
            <v>0</v>
          </cell>
          <cell r="I20">
            <v>21</v>
          </cell>
          <cell r="J20">
            <v>21</v>
          </cell>
          <cell r="K20">
            <v>0</v>
          </cell>
          <cell r="L20">
            <v>22</v>
          </cell>
          <cell r="M20">
            <v>20</v>
          </cell>
          <cell r="N20">
            <v>0</v>
          </cell>
          <cell r="O20">
            <v>23</v>
          </cell>
          <cell r="P20">
            <v>21</v>
          </cell>
          <cell r="Q20">
            <v>0</v>
          </cell>
          <cell r="R20">
            <v>0</v>
          </cell>
          <cell r="S20">
            <v>0</v>
          </cell>
          <cell r="T20">
            <v>23</v>
          </cell>
          <cell r="U20">
            <v>21</v>
          </cell>
          <cell r="V20">
            <v>0</v>
          </cell>
          <cell r="W20">
            <v>25</v>
          </cell>
          <cell r="X20">
            <v>21</v>
          </cell>
          <cell r="Y20">
            <v>0</v>
          </cell>
          <cell r="Z20">
            <v>27</v>
          </cell>
          <cell r="AA20">
            <v>20</v>
          </cell>
          <cell r="AB20">
            <v>0</v>
          </cell>
          <cell r="AC20">
            <v>22</v>
          </cell>
          <cell r="AD20">
            <v>23</v>
          </cell>
          <cell r="AE20">
            <v>0</v>
          </cell>
          <cell r="AF20">
            <v>20</v>
          </cell>
          <cell r="AG20">
            <v>22</v>
          </cell>
          <cell r="AH20">
            <v>0</v>
          </cell>
          <cell r="AI20">
            <v>0</v>
          </cell>
          <cell r="AJ20">
            <v>0</v>
          </cell>
          <cell r="AK20">
            <v>24</v>
          </cell>
          <cell r="AL20">
            <v>20</v>
          </cell>
          <cell r="AM20">
            <v>0</v>
          </cell>
          <cell r="AN20">
            <v>21</v>
          </cell>
          <cell r="AO20">
            <v>21</v>
          </cell>
          <cell r="AP20">
            <v>0</v>
          </cell>
          <cell r="AQ20">
            <v>21</v>
          </cell>
          <cell r="AR20">
            <v>21</v>
          </cell>
          <cell r="AS20">
            <v>0</v>
          </cell>
          <cell r="AT20">
            <v>22</v>
          </cell>
          <cell r="AU20">
            <v>20</v>
          </cell>
          <cell r="AV20">
            <v>0</v>
          </cell>
          <cell r="AW20">
            <v>23</v>
          </cell>
          <cell r="AX20">
            <v>21</v>
          </cell>
          <cell r="AY20">
            <v>0</v>
          </cell>
          <cell r="AZ20">
            <v>0</v>
          </cell>
          <cell r="BA20">
            <v>0</v>
          </cell>
          <cell r="BB20">
            <v>23</v>
          </cell>
          <cell r="BC20">
            <v>21</v>
          </cell>
          <cell r="BD20">
            <v>0</v>
          </cell>
          <cell r="BE20">
            <v>25</v>
          </cell>
          <cell r="BF20">
            <v>21</v>
          </cell>
          <cell r="BG20">
            <v>0</v>
          </cell>
          <cell r="BH20">
            <v>27</v>
          </cell>
          <cell r="BI20">
            <v>20</v>
          </cell>
          <cell r="BJ20">
            <v>0</v>
          </cell>
          <cell r="BK20">
            <v>22</v>
          </cell>
          <cell r="BL20">
            <v>23</v>
          </cell>
          <cell r="BM20">
            <v>0</v>
          </cell>
          <cell r="BN20">
            <v>20</v>
          </cell>
          <cell r="BO20">
            <v>22</v>
          </cell>
          <cell r="BP20">
            <v>0</v>
          </cell>
          <cell r="BQ20">
            <v>0</v>
          </cell>
          <cell r="BR20">
            <v>0</v>
          </cell>
          <cell r="BS20">
            <v>20</v>
          </cell>
        </row>
        <row r="21">
          <cell r="A21">
            <v>90363</v>
          </cell>
          <cell r="B21" t="str">
            <v>NURMA HAYU</v>
          </cell>
          <cell r="C21">
            <v>0</v>
          </cell>
          <cell r="D21">
            <v>35</v>
          </cell>
          <cell r="E21">
            <v>41</v>
          </cell>
          <cell r="F21">
            <v>0</v>
          </cell>
          <cell r="G21">
            <v>38</v>
          </cell>
          <cell r="H21">
            <v>34</v>
          </cell>
          <cell r="I21">
            <v>0</v>
          </cell>
          <cell r="J21">
            <v>37</v>
          </cell>
          <cell r="K21">
            <v>32</v>
          </cell>
          <cell r="L21">
            <v>0</v>
          </cell>
          <cell r="M21">
            <v>33</v>
          </cell>
          <cell r="N21">
            <v>30</v>
          </cell>
          <cell r="O21">
            <v>0</v>
          </cell>
          <cell r="P21">
            <v>37</v>
          </cell>
          <cell r="Q21">
            <v>33</v>
          </cell>
          <cell r="R21">
            <v>39</v>
          </cell>
          <cell r="S21">
            <v>30</v>
          </cell>
          <cell r="T21">
            <v>0</v>
          </cell>
          <cell r="U21">
            <v>41</v>
          </cell>
          <cell r="V21">
            <v>37</v>
          </cell>
          <cell r="W21">
            <v>35</v>
          </cell>
          <cell r="X21">
            <v>33</v>
          </cell>
          <cell r="Y21">
            <v>41</v>
          </cell>
          <cell r="Z21">
            <v>0</v>
          </cell>
          <cell r="AA21">
            <v>34</v>
          </cell>
          <cell r="AB21">
            <v>33</v>
          </cell>
          <cell r="AC21">
            <v>38</v>
          </cell>
          <cell r="AD21">
            <v>33</v>
          </cell>
          <cell r="AE21">
            <v>34</v>
          </cell>
          <cell r="AF21">
            <v>0</v>
          </cell>
          <cell r="AG21">
            <v>36</v>
          </cell>
          <cell r="AH21">
            <v>37</v>
          </cell>
          <cell r="AI21">
            <v>37</v>
          </cell>
          <cell r="AJ21">
            <v>32</v>
          </cell>
          <cell r="AK21">
            <v>0</v>
          </cell>
          <cell r="AL21">
            <v>35</v>
          </cell>
          <cell r="AM21">
            <v>41</v>
          </cell>
          <cell r="AN21">
            <v>0</v>
          </cell>
          <cell r="AO21">
            <v>38</v>
          </cell>
          <cell r="AP21">
            <v>34</v>
          </cell>
          <cell r="AQ21">
            <v>0</v>
          </cell>
          <cell r="AR21">
            <v>37</v>
          </cell>
          <cell r="AS21">
            <v>32</v>
          </cell>
          <cell r="AT21">
            <v>0</v>
          </cell>
          <cell r="AU21">
            <v>33</v>
          </cell>
          <cell r="AV21">
            <v>30</v>
          </cell>
          <cell r="AW21">
            <v>0</v>
          </cell>
          <cell r="AX21">
            <v>37</v>
          </cell>
          <cell r="AY21">
            <v>33</v>
          </cell>
          <cell r="AZ21">
            <v>39</v>
          </cell>
          <cell r="BA21">
            <v>30</v>
          </cell>
          <cell r="BB21">
            <v>0</v>
          </cell>
          <cell r="BC21">
            <v>41</v>
          </cell>
          <cell r="BD21">
            <v>37</v>
          </cell>
          <cell r="BE21">
            <v>35</v>
          </cell>
          <cell r="BF21">
            <v>33</v>
          </cell>
          <cell r="BG21">
            <v>41</v>
          </cell>
          <cell r="BH21">
            <v>0</v>
          </cell>
          <cell r="BI21">
            <v>34</v>
          </cell>
          <cell r="BJ21">
            <v>33</v>
          </cell>
          <cell r="BK21">
            <v>38</v>
          </cell>
          <cell r="BL21">
            <v>33</v>
          </cell>
          <cell r="BM21">
            <v>34</v>
          </cell>
          <cell r="BN21">
            <v>0</v>
          </cell>
          <cell r="BO21">
            <v>36</v>
          </cell>
          <cell r="BP21">
            <v>37</v>
          </cell>
          <cell r="BQ21">
            <v>37</v>
          </cell>
          <cell r="BR21">
            <v>32</v>
          </cell>
          <cell r="BS21">
            <v>26</v>
          </cell>
        </row>
        <row r="22">
          <cell r="A22" t="str">
            <v>A0088</v>
          </cell>
          <cell r="B22" t="str">
            <v>OGI SHOFIA EKA ANISIA</v>
          </cell>
          <cell r="C22">
            <v>0</v>
          </cell>
          <cell r="D22">
            <v>22</v>
          </cell>
          <cell r="E22">
            <v>23</v>
          </cell>
          <cell r="F22">
            <v>0</v>
          </cell>
          <cell r="G22">
            <v>22</v>
          </cell>
          <cell r="H22">
            <v>20</v>
          </cell>
          <cell r="I22">
            <v>0</v>
          </cell>
          <cell r="J22">
            <v>27</v>
          </cell>
          <cell r="K22">
            <v>25</v>
          </cell>
          <cell r="L22">
            <v>0</v>
          </cell>
          <cell r="M22">
            <v>21</v>
          </cell>
          <cell r="N22">
            <v>19</v>
          </cell>
          <cell r="O22">
            <v>0</v>
          </cell>
          <cell r="P22">
            <v>27</v>
          </cell>
          <cell r="Q22">
            <v>30</v>
          </cell>
          <cell r="R22">
            <v>23</v>
          </cell>
          <cell r="S22">
            <v>17</v>
          </cell>
          <cell r="T22">
            <v>0</v>
          </cell>
          <cell r="U22">
            <v>30</v>
          </cell>
          <cell r="V22">
            <v>28</v>
          </cell>
          <cell r="W22">
            <v>0</v>
          </cell>
          <cell r="X22">
            <v>28</v>
          </cell>
          <cell r="Y22">
            <v>35</v>
          </cell>
          <cell r="Z22">
            <v>0</v>
          </cell>
          <cell r="AA22">
            <v>28</v>
          </cell>
          <cell r="AB22">
            <v>30</v>
          </cell>
          <cell r="AC22">
            <v>0</v>
          </cell>
          <cell r="AD22">
            <v>25</v>
          </cell>
          <cell r="AE22">
            <v>23</v>
          </cell>
          <cell r="AF22">
            <v>0</v>
          </cell>
          <cell r="AG22">
            <v>27</v>
          </cell>
          <cell r="AH22">
            <v>24</v>
          </cell>
          <cell r="AI22">
            <v>0</v>
          </cell>
          <cell r="AJ22">
            <v>0</v>
          </cell>
          <cell r="AK22">
            <v>0</v>
          </cell>
          <cell r="AL22">
            <v>22</v>
          </cell>
          <cell r="AM22">
            <v>23</v>
          </cell>
          <cell r="AN22">
            <v>0</v>
          </cell>
          <cell r="AO22">
            <v>22</v>
          </cell>
          <cell r="AP22">
            <v>20</v>
          </cell>
          <cell r="AQ22">
            <v>0</v>
          </cell>
          <cell r="AR22">
            <v>27</v>
          </cell>
          <cell r="AS22">
            <v>25</v>
          </cell>
          <cell r="AT22">
            <v>0</v>
          </cell>
          <cell r="AU22">
            <v>21</v>
          </cell>
          <cell r="AV22">
            <v>19</v>
          </cell>
          <cell r="AW22">
            <v>0</v>
          </cell>
          <cell r="AX22">
            <v>27</v>
          </cell>
          <cell r="AY22">
            <v>30</v>
          </cell>
          <cell r="AZ22">
            <v>23</v>
          </cell>
          <cell r="BA22">
            <v>17</v>
          </cell>
          <cell r="BB22">
            <v>0</v>
          </cell>
          <cell r="BC22">
            <v>30</v>
          </cell>
          <cell r="BD22">
            <v>28</v>
          </cell>
          <cell r="BE22">
            <v>0</v>
          </cell>
          <cell r="BF22">
            <v>28</v>
          </cell>
          <cell r="BG22">
            <v>35</v>
          </cell>
          <cell r="BH22">
            <v>0</v>
          </cell>
          <cell r="BI22">
            <v>28</v>
          </cell>
          <cell r="BJ22">
            <v>30</v>
          </cell>
          <cell r="BK22">
            <v>0</v>
          </cell>
          <cell r="BL22">
            <v>25</v>
          </cell>
          <cell r="BM22">
            <v>23</v>
          </cell>
          <cell r="BN22">
            <v>0</v>
          </cell>
          <cell r="BO22">
            <v>27</v>
          </cell>
          <cell r="BP22">
            <v>24</v>
          </cell>
          <cell r="BQ22">
            <v>0</v>
          </cell>
          <cell r="BR22">
            <v>0</v>
          </cell>
          <cell r="BS22">
            <v>22</v>
          </cell>
        </row>
        <row r="23">
          <cell r="A23">
            <v>90933</v>
          </cell>
          <cell r="B23" t="str">
            <v>REZA DESTI VAUZIA</v>
          </cell>
          <cell r="C23">
            <v>0</v>
          </cell>
          <cell r="D23">
            <v>37</v>
          </cell>
          <cell r="E23">
            <v>37</v>
          </cell>
          <cell r="F23">
            <v>0</v>
          </cell>
          <cell r="G23">
            <v>34</v>
          </cell>
          <cell r="H23">
            <v>36</v>
          </cell>
          <cell r="I23">
            <v>0</v>
          </cell>
          <cell r="J23">
            <v>33</v>
          </cell>
          <cell r="K23">
            <v>41</v>
          </cell>
          <cell r="L23">
            <v>0</v>
          </cell>
          <cell r="M23">
            <v>31</v>
          </cell>
          <cell r="N23">
            <v>31</v>
          </cell>
          <cell r="O23">
            <v>0</v>
          </cell>
          <cell r="P23">
            <v>32</v>
          </cell>
          <cell r="Q23">
            <v>30</v>
          </cell>
          <cell r="R23">
            <v>34</v>
          </cell>
          <cell r="S23">
            <v>26</v>
          </cell>
          <cell r="T23">
            <v>0</v>
          </cell>
          <cell r="U23">
            <v>37</v>
          </cell>
          <cell r="V23">
            <v>34</v>
          </cell>
          <cell r="W23">
            <v>0</v>
          </cell>
          <cell r="X23">
            <v>34</v>
          </cell>
          <cell r="Y23">
            <v>45</v>
          </cell>
          <cell r="Z23">
            <v>34</v>
          </cell>
          <cell r="AA23">
            <v>32</v>
          </cell>
          <cell r="AB23">
            <v>30</v>
          </cell>
          <cell r="AC23">
            <v>0</v>
          </cell>
          <cell r="AD23">
            <v>30</v>
          </cell>
          <cell r="AE23">
            <v>30</v>
          </cell>
          <cell r="AF23">
            <v>0</v>
          </cell>
          <cell r="AG23">
            <v>30</v>
          </cell>
          <cell r="AH23">
            <v>30</v>
          </cell>
          <cell r="AI23">
            <v>30</v>
          </cell>
          <cell r="AJ23">
            <v>30</v>
          </cell>
          <cell r="AK23">
            <v>0</v>
          </cell>
          <cell r="AL23">
            <v>37</v>
          </cell>
          <cell r="AM23">
            <v>37</v>
          </cell>
          <cell r="AN23">
            <v>0</v>
          </cell>
          <cell r="AO23">
            <v>34</v>
          </cell>
          <cell r="AP23">
            <v>36</v>
          </cell>
          <cell r="AQ23">
            <v>0</v>
          </cell>
          <cell r="AR23">
            <v>33</v>
          </cell>
          <cell r="AS23">
            <v>41</v>
          </cell>
          <cell r="AT23">
            <v>0</v>
          </cell>
          <cell r="AU23">
            <v>31</v>
          </cell>
          <cell r="AV23">
            <v>31</v>
          </cell>
          <cell r="AW23">
            <v>0</v>
          </cell>
          <cell r="AX23">
            <v>32</v>
          </cell>
          <cell r="AY23">
            <v>30</v>
          </cell>
          <cell r="AZ23">
            <v>34</v>
          </cell>
          <cell r="BA23">
            <v>26</v>
          </cell>
          <cell r="BB23">
            <v>0</v>
          </cell>
          <cell r="BC23">
            <v>37</v>
          </cell>
          <cell r="BD23">
            <v>34</v>
          </cell>
          <cell r="BE23">
            <v>0</v>
          </cell>
          <cell r="BF23">
            <v>34</v>
          </cell>
          <cell r="BG23">
            <v>45</v>
          </cell>
          <cell r="BH23">
            <v>34</v>
          </cell>
          <cell r="BI23">
            <v>32</v>
          </cell>
          <cell r="BJ23">
            <v>30</v>
          </cell>
          <cell r="BK23">
            <v>0</v>
          </cell>
          <cell r="BL23">
            <v>30</v>
          </cell>
          <cell r="BM23">
            <v>30</v>
          </cell>
          <cell r="BN23">
            <v>0</v>
          </cell>
          <cell r="BO23">
            <v>30</v>
          </cell>
          <cell r="BP23">
            <v>30</v>
          </cell>
          <cell r="BQ23">
            <v>30</v>
          </cell>
          <cell r="BR23">
            <v>30</v>
          </cell>
          <cell r="BS23">
            <v>25</v>
          </cell>
        </row>
        <row r="24">
          <cell r="A24" t="str">
            <v>A4333</v>
          </cell>
          <cell r="B24" t="str">
            <v>GALUH SAFITRI</v>
          </cell>
          <cell r="C24">
            <v>0</v>
          </cell>
          <cell r="D24">
            <v>17</v>
          </cell>
          <cell r="E24">
            <v>0</v>
          </cell>
          <cell r="F24">
            <v>14</v>
          </cell>
          <cell r="G24">
            <v>17</v>
          </cell>
          <cell r="H24">
            <v>0</v>
          </cell>
          <cell r="I24">
            <v>17</v>
          </cell>
          <cell r="J24">
            <v>16</v>
          </cell>
          <cell r="K24">
            <v>0</v>
          </cell>
          <cell r="L24">
            <v>18</v>
          </cell>
          <cell r="M24">
            <v>14</v>
          </cell>
          <cell r="N24">
            <v>0</v>
          </cell>
          <cell r="O24">
            <v>0</v>
          </cell>
          <cell r="P24">
            <v>17</v>
          </cell>
          <cell r="Q24">
            <v>0</v>
          </cell>
          <cell r="R24">
            <v>0</v>
          </cell>
          <cell r="S24">
            <v>13</v>
          </cell>
          <cell r="T24">
            <v>20</v>
          </cell>
          <cell r="U24">
            <v>0</v>
          </cell>
          <cell r="V24">
            <v>0</v>
          </cell>
          <cell r="W24">
            <v>21</v>
          </cell>
          <cell r="X24">
            <v>25</v>
          </cell>
          <cell r="Y24">
            <v>0</v>
          </cell>
          <cell r="Z24">
            <v>20</v>
          </cell>
          <cell r="AA24">
            <v>0</v>
          </cell>
          <cell r="AB24">
            <v>0</v>
          </cell>
          <cell r="AC24">
            <v>19</v>
          </cell>
          <cell r="AD24">
            <v>0</v>
          </cell>
          <cell r="AE24">
            <v>0</v>
          </cell>
          <cell r="AF24">
            <v>19</v>
          </cell>
          <cell r="AG24">
            <v>20</v>
          </cell>
          <cell r="AH24">
            <v>0</v>
          </cell>
          <cell r="AI24">
            <v>18</v>
          </cell>
          <cell r="AJ24">
            <v>18</v>
          </cell>
          <cell r="AK24">
            <v>0</v>
          </cell>
          <cell r="AL24">
            <v>17</v>
          </cell>
          <cell r="AM24">
            <v>0</v>
          </cell>
          <cell r="AN24">
            <v>14</v>
          </cell>
          <cell r="AO24">
            <v>17</v>
          </cell>
          <cell r="AP24">
            <v>0</v>
          </cell>
          <cell r="AQ24">
            <v>17</v>
          </cell>
          <cell r="AR24">
            <v>16</v>
          </cell>
          <cell r="AS24">
            <v>0</v>
          </cell>
          <cell r="AT24">
            <v>18</v>
          </cell>
          <cell r="AU24">
            <v>14</v>
          </cell>
          <cell r="AV24">
            <v>0</v>
          </cell>
          <cell r="AW24">
            <v>0</v>
          </cell>
          <cell r="AX24">
            <v>17</v>
          </cell>
          <cell r="AY24">
            <v>0</v>
          </cell>
          <cell r="AZ24">
            <v>0</v>
          </cell>
          <cell r="BA24">
            <v>13</v>
          </cell>
          <cell r="BB24">
            <v>20</v>
          </cell>
          <cell r="BC24">
            <v>0</v>
          </cell>
          <cell r="BD24">
            <v>0</v>
          </cell>
          <cell r="BE24">
            <v>21</v>
          </cell>
          <cell r="BF24">
            <v>25</v>
          </cell>
          <cell r="BG24">
            <v>0</v>
          </cell>
          <cell r="BH24">
            <v>20</v>
          </cell>
          <cell r="BI24">
            <v>0</v>
          </cell>
          <cell r="BJ24">
            <v>0</v>
          </cell>
          <cell r="BK24">
            <v>19</v>
          </cell>
          <cell r="BL24">
            <v>0</v>
          </cell>
          <cell r="BM24">
            <v>0</v>
          </cell>
          <cell r="BN24">
            <v>19</v>
          </cell>
          <cell r="BO24">
            <v>20</v>
          </cell>
          <cell r="BP24">
            <v>0</v>
          </cell>
          <cell r="BQ24">
            <v>18</v>
          </cell>
          <cell r="BR24">
            <v>18</v>
          </cell>
          <cell r="BS24">
            <v>18</v>
          </cell>
        </row>
        <row r="25">
          <cell r="A25" t="str">
            <v>A4334</v>
          </cell>
          <cell r="B25" t="str">
            <v>MUHAMMAD WAHYU</v>
          </cell>
          <cell r="C25">
            <v>19</v>
          </cell>
          <cell r="D25">
            <v>0</v>
          </cell>
          <cell r="E25">
            <v>20</v>
          </cell>
          <cell r="F25">
            <v>0</v>
          </cell>
          <cell r="G25">
            <v>18</v>
          </cell>
          <cell r="H25">
            <v>16</v>
          </cell>
          <cell r="I25">
            <v>0</v>
          </cell>
          <cell r="J25">
            <v>0</v>
          </cell>
          <cell r="K25">
            <v>19</v>
          </cell>
          <cell r="L25">
            <v>0</v>
          </cell>
          <cell r="M25">
            <v>0</v>
          </cell>
          <cell r="N25">
            <v>18</v>
          </cell>
          <cell r="O25">
            <v>18</v>
          </cell>
          <cell r="P25">
            <v>18</v>
          </cell>
          <cell r="Q25">
            <v>0</v>
          </cell>
          <cell r="R25">
            <v>21</v>
          </cell>
          <cell r="S25">
            <v>18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25</v>
          </cell>
          <cell r="Z25">
            <v>0</v>
          </cell>
          <cell r="AA25">
            <v>0</v>
          </cell>
          <cell r="AB25">
            <v>20</v>
          </cell>
          <cell r="AC25">
            <v>22</v>
          </cell>
          <cell r="AD25">
            <v>0</v>
          </cell>
          <cell r="AE25">
            <v>0</v>
          </cell>
          <cell r="AF25">
            <v>0</v>
          </cell>
          <cell r="AG25">
            <v>16</v>
          </cell>
          <cell r="AH25">
            <v>22</v>
          </cell>
          <cell r="AI25">
            <v>20</v>
          </cell>
          <cell r="AJ25">
            <v>20</v>
          </cell>
          <cell r="AK25">
            <v>19</v>
          </cell>
          <cell r="AL25">
            <v>0</v>
          </cell>
          <cell r="AM25">
            <v>20</v>
          </cell>
          <cell r="AN25">
            <v>0</v>
          </cell>
          <cell r="AO25">
            <v>18</v>
          </cell>
          <cell r="AP25">
            <v>16</v>
          </cell>
          <cell r="AQ25">
            <v>0</v>
          </cell>
          <cell r="AR25">
            <v>0</v>
          </cell>
          <cell r="AS25">
            <v>19</v>
          </cell>
          <cell r="AT25">
            <v>0</v>
          </cell>
          <cell r="AU25">
            <v>0</v>
          </cell>
          <cell r="AV25">
            <v>18</v>
          </cell>
          <cell r="AW25">
            <v>18</v>
          </cell>
          <cell r="AX25">
            <v>18</v>
          </cell>
          <cell r="AY25">
            <v>0</v>
          </cell>
          <cell r="AZ25">
            <v>21</v>
          </cell>
          <cell r="BA25">
            <v>18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25</v>
          </cell>
          <cell r="BH25">
            <v>0</v>
          </cell>
          <cell r="BI25">
            <v>0</v>
          </cell>
          <cell r="BJ25">
            <v>20</v>
          </cell>
          <cell r="BK25">
            <v>22</v>
          </cell>
          <cell r="BL25">
            <v>0</v>
          </cell>
          <cell r="BM25">
            <v>0</v>
          </cell>
          <cell r="BN25">
            <v>0</v>
          </cell>
          <cell r="BO25">
            <v>16</v>
          </cell>
          <cell r="BP25">
            <v>22</v>
          </cell>
          <cell r="BQ25">
            <v>20</v>
          </cell>
          <cell r="BR25">
            <v>20</v>
          </cell>
          <cell r="BS25">
            <v>17</v>
          </cell>
        </row>
        <row r="26">
          <cell r="A26" t="str">
            <v>A4370</v>
          </cell>
          <cell r="B26" t="str">
            <v>ERLANGGA ADIALAM</v>
          </cell>
          <cell r="C26">
            <v>0</v>
          </cell>
          <cell r="D26">
            <v>15</v>
          </cell>
          <cell r="E26">
            <v>15</v>
          </cell>
          <cell r="F26">
            <v>0</v>
          </cell>
          <cell r="G26">
            <v>0</v>
          </cell>
          <cell r="H26">
            <v>15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15</v>
          </cell>
          <cell r="R26">
            <v>0</v>
          </cell>
          <cell r="S26">
            <v>13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19</v>
          </cell>
          <cell r="AG26">
            <v>14</v>
          </cell>
          <cell r="AH26">
            <v>0</v>
          </cell>
          <cell r="AI26">
            <v>24</v>
          </cell>
          <cell r="AJ26">
            <v>18</v>
          </cell>
          <cell r="AK26">
            <v>0</v>
          </cell>
          <cell r="AL26">
            <v>15</v>
          </cell>
          <cell r="AM26">
            <v>15</v>
          </cell>
          <cell r="AN26">
            <v>0</v>
          </cell>
          <cell r="AO26">
            <v>0</v>
          </cell>
          <cell r="AP26">
            <v>15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15</v>
          </cell>
          <cell r="AZ26">
            <v>0</v>
          </cell>
          <cell r="BA26">
            <v>13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19</v>
          </cell>
          <cell r="BO26">
            <v>14</v>
          </cell>
          <cell r="BP26">
            <v>0</v>
          </cell>
          <cell r="BQ26">
            <v>24</v>
          </cell>
          <cell r="BR26">
            <v>18</v>
          </cell>
          <cell r="BS26">
            <v>9</v>
          </cell>
        </row>
        <row r="27">
          <cell r="A27" t="str">
            <v>A4371</v>
          </cell>
          <cell r="B27" t="str">
            <v>DEANDRA AUREL AZELI</v>
          </cell>
          <cell r="C27">
            <v>0</v>
          </cell>
          <cell r="D27">
            <v>0</v>
          </cell>
          <cell r="E27">
            <v>16</v>
          </cell>
          <cell r="F27">
            <v>0</v>
          </cell>
          <cell r="G27">
            <v>0</v>
          </cell>
          <cell r="H27">
            <v>12</v>
          </cell>
          <cell r="I27">
            <v>16</v>
          </cell>
          <cell r="J27">
            <v>12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15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19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16</v>
          </cell>
          <cell r="AN27">
            <v>0</v>
          </cell>
          <cell r="AO27">
            <v>0</v>
          </cell>
          <cell r="AP27">
            <v>12</v>
          </cell>
          <cell r="AQ27">
            <v>16</v>
          </cell>
          <cell r="AR27">
            <v>12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15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19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6</v>
          </cell>
        </row>
        <row r="28">
          <cell r="A28" t="str">
            <v>A0072</v>
          </cell>
          <cell r="B28" t="str">
            <v>RAHMAD DWI ADRIAN</v>
          </cell>
          <cell r="C28">
            <v>0</v>
          </cell>
          <cell r="D28">
            <v>37</v>
          </cell>
          <cell r="E28">
            <v>30</v>
          </cell>
          <cell r="F28">
            <v>0</v>
          </cell>
          <cell r="G28">
            <v>31</v>
          </cell>
          <cell r="H28">
            <v>30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34</v>
          </cell>
          <cell r="N28">
            <v>31</v>
          </cell>
          <cell r="O28">
            <v>0</v>
          </cell>
          <cell r="P28">
            <v>42</v>
          </cell>
          <cell r="Q28">
            <v>32</v>
          </cell>
          <cell r="R28">
            <v>40</v>
          </cell>
          <cell r="S28">
            <v>32</v>
          </cell>
          <cell r="T28">
            <v>0</v>
          </cell>
          <cell r="U28">
            <v>40</v>
          </cell>
          <cell r="V28">
            <v>41</v>
          </cell>
          <cell r="W28">
            <v>0</v>
          </cell>
          <cell r="X28">
            <v>42</v>
          </cell>
          <cell r="Y28">
            <v>45</v>
          </cell>
          <cell r="Z28">
            <v>0</v>
          </cell>
          <cell r="AA28">
            <v>38</v>
          </cell>
          <cell r="AB28">
            <v>39</v>
          </cell>
          <cell r="AC28">
            <v>0</v>
          </cell>
          <cell r="AD28">
            <v>38</v>
          </cell>
          <cell r="AE28">
            <v>36</v>
          </cell>
          <cell r="AF28">
            <v>0</v>
          </cell>
          <cell r="AG28">
            <v>35</v>
          </cell>
          <cell r="AH28">
            <v>40</v>
          </cell>
          <cell r="AI28">
            <v>52</v>
          </cell>
          <cell r="AJ28">
            <v>0</v>
          </cell>
          <cell r="AK28">
            <v>0</v>
          </cell>
          <cell r="AL28">
            <v>37</v>
          </cell>
          <cell r="AM28">
            <v>30</v>
          </cell>
          <cell r="AN28">
            <v>0</v>
          </cell>
          <cell r="AO28">
            <v>31</v>
          </cell>
          <cell r="AP28">
            <v>30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34</v>
          </cell>
          <cell r="AV28">
            <v>31</v>
          </cell>
          <cell r="AW28">
            <v>0</v>
          </cell>
          <cell r="AX28">
            <v>42</v>
          </cell>
          <cell r="AY28">
            <v>32</v>
          </cell>
          <cell r="AZ28">
            <v>40</v>
          </cell>
          <cell r="BA28">
            <v>32</v>
          </cell>
          <cell r="BB28">
            <v>0</v>
          </cell>
          <cell r="BC28">
            <v>40</v>
          </cell>
          <cell r="BD28">
            <v>41</v>
          </cell>
          <cell r="BE28">
            <v>0</v>
          </cell>
          <cell r="BF28">
            <v>42</v>
          </cell>
          <cell r="BG28">
            <v>45</v>
          </cell>
          <cell r="BH28">
            <v>0</v>
          </cell>
          <cell r="BI28">
            <v>38</v>
          </cell>
          <cell r="BJ28">
            <v>39</v>
          </cell>
          <cell r="BK28">
            <v>0</v>
          </cell>
          <cell r="BL28">
            <v>38</v>
          </cell>
          <cell r="BM28">
            <v>36</v>
          </cell>
          <cell r="BN28">
            <v>0</v>
          </cell>
          <cell r="BO28">
            <v>35</v>
          </cell>
          <cell r="BP28">
            <v>40</v>
          </cell>
          <cell r="BQ28">
            <v>52</v>
          </cell>
          <cell r="BR28">
            <v>0</v>
          </cell>
          <cell r="BS28">
            <v>21</v>
          </cell>
        </row>
        <row r="29">
          <cell r="A29" t="str">
            <v>A2217</v>
          </cell>
          <cell r="B29" t="str">
            <v>SINATRIYANDIKA HARUMAWAN</v>
          </cell>
          <cell r="C29">
            <v>0</v>
          </cell>
          <cell r="D29">
            <v>40</v>
          </cell>
          <cell r="E29">
            <v>36</v>
          </cell>
          <cell r="F29">
            <v>0</v>
          </cell>
          <cell r="G29">
            <v>40</v>
          </cell>
          <cell r="H29">
            <v>37</v>
          </cell>
          <cell r="I29">
            <v>0</v>
          </cell>
          <cell r="J29">
            <v>39</v>
          </cell>
          <cell r="K29">
            <v>40</v>
          </cell>
          <cell r="L29">
            <v>0</v>
          </cell>
          <cell r="M29">
            <v>34</v>
          </cell>
          <cell r="N29">
            <v>28</v>
          </cell>
          <cell r="O29">
            <v>0</v>
          </cell>
          <cell r="P29">
            <v>37</v>
          </cell>
          <cell r="Q29">
            <v>30</v>
          </cell>
          <cell r="R29">
            <v>40</v>
          </cell>
          <cell r="S29">
            <v>28</v>
          </cell>
          <cell r="T29">
            <v>0</v>
          </cell>
          <cell r="U29">
            <v>50</v>
          </cell>
          <cell r="V29">
            <v>41</v>
          </cell>
          <cell r="W29">
            <v>0</v>
          </cell>
          <cell r="X29">
            <v>42</v>
          </cell>
          <cell r="Y29">
            <v>50</v>
          </cell>
          <cell r="Z29">
            <v>0</v>
          </cell>
          <cell r="AA29">
            <v>40</v>
          </cell>
          <cell r="AB29">
            <v>30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36</v>
          </cell>
          <cell r="AH29">
            <v>36</v>
          </cell>
          <cell r="AI29">
            <v>40</v>
          </cell>
          <cell r="AJ29">
            <v>37</v>
          </cell>
          <cell r="AK29">
            <v>0</v>
          </cell>
          <cell r="AL29">
            <v>40</v>
          </cell>
          <cell r="AM29">
            <v>36</v>
          </cell>
          <cell r="AN29">
            <v>0</v>
          </cell>
          <cell r="AO29">
            <v>40</v>
          </cell>
          <cell r="AP29">
            <v>37</v>
          </cell>
          <cell r="AQ29">
            <v>0</v>
          </cell>
          <cell r="AR29">
            <v>39</v>
          </cell>
          <cell r="AS29">
            <v>40</v>
          </cell>
          <cell r="AT29">
            <v>0</v>
          </cell>
          <cell r="AU29">
            <v>34</v>
          </cell>
          <cell r="AV29">
            <v>28</v>
          </cell>
          <cell r="AW29">
            <v>0</v>
          </cell>
          <cell r="AX29">
            <v>37</v>
          </cell>
          <cell r="AY29">
            <v>30</v>
          </cell>
          <cell r="AZ29">
            <v>40</v>
          </cell>
          <cell r="BA29">
            <v>28</v>
          </cell>
          <cell r="BB29">
            <v>0</v>
          </cell>
          <cell r="BC29">
            <v>50</v>
          </cell>
          <cell r="BD29">
            <v>41</v>
          </cell>
          <cell r="BE29">
            <v>0</v>
          </cell>
          <cell r="BF29">
            <v>42</v>
          </cell>
          <cell r="BG29">
            <v>50</v>
          </cell>
          <cell r="BH29">
            <v>0</v>
          </cell>
          <cell r="BI29">
            <v>40</v>
          </cell>
          <cell r="BJ29">
            <v>30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36</v>
          </cell>
          <cell r="BP29">
            <v>36</v>
          </cell>
          <cell r="BQ29">
            <v>40</v>
          </cell>
          <cell r="BR29">
            <v>37</v>
          </cell>
          <cell r="BS29">
            <v>22</v>
          </cell>
        </row>
        <row r="30">
          <cell r="A30" t="str">
            <v>A0047</v>
          </cell>
          <cell r="B30" t="str">
            <v>DAVID IZZA PANGESTU</v>
          </cell>
          <cell r="C30">
            <v>0</v>
          </cell>
          <cell r="D30">
            <v>0</v>
          </cell>
          <cell r="E30">
            <v>11</v>
          </cell>
          <cell r="F30">
            <v>0</v>
          </cell>
          <cell r="G30">
            <v>0</v>
          </cell>
          <cell r="H30">
            <v>15</v>
          </cell>
          <cell r="I30">
            <v>0</v>
          </cell>
          <cell r="J30">
            <v>0</v>
          </cell>
          <cell r="K30">
            <v>18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11</v>
          </cell>
          <cell r="AN30">
            <v>0</v>
          </cell>
          <cell r="AO30">
            <v>0</v>
          </cell>
          <cell r="AP30">
            <v>15</v>
          </cell>
          <cell r="AQ30">
            <v>0</v>
          </cell>
          <cell r="AR30">
            <v>0</v>
          </cell>
          <cell r="AS30">
            <v>18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3</v>
          </cell>
        </row>
        <row r="31">
          <cell r="A31">
            <v>92737</v>
          </cell>
          <cell r="B31" t="str">
            <v>TIARA SONYA PITALOKA</v>
          </cell>
          <cell r="C31">
            <v>37</v>
          </cell>
          <cell r="D31">
            <v>0</v>
          </cell>
          <cell r="E31">
            <v>0</v>
          </cell>
          <cell r="F31">
            <v>31</v>
          </cell>
          <cell r="G31">
            <v>0</v>
          </cell>
          <cell r="H31">
            <v>0</v>
          </cell>
          <cell r="I31">
            <v>34</v>
          </cell>
          <cell r="J31">
            <v>28</v>
          </cell>
          <cell r="K31">
            <v>0</v>
          </cell>
          <cell r="L31">
            <v>32</v>
          </cell>
          <cell r="M31">
            <v>0</v>
          </cell>
          <cell r="N31">
            <v>0</v>
          </cell>
          <cell r="O31">
            <v>33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30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37</v>
          </cell>
          <cell r="AL31">
            <v>0</v>
          </cell>
          <cell r="AM31">
            <v>0</v>
          </cell>
          <cell r="AN31">
            <v>31</v>
          </cell>
          <cell r="AO31">
            <v>0</v>
          </cell>
          <cell r="AP31">
            <v>0</v>
          </cell>
          <cell r="AQ31">
            <v>34</v>
          </cell>
          <cell r="AR31">
            <v>28</v>
          </cell>
          <cell r="AS31">
            <v>0</v>
          </cell>
          <cell r="AT31">
            <v>32</v>
          </cell>
          <cell r="AU31">
            <v>0</v>
          </cell>
          <cell r="AV31">
            <v>0</v>
          </cell>
          <cell r="AW31">
            <v>33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30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7</v>
          </cell>
        </row>
        <row r="32">
          <cell r="A32">
            <v>92000</v>
          </cell>
          <cell r="B32" t="str">
            <v>ACHMAD KURNIAWAN</v>
          </cell>
          <cell r="C32">
            <v>33</v>
          </cell>
          <cell r="D32">
            <v>30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28</v>
          </cell>
          <cell r="K32">
            <v>30</v>
          </cell>
          <cell r="L32">
            <v>0</v>
          </cell>
          <cell r="M32">
            <v>27</v>
          </cell>
          <cell r="N32">
            <v>22</v>
          </cell>
          <cell r="O32">
            <v>28</v>
          </cell>
          <cell r="P32">
            <v>0</v>
          </cell>
          <cell r="Q32">
            <v>0</v>
          </cell>
          <cell r="R32">
            <v>25</v>
          </cell>
          <cell r="S32">
            <v>0</v>
          </cell>
          <cell r="T32">
            <v>0</v>
          </cell>
          <cell r="U32">
            <v>34</v>
          </cell>
          <cell r="V32">
            <v>28</v>
          </cell>
          <cell r="W32">
            <v>0</v>
          </cell>
          <cell r="X32">
            <v>30</v>
          </cell>
          <cell r="Y32">
            <v>35</v>
          </cell>
          <cell r="Z32">
            <v>0</v>
          </cell>
          <cell r="AA32">
            <v>31</v>
          </cell>
          <cell r="AB32">
            <v>29</v>
          </cell>
          <cell r="AC32">
            <v>0</v>
          </cell>
          <cell r="AD32">
            <v>26</v>
          </cell>
          <cell r="AE32">
            <v>30</v>
          </cell>
          <cell r="AF32">
            <v>25</v>
          </cell>
          <cell r="AG32">
            <v>20</v>
          </cell>
          <cell r="AH32">
            <v>0</v>
          </cell>
          <cell r="AI32">
            <v>32</v>
          </cell>
          <cell r="AJ32">
            <v>0</v>
          </cell>
          <cell r="AK32">
            <v>33</v>
          </cell>
          <cell r="AL32">
            <v>30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28</v>
          </cell>
          <cell r="AS32">
            <v>30</v>
          </cell>
          <cell r="AT32">
            <v>0</v>
          </cell>
          <cell r="AU32">
            <v>27</v>
          </cell>
          <cell r="AV32">
            <v>22</v>
          </cell>
          <cell r="AW32">
            <v>28</v>
          </cell>
          <cell r="AX32">
            <v>0</v>
          </cell>
          <cell r="AY32">
            <v>0</v>
          </cell>
          <cell r="AZ32">
            <v>25</v>
          </cell>
          <cell r="BA32">
            <v>0</v>
          </cell>
          <cell r="BB32">
            <v>0</v>
          </cell>
          <cell r="BC32">
            <v>34</v>
          </cell>
          <cell r="BD32">
            <v>28</v>
          </cell>
          <cell r="BE32">
            <v>0</v>
          </cell>
          <cell r="BF32">
            <v>30</v>
          </cell>
          <cell r="BG32">
            <v>35</v>
          </cell>
          <cell r="BH32">
            <v>0</v>
          </cell>
          <cell r="BI32">
            <v>31</v>
          </cell>
          <cell r="BJ32">
            <v>29</v>
          </cell>
          <cell r="BK32">
            <v>0</v>
          </cell>
          <cell r="BL32">
            <v>26</v>
          </cell>
          <cell r="BM32">
            <v>30</v>
          </cell>
          <cell r="BN32">
            <v>25</v>
          </cell>
          <cell r="BO32">
            <v>20</v>
          </cell>
          <cell r="BP32">
            <v>0</v>
          </cell>
          <cell r="BQ32">
            <v>32</v>
          </cell>
          <cell r="BR32">
            <v>0</v>
          </cell>
          <cell r="BS32">
            <v>19</v>
          </cell>
        </row>
        <row r="33">
          <cell r="A33" t="str">
            <v>A0046</v>
          </cell>
          <cell r="B33" t="str">
            <v>ALI WAFA</v>
          </cell>
          <cell r="C33">
            <v>29</v>
          </cell>
          <cell r="D33">
            <v>0</v>
          </cell>
          <cell r="E33">
            <v>0</v>
          </cell>
          <cell r="F33">
            <v>28</v>
          </cell>
          <cell r="G33">
            <v>31</v>
          </cell>
          <cell r="H33">
            <v>0</v>
          </cell>
          <cell r="I33">
            <v>30</v>
          </cell>
          <cell r="J33">
            <v>24</v>
          </cell>
          <cell r="K33">
            <v>0</v>
          </cell>
          <cell r="L33">
            <v>28</v>
          </cell>
          <cell r="M33">
            <v>25</v>
          </cell>
          <cell r="N33">
            <v>0</v>
          </cell>
          <cell r="O33">
            <v>29</v>
          </cell>
          <cell r="P33">
            <v>0</v>
          </cell>
          <cell r="Q33">
            <v>0</v>
          </cell>
          <cell r="R33">
            <v>30</v>
          </cell>
          <cell r="S33">
            <v>0</v>
          </cell>
          <cell r="T33">
            <v>28</v>
          </cell>
          <cell r="U33">
            <v>0</v>
          </cell>
          <cell r="V33">
            <v>0</v>
          </cell>
          <cell r="W33">
            <v>31</v>
          </cell>
          <cell r="X33">
            <v>26</v>
          </cell>
          <cell r="Y33">
            <v>0</v>
          </cell>
          <cell r="Z33">
            <v>31</v>
          </cell>
          <cell r="AA33">
            <v>30</v>
          </cell>
          <cell r="AB33">
            <v>0</v>
          </cell>
          <cell r="AC33">
            <v>30</v>
          </cell>
          <cell r="AD33">
            <v>30</v>
          </cell>
          <cell r="AE33">
            <v>0</v>
          </cell>
          <cell r="AF33">
            <v>30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29</v>
          </cell>
          <cell r="AL33">
            <v>0</v>
          </cell>
          <cell r="AM33">
            <v>0</v>
          </cell>
          <cell r="AN33">
            <v>28</v>
          </cell>
          <cell r="AO33">
            <v>31</v>
          </cell>
          <cell r="AP33">
            <v>0</v>
          </cell>
          <cell r="AQ33">
            <v>30</v>
          </cell>
          <cell r="AR33">
            <v>24</v>
          </cell>
          <cell r="AS33">
            <v>0</v>
          </cell>
          <cell r="AT33">
            <v>28</v>
          </cell>
          <cell r="AU33">
            <v>25</v>
          </cell>
          <cell r="AV33">
            <v>0</v>
          </cell>
          <cell r="AW33">
            <v>29</v>
          </cell>
          <cell r="AX33">
            <v>0</v>
          </cell>
          <cell r="AY33">
            <v>0</v>
          </cell>
          <cell r="AZ33">
            <v>30</v>
          </cell>
          <cell r="BA33">
            <v>0</v>
          </cell>
          <cell r="BB33">
            <v>28</v>
          </cell>
          <cell r="BC33">
            <v>0</v>
          </cell>
          <cell r="BD33">
            <v>0</v>
          </cell>
          <cell r="BE33">
            <v>31</v>
          </cell>
          <cell r="BF33">
            <v>26</v>
          </cell>
          <cell r="BG33">
            <v>0</v>
          </cell>
          <cell r="BH33">
            <v>31</v>
          </cell>
          <cell r="BI33">
            <v>30</v>
          </cell>
          <cell r="BJ33">
            <v>0</v>
          </cell>
          <cell r="BK33">
            <v>30</v>
          </cell>
          <cell r="BL33">
            <v>30</v>
          </cell>
          <cell r="BM33">
            <v>0</v>
          </cell>
          <cell r="BN33">
            <v>30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17</v>
          </cell>
        </row>
        <row r="34">
          <cell r="A34">
            <v>92511</v>
          </cell>
          <cell r="B34" t="str">
            <v>JENI BRIAN PRATIWI</v>
          </cell>
          <cell r="C34">
            <v>30</v>
          </cell>
          <cell r="D34">
            <v>0</v>
          </cell>
          <cell r="E34">
            <v>0</v>
          </cell>
          <cell r="F34">
            <v>28</v>
          </cell>
          <cell r="G34">
            <v>0</v>
          </cell>
          <cell r="H34">
            <v>0</v>
          </cell>
          <cell r="I34">
            <v>30</v>
          </cell>
          <cell r="J34">
            <v>0</v>
          </cell>
          <cell r="K34">
            <v>0</v>
          </cell>
          <cell r="L34">
            <v>31</v>
          </cell>
          <cell r="M34">
            <v>0</v>
          </cell>
          <cell r="N34">
            <v>0</v>
          </cell>
          <cell r="O34">
            <v>26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31</v>
          </cell>
          <cell r="U34">
            <v>31</v>
          </cell>
          <cell r="V34">
            <v>0</v>
          </cell>
          <cell r="W34">
            <v>33</v>
          </cell>
          <cell r="X34">
            <v>29</v>
          </cell>
          <cell r="Y34">
            <v>0</v>
          </cell>
          <cell r="Z34">
            <v>31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30</v>
          </cell>
          <cell r="AL34">
            <v>0</v>
          </cell>
          <cell r="AM34">
            <v>0</v>
          </cell>
          <cell r="AN34">
            <v>28</v>
          </cell>
          <cell r="AO34">
            <v>0</v>
          </cell>
          <cell r="AP34">
            <v>0</v>
          </cell>
          <cell r="AQ34">
            <v>30</v>
          </cell>
          <cell r="AR34">
            <v>0</v>
          </cell>
          <cell r="AS34">
            <v>0</v>
          </cell>
          <cell r="AT34">
            <v>31</v>
          </cell>
          <cell r="AU34">
            <v>0</v>
          </cell>
          <cell r="AV34">
            <v>0</v>
          </cell>
          <cell r="AW34">
            <v>26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31</v>
          </cell>
          <cell r="BC34">
            <v>31</v>
          </cell>
          <cell r="BD34">
            <v>0</v>
          </cell>
          <cell r="BE34">
            <v>33</v>
          </cell>
          <cell r="BF34">
            <v>29</v>
          </cell>
          <cell r="BG34">
            <v>0</v>
          </cell>
          <cell r="BH34">
            <v>31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10</v>
          </cell>
        </row>
        <row r="35">
          <cell r="A35" t="str">
            <v>A2121</v>
          </cell>
          <cell r="B35" t="str">
            <v>VEGA PRIMAVISTA</v>
          </cell>
          <cell r="C35">
            <v>28</v>
          </cell>
          <cell r="D35">
            <v>25</v>
          </cell>
          <cell r="E35">
            <v>0</v>
          </cell>
          <cell r="F35">
            <v>26</v>
          </cell>
          <cell r="G35">
            <v>24</v>
          </cell>
          <cell r="H35">
            <v>0</v>
          </cell>
          <cell r="I35">
            <v>26</v>
          </cell>
          <cell r="J35">
            <v>26</v>
          </cell>
          <cell r="K35">
            <v>0</v>
          </cell>
          <cell r="L35">
            <v>23</v>
          </cell>
          <cell r="M35">
            <v>0</v>
          </cell>
          <cell r="N35">
            <v>0</v>
          </cell>
          <cell r="O35">
            <v>24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28</v>
          </cell>
          <cell r="U35">
            <v>30</v>
          </cell>
          <cell r="V35">
            <v>0</v>
          </cell>
          <cell r="W35">
            <v>26</v>
          </cell>
          <cell r="X35">
            <v>30</v>
          </cell>
          <cell r="Y35">
            <v>0</v>
          </cell>
          <cell r="Z35">
            <v>26</v>
          </cell>
          <cell r="AA35">
            <v>25</v>
          </cell>
          <cell r="AB35">
            <v>0</v>
          </cell>
          <cell r="AC35">
            <v>26</v>
          </cell>
          <cell r="AD35">
            <v>20</v>
          </cell>
          <cell r="AE35">
            <v>0</v>
          </cell>
          <cell r="AF35">
            <v>21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28</v>
          </cell>
          <cell r="AL35">
            <v>25</v>
          </cell>
          <cell r="AM35">
            <v>0</v>
          </cell>
          <cell r="AN35">
            <v>26</v>
          </cell>
          <cell r="AO35">
            <v>24</v>
          </cell>
          <cell r="AP35">
            <v>0</v>
          </cell>
          <cell r="AQ35">
            <v>26</v>
          </cell>
          <cell r="AR35">
            <v>26</v>
          </cell>
          <cell r="AS35">
            <v>0</v>
          </cell>
          <cell r="AT35">
            <v>23</v>
          </cell>
          <cell r="AU35">
            <v>0</v>
          </cell>
          <cell r="AV35">
            <v>0</v>
          </cell>
          <cell r="AW35">
            <v>24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28</v>
          </cell>
          <cell r="BC35">
            <v>30</v>
          </cell>
          <cell r="BD35">
            <v>0</v>
          </cell>
          <cell r="BE35">
            <v>26</v>
          </cell>
          <cell r="BF35">
            <v>30</v>
          </cell>
          <cell r="BG35">
            <v>0</v>
          </cell>
          <cell r="BH35">
            <v>26</v>
          </cell>
          <cell r="BI35">
            <v>25</v>
          </cell>
          <cell r="BJ35">
            <v>0</v>
          </cell>
          <cell r="BK35">
            <v>26</v>
          </cell>
          <cell r="BL35">
            <v>20</v>
          </cell>
          <cell r="BM35">
            <v>0</v>
          </cell>
          <cell r="BN35">
            <v>21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17</v>
          </cell>
        </row>
        <row r="36">
          <cell r="A36" t="str">
            <v>A0045</v>
          </cell>
          <cell r="B36" t="str">
            <v>MUHAMMAD AFIF NAUFAL FADHILAH</v>
          </cell>
          <cell r="C36">
            <v>0</v>
          </cell>
          <cell r="D36">
            <v>0</v>
          </cell>
          <cell r="E36">
            <v>32</v>
          </cell>
          <cell r="F36">
            <v>0</v>
          </cell>
          <cell r="G36">
            <v>29</v>
          </cell>
          <cell r="H36">
            <v>28</v>
          </cell>
          <cell r="I36">
            <v>0</v>
          </cell>
          <cell r="J36">
            <v>0</v>
          </cell>
          <cell r="K36">
            <v>31</v>
          </cell>
          <cell r="L36">
            <v>0</v>
          </cell>
          <cell r="M36">
            <v>29</v>
          </cell>
          <cell r="N36">
            <v>30</v>
          </cell>
          <cell r="O36">
            <v>0</v>
          </cell>
          <cell r="P36">
            <v>30</v>
          </cell>
          <cell r="Q36">
            <v>24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40</v>
          </cell>
          <cell r="W36">
            <v>0</v>
          </cell>
          <cell r="X36">
            <v>30</v>
          </cell>
          <cell r="Y36">
            <v>39</v>
          </cell>
          <cell r="Z36">
            <v>0</v>
          </cell>
          <cell r="AA36">
            <v>32</v>
          </cell>
          <cell r="AB36">
            <v>31</v>
          </cell>
          <cell r="AC36">
            <v>0</v>
          </cell>
          <cell r="AD36">
            <v>30</v>
          </cell>
          <cell r="AE36">
            <v>32</v>
          </cell>
          <cell r="AF36">
            <v>0</v>
          </cell>
          <cell r="AG36">
            <v>27</v>
          </cell>
          <cell r="AH36">
            <v>33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32</v>
          </cell>
          <cell r="AN36">
            <v>0</v>
          </cell>
          <cell r="AO36">
            <v>29</v>
          </cell>
          <cell r="AP36">
            <v>28</v>
          </cell>
          <cell r="AQ36">
            <v>0</v>
          </cell>
          <cell r="AR36">
            <v>0</v>
          </cell>
          <cell r="AS36">
            <v>31</v>
          </cell>
          <cell r="AT36">
            <v>0</v>
          </cell>
          <cell r="AU36">
            <v>29</v>
          </cell>
          <cell r="AV36">
            <v>30</v>
          </cell>
          <cell r="AW36">
            <v>0</v>
          </cell>
          <cell r="AX36">
            <v>30</v>
          </cell>
          <cell r="AY36">
            <v>24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40</v>
          </cell>
          <cell r="BE36">
            <v>0</v>
          </cell>
          <cell r="BF36">
            <v>30</v>
          </cell>
          <cell r="BG36">
            <v>39</v>
          </cell>
          <cell r="BH36">
            <v>0</v>
          </cell>
          <cell r="BI36">
            <v>32</v>
          </cell>
          <cell r="BJ36">
            <v>31</v>
          </cell>
          <cell r="BK36">
            <v>0</v>
          </cell>
          <cell r="BL36">
            <v>30</v>
          </cell>
          <cell r="BM36">
            <v>32</v>
          </cell>
          <cell r="BN36">
            <v>0</v>
          </cell>
          <cell r="BO36">
            <v>27</v>
          </cell>
          <cell r="BP36">
            <v>33</v>
          </cell>
          <cell r="BQ36">
            <v>0</v>
          </cell>
          <cell r="BR36">
            <v>0</v>
          </cell>
          <cell r="BS36">
            <v>17</v>
          </cell>
        </row>
        <row r="37">
          <cell r="A37" t="str">
            <v>A2467</v>
          </cell>
          <cell r="B37" t="str">
            <v>MELINDA RATNA PERMATA SARI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</row>
        <row r="38">
          <cell r="A38" t="str">
            <v>A4372</v>
          </cell>
          <cell r="B38" t="str">
            <v>TRI WIDIASTUTI</v>
          </cell>
          <cell r="C38">
            <v>10</v>
          </cell>
          <cell r="D38">
            <v>0</v>
          </cell>
          <cell r="E38">
            <v>0</v>
          </cell>
          <cell r="F38">
            <v>10</v>
          </cell>
          <cell r="G38">
            <v>11</v>
          </cell>
          <cell r="H38">
            <v>0</v>
          </cell>
          <cell r="I38">
            <v>10</v>
          </cell>
          <cell r="J38">
            <v>9</v>
          </cell>
          <cell r="K38">
            <v>0</v>
          </cell>
          <cell r="L38">
            <v>11</v>
          </cell>
          <cell r="M38">
            <v>0</v>
          </cell>
          <cell r="N38">
            <v>0</v>
          </cell>
          <cell r="O38">
            <v>10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11</v>
          </cell>
          <cell r="X38">
            <v>9</v>
          </cell>
          <cell r="Y38">
            <v>0</v>
          </cell>
          <cell r="Z38">
            <v>12</v>
          </cell>
          <cell r="AA38">
            <v>11</v>
          </cell>
          <cell r="AB38">
            <v>0</v>
          </cell>
          <cell r="AC38">
            <v>10</v>
          </cell>
          <cell r="AD38">
            <v>0</v>
          </cell>
          <cell r="AE38">
            <v>0</v>
          </cell>
          <cell r="AF38">
            <v>10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10</v>
          </cell>
          <cell r="AL38">
            <v>0</v>
          </cell>
          <cell r="AM38">
            <v>0</v>
          </cell>
          <cell r="AN38">
            <v>10</v>
          </cell>
          <cell r="AO38">
            <v>11</v>
          </cell>
          <cell r="AP38">
            <v>0</v>
          </cell>
          <cell r="AQ38">
            <v>10</v>
          </cell>
          <cell r="AR38">
            <v>0</v>
          </cell>
          <cell r="AS38">
            <v>0</v>
          </cell>
          <cell r="AT38">
            <v>11</v>
          </cell>
          <cell r="AU38">
            <v>0</v>
          </cell>
          <cell r="AV38">
            <v>0</v>
          </cell>
          <cell r="AW38">
            <v>10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11</v>
          </cell>
          <cell r="BF38">
            <v>0</v>
          </cell>
          <cell r="BG38">
            <v>0</v>
          </cell>
          <cell r="BH38">
            <v>12</v>
          </cell>
          <cell r="BI38">
            <v>11</v>
          </cell>
          <cell r="BJ38">
            <v>0</v>
          </cell>
          <cell r="BK38">
            <v>10</v>
          </cell>
          <cell r="BL38">
            <v>0</v>
          </cell>
          <cell r="BM38">
            <v>0</v>
          </cell>
          <cell r="BN38">
            <v>10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13</v>
          </cell>
        </row>
        <row r="39">
          <cell r="A39">
            <v>92494</v>
          </cell>
          <cell r="B39" t="str">
            <v>NURMANSYAH AMIRUDIN</v>
          </cell>
          <cell r="C39">
            <v>0</v>
          </cell>
          <cell r="D39">
            <v>47</v>
          </cell>
          <cell r="E39">
            <v>50</v>
          </cell>
          <cell r="F39">
            <v>0</v>
          </cell>
          <cell r="G39">
            <v>46</v>
          </cell>
          <cell r="H39">
            <v>42</v>
          </cell>
          <cell r="I39">
            <v>0</v>
          </cell>
          <cell r="J39">
            <v>40</v>
          </cell>
          <cell r="K39">
            <v>43</v>
          </cell>
          <cell r="L39">
            <v>0</v>
          </cell>
          <cell r="M39">
            <v>35</v>
          </cell>
          <cell r="N39">
            <v>34</v>
          </cell>
          <cell r="O39">
            <v>0</v>
          </cell>
          <cell r="P39">
            <v>0</v>
          </cell>
          <cell r="Q39">
            <v>36</v>
          </cell>
          <cell r="R39">
            <v>0</v>
          </cell>
          <cell r="S39">
            <v>0</v>
          </cell>
          <cell r="T39">
            <v>0</v>
          </cell>
          <cell r="U39">
            <v>51</v>
          </cell>
          <cell r="V39">
            <v>46</v>
          </cell>
          <cell r="W39">
            <v>0</v>
          </cell>
          <cell r="X39">
            <v>50</v>
          </cell>
          <cell r="Y39">
            <v>66</v>
          </cell>
          <cell r="Z39">
            <v>0</v>
          </cell>
          <cell r="AA39">
            <v>49</v>
          </cell>
          <cell r="AB39">
            <v>45</v>
          </cell>
          <cell r="AC39">
            <v>0</v>
          </cell>
          <cell r="AD39">
            <v>49</v>
          </cell>
          <cell r="AE39">
            <v>49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47</v>
          </cell>
          <cell r="AM39">
            <v>50</v>
          </cell>
          <cell r="AN39">
            <v>0</v>
          </cell>
          <cell r="AO39">
            <v>46</v>
          </cell>
          <cell r="AP39">
            <v>42</v>
          </cell>
          <cell r="AQ39">
            <v>0</v>
          </cell>
          <cell r="AR39">
            <v>40</v>
          </cell>
          <cell r="AS39">
            <v>43</v>
          </cell>
          <cell r="AT39">
            <v>0</v>
          </cell>
          <cell r="AU39">
            <v>35</v>
          </cell>
          <cell r="AV39">
            <v>34</v>
          </cell>
          <cell r="AW39">
            <v>0</v>
          </cell>
          <cell r="AX39">
            <v>0</v>
          </cell>
          <cell r="AY39">
            <v>36</v>
          </cell>
          <cell r="AZ39">
            <v>0</v>
          </cell>
          <cell r="BA39">
            <v>0</v>
          </cell>
          <cell r="BB39">
            <v>0</v>
          </cell>
          <cell r="BC39">
            <v>51</v>
          </cell>
          <cell r="BD39">
            <v>46</v>
          </cell>
          <cell r="BE39">
            <v>0</v>
          </cell>
          <cell r="BF39">
            <v>50</v>
          </cell>
          <cell r="BG39">
            <v>66</v>
          </cell>
          <cell r="BH39">
            <v>0</v>
          </cell>
          <cell r="BI39">
            <v>49</v>
          </cell>
          <cell r="BJ39">
            <v>45</v>
          </cell>
          <cell r="BK39">
            <v>0</v>
          </cell>
          <cell r="BL39">
            <v>49</v>
          </cell>
          <cell r="BM39">
            <v>49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17</v>
          </cell>
        </row>
        <row r="40">
          <cell r="A40">
            <v>92699</v>
          </cell>
          <cell r="B40" t="str">
            <v>AHMAD IRFAI</v>
          </cell>
          <cell r="C40">
            <v>36</v>
          </cell>
          <cell r="D40">
            <v>0</v>
          </cell>
          <cell r="E40">
            <v>0</v>
          </cell>
          <cell r="F40">
            <v>32</v>
          </cell>
          <cell r="G40">
            <v>0</v>
          </cell>
          <cell r="H40">
            <v>31</v>
          </cell>
          <cell r="I40">
            <v>38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30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42</v>
          </cell>
          <cell r="U40">
            <v>0</v>
          </cell>
          <cell r="V40">
            <v>0</v>
          </cell>
          <cell r="W40">
            <v>32</v>
          </cell>
          <cell r="X40">
            <v>0</v>
          </cell>
          <cell r="Y40">
            <v>0</v>
          </cell>
          <cell r="Z40">
            <v>41</v>
          </cell>
          <cell r="AA40">
            <v>0</v>
          </cell>
          <cell r="AB40">
            <v>38</v>
          </cell>
          <cell r="AC40">
            <v>38</v>
          </cell>
          <cell r="AD40">
            <v>0</v>
          </cell>
          <cell r="AE40">
            <v>0</v>
          </cell>
          <cell r="AF40">
            <v>38</v>
          </cell>
          <cell r="AG40">
            <v>0</v>
          </cell>
          <cell r="AH40">
            <v>0</v>
          </cell>
          <cell r="AI40">
            <v>35</v>
          </cell>
          <cell r="AJ40">
            <v>0</v>
          </cell>
          <cell r="AK40">
            <v>36</v>
          </cell>
          <cell r="AL40">
            <v>0</v>
          </cell>
          <cell r="AM40">
            <v>0</v>
          </cell>
          <cell r="AN40">
            <v>32</v>
          </cell>
          <cell r="AO40">
            <v>0</v>
          </cell>
          <cell r="AP40">
            <v>31</v>
          </cell>
          <cell r="AQ40">
            <v>38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30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42</v>
          </cell>
          <cell r="BC40">
            <v>0</v>
          </cell>
          <cell r="BD40">
            <v>0</v>
          </cell>
          <cell r="BE40">
            <v>32</v>
          </cell>
          <cell r="BF40">
            <v>0</v>
          </cell>
          <cell r="BG40">
            <v>0</v>
          </cell>
          <cell r="BH40">
            <v>41</v>
          </cell>
          <cell r="BI40">
            <v>0</v>
          </cell>
          <cell r="BJ40">
            <v>38</v>
          </cell>
          <cell r="BK40">
            <v>38</v>
          </cell>
          <cell r="BL40">
            <v>0</v>
          </cell>
          <cell r="BM40">
            <v>0</v>
          </cell>
          <cell r="BN40">
            <v>38</v>
          </cell>
          <cell r="BO40">
            <v>0</v>
          </cell>
          <cell r="BP40">
            <v>0</v>
          </cell>
          <cell r="BQ40">
            <v>35</v>
          </cell>
          <cell r="BR40">
            <v>0</v>
          </cell>
          <cell r="BS40">
            <v>12</v>
          </cell>
        </row>
        <row r="41">
          <cell r="A41">
            <v>92740</v>
          </cell>
          <cell r="B41" t="str">
            <v>FANI RAHMAWATI</v>
          </cell>
          <cell r="C41">
            <v>0</v>
          </cell>
          <cell r="D41">
            <v>30</v>
          </cell>
          <cell r="E41">
            <v>20</v>
          </cell>
          <cell r="F41">
            <v>0</v>
          </cell>
          <cell r="G41">
            <v>30</v>
          </cell>
          <cell r="H41">
            <v>30</v>
          </cell>
          <cell r="I41">
            <v>0</v>
          </cell>
          <cell r="J41">
            <v>26</v>
          </cell>
          <cell r="K41">
            <v>30</v>
          </cell>
          <cell r="L41">
            <v>0</v>
          </cell>
          <cell r="M41">
            <v>27</v>
          </cell>
          <cell r="N41">
            <v>28</v>
          </cell>
          <cell r="O41">
            <v>0</v>
          </cell>
          <cell r="P41">
            <v>31</v>
          </cell>
          <cell r="Q41">
            <v>24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32</v>
          </cell>
          <cell r="W41">
            <v>0</v>
          </cell>
          <cell r="X41">
            <v>33</v>
          </cell>
          <cell r="Y41">
            <v>37</v>
          </cell>
          <cell r="Z41">
            <v>0</v>
          </cell>
          <cell r="AA41">
            <v>30</v>
          </cell>
          <cell r="AB41">
            <v>33</v>
          </cell>
          <cell r="AC41">
            <v>0</v>
          </cell>
          <cell r="AD41">
            <v>34</v>
          </cell>
          <cell r="AE41">
            <v>34</v>
          </cell>
          <cell r="AF41">
            <v>0</v>
          </cell>
          <cell r="AG41">
            <v>33</v>
          </cell>
          <cell r="AH41">
            <v>30</v>
          </cell>
          <cell r="AI41">
            <v>0</v>
          </cell>
          <cell r="AJ41">
            <v>0</v>
          </cell>
          <cell r="AK41">
            <v>0</v>
          </cell>
          <cell r="AL41">
            <v>30</v>
          </cell>
          <cell r="AM41">
            <v>20</v>
          </cell>
          <cell r="AN41">
            <v>0</v>
          </cell>
          <cell r="AO41">
            <v>30</v>
          </cell>
          <cell r="AP41">
            <v>30</v>
          </cell>
          <cell r="AQ41">
            <v>0</v>
          </cell>
          <cell r="AR41">
            <v>26</v>
          </cell>
          <cell r="AS41">
            <v>30</v>
          </cell>
          <cell r="AT41">
            <v>0</v>
          </cell>
          <cell r="AU41">
            <v>27</v>
          </cell>
          <cell r="AV41">
            <v>28</v>
          </cell>
          <cell r="AW41">
            <v>0</v>
          </cell>
          <cell r="AX41">
            <v>31</v>
          </cell>
          <cell r="AY41">
            <v>24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32</v>
          </cell>
          <cell r="BE41">
            <v>0</v>
          </cell>
          <cell r="BF41">
            <v>33</v>
          </cell>
          <cell r="BG41">
            <v>37</v>
          </cell>
          <cell r="BH41">
            <v>0</v>
          </cell>
          <cell r="BI41">
            <v>30</v>
          </cell>
          <cell r="BJ41">
            <v>33</v>
          </cell>
          <cell r="BK41">
            <v>0</v>
          </cell>
          <cell r="BL41">
            <v>34</v>
          </cell>
          <cell r="BM41">
            <v>34</v>
          </cell>
          <cell r="BN41">
            <v>0</v>
          </cell>
          <cell r="BO41">
            <v>33</v>
          </cell>
          <cell r="BP41">
            <v>30</v>
          </cell>
          <cell r="BQ41">
            <v>0</v>
          </cell>
          <cell r="BR41">
            <v>0</v>
          </cell>
          <cell r="BS41">
            <v>19</v>
          </cell>
        </row>
        <row r="42">
          <cell r="A42" t="str">
            <v>A4496</v>
          </cell>
          <cell r="B42" t="str">
            <v>PUSPITA LARASATI</v>
          </cell>
          <cell r="C42">
            <v>0</v>
          </cell>
          <cell r="D42">
            <v>10</v>
          </cell>
          <cell r="E42">
            <v>11</v>
          </cell>
          <cell r="F42">
            <v>11</v>
          </cell>
          <cell r="G42">
            <v>0</v>
          </cell>
          <cell r="H42">
            <v>0</v>
          </cell>
          <cell r="I42">
            <v>13</v>
          </cell>
          <cell r="J42">
            <v>0</v>
          </cell>
          <cell r="K42">
            <v>0</v>
          </cell>
          <cell r="L42">
            <v>14</v>
          </cell>
          <cell r="M42">
            <v>0</v>
          </cell>
          <cell r="N42">
            <v>0</v>
          </cell>
          <cell r="O42">
            <v>11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18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13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10</v>
          </cell>
          <cell r="AM42">
            <v>11</v>
          </cell>
          <cell r="AN42">
            <v>11</v>
          </cell>
          <cell r="AO42">
            <v>0</v>
          </cell>
          <cell r="AP42">
            <v>0</v>
          </cell>
          <cell r="AQ42">
            <v>13</v>
          </cell>
          <cell r="AR42">
            <v>0</v>
          </cell>
          <cell r="AS42">
            <v>0</v>
          </cell>
          <cell r="AT42">
            <v>14</v>
          </cell>
          <cell r="AU42">
            <v>0</v>
          </cell>
          <cell r="AV42">
            <v>0</v>
          </cell>
          <cell r="AW42">
            <v>11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18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13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8</v>
          </cell>
        </row>
        <row r="43">
          <cell r="A43" t="str">
            <v>A4491</v>
          </cell>
          <cell r="B43" t="str">
            <v>RATIH DEWANTI NUGRAHENI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10</v>
          </cell>
          <cell r="N43">
            <v>6</v>
          </cell>
          <cell r="O43">
            <v>0</v>
          </cell>
          <cell r="P43">
            <v>11</v>
          </cell>
          <cell r="Q43">
            <v>8</v>
          </cell>
          <cell r="R43">
            <v>11</v>
          </cell>
          <cell r="S43">
            <v>7</v>
          </cell>
          <cell r="T43">
            <v>0</v>
          </cell>
          <cell r="U43">
            <v>10</v>
          </cell>
          <cell r="V43">
            <v>14</v>
          </cell>
          <cell r="W43">
            <v>0</v>
          </cell>
          <cell r="X43">
            <v>11</v>
          </cell>
          <cell r="Y43">
            <v>15</v>
          </cell>
          <cell r="Z43">
            <v>0</v>
          </cell>
          <cell r="AA43">
            <v>12</v>
          </cell>
          <cell r="AB43">
            <v>12</v>
          </cell>
          <cell r="AC43">
            <v>0</v>
          </cell>
          <cell r="AD43">
            <v>10</v>
          </cell>
          <cell r="AE43">
            <v>12</v>
          </cell>
          <cell r="AF43">
            <v>0</v>
          </cell>
          <cell r="AG43">
            <v>10</v>
          </cell>
          <cell r="AH43">
            <v>15</v>
          </cell>
          <cell r="AI43">
            <v>13</v>
          </cell>
          <cell r="AJ43">
            <v>11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10</v>
          </cell>
          <cell r="AV43">
            <v>0</v>
          </cell>
          <cell r="AW43">
            <v>0</v>
          </cell>
          <cell r="AX43">
            <v>11</v>
          </cell>
          <cell r="AY43">
            <v>0</v>
          </cell>
          <cell r="AZ43">
            <v>11</v>
          </cell>
          <cell r="BA43">
            <v>0</v>
          </cell>
          <cell r="BB43">
            <v>0</v>
          </cell>
          <cell r="BC43">
            <v>10</v>
          </cell>
          <cell r="BD43">
            <v>14</v>
          </cell>
          <cell r="BE43">
            <v>0</v>
          </cell>
          <cell r="BF43">
            <v>11</v>
          </cell>
          <cell r="BG43">
            <v>15</v>
          </cell>
          <cell r="BH43">
            <v>0</v>
          </cell>
          <cell r="BI43">
            <v>12</v>
          </cell>
          <cell r="BJ43">
            <v>12</v>
          </cell>
          <cell r="BK43">
            <v>0</v>
          </cell>
          <cell r="BL43">
            <v>10</v>
          </cell>
          <cell r="BM43">
            <v>12</v>
          </cell>
          <cell r="BN43">
            <v>0</v>
          </cell>
          <cell r="BO43">
            <v>10</v>
          </cell>
          <cell r="BP43">
            <v>15</v>
          </cell>
          <cell r="BQ43">
            <v>13</v>
          </cell>
          <cell r="BR43">
            <v>11</v>
          </cell>
          <cell r="BS43">
            <v>18</v>
          </cell>
        </row>
        <row r="44">
          <cell r="A44" t="str">
            <v>A4498</v>
          </cell>
          <cell r="B44" t="str">
            <v>RESTI AYU OKTARINI</v>
          </cell>
          <cell r="C44">
            <v>0</v>
          </cell>
          <cell r="D44">
            <v>0</v>
          </cell>
          <cell r="E44">
            <v>0</v>
          </cell>
          <cell r="F44">
            <v>9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7</v>
          </cell>
          <cell r="N44">
            <v>10</v>
          </cell>
          <cell r="O44">
            <v>0</v>
          </cell>
          <cell r="P44">
            <v>10</v>
          </cell>
          <cell r="Q44">
            <v>7</v>
          </cell>
          <cell r="R44">
            <v>10</v>
          </cell>
          <cell r="S44">
            <v>7</v>
          </cell>
          <cell r="T44">
            <v>0</v>
          </cell>
          <cell r="U44">
            <v>12</v>
          </cell>
          <cell r="V44">
            <v>14</v>
          </cell>
          <cell r="W44">
            <v>0</v>
          </cell>
          <cell r="X44">
            <v>12</v>
          </cell>
          <cell r="Y44">
            <v>15</v>
          </cell>
          <cell r="Z44">
            <v>0</v>
          </cell>
          <cell r="AA44">
            <v>16</v>
          </cell>
          <cell r="AB44">
            <v>13</v>
          </cell>
          <cell r="AC44">
            <v>0</v>
          </cell>
          <cell r="AD44">
            <v>12</v>
          </cell>
          <cell r="AE44">
            <v>13</v>
          </cell>
          <cell r="AF44">
            <v>0</v>
          </cell>
          <cell r="AG44">
            <v>10</v>
          </cell>
          <cell r="AH44">
            <v>12</v>
          </cell>
          <cell r="AI44">
            <v>13</v>
          </cell>
          <cell r="AJ44">
            <v>10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10</v>
          </cell>
          <cell r="AW44">
            <v>0</v>
          </cell>
          <cell r="AX44">
            <v>10</v>
          </cell>
          <cell r="AY44">
            <v>0</v>
          </cell>
          <cell r="AZ44">
            <v>10</v>
          </cell>
          <cell r="BA44">
            <v>0</v>
          </cell>
          <cell r="BB44">
            <v>0</v>
          </cell>
          <cell r="BC44">
            <v>12</v>
          </cell>
          <cell r="BD44">
            <v>14</v>
          </cell>
          <cell r="BE44">
            <v>0</v>
          </cell>
          <cell r="BF44">
            <v>12</v>
          </cell>
          <cell r="BG44">
            <v>15</v>
          </cell>
          <cell r="BH44">
            <v>0</v>
          </cell>
          <cell r="BI44">
            <v>16</v>
          </cell>
          <cell r="BJ44">
            <v>13</v>
          </cell>
          <cell r="BK44">
            <v>0</v>
          </cell>
          <cell r="BL44">
            <v>12</v>
          </cell>
          <cell r="BM44">
            <v>13</v>
          </cell>
          <cell r="BN44">
            <v>0</v>
          </cell>
          <cell r="BO44">
            <v>10</v>
          </cell>
          <cell r="BP44">
            <v>12</v>
          </cell>
          <cell r="BQ44">
            <v>13</v>
          </cell>
          <cell r="BR44">
            <v>10</v>
          </cell>
          <cell r="BS44">
            <v>19</v>
          </cell>
        </row>
        <row r="45">
          <cell r="A45" t="str">
            <v>A4495</v>
          </cell>
          <cell r="B45" t="str">
            <v>YASMINAH FITRIAH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11</v>
          </cell>
          <cell r="X45">
            <v>0</v>
          </cell>
          <cell r="Y45">
            <v>0</v>
          </cell>
          <cell r="Z45">
            <v>10</v>
          </cell>
          <cell r="AA45">
            <v>0</v>
          </cell>
          <cell r="AB45">
            <v>0</v>
          </cell>
          <cell r="AC45">
            <v>10</v>
          </cell>
          <cell r="AD45">
            <v>0</v>
          </cell>
          <cell r="AE45">
            <v>0</v>
          </cell>
          <cell r="AF45">
            <v>10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11</v>
          </cell>
          <cell r="BF45">
            <v>0</v>
          </cell>
          <cell r="BG45">
            <v>0</v>
          </cell>
          <cell r="BH45">
            <v>10</v>
          </cell>
          <cell r="BI45">
            <v>0</v>
          </cell>
          <cell r="BJ45">
            <v>0</v>
          </cell>
          <cell r="BK45">
            <v>10</v>
          </cell>
          <cell r="BL45">
            <v>0</v>
          </cell>
          <cell r="BM45">
            <v>0</v>
          </cell>
          <cell r="BN45">
            <v>10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4</v>
          </cell>
        </row>
        <row r="46">
          <cell r="A46" t="str">
            <v>A4506</v>
          </cell>
          <cell r="B46" t="str">
            <v>SULTON AZIZ NURFIRDAUS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1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1</v>
          </cell>
        </row>
        <row r="47">
          <cell r="A47" t="str">
            <v>A4500</v>
          </cell>
          <cell r="B47" t="str">
            <v>ARI ANGGITO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6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10</v>
          </cell>
          <cell r="V47">
            <v>0</v>
          </cell>
          <cell r="W47">
            <v>0</v>
          </cell>
          <cell r="X47">
            <v>10</v>
          </cell>
          <cell r="Y47">
            <v>13</v>
          </cell>
          <cell r="Z47">
            <v>0</v>
          </cell>
          <cell r="AA47">
            <v>12</v>
          </cell>
          <cell r="AB47">
            <v>10</v>
          </cell>
          <cell r="AC47">
            <v>0</v>
          </cell>
          <cell r="AD47">
            <v>12</v>
          </cell>
          <cell r="AE47">
            <v>11</v>
          </cell>
          <cell r="AF47">
            <v>0</v>
          </cell>
          <cell r="AG47">
            <v>0</v>
          </cell>
          <cell r="AH47">
            <v>11</v>
          </cell>
          <cell r="AI47">
            <v>12</v>
          </cell>
          <cell r="AJ47">
            <v>10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10</v>
          </cell>
          <cell r="BD47">
            <v>0</v>
          </cell>
          <cell r="BE47">
            <v>0</v>
          </cell>
          <cell r="BF47">
            <v>10</v>
          </cell>
          <cell r="BG47">
            <v>13</v>
          </cell>
          <cell r="BH47">
            <v>0</v>
          </cell>
          <cell r="BI47">
            <v>12</v>
          </cell>
          <cell r="BJ47">
            <v>10</v>
          </cell>
          <cell r="BK47">
            <v>0</v>
          </cell>
          <cell r="BL47">
            <v>12</v>
          </cell>
          <cell r="BM47">
            <v>11</v>
          </cell>
          <cell r="BN47">
            <v>0</v>
          </cell>
          <cell r="BO47">
            <v>0</v>
          </cell>
          <cell r="BP47">
            <v>11</v>
          </cell>
          <cell r="BQ47">
            <v>12</v>
          </cell>
          <cell r="BR47">
            <v>10</v>
          </cell>
          <cell r="BS47">
            <v>11</v>
          </cell>
        </row>
        <row r="48">
          <cell r="A48" t="str">
            <v>A0799</v>
          </cell>
          <cell r="B48" t="str">
            <v>VIVI RIZQI HAPSARI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2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12</v>
          </cell>
          <cell r="Y48">
            <v>13</v>
          </cell>
          <cell r="Z48">
            <v>0</v>
          </cell>
          <cell r="AA48">
            <v>11</v>
          </cell>
          <cell r="AB48">
            <v>12</v>
          </cell>
          <cell r="AC48">
            <v>11</v>
          </cell>
          <cell r="AD48">
            <v>13</v>
          </cell>
          <cell r="AE48">
            <v>11</v>
          </cell>
          <cell r="AF48">
            <v>0</v>
          </cell>
          <cell r="AG48">
            <v>12</v>
          </cell>
          <cell r="AH48">
            <v>13</v>
          </cell>
          <cell r="AI48">
            <v>13</v>
          </cell>
          <cell r="AJ48">
            <v>12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12</v>
          </cell>
          <cell r="BG48">
            <v>13</v>
          </cell>
          <cell r="BH48">
            <v>0</v>
          </cell>
          <cell r="BI48">
            <v>11</v>
          </cell>
          <cell r="BJ48">
            <v>12</v>
          </cell>
          <cell r="BK48">
            <v>11</v>
          </cell>
          <cell r="BL48">
            <v>13</v>
          </cell>
          <cell r="BM48">
            <v>11</v>
          </cell>
          <cell r="BN48">
            <v>0</v>
          </cell>
          <cell r="BO48">
            <v>12</v>
          </cell>
          <cell r="BP48">
            <v>13</v>
          </cell>
          <cell r="BQ48">
            <v>13</v>
          </cell>
          <cell r="BR48">
            <v>12</v>
          </cell>
          <cell r="BS48">
            <v>12</v>
          </cell>
        </row>
        <row r="49">
          <cell r="A49" t="str">
            <v>A4501</v>
          </cell>
          <cell r="B49" t="str">
            <v>RAMADHANTI PUSPITA SARI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4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10</v>
          </cell>
          <cell r="AB49">
            <v>0</v>
          </cell>
          <cell r="AC49">
            <v>0</v>
          </cell>
          <cell r="AD49">
            <v>7</v>
          </cell>
          <cell r="AE49">
            <v>9</v>
          </cell>
          <cell r="AF49">
            <v>0</v>
          </cell>
          <cell r="AG49">
            <v>9</v>
          </cell>
          <cell r="AH49">
            <v>10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10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10</v>
          </cell>
          <cell r="BQ49">
            <v>0</v>
          </cell>
          <cell r="BR49">
            <v>0</v>
          </cell>
          <cell r="BS49">
            <v>6</v>
          </cell>
        </row>
        <row r="50">
          <cell r="A50" t="str">
            <v>A4499</v>
          </cell>
          <cell r="B50" t="str">
            <v>JUSTITIA RACHMAYANI PUTRI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6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8</v>
          </cell>
          <cell r="AB50">
            <v>9</v>
          </cell>
          <cell r="AC50">
            <v>0</v>
          </cell>
          <cell r="AD50">
            <v>7</v>
          </cell>
          <cell r="AE50">
            <v>9</v>
          </cell>
          <cell r="AF50">
            <v>0</v>
          </cell>
          <cell r="AG50">
            <v>10</v>
          </cell>
          <cell r="AH50">
            <v>10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10</v>
          </cell>
          <cell r="BP50">
            <v>10</v>
          </cell>
          <cell r="BQ50">
            <v>0</v>
          </cell>
          <cell r="BR50">
            <v>0</v>
          </cell>
          <cell r="BS50">
            <v>7</v>
          </cell>
        </row>
        <row r="51">
          <cell r="A51" t="str">
            <v>A3776</v>
          </cell>
          <cell r="B51" t="str">
            <v>OWENA ZANETA YOGASWARI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8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1</v>
          </cell>
        </row>
        <row r="52">
          <cell r="A52" t="str">
            <v>A4503</v>
          </cell>
          <cell r="B52" t="str">
            <v>ANDIENE IZAZ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2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>
            <v>9</v>
          </cell>
          <cell r="AB52">
            <v>0</v>
          </cell>
          <cell r="AC52">
            <v>9</v>
          </cell>
          <cell r="AD52">
            <v>12</v>
          </cell>
          <cell r="AE52">
            <v>0</v>
          </cell>
          <cell r="AF52">
            <v>12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10</v>
          </cell>
          <cell r="BI52">
            <v>0</v>
          </cell>
          <cell r="BJ52">
            <v>0</v>
          </cell>
          <cell r="BK52">
            <v>0</v>
          </cell>
          <cell r="BL52">
            <v>12</v>
          </cell>
          <cell r="BM52">
            <v>0</v>
          </cell>
          <cell r="BN52">
            <v>12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6</v>
          </cell>
        </row>
        <row r="53">
          <cell r="A53" t="str">
            <v>A4502</v>
          </cell>
          <cell r="B53" t="str">
            <v>YOGA KENCANA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11</v>
          </cell>
          <cell r="AB53">
            <v>0</v>
          </cell>
          <cell r="AC53">
            <v>10</v>
          </cell>
          <cell r="AD53">
            <v>10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11</v>
          </cell>
          <cell r="BJ53">
            <v>0</v>
          </cell>
          <cell r="BK53">
            <v>10</v>
          </cell>
          <cell r="BL53">
            <v>10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3</v>
          </cell>
        </row>
        <row r="54">
          <cell r="A54" t="str">
            <v>A3923</v>
          </cell>
          <cell r="B54" t="str">
            <v>MUHAMAD FAJAR MEISHFAR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15</v>
          </cell>
          <cell r="H54">
            <v>17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15</v>
          </cell>
          <cell r="AP54">
            <v>17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2</v>
          </cell>
        </row>
        <row r="55">
          <cell r="A55" t="str">
            <v>A3180</v>
          </cell>
          <cell r="B55" t="str">
            <v>CLARA OSA DIPRASTIWI</v>
          </cell>
          <cell r="C55">
            <v>0</v>
          </cell>
          <cell r="D55">
            <v>0</v>
          </cell>
          <cell r="E55">
            <v>0</v>
          </cell>
          <cell r="F55">
            <v>21</v>
          </cell>
          <cell r="G55">
            <v>26</v>
          </cell>
          <cell r="H55">
            <v>25</v>
          </cell>
          <cell r="I55">
            <v>24</v>
          </cell>
          <cell r="J55">
            <v>0</v>
          </cell>
          <cell r="K55">
            <v>0</v>
          </cell>
          <cell r="L55">
            <v>0</v>
          </cell>
          <cell r="M55">
            <v>22</v>
          </cell>
          <cell r="N55">
            <v>27</v>
          </cell>
          <cell r="O55">
            <v>0</v>
          </cell>
          <cell r="P55">
            <v>28</v>
          </cell>
          <cell r="Q55">
            <v>25</v>
          </cell>
          <cell r="R55">
            <v>30</v>
          </cell>
          <cell r="S55">
            <v>0</v>
          </cell>
          <cell r="T55">
            <v>0</v>
          </cell>
          <cell r="U55">
            <v>0</v>
          </cell>
          <cell r="V55">
            <v>26</v>
          </cell>
          <cell r="W55">
            <v>0</v>
          </cell>
          <cell r="X55">
            <v>20</v>
          </cell>
          <cell r="Y55">
            <v>24</v>
          </cell>
          <cell r="Z55">
            <v>0</v>
          </cell>
          <cell r="AA55">
            <v>0</v>
          </cell>
          <cell r="AB55">
            <v>0</v>
          </cell>
          <cell r="AC55">
            <v>26</v>
          </cell>
          <cell r="AD55">
            <v>27</v>
          </cell>
          <cell r="AE55">
            <v>0</v>
          </cell>
          <cell r="AF55">
            <v>0</v>
          </cell>
          <cell r="AG55">
            <v>23</v>
          </cell>
          <cell r="AH55">
            <v>25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21</v>
          </cell>
          <cell r="AO55">
            <v>26</v>
          </cell>
          <cell r="AP55">
            <v>25</v>
          </cell>
          <cell r="AQ55">
            <v>24</v>
          </cell>
          <cell r="AR55">
            <v>0</v>
          </cell>
          <cell r="AS55">
            <v>0</v>
          </cell>
          <cell r="AT55">
            <v>0</v>
          </cell>
          <cell r="AU55">
            <v>22</v>
          </cell>
          <cell r="AV55">
            <v>27</v>
          </cell>
          <cell r="AW55">
            <v>0</v>
          </cell>
          <cell r="AX55">
            <v>28</v>
          </cell>
          <cell r="AY55">
            <v>25</v>
          </cell>
          <cell r="AZ55">
            <v>30</v>
          </cell>
          <cell r="BA55">
            <v>0</v>
          </cell>
          <cell r="BB55">
            <v>0</v>
          </cell>
          <cell r="BC55">
            <v>0</v>
          </cell>
          <cell r="BD55">
            <v>26</v>
          </cell>
          <cell r="BE55">
            <v>0</v>
          </cell>
          <cell r="BF55">
            <v>20</v>
          </cell>
          <cell r="BG55">
            <v>24</v>
          </cell>
          <cell r="BH55">
            <v>0</v>
          </cell>
          <cell r="BI55">
            <v>0</v>
          </cell>
          <cell r="BJ55">
            <v>0</v>
          </cell>
          <cell r="BK55">
            <v>26</v>
          </cell>
          <cell r="BL55">
            <v>27</v>
          </cell>
          <cell r="BM55">
            <v>0</v>
          </cell>
          <cell r="BN55">
            <v>0</v>
          </cell>
          <cell r="BO55">
            <v>23</v>
          </cell>
          <cell r="BP55">
            <v>25</v>
          </cell>
          <cell r="BQ55">
            <v>0</v>
          </cell>
          <cell r="BR55">
            <v>0</v>
          </cell>
          <cell r="BS55">
            <v>16</v>
          </cell>
        </row>
        <row r="56">
          <cell r="A56" t="str">
            <v>A0061</v>
          </cell>
          <cell r="B56" t="str">
            <v>RIZKI HERMANSYAH</v>
          </cell>
          <cell r="C56">
            <v>0</v>
          </cell>
          <cell r="D56">
            <v>0</v>
          </cell>
          <cell r="E56">
            <v>0</v>
          </cell>
          <cell r="F56">
            <v>24</v>
          </cell>
          <cell r="G56">
            <v>24</v>
          </cell>
          <cell r="H56">
            <v>0</v>
          </cell>
          <cell r="I56">
            <v>24</v>
          </cell>
          <cell r="J56">
            <v>0</v>
          </cell>
          <cell r="K56">
            <v>0</v>
          </cell>
          <cell r="L56">
            <v>21</v>
          </cell>
          <cell r="M56">
            <v>19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31</v>
          </cell>
          <cell r="S56">
            <v>24</v>
          </cell>
          <cell r="T56">
            <v>0</v>
          </cell>
          <cell r="U56">
            <v>0</v>
          </cell>
          <cell r="V56">
            <v>0</v>
          </cell>
          <cell r="W56">
            <v>29</v>
          </cell>
          <cell r="X56">
            <v>0</v>
          </cell>
          <cell r="Y56">
            <v>0</v>
          </cell>
          <cell r="Z56">
            <v>28</v>
          </cell>
          <cell r="AA56">
            <v>27</v>
          </cell>
          <cell r="AB56">
            <v>0</v>
          </cell>
          <cell r="AC56">
            <v>28</v>
          </cell>
          <cell r="AD56">
            <v>27</v>
          </cell>
          <cell r="AE56">
            <v>0</v>
          </cell>
          <cell r="AF56">
            <v>26</v>
          </cell>
          <cell r="AG56">
            <v>0</v>
          </cell>
          <cell r="AH56">
            <v>0</v>
          </cell>
          <cell r="AI56">
            <v>27</v>
          </cell>
          <cell r="AJ56">
            <v>27</v>
          </cell>
          <cell r="AK56">
            <v>0</v>
          </cell>
          <cell r="AL56">
            <v>0</v>
          </cell>
          <cell r="AM56">
            <v>0</v>
          </cell>
          <cell r="AN56">
            <v>24</v>
          </cell>
          <cell r="AO56">
            <v>24</v>
          </cell>
          <cell r="AP56">
            <v>0</v>
          </cell>
          <cell r="AQ56">
            <v>24</v>
          </cell>
          <cell r="AR56">
            <v>0</v>
          </cell>
          <cell r="AS56">
            <v>0</v>
          </cell>
          <cell r="AT56">
            <v>21</v>
          </cell>
          <cell r="AU56">
            <v>19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31</v>
          </cell>
          <cell r="BA56">
            <v>24</v>
          </cell>
          <cell r="BB56">
            <v>0</v>
          </cell>
          <cell r="BC56">
            <v>0</v>
          </cell>
          <cell r="BD56">
            <v>0</v>
          </cell>
          <cell r="BE56">
            <v>29</v>
          </cell>
          <cell r="BF56">
            <v>0</v>
          </cell>
          <cell r="BG56">
            <v>0</v>
          </cell>
          <cell r="BH56">
            <v>28</v>
          </cell>
          <cell r="BI56">
            <v>27</v>
          </cell>
          <cell r="BJ56">
            <v>0</v>
          </cell>
          <cell r="BK56">
            <v>28</v>
          </cell>
          <cell r="BL56">
            <v>27</v>
          </cell>
          <cell r="BM56">
            <v>0</v>
          </cell>
          <cell r="BN56">
            <v>26</v>
          </cell>
          <cell r="BO56">
            <v>0</v>
          </cell>
          <cell r="BP56">
            <v>0</v>
          </cell>
          <cell r="BQ56">
            <v>27</v>
          </cell>
          <cell r="BR56">
            <v>27</v>
          </cell>
          <cell r="BS56">
            <v>15</v>
          </cell>
        </row>
        <row r="57">
          <cell r="A57">
            <v>92006</v>
          </cell>
          <cell r="B57" t="str">
            <v>TARA ADINING WIDIYAWATI</v>
          </cell>
          <cell r="C57">
            <v>0</v>
          </cell>
          <cell r="D57">
            <v>0</v>
          </cell>
          <cell r="E57">
            <v>0</v>
          </cell>
          <cell r="F57">
            <v>32</v>
          </cell>
          <cell r="G57">
            <v>0</v>
          </cell>
          <cell r="H57">
            <v>0</v>
          </cell>
          <cell r="I57">
            <v>33</v>
          </cell>
          <cell r="J57">
            <v>26</v>
          </cell>
          <cell r="K57">
            <v>0</v>
          </cell>
          <cell r="L57">
            <v>30</v>
          </cell>
          <cell r="M57">
            <v>23</v>
          </cell>
          <cell r="N57">
            <v>0</v>
          </cell>
          <cell r="O57">
            <v>23</v>
          </cell>
          <cell r="P57">
            <v>30</v>
          </cell>
          <cell r="Q57">
            <v>0</v>
          </cell>
          <cell r="R57">
            <v>0</v>
          </cell>
          <cell r="S57">
            <v>0</v>
          </cell>
          <cell r="T57">
            <v>35</v>
          </cell>
          <cell r="U57">
            <v>34</v>
          </cell>
          <cell r="V57">
            <v>34</v>
          </cell>
          <cell r="W57">
            <v>26</v>
          </cell>
          <cell r="X57">
            <v>32</v>
          </cell>
          <cell r="Y57">
            <v>0</v>
          </cell>
          <cell r="Z57">
            <v>36</v>
          </cell>
          <cell r="AA57">
            <v>29</v>
          </cell>
          <cell r="AB57">
            <v>0</v>
          </cell>
          <cell r="AC57">
            <v>31</v>
          </cell>
          <cell r="AD57">
            <v>27</v>
          </cell>
          <cell r="AE57">
            <v>26</v>
          </cell>
          <cell r="AF57">
            <v>35</v>
          </cell>
          <cell r="AG57">
            <v>32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32</v>
          </cell>
          <cell r="AO57">
            <v>0</v>
          </cell>
          <cell r="AP57">
            <v>0</v>
          </cell>
          <cell r="AQ57">
            <v>33</v>
          </cell>
          <cell r="AR57">
            <v>26</v>
          </cell>
          <cell r="AS57">
            <v>0</v>
          </cell>
          <cell r="AT57">
            <v>30</v>
          </cell>
          <cell r="AU57">
            <v>23</v>
          </cell>
          <cell r="AV57">
            <v>0</v>
          </cell>
          <cell r="AW57">
            <v>23</v>
          </cell>
          <cell r="AX57">
            <v>30</v>
          </cell>
          <cell r="AY57">
            <v>0</v>
          </cell>
          <cell r="AZ57">
            <v>0</v>
          </cell>
          <cell r="BA57">
            <v>0</v>
          </cell>
          <cell r="BB57">
            <v>35</v>
          </cell>
          <cell r="BC57">
            <v>34</v>
          </cell>
          <cell r="BD57">
            <v>34</v>
          </cell>
          <cell r="BE57">
            <v>26</v>
          </cell>
          <cell r="BF57">
            <v>32</v>
          </cell>
          <cell r="BG57">
            <v>0</v>
          </cell>
          <cell r="BH57">
            <v>36</v>
          </cell>
          <cell r="BI57">
            <v>29</v>
          </cell>
          <cell r="BJ57">
            <v>0</v>
          </cell>
          <cell r="BK57">
            <v>31</v>
          </cell>
          <cell r="BL57">
            <v>27</v>
          </cell>
          <cell r="BM57">
            <v>26</v>
          </cell>
          <cell r="BN57">
            <v>35</v>
          </cell>
          <cell r="BO57">
            <v>32</v>
          </cell>
          <cell r="BP57">
            <v>0</v>
          </cell>
          <cell r="BQ57">
            <v>0</v>
          </cell>
          <cell r="BR57">
            <v>0</v>
          </cell>
          <cell r="BS57">
            <v>19</v>
          </cell>
        </row>
        <row r="58">
          <cell r="A58">
            <v>92603</v>
          </cell>
          <cell r="B58" t="str">
            <v>ARDI SUPRIADI</v>
          </cell>
          <cell r="C58">
            <v>0</v>
          </cell>
          <cell r="D58">
            <v>0</v>
          </cell>
          <cell r="E58">
            <v>0</v>
          </cell>
          <cell r="F58">
            <v>29</v>
          </cell>
          <cell r="G58">
            <v>31</v>
          </cell>
          <cell r="H58">
            <v>0</v>
          </cell>
          <cell r="I58">
            <v>0</v>
          </cell>
          <cell r="J58">
            <v>33</v>
          </cell>
          <cell r="K58">
            <v>38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35</v>
          </cell>
          <cell r="Q58">
            <v>33</v>
          </cell>
          <cell r="R58">
            <v>0</v>
          </cell>
          <cell r="S58">
            <v>0</v>
          </cell>
          <cell r="T58">
            <v>35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45</v>
          </cell>
          <cell r="Z58">
            <v>30</v>
          </cell>
          <cell r="AA58">
            <v>0</v>
          </cell>
          <cell r="AB58">
            <v>29</v>
          </cell>
          <cell r="AC58">
            <v>36</v>
          </cell>
          <cell r="AD58">
            <v>37</v>
          </cell>
          <cell r="AE58">
            <v>36</v>
          </cell>
          <cell r="AF58">
            <v>35</v>
          </cell>
          <cell r="AG58">
            <v>30</v>
          </cell>
          <cell r="AH58">
            <v>39</v>
          </cell>
          <cell r="AI58">
            <v>33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29</v>
          </cell>
          <cell r="AO58">
            <v>31</v>
          </cell>
          <cell r="AP58">
            <v>0</v>
          </cell>
          <cell r="AQ58">
            <v>0</v>
          </cell>
          <cell r="AR58">
            <v>33</v>
          </cell>
          <cell r="AS58">
            <v>38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35</v>
          </cell>
          <cell r="AY58">
            <v>33</v>
          </cell>
          <cell r="AZ58">
            <v>0</v>
          </cell>
          <cell r="BA58">
            <v>0</v>
          </cell>
          <cell r="BB58">
            <v>35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45</v>
          </cell>
          <cell r="BH58">
            <v>30</v>
          </cell>
          <cell r="BI58">
            <v>0</v>
          </cell>
          <cell r="BJ58">
            <v>29</v>
          </cell>
          <cell r="BK58">
            <v>36</v>
          </cell>
          <cell r="BL58">
            <v>37</v>
          </cell>
          <cell r="BM58">
            <v>36</v>
          </cell>
          <cell r="BN58">
            <v>35</v>
          </cell>
          <cell r="BO58">
            <v>30</v>
          </cell>
          <cell r="BP58">
            <v>39</v>
          </cell>
          <cell r="BQ58">
            <v>33</v>
          </cell>
          <cell r="BR58">
            <v>0</v>
          </cell>
          <cell r="BS58">
            <v>17</v>
          </cell>
        </row>
        <row r="59">
          <cell r="A59" t="str">
            <v>A3436</v>
          </cell>
          <cell r="B59" t="str">
            <v>ANITA KRISTIANA LAIA</v>
          </cell>
          <cell r="C59">
            <v>0</v>
          </cell>
          <cell r="D59">
            <v>0</v>
          </cell>
          <cell r="E59">
            <v>0</v>
          </cell>
          <cell r="F59">
            <v>22</v>
          </cell>
          <cell r="G59">
            <v>26</v>
          </cell>
          <cell r="H59">
            <v>0</v>
          </cell>
          <cell r="I59">
            <v>28</v>
          </cell>
          <cell r="J59">
            <v>0</v>
          </cell>
          <cell r="K59">
            <v>0</v>
          </cell>
          <cell r="L59">
            <v>24</v>
          </cell>
          <cell r="M59">
            <v>0</v>
          </cell>
          <cell r="N59">
            <v>24</v>
          </cell>
          <cell r="O59">
            <v>0</v>
          </cell>
          <cell r="P59">
            <v>30</v>
          </cell>
          <cell r="Q59">
            <v>22</v>
          </cell>
          <cell r="R59">
            <v>0</v>
          </cell>
          <cell r="S59">
            <v>0</v>
          </cell>
          <cell r="T59">
            <v>30</v>
          </cell>
          <cell r="U59">
            <v>0</v>
          </cell>
          <cell r="V59">
            <v>0</v>
          </cell>
          <cell r="W59">
            <v>26</v>
          </cell>
          <cell r="X59">
            <v>20</v>
          </cell>
          <cell r="Y59">
            <v>35</v>
          </cell>
          <cell r="Z59">
            <v>0</v>
          </cell>
          <cell r="AA59">
            <v>0</v>
          </cell>
          <cell r="AB59">
            <v>0</v>
          </cell>
          <cell r="AC59">
            <v>27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22</v>
          </cell>
          <cell r="AO59">
            <v>26</v>
          </cell>
          <cell r="AP59">
            <v>0</v>
          </cell>
          <cell r="AQ59">
            <v>28</v>
          </cell>
          <cell r="AR59">
            <v>0</v>
          </cell>
          <cell r="AS59">
            <v>0</v>
          </cell>
          <cell r="AT59">
            <v>24</v>
          </cell>
          <cell r="AU59">
            <v>0</v>
          </cell>
          <cell r="AV59">
            <v>24</v>
          </cell>
          <cell r="AW59">
            <v>0</v>
          </cell>
          <cell r="AX59">
            <v>30</v>
          </cell>
          <cell r="AY59">
            <v>22</v>
          </cell>
          <cell r="AZ59">
            <v>0</v>
          </cell>
          <cell r="BA59">
            <v>0</v>
          </cell>
          <cell r="BB59">
            <v>30</v>
          </cell>
          <cell r="BC59">
            <v>0</v>
          </cell>
          <cell r="BD59">
            <v>0</v>
          </cell>
          <cell r="BE59">
            <v>26</v>
          </cell>
          <cell r="BF59">
            <v>20</v>
          </cell>
          <cell r="BG59">
            <v>35</v>
          </cell>
          <cell r="BH59">
            <v>0</v>
          </cell>
          <cell r="BI59">
            <v>0</v>
          </cell>
          <cell r="BJ59">
            <v>0</v>
          </cell>
          <cell r="BK59">
            <v>27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12</v>
          </cell>
        </row>
        <row r="60">
          <cell r="A60" t="str">
            <v>A0149</v>
          </cell>
          <cell r="B60" t="str">
            <v>EUFRASIA ALMELA VICKY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30</v>
          </cell>
          <cell r="I60">
            <v>28</v>
          </cell>
          <cell r="J60">
            <v>0</v>
          </cell>
          <cell r="K60">
            <v>0</v>
          </cell>
          <cell r="L60">
            <v>26</v>
          </cell>
          <cell r="M60">
            <v>22</v>
          </cell>
          <cell r="N60">
            <v>0</v>
          </cell>
          <cell r="O60">
            <v>28</v>
          </cell>
          <cell r="P60">
            <v>25</v>
          </cell>
          <cell r="Q60">
            <v>0</v>
          </cell>
          <cell r="R60">
            <v>0</v>
          </cell>
          <cell r="S60">
            <v>0</v>
          </cell>
          <cell r="T60">
            <v>28</v>
          </cell>
          <cell r="U60">
            <v>27</v>
          </cell>
          <cell r="V60">
            <v>18</v>
          </cell>
          <cell r="W60">
            <v>26</v>
          </cell>
          <cell r="X60">
            <v>22</v>
          </cell>
          <cell r="Y60">
            <v>0</v>
          </cell>
          <cell r="Z60">
            <v>24</v>
          </cell>
          <cell r="AA60">
            <v>24</v>
          </cell>
          <cell r="AB60">
            <v>0</v>
          </cell>
          <cell r="AC60">
            <v>0</v>
          </cell>
          <cell r="AD60">
            <v>25</v>
          </cell>
          <cell r="AE60">
            <v>22</v>
          </cell>
          <cell r="AF60">
            <v>21</v>
          </cell>
          <cell r="AG60">
            <v>24</v>
          </cell>
          <cell r="AH60">
            <v>20</v>
          </cell>
          <cell r="AI60">
            <v>23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30</v>
          </cell>
          <cell r="AQ60">
            <v>28</v>
          </cell>
          <cell r="AR60">
            <v>0</v>
          </cell>
          <cell r="AS60">
            <v>0</v>
          </cell>
          <cell r="AT60">
            <v>26</v>
          </cell>
          <cell r="AU60">
            <v>22</v>
          </cell>
          <cell r="AV60">
            <v>0</v>
          </cell>
          <cell r="AW60">
            <v>28</v>
          </cell>
          <cell r="AX60">
            <v>25</v>
          </cell>
          <cell r="AY60">
            <v>0</v>
          </cell>
          <cell r="AZ60">
            <v>0</v>
          </cell>
          <cell r="BA60">
            <v>0</v>
          </cell>
          <cell r="BB60">
            <v>28</v>
          </cell>
          <cell r="BC60">
            <v>27</v>
          </cell>
          <cell r="BD60">
            <v>18</v>
          </cell>
          <cell r="BE60">
            <v>26</v>
          </cell>
          <cell r="BF60">
            <v>22</v>
          </cell>
          <cell r="BG60">
            <v>0</v>
          </cell>
          <cell r="BH60">
            <v>24</v>
          </cell>
          <cell r="BI60">
            <v>24</v>
          </cell>
          <cell r="BJ60">
            <v>0</v>
          </cell>
          <cell r="BK60">
            <v>0</v>
          </cell>
          <cell r="BL60">
            <v>25</v>
          </cell>
          <cell r="BM60">
            <v>22</v>
          </cell>
          <cell r="BN60">
            <v>21</v>
          </cell>
          <cell r="BO60">
            <v>24</v>
          </cell>
          <cell r="BP60">
            <v>20</v>
          </cell>
          <cell r="BQ60">
            <v>23</v>
          </cell>
          <cell r="BR60">
            <v>0</v>
          </cell>
          <cell r="BS60">
            <v>19</v>
          </cell>
        </row>
        <row r="61">
          <cell r="A61">
            <v>92356</v>
          </cell>
          <cell r="B61" t="str">
            <v>LIA FIRLIANA</v>
          </cell>
          <cell r="C61">
            <v>0</v>
          </cell>
          <cell r="D61">
            <v>0</v>
          </cell>
          <cell r="E61">
            <v>0</v>
          </cell>
          <cell r="F61">
            <v>28</v>
          </cell>
          <cell r="G61">
            <v>0</v>
          </cell>
          <cell r="H61">
            <v>0</v>
          </cell>
          <cell r="I61">
            <v>30</v>
          </cell>
          <cell r="J61">
            <v>25</v>
          </cell>
          <cell r="K61">
            <v>0</v>
          </cell>
          <cell r="L61">
            <v>28</v>
          </cell>
          <cell r="M61">
            <v>0</v>
          </cell>
          <cell r="N61">
            <v>0</v>
          </cell>
          <cell r="O61">
            <v>24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24</v>
          </cell>
          <cell r="U61">
            <v>0</v>
          </cell>
          <cell r="V61">
            <v>0</v>
          </cell>
          <cell r="W61">
            <v>29</v>
          </cell>
          <cell r="X61">
            <v>21</v>
          </cell>
          <cell r="Y61">
            <v>0</v>
          </cell>
          <cell r="Z61">
            <v>32</v>
          </cell>
          <cell r="AA61">
            <v>27</v>
          </cell>
          <cell r="AB61">
            <v>0</v>
          </cell>
          <cell r="AC61">
            <v>30</v>
          </cell>
          <cell r="AD61">
            <v>0</v>
          </cell>
          <cell r="AE61">
            <v>0</v>
          </cell>
          <cell r="AF61">
            <v>31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28</v>
          </cell>
          <cell r="AO61">
            <v>0</v>
          </cell>
          <cell r="AP61">
            <v>0</v>
          </cell>
          <cell r="AQ61">
            <v>30</v>
          </cell>
          <cell r="AR61">
            <v>25</v>
          </cell>
          <cell r="AS61">
            <v>0</v>
          </cell>
          <cell r="AT61">
            <v>28</v>
          </cell>
          <cell r="AU61">
            <v>0</v>
          </cell>
          <cell r="AV61">
            <v>0</v>
          </cell>
          <cell r="AW61">
            <v>24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24</v>
          </cell>
          <cell r="BC61">
            <v>0</v>
          </cell>
          <cell r="BD61">
            <v>0</v>
          </cell>
          <cell r="BE61">
            <v>29</v>
          </cell>
          <cell r="BF61">
            <v>21</v>
          </cell>
          <cell r="BG61">
            <v>0</v>
          </cell>
          <cell r="BH61">
            <v>32</v>
          </cell>
          <cell r="BI61">
            <v>27</v>
          </cell>
          <cell r="BJ61">
            <v>0</v>
          </cell>
          <cell r="BK61">
            <v>30</v>
          </cell>
          <cell r="BL61">
            <v>0</v>
          </cell>
          <cell r="BM61">
            <v>0</v>
          </cell>
          <cell r="BN61">
            <v>31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12</v>
          </cell>
        </row>
        <row r="62">
          <cell r="A62">
            <v>92440</v>
          </cell>
          <cell r="B62" t="str">
            <v>NOVA SERLINA</v>
          </cell>
          <cell r="C62">
            <v>0</v>
          </cell>
          <cell r="D62">
            <v>0</v>
          </cell>
          <cell r="E62">
            <v>0</v>
          </cell>
          <cell r="F62">
            <v>26</v>
          </cell>
          <cell r="G62">
            <v>25</v>
          </cell>
          <cell r="H62">
            <v>0</v>
          </cell>
          <cell r="I62">
            <v>25</v>
          </cell>
          <cell r="J62">
            <v>25</v>
          </cell>
          <cell r="K62">
            <v>20</v>
          </cell>
          <cell r="L62">
            <v>30</v>
          </cell>
          <cell r="M62">
            <v>22</v>
          </cell>
          <cell r="N62">
            <v>0</v>
          </cell>
          <cell r="O62">
            <v>0</v>
          </cell>
          <cell r="P62">
            <v>28</v>
          </cell>
          <cell r="Q62">
            <v>22</v>
          </cell>
          <cell r="R62">
            <v>0</v>
          </cell>
          <cell r="S62">
            <v>0</v>
          </cell>
          <cell r="T62">
            <v>26</v>
          </cell>
          <cell r="U62">
            <v>0</v>
          </cell>
          <cell r="V62">
            <v>0</v>
          </cell>
          <cell r="W62">
            <v>35</v>
          </cell>
          <cell r="X62">
            <v>0</v>
          </cell>
          <cell r="Y62">
            <v>0</v>
          </cell>
          <cell r="Z62">
            <v>30</v>
          </cell>
          <cell r="AA62">
            <v>0</v>
          </cell>
          <cell r="AB62">
            <v>0</v>
          </cell>
          <cell r="AC62">
            <v>20</v>
          </cell>
          <cell r="AD62">
            <v>22</v>
          </cell>
          <cell r="AE62">
            <v>0</v>
          </cell>
          <cell r="AF62">
            <v>0</v>
          </cell>
          <cell r="AG62">
            <v>25</v>
          </cell>
          <cell r="AH62">
            <v>27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26</v>
          </cell>
          <cell r="AO62">
            <v>25</v>
          </cell>
          <cell r="AP62">
            <v>0</v>
          </cell>
          <cell r="AQ62">
            <v>25</v>
          </cell>
          <cell r="AR62">
            <v>25</v>
          </cell>
          <cell r="AS62">
            <v>20</v>
          </cell>
          <cell r="AT62">
            <v>30</v>
          </cell>
          <cell r="AU62">
            <v>22</v>
          </cell>
          <cell r="AV62">
            <v>0</v>
          </cell>
          <cell r="AW62">
            <v>0</v>
          </cell>
          <cell r="AX62">
            <v>28</v>
          </cell>
          <cell r="AY62">
            <v>22</v>
          </cell>
          <cell r="AZ62">
            <v>0</v>
          </cell>
          <cell r="BA62">
            <v>0</v>
          </cell>
          <cell r="BB62">
            <v>26</v>
          </cell>
          <cell r="BC62">
            <v>0</v>
          </cell>
          <cell r="BD62">
            <v>0</v>
          </cell>
          <cell r="BE62">
            <v>35</v>
          </cell>
          <cell r="BF62">
            <v>0</v>
          </cell>
          <cell r="BG62">
            <v>0</v>
          </cell>
          <cell r="BH62">
            <v>30</v>
          </cell>
          <cell r="BI62">
            <v>0</v>
          </cell>
          <cell r="BJ62">
            <v>0</v>
          </cell>
          <cell r="BK62">
            <v>20</v>
          </cell>
          <cell r="BL62">
            <v>22</v>
          </cell>
          <cell r="BM62">
            <v>0</v>
          </cell>
          <cell r="BN62">
            <v>0</v>
          </cell>
          <cell r="BO62">
            <v>25</v>
          </cell>
          <cell r="BP62">
            <v>27</v>
          </cell>
          <cell r="BQ62">
            <v>0</v>
          </cell>
          <cell r="BR62">
            <v>0</v>
          </cell>
          <cell r="BS62">
            <v>16</v>
          </cell>
        </row>
        <row r="63">
          <cell r="A63">
            <v>92548</v>
          </cell>
          <cell r="B63" t="str">
            <v>SETO BAWONO</v>
          </cell>
          <cell r="C63">
            <v>0</v>
          </cell>
          <cell r="D63">
            <v>0</v>
          </cell>
          <cell r="E63">
            <v>0</v>
          </cell>
          <cell r="F63">
            <v>11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12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14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11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12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14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3</v>
          </cell>
        </row>
        <row r="64">
          <cell r="A64" t="str">
            <v>A0137</v>
          </cell>
          <cell r="B64" t="str">
            <v>DHIAN KARUNIA</v>
          </cell>
          <cell r="C64">
            <v>0</v>
          </cell>
          <cell r="D64">
            <v>0</v>
          </cell>
          <cell r="E64">
            <v>0</v>
          </cell>
          <cell r="F64">
            <v>28</v>
          </cell>
          <cell r="G64">
            <v>23</v>
          </cell>
          <cell r="H64">
            <v>0</v>
          </cell>
          <cell r="I64">
            <v>28</v>
          </cell>
          <cell r="J64">
            <v>25</v>
          </cell>
          <cell r="K64">
            <v>0</v>
          </cell>
          <cell r="L64">
            <v>28</v>
          </cell>
          <cell r="M64">
            <v>24</v>
          </cell>
          <cell r="N64">
            <v>0</v>
          </cell>
          <cell r="O64">
            <v>26</v>
          </cell>
          <cell r="P64">
            <v>30</v>
          </cell>
          <cell r="Q64">
            <v>0</v>
          </cell>
          <cell r="R64">
            <v>0</v>
          </cell>
          <cell r="S64">
            <v>0</v>
          </cell>
          <cell r="T64">
            <v>33</v>
          </cell>
          <cell r="U64">
            <v>0</v>
          </cell>
          <cell r="V64">
            <v>0</v>
          </cell>
          <cell r="W64">
            <v>31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28</v>
          </cell>
          <cell r="AO64">
            <v>23</v>
          </cell>
          <cell r="AP64">
            <v>0</v>
          </cell>
          <cell r="AQ64">
            <v>28</v>
          </cell>
          <cell r="AR64">
            <v>25</v>
          </cell>
          <cell r="AS64">
            <v>0</v>
          </cell>
          <cell r="AT64">
            <v>28</v>
          </cell>
          <cell r="AU64">
            <v>24</v>
          </cell>
          <cell r="AV64">
            <v>0</v>
          </cell>
          <cell r="AW64">
            <v>26</v>
          </cell>
          <cell r="AX64">
            <v>30</v>
          </cell>
          <cell r="AY64">
            <v>0</v>
          </cell>
          <cell r="AZ64">
            <v>0</v>
          </cell>
          <cell r="BA64">
            <v>0</v>
          </cell>
          <cell r="BB64">
            <v>33</v>
          </cell>
          <cell r="BC64">
            <v>0</v>
          </cell>
          <cell r="BD64">
            <v>0</v>
          </cell>
          <cell r="BE64">
            <v>31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10</v>
          </cell>
        </row>
        <row r="65">
          <cell r="A65" t="str">
            <v>A2447</v>
          </cell>
          <cell r="B65" t="str">
            <v>SUFYAN HANIF ABYAN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32</v>
          </cell>
          <cell r="H65">
            <v>29</v>
          </cell>
          <cell r="I65">
            <v>0</v>
          </cell>
          <cell r="J65">
            <v>29</v>
          </cell>
          <cell r="K65">
            <v>28</v>
          </cell>
          <cell r="L65">
            <v>0</v>
          </cell>
          <cell r="M65">
            <v>24</v>
          </cell>
          <cell r="N65">
            <v>24</v>
          </cell>
          <cell r="O65">
            <v>0</v>
          </cell>
          <cell r="P65">
            <v>30</v>
          </cell>
          <cell r="Q65">
            <v>26</v>
          </cell>
          <cell r="R65">
            <v>0</v>
          </cell>
          <cell r="S65">
            <v>0</v>
          </cell>
          <cell r="T65">
            <v>0</v>
          </cell>
          <cell r="U65">
            <v>36</v>
          </cell>
          <cell r="V65">
            <v>30</v>
          </cell>
          <cell r="W65">
            <v>0</v>
          </cell>
          <cell r="X65">
            <v>29</v>
          </cell>
          <cell r="Y65">
            <v>37</v>
          </cell>
          <cell r="Z65">
            <v>0</v>
          </cell>
          <cell r="AA65">
            <v>32</v>
          </cell>
          <cell r="AB65">
            <v>31</v>
          </cell>
          <cell r="AC65">
            <v>0</v>
          </cell>
          <cell r="AD65">
            <v>34</v>
          </cell>
          <cell r="AE65">
            <v>31</v>
          </cell>
          <cell r="AF65">
            <v>0</v>
          </cell>
          <cell r="AG65">
            <v>30</v>
          </cell>
          <cell r="AH65">
            <v>30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32</v>
          </cell>
          <cell r="AP65">
            <v>29</v>
          </cell>
          <cell r="AQ65">
            <v>0</v>
          </cell>
          <cell r="AR65">
            <v>29</v>
          </cell>
          <cell r="AS65">
            <v>28</v>
          </cell>
          <cell r="AT65">
            <v>0</v>
          </cell>
          <cell r="AU65">
            <v>24</v>
          </cell>
          <cell r="AV65">
            <v>24</v>
          </cell>
          <cell r="AW65">
            <v>0</v>
          </cell>
          <cell r="AX65">
            <v>30</v>
          </cell>
          <cell r="AY65">
            <v>26</v>
          </cell>
          <cell r="AZ65">
            <v>0</v>
          </cell>
          <cell r="BA65">
            <v>0</v>
          </cell>
          <cell r="BB65">
            <v>0</v>
          </cell>
          <cell r="BC65">
            <v>36</v>
          </cell>
          <cell r="BD65">
            <v>30</v>
          </cell>
          <cell r="BE65">
            <v>0</v>
          </cell>
          <cell r="BF65">
            <v>29</v>
          </cell>
          <cell r="BG65">
            <v>37</v>
          </cell>
          <cell r="BH65">
            <v>0</v>
          </cell>
          <cell r="BI65">
            <v>32</v>
          </cell>
          <cell r="BJ65">
            <v>31</v>
          </cell>
          <cell r="BK65">
            <v>0</v>
          </cell>
          <cell r="BL65">
            <v>34</v>
          </cell>
          <cell r="BM65">
            <v>31</v>
          </cell>
          <cell r="BN65">
            <v>0</v>
          </cell>
          <cell r="BO65">
            <v>30</v>
          </cell>
          <cell r="BP65">
            <v>30</v>
          </cell>
          <cell r="BQ65">
            <v>0</v>
          </cell>
          <cell r="BR65">
            <v>0</v>
          </cell>
          <cell r="BS65">
            <v>18</v>
          </cell>
        </row>
        <row r="66">
          <cell r="A66" t="str">
            <v>A2356</v>
          </cell>
          <cell r="B66" t="str">
            <v>ANTONIA ANDRIANI</v>
          </cell>
          <cell r="C66">
            <v>0</v>
          </cell>
          <cell r="D66">
            <v>0</v>
          </cell>
          <cell r="E66">
            <v>0</v>
          </cell>
          <cell r="F66">
            <v>28</v>
          </cell>
          <cell r="G66">
            <v>0</v>
          </cell>
          <cell r="H66">
            <v>0</v>
          </cell>
          <cell r="I66">
            <v>28</v>
          </cell>
          <cell r="J66">
            <v>23</v>
          </cell>
          <cell r="K66">
            <v>0</v>
          </cell>
          <cell r="L66">
            <v>27</v>
          </cell>
          <cell r="M66">
            <v>18</v>
          </cell>
          <cell r="N66">
            <v>0</v>
          </cell>
          <cell r="O66">
            <v>0</v>
          </cell>
          <cell r="P66">
            <v>29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30</v>
          </cell>
          <cell r="V66">
            <v>26</v>
          </cell>
          <cell r="W66">
            <v>30</v>
          </cell>
          <cell r="X66">
            <v>24</v>
          </cell>
          <cell r="Y66">
            <v>0</v>
          </cell>
          <cell r="Z66">
            <v>0</v>
          </cell>
          <cell r="AA66">
            <v>24</v>
          </cell>
          <cell r="AB66">
            <v>24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28</v>
          </cell>
          <cell r="AO66">
            <v>0</v>
          </cell>
          <cell r="AP66">
            <v>0</v>
          </cell>
          <cell r="AQ66">
            <v>28</v>
          </cell>
          <cell r="AR66">
            <v>23</v>
          </cell>
          <cell r="AS66">
            <v>0</v>
          </cell>
          <cell r="AT66">
            <v>27</v>
          </cell>
          <cell r="AU66">
            <v>18</v>
          </cell>
          <cell r="AV66">
            <v>0</v>
          </cell>
          <cell r="AW66">
            <v>0</v>
          </cell>
          <cell r="AX66">
            <v>29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30</v>
          </cell>
          <cell r="BD66">
            <v>26</v>
          </cell>
          <cell r="BE66">
            <v>30</v>
          </cell>
          <cell r="BF66">
            <v>24</v>
          </cell>
          <cell r="BG66">
            <v>0</v>
          </cell>
          <cell r="BH66">
            <v>0</v>
          </cell>
          <cell r="BI66">
            <v>24</v>
          </cell>
          <cell r="BJ66">
            <v>24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12</v>
          </cell>
        </row>
        <row r="67">
          <cell r="A67">
            <v>92112</v>
          </cell>
          <cell r="B67" t="str">
            <v>YUDHA DWI YULIANTO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28</v>
          </cell>
          <cell r="H67">
            <v>32</v>
          </cell>
          <cell r="I67">
            <v>0</v>
          </cell>
          <cell r="J67">
            <v>30</v>
          </cell>
          <cell r="K67">
            <v>35</v>
          </cell>
          <cell r="L67">
            <v>0</v>
          </cell>
          <cell r="M67">
            <v>0</v>
          </cell>
          <cell r="N67">
            <v>30</v>
          </cell>
          <cell r="O67">
            <v>0</v>
          </cell>
          <cell r="P67">
            <v>25</v>
          </cell>
          <cell r="Q67">
            <v>31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50</v>
          </cell>
          <cell r="Z67">
            <v>0</v>
          </cell>
          <cell r="AA67">
            <v>35</v>
          </cell>
          <cell r="AB67">
            <v>35</v>
          </cell>
          <cell r="AC67">
            <v>0</v>
          </cell>
          <cell r="AD67">
            <v>34</v>
          </cell>
          <cell r="AE67">
            <v>37</v>
          </cell>
          <cell r="AF67">
            <v>0</v>
          </cell>
          <cell r="AG67">
            <v>30</v>
          </cell>
          <cell r="AH67">
            <v>40</v>
          </cell>
          <cell r="AI67">
            <v>50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28</v>
          </cell>
          <cell r="AP67">
            <v>32</v>
          </cell>
          <cell r="AQ67">
            <v>0</v>
          </cell>
          <cell r="AR67">
            <v>30</v>
          </cell>
          <cell r="AS67">
            <v>35</v>
          </cell>
          <cell r="AT67">
            <v>0</v>
          </cell>
          <cell r="AU67">
            <v>0</v>
          </cell>
          <cell r="AV67">
            <v>30</v>
          </cell>
          <cell r="AW67">
            <v>0</v>
          </cell>
          <cell r="AX67">
            <v>25</v>
          </cell>
          <cell r="AY67">
            <v>31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50</v>
          </cell>
          <cell r="BH67">
            <v>0</v>
          </cell>
          <cell r="BI67">
            <v>35</v>
          </cell>
          <cell r="BJ67">
            <v>35</v>
          </cell>
          <cell r="BK67">
            <v>0</v>
          </cell>
          <cell r="BL67">
            <v>34</v>
          </cell>
          <cell r="BM67">
            <v>37</v>
          </cell>
          <cell r="BN67">
            <v>0</v>
          </cell>
          <cell r="BO67">
            <v>30</v>
          </cell>
          <cell r="BP67">
            <v>40</v>
          </cell>
          <cell r="BQ67">
            <v>50</v>
          </cell>
          <cell r="BR67">
            <v>0</v>
          </cell>
          <cell r="BS67">
            <v>15</v>
          </cell>
        </row>
        <row r="68">
          <cell r="A68" t="str">
            <v>A2749</v>
          </cell>
          <cell r="B68" t="str">
            <v>LATIFAH DYAH AYU PRAWISTI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11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13</v>
          </cell>
          <cell r="AB68">
            <v>11</v>
          </cell>
          <cell r="AC68">
            <v>12</v>
          </cell>
          <cell r="AD68">
            <v>0</v>
          </cell>
          <cell r="AE68">
            <v>0</v>
          </cell>
          <cell r="AF68">
            <v>0</v>
          </cell>
          <cell r="AG68">
            <v>10</v>
          </cell>
          <cell r="AH68">
            <v>12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11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13</v>
          </cell>
          <cell r="BJ68">
            <v>11</v>
          </cell>
          <cell r="BK68">
            <v>12</v>
          </cell>
          <cell r="BL68">
            <v>0</v>
          </cell>
          <cell r="BM68">
            <v>0</v>
          </cell>
          <cell r="BN68">
            <v>0</v>
          </cell>
          <cell r="BO68">
            <v>10</v>
          </cell>
          <cell r="BP68">
            <v>12</v>
          </cell>
          <cell r="BQ68">
            <v>0</v>
          </cell>
          <cell r="BR68">
            <v>0</v>
          </cell>
          <cell r="BS68">
            <v>6</v>
          </cell>
        </row>
        <row r="69">
          <cell r="A69" t="str">
            <v>A4497</v>
          </cell>
          <cell r="B69" t="str">
            <v>FAHMI NAJIB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9</v>
          </cell>
          <cell r="AB69">
            <v>0</v>
          </cell>
          <cell r="AC69">
            <v>11</v>
          </cell>
          <cell r="AD69">
            <v>0</v>
          </cell>
          <cell r="AE69">
            <v>0</v>
          </cell>
          <cell r="AF69">
            <v>10</v>
          </cell>
          <cell r="AG69">
            <v>0</v>
          </cell>
          <cell r="AH69">
            <v>0</v>
          </cell>
          <cell r="AI69">
            <v>13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11</v>
          </cell>
          <cell r="BL69">
            <v>0</v>
          </cell>
          <cell r="BM69">
            <v>0</v>
          </cell>
          <cell r="BN69">
            <v>10</v>
          </cell>
          <cell r="BO69">
            <v>0</v>
          </cell>
          <cell r="BP69">
            <v>0</v>
          </cell>
          <cell r="BQ69">
            <v>13</v>
          </cell>
          <cell r="BR69">
            <v>0</v>
          </cell>
          <cell r="BS69">
            <v>4</v>
          </cell>
        </row>
        <row r="70">
          <cell r="A70" t="str">
            <v>A4488</v>
          </cell>
          <cell r="B70" t="str">
            <v>FARRAS DAFFA YASSARRAMADHAN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10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11</v>
          </cell>
          <cell r="AD70">
            <v>9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10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11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3</v>
          </cell>
        </row>
        <row r="71">
          <cell r="A71" t="str">
            <v>A4505</v>
          </cell>
          <cell r="B71" t="str">
            <v>MUHAMMAD GHIFFARY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</row>
        <row r="72">
          <cell r="A72" t="str">
            <v>A4504</v>
          </cell>
          <cell r="B72" t="str">
            <v>ORENDA ATIRA MARIA LADAPASE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</row>
        <row r="73">
          <cell r="A73">
            <v>92677</v>
          </cell>
          <cell r="B73" t="str">
            <v>DHIKI SATRIA SEPTIANO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26</v>
          </cell>
          <cell r="K73">
            <v>30</v>
          </cell>
          <cell r="L73">
            <v>30</v>
          </cell>
          <cell r="M73">
            <v>20</v>
          </cell>
          <cell r="N73">
            <v>0</v>
          </cell>
          <cell r="O73">
            <v>0</v>
          </cell>
          <cell r="P73">
            <v>34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24</v>
          </cell>
          <cell r="AD73">
            <v>24</v>
          </cell>
          <cell r="AE73">
            <v>0</v>
          </cell>
          <cell r="AF73">
            <v>0</v>
          </cell>
          <cell r="AG73">
            <v>28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26</v>
          </cell>
          <cell r="AS73">
            <v>30</v>
          </cell>
          <cell r="AT73">
            <v>30</v>
          </cell>
          <cell r="AU73">
            <v>20</v>
          </cell>
          <cell r="AV73">
            <v>0</v>
          </cell>
          <cell r="AW73">
            <v>0</v>
          </cell>
          <cell r="AX73">
            <v>34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24</v>
          </cell>
          <cell r="BL73">
            <v>24</v>
          </cell>
          <cell r="BM73">
            <v>0</v>
          </cell>
          <cell r="BN73">
            <v>0</v>
          </cell>
          <cell r="BO73">
            <v>28</v>
          </cell>
          <cell r="BP73">
            <v>0</v>
          </cell>
          <cell r="BQ73">
            <v>0</v>
          </cell>
          <cell r="BR73">
            <v>0</v>
          </cell>
          <cell r="BS73">
            <v>8</v>
          </cell>
        </row>
        <row r="74">
          <cell r="A74" t="str">
            <v>A4336</v>
          </cell>
          <cell r="B74" t="str">
            <v>M DIMAS SETYA MAHENDRA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19</v>
          </cell>
          <cell r="L74">
            <v>0</v>
          </cell>
          <cell r="M74">
            <v>0</v>
          </cell>
          <cell r="N74">
            <v>0</v>
          </cell>
          <cell r="O74">
            <v>16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19</v>
          </cell>
          <cell r="AC74">
            <v>0</v>
          </cell>
          <cell r="AD74">
            <v>0</v>
          </cell>
          <cell r="AE74">
            <v>18</v>
          </cell>
          <cell r="AF74">
            <v>21</v>
          </cell>
          <cell r="AG74">
            <v>0</v>
          </cell>
          <cell r="AH74">
            <v>0</v>
          </cell>
          <cell r="AI74">
            <v>22</v>
          </cell>
          <cell r="AJ74">
            <v>20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19</v>
          </cell>
          <cell r="AT74">
            <v>0</v>
          </cell>
          <cell r="AU74">
            <v>0</v>
          </cell>
          <cell r="AV74">
            <v>0</v>
          </cell>
          <cell r="AW74">
            <v>16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19</v>
          </cell>
          <cell r="BK74">
            <v>0</v>
          </cell>
          <cell r="BL74">
            <v>0</v>
          </cell>
          <cell r="BM74">
            <v>18</v>
          </cell>
          <cell r="BN74">
            <v>21</v>
          </cell>
          <cell r="BO74">
            <v>0</v>
          </cell>
          <cell r="BP74">
            <v>0</v>
          </cell>
          <cell r="BQ74">
            <v>22</v>
          </cell>
          <cell r="BR74">
            <v>20</v>
          </cell>
          <cell r="BS74">
            <v>7</v>
          </cell>
        </row>
        <row r="75">
          <cell r="A75" t="str">
            <v>A0092</v>
          </cell>
          <cell r="B75" t="str">
            <v>REGINA ESTHER JAYA HANIKO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26</v>
          </cell>
          <cell r="J75">
            <v>25</v>
          </cell>
          <cell r="K75">
            <v>0</v>
          </cell>
          <cell r="L75">
            <v>25</v>
          </cell>
          <cell r="M75">
            <v>18</v>
          </cell>
          <cell r="N75">
            <v>0</v>
          </cell>
          <cell r="O75">
            <v>28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30</v>
          </cell>
          <cell r="U75">
            <v>0</v>
          </cell>
          <cell r="V75">
            <v>0</v>
          </cell>
          <cell r="W75">
            <v>31</v>
          </cell>
          <cell r="X75">
            <v>26</v>
          </cell>
          <cell r="Y75">
            <v>0</v>
          </cell>
          <cell r="Z75">
            <v>31</v>
          </cell>
          <cell r="AA75">
            <v>26</v>
          </cell>
          <cell r="AB75">
            <v>0</v>
          </cell>
          <cell r="AC75">
            <v>27</v>
          </cell>
          <cell r="AD75">
            <v>0</v>
          </cell>
          <cell r="AE75">
            <v>0</v>
          </cell>
          <cell r="AF75">
            <v>29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26</v>
          </cell>
          <cell r="AR75">
            <v>25</v>
          </cell>
          <cell r="AS75">
            <v>0</v>
          </cell>
          <cell r="AT75">
            <v>25</v>
          </cell>
          <cell r="AU75">
            <v>18</v>
          </cell>
          <cell r="AV75">
            <v>0</v>
          </cell>
          <cell r="AW75">
            <v>28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30</v>
          </cell>
          <cell r="BC75">
            <v>0</v>
          </cell>
          <cell r="BD75">
            <v>0</v>
          </cell>
          <cell r="BE75">
            <v>31</v>
          </cell>
          <cell r="BF75">
            <v>26</v>
          </cell>
          <cell r="BG75">
            <v>0</v>
          </cell>
          <cell r="BH75">
            <v>31</v>
          </cell>
          <cell r="BI75">
            <v>26</v>
          </cell>
          <cell r="BJ75">
            <v>0</v>
          </cell>
          <cell r="BK75">
            <v>27</v>
          </cell>
          <cell r="BL75">
            <v>0</v>
          </cell>
          <cell r="BM75">
            <v>0</v>
          </cell>
          <cell r="BN75">
            <v>29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12</v>
          </cell>
        </row>
        <row r="76">
          <cell r="A76">
            <v>92696</v>
          </cell>
          <cell r="B76" t="str">
            <v>TRIXIE AZARINE AMBARRINI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26</v>
          </cell>
          <cell r="J76">
            <v>25</v>
          </cell>
          <cell r="K76">
            <v>0</v>
          </cell>
          <cell r="L76">
            <v>26</v>
          </cell>
          <cell r="M76">
            <v>25</v>
          </cell>
          <cell r="N76">
            <v>0</v>
          </cell>
          <cell r="O76">
            <v>24</v>
          </cell>
          <cell r="P76">
            <v>0</v>
          </cell>
          <cell r="Q76">
            <v>0</v>
          </cell>
          <cell r="R76">
            <v>32</v>
          </cell>
          <cell r="S76">
            <v>21</v>
          </cell>
          <cell r="T76">
            <v>24</v>
          </cell>
          <cell r="U76">
            <v>29</v>
          </cell>
          <cell r="V76">
            <v>31</v>
          </cell>
          <cell r="W76">
            <v>0</v>
          </cell>
          <cell r="X76">
            <v>0</v>
          </cell>
          <cell r="Y76">
            <v>0</v>
          </cell>
          <cell r="Z76">
            <v>27</v>
          </cell>
          <cell r="AA76">
            <v>0</v>
          </cell>
          <cell r="AB76">
            <v>0</v>
          </cell>
          <cell r="AC76">
            <v>26</v>
          </cell>
          <cell r="AD76">
            <v>24</v>
          </cell>
          <cell r="AE76">
            <v>24</v>
          </cell>
          <cell r="AF76">
            <v>25</v>
          </cell>
          <cell r="AG76">
            <v>26</v>
          </cell>
          <cell r="AH76">
            <v>25</v>
          </cell>
          <cell r="AI76">
            <v>24</v>
          </cell>
          <cell r="AJ76">
            <v>27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26</v>
          </cell>
          <cell r="AR76">
            <v>25</v>
          </cell>
          <cell r="AS76">
            <v>0</v>
          </cell>
          <cell r="AT76">
            <v>26</v>
          </cell>
          <cell r="AU76">
            <v>25</v>
          </cell>
          <cell r="AV76">
            <v>0</v>
          </cell>
          <cell r="AW76">
            <v>24</v>
          </cell>
          <cell r="AX76">
            <v>0</v>
          </cell>
          <cell r="AY76">
            <v>0</v>
          </cell>
          <cell r="AZ76">
            <v>32</v>
          </cell>
          <cell r="BA76">
            <v>21</v>
          </cell>
          <cell r="BB76">
            <v>24</v>
          </cell>
          <cell r="BC76">
            <v>29</v>
          </cell>
          <cell r="BD76">
            <v>31</v>
          </cell>
          <cell r="BE76">
            <v>0</v>
          </cell>
          <cell r="BF76">
            <v>0</v>
          </cell>
          <cell r="BG76">
            <v>0</v>
          </cell>
          <cell r="BH76">
            <v>27</v>
          </cell>
          <cell r="BI76">
            <v>0</v>
          </cell>
          <cell r="BJ76">
            <v>0</v>
          </cell>
          <cell r="BK76">
            <v>26</v>
          </cell>
          <cell r="BL76">
            <v>24</v>
          </cell>
          <cell r="BM76">
            <v>24</v>
          </cell>
          <cell r="BN76">
            <v>25</v>
          </cell>
          <cell r="BO76">
            <v>26</v>
          </cell>
          <cell r="BP76">
            <v>25</v>
          </cell>
          <cell r="BQ76">
            <v>24</v>
          </cell>
          <cell r="BR76">
            <v>27</v>
          </cell>
          <cell r="BS76">
            <v>19</v>
          </cell>
        </row>
        <row r="77">
          <cell r="A77" t="str">
            <v>A3921</v>
          </cell>
          <cell r="B77" t="str">
            <v>NIMAS SURI MARTIANA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27</v>
          </cell>
          <cell r="J77">
            <v>20</v>
          </cell>
          <cell r="K77">
            <v>0</v>
          </cell>
          <cell r="L77">
            <v>23</v>
          </cell>
          <cell r="M77">
            <v>22</v>
          </cell>
          <cell r="N77">
            <v>0</v>
          </cell>
          <cell r="O77">
            <v>21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30</v>
          </cell>
          <cell r="U77">
            <v>34</v>
          </cell>
          <cell r="V77">
            <v>0</v>
          </cell>
          <cell r="W77">
            <v>25</v>
          </cell>
          <cell r="X77">
            <v>27</v>
          </cell>
          <cell r="Y77">
            <v>0</v>
          </cell>
          <cell r="Z77">
            <v>27</v>
          </cell>
          <cell r="AA77">
            <v>26</v>
          </cell>
          <cell r="AB77">
            <v>0</v>
          </cell>
          <cell r="AC77">
            <v>22</v>
          </cell>
          <cell r="AD77">
            <v>25</v>
          </cell>
          <cell r="AE77">
            <v>20</v>
          </cell>
          <cell r="AF77">
            <v>25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27</v>
          </cell>
          <cell r="AR77">
            <v>20</v>
          </cell>
          <cell r="AS77">
            <v>0</v>
          </cell>
          <cell r="AT77">
            <v>23</v>
          </cell>
          <cell r="AU77">
            <v>22</v>
          </cell>
          <cell r="AV77">
            <v>0</v>
          </cell>
          <cell r="AW77">
            <v>21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30</v>
          </cell>
          <cell r="BC77">
            <v>34</v>
          </cell>
          <cell r="BD77">
            <v>0</v>
          </cell>
          <cell r="BE77">
            <v>25</v>
          </cell>
          <cell r="BF77">
            <v>27</v>
          </cell>
          <cell r="BG77">
            <v>0</v>
          </cell>
          <cell r="BH77">
            <v>27</v>
          </cell>
          <cell r="BI77">
            <v>26</v>
          </cell>
          <cell r="BJ77">
            <v>0</v>
          </cell>
          <cell r="BK77">
            <v>22</v>
          </cell>
          <cell r="BL77">
            <v>25</v>
          </cell>
          <cell r="BM77">
            <v>20</v>
          </cell>
          <cell r="BN77">
            <v>25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15</v>
          </cell>
        </row>
        <row r="78">
          <cell r="A78">
            <v>90625</v>
          </cell>
          <cell r="B78" t="str">
            <v>ARIF AHMAD NUGROHO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24</v>
          </cell>
          <cell r="J78">
            <v>0</v>
          </cell>
          <cell r="K78">
            <v>0</v>
          </cell>
          <cell r="L78">
            <v>24</v>
          </cell>
          <cell r="M78">
            <v>26</v>
          </cell>
          <cell r="N78">
            <v>0</v>
          </cell>
          <cell r="O78">
            <v>24</v>
          </cell>
          <cell r="P78">
            <v>0</v>
          </cell>
          <cell r="Q78">
            <v>0</v>
          </cell>
          <cell r="R78">
            <v>24</v>
          </cell>
          <cell r="S78">
            <v>0</v>
          </cell>
          <cell r="T78">
            <v>29</v>
          </cell>
          <cell r="U78">
            <v>32</v>
          </cell>
          <cell r="V78">
            <v>0</v>
          </cell>
          <cell r="W78">
            <v>24</v>
          </cell>
          <cell r="X78">
            <v>30</v>
          </cell>
          <cell r="Y78">
            <v>0</v>
          </cell>
          <cell r="Z78">
            <v>24</v>
          </cell>
          <cell r="AA78">
            <v>24</v>
          </cell>
          <cell r="AB78">
            <v>0</v>
          </cell>
          <cell r="AC78">
            <v>23</v>
          </cell>
          <cell r="AD78">
            <v>16</v>
          </cell>
          <cell r="AE78">
            <v>0</v>
          </cell>
          <cell r="AF78">
            <v>24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24</v>
          </cell>
          <cell r="AR78">
            <v>0</v>
          </cell>
          <cell r="AS78">
            <v>0</v>
          </cell>
          <cell r="AT78">
            <v>24</v>
          </cell>
          <cell r="AU78">
            <v>26</v>
          </cell>
          <cell r="AV78">
            <v>0</v>
          </cell>
          <cell r="AW78">
            <v>24</v>
          </cell>
          <cell r="AX78">
            <v>0</v>
          </cell>
          <cell r="AY78">
            <v>0</v>
          </cell>
          <cell r="AZ78">
            <v>24</v>
          </cell>
          <cell r="BA78">
            <v>0</v>
          </cell>
          <cell r="BB78">
            <v>29</v>
          </cell>
          <cell r="BC78">
            <v>32</v>
          </cell>
          <cell r="BD78">
            <v>0</v>
          </cell>
          <cell r="BE78">
            <v>24</v>
          </cell>
          <cell r="BF78">
            <v>30</v>
          </cell>
          <cell r="BG78">
            <v>0</v>
          </cell>
          <cell r="BH78">
            <v>24</v>
          </cell>
          <cell r="BI78">
            <v>24</v>
          </cell>
          <cell r="BJ78">
            <v>0</v>
          </cell>
          <cell r="BK78">
            <v>23</v>
          </cell>
          <cell r="BL78">
            <v>16</v>
          </cell>
          <cell r="BM78">
            <v>0</v>
          </cell>
          <cell r="BN78">
            <v>24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14</v>
          </cell>
        </row>
        <row r="79">
          <cell r="A79">
            <v>92132</v>
          </cell>
          <cell r="B79" t="str">
            <v>RIMA FAUZIAH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30</v>
          </cell>
          <cell r="J79">
            <v>27</v>
          </cell>
          <cell r="K79">
            <v>0</v>
          </cell>
          <cell r="L79">
            <v>30</v>
          </cell>
          <cell r="M79">
            <v>24</v>
          </cell>
          <cell r="N79">
            <v>0</v>
          </cell>
          <cell r="O79">
            <v>32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27</v>
          </cell>
          <cell r="U79">
            <v>41</v>
          </cell>
          <cell r="V79">
            <v>0</v>
          </cell>
          <cell r="W79">
            <v>30</v>
          </cell>
          <cell r="X79">
            <v>41</v>
          </cell>
          <cell r="Y79">
            <v>0</v>
          </cell>
          <cell r="Z79">
            <v>33</v>
          </cell>
          <cell r="AA79">
            <v>0</v>
          </cell>
          <cell r="AB79">
            <v>0</v>
          </cell>
          <cell r="AC79">
            <v>27</v>
          </cell>
          <cell r="AD79">
            <v>33</v>
          </cell>
          <cell r="AE79">
            <v>0</v>
          </cell>
          <cell r="AF79">
            <v>32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30</v>
          </cell>
          <cell r="AR79">
            <v>27</v>
          </cell>
          <cell r="AS79">
            <v>0</v>
          </cell>
          <cell r="AT79">
            <v>30</v>
          </cell>
          <cell r="AU79">
            <v>24</v>
          </cell>
          <cell r="AV79">
            <v>0</v>
          </cell>
          <cell r="AW79">
            <v>32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27</v>
          </cell>
          <cell r="BC79">
            <v>41</v>
          </cell>
          <cell r="BD79">
            <v>0</v>
          </cell>
          <cell r="BE79">
            <v>30</v>
          </cell>
          <cell r="BF79">
            <v>41</v>
          </cell>
          <cell r="BG79">
            <v>0</v>
          </cell>
          <cell r="BH79">
            <v>33</v>
          </cell>
          <cell r="BI79">
            <v>0</v>
          </cell>
          <cell r="BJ79">
            <v>0</v>
          </cell>
          <cell r="BK79">
            <v>27</v>
          </cell>
          <cell r="BL79">
            <v>33</v>
          </cell>
          <cell r="BM79">
            <v>0</v>
          </cell>
          <cell r="BN79">
            <v>32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13</v>
          </cell>
        </row>
        <row r="80">
          <cell r="A80">
            <v>92428</v>
          </cell>
          <cell r="B80" t="str">
            <v>MARCEL BELMIRO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33</v>
          </cell>
          <cell r="J80">
            <v>35</v>
          </cell>
          <cell r="K80">
            <v>0</v>
          </cell>
          <cell r="L80">
            <v>32</v>
          </cell>
          <cell r="M80">
            <v>30</v>
          </cell>
          <cell r="N80">
            <v>30</v>
          </cell>
          <cell r="O80">
            <v>30</v>
          </cell>
          <cell r="P80">
            <v>0</v>
          </cell>
          <cell r="Q80">
            <v>0</v>
          </cell>
          <cell r="R80">
            <v>34</v>
          </cell>
          <cell r="S80">
            <v>0</v>
          </cell>
          <cell r="T80">
            <v>32</v>
          </cell>
          <cell r="U80">
            <v>32</v>
          </cell>
          <cell r="V80">
            <v>30</v>
          </cell>
          <cell r="W80">
            <v>39</v>
          </cell>
          <cell r="X80">
            <v>40</v>
          </cell>
          <cell r="Y80">
            <v>0</v>
          </cell>
          <cell r="Z80">
            <v>30</v>
          </cell>
          <cell r="AA80">
            <v>31</v>
          </cell>
          <cell r="AB80">
            <v>0</v>
          </cell>
          <cell r="AC80">
            <v>32</v>
          </cell>
          <cell r="AD80">
            <v>31</v>
          </cell>
          <cell r="AE80">
            <v>31</v>
          </cell>
          <cell r="AF80">
            <v>32</v>
          </cell>
          <cell r="AG80">
            <v>0</v>
          </cell>
          <cell r="AH80">
            <v>0</v>
          </cell>
          <cell r="AI80">
            <v>35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33</v>
          </cell>
          <cell r="AR80">
            <v>35</v>
          </cell>
          <cell r="AS80">
            <v>0</v>
          </cell>
          <cell r="AT80">
            <v>32</v>
          </cell>
          <cell r="AU80">
            <v>30</v>
          </cell>
          <cell r="AV80">
            <v>30</v>
          </cell>
          <cell r="AW80">
            <v>30</v>
          </cell>
          <cell r="AX80">
            <v>0</v>
          </cell>
          <cell r="AY80">
            <v>0</v>
          </cell>
          <cell r="AZ80">
            <v>34</v>
          </cell>
          <cell r="BA80">
            <v>0</v>
          </cell>
          <cell r="BB80">
            <v>32</v>
          </cell>
          <cell r="BC80">
            <v>32</v>
          </cell>
          <cell r="BD80">
            <v>30</v>
          </cell>
          <cell r="BE80">
            <v>39</v>
          </cell>
          <cell r="BF80">
            <v>40</v>
          </cell>
          <cell r="BG80">
            <v>0</v>
          </cell>
          <cell r="BH80">
            <v>30</v>
          </cell>
          <cell r="BI80">
            <v>31</v>
          </cell>
          <cell r="BJ80">
            <v>0</v>
          </cell>
          <cell r="BK80">
            <v>32</v>
          </cell>
          <cell r="BL80">
            <v>31</v>
          </cell>
          <cell r="BM80">
            <v>31</v>
          </cell>
          <cell r="BN80">
            <v>32</v>
          </cell>
          <cell r="BO80">
            <v>0</v>
          </cell>
          <cell r="BP80">
            <v>0</v>
          </cell>
          <cell r="BQ80">
            <v>35</v>
          </cell>
          <cell r="BR80">
            <v>0</v>
          </cell>
          <cell r="BS80">
            <v>19</v>
          </cell>
        </row>
        <row r="81">
          <cell r="A81">
            <v>92430</v>
          </cell>
          <cell r="B81" t="str">
            <v>GRACIA KITHARA MUSICA GERALDIA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31</v>
          </cell>
          <cell r="J81">
            <v>24</v>
          </cell>
          <cell r="K81">
            <v>0</v>
          </cell>
          <cell r="L81">
            <v>28</v>
          </cell>
          <cell r="M81">
            <v>23</v>
          </cell>
          <cell r="N81">
            <v>24</v>
          </cell>
          <cell r="O81">
            <v>25</v>
          </cell>
          <cell r="P81">
            <v>0</v>
          </cell>
          <cell r="Q81">
            <v>0</v>
          </cell>
          <cell r="R81">
            <v>26</v>
          </cell>
          <cell r="S81">
            <v>0</v>
          </cell>
          <cell r="T81">
            <v>28</v>
          </cell>
          <cell r="U81">
            <v>30</v>
          </cell>
          <cell r="V81">
            <v>24</v>
          </cell>
          <cell r="W81">
            <v>30</v>
          </cell>
          <cell r="X81">
            <v>26</v>
          </cell>
          <cell r="Y81">
            <v>0</v>
          </cell>
          <cell r="Z81">
            <v>25</v>
          </cell>
          <cell r="AA81">
            <v>25</v>
          </cell>
          <cell r="AB81">
            <v>0</v>
          </cell>
          <cell r="AC81">
            <v>24</v>
          </cell>
          <cell r="AD81">
            <v>24</v>
          </cell>
          <cell r="AE81">
            <v>24</v>
          </cell>
          <cell r="AF81">
            <v>24</v>
          </cell>
          <cell r="AG81">
            <v>0</v>
          </cell>
          <cell r="AH81">
            <v>0</v>
          </cell>
          <cell r="AI81">
            <v>29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31</v>
          </cell>
          <cell r="AR81">
            <v>24</v>
          </cell>
          <cell r="AS81">
            <v>0</v>
          </cell>
          <cell r="AT81">
            <v>28</v>
          </cell>
          <cell r="AU81">
            <v>23</v>
          </cell>
          <cell r="AV81">
            <v>24</v>
          </cell>
          <cell r="AW81">
            <v>25</v>
          </cell>
          <cell r="AX81">
            <v>0</v>
          </cell>
          <cell r="AY81">
            <v>0</v>
          </cell>
          <cell r="AZ81">
            <v>26</v>
          </cell>
          <cell r="BA81">
            <v>0</v>
          </cell>
          <cell r="BB81">
            <v>28</v>
          </cell>
          <cell r="BC81">
            <v>30</v>
          </cell>
          <cell r="BD81">
            <v>24</v>
          </cell>
          <cell r="BE81">
            <v>30</v>
          </cell>
          <cell r="BF81">
            <v>26</v>
          </cell>
          <cell r="BG81">
            <v>0</v>
          </cell>
          <cell r="BH81">
            <v>25</v>
          </cell>
          <cell r="BI81">
            <v>25</v>
          </cell>
          <cell r="BJ81">
            <v>0</v>
          </cell>
          <cell r="BK81">
            <v>24</v>
          </cell>
          <cell r="BL81">
            <v>24</v>
          </cell>
          <cell r="BM81">
            <v>24</v>
          </cell>
          <cell r="BN81">
            <v>24</v>
          </cell>
          <cell r="BO81">
            <v>0</v>
          </cell>
          <cell r="BP81">
            <v>0</v>
          </cell>
          <cell r="BQ81">
            <v>29</v>
          </cell>
          <cell r="BR81">
            <v>0</v>
          </cell>
          <cell r="BS81">
            <v>19</v>
          </cell>
        </row>
        <row r="82">
          <cell r="A82" t="str">
            <v>A3439</v>
          </cell>
          <cell r="B82" t="str">
            <v>BERLLITA CORNELLA DEVI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14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16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12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14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16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12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3</v>
          </cell>
        </row>
        <row r="83">
          <cell r="A83">
            <v>92594</v>
          </cell>
          <cell r="B83" t="str">
            <v>BRYAN JULIANO IMANTAKA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31</v>
          </cell>
          <cell r="M83">
            <v>31</v>
          </cell>
          <cell r="N83">
            <v>0</v>
          </cell>
          <cell r="O83">
            <v>33</v>
          </cell>
          <cell r="P83">
            <v>0</v>
          </cell>
          <cell r="Q83">
            <v>0</v>
          </cell>
          <cell r="R83">
            <v>36</v>
          </cell>
          <cell r="S83">
            <v>0</v>
          </cell>
          <cell r="T83">
            <v>36</v>
          </cell>
          <cell r="U83">
            <v>45</v>
          </cell>
          <cell r="V83">
            <v>0</v>
          </cell>
          <cell r="W83">
            <v>31</v>
          </cell>
          <cell r="X83">
            <v>39</v>
          </cell>
          <cell r="Y83">
            <v>0</v>
          </cell>
          <cell r="Z83">
            <v>30</v>
          </cell>
          <cell r="AA83">
            <v>32</v>
          </cell>
          <cell r="AB83">
            <v>0</v>
          </cell>
          <cell r="AC83">
            <v>31</v>
          </cell>
          <cell r="AD83">
            <v>36</v>
          </cell>
          <cell r="AE83">
            <v>0</v>
          </cell>
          <cell r="AF83">
            <v>37</v>
          </cell>
          <cell r="AG83">
            <v>0</v>
          </cell>
          <cell r="AH83">
            <v>0</v>
          </cell>
          <cell r="AI83">
            <v>36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31</v>
          </cell>
          <cell r="AU83">
            <v>31</v>
          </cell>
          <cell r="AV83">
            <v>0</v>
          </cell>
          <cell r="AW83">
            <v>33</v>
          </cell>
          <cell r="AX83">
            <v>0</v>
          </cell>
          <cell r="AY83">
            <v>0</v>
          </cell>
          <cell r="AZ83">
            <v>36</v>
          </cell>
          <cell r="BA83">
            <v>0</v>
          </cell>
          <cell r="BB83">
            <v>36</v>
          </cell>
          <cell r="BC83">
            <v>45</v>
          </cell>
          <cell r="BD83">
            <v>0</v>
          </cell>
          <cell r="BE83">
            <v>31</v>
          </cell>
          <cell r="BF83">
            <v>39</v>
          </cell>
          <cell r="BG83">
            <v>0</v>
          </cell>
          <cell r="BH83">
            <v>30</v>
          </cell>
          <cell r="BI83">
            <v>32</v>
          </cell>
          <cell r="BJ83">
            <v>0</v>
          </cell>
          <cell r="BK83">
            <v>31</v>
          </cell>
          <cell r="BL83">
            <v>36</v>
          </cell>
          <cell r="BM83">
            <v>0</v>
          </cell>
          <cell r="BN83">
            <v>37</v>
          </cell>
          <cell r="BO83">
            <v>0</v>
          </cell>
          <cell r="BP83">
            <v>0</v>
          </cell>
          <cell r="BQ83">
            <v>36</v>
          </cell>
          <cell r="BR83">
            <v>0</v>
          </cell>
          <cell r="BS83">
            <v>14</v>
          </cell>
        </row>
        <row r="84">
          <cell r="A84">
            <v>92436</v>
          </cell>
          <cell r="B84" t="str">
            <v>GILANG WIRADANA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30</v>
          </cell>
          <cell r="M84">
            <v>0</v>
          </cell>
          <cell r="N84">
            <v>0</v>
          </cell>
          <cell r="O84">
            <v>29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24</v>
          </cell>
          <cell r="U84">
            <v>36</v>
          </cell>
          <cell r="V84">
            <v>0</v>
          </cell>
          <cell r="W84">
            <v>31</v>
          </cell>
          <cell r="X84">
            <v>38</v>
          </cell>
          <cell r="Y84">
            <v>0</v>
          </cell>
          <cell r="Z84">
            <v>29</v>
          </cell>
          <cell r="AA84">
            <v>25</v>
          </cell>
          <cell r="AB84">
            <v>0</v>
          </cell>
          <cell r="AC84">
            <v>33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30</v>
          </cell>
          <cell r="AU84">
            <v>0</v>
          </cell>
          <cell r="AV84">
            <v>0</v>
          </cell>
          <cell r="AW84">
            <v>29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24</v>
          </cell>
          <cell r="BC84">
            <v>36</v>
          </cell>
          <cell r="BD84">
            <v>0</v>
          </cell>
          <cell r="BE84">
            <v>31</v>
          </cell>
          <cell r="BF84">
            <v>38</v>
          </cell>
          <cell r="BG84">
            <v>0</v>
          </cell>
          <cell r="BH84">
            <v>29</v>
          </cell>
          <cell r="BI84">
            <v>25</v>
          </cell>
          <cell r="BJ84">
            <v>0</v>
          </cell>
          <cell r="BK84">
            <v>33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9</v>
          </cell>
        </row>
        <row r="85">
          <cell r="A85" t="str">
            <v>A4556</v>
          </cell>
          <cell r="B85" t="str">
            <v>WIJANARKO RIFQI NUGROHO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</row>
        <row r="86">
          <cell r="A86" t="str">
            <v>A4558</v>
          </cell>
          <cell r="B86" t="str">
            <v>TIRTA RHAMADANTY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</row>
        <row r="87">
          <cell r="A87" t="str">
            <v>A4557</v>
          </cell>
          <cell r="B87" t="str">
            <v>SHINTA YUNIA WULANDARI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</row>
        <row r="88">
          <cell r="A88" t="str">
            <v>A4561</v>
          </cell>
          <cell r="B88" t="str">
            <v>DEDI IRAWAN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</row>
        <row r="89">
          <cell r="A89" t="str">
            <v>A4560</v>
          </cell>
          <cell r="B89" t="str">
            <v>BONIFASIUS ADHI RENALGE DEWANTO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</row>
        <row r="90">
          <cell r="A90" t="str">
            <v>A4559</v>
          </cell>
          <cell r="B90" t="str">
            <v>DINA FADHILA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</row>
        <row r="91">
          <cell r="A91" t="str">
            <v>A4563</v>
          </cell>
          <cell r="B91" t="str">
            <v>MUHAMMAD RAFI NUR SETO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</row>
        <row r="92">
          <cell r="A92" t="str">
            <v>A4565</v>
          </cell>
          <cell r="B92" t="str">
            <v>OLIVIA DISSA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</row>
        <row r="93">
          <cell r="A93" t="str">
            <v>A4562</v>
          </cell>
          <cell r="B93" t="str">
            <v>NISAA ZAHRALAKSMI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</row>
        <row r="94">
          <cell r="A94" t="str">
            <v>A4564</v>
          </cell>
          <cell r="B94" t="str">
            <v>VIOLA SEKARAYU GAYATRI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</row>
        <row r="95">
          <cell r="A95">
            <v>92213</v>
          </cell>
          <cell r="B95" t="str">
            <v>AGUNG PAMBUDI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25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25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1</v>
          </cell>
        </row>
        <row r="96">
          <cell r="A96">
            <v>92067</v>
          </cell>
          <cell r="B96" t="str">
            <v>ADJIE ILHAM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16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16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1</v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  <cell r="B99">
            <v>0</v>
          </cell>
        </row>
        <row r="100">
          <cell r="A100" t="str">
            <v/>
          </cell>
          <cell r="B100" t="str">
            <v>Mengetahui,</v>
          </cell>
        </row>
        <row r="101">
          <cell r="A101" t="str">
            <v/>
          </cell>
          <cell r="B101">
            <v>0</v>
          </cell>
        </row>
        <row r="102">
          <cell r="A102" t="str">
            <v/>
          </cell>
          <cell r="B102">
            <v>0</v>
          </cell>
        </row>
        <row r="103">
          <cell r="A103" t="str">
            <v/>
          </cell>
          <cell r="B103">
            <v>0</v>
          </cell>
        </row>
        <row r="104">
          <cell r="A104" t="str">
            <v/>
          </cell>
          <cell r="B104">
            <v>0</v>
          </cell>
        </row>
        <row r="105">
          <cell r="A105" t="str">
            <v/>
          </cell>
          <cell r="B105">
            <v>0</v>
          </cell>
        </row>
        <row r="106">
          <cell r="A106">
            <v>0</v>
          </cell>
          <cell r="B106">
            <v>0</v>
          </cell>
        </row>
        <row r="107">
          <cell r="A107">
            <v>0</v>
          </cell>
          <cell r="B107" t="str">
            <v xml:space="preserve">SRI RAHAYU GUNADI </v>
          </cell>
        </row>
        <row r="108">
          <cell r="A108">
            <v>0</v>
          </cell>
          <cell r="B108" t="str">
            <v>HC DOC HEAD</v>
          </cell>
        </row>
        <row r="109">
          <cell r="A109">
            <v>0</v>
          </cell>
          <cell r="B109">
            <v>0</v>
          </cell>
        </row>
        <row r="110">
          <cell r="A110">
            <v>0</v>
          </cell>
          <cell r="B110">
            <v>0</v>
          </cell>
        </row>
      </sheetData>
      <sheetData sheetId="3" refreshError="1">
        <row r="1">
          <cell r="A1" t="str">
            <v>PERIODE 1 DESEMBER 2024 AAV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</row>
        <row r="2">
          <cell r="A2" t="str">
            <v>TANGGAL 02 - 14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0</v>
          </cell>
          <cell r="F4">
            <v>45629</v>
          </cell>
          <cell r="G4">
            <v>0</v>
          </cell>
          <cell r="H4">
            <v>0</v>
          </cell>
          <cell r="I4">
            <v>45630</v>
          </cell>
          <cell r="J4">
            <v>0</v>
          </cell>
          <cell r="K4">
            <v>0</v>
          </cell>
          <cell r="L4">
            <v>45631</v>
          </cell>
          <cell r="M4">
            <v>0</v>
          </cell>
          <cell r="N4">
            <v>0</v>
          </cell>
          <cell r="O4">
            <v>45632</v>
          </cell>
          <cell r="P4">
            <v>0</v>
          </cell>
          <cell r="Q4">
            <v>0</v>
          </cell>
          <cell r="R4">
            <v>45633</v>
          </cell>
          <cell r="S4">
            <v>0</v>
          </cell>
          <cell r="T4">
            <v>45635</v>
          </cell>
          <cell r="U4">
            <v>0</v>
          </cell>
          <cell r="V4">
            <v>0</v>
          </cell>
          <cell r="W4">
            <v>45636</v>
          </cell>
          <cell r="X4">
            <v>0</v>
          </cell>
          <cell r="Y4">
            <v>0</v>
          </cell>
          <cell r="Z4">
            <v>45637</v>
          </cell>
          <cell r="AA4">
            <v>0</v>
          </cell>
          <cell r="AB4">
            <v>0</v>
          </cell>
          <cell r="AC4">
            <v>45638</v>
          </cell>
          <cell r="AD4">
            <v>0</v>
          </cell>
          <cell r="AE4">
            <v>0</v>
          </cell>
          <cell r="AF4">
            <v>45639</v>
          </cell>
          <cell r="AG4">
            <v>0</v>
          </cell>
          <cell r="AH4">
            <v>0</v>
          </cell>
          <cell r="AI4">
            <v>45640</v>
          </cell>
          <cell r="AJ4">
            <v>0</v>
          </cell>
          <cell r="AK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3 </v>
          </cell>
          <cell r="F5" t="str">
            <v xml:space="preserve">SLOT 1 </v>
          </cell>
          <cell r="G5" t="str">
            <v xml:space="preserve">SLOT 2 </v>
          </cell>
          <cell r="H5" t="str">
            <v xml:space="preserve">SLOT 3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3 </v>
          </cell>
          <cell r="L5" t="str">
            <v xml:space="preserve">SLOT 1 </v>
          </cell>
          <cell r="M5" t="str">
            <v xml:space="preserve">SLOT 2 </v>
          </cell>
          <cell r="N5" t="str">
            <v xml:space="preserve">SLOT 3 </v>
          </cell>
          <cell r="O5" t="str">
            <v xml:space="preserve">SLOT 1 </v>
          </cell>
          <cell r="P5" t="str">
            <v xml:space="preserve">SLOT 2 </v>
          </cell>
          <cell r="Q5" t="str">
            <v xml:space="preserve">SLOT 3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3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3 </v>
          </cell>
          <cell r="Z5" t="str">
            <v xml:space="preserve">SLOT 1 </v>
          </cell>
          <cell r="AA5" t="str">
            <v xml:space="preserve">SLOT 2 </v>
          </cell>
          <cell r="AB5" t="str">
            <v xml:space="preserve">SLOT 3 </v>
          </cell>
          <cell r="AC5" t="str">
            <v xml:space="preserve">SLOT 1 </v>
          </cell>
          <cell r="AD5" t="str">
            <v xml:space="preserve">SLOT 2 </v>
          </cell>
          <cell r="AE5" t="str">
            <v xml:space="preserve">SLOT 3 </v>
          </cell>
          <cell r="AF5" t="str">
            <v xml:space="preserve">SLOT 1 </v>
          </cell>
          <cell r="AG5" t="str">
            <v xml:space="preserve">SLOT 2 </v>
          </cell>
          <cell r="AH5" t="str">
            <v xml:space="preserve">SLOT 3 </v>
          </cell>
          <cell r="AI5" t="str">
            <v xml:space="preserve">SLOT 1 </v>
          </cell>
          <cell r="AJ5" t="str">
            <v xml:space="preserve">SLOT 2 </v>
          </cell>
          <cell r="AK5">
            <v>0</v>
          </cell>
        </row>
        <row r="6">
          <cell r="A6">
            <v>92175</v>
          </cell>
          <cell r="B6" t="str">
            <v>Ayu Amelia Resanti</v>
          </cell>
          <cell r="C6">
            <v>0</v>
          </cell>
          <cell r="D6">
            <v>1</v>
          </cell>
          <cell r="E6">
            <v>1</v>
          </cell>
          <cell r="F6">
            <v>0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0</v>
          </cell>
          <cell r="M6">
            <v>1</v>
          </cell>
          <cell r="N6">
            <v>1</v>
          </cell>
          <cell r="O6">
            <v>0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30</v>
          </cell>
        </row>
        <row r="7">
          <cell r="A7" t="str">
            <v>A0177</v>
          </cell>
          <cell r="B7" t="str">
            <v>Yunita Nuswantari Wiratna</v>
          </cell>
          <cell r="C7">
            <v>0</v>
          </cell>
          <cell r="D7">
            <v>1</v>
          </cell>
          <cell r="E7">
            <v>0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0</v>
          </cell>
          <cell r="AK7">
            <v>23</v>
          </cell>
        </row>
        <row r="8">
          <cell r="A8" t="str">
            <v>A0297</v>
          </cell>
          <cell r="B8" t="str">
            <v>Siwi Novitaningrum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</v>
          </cell>
          <cell r="Q8">
            <v>0</v>
          </cell>
          <cell r="R8">
            <v>0</v>
          </cell>
          <cell r="S8">
            <v>0</v>
          </cell>
          <cell r="T8">
            <v>1</v>
          </cell>
          <cell r="U8">
            <v>0</v>
          </cell>
          <cell r="V8">
            <v>0</v>
          </cell>
          <cell r="W8">
            <v>0</v>
          </cell>
          <cell r="X8">
            <v>1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1</v>
          </cell>
          <cell r="AE8">
            <v>0</v>
          </cell>
          <cell r="AF8">
            <v>0</v>
          </cell>
          <cell r="AG8">
            <v>1</v>
          </cell>
          <cell r="AH8">
            <v>0</v>
          </cell>
          <cell r="AI8">
            <v>0</v>
          </cell>
          <cell r="AJ8">
            <v>0</v>
          </cell>
          <cell r="AK8">
            <v>7</v>
          </cell>
        </row>
        <row r="9">
          <cell r="A9" t="str">
            <v>A1971</v>
          </cell>
          <cell r="B9" t="str">
            <v>ANGGI BEATRIKS SERAN</v>
          </cell>
          <cell r="C9">
            <v>1</v>
          </cell>
          <cell r="D9">
            <v>0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33</v>
          </cell>
        </row>
        <row r="10">
          <cell r="A10" t="str">
            <v>A2001</v>
          </cell>
          <cell r="B10" t="str">
            <v>M MENTARI GAGAT RAYNA</v>
          </cell>
          <cell r="C10">
            <v>1</v>
          </cell>
          <cell r="D10">
            <v>0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0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32</v>
          </cell>
        </row>
        <row r="11">
          <cell r="A11" t="str">
            <v>A2025</v>
          </cell>
          <cell r="B11" t="str">
            <v>NUR AINI HAFIDHA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1</v>
          </cell>
          <cell r="Q11">
            <v>0</v>
          </cell>
          <cell r="R11">
            <v>1</v>
          </cell>
          <cell r="S11">
            <v>1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1</v>
          </cell>
          <cell r="AH11">
            <v>0</v>
          </cell>
          <cell r="AI11">
            <v>1</v>
          </cell>
          <cell r="AJ11">
            <v>1</v>
          </cell>
          <cell r="AK11">
            <v>8</v>
          </cell>
        </row>
        <row r="12">
          <cell r="A12" t="str">
            <v>A2383</v>
          </cell>
          <cell r="B12" t="str">
            <v>RYSMA NUR HIDAYAH</v>
          </cell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30</v>
          </cell>
        </row>
        <row r="13">
          <cell r="A13" t="str">
            <v>A2385</v>
          </cell>
          <cell r="B13" t="str">
            <v>PUNGKI IRAWAN</v>
          </cell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  <cell r="Q13">
            <v>1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1</v>
          </cell>
          <cell r="Y13">
            <v>0</v>
          </cell>
          <cell r="Z13">
            <v>1</v>
          </cell>
          <cell r="AA13">
            <v>1</v>
          </cell>
          <cell r="AB13">
            <v>1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0</v>
          </cell>
          <cell r="AK13">
            <v>21</v>
          </cell>
        </row>
        <row r="14">
          <cell r="A14" t="str">
            <v>A2924</v>
          </cell>
          <cell r="B14" t="str">
            <v>IRA EVELIN SIHALOHO</v>
          </cell>
          <cell r="C14">
            <v>1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F14">
            <v>1</v>
          </cell>
          <cell r="AG14">
            <v>1</v>
          </cell>
          <cell r="AH14">
            <v>1</v>
          </cell>
          <cell r="AI14">
            <v>1</v>
          </cell>
          <cell r="AJ14">
            <v>0</v>
          </cell>
          <cell r="AK14">
            <v>32</v>
          </cell>
        </row>
        <row r="15">
          <cell r="A15" t="str">
            <v>A2976</v>
          </cell>
          <cell r="B15" t="str">
            <v>INTAN FIFIANA</v>
          </cell>
          <cell r="C15">
            <v>1</v>
          </cell>
          <cell r="D15">
            <v>1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0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0</v>
          </cell>
          <cell r="AG15">
            <v>1</v>
          </cell>
          <cell r="AH15">
            <v>1</v>
          </cell>
          <cell r="AI15">
            <v>1</v>
          </cell>
          <cell r="AJ15">
            <v>0</v>
          </cell>
          <cell r="AK15">
            <v>29</v>
          </cell>
        </row>
        <row r="16">
          <cell r="A16" t="str">
            <v>A3091</v>
          </cell>
          <cell r="B16" t="str">
            <v>ANDREANSYAH AFLAH SIGIT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0</v>
          </cell>
          <cell r="T16">
            <v>0</v>
          </cell>
          <cell r="U16">
            <v>1</v>
          </cell>
          <cell r="V16">
            <v>0</v>
          </cell>
          <cell r="W16">
            <v>0</v>
          </cell>
          <cell r="X16">
            <v>1</v>
          </cell>
          <cell r="Y16">
            <v>0</v>
          </cell>
          <cell r="Z16">
            <v>0</v>
          </cell>
          <cell r="AA16">
            <v>0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0</v>
          </cell>
          <cell r="AG16">
            <v>0</v>
          </cell>
          <cell r="AH16">
            <v>1</v>
          </cell>
          <cell r="AI16">
            <v>0</v>
          </cell>
          <cell r="AJ16">
            <v>1</v>
          </cell>
          <cell r="AK16">
            <v>14</v>
          </cell>
        </row>
        <row r="17">
          <cell r="A17" t="str">
            <v>A4256</v>
          </cell>
          <cell r="B17" t="str">
            <v>NAMIRA AMINATUZAHRA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1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4</v>
          </cell>
        </row>
        <row r="18">
          <cell r="A18" t="str">
            <v>A4313</v>
          </cell>
          <cell r="B18" t="str">
            <v>VIDYA KALINGGA MURTI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  <cell r="Q18">
            <v>1</v>
          </cell>
          <cell r="R18">
            <v>0</v>
          </cell>
          <cell r="S18">
            <v>0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0</v>
          </cell>
          <cell r="AF18">
            <v>0</v>
          </cell>
          <cell r="AG18">
            <v>1</v>
          </cell>
          <cell r="AH18">
            <v>0</v>
          </cell>
          <cell r="AI18">
            <v>1</v>
          </cell>
          <cell r="AJ18">
            <v>1</v>
          </cell>
          <cell r="AK18">
            <v>22</v>
          </cell>
        </row>
        <row r="19">
          <cell r="A19" t="str">
            <v>A4314</v>
          </cell>
          <cell r="B19" t="str">
            <v>ADELIA FIRYAL HASNA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1</v>
          </cell>
          <cell r="X19">
            <v>1</v>
          </cell>
          <cell r="Y19">
            <v>0</v>
          </cell>
          <cell r="Z19">
            <v>1</v>
          </cell>
          <cell r="AA19">
            <v>1</v>
          </cell>
          <cell r="AB19">
            <v>0</v>
          </cell>
          <cell r="AC19">
            <v>1</v>
          </cell>
          <cell r="AD19">
            <v>1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9</v>
          </cell>
        </row>
        <row r="20">
          <cell r="A20" t="str">
            <v>A4315</v>
          </cell>
          <cell r="B20" t="str">
            <v>WIDIA SIJABAT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1</v>
          </cell>
          <cell r="M20">
            <v>1</v>
          </cell>
          <cell r="N20">
            <v>0</v>
          </cell>
          <cell r="O20">
            <v>0</v>
          </cell>
          <cell r="P20">
            <v>1</v>
          </cell>
          <cell r="Q20">
            <v>1</v>
          </cell>
          <cell r="R20">
            <v>1</v>
          </cell>
          <cell r="S20">
            <v>0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B20">
            <v>0</v>
          </cell>
          <cell r="AC20">
            <v>0</v>
          </cell>
          <cell r="AD20">
            <v>1</v>
          </cell>
          <cell r="AE20">
            <v>1</v>
          </cell>
          <cell r="AF20">
            <v>0</v>
          </cell>
          <cell r="AG20">
            <v>1</v>
          </cell>
          <cell r="AH20">
            <v>1</v>
          </cell>
          <cell r="AI20">
            <v>0</v>
          </cell>
          <cell r="AJ20">
            <v>0</v>
          </cell>
          <cell r="AK20">
            <v>21</v>
          </cell>
        </row>
        <row r="21">
          <cell r="A21" t="str">
            <v>A4460</v>
          </cell>
          <cell r="B21" t="str">
            <v>ALVYNA FAHARANY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1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2</v>
          </cell>
        </row>
        <row r="22">
          <cell r="A22" t="str">
            <v>A4461</v>
          </cell>
          <cell r="B22" t="str">
            <v>IMMANUEL CHRISTYAS JULIUS WICAKSONO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1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1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4</v>
          </cell>
        </row>
        <row r="23">
          <cell r="A23" t="str">
            <v/>
          </cell>
        </row>
        <row r="25">
          <cell r="A25">
            <v>0</v>
          </cell>
          <cell r="B25">
            <v>0</v>
          </cell>
        </row>
        <row r="26">
          <cell r="A26">
            <v>0</v>
          </cell>
          <cell r="B26" t="str">
            <v>Mengetahui,</v>
          </cell>
        </row>
        <row r="27">
          <cell r="A27">
            <v>0</v>
          </cell>
          <cell r="B27">
            <v>0</v>
          </cell>
        </row>
        <row r="28">
          <cell r="A28">
            <v>0</v>
          </cell>
          <cell r="B28">
            <v>0</v>
          </cell>
        </row>
        <row r="29">
          <cell r="A29">
            <v>0</v>
          </cell>
          <cell r="B29">
            <v>0</v>
          </cell>
        </row>
        <row r="30">
          <cell r="A30">
            <v>0</v>
          </cell>
          <cell r="B30">
            <v>0</v>
          </cell>
        </row>
        <row r="31">
          <cell r="A31">
            <v>0</v>
          </cell>
          <cell r="B31">
            <v>0</v>
          </cell>
        </row>
        <row r="32">
          <cell r="A32">
            <v>0</v>
          </cell>
          <cell r="B32">
            <v>0</v>
          </cell>
        </row>
        <row r="33">
          <cell r="A33">
            <v>0</v>
          </cell>
          <cell r="B33" t="str">
            <v xml:space="preserve">SRI RAHAYU GUNADI </v>
          </cell>
        </row>
        <row r="34">
          <cell r="A34">
            <v>0</v>
          </cell>
          <cell r="B34" t="str">
            <v>HC DOC HEAD</v>
          </cell>
        </row>
        <row r="35">
          <cell r="A35">
            <v>0</v>
          </cell>
          <cell r="B35">
            <v>0</v>
          </cell>
        </row>
        <row r="36">
          <cell r="A36">
            <v>0</v>
          </cell>
          <cell r="B36">
            <v>0</v>
          </cell>
        </row>
      </sheetData>
      <sheetData sheetId="4" refreshError="1">
        <row r="1">
          <cell r="A1" t="str">
            <v>PERIODE 1 DESEMBER 2024 CC SK</v>
          </cell>
        </row>
        <row r="2">
          <cell r="A2" t="str">
            <v>TANGGAL 02 - 14 DESEMBER 2024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E4">
            <v>45629</v>
          </cell>
          <cell r="G4">
            <v>45630</v>
          </cell>
          <cell r="I4">
            <v>45631</v>
          </cell>
          <cell r="K4">
            <v>45632</v>
          </cell>
          <cell r="M4">
            <v>45633</v>
          </cell>
          <cell r="O4">
            <v>45635</v>
          </cell>
          <cell r="Q4">
            <v>45636</v>
          </cell>
          <cell r="S4">
            <v>45637</v>
          </cell>
          <cell r="U4">
            <v>45638</v>
          </cell>
          <cell r="W4">
            <v>45639</v>
          </cell>
          <cell r="Y4">
            <v>45640</v>
          </cell>
          <cell r="AA4" t="str">
            <v>Grand Total</v>
          </cell>
        </row>
        <row r="5"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2 </v>
          </cell>
          <cell r="O5" t="str">
            <v xml:space="preserve">SLOT 1 </v>
          </cell>
          <cell r="P5" t="str">
            <v xml:space="preserve">SLOT 2 </v>
          </cell>
          <cell r="Q5" t="str">
            <v xml:space="preserve">SLOT 1 </v>
          </cell>
          <cell r="R5" t="str">
            <v xml:space="preserve">SLOT 2 </v>
          </cell>
          <cell r="S5" t="str">
            <v xml:space="preserve">SLOT 1 </v>
          </cell>
          <cell r="T5" t="str">
            <v xml:space="preserve">SLOT 2 </v>
          </cell>
          <cell r="U5" t="str">
            <v xml:space="preserve">SLOT 1 </v>
          </cell>
          <cell r="V5" t="str">
            <v xml:space="preserve">SLOT 2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1 </v>
          </cell>
          <cell r="Z5" t="str">
            <v xml:space="preserve">SLOT 2 </v>
          </cell>
        </row>
        <row r="6">
          <cell r="A6" t="str">
            <v>A2342</v>
          </cell>
          <cell r="B6" t="str">
            <v>NAUFAL IKBAR</v>
          </cell>
          <cell r="M6">
            <v>1</v>
          </cell>
          <cell r="AA6">
            <v>1</v>
          </cell>
        </row>
        <row r="7">
          <cell r="A7" t="str">
            <v>A3041</v>
          </cell>
          <cell r="B7" t="str">
            <v>ANISA FITRIANINGSIH</v>
          </cell>
          <cell r="G7">
            <v>1</v>
          </cell>
          <cell r="L7">
            <v>1</v>
          </cell>
          <cell r="M7">
            <v>1</v>
          </cell>
          <cell r="N7">
            <v>1</v>
          </cell>
          <cell r="V7">
            <v>1</v>
          </cell>
          <cell r="Y7">
            <v>1</v>
          </cell>
          <cell r="Z7">
            <v>1</v>
          </cell>
          <cell r="AA7">
            <v>7</v>
          </cell>
        </row>
        <row r="8">
          <cell r="A8" t="str">
            <v>A3870</v>
          </cell>
          <cell r="B8" t="str">
            <v>RIZKI FERNANDA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14</v>
          </cell>
        </row>
        <row r="9">
          <cell r="A9" t="str">
            <v>A4201</v>
          </cell>
          <cell r="B9" t="str">
            <v>JONATHAN ALRASHYD RIZKIANA PUTRA</v>
          </cell>
          <cell r="C9">
            <v>1</v>
          </cell>
          <cell r="D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N9">
            <v>1</v>
          </cell>
          <cell r="Z9">
            <v>1</v>
          </cell>
          <cell r="AA9">
            <v>9</v>
          </cell>
        </row>
        <row r="10">
          <cell r="A10" t="str">
            <v>A4317</v>
          </cell>
          <cell r="B10" t="str">
            <v>ANNISA SHOFI ROFIFAH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I10">
            <v>1</v>
          </cell>
          <cell r="J10">
            <v>1</v>
          </cell>
          <cell r="K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U10">
            <v>1</v>
          </cell>
          <cell r="W10">
            <v>1</v>
          </cell>
          <cell r="X10">
            <v>1</v>
          </cell>
          <cell r="AA10">
            <v>14</v>
          </cell>
        </row>
        <row r="11">
          <cell r="A11" t="str">
            <v>A4393</v>
          </cell>
          <cell r="B11" t="str">
            <v>MARIA EVITA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AA11">
            <v>21</v>
          </cell>
        </row>
        <row r="12">
          <cell r="A12" t="str">
            <v>A4416</v>
          </cell>
          <cell r="B12" t="str">
            <v>RUTH SELMA SEKAR CITRA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24</v>
          </cell>
        </row>
        <row r="13">
          <cell r="A13" t="str">
            <v>A4466</v>
          </cell>
          <cell r="B13" t="str">
            <v>ARSYI MUTIARA</v>
          </cell>
          <cell r="H13">
            <v>1</v>
          </cell>
          <cell r="S13">
            <v>1</v>
          </cell>
          <cell r="T13">
            <v>1</v>
          </cell>
          <cell r="U13">
            <v>1</v>
          </cell>
          <cell r="AA13">
            <v>4</v>
          </cell>
        </row>
        <row r="14">
          <cell r="A14" t="str">
            <v>A4467</v>
          </cell>
          <cell r="B14" t="str">
            <v>SALMA NAYLUL MUNA</v>
          </cell>
          <cell r="G14">
            <v>1</v>
          </cell>
          <cell r="AA14">
            <v>1</v>
          </cell>
        </row>
        <row r="15">
          <cell r="A15" t="str">
            <v>A3946</v>
          </cell>
          <cell r="B15" t="str">
            <v>ALFINA FAIRUZAH</v>
          </cell>
          <cell r="AA15">
            <v>0</v>
          </cell>
        </row>
        <row r="19">
          <cell r="B19" t="str">
            <v>Mengetahui,</v>
          </cell>
        </row>
        <row r="26">
          <cell r="B26" t="str">
            <v xml:space="preserve">SRI RAHAYU GUNADI </v>
          </cell>
        </row>
        <row r="27">
          <cell r="B27" t="str">
            <v>HC DOC HEAD</v>
          </cell>
        </row>
      </sheetData>
      <sheetData sheetId="5" refreshError="1">
        <row r="1">
          <cell r="A1" t="str">
            <v>PERIODE 1 DESEMBER 2024 DELTA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A2" t="str">
            <v>TANGGAL 02 - 14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45629</v>
          </cell>
          <cell r="F4">
            <v>0</v>
          </cell>
          <cell r="G4">
            <v>45630</v>
          </cell>
          <cell r="H4">
            <v>0</v>
          </cell>
          <cell r="I4">
            <v>45631</v>
          </cell>
          <cell r="J4">
            <v>0</v>
          </cell>
          <cell r="K4">
            <v>45632</v>
          </cell>
          <cell r="L4">
            <v>0</v>
          </cell>
          <cell r="M4">
            <v>45633</v>
          </cell>
          <cell r="N4">
            <v>0</v>
          </cell>
          <cell r="O4">
            <v>45635</v>
          </cell>
          <cell r="P4">
            <v>0</v>
          </cell>
          <cell r="Q4">
            <v>45636</v>
          </cell>
          <cell r="R4">
            <v>0</v>
          </cell>
          <cell r="S4">
            <v>45637</v>
          </cell>
          <cell r="T4">
            <v>0</v>
          </cell>
          <cell r="U4">
            <v>45638</v>
          </cell>
          <cell r="V4">
            <v>0</v>
          </cell>
          <cell r="W4">
            <v>45639</v>
          </cell>
          <cell r="X4">
            <v>0</v>
          </cell>
          <cell r="Y4">
            <v>45640</v>
          </cell>
          <cell r="Z4">
            <v>0</v>
          </cell>
          <cell r="AA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 </v>
          </cell>
          <cell r="D5" t="str">
            <v xml:space="preserve">SLOT 2A  </v>
          </cell>
          <cell r="E5" t="str">
            <v xml:space="preserve">SLOT 1  </v>
          </cell>
          <cell r="F5" t="str">
            <v xml:space="preserve">SLOT 2A  </v>
          </cell>
          <cell r="G5" t="str">
            <v xml:space="preserve">SLOT 1  </v>
          </cell>
          <cell r="H5" t="str">
            <v xml:space="preserve">SLOT 2A  </v>
          </cell>
          <cell r="I5" t="str">
            <v xml:space="preserve">SLOT 1  </v>
          </cell>
          <cell r="J5" t="str">
            <v xml:space="preserve">SLOT 2A  </v>
          </cell>
          <cell r="K5" t="str">
            <v xml:space="preserve">SLOT 1  </v>
          </cell>
          <cell r="L5" t="str">
            <v>SLOT 2A</v>
          </cell>
          <cell r="M5" t="str">
            <v xml:space="preserve">SLOT 1  </v>
          </cell>
          <cell r="N5" t="str">
            <v xml:space="preserve">SLOT 2A  </v>
          </cell>
          <cell r="O5" t="str">
            <v xml:space="preserve">SLOT 1  </v>
          </cell>
          <cell r="P5" t="str">
            <v xml:space="preserve">SLOT 2A  </v>
          </cell>
          <cell r="Q5" t="str">
            <v xml:space="preserve">SLOT 1  </v>
          </cell>
          <cell r="R5" t="str">
            <v xml:space="preserve">SLOT 2A  </v>
          </cell>
          <cell r="S5" t="str">
            <v xml:space="preserve">SLOT 1  </v>
          </cell>
          <cell r="T5" t="str">
            <v xml:space="preserve">SLOT 2A  </v>
          </cell>
          <cell r="U5" t="str">
            <v xml:space="preserve">SLOT 1  </v>
          </cell>
          <cell r="V5" t="str">
            <v xml:space="preserve">SLOT 2A  </v>
          </cell>
          <cell r="W5" t="str">
            <v xml:space="preserve">SLOT 1  </v>
          </cell>
          <cell r="X5" t="str">
            <v xml:space="preserve">SLOT 2A  </v>
          </cell>
          <cell r="Y5" t="str">
            <v xml:space="preserve">SLOT 1  </v>
          </cell>
          <cell r="Z5" t="str">
            <v xml:space="preserve">SLOT 2A  </v>
          </cell>
          <cell r="AA5">
            <v>0</v>
          </cell>
        </row>
        <row r="6">
          <cell r="A6">
            <v>90552</v>
          </cell>
          <cell r="B6" t="str">
            <v>Maria Rosaria Dewi Ratna Timur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0</v>
          </cell>
          <cell r="O6">
            <v>1</v>
          </cell>
          <cell r="P6">
            <v>1</v>
          </cell>
          <cell r="Q6">
            <v>1</v>
          </cell>
          <cell r="R6">
            <v>0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0</v>
          </cell>
          <cell r="Y6">
            <v>1</v>
          </cell>
          <cell r="Z6">
            <v>0</v>
          </cell>
          <cell r="AA6">
            <v>20</v>
          </cell>
        </row>
        <row r="7">
          <cell r="A7">
            <v>90592</v>
          </cell>
          <cell r="B7" t="str">
            <v>Dini Shintia Putri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0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0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0</v>
          </cell>
          <cell r="W7">
            <v>1</v>
          </cell>
          <cell r="X7">
            <v>1</v>
          </cell>
          <cell r="Y7">
            <v>1</v>
          </cell>
          <cell r="Z7">
            <v>0</v>
          </cell>
          <cell r="AA7">
            <v>20</v>
          </cell>
        </row>
        <row r="8">
          <cell r="A8">
            <v>90648</v>
          </cell>
          <cell r="B8" t="str">
            <v>Wahyu idhayati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0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0</v>
          </cell>
          <cell r="AA8">
            <v>22</v>
          </cell>
        </row>
        <row r="9">
          <cell r="A9">
            <v>90653</v>
          </cell>
          <cell r="B9" t="str">
            <v>Weni Saputri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0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0</v>
          </cell>
          <cell r="AA9">
            <v>22</v>
          </cell>
        </row>
        <row r="10">
          <cell r="A10">
            <v>90694</v>
          </cell>
          <cell r="B10" t="str">
            <v>Daus Devyana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0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23</v>
          </cell>
        </row>
        <row r="11">
          <cell r="A11">
            <v>92135</v>
          </cell>
          <cell r="B11" t="str">
            <v>Ernawati Nofia Rindiani</v>
          </cell>
          <cell r="C11">
            <v>1</v>
          </cell>
          <cell r="D11">
            <v>1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0</v>
          </cell>
          <cell r="X11">
            <v>1</v>
          </cell>
          <cell r="Y11">
            <v>1</v>
          </cell>
          <cell r="Z11">
            <v>0</v>
          </cell>
          <cell r="AA11">
            <v>16</v>
          </cell>
        </row>
        <row r="12">
          <cell r="A12">
            <v>92287</v>
          </cell>
          <cell r="B12" t="str">
            <v>Alyda Rizka Islamiyati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0</v>
          </cell>
          <cell r="W12">
            <v>1</v>
          </cell>
          <cell r="X12">
            <v>1</v>
          </cell>
          <cell r="Y12">
            <v>1</v>
          </cell>
          <cell r="Z12">
            <v>0</v>
          </cell>
          <cell r="AA12">
            <v>21</v>
          </cell>
        </row>
        <row r="13">
          <cell r="A13">
            <v>92438</v>
          </cell>
          <cell r="B13" t="str">
            <v>Muftia Ariani Lesmana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15</v>
          </cell>
        </row>
        <row r="14">
          <cell r="A14">
            <v>92485</v>
          </cell>
          <cell r="B14" t="str">
            <v>Yulisa Eri Arvidayani</v>
          </cell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1</v>
          </cell>
          <cell r="P14">
            <v>1</v>
          </cell>
          <cell r="Q14">
            <v>1</v>
          </cell>
          <cell r="R14">
            <v>0</v>
          </cell>
          <cell r="S14">
            <v>1</v>
          </cell>
          <cell r="T14">
            <v>1</v>
          </cell>
          <cell r="U14">
            <v>1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15</v>
          </cell>
        </row>
        <row r="15">
          <cell r="A15">
            <v>92504</v>
          </cell>
          <cell r="B15" t="str">
            <v>Artika Yunita Ardi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0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0</v>
          </cell>
          <cell r="Z15">
            <v>0</v>
          </cell>
          <cell r="AA15">
            <v>20</v>
          </cell>
        </row>
        <row r="16">
          <cell r="A16">
            <v>92539</v>
          </cell>
          <cell r="B16" t="str">
            <v>Rosiana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1</v>
          </cell>
          <cell r="Y16">
            <v>1</v>
          </cell>
          <cell r="Z16">
            <v>0</v>
          </cell>
          <cell r="AA16">
            <v>23</v>
          </cell>
        </row>
        <row r="17">
          <cell r="A17">
            <v>92622</v>
          </cell>
          <cell r="B17" t="str">
            <v>Ayu Suci Nugroyanti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0</v>
          </cell>
          <cell r="AA17">
            <v>22</v>
          </cell>
        </row>
        <row r="18">
          <cell r="A18">
            <v>92669</v>
          </cell>
          <cell r="B18" t="str">
            <v>Apik Kusuma Ayu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0</v>
          </cell>
          <cell r="AA18">
            <v>22</v>
          </cell>
        </row>
        <row r="19">
          <cell r="A19">
            <v>92715</v>
          </cell>
          <cell r="B19" t="str">
            <v>HESTI WAHYU PRATIWI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0</v>
          </cell>
          <cell r="Y19">
            <v>1</v>
          </cell>
          <cell r="Z19">
            <v>0</v>
          </cell>
          <cell r="AA19">
            <v>20</v>
          </cell>
        </row>
        <row r="20">
          <cell r="A20" t="str">
            <v>A0064</v>
          </cell>
          <cell r="B20" t="str">
            <v>Eko Septiardi</v>
          </cell>
          <cell r="C20">
            <v>1</v>
          </cell>
          <cell r="D20">
            <v>0</v>
          </cell>
          <cell r="E20">
            <v>1</v>
          </cell>
          <cell r="F20">
            <v>0</v>
          </cell>
          <cell r="G20">
            <v>1</v>
          </cell>
          <cell r="H20">
            <v>1</v>
          </cell>
          <cell r="I20">
            <v>1</v>
          </cell>
          <cell r="J20">
            <v>0</v>
          </cell>
          <cell r="K20">
            <v>1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1</v>
          </cell>
          <cell r="Q20">
            <v>1</v>
          </cell>
          <cell r="R20">
            <v>0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0</v>
          </cell>
          <cell r="Y20">
            <v>0</v>
          </cell>
          <cell r="Z20">
            <v>0</v>
          </cell>
          <cell r="AA20">
            <v>14</v>
          </cell>
        </row>
        <row r="21">
          <cell r="A21" t="str">
            <v>A0192</v>
          </cell>
          <cell r="B21" t="str">
            <v>Agnes Haudi Suryantika</v>
          </cell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0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0</v>
          </cell>
          <cell r="AA21">
            <v>21</v>
          </cell>
        </row>
        <row r="22">
          <cell r="A22" t="str">
            <v>A0225</v>
          </cell>
          <cell r="B22" t="str">
            <v>Rizal Saputra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0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0</v>
          </cell>
          <cell r="U22">
            <v>1</v>
          </cell>
          <cell r="V22">
            <v>1</v>
          </cell>
          <cell r="W22">
            <v>1</v>
          </cell>
          <cell r="X22">
            <v>0</v>
          </cell>
          <cell r="Y22">
            <v>1</v>
          </cell>
          <cell r="Z22">
            <v>0</v>
          </cell>
          <cell r="AA22">
            <v>20</v>
          </cell>
        </row>
        <row r="23">
          <cell r="A23" t="str">
            <v>A0261</v>
          </cell>
          <cell r="B23" t="str">
            <v>Chelsi Ananda</v>
          </cell>
          <cell r="C23">
            <v>1</v>
          </cell>
          <cell r="D23">
            <v>1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0</v>
          </cell>
          <cell r="K23">
            <v>1</v>
          </cell>
          <cell r="L23">
            <v>1</v>
          </cell>
          <cell r="M23">
            <v>1</v>
          </cell>
          <cell r="N23">
            <v>0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0</v>
          </cell>
          <cell r="V23">
            <v>0</v>
          </cell>
          <cell r="W23">
            <v>1</v>
          </cell>
          <cell r="X23">
            <v>1</v>
          </cell>
          <cell r="Y23">
            <v>1</v>
          </cell>
          <cell r="Z23">
            <v>0</v>
          </cell>
          <cell r="AA23">
            <v>19</v>
          </cell>
        </row>
        <row r="24">
          <cell r="A24" t="str">
            <v>A0320</v>
          </cell>
          <cell r="B24" t="str">
            <v>Deafni Dinda R Utami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0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>
            <v>0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Y24">
            <v>1</v>
          </cell>
          <cell r="Z24">
            <v>0</v>
          </cell>
          <cell r="AA24">
            <v>21</v>
          </cell>
        </row>
        <row r="25">
          <cell r="A25" t="str">
            <v>A0327</v>
          </cell>
          <cell r="B25" t="str">
            <v>Wiwik Noryanti</v>
          </cell>
          <cell r="C25">
            <v>1</v>
          </cell>
          <cell r="D25">
            <v>0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0</v>
          </cell>
          <cell r="O25">
            <v>1</v>
          </cell>
          <cell r="P25">
            <v>1</v>
          </cell>
          <cell r="Q25">
            <v>1</v>
          </cell>
          <cell r="R25">
            <v>0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0</v>
          </cell>
          <cell r="AA25">
            <v>19</v>
          </cell>
        </row>
        <row r="26">
          <cell r="A26" t="str">
            <v>A0378</v>
          </cell>
          <cell r="B26" t="str">
            <v>Wiranti Putri</v>
          </cell>
          <cell r="C26">
            <v>1</v>
          </cell>
          <cell r="D26">
            <v>1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0</v>
          </cell>
          <cell r="AA26">
            <v>22</v>
          </cell>
        </row>
        <row r="27">
          <cell r="A27" t="str">
            <v>A0415</v>
          </cell>
          <cell r="B27" t="str">
            <v>Dina Nakita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</v>
          </cell>
          <cell r="W27">
            <v>0</v>
          </cell>
          <cell r="X27">
            <v>0</v>
          </cell>
          <cell r="Y27">
            <v>1</v>
          </cell>
          <cell r="Z27">
            <v>0</v>
          </cell>
          <cell r="AA27">
            <v>3</v>
          </cell>
        </row>
        <row r="28">
          <cell r="A28" t="str">
            <v>A0440</v>
          </cell>
          <cell r="B28" t="str">
            <v>MUHAMMAD HAMZAH</v>
          </cell>
          <cell r="C28">
            <v>1</v>
          </cell>
          <cell r="D28">
            <v>1</v>
          </cell>
          <cell r="E28">
            <v>1</v>
          </cell>
          <cell r="F28">
            <v>0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0</v>
          </cell>
          <cell r="M28">
            <v>1</v>
          </cell>
          <cell r="N28">
            <v>0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18</v>
          </cell>
        </row>
        <row r="29">
          <cell r="A29" t="str">
            <v>A0453</v>
          </cell>
          <cell r="B29" t="str">
            <v>ANISA SHELA NOVITA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0</v>
          </cell>
          <cell r="M29">
            <v>1</v>
          </cell>
          <cell r="N29">
            <v>0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1</v>
          </cell>
          <cell r="Y29">
            <v>1</v>
          </cell>
          <cell r="Z29">
            <v>0</v>
          </cell>
          <cell r="AA29">
            <v>21</v>
          </cell>
        </row>
        <row r="30">
          <cell r="A30" t="str">
            <v>A0458</v>
          </cell>
          <cell r="B30" t="str">
            <v>JOKO SLAMETO</v>
          </cell>
          <cell r="C30">
            <v>1</v>
          </cell>
          <cell r="D30">
            <v>1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0</v>
          </cell>
          <cell r="L30">
            <v>0</v>
          </cell>
          <cell r="M30">
            <v>1</v>
          </cell>
          <cell r="N30">
            <v>0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  <cell r="Y30">
            <v>1</v>
          </cell>
          <cell r="Z30">
            <v>0</v>
          </cell>
          <cell r="AA30">
            <v>20</v>
          </cell>
        </row>
        <row r="31">
          <cell r="A31" t="str">
            <v>A0517</v>
          </cell>
          <cell r="B31" t="str">
            <v>CHATARINA SEPTRYANINGSI</v>
          </cell>
          <cell r="C31">
            <v>1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K31">
            <v>1</v>
          </cell>
          <cell r="L31">
            <v>1</v>
          </cell>
          <cell r="M31">
            <v>1</v>
          </cell>
          <cell r="N31">
            <v>0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0</v>
          </cell>
          <cell r="AA31">
            <v>22</v>
          </cell>
        </row>
        <row r="32">
          <cell r="A32" t="str">
            <v>A0519</v>
          </cell>
          <cell r="B32" t="str">
            <v>ANASTACIA JULIANA</v>
          </cell>
          <cell r="C32">
            <v>1</v>
          </cell>
          <cell r="D32">
            <v>1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  <cell r="N32">
            <v>0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0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0</v>
          </cell>
          <cell r="AA32">
            <v>21</v>
          </cell>
        </row>
        <row r="33">
          <cell r="A33" t="str">
            <v>A0597</v>
          </cell>
          <cell r="B33" t="str">
            <v>REHLITNA REJEKINTA BR PURBA</v>
          </cell>
          <cell r="C33">
            <v>0</v>
          </cell>
          <cell r="D33">
            <v>0</v>
          </cell>
          <cell r="E33">
            <v>0</v>
          </cell>
          <cell r="F33">
            <v>1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1</v>
          </cell>
          <cell r="M33">
            <v>1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1</v>
          </cell>
          <cell r="W33">
            <v>0</v>
          </cell>
          <cell r="X33">
            <v>1</v>
          </cell>
          <cell r="Y33">
            <v>0</v>
          </cell>
          <cell r="Z33">
            <v>1</v>
          </cell>
          <cell r="AA33">
            <v>6</v>
          </cell>
        </row>
        <row r="34">
          <cell r="A34" t="str">
            <v>A0610</v>
          </cell>
          <cell r="B34" t="str">
            <v>MARGARETA INDAH PERMATASARI</v>
          </cell>
          <cell r="C34">
            <v>1</v>
          </cell>
          <cell r="D34">
            <v>1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1</v>
          </cell>
          <cell r="L34">
            <v>0</v>
          </cell>
          <cell r="M34">
            <v>0</v>
          </cell>
          <cell r="N34">
            <v>0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0</v>
          </cell>
          <cell r="Y34">
            <v>0</v>
          </cell>
          <cell r="Z34">
            <v>0</v>
          </cell>
          <cell r="AA34">
            <v>18</v>
          </cell>
        </row>
        <row r="35">
          <cell r="A35" t="str">
            <v>A0649</v>
          </cell>
          <cell r="B35" t="str">
            <v>ALYA NAYLA SALSABILA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1</v>
          </cell>
          <cell r="X35">
            <v>1</v>
          </cell>
          <cell r="Y35">
            <v>1</v>
          </cell>
          <cell r="Z35">
            <v>0</v>
          </cell>
          <cell r="AA35">
            <v>5</v>
          </cell>
        </row>
        <row r="36">
          <cell r="A36" t="str">
            <v>A0680</v>
          </cell>
          <cell r="B36" t="str">
            <v>EUIS YUNIKE WINDYANINGRUM</v>
          </cell>
          <cell r="C36">
            <v>1</v>
          </cell>
          <cell r="D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0</v>
          </cell>
          <cell r="U36">
            <v>1</v>
          </cell>
          <cell r="V36">
            <v>0</v>
          </cell>
          <cell r="W36">
            <v>1</v>
          </cell>
          <cell r="X36">
            <v>1</v>
          </cell>
          <cell r="Y36">
            <v>0</v>
          </cell>
          <cell r="Z36">
            <v>0</v>
          </cell>
          <cell r="AA36">
            <v>16</v>
          </cell>
        </row>
        <row r="37">
          <cell r="A37" t="str">
            <v>A0682</v>
          </cell>
          <cell r="B37" t="str">
            <v>CAROLINE DESI</v>
          </cell>
          <cell r="C37">
            <v>1</v>
          </cell>
          <cell r="D37">
            <v>0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0</v>
          </cell>
          <cell r="N37">
            <v>0</v>
          </cell>
          <cell r="O37">
            <v>1</v>
          </cell>
          <cell r="P37">
            <v>0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0</v>
          </cell>
          <cell r="Y37">
            <v>0</v>
          </cell>
          <cell r="Z37">
            <v>0</v>
          </cell>
          <cell r="AA37">
            <v>17</v>
          </cell>
        </row>
        <row r="38">
          <cell r="A38" t="str">
            <v>A0725</v>
          </cell>
          <cell r="B38" t="str">
            <v>NUR KHASANAH</v>
          </cell>
          <cell r="C38">
            <v>1</v>
          </cell>
          <cell r="D38">
            <v>1</v>
          </cell>
          <cell r="E38">
            <v>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>
            <v>0</v>
          </cell>
          <cell r="K38">
            <v>1</v>
          </cell>
          <cell r="L38">
            <v>1</v>
          </cell>
          <cell r="M38">
            <v>1</v>
          </cell>
          <cell r="N38">
            <v>0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Z38">
            <v>0</v>
          </cell>
          <cell r="AA38">
            <v>21</v>
          </cell>
        </row>
        <row r="39">
          <cell r="A39" t="str">
            <v>A0745</v>
          </cell>
          <cell r="B39" t="str">
            <v>ANE MELISA MURNI</v>
          </cell>
          <cell r="C39">
            <v>1</v>
          </cell>
          <cell r="D39">
            <v>1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N39">
            <v>0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0</v>
          </cell>
          <cell r="W39">
            <v>1</v>
          </cell>
          <cell r="X39">
            <v>0</v>
          </cell>
          <cell r="Y39">
            <v>1</v>
          </cell>
          <cell r="Z39">
            <v>0</v>
          </cell>
          <cell r="AA39">
            <v>20</v>
          </cell>
        </row>
        <row r="40">
          <cell r="A40" t="str">
            <v>A0750</v>
          </cell>
          <cell r="B40" t="str">
            <v>ARVIANTI JILLY VANESHA MULETE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0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0</v>
          </cell>
          <cell r="Z40">
            <v>0</v>
          </cell>
          <cell r="AA40">
            <v>21</v>
          </cell>
        </row>
        <row r="41">
          <cell r="A41" t="str">
            <v>A0770</v>
          </cell>
          <cell r="B41" t="str">
            <v>ELZE ZULFANNY</v>
          </cell>
          <cell r="C41">
            <v>1</v>
          </cell>
          <cell r="D41">
            <v>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1</v>
          </cell>
          <cell r="M41">
            <v>1</v>
          </cell>
          <cell r="N41">
            <v>0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0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0</v>
          </cell>
          <cell r="AA41">
            <v>21</v>
          </cell>
        </row>
        <row r="42">
          <cell r="A42" t="str">
            <v>A0812</v>
          </cell>
          <cell r="B42" t="str">
            <v>HERLINI NUR AZIZAH</v>
          </cell>
          <cell r="C42">
            <v>1</v>
          </cell>
          <cell r="D42">
            <v>1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0</v>
          </cell>
          <cell r="N42">
            <v>0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0</v>
          </cell>
          <cell r="AA42">
            <v>21</v>
          </cell>
        </row>
        <row r="43">
          <cell r="A43" t="str">
            <v>A0817</v>
          </cell>
          <cell r="B43" t="str">
            <v>YOLA VALENIA</v>
          </cell>
          <cell r="C43">
            <v>1</v>
          </cell>
          <cell r="D43">
            <v>1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>
            <v>0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0</v>
          </cell>
          <cell r="Y43">
            <v>1</v>
          </cell>
          <cell r="Z43">
            <v>0</v>
          </cell>
          <cell r="AA43">
            <v>21</v>
          </cell>
        </row>
        <row r="44">
          <cell r="A44" t="str">
            <v>A0818</v>
          </cell>
          <cell r="B44" t="str">
            <v>AGIS DWI RAHMAWATI</v>
          </cell>
          <cell r="C44">
            <v>1</v>
          </cell>
          <cell r="D44">
            <v>1</v>
          </cell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0</v>
          </cell>
          <cell r="M44">
            <v>0</v>
          </cell>
          <cell r="N44">
            <v>0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0</v>
          </cell>
          <cell r="Z44">
            <v>1</v>
          </cell>
          <cell r="AA44">
            <v>20</v>
          </cell>
        </row>
        <row r="45">
          <cell r="A45" t="str">
            <v>A0821</v>
          </cell>
          <cell r="B45" t="str">
            <v>INDRIANA DAMAYANTI</v>
          </cell>
          <cell r="C45">
            <v>1</v>
          </cell>
          <cell r="D45">
            <v>1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0</v>
          </cell>
          <cell r="M45">
            <v>1</v>
          </cell>
          <cell r="N45">
            <v>0</v>
          </cell>
          <cell r="O45">
            <v>1</v>
          </cell>
          <cell r="P45">
            <v>1</v>
          </cell>
          <cell r="Q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V45">
            <v>1</v>
          </cell>
          <cell r="W45">
            <v>1</v>
          </cell>
          <cell r="X45">
            <v>0</v>
          </cell>
          <cell r="Y45">
            <v>1</v>
          </cell>
          <cell r="Z45">
            <v>0</v>
          </cell>
          <cell r="AA45">
            <v>20</v>
          </cell>
        </row>
        <row r="46">
          <cell r="A46" t="str">
            <v>A0830</v>
          </cell>
          <cell r="B46" t="str">
            <v>MARGI SURYANI</v>
          </cell>
          <cell r="C46">
            <v>1</v>
          </cell>
          <cell r="D46">
            <v>1</v>
          </cell>
          <cell r="E46">
            <v>1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  <cell r="K46">
            <v>1</v>
          </cell>
          <cell r="L46">
            <v>1</v>
          </cell>
          <cell r="M46">
            <v>1</v>
          </cell>
          <cell r="N46">
            <v>0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0</v>
          </cell>
          <cell r="AA46">
            <v>22</v>
          </cell>
        </row>
        <row r="47">
          <cell r="A47" t="str">
            <v>A0864</v>
          </cell>
          <cell r="B47" t="str">
            <v>WAHYU NURAENI</v>
          </cell>
          <cell r="C47">
            <v>1</v>
          </cell>
          <cell r="D47">
            <v>1</v>
          </cell>
          <cell r="E47">
            <v>1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  <cell r="N47">
            <v>0</v>
          </cell>
          <cell r="O47">
            <v>1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>
            <v>0</v>
          </cell>
          <cell r="U47">
            <v>1</v>
          </cell>
          <cell r="V47">
            <v>1</v>
          </cell>
          <cell r="W47">
            <v>1</v>
          </cell>
          <cell r="X47">
            <v>0</v>
          </cell>
          <cell r="Y47">
            <v>1</v>
          </cell>
          <cell r="Z47">
            <v>0</v>
          </cell>
          <cell r="AA47">
            <v>20</v>
          </cell>
        </row>
        <row r="48">
          <cell r="A48" t="str">
            <v>A0874</v>
          </cell>
          <cell r="B48" t="str">
            <v>GALIH MARDIANA</v>
          </cell>
          <cell r="C48">
            <v>1</v>
          </cell>
          <cell r="D48">
            <v>1</v>
          </cell>
          <cell r="E48">
            <v>1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M48">
            <v>1</v>
          </cell>
          <cell r="N48">
            <v>0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0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0</v>
          </cell>
          <cell r="AA48">
            <v>21</v>
          </cell>
        </row>
        <row r="49">
          <cell r="A49" t="str">
            <v>A0879</v>
          </cell>
          <cell r="B49" t="str">
            <v>RISZA ANGGUN DWI ARIANANDA</v>
          </cell>
          <cell r="C49">
            <v>1</v>
          </cell>
          <cell r="D49">
            <v>1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  <cell r="N49">
            <v>0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0</v>
          </cell>
          <cell r="Y49">
            <v>0</v>
          </cell>
          <cell r="Z49">
            <v>1</v>
          </cell>
          <cell r="AA49">
            <v>21</v>
          </cell>
        </row>
        <row r="50">
          <cell r="A50" t="str">
            <v>A0881</v>
          </cell>
          <cell r="B50" t="str">
            <v>ERINA EKA WULANDARI</v>
          </cell>
          <cell r="C50">
            <v>1</v>
          </cell>
          <cell r="D50">
            <v>1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</v>
          </cell>
          <cell r="N50">
            <v>0</v>
          </cell>
          <cell r="O50">
            <v>1</v>
          </cell>
          <cell r="P50">
            <v>0</v>
          </cell>
          <cell r="Q50">
            <v>1</v>
          </cell>
          <cell r="R50">
            <v>0</v>
          </cell>
          <cell r="S50">
            <v>1</v>
          </cell>
          <cell r="T50">
            <v>0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  <cell r="Y50">
            <v>1</v>
          </cell>
          <cell r="Z50">
            <v>0</v>
          </cell>
          <cell r="AA50">
            <v>16</v>
          </cell>
        </row>
        <row r="51">
          <cell r="A51" t="str">
            <v>A0934</v>
          </cell>
          <cell r="B51" t="str">
            <v>SINDU PRATHIWI</v>
          </cell>
          <cell r="C51">
            <v>1</v>
          </cell>
          <cell r="D51">
            <v>0</v>
          </cell>
          <cell r="E51">
            <v>0</v>
          </cell>
          <cell r="F51">
            <v>0</v>
          </cell>
          <cell r="G51">
            <v>1</v>
          </cell>
          <cell r="H51">
            <v>1</v>
          </cell>
          <cell r="I51">
            <v>1</v>
          </cell>
          <cell r="J51">
            <v>0</v>
          </cell>
          <cell r="K51">
            <v>1</v>
          </cell>
          <cell r="L51">
            <v>1</v>
          </cell>
          <cell r="M51">
            <v>1</v>
          </cell>
          <cell r="N51">
            <v>0</v>
          </cell>
          <cell r="O51">
            <v>1</v>
          </cell>
          <cell r="P51">
            <v>1</v>
          </cell>
          <cell r="Q51">
            <v>1</v>
          </cell>
          <cell r="R51">
            <v>0</v>
          </cell>
          <cell r="S51">
            <v>1</v>
          </cell>
          <cell r="T51">
            <v>0</v>
          </cell>
          <cell r="U51">
            <v>1</v>
          </cell>
          <cell r="V51">
            <v>1</v>
          </cell>
          <cell r="W51">
            <v>1</v>
          </cell>
          <cell r="X51">
            <v>1</v>
          </cell>
          <cell r="Y51">
            <v>1</v>
          </cell>
          <cell r="Z51">
            <v>0</v>
          </cell>
          <cell r="AA51">
            <v>16</v>
          </cell>
        </row>
        <row r="52">
          <cell r="A52" t="str">
            <v>A0964</v>
          </cell>
          <cell r="B52" t="str">
            <v>ANISA DESIANTI RAMADHANI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1</v>
          </cell>
          <cell r="N52">
            <v>0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0</v>
          </cell>
          <cell r="AA52">
            <v>22</v>
          </cell>
        </row>
        <row r="53">
          <cell r="A53" t="str">
            <v>A0969</v>
          </cell>
          <cell r="B53" t="str">
            <v>ANGGI DWI</v>
          </cell>
          <cell r="C53">
            <v>1</v>
          </cell>
          <cell r="D53">
            <v>1</v>
          </cell>
          <cell r="E53">
            <v>1</v>
          </cell>
          <cell r="F53">
            <v>1</v>
          </cell>
          <cell r="G53">
            <v>1</v>
          </cell>
          <cell r="H53">
            <v>1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  <cell r="M53">
            <v>1</v>
          </cell>
          <cell r="N53">
            <v>0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0</v>
          </cell>
          <cell r="W53">
            <v>1</v>
          </cell>
          <cell r="X53">
            <v>1</v>
          </cell>
          <cell r="Y53">
            <v>0</v>
          </cell>
          <cell r="Z53">
            <v>1</v>
          </cell>
          <cell r="AA53">
            <v>21</v>
          </cell>
        </row>
        <row r="54">
          <cell r="A54" t="str">
            <v>A0977</v>
          </cell>
          <cell r="B54" t="str">
            <v>RIA ARIANTI</v>
          </cell>
          <cell r="C54">
            <v>1</v>
          </cell>
          <cell r="D54">
            <v>1</v>
          </cell>
          <cell r="E54">
            <v>1</v>
          </cell>
          <cell r="F54">
            <v>1</v>
          </cell>
          <cell r="G54">
            <v>1</v>
          </cell>
          <cell r="H54">
            <v>1</v>
          </cell>
          <cell r="I54">
            <v>1</v>
          </cell>
          <cell r="J54">
            <v>1</v>
          </cell>
          <cell r="K54">
            <v>1</v>
          </cell>
          <cell r="L54">
            <v>1</v>
          </cell>
          <cell r="M54">
            <v>1</v>
          </cell>
          <cell r="N54">
            <v>0</v>
          </cell>
          <cell r="O54">
            <v>1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0</v>
          </cell>
          <cell r="AA54">
            <v>22</v>
          </cell>
        </row>
        <row r="55">
          <cell r="A55" t="str">
            <v>A0999</v>
          </cell>
          <cell r="B55" t="str">
            <v>MUHAMMAD LUTHFI AZIZ</v>
          </cell>
          <cell r="C55">
            <v>1</v>
          </cell>
          <cell r="D55">
            <v>1</v>
          </cell>
          <cell r="E55">
            <v>1</v>
          </cell>
          <cell r="F55">
            <v>1</v>
          </cell>
          <cell r="G55">
            <v>1</v>
          </cell>
          <cell r="H55">
            <v>1</v>
          </cell>
          <cell r="I55">
            <v>1</v>
          </cell>
          <cell r="J55">
            <v>1</v>
          </cell>
          <cell r="K55">
            <v>1</v>
          </cell>
          <cell r="L55">
            <v>1</v>
          </cell>
          <cell r="M55">
            <v>1</v>
          </cell>
          <cell r="N55">
            <v>0</v>
          </cell>
          <cell r="O55">
            <v>1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  <cell r="Y55">
            <v>1</v>
          </cell>
          <cell r="Z55">
            <v>0</v>
          </cell>
          <cell r="AA55">
            <v>22</v>
          </cell>
        </row>
        <row r="56">
          <cell r="A56" t="str">
            <v>A1025</v>
          </cell>
          <cell r="B56" t="str">
            <v>WAFA SINTA</v>
          </cell>
          <cell r="C56">
            <v>1</v>
          </cell>
          <cell r="D56">
            <v>1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0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0</v>
          </cell>
          <cell r="W56">
            <v>1</v>
          </cell>
          <cell r="X56">
            <v>0</v>
          </cell>
          <cell r="Y56">
            <v>1</v>
          </cell>
          <cell r="Z56">
            <v>0</v>
          </cell>
          <cell r="AA56">
            <v>20</v>
          </cell>
        </row>
        <row r="57">
          <cell r="A57" t="str">
            <v>A1030</v>
          </cell>
          <cell r="B57" t="str">
            <v>ENI RACHMI MURDANINGRUM</v>
          </cell>
          <cell r="C57">
            <v>1</v>
          </cell>
          <cell r="D57">
            <v>1</v>
          </cell>
          <cell r="E57">
            <v>1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J57">
            <v>1</v>
          </cell>
          <cell r="K57">
            <v>1</v>
          </cell>
          <cell r="L57">
            <v>0</v>
          </cell>
          <cell r="M57">
            <v>1</v>
          </cell>
          <cell r="N57">
            <v>0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0</v>
          </cell>
          <cell r="Y57">
            <v>1</v>
          </cell>
          <cell r="Z57">
            <v>0</v>
          </cell>
          <cell r="AA57">
            <v>20</v>
          </cell>
        </row>
        <row r="58">
          <cell r="A58" t="str">
            <v>A1096</v>
          </cell>
          <cell r="B58" t="str">
            <v>NILA HAQIQI</v>
          </cell>
          <cell r="C58">
            <v>1</v>
          </cell>
          <cell r="D58">
            <v>1</v>
          </cell>
          <cell r="E58">
            <v>1</v>
          </cell>
          <cell r="F58">
            <v>1</v>
          </cell>
          <cell r="G58">
            <v>1</v>
          </cell>
          <cell r="H58">
            <v>1</v>
          </cell>
          <cell r="I58">
            <v>1</v>
          </cell>
          <cell r="J58">
            <v>1</v>
          </cell>
          <cell r="K58">
            <v>1</v>
          </cell>
          <cell r="L58">
            <v>1</v>
          </cell>
          <cell r="M58">
            <v>1</v>
          </cell>
          <cell r="N58">
            <v>0</v>
          </cell>
          <cell r="O58">
            <v>1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>
            <v>0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  <cell r="Y58">
            <v>0</v>
          </cell>
          <cell r="Z58">
            <v>1</v>
          </cell>
          <cell r="AA58">
            <v>21</v>
          </cell>
        </row>
        <row r="59">
          <cell r="A59" t="str">
            <v>A1098</v>
          </cell>
          <cell r="B59" t="str">
            <v>DEXA CAHYA</v>
          </cell>
          <cell r="C59">
            <v>1</v>
          </cell>
          <cell r="D59">
            <v>1</v>
          </cell>
          <cell r="E59">
            <v>1</v>
          </cell>
          <cell r="F59">
            <v>1</v>
          </cell>
          <cell r="G59">
            <v>1</v>
          </cell>
          <cell r="H59">
            <v>0</v>
          </cell>
          <cell r="I59">
            <v>1</v>
          </cell>
          <cell r="J59">
            <v>1</v>
          </cell>
          <cell r="K59">
            <v>1</v>
          </cell>
          <cell r="L59">
            <v>1</v>
          </cell>
          <cell r="M59">
            <v>1</v>
          </cell>
          <cell r="N59">
            <v>0</v>
          </cell>
          <cell r="O59">
            <v>1</v>
          </cell>
          <cell r="P59">
            <v>1</v>
          </cell>
          <cell r="Q59">
            <v>1</v>
          </cell>
          <cell r="R59">
            <v>1</v>
          </cell>
          <cell r="S59">
            <v>1</v>
          </cell>
          <cell r="T59">
            <v>1</v>
          </cell>
          <cell r="U59">
            <v>1</v>
          </cell>
          <cell r="V59">
            <v>0</v>
          </cell>
          <cell r="W59">
            <v>1</v>
          </cell>
          <cell r="X59">
            <v>1</v>
          </cell>
          <cell r="Y59">
            <v>1</v>
          </cell>
          <cell r="Z59">
            <v>0</v>
          </cell>
          <cell r="AA59">
            <v>20</v>
          </cell>
        </row>
        <row r="60">
          <cell r="A60" t="str">
            <v>A1105</v>
          </cell>
          <cell r="B60" t="str">
            <v>ANISA NUR AINI</v>
          </cell>
          <cell r="C60">
            <v>1</v>
          </cell>
          <cell r="D60">
            <v>1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>
            <v>1</v>
          </cell>
          <cell r="K60">
            <v>1</v>
          </cell>
          <cell r="L60">
            <v>1</v>
          </cell>
          <cell r="M60">
            <v>1</v>
          </cell>
          <cell r="N60">
            <v>0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0</v>
          </cell>
          <cell r="T60">
            <v>0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0</v>
          </cell>
          <cell r="Z60">
            <v>0</v>
          </cell>
          <cell r="AA60">
            <v>19</v>
          </cell>
        </row>
        <row r="61">
          <cell r="A61" t="str">
            <v>A1118</v>
          </cell>
          <cell r="B61" t="str">
            <v>OKSA ANDRIARDINA</v>
          </cell>
          <cell r="C61">
            <v>1</v>
          </cell>
          <cell r="D61">
            <v>1</v>
          </cell>
          <cell r="E61">
            <v>1</v>
          </cell>
          <cell r="F61">
            <v>0</v>
          </cell>
          <cell r="G61">
            <v>1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1</v>
          </cell>
          <cell r="M61">
            <v>1</v>
          </cell>
          <cell r="N61">
            <v>0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0</v>
          </cell>
          <cell r="Y61">
            <v>1</v>
          </cell>
          <cell r="Z61">
            <v>0</v>
          </cell>
          <cell r="AA61">
            <v>20</v>
          </cell>
        </row>
        <row r="62">
          <cell r="A62" t="str">
            <v>A1160</v>
          </cell>
          <cell r="B62" t="str">
            <v>NAFIS MUSLIKHAH</v>
          </cell>
          <cell r="C62">
            <v>1</v>
          </cell>
          <cell r="D62">
            <v>1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>
            <v>1</v>
          </cell>
          <cell r="K62">
            <v>1</v>
          </cell>
          <cell r="L62">
            <v>0</v>
          </cell>
          <cell r="M62">
            <v>0</v>
          </cell>
          <cell r="N62">
            <v>0</v>
          </cell>
          <cell r="O62">
            <v>1</v>
          </cell>
          <cell r="P62">
            <v>1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17</v>
          </cell>
        </row>
        <row r="63">
          <cell r="A63" t="str">
            <v>A1185</v>
          </cell>
          <cell r="B63" t="str">
            <v>SAFA PRAYUDA</v>
          </cell>
          <cell r="C63">
            <v>1</v>
          </cell>
          <cell r="D63">
            <v>1</v>
          </cell>
          <cell r="E63">
            <v>1</v>
          </cell>
          <cell r="F63">
            <v>1</v>
          </cell>
          <cell r="G63">
            <v>1</v>
          </cell>
          <cell r="H63">
            <v>1</v>
          </cell>
          <cell r="I63">
            <v>1</v>
          </cell>
          <cell r="J63">
            <v>0</v>
          </cell>
          <cell r="K63">
            <v>1</v>
          </cell>
          <cell r="L63">
            <v>1</v>
          </cell>
          <cell r="M63">
            <v>1</v>
          </cell>
          <cell r="N63">
            <v>0</v>
          </cell>
          <cell r="O63">
            <v>1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  <cell r="T63">
            <v>1</v>
          </cell>
          <cell r="U63">
            <v>1</v>
          </cell>
          <cell r="V63">
            <v>0</v>
          </cell>
          <cell r="W63">
            <v>1</v>
          </cell>
          <cell r="X63">
            <v>1</v>
          </cell>
          <cell r="Y63">
            <v>1</v>
          </cell>
          <cell r="Z63">
            <v>0</v>
          </cell>
          <cell r="AA63">
            <v>20</v>
          </cell>
        </row>
        <row r="64">
          <cell r="A64" t="str">
            <v>A1209</v>
          </cell>
          <cell r="B64" t="str">
            <v>ZULFI FAQIH NURUL JANNAH</v>
          </cell>
          <cell r="C64">
            <v>1</v>
          </cell>
          <cell r="D64">
            <v>1</v>
          </cell>
          <cell r="E64">
            <v>1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  <cell r="N64">
            <v>0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0</v>
          </cell>
          <cell r="AA64">
            <v>22</v>
          </cell>
        </row>
        <row r="65">
          <cell r="A65" t="str">
            <v>A1215</v>
          </cell>
          <cell r="B65" t="str">
            <v>ESTERINA KUSUMAWATI</v>
          </cell>
          <cell r="C65">
            <v>1</v>
          </cell>
          <cell r="D65">
            <v>1</v>
          </cell>
          <cell r="E65">
            <v>1</v>
          </cell>
          <cell r="F65">
            <v>1</v>
          </cell>
          <cell r="G65">
            <v>1</v>
          </cell>
          <cell r="H65">
            <v>1</v>
          </cell>
          <cell r="I65">
            <v>1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  <cell r="N65">
            <v>0</v>
          </cell>
          <cell r="O65">
            <v>1</v>
          </cell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0</v>
          </cell>
          <cell r="Y65">
            <v>1</v>
          </cell>
          <cell r="Z65">
            <v>0</v>
          </cell>
          <cell r="AA65">
            <v>21</v>
          </cell>
        </row>
        <row r="66">
          <cell r="A66" t="str">
            <v>A1219</v>
          </cell>
          <cell r="B66" t="str">
            <v>AZIZ ALFISYAHRI</v>
          </cell>
          <cell r="C66">
            <v>1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1</v>
          </cell>
          <cell r="I66">
            <v>1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0</v>
          </cell>
          <cell r="O66">
            <v>1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>
            <v>0</v>
          </cell>
          <cell r="AA66">
            <v>21</v>
          </cell>
        </row>
        <row r="67">
          <cell r="A67" t="str">
            <v>A1276</v>
          </cell>
          <cell r="B67" t="str">
            <v>SINDI ARLINDA DEWI</v>
          </cell>
          <cell r="C67">
            <v>1</v>
          </cell>
          <cell r="D67">
            <v>1</v>
          </cell>
          <cell r="E67">
            <v>0</v>
          </cell>
          <cell r="F67">
            <v>0</v>
          </cell>
          <cell r="G67">
            <v>1</v>
          </cell>
          <cell r="H67">
            <v>1</v>
          </cell>
          <cell r="I67">
            <v>1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  <cell r="N67">
            <v>0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0</v>
          </cell>
          <cell r="T67">
            <v>0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0</v>
          </cell>
          <cell r="AA67">
            <v>18</v>
          </cell>
        </row>
        <row r="68">
          <cell r="A68" t="str">
            <v>A1280</v>
          </cell>
          <cell r="B68" t="str">
            <v>PASKHA APRILIANINGSIH APRILIANINGSIH</v>
          </cell>
          <cell r="C68">
            <v>1</v>
          </cell>
          <cell r="D68">
            <v>1</v>
          </cell>
          <cell r="E68">
            <v>1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J68">
            <v>1</v>
          </cell>
          <cell r="K68">
            <v>1</v>
          </cell>
          <cell r="L68">
            <v>1</v>
          </cell>
          <cell r="M68">
            <v>0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0</v>
          </cell>
          <cell r="AA68">
            <v>22</v>
          </cell>
        </row>
        <row r="69">
          <cell r="A69" t="str">
            <v>A1281</v>
          </cell>
          <cell r="B69" t="str">
            <v>BENEDICTA MARISA</v>
          </cell>
          <cell r="C69">
            <v>1</v>
          </cell>
          <cell r="D69">
            <v>1</v>
          </cell>
          <cell r="E69">
            <v>1</v>
          </cell>
          <cell r="F69">
            <v>1</v>
          </cell>
          <cell r="G69">
            <v>1</v>
          </cell>
          <cell r="H69">
            <v>1</v>
          </cell>
          <cell r="I69">
            <v>0</v>
          </cell>
          <cell r="J69">
            <v>1</v>
          </cell>
          <cell r="K69">
            <v>1</v>
          </cell>
          <cell r="L69">
            <v>1</v>
          </cell>
          <cell r="M69">
            <v>1</v>
          </cell>
          <cell r="N69">
            <v>0</v>
          </cell>
          <cell r="O69">
            <v>1</v>
          </cell>
          <cell r="P69">
            <v>0</v>
          </cell>
          <cell r="Q69">
            <v>0</v>
          </cell>
          <cell r="R69">
            <v>0</v>
          </cell>
          <cell r="S69">
            <v>1</v>
          </cell>
          <cell r="T69">
            <v>1</v>
          </cell>
          <cell r="U69">
            <v>0</v>
          </cell>
          <cell r="V69">
            <v>1</v>
          </cell>
          <cell r="W69">
            <v>0</v>
          </cell>
          <cell r="X69">
            <v>1</v>
          </cell>
          <cell r="Y69">
            <v>1</v>
          </cell>
          <cell r="Z69">
            <v>0</v>
          </cell>
          <cell r="AA69">
            <v>16</v>
          </cell>
        </row>
        <row r="70">
          <cell r="A70" t="str">
            <v>A1329</v>
          </cell>
          <cell r="B70" t="str">
            <v>NABILA HASNA</v>
          </cell>
          <cell r="C70">
            <v>1</v>
          </cell>
          <cell r="D70">
            <v>1</v>
          </cell>
          <cell r="E70">
            <v>1</v>
          </cell>
          <cell r="F70">
            <v>1</v>
          </cell>
          <cell r="G70">
            <v>1</v>
          </cell>
          <cell r="H70">
            <v>1</v>
          </cell>
          <cell r="I70">
            <v>1</v>
          </cell>
          <cell r="J70">
            <v>1</v>
          </cell>
          <cell r="K70">
            <v>1</v>
          </cell>
          <cell r="L70">
            <v>0</v>
          </cell>
          <cell r="M70">
            <v>0</v>
          </cell>
          <cell r="N70">
            <v>0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</v>
          </cell>
          <cell r="Y70">
            <v>1</v>
          </cell>
          <cell r="Z70">
            <v>0</v>
          </cell>
          <cell r="AA70">
            <v>20</v>
          </cell>
        </row>
        <row r="71">
          <cell r="A71" t="str">
            <v>A1342</v>
          </cell>
          <cell r="B71" t="str">
            <v>ENZELLENA</v>
          </cell>
          <cell r="C71">
            <v>1</v>
          </cell>
          <cell r="D71">
            <v>1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  <cell r="L71">
            <v>1</v>
          </cell>
          <cell r="M71">
            <v>1</v>
          </cell>
          <cell r="N71">
            <v>0</v>
          </cell>
          <cell r="O71">
            <v>1</v>
          </cell>
          <cell r="P71">
            <v>1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13</v>
          </cell>
        </row>
        <row r="72">
          <cell r="A72" t="str">
            <v>A1349</v>
          </cell>
          <cell r="B72" t="str">
            <v>TISA NORSARI</v>
          </cell>
          <cell r="C72">
            <v>1</v>
          </cell>
          <cell r="D72">
            <v>1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  <cell r="L72">
            <v>1</v>
          </cell>
          <cell r="M72">
            <v>1</v>
          </cell>
          <cell r="N72">
            <v>0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0</v>
          </cell>
          <cell r="AA72">
            <v>22</v>
          </cell>
        </row>
        <row r="73">
          <cell r="A73" t="str">
            <v>A1357</v>
          </cell>
          <cell r="B73" t="str">
            <v>AGNES TRINITAS</v>
          </cell>
          <cell r="C73">
            <v>1</v>
          </cell>
          <cell r="D73">
            <v>0</v>
          </cell>
          <cell r="E73">
            <v>1</v>
          </cell>
          <cell r="F73">
            <v>1</v>
          </cell>
          <cell r="G73">
            <v>1</v>
          </cell>
          <cell r="H73">
            <v>0</v>
          </cell>
          <cell r="I73">
            <v>1</v>
          </cell>
          <cell r="J73">
            <v>1</v>
          </cell>
          <cell r="K73">
            <v>1</v>
          </cell>
          <cell r="L73">
            <v>0</v>
          </cell>
          <cell r="M73">
            <v>1</v>
          </cell>
          <cell r="N73">
            <v>0</v>
          </cell>
          <cell r="O73">
            <v>1</v>
          </cell>
          <cell r="P73">
            <v>1</v>
          </cell>
          <cell r="Q73">
            <v>1</v>
          </cell>
          <cell r="R73">
            <v>1</v>
          </cell>
          <cell r="S73">
            <v>1</v>
          </cell>
          <cell r="T73">
            <v>0</v>
          </cell>
          <cell r="U73">
            <v>1</v>
          </cell>
          <cell r="V73">
            <v>0</v>
          </cell>
          <cell r="W73">
            <v>1</v>
          </cell>
          <cell r="X73">
            <v>0</v>
          </cell>
          <cell r="Y73">
            <v>1</v>
          </cell>
          <cell r="Z73">
            <v>0</v>
          </cell>
          <cell r="AA73">
            <v>16</v>
          </cell>
        </row>
        <row r="74">
          <cell r="A74" t="str">
            <v>A1360</v>
          </cell>
          <cell r="B74" t="str">
            <v>NURPUTRANTO LAKSONO</v>
          </cell>
          <cell r="C74">
            <v>1</v>
          </cell>
          <cell r="D74">
            <v>1</v>
          </cell>
          <cell r="E74">
            <v>1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0</v>
          </cell>
          <cell r="O74">
            <v>1</v>
          </cell>
          <cell r="P74">
            <v>1</v>
          </cell>
          <cell r="Q74">
            <v>1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  <cell r="V74">
            <v>1</v>
          </cell>
          <cell r="W74">
            <v>1</v>
          </cell>
          <cell r="X74">
            <v>1</v>
          </cell>
          <cell r="Y74">
            <v>0</v>
          </cell>
          <cell r="Z74">
            <v>0</v>
          </cell>
          <cell r="AA74">
            <v>21</v>
          </cell>
        </row>
        <row r="75">
          <cell r="A75" t="str">
            <v>A1417</v>
          </cell>
          <cell r="B75" t="str">
            <v>ISTAJIB HAMAMI</v>
          </cell>
          <cell r="C75">
            <v>1</v>
          </cell>
          <cell r="D75">
            <v>1</v>
          </cell>
          <cell r="E75">
            <v>1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>
            <v>0</v>
          </cell>
          <cell r="K75">
            <v>1</v>
          </cell>
          <cell r="L75">
            <v>0</v>
          </cell>
          <cell r="M75">
            <v>1</v>
          </cell>
          <cell r="N75">
            <v>0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V75">
            <v>1</v>
          </cell>
          <cell r="W75">
            <v>1</v>
          </cell>
          <cell r="X75">
            <v>1</v>
          </cell>
          <cell r="Y75">
            <v>1</v>
          </cell>
          <cell r="Z75">
            <v>0</v>
          </cell>
          <cell r="AA75">
            <v>20</v>
          </cell>
        </row>
        <row r="76">
          <cell r="A76" t="str">
            <v>A1461</v>
          </cell>
          <cell r="B76" t="str">
            <v>AKHSA EKA MAHARANI</v>
          </cell>
          <cell r="C76">
            <v>1</v>
          </cell>
          <cell r="D76">
            <v>1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1</v>
          </cell>
          <cell r="L76">
            <v>1</v>
          </cell>
          <cell r="M76">
            <v>0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0</v>
          </cell>
          <cell r="W76">
            <v>1</v>
          </cell>
          <cell r="X76">
            <v>1</v>
          </cell>
          <cell r="Y76">
            <v>1</v>
          </cell>
          <cell r="Z76">
            <v>0</v>
          </cell>
          <cell r="AA76">
            <v>21</v>
          </cell>
        </row>
        <row r="77">
          <cell r="A77" t="str">
            <v>A1465</v>
          </cell>
          <cell r="B77" t="str">
            <v>ALDY CIPTHA PRIMANDA</v>
          </cell>
          <cell r="C77">
            <v>1</v>
          </cell>
          <cell r="D77">
            <v>1</v>
          </cell>
          <cell r="E77">
            <v>1</v>
          </cell>
          <cell r="F77">
            <v>0</v>
          </cell>
          <cell r="G77">
            <v>1</v>
          </cell>
          <cell r="H77">
            <v>1</v>
          </cell>
          <cell r="I77">
            <v>1</v>
          </cell>
          <cell r="J77">
            <v>0</v>
          </cell>
          <cell r="K77">
            <v>1</v>
          </cell>
          <cell r="L77">
            <v>0</v>
          </cell>
          <cell r="M77">
            <v>1</v>
          </cell>
          <cell r="N77">
            <v>0</v>
          </cell>
          <cell r="O77">
            <v>1</v>
          </cell>
          <cell r="P77">
            <v>1</v>
          </cell>
          <cell r="Q77">
            <v>1</v>
          </cell>
          <cell r="R77">
            <v>1</v>
          </cell>
          <cell r="S77">
            <v>1</v>
          </cell>
          <cell r="T77">
            <v>1</v>
          </cell>
          <cell r="U77">
            <v>1</v>
          </cell>
          <cell r="V77">
            <v>1</v>
          </cell>
          <cell r="W77">
            <v>1</v>
          </cell>
          <cell r="X77">
            <v>0</v>
          </cell>
          <cell r="Y77">
            <v>1</v>
          </cell>
          <cell r="Z77">
            <v>0</v>
          </cell>
          <cell r="AA77">
            <v>18</v>
          </cell>
        </row>
        <row r="78">
          <cell r="A78" t="str">
            <v>A1525</v>
          </cell>
          <cell r="B78" t="str">
            <v>MARSIDAH</v>
          </cell>
          <cell r="C78">
            <v>1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0</v>
          </cell>
          <cell r="O78">
            <v>1</v>
          </cell>
          <cell r="P78">
            <v>1</v>
          </cell>
          <cell r="Q78">
            <v>1</v>
          </cell>
          <cell r="R78">
            <v>1</v>
          </cell>
          <cell r="S78">
            <v>1</v>
          </cell>
          <cell r="T78">
            <v>0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0</v>
          </cell>
          <cell r="AA78">
            <v>21</v>
          </cell>
        </row>
        <row r="79">
          <cell r="A79" t="str">
            <v>A1531</v>
          </cell>
          <cell r="B79" t="str">
            <v>ERIN ALFINATA</v>
          </cell>
          <cell r="C79">
            <v>1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J79">
            <v>1</v>
          </cell>
          <cell r="K79">
            <v>1</v>
          </cell>
          <cell r="L79">
            <v>1</v>
          </cell>
          <cell r="M79">
            <v>1</v>
          </cell>
          <cell r="N79">
            <v>0</v>
          </cell>
          <cell r="O79">
            <v>1</v>
          </cell>
          <cell r="P79">
            <v>1</v>
          </cell>
          <cell r="Q79">
            <v>1</v>
          </cell>
          <cell r="R79">
            <v>1</v>
          </cell>
          <cell r="S79">
            <v>1</v>
          </cell>
          <cell r="T79">
            <v>1</v>
          </cell>
          <cell r="U79">
            <v>1</v>
          </cell>
          <cell r="V79">
            <v>0</v>
          </cell>
          <cell r="W79">
            <v>1</v>
          </cell>
          <cell r="X79">
            <v>1</v>
          </cell>
          <cell r="Y79">
            <v>1</v>
          </cell>
          <cell r="Z79">
            <v>0</v>
          </cell>
          <cell r="AA79">
            <v>21</v>
          </cell>
        </row>
        <row r="80">
          <cell r="A80" t="str">
            <v>A1556</v>
          </cell>
          <cell r="B80" t="str">
            <v>ISMA AUDIA PRABAWATI</v>
          </cell>
          <cell r="C80">
            <v>1</v>
          </cell>
          <cell r="D80">
            <v>1</v>
          </cell>
          <cell r="E80">
            <v>1</v>
          </cell>
          <cell r="F80">
            <v>1</v>
          </cell>
          <cell r="G80">
            <v>1</v>
          </cell>
          <cell r="H80">
            <v>1</v>
          </cell>
          <cell r="I80">
            <v>1</v>
          </cell>
          <cell r="J80">
            <v>1</v>
          </cell>
          <cell r="K80">
            <v>1</v>
          </cell>
          <cell r="L80">
            <v>1</v>
          </cell>
          <cell r="M80">
            <v>1</v>
          </cell>
          <cell r="N80">
            <v>0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0</v>
          </cell>
          <cell r="AA80">
            <v>22</v>
          </cell>
        </row>
        <row r="81">
          <cell r="A81" t="str">
            <v>A1650</v>
          </cell>
          <cell r="B81" t="str">
            <v>RISKA PUTRI ADELIA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1</v>
          </cell>
          <cell r="M81">
            <v>0</v>
          </cell>
          <cell r="N81">
            <v>0</v>
          </cell>
          <cell r="O81">
            <v>1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</v>
          </cell>
          <cell r="U81">
            <v>0</v>
          </cell>
          <cell r="V81">
            <v>0</v>
          </cell>
          <cell r="W81">
            <v>0</v>
          </cell>
          <cell r="X81">
            <v>1</v>
          </cell>
          <cell r="Y81">
            <v>0</v>
          </cell>
          <cell r="Z81">
            <v>0</v>
          </cell>
          <cell r="AA81">
            <v>4</v>
          </cell>
        </row>
        <row r="82">
          <cell r="A82" t="str">
            <v>A1651</v>
          </cell>
          <cell r="B82" t="str">
            <v>NUR ROMADANI FITRIANA</v>
          </cell>
          <cell r="C82">
            <v>1</v>
          </cell>
          <cell r="D82">
            <v>1</v>
          </cell>
          <cell r="E82">
            <v>1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J82">
            <v>0</v>
          </cell>
          <cell r="K82">
            <v>1</v>
          </cell>
          <cell r="L82">
            <v>1</v>
          </cell>
          <cell r="M82">
            <v>1</v>
          </cell>
          <cell r="N82">
            <v>0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0</v>
          </cell>
          <cell r="Z82">
            <v>0</v>
          </cell>
          <cell r="AA82">
            <v>20</v>
          </cell>
        </row>
        <row r="83">
          <cell r="A83" t="str">
            <v>A1652</v>
          </cell>
          <cell r="B83" t="str">
            <v>ADINDA PUTRI AMALIA</v>
          </cell>
          <cell r="C83">
            <v>1</v>
          </cell>
          <cell r="D83">
            <v>0</v>
          </cell>
          <cell r="E83">
            <v>1</v>
          </cell>
          <cell r="F83">
            <v>1</v>
          </cell>
          <cell r="G83">
            <v>1</v>
          </cell>
          <cell r="H83">
            <v>0</v>
          </cell>
          <cell r="I83">
            <v>0</v>
          </cell>
          <cell r="J83">
            <v>1</v>
          </cell>
          <cell r="K83">
            <v>0</v>
          </cell>
          <cell r="L83">
            <v>1</v>
          </cell>
          <cell r="M83">
            <v>1</v>
          </cell>
          <cell r="N83">
            <v>0</v>
          </cell>
          <cell r="O83">
            <v>1</v>
          </cell>
          <cell r="P83">
            <v>0</v>
          </cell>
          <cell r="Q83">
            <v>1</v>
          </cell>
          <cell r="R83">
            <v>0</v>
          </cell>
          <cell r="S83">
            <v>0</v>
          </cell>
          <cell r="T83">
            <v>1</v>
          </cell>
          <cell r="U83">
            <v>0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15</v>
          </cell>
        </row>
        <row r="84">
          <cell r="A84" t="str">
            <v>A1669</v>
          </cell>
          <cell r="B84" t="str">
            <v>CINTIA ANINDA HEKA SHAFIRA</v>
          </cell>
          <cell r="C84">
            <v>1</v>
          </cell>
          <cell r="D84">
            <v>1</v>
          </cell>
          <cell r="E84">
            <v>0</v>
          </cell>
          <cell r="F84">
            <v>0</v>
          </cell>
          <cell r="G84">
            <v>1</v>
          </cell>
          <cell r="H84">
            <v>1</v>
          </cell>
          <cell r="I84">
            <v>1</v>
          </cell>
          <cell r="J84">
            <v>1</v>
          </cell>
          <cell r="K84">
            <v>1</v>
          </cell>
          <cell r="L84">
            <v>0</v>
          </cell>
          <cell r="M84">
            <v>1</v>
          </cell>
          <cell r="N84">
            <v>0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0</v>
          </cell>
          <cell r="Y84">
            <v>1</v>
          </cell>
          <cell r="Z84">
            <v>0</v>
          </cell>
          <cell r="AA84">
            <v>18</v>
          </cell>
        </row>
        <row r="85">
          <cell r="A85" t="str">
            <v>A1721</v>
          </cell>
          <cell r="B85" t="str">
            <v>MEGA AUDILIA</v>
          </cell>
          <cell r="C85">
            <v>1</v>
          </cell>
          <cell r="D85">
            <v>1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0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0</v>
          </cell>
          <cell r="AA85">
            <v>22</v>
          </cell>
        </row>
        <row r="86">
          <cell r="A86" t="str">
            <v>A1728</v>
          </cell>
          <cell r="B86" t="str">
            <v>AYU TRI LESTARI</v>
          </cell>
          <cell r="C86">
            <v>1</v>
          </cell>
          <cell r="D86">
            <v>1</v>
          </cell>
          <cell r="E86">
            <v>1</v>
          </cell>
          <cell r="F86">
            <v>0</v>
          </cell>
          <cell r="G86">
            <v>1</v>
          </cell>
          <cell r="H86">
            <v>1</v>
          </cell>
          <cell r="I86">
            <v>1</v>
          </cell>
          <cell r="J86">
            <v>1</v>
          </cell>
          <cell r="K86">
            <v>1</v>
          </cell>
          <cell r="L86">
            <v>1</v>
          </cell>
          <cell r="M86">
            <v>0</v>
          </cell>
          <cell r="N86">
            <v>0</v>
          </cell>
          <cell r="O86">
            <v>1</v>
          </cell>
          <cell r="P86">
            <v>1</v>
          </cell>
          <cell r="Q86">
            <v>1</v>
          </cell>
          <cell r="R86">
            <v>0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1</v>
          </cell>
          <cell r="X86">
            <v>1</v>
          </cell>
          <cell r="Y86">
            <v>1</v>
          </cell>
          <cell r="Z86">
            <v>0</v>
          </cell>
          <cell r="AA86">
            <v>19</v>
          </cell>
        </row>
        <row r="87">
          <cell r="A87" t="str">
            <v>A1755</v>
          </cell>
          <cell r="B87" t="str">
            <v>TIFANI ADELIA SYAFITRI</v>
          </cell>
          <cell r="C87">
            <v>1</v>
          </cell>
          <cell r="D87">
            <v>1</v>
          </cell>
          <cell r="E87">
            <v>1</v>
          </cell>
          <cell r="F87">
            <v>1</v>
          </cell>
          <cell r="G87">
            <v>1</v>
          </cell>
          <cell r="H87">
            <v>1</v>
          </cell>
          <cell r="I87">
            <v>1</v>
          </cell>
          <cell r="J87">
            <v>1</v>
          </cell>
          <cell r="K87">
            <v>1</v>
          </cell>
          <cell r="L87">
            <v>1</v>
          </cell>
          <cell r="M87">
            <v>1</v>
          </cell>
          <cell r="N87">
            <v>0</v>
          </cell>
          <cell r="O87">
            <v>1</v>
          </cell>
          <cell r="P87">
            <v>1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U87">
            <v>0</v>
          </cell>
          <cell r="V87">
            <v>0</v>
          </cell>
          <cell r="W87">
            <v>1</v>
          </cell>
          <cell r="X87">
            <v>1</v>
          </cell>
          <cell r="Y87">
            <v>1</v>
          </cell>
          <cell r="Z87">
            <v>0</v>
          </cell>
          <cell r="AA87">
            <v>20</v>
          </cell>
        </row>
        <row r="88">
          <cell r="A88" t="str">
            <v>A1762</v>
          </cell>
          <cell r="B88" t="str">
            <v>MUTAHIR ALI</v>
          </cell>
          <cell r="C88">
            <v>1</v>
          </cell>
          <cell r="D88">
            <v>1</v>
          </cell>
          <cell r="E88">
            <v>1</v>
          </cell>
          <cell r="F88">
            <v>1</v>
          </cell>
          <cell r="G88">
            <v>1</v>
          </cell>
          <cell r="H88">
            <v>1</v>
          </cell>
          <cell r="I88">
            <v>1</v>
          </cell>
          <cell r="J88">
            <v>1</v>
          </cell>
          <cell r="K88">
            <v>1</v>
          </cell>
          <cell r="L88">
            <v>1</v>
          </cell>
          <cell r="M88">
            <v>1</v>
          </cell>
          <cell r="N88">
            <v>0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0</v>
          </cell>
          <cell r="AA88">
            <v>22</v>
          </cell>
        </row>
        <row r="89">
          <cell r="A89" t="str">
            <v>A1766</v>
          </cell>
          <cell r="B89" t="str">
            <v>ELIZABETH PARAMITA</v>
          </cell>
          <cell r="C89">
            <v>1</v>
          </cell>
          <cell r="D89">
            <v>1</v>
          </cell>
          <cell r="E89">
            <v>1</v>
          </cell>
          <cell r="F89">
            <v>1</v>
          </cell>
          <cell r="G89">
            <v>1</v>
          </cell>
          <cell r="H89">
            <v>1</v>
          </cell>
          <cell r="I89">
            <v>1</v>
          </cell>
          <cell r="J89">
            <v>1</v>
          </cell>
          <cell r="K89">
            <v>1</v>
          </cell>
          <cell r="L89">
            <v>1</v>
          </cell>
          <cell r="M89">
            <v>0</v>
          </cell>
          <cell r="N89">
            <v>1</v>
          </cell>
          <cell r="O89">
            <v>1</v>
          </cell>
          <cell r="P89">
            <v>1</v>
          </cell>
          <cell r="Q89">
            <v>1</v>
          </cell>
          <cell r="R89">
            <v>1</v>
          </cell>
          <cell r="S89">
            <v>1</v>
          </cell>
          <cell r="T89">
            <v>1</v>
          </cell>
          <cell r="U89">
            <v>1</v>
          </cell>
          <cell r="V89">
            <v>1</v>
          </cell>
          <cell r="W89">
            <v>1</v>
          </cell>
          <cell r="X89">
            <v>0</v>
          </cell>
          <cell r="Y89">
            <v>1</v>
          </cell>
          <cell r="Z89">
            <v>0</v>
          </cell>
          <cell r="AA89">
            <v>21</v>
          </cell>
        </row>
        <row r="90">
          <cell r="A90" t="str">
            <v>A1773</v>
          </cell>
          <cell r="B90" t="str">
            <v>MELINIA WINDY ERLIYA</v>
          </cell>
          <cell r="C90">
            <v>1</v>
          </cell>
          <cell r="D90">
            <v>1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1</v>
          </cell>
          <cell r="J90">
            <v>1</v>
          </cell>
          <cell r="K90">
            <v>1</v>
          </cell>
          <cell r="L90">
            <v>1</v>
          </cell>
          <cell r="M90">
            <v>1</v>
          </cell>
          <cell r="N90">
            <v>0</v>
          </cell>
          <cell r="O90">
            <v>1</v>
          </cell>
          <cell r="P90">
            <v>1</v>
          </cell>
          <cell r="Q90">
            <v>1</v>
          </cell>
          <cell r="R90">
            <v>0</v>
          </cell>
          <cell r="S90">
            <v>1</v>
          </cell>
          <cell r="T90">
            <v>0</v>
          </cell>
          <cell r="U90">
            <v>1</v>
          </cell>
          <cell r="V90">
            <v>1</v>
          </cell>
          <cell r="W90">
            <v>1</v>
          </cell>
          <cell r="X90">
            <v>1</v>
          </cell>
          <cell r="Y90">
            <v>0</v>
          </cell>
          <cell r="Z90">
            <v>1</v>
          </cell>
          <cell r="AA90">
            <v>20</v>
          </cell>
        </row>
        <row r="91">
          <cell r="A91" t="str">
            <v>A1774</v>
          </cell>
          <cell r="B91" t="str">
            <v>MARIA DEWI TIRTA PERWITA SARI PERWITA SARI</v>
          </cell>
          <cell r="C91">
            <v>1</v>
          </cell>
          <cell r="D91">
            <v>1</v>
          </cell>
          <cell r="E91">
            <v>1</v>
          </cell>
          <cell r="F91">
            <v>1</v>
          </cell>
          <cell r="G91">
            <v>1</v>
          </cell>
          <cell r="H91">
            <v>1</v>
          </cell>
          <cell r="I91">
            <v>1</v>
          </cell>
          <cell r="J91">
            <v>1</v>
          </cell>
          <cell r="K91">
            <v>1</v>
          </cell>
          <cell r="L91">
            <v>1</v>
          </cell>
          <cell r="M91">
            <v>1</v>
          </cell>
          <cell r="N91">
            <v>0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0</v>
          </cell>
          <cell r="X91">
            <v>0</v>
          </cell>
          <cell r="Y91">
            <v>1</v>
          </cell>
          <cell r="Z91">
            <v>0</v>
          </cell>
          <cell r="AA91">
            <v>20</v>
          </cell>
        </row>
        <row r="92">
          <cell r="A92" t="str">
            <v>A1777</v>
          </cell>
          <cell r="B92" t="str">
            <v>MUTIANI WULANDARI</v>
          </cell>
          <cell r="C92">
            <v>1</v>
          </cell>
          <cell r="D92">
            <v>1</v>
          </cell>
          <cell r="E92">
            <v>1</v>
          </cell>
          <cell r="F92">
            <v>1</v>
          </cell>
          <cell r="G92">
            <v>1</v>
          </cell>
          <cell r="H92">
            <v>1</v>
          </cell>
          <cell r="I92">
            <v>1</v>
          </cell>
          <cell r="J92">
            <v>1</v>
          </cell>
          <cell r="K92">
            <v>1</v>
          </cell>
          <cell r="L92">
            <v>0</v>
          </cell>
          <cell r="M92">
            <v>0</v>
          </cell>
          <cell r="N92">
            <v>0</v>
          </cell>
          <cell r="O92">
            <v>1</v>
          </cell>
          <cell r="P92">
            <v>0</v>
          </cell>
          <cell r="Q92">
            <v>1</v>
          </cell>
          <cell r="R92">
            <v>0</v>
          </cell>
          <cell r="S92">
            <v>1</v>
          </cell>
          <cell r="T92">
            <v>0</v>
          </cell>
          <cell r="U92">
            <v>1</v>
          </cell>
          <cell r="V92">
            <v>0</v>
          </cell>
          <cell r="W92">
            <v>1</v>
          </cell>
          <cell r="X92">
            <v>0</v>
          </cell>
          <cell r="Y92">
            <v>1</v>
          </cell>
          <cell r="Z92">
            <v>0</v>
          </cell>
          <cell r="AA92">
            <v>15</v>
          </cell>
        </row>
        <row r="93">
          <cell r="A93" t="str">
            <v>A1781</v>
          </cell>
          <cell r="B93" t="str">
            <v>ZULFA AZIZAH</v>
          </cell>
          <cell r="C93">
            <v>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1</v>
          </cell>
          <cell r="L93">
            <v>1</v>
          </cell>
          <cell r="M93">
            <v>1</v>
          </cell>
          <cell r="N93">
            <v>0</v>
          </cell>
          <cell r="O93">
            <v>1</v>
          </cell>
          <cell r="P93">
            <v>0</v>
          </cell>
          <cell r="Q93">
            <v>0</v>
          </cell>
          <cell r="R93">
            <v>0</v>
          </cell>
          <cell r="S93">
            <v>1</v>
          </cell>
          <cell r="T93">
            <v>1</v>
          </cell>
          <cell r="U93">
            <v>1</v>
          </cell>
          <cell r="V93">
            <v>1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15</v>
          </cell>
        </row>
        <row r="94">
          <cell r="A94" t="str">
            <v>A1825</v>
          </cell>
          <cell r="B94" t="str">
            <v>MARLIANA</v>
          </cell>
          <cell r="C94">
            <v>1</v>
          </cell>
          <cell r="D94">
            <v>1</v>
          </cell>
          <cell r="E94">
            <v>1</v>
          </cell>
          <cell r="F94">
            <v>1</v>
          </cell>
          <cell r="G94">
            <v>1</v>
          </cell>
          <cell r="H94">
            <v>1</v>
          </cell>
          <cell r="I94">
            <v>1</v>
          </cell>
          <cell r="J94">
            <v>1</v>
          </cell>
          <cell r="K94">
            <v>1</v>
          </cell>
          <cell r="L94">
            <v>1</v>
          </cell>
          <cell r="M94">
            <v>1</v>
          </cell>
          <cell r="N94">
            <v>0</v>
          </cell>
          <cell r="O94">
            <v>1</v>
          </cell>
          <cell r="P94">
            <v>1</v>
          </cell>
          <cell r="Q94">
            <v>1</v>
          </cell>
          <cell r="R94">
            <v>0</v>
          </cell>
          <cell r="S94">
            <v>1</v>
          </cell>
          <cell r="T94">
            <v>1</v>
          </cell>
          <cell r="U94">
            <v>1</v>
          </cell>
          <cell r="V94">
            <v>1</v>
          </cell>
          <cell r="W94">
            <v>1</v>
          </cell>
          <cell r="X94">
            <v>1</v>
          </cell>
          <cell r="Y94">
            <v>1</v>
          </cell>
          <cell r="Z94">
            <v>0</v>
          </cell>
          <cell r="AA94">
            <v>21</v>
          </cell>
        </row>
        <row r="95">
          <cell r="A95" t="str">
            <v>A1841</v>
          </cell>
          <cell r="B95" t="str">
            <v>ADHINA PUTRIANA KUSUMAWATI</v>
          </cell>
          <cell r="C95">
            <v>1</v>
          </cell>
          <cell r="D95">
            <v>1</v>
          </cell>
          <cell r="E95">
            <v>1</v>
          </cell>
          <cell r="F95">
            <v>0</v>
          </cell>
          <cell r="G95">
            <v>1</v>
          </cell>
          <cell r="H95">
            <v>1</v>
          </cell>
          <cell r="I95">
            <v>1</v>
          </cell>
          <cell r="J95">
            <v>0</v>
          </cell>
          <cell r="K95">
            <v>1</v>
          </cell>
          <cell r="L95">
            <v>0</v>
          </cell>
          <cell r="M95">
            <v>1</v>
          </cell>
          <cell r="N95">
            <v>0</v>
          </cell>
          <cell r="O95">
            <v>1</v>
          </cell>
          <cell r="P95">
            <v>1</v>
          </cell>
          <cell r="Q95">
            <v>1</v>
          </cell>
          <cell r="R95">
            <v>0</v>
          </cell>
          <cell r="S95">
            <v>1</v>
          </cell>
          <cell r="T95">
            <v>1</v>
          </cell>
          <cell r="U95">
            <v>0</v>
          </cell>
          <cell r="V95">
            <v>0</v>
          </cell>
          <cell r="W95">
            <v>1</v>
          </cell>
          <cell r="X95">
            <v>0</v>
          </cell>
          <cell r="Y95">
            <v>1</v>
          </cell>
          <cell r="Z95">
            <v>0</v>
          </cell>
          <cell r="AA95">
            <v>15</v>
          </cell>
        </row>
        <row r="96">
          <cell r="A96" t="str">
            <v>A1842</v>
          </cell>
          <cell r="B96" t="str">
            <v>KELPIN PONTIUS ARON</v>
          </cell>
          <cell r="C96">
            <v>1</v>
          </cell>
          <cell r="D96">
            <v>1</v>
          </cell>
          <cell r="E96">
            <v>1</v>
          </cell>
          <cell r="F96">
            <v>0</v>
          </cell>
          <cell r="G96">
            <v>1</v>
          </cell>
          <cell r="H96">
            <v>0</v>
          </cell>
          <cell r="I96">
            <v>1</v>
          </cell>
          <cell r="J96">
            <v>0</v>
          </cell>
          <cell r="K96">
            <v>1</v>
          </cell>
          <cell r="L96">
            <v>0</v>
          </cell>
          <cell r="M96">
            <v>1</v>
          </cell>
          <cell r="N96">
            <v>0</v>
          </cell>
          <cell r="O96">
            <v>1</v>
          </cell>
          <cell r="P96">
            <v>1</v>
          </cell>
          <cell r="Q96">
            <v>0</v>
          </cell>
          <cell r="R96">
            <v>1</v>
          </cell>
          <cell r="S96">
            <v>1</v>
          </cell>
          <cell r="T96">
            <v>0</v>
          </cell>
          <cell r="U96">
            <v>1</v>
          </cell>
          <cell r="V96">
            <v>0</v>
          </cell>
          <cell r="W96">
            <v>1</v>
          </cell>
          <cell r="X96">
            <v>1</v>
          </cell>
          <cell r="Y96">
            <v>1</v>
          </cell>
          <cell r="Z96">
            <v>0</v>
          </cell>
          <cell r="AA96">
            <v>15</v>
          </cell>
        </row>
        <row r="97">
          <cell r="A97" t="str">
            <v>A1854</v>
          </cell>
          <cell r="B97" t="str">
            <v>SALSABILA OKTAVIMADIANA</v>
          </cell>
          <cell r="C97">
            <v>0</v>
          </cell>
          <cell r="D97">
            <v>0</v>
          </cell>
          <cell r="E97">
            <v>1</v>
          </cell>
          <cell r="F97">
            <v>1</v>
          </cell>
          <cell r="G97">
            <v>1</v>
          </cell>
          <cell r="H97">
            <v>1</v>
          </cell>
          <cell r="I97">
            <v>1</v>
          </cell>
          <cell r="J97">
            <v>1</v>
          </cell>
          <cell r="K97">
            <v>1</v>
          </cell>
          <cell r="L97">
            <v>1</v>
          </cell>
          <cell r="M97">
            <v>1</v>
          </cell>
          <cell r="N97">
            <v>0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0</v>
          </cell>
          <cell r="Z97">
            <v>1</v>
          </cell>
          <cell r="AA97">
            <v>20</v>
          </cell>
        </row>
        <row r="98">
          <cell r="A98" t="str">
            <v>A1855</v>
          </cell>
          <cell r="B98" t="str">
            <v>WANINGSIH YONA LARASATI</v>
          </cell>
          <cell r="C98">
            <v>0</v>
          </cell>
          <cell r="D98">
            <v>0</v>
          </cell>
          <cell r="E98">
            <v>1</v>
          </cell>
          <cell r="F98">
            <v>0</v>
          </cell>
          <cell r="G98">
            <v>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2</v>
          </cell>
        </row>
        <row r="99">
          <cell r="A99" t="str">
            <v>A1893</v>
          </cell>
          <cell r="B99" t="str">
            <v>SYANNE AURELLIA KAWIHARDJA</v>
          </cell>
          <cell r="C99">
            <v>0</v>
          </cell>
          <cell r="D99">
            <v>0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0</v>
          </cell>
          <cell r="L99">
            <v>0</v>
          </cell>
          <cell r="M99">
            <v>1</v>
          </cell>
          <cell r="N99">
            <v>0</v>
          </cell>
          <cell r="O99">
            <v>1</v>
          </cell>
          <cell r="P99">
            <v>0</v>
          </cell>
          <cell r="Q99">
            <v>1</v>
          </cell>
          <cell r="R99">
            <v>1</v>
          </cell>
          <cell r="S99">
            <v>1</v>
          </cell>
          <cell r="T99">
            <v>1</v>
          </cell>
          <cell r="U99">
            <v>1</v>
          </cell>
          <cell r="V99">
            <v>1</v>
          </cell>
          <cell r="W99">
            <v>1</v>
          </cell>
          <cell r="X99">
            <v>0</v>
          </cell>
          <cell r="Y99">
            <v>1</v>
          </cell>
          <cell r="Z99">
            <v>0</v>
          </cell>
          <cell r="AA99">
            <v>16</v>
          </cell>
        </row>
        <row r="100">
          <cell r="A100" t="str">
            <v>A1944</v>
          </cell>
          <cell r="B100" t="str">
            <v>MUHAMMAD HILMI AZZAHIDI</v>
          </cell>
          <cell r="C100">
            <v>1</v>
          </cell>
          <cell r="D100">
            <v>1</v>
          </cell>
          <cell r="E100">
            <v>1</v>
          </cell>
          <cell r="F100">
            <v>1</v>
          </cell>
          <cell r="G100">
            <v>1</v>
          </cell>
          <cell r="H100">
            <v>1</v>
          </cell>
          <cell r="I100">
            <v>1</v>
          </cell>
          <cell r="J100">
            <v>1</v>
          </cell>
          <cell r="K100">
            <v>1</v>
          </cell>
          <cell r="L100">
            <v>1</v>
          </cell>
          <cell r="M100">
            <v>1</v>
          </cell>
          <cell r="N100">
            <v>0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0</v>
          </cell>
          <cell r="U100">
            <v>1</v>
          </cell>
          <cell r="V100">
            <v>1</v>
          </cell>
          <cell r="W100">
            <v>1</v>
          </cell>
          <cell r="X100">
            <v>1</v>
          </cell>
          <cell r="Y100">
            <v>1</v>
          </cell>
          <cell r="Z100">
            <v>0</v>
          </cell>
          <cell r="AA100">
            <v>21</v>
          </cell>
        </row>
        <row r="101">
          <cell r="A101" t="str">
            <v>A1954</v>
          </cell>
          <cell r="B101" t="str">
            <v>JELITA AYUNDA FITRIA</v>
          </cell>
          <cell r="C101">
            <v>1</v>
          </cell>
          <cell r="D101">
            <v>1</v>
          </cell>
          <cell r="E101">
            <v>1</v>
          </cell>
          <cell r="F101">
            <v>1</v>
          </cell>
          <cell r="G101">
            <v>1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0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0</v>
          </cell>
          <cell r="AA101">
            <v>22</v>
          </cell>
        </row>
        <row r="102">
          <cell r="A102" t="str">
            <v>A1957</v>
          </cell>
          <cell r="B102" t="str">
            <v>FATIA</v>
          </cell>
          <cell r="C102">
            <v>1</v>
          </cell>
          <cell r="D102">
            <v>1</v>
          </cell>
          <cell r="E102">
            <v>1</v>
          </cell>
          <cell r="F102">
            <v>1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0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0</v>
          </cell>
          <cell r="AA102">
            <v>22</v>
          </cell>
        </row>
        <row r="103">
          <cell r="A103" t="str">
            <v>A2145</v>
          </cell>
          <cell r="B103" t="str">
            <v>LAILY FAJRIYANTI</v>
          </cell>
          <cell r="C103">
            <v>1</v>
          </cell>
          <cell r="D103">
            <v>1</v>
          </cell>
          <cell r="E103">
            <v>1</v>
          </cell>
          <cell r="F103">
            <v>0</v>
          </cell>
          <cell r="G103">
            <v>1</v>
          </cell>
          <cell r="H103">
            <v>1</v>
          </cell>
          <cell r="I103">
            <v>1</v>
          </cell>
          <cell r="J103">
            <v>1</v>
          </cell>
          <cell r="K103">
            <v>1</v>
          </cell>
          <cell r="L103">
            <v>0</v>
          </cell>
          <cell r="M103">
            <v>1</v>
          </cell>
          <cell r="N103">
            <v>0</v>
          </cell>
          <cell r="O103">
            <v>1</v>
          </cell>
          <cell r="P103">
            <v>0</v>
          </cell>
          <cell r="Q103">
            <v>1</v>
          </cell>
          <cell r="R103">
            <v>1</v>
          </cell>
          <cell r="S103">
            <v>1</v>
          </cell>
          <cell r="T103">
            <v>1</v>
          </cell>
          <cell r="U103">
            <v>0</v>
          </cell>
          <cell r="V103">
            <v>1</v>
          </cell>
          <cell r="W103">
            <v>0</v>
          </cell>
          <cell r="X103">
            <v>0</v>
          </cell>
          <cell r="Y103">
            <v>1</v>
          </cell>
          <cell r="Z103">
            <v>0</v>
          </cell>
          <cell r="AA103">
            <v>16</v>
          </cell>
        </row>
        <row r="104">
          <cell r="A104" t="str">
            <v>A2179</v>
          </cell>
          <cell r="B104" t="str">
            <v>ANNISA LARASATI</v>
          </cell>
          <cell r="C104">
            <v>1</v>
          </cell>
          <cell r="D104">
            <v>1</v>
          </cell>
          <cell r="E104">
            <v>1</v>
          </cell>
          <cell r="F104">
            <v>1</v>
          </cell>
          <cell r="G104">
            <v>1</v>
          </cell>
          <cell r="H104">
            <v>1</v>
          </cell>
          <cell r="I104">
            <v>1</v>
          </cell>
          <cell r="J104">
            <v>0</v>
          </cell>
          <cell r="K104">
            <v>1</v>
          </cell>
          <cell r="L104">
            <v>1</v>
          </cell>
          <cell r="M104">
            <v>1</v>
          </cell>
          <cell r="N104">
            <v>0</v>
          </cell>
          <cell r="O104">
            <v>1</v>
          </cell>
          <cell r="P104">
            <v>0</v>
          </cell>
          <cell r="Q104">
            <v>1</v>
          </cell>
          <cell r="R104">
            <v>1</v>
          </cell>
          <cell r="S104">
            <v>1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</v>
          </cell>
          <cell r="Y104">
            <v>1</v>
          </cell>
          <cell r="Z104">
            <v>0</v>
          </cell>
          <cell r="AA104">
            <v>20</v>
          </cell>
        </row>
        <row r="105">
          <cell r="A105" t="str">
            <v>A2255</v>
          </cell>
          <cell r="B105" t="str">
            <v>ELI SITOHANG</v>
          </cell>
          <cell r="C105">
            <v>1</v>
          </cell>
          <cell r="D105">
            <v>1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0</v>
          </cell>
          <cell r="K105">
            <v>1</v>
          </cell>
          <cell r="L105">
            <v>1</v>
          </cell>
          <cell r="M105">
            <v>1</v>
          </cell>
          <cell r="N105">
            <v>0</v>
          </cell>
          <cell r="O105">
            <v>1</v>
          </cell>
          <cell r="P105">
            <v>1</v>
          </cell>
          <cell r="Q105">
            <v>1</v>
          </cell>
          <cell r="R105">
            <v>0</v>
          </cell>
          <cell r="S105">
            <v>1</v>
          </cell>
          <cell r="T105">
            <v>1</v>
          </cell>
          <cell r="U105">
            <v>1</v>
          </cell>
          <cell r="V105">
            <v>0</v>
          </cell>
          <cell r="W105">
            <v>1</v>
          </cell>
          <cell r="X105">
            <v>0</v>
          </cell>
          <cell r="Y105">
            <v>0</v>
          </cell>
          <cell r="Z105">
            <v>0</v>
          </cell>
          <cell r="AA105">
            <v>17</v>
          </cell>
        </row>
        <row r="106">
          <cell r="A106" t="str">
            <v>A2322</v>
          </cell>
          <cell r="B106" t="str">
            <v>ROSI NOVI LUTFITASARI</v>
          </cell>
          <cell r="C106">
            <v>1</v>
          </cell>
          <cell r="D106">
            <v>1</v>
          </cell>
          <cell r="E106">
            <v>1</v>
          </cell>
          <cell r="F106">
            <v>1</v>
          </cell>
          <cell r="G106">
            <v>1</v>
          </cell>
          <cell r="H106">
            <v>1</v>
          </cell>
          <cell r="I106">
            <v>1</v>
          </cell>
          <cell r="J106">
            <v>1</v>
          </cell>
          <cell r="K106">
            <v>1</v>
          </cell>
          <cell r="L106">
            <v>0</v>
          </cell>
          <cell r="M106">
            <v>0</v>
          </cell>
          <cell r="N106">
            <v>1</v>
          </cell>
          <cell r="O106">
            <v>1</v>
          </cell>
          <cell r="P106">
            <v>1</v>
          </cell>
          <cell r="Q106">
            <v>1</v>
          </cell>
          <cell r="R106">
            <v>1</v>
          </cell>
          <cell r="S106">
            <v>1</v>
          </cell>
          <cell r="T106">
            <v>1</v>
          </cell>
          <cell r="U106">
            <v>1</v>
          </cell>
          <cell r="V106">
            <v>0</v>
          </cell>
          <cell r="W106">
            <v>1</v>
          </cell>
          <cell r="X106">
            <v>1</v>
          </cell>
          <cell r="Y106">
            <v>0</v>
          </cell>
          <cell r="Z106">
            <v>0</v>
          </cell>
          <cell r="AA106">
            <v>19</v>
          </cell>
        </row>
        <row r="107">
          <cell r="A107" t="str">
            <v>A2417</v>
          </cell>
          <cell r="B107" t="str">
            <v>LALANG WINATA BINTANG NANOE</v>
          </cell>
          <cell r="C107">
            <v>1</v>
          </cell>
          <cell r="D107">
            <v>1</v>
          </cell>
          <cell r="E107">
            <v>1</v>
          </cell>
          <cell r="F107">
            <v>1</v>
          </cell>
          <cell r="G107">
            <v>1</v>
          </cell>
          <cell r="H107">
            <v>1</v>
          </cell>
          <cell r="I107">
            <v>1</v>
          </cell>
          <cell r="J107">
            <v>1</v>
          </cell>
          <cell r="K107">
            <v>1</v>
          </cell>
          <cell r="L107">
            <v>1</v>
          </cell>
          <cell r="M107">
            <v>1</v>
          </cell>
          <cell r="N107">
            <v>0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  <cell r="T107">
            <v>1</v>
          </cell>
          <cell r="U107">
            <v>1</v>
          </cell>
          <cell r="V107">
            <v>1</v>
          </cell>
          <cell r="W107">
            <v>1</v>
          </cell>
          <cell r="X107">
            <v>1</v>
          </cell>
          <cell r="Y107">
            <v>1</v>
          </cell>
          <cell r="Z107">
            <v>0</v>
          </cell>
          <cell r="AA107">
            <v>22</v>
          </cell>
        </row>
        <row r="108">
          <cell r="A108" t="str">
            <v>A2418</v>
          </cell>
          <cell r="B108" t="str">
            <v>RIZKA MAULIA ROKHMAH</v>
          </cell>
          <cell r="C108">
            <v>1</v>
          </cell>
          <cell r="D108">
            <v>1</v>
          </cell>
          <cell r="E108">
            <v>1</v>
          </cell>
          <cell r="F108">
            <v>1</v>
          </cell>
          <cell r="G108">
            <v>1</v>
          </cell>
          <cell r="H108">
            <v>1</v>
          </cell>
          <cell r="I108">
            <v>1</v>
          </cell>
          <cell r="J108">
            <v>0</v>
          </cell>
          <cell r="K108">
            <v>1</v>
          </cell>
          <cell r="L108">
            <v>0</v>
          </cell>
          <cell r="M108">
            <v>1</v>
          </cell>
          <cell r="N108">
            <v>0</v>
          </cell>
          <cell r="O108">
            <v>1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  <cell r="T108">
            <v>1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0</v>
          </cell>
          <cell r="AA108">
            <v>16</v>
          </cell>
        </row>
        <row r="109">
          <cell r="A109" t="str">
            <v>A2441</v>
          </cell>
          <cell r="B109" t="str">
            <v>AJENG SURYA ASMININGRUM</v>
          </cell>
          <cell r="C109">
            <v>1</v>
          </cell>
          <cell r="D109">
            <v>1</v>
          </cell>
          <cell r="E109">
            <v>0</v>
          </cell>
          <cell r="F109">
            <v>0</v>
          </cell>
          <cell r="G109">
            <v>1</v>
          </cell>
          <cell r="H109">
            <v>1</v>
          </cell>
          <cell r="I109">
            <v>1</v>
          </cell>
          <cell r="J109">
            <v>1</v>
          </cell>
          <cell r="K109">
            <v>0</v>
          </cell>
          <cell r="L109">
            <v>0</v>
          </cell>
          <cell r="M109">
            <v>1</v>
          </cell>
          <cell r="N109">
            <v>0</v>
          </cell>
          <cell r="O109">
            <v>1</v>
          </cell>
          <cell r="P109">
            <v>1</v>
          </cell>
          <cell r="Q109">
            <v>1</v>
          </cell>
          <cell r="R109">
            <v>0</v>
          </cell>
          <cell r="S109">
            <v>1</v>
          </cell>
          <cell r="T109">
            <v>1</v>
          </cell>
          <cell r="U109">
            <v>1</v>
          </cell>
          <cell r="V109">
            <v>1</v>
          </cell>
          <cell r="W109">
            <v>0</v>
          </cell>
          <cell r="X109">
            <v>0</v>
          </cell>
          <cell r="Y109">
            <v>1</v>
          </cell>
          <cell r="Z109">
            <v>0</v>
          </cell>
          <cell r="AA109">
            <v>15</v>
          </cell>
        </row>
        <row r="110">
          <cell r="A110" t="str">
            <v>A2442</v>
          </cell>
          <cell r="B110" t="str">
            <v>FAYI SALSABILA</v>
          </cell>
          <cell r="C110">
            <v>1</v>
          </cell>
          <cell r="D110">
            <v>1</v>
          </cell>
          <cell r="E110">
            <v>1</v>
          </cell>
          <cell r="F110">
            <v>0</v>
          </cell>
          <cell r="G110">
            <v>1</v>
          </cell>
          <cell r="H110">
            <v>1</v>
          </cell>
          <cell r="I110">
            <v>1</v>
          </cell>
          <cell r="J110">
            <v>1</v>
          </cell>
          <cell r="K110">
            <v>1</v>
          </cell>
          <cell r="L110">
            <v>0</v>
          </cell>
          <cell r="M110">
            <v>1</v>
          </cell>
          <cell r="N110">
            <v>0</v>
          </cell>
          <cell r="O110">
            <v>1</v>
          </cell>
          <cell r="P110">
            <v>1</v>
          </cell>
          <cell r="Q110">
            <v>1</v>
          </cell>
          <cell r="R110">
            <v>0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0</v>
          </cell>
          <cell r="Y110">
            <v>1</v>
          </cell>
          <cell r="Z110">
            <v>0</v>
          </cell>
          <cell r="AA110">
            <v>18</v>
          </cell>
        </row>
        <row r="111">
          <cell r="A111" t="str">
            <v>A2462</v>
          </cell>
          <cell r="B111" t="str">
            <v>KHUSNUL KHATIMAH</v>
          </cell>
          <cell r="C111">
            <v>1</v>
          </cell>
          <cell r="D111">
            <v>1</v>
          </cell>
          <cell r="E111">
            <v>1</v>
          </cell>
          <cell r="F111">
            <v>1</v>
          </cell>
          <cell r="G111">
            <v>1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0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>
            <v>1</v>
          </cell>
          <cell r="T111">
            <v>1</v>
          </cell>
          <cell r="U111">
            <v>1</v>
          </cell>
          <cell r="V111">
            <v>1</v>
          </cell>
          <cell r="W111">
            <v>1</v>
          </cell>
          <cell r="X111">
            <v>1</v>
          </cell>
          <cell r="Y111">
            <v>1</v>
          </cell>
          <cell r="Z111">
            <v>0</v>
          </cell>
          <cell r="AA111">
            <v>22</v>
          </cell>
        </row>
        <row r="112">
          <cell r="A112" t="str">
            <v>A2507</v>
          </cell>
          <cell r="B112" t="str">
            <v>ARJUNA TANJUNG</v>
          </cell>
          <cell r="C112">
            <v>1</v>
          </cell>
          <cell r="D112">
            <v>1</v>
          </cell>
          <cell r="E112">
            <v>1</v>
          </cell>
          <cell r="F112">
            <v>1</v>
          </cell>
          <cell r="G112">
            <v>1</v>
          </cell>
          <cell r="H112">
            <v>1</v>
          </cell>
          <cell r="I112">
            <v>1</v>
          </cell>
          <cell r="J112">
            <v>1</v>
          </cell>
          <cell r="K112">
            <v>1</v>
          </cell>
          <cell r="L112">
            <v>1</v>
          </cell>
          <cell r="M112">
            <v>1</v>
          </cell>
          <cell r="N112">
            <v>0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W112">
            <v>1</v>
          </cell>
          <cell r="X112">
            <v>1</v>
          </cell>
          <cell r="Y112">
            <v>1</v>
          </cell>
          <cell r="Z112">
            <v>0</v>
          </cell>
          <cell r="AA112">
            <v>22</v>
          </cell>
        </row>
        <row r="113">
          <cell r="A113" t="str">
            <v>A2510</v>
          </cell>
          <cell r="B113" t="str">
            <v>THIFAL KHANSA NABILA</v>
          </cell>
          <cell r="C113">
            <v>1</v>
          </cell>
          <cell r="D113">
            <v>0</v>
          </cell>
          <cell r="E113">
            <v>1</v>
          </cell>
          <cell r="F113">
            <v>0</v>
          </cell>
          <cell r="G113">
            <v>1</v>
          </cell>
          <cell r="H113">
            <v>0</v>
          </cell>
          <cell r="I113">
            <v>0</v>
          </cell>
          <cell r="J113">
            <v>0</v>
          </cell>
          <cell r="K113">
            <v>1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1</v>
          </cell>
          <cell r="T113">
            <v>0</v>
          </cell>
          <cell r="U113">
            <v>1</v>
          </cell>
          <cell r="V113">
            <v>0</v>
          </cell>
          <cell r="W113">
            <v>1</v>
          </cell>
          <cell r="X113">
            <v>0</v>
          </cell>
          <cell r="Y113">
            <v>0</v>
          </cell>
          <cell r="Z113">
            <v>0</v>
          </cell>
          <cell r="AA113">
            <v>7</v>
          </cell>
        </row>
        <row r="114">
          <cell r="A114" t="str">
            <v>A2719</v>
          </cell>
          <cell r="B114" t="str">
            <v>DYAH AYU MIRA BELLA</v>
          </cell>
          <cell r="C114">
            <v>1</v>
          </cell>
          <cell r="D114">
            <v>1</v>
          </cell>
          <cell r="E114">
            <v>1</v>
          </cell>
          <cell r="F114">
            <v>1</v>
          </cell>
          <cell r="G114">
            <v>1</v>
          </cell>
          <cell r="H114">
            <v>1</v>
          </cell>
          <cell r="I114">
            <v>1</v>
          </cell>
          <cell r="J114">
            <v>0</v>
          </cell>
          <cell r="K114">
            <v>1</v>
          </cell>
          <cell r="L114">
            <v>1</v>
          </cell>
          <cell r="M114">
            <v>1</v>
          </cell>
          <cell r="N114">
            <v>0</v>
          </cell>
          <cell r="O114">
            <v>1</v>
          </cell>
          <cell r="P114">
            <v>1</v>
          </cell>
          <cell r="Q114">
            <v>1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  <cell r="V114">
            <v>0</v>
          </cell>
          <cell r="W114">
            <v>1</v>
          </cell>
          <cell r="X114">
            <v>1</v>
          </cell>
          <cell r="Y114">
            <v>1</v>
          </cell>
          <cell r="Z114">
            <v>0</v>
          </cell>
          <cell r="AA114">
            <v>20</v>
          </cell>
        </row>
        <row r="115">
          <cell r="A115" t="str">
            <v>A2782</v>
          </cell>
          <cell r="B115" t="str">
            <v>ADRIAL RAMDHANI</v>
          </cell>
          <cell r="C115">
            <v>1</v>
          </cell>
          <cell r="D115">
            <v>1</v>
          </cell>
          <cell r="E115">
            <v>1</v>
          </cell>
          <cell r="F115">
            <v>0</v>
          </cell>
          <cell r="G115">
            <v>1</v>
          </cell>
          <cell r="H115">
            <v>1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1</v>
          </cell>
          <cell r="P115">
            <v>1</v>
          </cell>
          <cell r="Q115">
            <v>1</v>
          </cell>
          <cell r="R115">
            <v>1</v>
          </cell>
          <cell r="S115">
            <v>1</v>
          </cell>
          <cell r="T115">
            <v>1</v>
          </cell>
          <cell r="U115">
            <v>1</v>
          </cell>
          <cell r="V115">
            <v>1</v>
          </cell>
          <cell r="W115">
            <v>1</v>
          </cell>
          <cell r="X115">
            <v>0</v>
          </cell>
          <cell r="Y115">
            <v>1</v>
          </cell>
          <cell r="Z115">
            <v>0</v>
          </cell>
          <cell r="AA115">
            <v>15</v>
          </cell>
        </row>
        <row r="116">
          <cell r="A116" t="str">
            <v>A2886</v>
          </cell>
          <cell r="B116" t="str">
            <v>ASA HIRASNA SEPTIANI</v>
          </cell>
          <cell r="C116">
            <v>1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0</v>
          </cell>
          <cell r="M116">
            <v>1</v>
          </cell>
          <cell r="N116">
            <v>0</v>
          </cell>
          <cell r="O116">
            <v>1</v>
          </cell>
          <cell r="P116">
            <v>0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0</v>
          </cell>
          <cell r="Y116">
            <v>1</v>
          </cell>
          <cell r="Z116">
            <v>0</v>
          </cell>
          <cell r="AA116">
            <v>19</v>
          </cell>
        </row>
        <row r="117">
          <cell r="A117" t="str">
            <v>A2925</v>
          </cell>
          <cell r="B117" t="str">
            <v>MARIA GORETTI DIAN PERMATA HADI</v>
          </cell>
          <cell r="C117">
            <v>1</v>
          </cell>
          <cell r="D117">
            <v>1</v>
          </cell>
          <cell r="E117">
            <v>1</v>
          </cell>
          <cell r="F117">
            <v>1</v>
          </cell>
          <cell r="G117">
            <v>1</v>
          </cell>
          <cell r="H117">
            <v>1</v>
          </cell>
          <cell r="I117">
            <v>1</v>
          </cell>
          <cell r="J117">
            <v>1</v>
          </cell>
          <cell r="K117">
            <v>1</v>
          </cell>
          <cell r="L117">
            <v>1</v>
          </cell>
          <cell r="M117">
            <v>1</v>
          </cell>
          <cell r="N117">
            <v>0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V117">
            <v>1</v>
          </cell>
          <cell r="W117">
            <v>1</v>
          </cell>
          <cell r="X117">
            <v>1</v>
          </cell>
          <cell r="Y117">
            <v>0</v>
          </cell>
          <cell r="Z117">
            <v>0</v>
          </cell>
          <cell r="AA117">
            <v>21</v>
          </cell>
        </row>
        <row r="118">
          <cell r="A118" t="str">
            <v>A2936</v>
          </cell>
          <cell r="B118" t="str">
            <v>DIMAS AGUNG NUGROHO</v>
          </cell>
          <cell r="C118">
            <v>1</v>
          </cell>
          <cell r="D118">
            <v>1</v>
          </cell>
          <cell r="E118">
            <v>1</v>
          </cell>
          <cell r="F118">
            <v>1</v>
          </cell>
          <cell r="G118">
            <v>1</v>
          </cell>
          <cell r="H118">
            <v>0</v>
          </cell>
          <cell r="I118">
            <v>1</v>
          </cell>
          <cell r="J118">
            <v>0</v>
          </cell>
          <cell r="K118">
            <v>1</v>
          </cell>
          <cell r="L118">
            <v>0</v>
          </cell>
          <cell r="M118">
            <v>1</v>
          </cell>
          <cell r="N118">
            <v>0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  <cell r="S118">
            <v>1</v>
          </cell>
          <cell r="T118">
            <v>0</v>
          </cell>
          <cell r="U118">
            <v>1</v>
          </cell>
          <cell r="V118">
            <v>0</v>
          </cell>
          <cell r="W118">
            <v>1</v>
          </cell>
          <cell r="X118">
            <v>1</v>
          </cell>
          <cell r="Y118">
            <v>1</v>
          </cell>
          <cell r="Z118">
            <v>0</v>
          </cell>
          <cell r="AA118">
            <v>17</v>
          </cell>
        </row>
        <row r="119">
          <cell r="A119" t="str">
            <v>A2937</v>
          </cell>
          <cell r="B119" t="str">
            <v>ALEXANDRO ELSIKA SOGE</v>
          </cell>
          <cell r="C119">
            <v>1</v>
          </cell>
          <cell r="D119">
            <v>1</v>
          </cell>
          <cell r="E119">
            <v>1</v>
          </cell>
          <cell r="F119">
            <v>1</v>
          </cell>
          <cell r="G119">
            <v>1</v>
          </cell>
          <cell r="H119">
            <v>0</v>
          </cell>
          <cell r="I119">
            <v>1</v>
          </cell>
          <cell r="J119">
            <v>1</v>
          </cell>
          <cell r="K119">
            <v>1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0</v>
          </cell>
          <cell r="U119">
            <v>1</v>
          </cell>
          <cell r="V119">
            <v>0</v>
          </cell>
          <cell r="W119">
            <v>1</v>
          </cell>
          <cell r="X119">
            <v>1</v>
          </cell>
          <cell r="Y119">
            <v>0</v>
          </cell>
          <cell r="Z119">
            <v>0</v>
          </cell>
          <cell r="AA119">
            <v>16</v>
          </cell>
        </row>
        <row r="120">
          <cell r="A120" t="str">
            <v>A2944</v>
          </cell>
          <cell r="B120" t="str">
            <v>I LUH LAKSMI EKA DEWI</v>
          </cell>
          <cell r="C120">
            <v>1</v>
          </cell>
          <cell r="D120">
            <v>1</v>
          </cell>
          <cell r="E120">
            <v>1</v>
          </cell>
          <cell r="F120">
            <v>1</v>
          </cell>
          <cell r="G120">
            <v>1</v>
          </cell>
          <cell r="H120">
            <v>1</v>
          </cell>
          <cell r="I120">
            <v>1</v>
          </cell>
          <cell r="J120">
            <v>1</v>
          </cell>
          <cell r="K120">
            <v>1</v>
          </cell>
          <cell r="L120">
            <v>0</v>
          </cell>
          <cell r="M120">
            <v>1</v>
          </cell>
          <cell r="N120">
            <v>0</v>
          </cell>
          <cell r="O120">
            <v>1</v>
          </cell>
          <cell r="P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X120">
            <v>1</v>
          </cell>
          <cell r="Y120">
            <v>1</v>
          </cell>
          <cell r="Z120">
            <v>0</v>
          </cell>
          <cell r="AA120">
            <v>21</v>
          </cell>
        </row>
        <row r="121">
          <cell r="A121" t="str">
            <v>A2953</v>
          </cell>
          <cell r="B121" t="str">
            <v>NAWANGWULAN DESIKUMALA</v>
          </cell>
          <cell r="C121">
            <v>1</v>
          </cell>
          <cell r="D121">
            <v>1</v>
          </cell>
          <cell r="E121">
            <v>1</v>
          </cell>
          <cell r="F121">
            <v>1</v>
          </cell>
          <cell r="G121">
            <v>1</v>
          </cell>
          <cell r="H121">
            <v>1</v>
          </cell>
          <cell r="I121">
            <v>1</v>
          </cell>
          <cell r="J121">
            <v>1</v>
          </cell>
          <cell r="K121">
            <v>1</v>
          </cell>
          <cell r="L121">
            <v>1</v>
          </cell>
          <cell r="M121">
            <v>1</v>
          </cell>
          <cell r="N121">
            <v>0</v>
          </cell>
          <cell r="O121">
            <v>1</v>
          </cell>
          <cell r="P121">
            <v>1</v>
          </cell>
          <cell r="Q121">
            <v>1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</v>
          </cell>
          <cell r="Y121">
            <v>1</v>
          </cell>
          <cell r="Z121">
            <v>0</v>
          </cell>
          <cell r="AA121">
            <v>22</v>
          </cell>
        </row>
        <row r="122">
          <cell r="A122" t="str">
            <v>A2961</v>
          </cell>
          <cell r="B122" t="str">
            <v>AGUNG PRASETYADI</v>
          </cell>
          <cell r="C122">
            <v>1</v>
          </cell>
          <cell r="D122">
            <v>1</v>
          </cell>
          <cell r="E122">
            <v>1</v>
          </cell>
          <cell r="F122">
            <v>1</v>
          </cell>
          <cell r="G122">
            <v>1</v>
          </cell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1</v>
          </cell>
          <cell r="M122">
            <v>1</v>
          </cell>
          <cell r="N122">
            <v>0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0</v>
          </cell>
          <cell r="AA122">
            <v>22</v>
          </cell>
        </row>
        <row r="123">
          <cell r="A123" t="str">
            <v>A3007</v>
          </cell>
          <cell r="B123" t="str">
            <v>MELLINDA VERAWATI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1</v>
          </cell>
          <cell r="I123">
            <v>1</v>
          </cell>
          <cell r="J123">
            <v>0</v>
          </cell>
          <cell r="K123">
            <v>0</v>
          </cell>
          <cell r="L123">
            <v>1</v>
          </cell>
          <cell r="M123">
            <v>1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1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  <cell r="W123">
            <v>0</v>
          </cell>
          <cell r="X123">
            <v>1</v>
          </cell>
          <cell r="Y123">
            <v>1</v>
          </cell>
          <cell r="Z123">
            <v>0</v>
          </cell>
          <cell r="AA123">
            <v>10</v>
          </cell>
        </row>
        <row r="124">
          <cell r="A124" t="str">
            <v>A3029</v>
          </cell>
          <cell r="B124" t="str">
            <v>EMMIA CLARITA BR TARIGAN</v>
          </cell>
          <cell r="C124">
            <v>1</v>
          </cell>
          <cell r="D124">
            <v>1</v>
          </cell>
          <cell r="E124">
            <v>1</v>
          </cell>
          <cell r="F124">
            <v>1</v>
          </cell>
          <cell r="G124">
            <v>1</v>
          </cell>
          <cell r="H124">
            <v>1</v>
          </cell>
          <cell r="I124">
            <v>1</v>
          </cell>
          <cell r="J124">
            <v>1</v>
          </cell>
          <cell r="K124">
            <v>1</v>
          </cell>
          <cell r="L124">
            <v>1</v>
          </cell>
          <cell r="M124">
            <v>1</v>
          </cell>
          <cell r="N124">
            <v>0</v>
          </cell>
          <cell r="O124">
            <v>1</v>
          </cell>
          <cell r="P124">
            <v>1</v>
          </cell>
          <cell r="Q124">
            <v>1</v>
          </cell>
          <cell r="R124">
            <v>0</v>
          </cell>
          <cell r="S124">
            <v>1</v>
          </cell>
          <cell r="T124">
            <v>1</v>
          </cell>
          <cell r="U124">
            <v>1</v>
          </cell>
          <cell r="V124">
            <v>1</v>
          </cell>
          <cell r="W124">
            <v>1</v>
          </cell>
          <cell r="X124">
            <v>0</v>
          </cell>
          <cell r="Y124">
            <v>1</v>
          </cell>
          <cell r="Z124">
            <v>0</v>
          </cell>
          <cell r="AA124">
            <v>20</v>
          </cell>
        </row>
        <row r="125">
          <cell r="A125" t="str">
            <v>A3117</v>
          </cell>
          <cell r="B125" t="str">
            <v>HAPSARI ARINTA</v>
          </cell>
          <cell r="C125">
            <v>1</v>
          </cell>
          <cell r="D125">
            <v>1</v>
          </cell>
          <cell r="E125">
            <v>1</v>
          </cell>
          <cell r="F125">
            <v>0</v>
          </cell>
          <cell r="G125">
            <v>1</v>
          </cell>
          <cell r="H125">
            <v>1</v>
          </cell>
          <cell r="I125">
            <v>1</v>
          </cell>
          <cell r="J125">
            <v>1</v>
          </cell>
          <cell r="K125">
            <v>1</v>
          </cell>
          <cell r="L125">
            <v>0</v>
          </cell>
          <cell r="M125">
            <v>1</v>
          </cell>
          <cell r="N125">
            <v>0</v>
          </cell>
          <cell r="O125">
            <v>1</v>
          </cell>
          <cell r="P125">
            <v>1</v>
          </cell>
          <cell r="Q125">
            <v>1</v>
          </cell>
          <cell r="R125">
            <v>0</v>
          </cell>
          <cell r="S125">
            <v>1</v>
          </cell>
          <cell r="T125">
            <v>1</v>
          </cell>
          <cell r="U125">
            <v>1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15</v>
          </cell>
        </row>
        <row r="126">
          <cell r="A126" t="str">
            <v>A3172</v>
          </cell>
          <cell r="B126" t="str">
            <v>NURYANI NURYANI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1</v>
          </cell>
          <cell r="M126">
            <v>0</v>
          </cell>
          <cell r="N126">
            <v>1</v>
          </cell>
          <cell r="O126">
            <v>1</v>
          </cell>
          <cell r="P126">
            <v>1</v>
          </cell>
          <cell r="Q126">
            <v>1</v>
          </cell>
          <cell r="R126">
            <v>1</v>
          </cell>
          <cell r="S126">
            <v>1</v>
          </cell>
          <cell r="T126">
            <v>1</v>
          </cell>
          <cell r="U126">
            <v>1</v>
          </cell>
          <cell r="V126">
            <v>1</v>
          </cell>
          <cell r="W126">
            <v>1</v>
          </cell>
          <cell r="X126">
            <v>1</v>
          </cell>
          <cell r="Y126">
            <v>1</v>
          </cell>
          <cell r="Z126">
            <v>0</v>
          </cell>
          <cell r="AA126">
            <v>22</v>
          </cell>
        </row>
        <row r="127">
          <cell r="A127" t="str">
            <v>A3218</v>
          </cell>
          <cell r="B127" t="str">
            <v>IRMA SEMBIRING</v>
          </cell>
          <cell r="C127">
            <v>1</v>
          </cell>
          <cell r="D127">
            <v>1</v>
          </cell>
          <cell r="E127">
            <v>1</v>
          </cell>
          <cell r="F127">
            <v>1</v>
          </cell>
          <cell r="G127">
            <v>1</v>
          </cell>
          <cell r="H127">
            <v>1</v>
          </cell>
          <cell r="I127">
            <v>1</v>
          </cell>
          <cell r="J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0</v>
          </cell>
          <cell r="O127">
            <v>1</v>
          </cell>
          <cell r="P127">
            <v>1</v>
          </cell>
          <cell r="Q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  <cell r="V127">
            <v>1</v>
          </cell>
          <cell r="W127">
            <v>1</v>
          </cell>
          <cell r="X127">
            <v>1</v>
          </cell>
          <cell r="Y127">
            <v>0</v>
          </cell>
          <cell r="Z127">
            <v>1</v>
          </cell>
          <cell r="AA127">
            <v>22</v>
          </cell>
        </row>
        <row r="128">
          <cell r="A128" t="str">
            <v>A3227</v>
          </cell>
          <cell r="B128" t="str">
            <v>AULIA TASYA AZZAHRA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0</v>
          </cell>
          <cell r="I128">
            <v>1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1</v>
          </cell>
          <cell r="P128">
            <v>1</v>
          </cell>
          <cell r="Q128">
            <v>1</v>
          </cell>
          <cell r="R128">
            <v>1</v>
          </cell>
          <cell r="S128">
            <v>1</v>
          </cell>
          <cell r="T128">
            <v>0</v>
          </cell>
          <cell r="U128">
            <v>1</v>
          </cell>
          <cell r="V128">
            <v>1</v>
          </cell>
          <cell r="W128">
            <v>1</v>
          </cell>
          <cell r="X128">
            <v>0</v>
          </cell>
          <cell r="Y128">
            <v>1</v>
          </cell>
          <cell r="Z128">
            <v>0</v>
          </cell>
          <cell r="AA128">
            <v>17</v>
          </cell>
        </row>
        <row r="129">
          <cell r="A129" t="str">
            <v>A3258</v>
          </cell>
          <cell r="B129" t="str">
            <v>CLARA DEVI MAHARANI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1</v>
          </cell>
          <cell r="N129">
            <v>0</v>
          </cell>
          <cell r="O129">
            <v>1</v>
          </cell>
          <cell r="P129">
            <v>1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0</v>
          </cell>
          <cell r="Y129">
            <v>1</v>
          </cell>
          <cell r="Z129">
            <v>0</v>
          </cell>
          <cell r="AA129">
            <v>20</v>
          </cell>
        </row>
        <row r="130">
          <cell r="A130" t="str">
            <v>A3259</v>
          </cell>
          <cell r="B130" t="str">
            <v>ALBERTUS CHRISTIAN ADE DARMAWAN</v>
          </cell>
          <cell r="C130">
            <v>1</v>
          </cell>
          <cell r="D130">
            <v>1</v>
          </cell>
          <cell r="E130">
            <v>1</v>
          </cell>
          <cell r="F130">
            <v>1</v>
          </cell>
          <cell r="G130">
            <v>1</v>
          </cell>
          <cell r="H130">
            <v>1</v>
          </cell>
          <cell r="I130">
            <v>1</v>
          </cell>
          <cell r="J130">
            <v>1</v>
          </cell>
          <cell r="K130">
            <v>1</v>
          </cell>
          <cell r="L130">
            <v>1</v>
          </cell>
          <cell r="M130">
            <v>1</v>
          </cell>
          <cell r="N130">
            <v>0</v>
          </cell>
          <cell r="O130">
            <v>1</v>
          </cell>
          <cell r="P130">
            <v>1</v>
          </cell>
          <cell r="Q130">
            <v>1</v>
          </cell>
          <cell r="R130">
            <v>1</v>
          </cell>
          <cell r="S130">
            <v>1</v>
          </cell>
          <cell r="T130">
            <v>1</v>
          </cell>
          <cell r="U130">
            <v>1</v>
          </cell>
          <cell r="V130">
            <v>1</v>
          </cell>
          <cell r="W130">
            <v>1</v>
          </cell>
          <cell r="X130">
            <v>1</v>
          </cell>
          <cell r="Y130">
            <v>1</v>
          </cell>
          <cell r="Z130">
            <v>0</v>
          </cell>
          <cell r="AA130">
            <v>22</v>
          </cell>
        </row>
        <row r="131">
          <cell r="A131" t="str">
            <v>A3273</v>
          </cell>
          <cell r="B131" t="str">
            <v>BINTANG MUTIARAJATI</v>
          </cell>
          <cell r="C131">
            <v>1</v>
          </cell>
          <cell r="D131">
            <v>1</v>
          </cell>
          <cell r="E131">
            <v>1</v>
          </cell>
          <cell r="F131">
            <v>1</v>
          </cell>
          <cell r="G131">
            <v>1</v>
          </cell>
          <cell r="H131">
            <v>0</v>
          </cell>
          <cell r="I131">
            <v>1</v>
          </cell>
          <cell r="J131">
            <v>1</v>
          </cell>
          <cell r="K131">
            <v>1</v>
          </cell>
          <cell r="L131">
            <v>0</v>
          </cell>
          <cell r="M131">
            <v>1</v>
          </cell>
          <cell r="N131">
            <v>0</v>
          </cell>
          <cell r="O131">
            <v>1</v>
          </cell>
          <cell r="P131">
            <v>1</v>
          </cell>
          <cell r="Q131">
            <v>1</v>
          </cell>
          <cell r="R131">
            <v>1</v>
          </cell>
          <cell r="S131">
            <v>1</v>
          </cell>
          <cell r="T131">
            <v>1</v>
          </cell>
          <cell r="U131">
            <v>1</v>
          </cell>
          <cell r="V131">
            <v>1</v>
          </cell>
          <cell r="W131">
            <v>1</v>
          </cell>
          <cell r="X131">
            <v>0</v>
          </cell>
          <cell r="Y131">
            <v>1</v>
          </cell>
          <cell r="Z131">
            <v>0</v>
          </cell>
          <cell r="AA131">
            <v>19</v>
          </cell>
        </row>
        <row r="132">
          <cell r="A132" t="str">
            <v>A3301</v>
          </cell>
          <cell r="B132" t="str">
            <v>MARIA SHINTA</v>
          </cell>
          <cell r="C132">
            <v>0</v>
          </cell>
          <cell r="D132">
            <v>0</v>
          </cell>
          <cell r="E132">
            <v>0</v>
          </cell>
          <cell r="F132">
            <v>1</v>
          </cell>
          <cell r="G132">
            <v>0</v>
          </cell>
          <cell r="H132">
            <v>0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0</v>
          </cell>
          <cell r="O132">
            <v>1</v>
          </cell>
          <cell r="P132">
            <v>0</v>
          </cell>
          <cell r="Q132">
            <v>1</v>
          </cell>
          <cell r="R132">
            <v>0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0</v>
          </cell>
          <cell r="AA132">
            <v>15</v>
          </cell>
        </row>
        <row r="133">
          <cell r="A133" t="str">
            <v>A3321</v>
          </cell>
          <cell r="B133" t="str">
            <v>DESTI RAHMAWATI</v>
          </cell>
          <cell r="C133">
            <v>0</v>
          </cell>
          <cell r="D133">
            <v>1</v>
          </cell>
          <cell r="E133">
            <v>1</v>
          </cell>
          <cell r="F133">
            <v>0</v>
          </cell>
          <cell r="G133">
            <v>1</v>
          </cell>
          <cell r="H133">
            <v>0</v>
          </cell>
          <cell r="I133">
            <v>1</v>
          </cell>
          <cell r="J133">
            <v>1</v>
          </cell>
          <cell r="K133">
            <v>1</v>
          </cell>
          <cell r="L133">
            <v>0</v>
          </cell>
          <cell r="M133">
            <v>1</v>
          </cell>
          <cell r="N133">
            <v>0</v>
          </cell>
          <cell r="O133">
            <v>1</v>
          </cell>
          <cell r="P133">
            <v>0</v>
          </cell>
          <cell r="Q133">
            <v>1</v>
          </cell>
          <cell r="R133">
            <v>0</v>
          </cell>
          <cell r="S133">
            <v>1</v>
          </cell>
          <cell r="T133">
            <v>1</v>
          </cell>
          <cell r="U133">
            <v>1</v>
          </cell>
          <cell r="V133">
            <v>1</v>
          </cell>
          <cell r="W133">
            <v>1</v>
          </cell>
          <cell r="X133">
            <v>0</v>
          </cell>
          <cell r="Y133">
            <v>1</v>
          </cell>
          <cell r="Z133">
            <v>0</v>
          </cell>
          <cell r="AA133">
            <v>15</v>
          </cell>
        </row>
        <row r="134">
          <cell r="A134" t="str">
            <v>A3358</v>
          </cell>
          <cell r="B134" t="str">
            <v>NOVIA PUTRIANA KUSUMAWATI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1</v>
          </cell>
          <cell r="H134">
            <v>0</v>
          </cell>
          <cell r="I134">
            <v>1</v>
          </cell>
          <cell r="J134">
            <v>0</v>
          </cell>
          <cell r="K134">
            <v>1</v>
          </cell>
          <cell r="L134">
            <v>0</v>
          </cell>
          <cell r="M134">
            <v>0</v>
          </cell>
          <cell r="N134">
            <v>0</v>
          </cell>
          <cell r="O134">
            <v>1</v>
          </cell>
          <cell r="P134">
            <v>0</v>
          </cell>
          <cell r="Q134">
            <v>0</v>
          </cell>
          <cell r="R134">
            <v>0</v>
          </cell>
          <cell r="S134">
            <v>1</v>
          </cell>
          <cell r="T134">
            <v>0</v>
          </cell>
          <cell r="U134">
            <v>0</v>
          </cell>
          <cell r="V134">
            <v>0</v>
          </cell>
          <cell r="W134">
            <v>1</v>
          </cell>
          <cell r="X134">
            <v>0</v>
          </cell>
          <cell r="Y134">
            <v>0</v>
          </cell>
          <cell r="Z134">
            <v>0</v>
          </cell>
          <cell r="AA134">
            <v>6</v>
          </cell>
        </row>
        <row r="135">
          <cell r="A135" t="str">
            <v>A3403</v>
          </cell>
          <cell r="B135" t="str">
            <v>PINKAN NDARU DEWANTARI</v>
          </cell>
          <cell r="C135">
            <v>1</v>
          </cell>
          <cell r="D135">
            <v>1</v>
          </cell>
          <cell r="E135">
            <v>1</v>
          </cell>
          <cell r="F135">
            <v>0</v>
          </cell>
          <cell r="G135">
            <v>1</v>
          </cell>
          <cell r="H135">
            <v>1</v>
          </cell>
          <cell r="I135">
            <v>1</v>
          </cell>
          <cell r="J135">
            <v>1</v>
          </cell>
          <cell r="K135">
            <v>0</v>
          </cell>
          <cell r="L135">
            <v>0</v>
          </cell>
          <cell r="M135">
            <v>1</v>
          </cell>
          <cell r="N135">
            <v>0</v>
          </cell>
          <cell r="O135">
            <v>1</v>
          </cell>
          <cell r="P135">
            <v>1</v>
          </cell>
          <cell r="Q135">
            <v>1</v>
          </cell>
          <cell r="R135">
            <v>0</v>
          </cell>
          <cell r="S135">
            <v>1</v>
          </cell>
          <cell r="T135">
            <v>1</v>
          </cell>
          <cell r="U135">
            <v>1</v>
          </cell>
          <cell r="V135">
            <v>1</v>
          </cell>
          <cell r="W135">
            <v>0</v>
          </cell>
          <cell r="X135">
            <v>0</v>
          </cell>
          <cell r="Y135">
            <v>1</v>
          </cell>
          <cell r="Z135">
            <v>0</v>
          </cell>
          <cell r="AA135">
            <v>16</v>
          </cell>
        </row>
        <row r="136">
          <cell r="A136" t="str">
            <v>A3404</v>
          </cell>
          <cell r="B136" t="str">
            <v>AYU SUKMAWATI</v>
          </cell>
          <cell r="C136">
            <v>1</v>
          </cell>
          <cell r="D136">
            <v>1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0</v>
          </cell>
          <cell r="O136">
            <v>1</v>
          </cell>
          <cell r="P136">
            <v>1</v>
          </cell>
          <cell r="Q136">
            <v>1</v>
          </cell>
          <cell r="R136">
            <v>1</v>
          </cell>
          <cell r="S136">
            <v>1</v>
          </cell>
          <cell r="T136">
            <v>1</v>
          </cell>
          <cell r="U136">
            <v>1</v>
          </cell>
          <cell r="V136">
            <v>1</v>
          </cell>
          <cell r="W136">
            <v>1</v>
          </cell>
          <cell r="X136">
            <v>1</v>
          </cell>
          <cell r="Y136">
            <v>0</v>
          </cell>
          <cell r="Z136">
            <v>1</v>
          </cell>
          <cell r="AA136">
            <v>22</v>
          </cell>
        </row>
        <row r="137">
          <cell r="A137" t="str">
            <v>A3406</v>
          </cell>
          <cell r="B137" t="str">
            <v>SEPTI MUNTE</v>
          </cell>
          <cell r="C137">
            <v>1</v>
          </cell>
          <cell r="D137">
            <v>1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0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1</v>
          </cell>
          <cell r="Y137">
            <v>1</v>
          </cell>
          <cell r="Z137">
            <v>0</v>
          </cell>
          <cell r="AA137">
            <v>22</v>
          </cell>
        </row>
        <row r="138">
          <cell r="A138" t="str">
            <v>A3408</v>
          </cell>
          <cell r="B138" t="str">
            <v>AGISTA WIGI NUROINI</v>
          </cell>
          <cell r="C138">
            <v>1</v>
          </cell>
          <cell r="D138">
            <v>1</v>
          </cell>
          <cell r="E138">
            <v>1</v>
          </cell>
          <cell r="F138">
            <v>0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0</v>
          </cell>
          <cell r="M138">
            <v>1</v>
          </cell>
          <cell r="N138">
            <v>0</v>
          </cell>
          <cell r="O138">
            <v>1</v>
          </cell>
          <cell r="P138">
            <v>1</v>
          </cell>
          <cell r="Q138">
            <v>1</v>
          </cell>
          <cell r="R138">
            <v>0</v>
          </cell>
          <cell r="S138">
            <v>1</v>
          </cell>
          <cell r="T138">
            <v>0</v>
          </cell>
          <cell r="U138">
            <v>1</v>
          </cell>
          <cell r="V138">
            <v>1</v>
          </cell>
          <cell r="W138">
            <v>1</v>
          </cell>
          <cell r="X138">
            <v>1</v>
          </cell>
          <cell r="Y138">
            <v>1</v>
          </cell>
          <cell r="Z138">
            <v>0</v>
          </cell>
          <cell r="AA138">
            <v>18</v>
          </cell>
        </row>
        <row r="139">
          <cell r="A139" t="str">
            <v>A3451</v>
          </cell>
          <cell r="B139" t="str">
            <v>MARCELLINA PUTRI</v>
          </cell>
          <cell r="C139">
            <v>1</v>
          </cell>
          <cell r="D139">
            <v>1</v>
          </cell>
          <cell r="E139">
            <v>1</v>
          </cell>
          <cell r="F139">
            <v>1</v>
          </cell>
          <cell r="G139">
            <v>1</v>
          </cell>
          <cell r="H139">
            <v>1</v>
          </cell>
          <cell r="I139">
            <v>1</v>
          </cell>
          <cell r="J139">
            <v>1</v>
          </cell>
          <cell r="K139">
            <v>1</v>
          </cell>
          <cell r="L139">
            <v>1</v>
          </cell>
          <cell r="M139">
            <v>1</v>
          </cell>
          <cell r="N139">
            <v>0</v>
          </cell>
          <cell r="O139">
            <v>1</v>
          </cell>
          <cell r="P139">
            <v>1</v>
          </cell>
          <cell r="Q139">
            <v>1</v>
          </cell>
          <cell r="R139">
            <v>1</v>
          </cell>
          <cell r="S139">
            <v>1</v>
          </cell>
          <cell r="T139">
            <v>0</v>
          </cell>
          <cell r="U139">
            <v>1</v>
          </cell>
          <cell r="V139">
            <v>1</v>
          </cell>
          <cell r="W139">
            <v>1</v>
          </cell>
          <cell r="X139">
            <v>0</v>
          </cell>
          <cell r="Y139">
            <v>1</v>
          </cell>
          <cell r="Z139">
            <v>0</v>
          </cell>
          <cell r="AA139">
            <v>20</v>
          </cell>
        </row>
        <row r="140">
          <cell r="A140" t="str">
            <v>A3456</v>
          </cell>
          <cell r="B140" t="str">
            <v>FEBY KURNIA</v>
          </cell>
          <cell r="C140">
            <v>1</v>
          </cell>
          <cell r="D140">
            <v>1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1</v>
          </cell>
          <cell r="J140">
            <v>1</v>
          </cell>
          <cell r="K140">
            <v>1</v>
          </cell>
          <cell r="L140">
            <v>1</v>
          </cell>
          <cell r="M140">
            <v>0</v>
          </cell>
          <cell r="N140">
            <v>1</v>
          </cell>
          <cell r="O140">
            <v>1</v>
          </cell>
          <cell r="P140">
            <v>1</v>
          </cell>
          <cell r="Q140">
            <v>1</v>
          </cell>
          <cell r="R140">
            <v>1</v>
          </cell>
          <cell r="S140">
            <v>1</v>
          </cell>
          <cell r="T140">
            <v>1</v>
          </cell>
          <cell r="U140">
            <v>1</v>
          </cell>
          <cell r="V140">
            <v>1</v>
          </cell>
          <cell r="W140">
            <v>1</v>
          </cell>
          <cell r="X140">
            <v>1</v>
          </cell>
          <cell r="Y140">
            <v>1</v>
          </cell>
          <cell r="Z140">
            <v>0</v>
          </cell>
          <cell r="AA140">
            <v>22</v>
          </cell>
        </row>
        <row r="141">
          <cell r="A141" t="str">
            <v>A3474</v>
          </cell>
          <cell r="B141" t="str">
            <v>IRMA TRIANA</v>
          </cell>
          <cell r="C141">
            <v>1</v>
          </cell>
          <cell r="D141">
            <v>1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  <cell r="L141">
            <v>1</v>
          </cell>
          <cell r="M141">
            <v>1</v>
          </cell>
          <cell r="N141">
            <v>0</v>
          </cell>
          <cell r="O141">
            <v>1</v>
          </cell>
          <cell r="P141">
            <v>1</v>
          </cell>
          <cell r="Q141">
            <v>1</v>
          </cell>
          <cell r="R141">
            <v>0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0</v>
          </cell>
          <cell r="AA141">
            <v>21</v>
          </cell>
        </row>
        <row r="142">
          <cell r="A142" t="str">
            <v>A3475</v>
          </cell>
          <cell r="B142" t="str">
            <v>SEPTIANA DWI LESTARI PURBANINGRUM</v>
          </cell>
          <cell r="C142">
            <v>1</v>
          </cell>
          <cell r="D142">
            <v>0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0</v>
          </cell>
          <cell r="J142">
            <v>0</v>
          </cell>
          <cell r="K142">
            <v>1</v>
          </cell>
          <cell r="L142">
            <v>0</v>
          </cell>
          <cell r="M142">
            <v>1</v>
          </cell>
          <cell r="N142">
            <v>0</v>
          </cell>
          <cell r="O142">
            <v>1</v>
          </cell>
          <cell r="P142">
            <v>1</v>
          </cell>
          <cell r="Q142">
            <v>1</v>
          </cell>
          <cell r="R142">
            <v>1</v>
          </cell>
          <cell r="S142">
            <v>1</v>
          </cell>
          <cell r="T142">
            <v>1</v>
          </cell>
          <cell r="U142">
            <v>1</v>
          </cell>
          <cell r="V142">
            <v>1</v>
          </cell>
          <cell r="W142">
            <v>1</v>
          </cell>
          <cell r="X142">
            <v>0</v>
          </cell>
          <cell r="Y142">
            <v>1</v>
          </cell>
          <cell r="Z142">
            <v>0</v>
          </cell>
          <cell r="AA142">
            <v>17</v>
          </cell>
        </row>
        <row r="143">
          <cell r="A143" t="str">
            <v>A3476</v>
          </cell>
          <cell r="B143" t="str">
            <v>PRILLA IMADIANA FAJRIN</v>
          </cell>
          <cell r="C143">
            <v>1</v>
          </cell>
          <cell r="D143">
            <v>1</v>
          </cell>
          <cell r="E143">
            <v>1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1</v>
          </cell>
          <cell r="M143">
            <v>1</v>
          </cell>
          <cell r="N143">
            <v>0</v>
          </cell>
          <cell r="O143">
            <v>1</v>
          </cell>
          <cell r="P143">
            <v>1</v>
          </cell>
          <cell r="Q143">
            <v>1</v>
          </cell>
          <cell r="R143">
            <v>1</v>
          </cell>
          <cell r="S143">
            <v>0</v>
          </cell>
          <cell r="T143">
            <v>0</v>
          </cell>
          <cell r="U143">
            <v>1</v>
          </cell>
          <cell r="V143">
            <v>1</v>
          </cell>
          <cell r="W143">
            <v>1</v>
          </cell>
          <cell r="X143">
            <v>1</v>
          </cell>
          <cell r="Y143">
            <v>1</v>
          </cell>
          <cell r="Z143">
            <v>0</v>
          </cell>
          <cell r="AA143">
            <v>20</v>
          </cell>
        </row>
        <row r="144">
          <cell r="A144" t="str">
            <v>A3479</v>
          </cell>
          <cell r="B144" t="str">
            <v>VASSYA DIAN</v>
          </cell>
          <cell r="C144">
            <v>1</v>
          </cell>
          <cell r="D144">
            <v>1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0</v>
          </cell>
          <cell r="K144">
            <v>1</v>
          </cell>
          <cell r="L144">
            <v>1</v>
          </cell>
          <cell r="M144">
            <v>0</v>
          </cell>
          <cell r="N144">
            <v>1</v>
          </cell>
          <cell r="O144">
            <v>1</v>
          </cell>
          <cell r="P144">
            <v>1</v>
          </cell>
          <cell r="Q144">
            <v>1</v>
          </cell>
          <cell r="R144">
            <v>1</v>
          </cell>
          <cell r="S144">
            <v>1</v>
          </cell>
          <cell r="T144">
            <v>1</v>
          </cell>
          <cell r="U144">
            <v>1</v>
          </cell>
          <cell r="V144">
            <v>1</v>
          </cell>
          <cell r="W144">
            <v>1</v>
          </cell>
          <cell r="X144">
            <v>1</v>
          </cell>
          <cell r="Y144">
            <v>0</v>
          </cell>
          <cell r="Z144">
            <v>0</v>
          </cell>
          <cell r="AA144">
            <v>20</v>
          </cell>
        </row>
        <row r="145">
          <cell r="A145" t="str">
            <v>A3534</v>
          </cell>
          <cell r="B145" t="str">
            <v>RIZNA NOVALINDA WARDANA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1</v>
          </cell>
          <cell r="R145">
            <v>0</v>
          </cell>
          <cell r="S145">
            <v>1</v>
          </cell>
          <cell r="T145">
            <v>0</v>
          </cell>
          <cell r="U145">
            <v>1</v>
          </cell>
          <cell r="V145">
            <v>0</v>
          </cell>
          <cell r="W145">
            <v>1</v>
          </cell>
          <cell r="X145">
            <v>0</v>
          </cell>
          <cell r="Y145">
            <v>1</v>
          </cell>
          <cell r="Z145">
            <v>0</v>
          </cell>
          <cell r="AA145">
            <v>5</v>
          </cell>
        </row>
        <row r="146">
          <cell r="A146" t="str">
            <v>A3547</v>
          </cell>
          <cell r="B146" t="str">
            <v>SHERAVINA NADANTI</v>
          </cell>
          <cell r="C146">
            <v>1</v>
          </cell>
          <cell r="D146">
            <v>1</v>
          </cell>
          <cell r="E146">
            <v>1</v>
          </cell>
          <cell r="F146">
            <v>1</v>
          </cell>
          <cell r="G146">
            <v>1</v>
          </cell>
          <cell r="H146">
            <v>0</v>
          </cell>
          <cell r="I146">
            <v>1</v>
          </cell>
          <cell r="J146">
            <v>1</v>
          </cell>
          <cell r="K146">
            <v>1</v>
          </cell>
          <cell r="L146">
            <v>0</v>
          </cell>
          <cell r="M146">
            <v>0</v>
          </cell>
          <cell r="N146">
            <v>0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0</v>
          </cell>
          <cell r="U146">
            <v>1</v>
          </cell>
          <cell r="V146">
            <v>0</v>
          </cell>
          <cell r="W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15</v>
          </cell>
        </row>
        <row r="147">
          <cell r="A147" t="str">
            <v>A3558</v>
          </cell>
          <cell r="B147" t="str">
            <v>Andi Sofie Febrina Salshabila</v>
          </cell>
          <cell r="C147">
            <v>1</v>
          </cell>
          <cell r="D147">
            <v>1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J147">
            <v>1</v>
          </cell>
          <cell r="K147">
            <v>1</v>
          </cell>
          <cell r="L147">
            <v>1</v>
          </cell>
          <cell r="M147">
            <v>1</v>
          </cell>
          <cell r="N147">
            <v>0</v>
          </cell>
          <cell r="O147">
            <v>1</v>
          </cell>
          <cell r="P147">
            <v>1</v>
          </cell>
          <cell r="Q147">
            <v>1</v>
          </cell>
          <cell r="R147">
            <v>1</v>
          </cell>
          <cell r="S147">
            <v>1</v>
          </cell>
          <cell r="T147">
            <v>1</v>
          </cell>
          <cell r="U147">
            <v>1</v>
          </cell>
          <cell r="V147">
            <v>1</v>
          </cell>
          <cell r="W147">
            <v>1</v>
          </cell>
          <cell r="X147">
            <v>1</v>
          </cell>
          <cell r="Y147">
            <v>1</v>
          </cell>
          <cell r="Z147">
            <v>0</v>
          </cell>
          <cell r="AA147">
            <v>22</v>
          </cell>
        </row>
        <row r="148">
          <cell r="A148" t="str">
            <v>A3597</v>
          </cell>
          <cell r="B148" t="str">
            <v>WINDI AYUNI SIJABAT</v>
          </cell>
          <cell r="C148">
            <v>1</v>
          </cell>
          <cell r="D148">
            <v>1</v>
          </cell>
          <cell r="E148">
            <v>1</v>
          </cell>
          <cell r="F148">
            <v>1</v>
          </cell>
          <cell r="G148">
            <v>1</v>
          </cell>
          <cell r="H148">
            <v>1</v>
          </cell>
          <cell r="I148">
            <v>1</v>
          </cell>
          <cell r="J148">
            <v>1</v>
          </cell>
          <cell r="K148">
            <v>1</v>
          </cell>
          <cell r="L148">
            <v>0</v>
          </cell>
          <cell r="M148">
            <v>1</v>
          </cell>
          <cell r="N148">
            <v>0</v>
          </cell>
          <cell r="O148">
            <v>1</v>
          </cell>
          <cell r="P148">
            <v>1</v>
          </cell>
          <cell r="Q148">
            <v>1</v>
          </cell>
          <cell r="R148">
            <v>1</v>
          </cell>
          <cell r="S148">
            <v>1</v>
          </cell>
          <cell r="T148">
            <v>1</v>
          </cell>
          <cell r="U148">
            <v>1</v>
          </cell>
          <cell r="V148">
            <v>1</v>
          </cell>
          <cell r="W148">
            <v>1</v>
          </cell>
          <cell r="X148">
            <v>1</v>
          </cell>
          <cell r="Y148">
            <v>1</v>
          </cell>
          <cell r="Z148">
            <v>0</v>
          </cell>
          <cell r="AA148">
            <v>21</v>
          </cell>
        </row>
        <row r="149">
          <cell r="A149" t="str">
            <v>A3599</v>
          </cell>
          <cell r="B149" t="str">
            <v>HANIFAH RAHMADHANI</v>
          </cell>
          <cell r="C149">
            <v>1</v>
          </cell>
          <cell r="D149">
            <v>1</v>
          </cell>
          <cell r="E149">
            <v>1</v>
          </cell>
          <cell r="F149">
            <v>1</v>
          </cell>
          <cell r="G149">
            <v>1</v>
          </cell>
          <cell r="H149">
            <v>1</v>
          </cell>
          <cell r="I149">
            <v>1</v>
          </cell>
          <cell r="J149">
            <v>1</v>
          </cell>
          <cell r="K149">
            <v>1</v>
          </cell>
          <cell r="L149">
            <v>0</v>
          </cell>
          <cell r="M149">
            <v>0</v>
          </cell>
          <cell r="N149">
            <v>0</v>
          </cell>
          <cell r="O149">
            <v>1</v>
          </cell>
          <cell r="P149">
            <v>1</v>
          </cell>
          <cell r="Q149">
            <v>1</v>
          </cell>
          <cell r="R149">
            <v>1</v>
          </cell>
          <cell r="S149">
            <v>1</v>
          </cell>
          <cell r="T149">
            <v>1</v>
          </cell>
          <cell r="U149">
            <v>1</v>
          </cell>
          <cell r="V149">
            <v>1</v>
          </cell>
          <cell r="W149">
            <v>1</v>
          </cell>
          <cell r="X149">
            <v>1</v>
          </cell>
          <cell r="Y149">
            <v>1</v>
          </cell>
          <cell r="Z149">
            <v>0</v>
          </cell>
          <cell r="AA149">
            <v>20</v>
          </cell>
        </row>
        <row r="150">
          <cell r="A150" t="str">
            <v>A3601</v>
          </cell>
          <cell r="B150" t="str">
            <v>VIRGINIA LORENSA NUGRAHA</v>
          </cell>
          <cell r="C150">
            <v>1</v>
          </cell>
          <cell r="D150">
            <v>1</v>
          </cell>
          <cell r="E150">
            <v>1</v>
          </cell>
          <cell r="F150">
            <v>0</v>
          </cell>
          <cell r="G150">
            <v>1</v>
          </cell>
          <cell r="H150">
            <v>1</v>
          </cell>
          <cell r="I150">
            <v>1</v>
          </cell>
          <cell r="J150">
            <v>0</v>
          </cell>
          <cell r="K150">
            <v>1</v>
          </cell>
          <cell r="L150">
            <v>1</v>
          </cell>
          <cell r="M150">
            <v>1</v>
          </cell>
          <cell r="N150">
            <v>0</v>
          </cell>
          <cell r="O150">
            <v>1</v>
          </cell>
          <cell r="P150">
            <v>1</v>
          </cell>
          <cell r="Q150">
            <v>1</v>
          </cell>
          <cell r="R150">
            <v>0</v>
          </cell>
          <cell r="S150">
            <v>1</v>
          </cell>
          <cell r="T150">
            <v>1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1</v>
          </cell>
          <cell r="Z150">
            <v>0</v>
          </cell>
          <cell r="AA150">
            <v>15</v>
          </cell>
        </row>
        <row r="151">
          <cell r="A151" t="str">
            <v>A3622</v>
          </cell>
          <cell r="B151" t="str">
            <v>RAVELLINA NAIA SAFITRI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1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1</v>
          </cell>
          <cell r="Y151">
            <v>0</v>
          </cell>
          <cell r="Z151">
            <v>0</v>
          </cell>
          <cell r="AA151">
            <v>2</v>
          </cell>
        </row>
        <row r="152">
          <cell r="A152" t="str">
            <v>A3721</v>
          </cell>
          <cell r="B152" t="str">
            <v>ABYAN BARI BHRAMANTA</v>
          </cell>
          <cell r="C152">
            <v>1</v>
          </cell>
          <cell r="D152">
            <v>1</v>
          </cell>
          <cell r="E152">
            <v>1</v>
          </cell>
          <cell r="F152">
            <v>1</v>
          </cell>
          <cell r="G152">
            <v>1</v>
          </cell>
          <cell r="H152">
            <v>0</v>
          </cell>
          <cell r="I152">
            <v>1</v>
          </cell>
          <cell r="J152">
            <v>1</v>
          </cell>
          <cell r="K152">
            <v>1</v>
          </cell>
          <cell r="L152">
            <v>0</v>
          </cell>
          <cell r="M152">
            <v>0</v>
          </cell>
          <cell r="N152">
            <v>0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0</v>
          </cell>
          <cell r="T152">
            <v>0</v>
          </cell>
          <cell r="U152">
            <v>1</v>
          </cell>
          <cell r="V152">
            <v>1</v>
          </cell>
          <cell r="W152">
            <v>1</v>
          </cell>
          <cell r="X152">
            <v>0</v>
          </cell>
          <cell r="Y152">
            <v>1</v>
          </cell>
          <cell r="Z152">
            <v>0</v>
          </cell>
          <cell r="AA152">
            <v>16</v>
          </cell>
        </row>
        <row r="153">
          <cell r="A153" t="str">
            <v>A3728</v>
          </cell>
          <cell r="B153" t="str">
            <v>MUHAMMAD ARDIAN SETYO KUSUMO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1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1</v>
          </cell>
        </row>
        <row r="154">
          <cell r="A154" t="str">
            <v>A3743</v>
          </cell>
          <cell r="B154" t="str">
            <v>PUTRI RAMADHANI</v>
          </cell>
          <cell r="C154">
            <v>1</v>
          </cell>
          <cell r="D154">
            <v>1</v>
          </cell>
          <cell r="E154">
            <v>1</v>
          </cell>
          <cell r="F154">
            <v>1</v>
          </cell>
          <cell r="G154">
            <v>1</v>
          </cell>
          <cell r="H154">
            <v>1</v>
          </cell>
          <cell r="I154">
            <v>1</v>
          </cell>
          <cell r="J154">
            <v>1</v>
          </cell>
          <cell r="K154">
            <v>1</v>
          </cell>
          <cell r="L154">
            <v>0</v>
          </cell>
          <cell r="M154">
            <v>0</v>
          </cell>
          <cell r="N154">
            <v>1</v>
          </cell>
          <cell r="O154">
            <v>1</v>
          </cell>
          <cell r="P154">
            <v>1</v>
          </cell>
          <cell r="Q154">
            <v>1</v>
          </cell>
          <cell r="R154">
            <v>1</v>
          </cell>
          <cell r="S154">
            <v>1</v>
          </cell>
          <cell r="T154">
            <v>1</v>
          </cell>
          <cell r="U154">
            <v>1</v>
          </cell>
          <cell r="V154">
            <v>0</v>
          </cell>
          <cell r="W154">
            <v>1</v>
          </cell>
          <cell r="X154">
            <v>1</v>
          </cell>
          <cell r="Y154">
            <v>1</v>
          </cell>
          <cell r="Z154">
            <v>0</v>
          </cell>
          <cell r="AA154">
            <v>20</v>
          </cell>
        </row>
        <row r="155">
          <cell r="A155" t="str">
            <v>A3752</v>
          </cell>
          <cell r="B155" t="str">
            <v>MEYTA ANDIRA</v>
          </cell>
          <cell r="C155">
            <v>0</v>
          </cell>
          <cell r="D155">
            <v>0</v>
          </cell>
          <cell r="E155">
            <v>1</v>
          </cell>
          <cell r="F155">
            <v>1</v>
          </cell>
          <cell r="G155">
            <v>1</v>
          </cell>
          <cell r="H155">
            <v>1</v>
          </cell>
          <cell r="I155">
            <v>1</v>
          </cell>
          <cell r="J155">
            <v>1</v>
          </cell>
          <cell r="K155">
            <v>1</v>
          </cell>
          <cell r="L155">
            <v>0</v>
          </cell>
          <cell r="M155">
            <v>1</v>
          </cell>
          <cell r="N155">
            <v>0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0</v>
          </cell>
          <cell r="Y155">
            <v>1</v>
          </cell>
          <cell r="Z155">
            <v>0</v>
          </cell>
          <cell r="AA155">
            <v>18</v>
          </cell>
        </row>
        <row r="156">
          <cell r="A156" t="str">
            <v>A3754</v>
          </cell>
          <cell r="B156" t="str">
            <v>FIRDA NUR KARIMA</v>
          </cell>
          <cell r="C156">
            <v>1</v>
          </cell>
          <cell r="D156">
            <v>1</v>
          </cell>
          <cell r="E156">
            <v>1</v>
          </cell>
          <cell r="F156">
            <v>1</v>
          </cell>
          <cell r="G156">
            <v>1</v>
          </cell>
          <cell r="H156">
            <v>1</v>
          </cell>
          <cell r="I156">
            <v>1</v>
          </cell>
          <cell r="J156">
            <v>1</v>
          </cell>
          <cell r="K156">
            <v>1</v>
          </cell>
          <cell r="L156">
            <v>1</v>
          </cell>
          <cell r="M156">
            <v>1</v>
          </cell>
          <cell r="N156">
            <v>0</v>
          </cell>
          <cell r="O156">
            <v>1</v>
          </cell>
          <cell r="P156">
            <v>1</v>
          </cell>
          <cell r="Q156">
            <v>1</v>
          </cell>
          <cell r="R156">
            <v>1</v>
          </cell>
          <cell r="S156">
            <v>1</v>
          </cell>
          <cell r="T156">
            <v>1</v>
          </cell>
          <cell r="U156">
            <v>1</v>
          </cell>
          <cell r="V156">
            <v>1</v>
          </cell>
          <cell r="W156">
            <v>1</v>
          </cell>
          <cell r="X156">
            <v>0</v>
          </cell>
          <cell r="Y156">
            <v>1</v>
          </cell>
          <cell r="Z156">
            <v>0</v>
          </cell>
          <cell r="AA156">
            <v>21</v>
          </cell>
        </row>
        <row r="157">
          <cell r="A157" t="str">
            <v>A3785</v>
          </cell>
          <cell r="B157" t="str">
            <v>MUHAMMAD DAFA FEBRIANSYAH</v>
          </cell>
          <cell r="C157">
            <v>1</v>
          </cell>
          <cell r="D157">
            <v>1</v>
          </cell>
          <cell r="E157">
            <v>1</v>
          </cell>
          <cell r="F157">
            <v>0</v>
          </cell>
          <cell r="G157">
            <v>1</v>
          </cell>
          <cell r="H157">
            <v>0</v>
          </cell>
          <cell r="I157">
            <v>1</v>
          </cell>
          <cell r="J157">
            <v>1</v>
          </cell>
          <cell r="K157">
            <v>1</v>
          </cell>
          <cell r="L157">
            <v>0</v>
          </cell>
          <cell r="M157">
            <v>1</v>
          </cell>
          <cell r="N157">
            <v>0</v>
          </cell>
          <cell r="O157">
            <v>1</v>
          </cell>
          <cell r="P157">
            <v>1</v>
          </cell>
          <cell r="Q157">
            <v>1</v>
          </cell>
          <cell r="R157">
            <v>0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0</v>
          </cell>
          <cell r="AA157">
            <v>18</v>
          </cell>
        </row>
        <row r="158">
          <cell r="A158" t="str">
            <v>A3826</v>
          </cell>
          <cell r="B158" t="str">
            <v>IRENE INTAN PRADISTA</v>
          </cell>
          <cell r="C158">
            <v>1</v>
          </cell>
          <cell r="D158">
            <v>0</v>
          </cell>
          <cell r="E158">
            <v>1</v>
          </cell>
          <cell r="F158">
            <v>1</v>
          </cell>
          <cell r="G158">
            <v>1</v>
          </cell>
          <cell r="H158">
            <v>0</v>
          </cell>
          <cell r="I158">
            <v>1</v>
          </cell>
          <cell r="J158">
            <v>1</v>
          </cell>
          <cell r="K158">
            <v>1</v>
          </cell>
          <cell r="L158">
            <v>0</v>
          </cell>
          <cell r="M158">
            <v>0</v>
          </cell>
          <cell r="N158">
            <v>0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>
            <v>0</v>
          </cell>
          <cell r="U158">
            <v>1</v>
          </cell>
          <cell r="V158">
            <v>1</v>
          </cell>
          <cell r="W158">
            <v>1</v>
          </cell>
          <cell r="X158">
            <v>0</v>
          </cell>
          <cell r="Y158">
            <v>1</v>
          </cell>
          <cell r="Z158">
            <v>0</v>
          </cell>
          <cell r="AA158">
            <v>16</v>
          </cell>
        </row>
        <row r="159">
          <cell r="A159" t="str">
            <v>A3833</v>
          </cell>
          <cell r="B159" t="str">
            <v>MUHAMMAD SUBHAN</v>
          </cell>
          <cell r="C159">
            <v>1</v>
          </cell>
          <cell r="D159">
            <v>1</v>
          </cell>
          <cell r="E159">
            <v>1</v>
          </cell>
          <cell r="F159">
            <v>1</v>
          </cell>
          <cell r="G159">
            <v>1</v>
          </cell>
          <cell r="H159">
            <v>1</v>
          </cell>
          <cell r="I159">
            <v>1</v>
          </cell>
          <cell r="J159">
            <v>1</v>
          </cell>
          <cell r="K159">
            <v>1</v>
          </cell>
          <cell r="L159">
            <v>1</v>
          </cell>
          <cell r="M159">
            <v>1</v>
          </cell>
          <cell r="N159">
            <v>0</v>
          </cell>
          <cell r="O159">
            <v>1</v>
          </cell>
          <cell r="P159">
            <v>1</v>
          </cell>
          <cell r="Q159">
            <v>1</v>
          </cell>
          <cell r="R159">
            <v>1</v>
          </cell>
          <cell r="S159">
            <v>1</v>
          </cell>
          <cell r="T159">
            <v>1</v>
          </cell>
          <cell r="U159">
            <v>1</v>
          </cell>
          <cell r="V159">
            <v>1</v>
          </cell>
          <cell r="W159">
            <v>1</v>
          </cell>
          <cell r="X159">
            <v>1</v>
          </cell>
          <cell r="Y159">
            <v>0</v>
          </cell>
          <cell r="Z159">
            <v>1</v>
          </cell>
          <cell r="AA159">
            <v>22</v>
          </cell>
        </row>
        <row r="160">
          <cell r="A160" t="str">
            <v>A3840</v>
          </cell>
          <cell r="B160" t="str">
            <v>NATHANIA PUTRI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</v>
          </cell>
          <cell r="N160">
            <v>0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1</v>
          </cell>
          <cell r="Y160">
            <v>0</v>
          </cell>
          <cell r="Z160">
            <v>0</v>
          </cell>
          <cell r="AA160">
            <v>3</v>
          </cell>
        </row>
        <row r="161">
          <cell r="A161" t="str">
            <v>A3877</v>
          </cell>
          <cell r="B161" t="str">
            <v>FELSA INKIRIWANG</v>
          </cell>
          <cell r="C161">
            <v>0</v>
          </cell>
          <cell r="D161">
            <v>0</v>
          </cell>
          <cell r="E161">
            <v>1</v>
          </cell>
          <cell r="F161">
            <v>1</v>
          </cell>
          <cell r="G161">
            <v>1</v>
          </cell>
          <cell r="H161">
            <v>0</v>
          </cell>
          <cell r="I161">
            <v>0</v>
          </cell>
          <cell r="J161">
            <v>1</v>
          </cell>
          <cell r="K161">
            <v>0</v>
          </cell>
          <cell r="L161">
            <v>1</v>
          </cell>
          <cell r="M161">
            <v>1</v>
          </cell>
          <cell r="N161">
            <v>1</v>
          </cell>
          <cell r="O161">
            <v>0</v>
          </cell>
          <cell r="P161">
            <v>0</v>
          </cell>
          <cell r="Q161">
            <v>0</v>
          </cell>
          <cell r="R161">
            <v>1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1</v>
          </cell>
          <cell r="X161">
            <v>1</v>
          </cell>
          <cell r="Y161">
            <v>0</v>
          </cell>
          <cell r="Z161">
            <v>1</v>
          </cell>
          <cell r="AA161">
            <v>11</v>
          </cell>
        </row>
        <row r="162">
          <cell r="A162" t="str">
            <v>A3899</v>
          </cell>
          <cell r="B162" t="str">
            <v>ZAHRA FATIHAH MIFTAHURRAHMAH</v>
          </cell>
          <cell r="C162">
            <v>1</v>
          </cell>
          <cell r="D162">
            <v>1</v>
          </cell>
          <cell r="E162">
            <v>1</v>
          </cell>
          <cell r="F162">
            <v>1</v>
          </cell>
          <cell r="G162">
            <v>1</v>
          </cell>
          <cell r="H162">
            <v>1</v>
          </cell>
          <cell r="I162">
            <v>1</v>
          </cell>
          <cell r="J162">
            <v>1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1</v>
          </cell>
          <cell r="P162">
            <v>1</v>
          </cell>
          <cell r="Q162">
            <v>1</v>
          </cell>
          <cell r="R162">
            <v>1</v>
          </cell>
          <cell r="S162">
            <v>1</v>
          </cell>
          <cell r="T162">
            <v>1</v>
          </cell>
          <cell r="U162">
            <v>1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15</v>
          </cell>
        </row>
        <row r="163">
          <cell r="A163" t="str">
            <v>A3905</v>
          </cell>
          <cell r="B163" t="str">
            <v>RISMAWATY</v>
          </cell>
          <cell r="C163">
            <v>1</v>
          </cell>
          <cell r="D163">
            <v>1</v>
          </cell>
          <cell r="E163">
            <v>1</v>
          </cell>
          <cell r="F163">
            <v>1</v>
          </cell>
          <cell r="G163">
            <v>1</v>
          </cell>
          <cell r="H163">
            <v>1</v>
          </cell>
          <cell r="I163">
            <v>1</v>
          </cell>
          <cell r="J163">
            <v>1</v>
          </cell>
          <cell r="K163">
            <v>1</v>
          </cell>
          <cell r="L163">
            <v>0</v>
          </cell>
          <cell r="M163">
            <v>1</v>
          </cell>
          <cell r="N163">
            <v>0</v>
          </cell>
          <cell r="O163">
            <v>1</v>
          </cell>
          <cell r="P163">
            <v>1</v>
          </cell>
          <cell r="Q163">
            <v>1</v>
          </cell>
          <cell r="R163">
            <v>0</v>
          </cell>
          <cell r="S163">
            <v>1</v>
          </cell>
          <cell r="T163">
            <v>1</v>
          </cell>
          <cell r="U163">
            <v>1</v>
          </cell>
          <cell r="V163">
            <v>1</v>
          </cell>
          <cell r="W163">
            <v>1</v>
          </cell>
          <cell r="X163">
            <v>0</v>
          </cell>
          <cell r="Y163">
            <v>1</v>
          </cell>
          <cell r="Z163">
            <v>0</v>
          </cell>
          <cell r="AA163">
            <v>19</v>
          </cell>
        </row>
        <row r="164">
          <cell r="A164" t="str">
            <v>A3935</v>
          </cell>
          <cell r="B164" t="str">
            <v>MARSEL HAMANDIKA</v>
          </cell>
          <cell r="C164">
            <v>1</v>
          </cell>
          <cell r="D164">
            <v>1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  <cell r="I164">
            <v>1</v>
          </cell>
          <cell r="J164">
            <v>1</v>
          </cell>
          <cell r="K164">
            <v>1</v>
          </cell>
          <cell r="L164">
            <v>0</v>
          </cell>
          <cell r="M164">
            <v>1</v>
          </cell>
          <cell r="N164">
            <v>0</v>
          </cell>
          <cell r="O164">
            <v>1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>
            <v>0</v>
          </cell>
          <cell r="U164">
            <v>1</v>
          </cell>
          <cell r="V164">
            <v>1</v>
          </cell>
          <cell r="W164">
            <v>1</v>
          </cell>
          <cell r="X164">
            <v>1</v>
          </cell>
          <cell r="Y164">
            <v>1</v>
          </cell>
          <cell r="Z164">
            <v>0</v>
          </cell>
          <cell r="AA164">
            <v>20</v>
          </cell>
        </row>
        <row r="165">
          <cell r="A165" t="str">
            <v>A3941</v>
          </cell>
          <cell r="B165" t="str">
            <v>RIZQI LANOVA</v>
          </cell>
          <cell r="C165">
            <v>1</v>
          </cell>
          <cell r="D165">
            <v>0</v>
          </cell>
          <cell r="E165">
            <v>1</v>
          </cell>
          <cell r="F165">
            <v>1</v>
          </cell>
          <cell r="G165">
            <v>1</v>
          </cell>
          <cell r="H165">
            <v>0</v>
          </cell>
          <cell r="I165">
            <v>1</v>
          </cell>
          <cell r="J165">
            <v>1</v>
          </cell>
          <cell r="K165">
            <v>1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W165">
            <v>1</v>
          </cell>
          <cell r="X165">
            <v>1</v>
          </cell>
          <cell r="Y165">
            <v>1</v>
          </cell>
          <cell r="Z165">
            <v>0</v>
          </cell>
          <cell r="AA165">
            <v>16</v>
          </cell>
        </row>
        <row r="166">
          <cell r="A166" t="str">
            <v>A3992</v>
          </cell>
          <cell r="B166" t="str">
            <v>SARWATUL KARIMAH</v>
          </cell>
          <cell r="C166">
            <v>1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1</v>
          </cell>
          <cell r="U166">
            <v>0</v>
          </cell>
          <cell r="V166">
            <v>1</v>
          </cell>
          <cell r="W166">
            <v>0</v>
          </cell>
          <cell r="X166">
            <v>1</v>
          </cell>
          <cell r="Y166">
            <v>1</v>
          </cell>
          <cell r="Z166">
            <v>0</v>
          </cell>
          <cell r="AA166">
            <v>6</v>
          </cell>
        </row>
        <row r="167">
          <cell r="A167" t="str">
            <v>A3994</v>
          </cell>
          <cell r="B167" t="str">
            <v>ALIF BINTANG HASIHOLAN POHAN</v>
          </cell>
          <cell r="C167">
            <v>1</v>
          </cell>
          <cell r="D167">
            <v>1</v>
          </cell>
          <cell r="E167">
            <v>1</v>
          </cell>
          <cell r="F167">
            <v>1</v>
          </cell>
          <cell r="G167">
            <v>1</v>
          </cell>
          <cell r="H167">
            <v>1</v>
          </cell>
          <cell r="I167">
            <v>1</v>
          </cell>
          <cell r="J167">
            <v>1</v>
          </cell>
          <cell r="K167">
            <v>1</v>
          </cell>
          <cell r="L167">
            <v>1</v>
          </cell>
          <cell r="M167">
            <v>1</v>
          </cell>
          <cell r="N167">
            <v>0</v>
          </cell>
          <cell r="O167">
            <v>1</v>
          </cell>
          <cell r="P167">
            <v>1</v>
          </cell>
          <cell r="Q167">
            <v>1</v>
          </cell>
          <cell r="R167">
            <v>0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0</v>
          </cell>
          <cell r="AA167">
            <v>21</v>
          </cell>
        </row>
        <row r="168">
          <cell r="A168" t="str">
            <v>A3999</v>
          </cell>
          <cell r="B168" t="str">
            <v>MIKHA MAMORU</v>
          </cell>
          <cell r="C168">
            <v>1</v>
          </cell>
          <cell r="D168">
            <v>1</v>
          </cell>
          <cell r="E168">
            <v>1</v>
          </cell>
          <cell r="F168">
            <v>1</v>
          </cell>
          <cell r="G168">
            <v>1</v>
          </cell>
          <cell r="H168">
            <v>1</v>
          </cell>
          <cell r="I168">
            <v>1</v>
          </cell>
          <cell r="J168">
            <v>1</v>
          </cell>
          <cell r="K168">
            <v>1</v>
          </cell>
          <cell r="L168">
            <v>0</v>
          </cell>
          <cell r="M168">
            <v>1</v>
          </cell>
          <cell r="N168">
            <v>0</v>
          </cell>
          <cell r="O168">
            <v>1</v>
          </cell>
          <cell r="P168">
            <v>1</v>
          </cell>
          <cell r="Q168">
            <v>1</v>
          </cell>
          <cell r="R168">
            <v>0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0</v>
          </cell>
          <cell r="Y168">
            <v>0</v>
          </cell>
          <cell r="Z168">
            <v>0</v>
          </cell>
          <cell r="AA168">
            <v>18</v>
          </cell>
        </row>
        <row r="169">
          <cell r="A169" t="str">
            <v>A4039</v>
          </cell>
          <cell r="B169" t="str">
            <v>IBRAHIM FEBA NAUFALINDO</v>
          </cell>
          <cell r="C169">
            <v>1</v>
          </cell>
          <cell r="D169">
            <v>1</v>
          </cell>
          <cell r="E169">
            <v>1</v>
          </cell>
          <cell r="F169">
            <v>1</v>
          </cell>
          <cell r="G169">
            <v>1</v>
          </cell>
          <cell r="H169">
            <v>1</v>
          </cell>
          <cell r="I169">
            <v>1</v>
          </cell>
          <cell r="J169">
            <v>0</v>
          </cell>
          <cell r="K169">
            <v>1</v>
          </cell>
          <cell r="L169">
            <v>1</v>
          </cell>
          <cell r="M169">
            <v>1</v>
          </cell>
          <cell r="N169">
            <v>0</v>
          </cell>
          <cell r="O169">
            <v>1</v>
          </cell>
          <cell r="P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1</v>
          </cell>
          <cell r="U169">
            <v>1</v>
          </cell>
          <cell r="V169">
            <v>1</v>
          </cell>
          <cell r="W169">
            <v>1</v>
          </cell>
          <cell r="X169">
            <v>1</v>
          </cell>
          <cell r="Y169">
            <v>1</v>
          </cell>
          <cell r="Z169">
            <v>0</v>
          </cell>
          <cell r="AA169">
            <v>21</v>
          </cell>
        </row>
        <row r="170">
          <cell r="A170" t="str">
            <v>A4152</v>
          </cell>
          <cell r="B170" t="str">
            <v>KAMAL MAULANA RAMADHAN</v>
          </cell>
          <cell r="C170">
            <v>1</v>
          </cell>
          <cell r="D170">
            <v>1</v>
          </cell>
          <cell r="E170">
            <v>1</v>
          </cell>
          <cell r="F170">
            <v>1</v>
          </cell>
          <cell r="G170">
            <v>1</v>
          </cell>
          <cell r="H170">
            <v>1</v>
          </cell>
          <cell r="I170">
            <v>1</v>
          </cell>
          <cell r="J170">
            <v>1</v>
          </cell>
          <cell r="K170">
            <v>1</v>
          </cell>
          <cell r="L170">
            <v>1</v>
          </cell>
          <cell r="M170">
            <v>1</v>
          </cell>
          <cell r="N170">
            <v>0</v>
          </cell>
          <cell r="O170">
            <v>1</v>
          </cell>
          <cell r="P170">
            <v>0</v>
          </cell>
          <cell r="Q170">
            <v>1</v>
          </cell>
          <cell r="R170">
            <v>1</v>
          </cell>
          <cell r="S170">
            <v>1</v>
          </cell>
          <cell r="T170">
            <v>1</v>
          </cell>
          <cell r="U170">
            <v>1</v>
          </cell>
          <cell r="V170">
            <v>1</v>
          </cell>
          <cell r="W170">
            <v>1</v>
          </cell>
          <cell r="X170">
            <v>1</v>
          </cell>
          <cell r="Y170">
            <v>1</v>
          </cell>
          <cell r="Z170">
            <v>0</v>
          </cell>
          <cell r="AA170">
            <v>21</v>
          </cell>
        </row>
        <row r="171">
          <cell r="A171" t="str">
            <v>A4193</v>
          </cell>
          <cell r="B171" t="str">
            <v>MONJE ZERIKO SURBAKTI</v>
          </cell>
          <cell r="C171">
            <v>0</v>
          </cell>
          <cell r="D171">
            <v>1</v>
          </cell>
          <cell r="E171">
            <v>0</v>
          </cell>
          <cell r="F171">
            <v>0</v>
          </cell>
          <cell r="G171">
            <v>1</v>
          </cell>
          <cell r="H171">
            <v>0</v>
          </cell>
          <cell r="I171">
            <v>1</v>
          </cell>
          <cell r="J171">
            <v>1</v>
          </cell>
          <cell r="K171">
            <v>1</v>
          </cell>
          <cell r="L171">
            <v>1</v>
          </cell>
          <cell r="M171">
            <v>1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7</v>
          </cell>
        </row>
        <row r="172">
          <cell r="A172" t="str">
            <v>A4194</v>
          </cell>
          <cell r="B172" t="str">
            <v>WISLY WISESA</v>
          </cell>
          <cell r="C172">
            <v>1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1</v>
          </cell>
          <cell r="M172">
            <v>1</v>
          </cell>
          <cell r="N172">
            <v>0</v>
          </cell>
          <cell r="O172">
            <v>1</v>
          </cell>
          <cell r="P172">
            <v>0</v>
          </cell>
          <cell r="Q172">
            <v>1</v>
          </cell>
          <cell r="R172">
            <v>0</v>
          </cell>
          <cell r="S172">
            <v>1</v>
          </cell>
          <cell r="T172">
            <v>0</v>
          </cell>
          <cell r="U172">
            <v>1</v>
          </cell>
          <cell r="V172">
            <v>0</v>
          </cell>
          <cell r="W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8</v>
          </cell>
        </row>
        <row r="173">
          <cell r="A173" t="str">
            <v>A4209</v>
          </cell>
          <cell r="B173" t="str">
            <v>ANTILTHA BAYU NUGRAHA</v>
          </cell>
          <cell r="C173">
            <v>0</v>
          </cell>
          <cell r="D173">
            <v>0</v>
          </cell>
          <cell r="E173">
            <v>0</v>
          </cell>
          <cell r="F173">
            <v>1</v>
          </cell>
          <cell r="G173">
            <v>1</v>
          </cell>
          <cell r="H173">
            <v>1</v>
          </cell>
          <cell r="I173">
            <v>1</v>
          </cell>
          <cell r="J173">
            <v>1</v>
          </cell>
          <cell r="K173">
            <v>1</v>
          </cell>
          <cell r="L173">
            <v>1</v>
          </cell>
          <cell r="M173">
            <v>1</v>
          </cell>
          <cell r="N173">
            <v>0</v>
          </cell>
          <cell r="O173">
            <v>1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9</v>
          </cell>
        </row>
        <row r="174">
          <cell r="A174" t="str">
            <v>A4211</v>
          </cell>
          <cell r="B174" t="str">
            <v>EASTIN SIMBOLON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1</v>
          </cell>
          <cell r="M174">
            <v>1</v>
          </cell>
          <cell r="N174">
            <v>1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1</v>
          </cell>
          <cell r="T174">
            <v>0</v>
          </cell>
          <cell r="U174">
            <v>0</v>
          </cell>
          <cell r="V174">
            <v>1</v>
          </cell>
          <cell r="W174">
            <v>0</v>
          </cell>
          <cell r="X174">
            <v>0</v>
          </cell>
          <cell r="Y174">
            <v>1</v>
          </cell>
          <cell r="Z174">
            <v>1</v>
          </cell>
          <cell r="AA174">
            <v>7</v>
          </cell>
        </row>
        <row r="175">
          <cell r="A175" t="str">
            <v>A4217</v>
          </cell>
          <cell r="B175" t="str">
            <v>ROFIYU ANGGRAINI</v>
          </cell>
          <cell r="C175">
            <v>1</v>
          </cell>
          <cell r="D175">
            <v>1</v>
          </cell>
          <cell r="E175">
            <v>1</v>
          </cell>
          <cell r="F175">
            <v>1</v>
          </cell>
          <cell r="G175">
            <v>1</v>
          </cell>
          <cell r="H175">
            <v>1</v>
          </cell>
          <cell r="I175">
            <v>1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0</v>
          </cell>
          <cell r="O175">
            <v>1</v>
          </cell>
          <cell r="P175">
            <v>1</v>
          </cell>
          <cell r="Q175">
            <v>1</v>
          </cell>
          <cell r="R175">
            <v>0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0</v>
          </cell>
          <cell r="AA175">
            <v>21</v>
          </cell>
        </row>
        <row r="176">
          <cell r="A176" t="str">
            <v>A4232</v>
          </cell>
          <cell r="B176" t="str">
            <v>FARICA KARIN BUTSAINA</v>
          </cell>
          <cell r="C176">
            <v>0</v>
          </cell>
          <cell r="D176">
            <v>0</v>
          </cell>
          <cell r="E176">
            <v>0</v>
          </cell>
          <cell r="F176">
            <v>1</v>
          </cell>
          <cell r="G176">
            <v>0</v>
          </cell>
          <cell r="H176">
            <v>0</v>
          </cell>
          <cell r="I176">
            <v>0</v>
          </cell>
          <cell r="J176">
            <v>1</v>
          </cell>
          <cell r="K176">
            <v>1</v>
          </cell>
          <cell r="L176">
            <v>1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1</v>
          </cell>
          <cell r="R176">
            <v>1</v>
          </cell>
          <cell r="S176">
            <v>0</v>
          </cell>
          <cell r="T176">
            <v>1</v>
          </cell>
          <cell r="U176">
            <v>1</v>
          </cell>
          <cell r="V176">
            <v>1</v>
          </cell>
          <cell r="W176">
            <v>0</v>
          </cell>
          <cell r="X176">
            <v>1</v>
          </cell>
          <cell r="Y176">
            <v>0</v>
          </cell>
          <cell r="Z176">
            <v>0</v>
          </cell>
          <cell r="AA176">
            <v>10</v>
          </cell>
        </row>
        <row r="177">
          <cell r="A177" t="str">
            <v>A4331</v>
          </cell>
          <cell r="B177" t="str">
            <v>SATRIA SANDY QODLYZZAKA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1</v>
          </cell>
          <cell r="J177">
            <v>0</v>
          </cell>
          <cell r="K177">
            <v>0</v>
          </cell>
          <cell r="L177">
            <v>1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1</v>
          </cell>
          <cell r="S177">
            <v>0</v>
          </cell>
          <cell r="T177">
            <v>0</v>
          </cell>
          <cell r="U177">
            <v>0</v>
          </cell>
          <cell r="V177">
            <v>1</v>
          </cell>
          <cell r="W177">
            <v>0</v>
          </cell>
          <cell r="X177">
            <v>1</v>
          </cell>
          <cell r="Y177">
            <v>0</v>
          </cell>
          <cell r="Z177">
            <v>0</v>
          </cell>
          <cell r="AA177">
            <v>5</v>
          </cell>
        </row>
        <row r="178">
          <cell r="A178" t="str">
            <v>A4413</v>
          </cell>
          <cell r="B178" t="str">
            <v>KUSTI ANA</v>
          </cell>
          <cell r="C178">
            <v>1</v>
          </cell>
          <cell r="D178">
            <v>0</v>
          </cell>
          <cell r="E178">
            <v>1</v>
          </cell>
          <cell r="F178">
            <v>1</v>
          </cell>
          <cell r="G178">
            <v>1</v>
          </cell>
          <cell r="H178">
            <v>0</v>
          </cell>
          <cell r="I178">
            <v>1</v>
          </cell>
          <cell r="J178">
            <v>1</v>
          </cell>
          <cell r="K178">
            <v>0</v>
          </cell>
          <cell r="L178">
            <v>1</v>
          </cell>
          <cell r="M178">
            <v>1</v>
          </cell>
          <cell r="N178">
            <v>1</v>
          </cell>
          <cell r="O178">
            <v>0</v>
          </cell>
          <cell r="P178">
            <v>0</v>
          </cell>
          <cell r="Q178">
            <v>1</v>
          </cell>
          <cell r="R178">
            <v>1</v>
          </cell>
          <cell r="S178">
            <v>0</v>
          </cell>
          <cell r="T178">
            <v>1</v>
          </cell>
          <cell r="U178">
            <v>1</v>
          </cell>
          <cell r="V178">
            <v>1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18</v>
          </cell>
        </row>
        <row r="179">
          <cell r="A179" t="str">
            <v>A4414</v>
          </cell>
          <cell r="B179" t="str">
            <v>DHIEMAS PRIYAGUNG MANALU</v>
          </cell>
          <cell r="C179">
            <v>1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1</v>
          </cell>
          <cell r="N179">
            <v>1</v>
          </cell>
          <cell r="O179">
            <v>1</v>
          </cell>
          <cell r="P179">
            <v>0</v>
          </cell>
          <cell r="Q179">
            <v>1</v>
          </cell>
          <cell r="R179">
            <v>1</v>
          </cell>
          <cell r="S179">
            <v>0</v>
          </cell>
          <cell r="T179">
            <v>0</v>
          </cell>
          <cell r="U179">
            <v>0</v>
          </cell>
          <cell r="V179">
            <v>1</v>
          </cell>
          <cell r="W179">
            <v>0</v>
          </cell>
          <cell r="X179">
            <v>1</v>
          </cell>
          <cell r="Y179">
            <v>0</v>
          </cell>
          <cell r="Z179">
            <v>1</v>
          </cell>
          <cell r="AA179">
            <v>9</v>
          </cell>
        </row>
        <row r="180">
          <cell r="A180" t="str">
            <v>A4415</v>
          </cell>
          <cell r="B180" t="str">
            <v>VENI RAHMAN</v>
          </cell>
          <cell r="C180">
            <v>0</v>
          </cell>
          <cell r="D180">
            <v>0</v>
          </cell>
          <cell r="E180">
            <v>0</v>
          </cell>
          <cell r="F180">
            <v>1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</v>
          </cell>
          <cell r="L180">
            <v>0</v>
          </cell>
          <cell r="M180">
            <v>1</v>
          </cell>
          <cell r="N180">
            <v>1</v>
          </cell>
          <cell r="O180">
            <v>0</v>
          </cell>
          <cell r="P180">
            <v>0</v>
          </cell>
          <cell r="Q180">
            <v>0</v>
          </cell>
          <cell r="R180">
            <v>1</v>
          </cell>
          <cell r="S180">
            <v>1</v>
          </cell>
          <cell r="T180">
            <v>1</v>
          </cell>
          <cell r="U180">
            <v>0</v>
          </cell>
          <cell r="V180">
            <v>1</v>
          </cell>
          <cell r="W180">
            <v>1</v>
          </cell>
          <cell r="X180">
            <v>0</v>
          </cell>
          <cell r="Y180">
            <v>1</v>
          </cell>
          <cell r="Z180">
            <v>0</v>
          </cell>
          <cell r="AA180">
            <v>10</v>
          </cell>
        </row>
        <row r="181">
          <cell r="A181" t="str">
            <v>A3664</v>
          </cell>
          <cell r="B181" t="str">
            <v>VIONA AMBARITA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A182" t="str">
            <v>A0685</v>
          </cell>
          <cell r="B182" t="str">
            <v>DZAKY DAMARTUNGGA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1</v>
          </cell>
          <cell r="Y182">
            <v>0</v>
          </cell>
          <cell r="Z182">
            <v>0</v>
          </cell>
          <cell r="AA182">
            <v>1</v>
          </cell>
        </row>
        <row r="183">
          <cell r="A183" t="str">
            <v>A3572</v>
          </cell>
          <cell r="B183" t="str">
            <v>Valda Sari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1</v>
          </cell>
          <cell r="V183">
            <v>0</v>
          </cell>
          <cell r="W183">
            <v>1</v>
          </cell>
          <cell r="X183">
            <v>0</v>
          </cell>
          <cell r="Y183">
            <v>0</v>
          </cell>
          <cell r="Z183">
            <v>0</v>
          </cell>
          <cell r="AA183">
            <v>2</v>
          </cell>
        </row>
        <row r="184">
          <cell r="A184" t="str">
            <v>A4036</v>
          </cell>
          <cell r="B184" t="str">
            <v>DWIKA ELTANJUNG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1</v>
          </cell>
          <cell r="T184">
            <v>1</v>
          </cell>
          <cell r="U184">
            <v>0</v>
          </cell>
          <cell r="V184">
            <v>0</v>
          </cell>
          <cell r="W184">
            <v>1</v>
          </cell>
          <cell r="X184">
            <v>0</v>
          </cell>
          <cell r="Y184">
            <v>1</v>
          </cell>
          <cell r="Z184">
            <v>0</v>
          </cell>
          <cell r="AA184">
            <v>4</v>
          </cell>
        </row>
        <row r="185">
          <cell r="A185" t="str">
            <v>A1277</v>
          </cell>
          <cell r="B185" t="str">
            <v>ARDIANA ZAHRA YULITA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1</v>
          </cell>
          <cell r="S185">
            <v>0</v>
          </cell>
          <cell r="T185">
            <v>1</v>
          </cell>
          <cell r="U185">
            <v>0</v>
          </cell>
          <cell r="V185">
            <v>0</v>
          </cell>
          <cell r="W185">
            <v>1</v>
          </cell>
          <cell r="X185">
            <v>1</v>
          </cell>
          <cell r="Y185">
            <v>1</v>
          </cell>
          <cell r="Z185">
            <v>0</v>
          </cell>
          <cell r="AA185">
            <v>5</v>
          </cell>
        </row>
        <row r="186">
          <cell r="A186" t="str">
            <v>A4188</v>
          </cell>
          <cell r="B186" t="str">
            <v>NOVA SANDA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1</v>
          </cell>
        </row>
        <row r="187">
          <cell r="A187" t="str">
            <v>A4480</v>
          </cell>
          <cell r="B187" t="str">
            <v>MALINDA APRILIANI P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1</v>
          </cell>
          <cell r="T187">
            <v>1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0</v>
          </cell>
          <cell r="AA187">
            <v>7</v>
          </cell>
        </row>
        <row r="188">
          <cell r="A188" t="str">
            <v>A4478</v>
          </cell>
          <cell r="B188" t="str">
            <v>DWI MUSTIKA WATI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1</v>
          </cell>
          <cell r="W188">
            <v>1</v>
          </cell>
          <cell r="X188">
            <v>1</v>
          </cell>
          <cell r="Y188">
            <v>1</v>
          </cell>
          <cell r="Z188">
            <v>0</v>
          </cell>
          <cell r="AA188">
            <v>4</v>
          </cell>
        </row>
        <row r="189">
          <cell r="A189" t="str">
            <v>A4153</v>
          </cell>
          <cell r="B189" t="str">
            <v>ZAKKIYAH WULANDARI NUGRAHA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1</v>
          </cell>
          <cell r="Z189">
            <v>0</v>
          </cell>
          <cell r="AA189">
            <v>1</v>
          </cell>
        </row>
        <row r="190">
          <cell r="A190" t="str">
            <v>A3353</v>
          </cell>
          <cell r="B190" t="str">
            <v>GARUDA PAMUNGKAS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1</v>
          </cell>
          <cell r="Y190">
            <v>0</v>
          </cell>
          <cell r="Z190">
            <v>0</v>
          </cell>
          <cell r="AA190">
            <v>1</v>
          </cell>
        </row>
        <row r="191">
          <cell r="A191" t="str">
            <v/>
          </cell>
        </row>
        <row r="192">
          <cell r="A192" t="str">
            <v/>
          </cell>
          <cell r="B192">
            <v>0</v>
          </cell>
        </row>
        <row r="193">
          <cell r="A193" t="str">
            <v/>
          </cell>
          <cell r="B193" t="str">
            <v>Mengetahui,</v>
          </cell>
        </row>
        <row r="194">
          <cell r="A194">
            <v>0</v>
          </cell>
          <cell r="B194">
            <v>0</v>
          </cell>
        </row>
        <row r="195">
          <cell r="A195">
            <v>0</v>
          </cell>
          <cell r="B195">
            <v>0</v>
          </cell>
        </row>
        <row r="196">
          <cell r="A196">
            <v>0</v>
          </cell>
          <cell r="B196">
            <v>0</v>
          </cell>
        </row>
        <row r="197">
          <cell r="A197">
            <v>0</v>
          </cell>
          <cell r="B197">
            <v>0</v>
          </cell>
        </row>
        <row r="198">
          <cell r="A198">
            <v>0</v>
          </cell>
          <cell r="B198">
            <v>0</v>
          </cell>
        </row>
        <row r="199">
          <cell r="A199">
            <v>0</v>
          </cell>
          <cell r="B199">
            <v>0</v>
          </cell>
        </row>
        <row r="200">
          <cell r="A200">
            <v>0</v>
          </cell>
          <cell r="B200" t="str">
            <v xml:space="preserve">SRI RAHAYU GUNADI </v>
          </cell>
        </row>
        <row r="201">
          <cell r="A201">
            <v>0</v>
          </cell>
          <cell r="B201" t="str">
            <v>HC DOC HEAD</v>
          </cell>
        </row>
        <row r="202">
          <cell r="A202">
            <v>0</v>
          </cell>
          <cell r="B202">
            <v>0</v>
          </cell>
        </row>
        <row r="203">
          <cell r="A203">
            <v>0</v>
          </cell>
          <cell r="B203">
            <v>0</v>
          </cell>
        </row>
      </sheetData>
      <sheetData sheetId="6" refreshError="1">
        <row r="1">
          <cell r="A1" t="str">
            <v>PERIODE 1 DESEMBER 2024 TEMA C1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</row>
        <row r="2">
          <cell r="A2" t="str">
            <v>TANGGAL 02 - 13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45629</v>
          </cell>
          <cell r="F4">
            <v>0</v>
          </cell>
          <cell r="G4">
            <v>45630</v>
          </cell>
          <cell r="H4">
            <v>0</v>
          </cell>
          <cell r="I4">
            <v>45631</v>
          </cell>
          <cell r="J4">
            <v>0</v>
          </cell>
          <cell r="K4">
            <v>45632</v>
          </cell>
          <cell r="L4">
            <v>0</v>
          </cell>
          <cell r="M4">
            <v>45635</v>
          </cell>
          <cell r="N4">
            <v>0</v>
          </cell>
          <cell r="O4">
            <v>45636</v>
          </cell>
          <cell r="P4">
            <v>0</v>
          </cell>
          <cell r="Q4">
            <v>45637</v>
          </cell>
          <cell r="R4">
            <v>0</v>
          </cell>
          <cell r="S4">
            <v>45638</v>
          </cell>
          <cell r="T4">
            <v>0</v>
          </cell>
          <cell r="U4">
            <v>45639</v>
          </cell>
          <cell r="V4">
            <v>0</v>
          </cell>
          <cell r="W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2 </v>
          </cell>
          <cell r="O5" t="str">
            <v xml:space="preserve">SLOT 1 </v>
          </cell>
          <cell r="P5" t="str">
            <v xml:space="preserve">SLOT 2 </v>
          </cell>
          <cell r="Q5" t="str">
            <v xml:space="preserve">SLOT 1 </v>
          </cell>
          <cell r="R5" t="str">
            <v xml:space="preserve">SLOT 2 </v>
          </cell>
          <cell r="S5" t="str">
            <v xml:space="preserve">SLOT 1 </v>
          </cell>
          <cell r="T5" t="str">
            <v xml:space="preserve">SLOT 2 </v>
          </cell>
          <cell r="U5" t="str">
            <v xml:space="preserve">SLOT 1 </v>
          </cell>
          <cell r="V5" t="str">
            <v xml:space="preserve">SLOT 2 </v>
          </cell>
          <cell r="W5">
            <v>0</v>
          </cell>
        </row>
        <row r="6">
          <cell r="A6" t="str">
            <v>A0417</v>
          </cell>
          <cell r="B6" t="str">
            <v>Nur Afifah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20</v>
          </cell>
        </row>
        <row r="7">
          <cell r="A7" t="str">
            <v>A0799</v>
          </cell>
          <cell r="B7" t="str">
            <v>VIVI RIZQI HAPSARI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1</v>
          </cell>
          <cell r="I7">
            <v>0</v>
          </cell>
          <cell r="J7">
            <v>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3</v>
          </cell>
        </row>
        <row r="8">
          <cell r="A8" t="str">
            <v>A3598</v>
          </cell>
          <cell r="B8" t="str">
            <v>DEPRILANA EGO PRAKASA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0</v>
          </cell>
          <cell r="L8">
            <v>0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0</v>
          </cell>
          <cell r="V8">
            <v>0</v>
          </cell>
          <cell r="W8">
            <v>16</v>
          </cell>
        </row>
        <row r="9">
          <cell r="A9" t="str">
            <v>A3682</v>
          </cell>
          <cell r="B9" t="str">
            <v>JESSICA MAHARANI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20</v>
          </cell>
        </row>
        <row r="10">
          <cell r="A10" t="str">
            <v>A3776</v>
          </cell>
          <cell r="B10" t="str">
            <v>OWENA ZANETA YOGASWARI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4</v>
          </cell>
        </row>
        <row r="11">
          <cell r="A11" t="str">
            <v>A4016</v>
          </cell>
          <cell r="B11" t="str">
            <v>RICHARD RONALDI SOUISA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1</v>
          </cell>
          <cell r="J11">
            <v>0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0</v>
          </cell>
          <cell r="Q11">
            <v>1</v>
          </cell>
          <cell r="R11">
            <v>1</v>
          </cell>
          <cell r="S11">
            <v>0</v>
          </cell>
          <cell r="T11">
            <v>0</v>
          </cell>
          <cell r="U11">
            <v>1</v>
          </cell>
          <cell r="V11">
            <v>1</v>
          </cell>
          <cell r="W11">
            <v>10</v>
          </cell>
        </row>
        <row r="12">
          <cell r="A12" t="str">
            <v>A4137</v>
          </cell>
          <cell r="B12" t="str">
            <v>MISYELLA FANNY CHRISTIANI</v>
          </cell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  <cell r="Q12">
            <v>0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12</v>
          </cell>
        </row>
        <row r="13">
          <cell r="A13" t="str">
            <v>A4138</v>
          </cell>
          <cell r="B13" t="str">
            <v>DIAN KRISTINA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12</v>
          </cell>
        </row>
        <row r="14">
          <cell r="A14" t="str">
            <v>A4278</v>
          </cell>
          <cell r="B14" t="str">
            <v>INDAHRIZKY DINARTANTY PRASETYO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20</v>
          </cell>
        </row>
        <row r="15">
          <cell r="A15" t="str">
            <v>A4357</v>
          </cell>
          <cell r="B15" t="str">
            <v>WINDI NABILAH FEBRIANI</v>
          </cell>
          <cell r="C15">
            <v>1</v>
          </cell>
          <cell r="D15">
            <v>0</v>
          </cell>
          <cell r="E15">
            <v>1</v>
          </cell>
          <cell r="F15">
            <v>0</v>
          </cell>
          <cell r="G15">
            <v>1</v>
          </cell>
          <cell r="H15">
            <v>0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1</v>
          </cell>
          <cell r="N15">
            <v>1</v>
          </cell>
          <cell r="O15">
            <v>0</v>
          </cell>
          <cell r="P15">
            <v>1</v>
          </cell>
          <cell r="Q15">
            <v>0</v>
          </cell>
          <cell r="R15">
            <v>1</v>
          </cell>
          <cell r="S15">
            <v>0</v>
          </cell>
          <cell r="T15">
            <v>1</v>
          </cell>
          <cell r="U15">
            <v>0</v>
          </cell>
          <cell r="V15">
            <v>1</v>
          </cell>
          <cell r="W15">
            <v>11</v>
          </cell>
        </row>
        <row r="16">
          <cell r="A16" t="str">
            <v>A4513</v>
          </cell>
          <cell r="B16" t="str">
            <v>MUHAMMAD NUR RAMADANI</v>
          </cell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16</v>
          </cell>
        </row>
        <row r="17">
          <cell r="A17" t="str">
            <v>A4514</v>
          </cell>
          <cell r="B17" t="str">
            <v>PRINCE EKA SAPUTRI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10</v>
          </cell>
        </row>
        <row r="18">
          <cell r="A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A20">
            <v>0</v>
          </cell>
          <cell r="B20" t="str">
            <v>Mengetahui,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A27">
            <v>0</v>
          </cell>
          <cell r="B27" t="str">
            <v xml:space="preserve">SRI RAHAYU GUNADI 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>
            <v>0</v>
          </cell>
          <cell r="B28" t="str">
            <v>HC DOC HEAD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A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A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A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A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A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A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A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</sheetData>
      <sheetData sheetId="7" refreshError="1">
        <row r="1">
          <cell r="A1" t="str">
            <v>PERIODE 1 DESEMBER 2024 TEMA C2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</row>
        <row r="2">
          <cell r="A2" t="str">
            <v>TANGGAL 02 - 14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45629</v>
          </cell>
          <cell r="F4">
            <v>0</v>
          </cell>
          <cell r="G4">
            <v>45630</v>
          </cell>
          <cell r="H4">
            <v>0</v>
          </cell>
          <cell r="I4">
            <v>45631</v>
          </cell>
          <cell r="J4">
            <v>0</v>
          </cell>
          <cell r="K4">
            <v>45632</v>
          </cell>
          <cell r="L4">
            <v>0</v>
          </cell>
          <cell r="M4">
            <v>45633</v>
          </cell>
          <cell r="N4">
            <v>45635</v>
          </cell>
          <cell r="O4">
            <v>0</v>
          </cell>
          <cell r="P4">
            <v>45636</v>
          </cell>
          <cell r="Q4">
            <v>0</v>
          </cell>
          <cell r="R4">
            <v>45637</v>
          </cell>
          <cell r="S4">
            <v>0</v>
          </cell>
          <cell r="T4">
            <v>45638</v>
          </cell>
          <cell r="U4">
            <v>0</v>
          </cell>
          <cell r="V4">
            <v>45639</v>
          </cell>
          <cell r="W4">
            <v>0</v>
          </cell>
          <cell r="X4">
            <v>45640</v>
          </cell>
          <cell r="Y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2 </v>
          </cell>
          <cell r="X5" t="str">
            <v xml:space="preserve">SLOT 1 </v>
          </cell>
          <cell r="Y5">
            <v>0</v>
          </cell>
        </row>
        <row r="6">
          <cell r="A6" t="str">
            <v>A3962</v>
          </cell>
          <cell r="B6" t="str">
            <v>SHIDDIQI DIQI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22</v>
          </cell>
        </row>
        <row r="7">
          <cell r="A7">
            <v>90118</v>
          </cell>
          <cell r="B7" t="str">
            <v>AGRESITABELA PURNANINGRUM</v>
          </cell>
          <cell r="C7">
            <v>1</v>
          </cell>
          <cell r="D7">
            <v>1</v>
          </cell>
          <cell r="E7">
            <v>1</v>
          </cell>
          <cell r="F7">
            <v>0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0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0</v>
          </cell>
          <cell r="U7">
            <v>0</v>
          </cell>
          <cell r="V7">
            <v>1</v>
          </cell>
          <cell r="W7">
            <v>1</v>
          </cell>
          <cell r="X7">
            <v>0</v>
          </cell>
          <cell r="Y7">
            <v>17</v>
          </cell>
        </row>
        <row r="8">
          <cell r="A8">
            <v>90759</v>
          </cell>
          <cell r="B8" t="str">
            <v>Pertiwi Handayani</v>
          </cell>
          <cell r="C8">
            <v>1</v>
          </cell>
          <cell r="D8">
            <v>0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0</v>
          </cell>
          <cell r="M8">
            <v>1</v>
          </cell>
          <cell r="N8">
            <v>1</v>
          </cell>
          <cell r="O8">
            <v>0</v>
          </cell>
          <cell r="P8">
            <v>1</v>
          </cell>
          <cell r="Q8">
            <v>1</v>
          </cell>
          <cell r="R8">
            <v>1</v>
          </cell>
          <cell r="S8">
            <v>0</v>
          </cell>
          <cell r="T8">
            <v>1</v>
          </cell>
          <cell r="U8">
            <v>1</v>
          </cell>
          <cell r="V8">
            <v>1</v>
          </cell>
          <cell r="W8">
            <v>0</v>
          </cell>
          <cell r="X8">
            <v>0</v>
          </cell>
          <cell r="Y8">
            <v>16</v>
          </cell>
        </row>
        <row r="9">
          <cell r="A9">
            <v>92192</v>
          </cell>
          <cell r="B9" t="str">
            <v>Bima Bagaskara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0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21</v>
          </cell>
        </row>
        <row r="10">
          <cell r="A10">
            <v>92259</v>
          </cell>
          <cell r="B10" t="str">
            <v>Novi Anggraini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0</v>
          </cell>
          <cell r="W10">
            <v>1</v>
          </cell>
          <cell r="X10">
            <v>1</v>
          </cell>
          <cell r="Y10">
            <v>18</v>
          </cell>
        </row>
        <row r="11">
          <cell r="A11">
            <v>92265</v>
          </cell>
          <cell r="B11" t="str">
            <v>IKA MUZAINATUL KHASANAH</v>
          </cell>
          <cell r="C11">
            <v>1</v>
          </cell>
          <cell r="D11">
            <v>0</v>
          </cell>
          <cell r="E11">
            <v>1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</row>
        <row r="12">
          <cell r="A12">
            <v>92303</v>
          </cell>
          <cell r="B12" t="str">
            <v>KELVIN REVIDO HAFIDH SYAHPUTRA</v>
          </cell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0</v>
          </cell>
          <cell r="Y12">
            <v>16</v>
          </cell>
        </row>
        <row r="13">
          <cell r="A13">
            <v>92347</v>
          </cell>
          <cell r="B13" t="str">
            <v>RAHMAD SABTONO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16</v>
          </cell>
        </row>
        <row r="14">
          <cell r="A14">
            <v>92628</v>
          </cell>
          <cell r="B14" t="str">
            <v>Nini Aulia Sari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A15">
            <v>92744</v>
          </cell>
          <cell r="B15" t="str">
            <v>Esti Musriana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0</v>
          </cell>
          <cell r="Y15">
            <v>12</v>
          </cell>
        </row>
        <row r="16">
          <cell r="A16" t="str">
            <v>A0056</v>
          </cell>
          <cell r="B16" t="str">
            <v>Elsa Salsabila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0</v>
          </cell>
          <cell r="S16">
            <v>0</v>
          </cell>
          <cell r="T16">
            <v>0</v>
          </cell>
          <cell r="U16">
            <v>1</v>
          </cell>
          <cell r="V16">
            <v>1</v>
          </cell>
          <cell r="W16">
            <v>1</v>
          </cell>
          <cell r="X16">
            <v>0</v>
          </cell>
          <cell r="Y16">
            <v>16</v>
          </cell>
        </row>
        <row r="17">
          <cell r="A17" t="str">
            <v>A0105</v>
          </cell>
          <cell r="B17" t="str">
            <v>Sanda Irianto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22</v>
          </cell>
        </row>
        <row r="18">
          <cell r="A18" t="str">
            <v>A0216</v>
          </cell>
          <cell r="B18" t="str">
            <v>Devi Prastika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0</v>
          </cell>
          <cell r="Y18">
            <v>20</v>
          </cell>
        </row>
        <row r="19">
          <cell r="A19" t="str">
            <v>A0217</v>
          </cell>
          <cell r="B19" t="str">
            <v>Yusril Rama Mahendra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1</v>
          </cell>
          <cell r="P19">
            <v>1</v>
          </cell>
          <cell r="Q19">
            <v>0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0</v>
          </cell>
          <cell r="X19">
            <v>0</v>
          </cell>
          <cell r="Y19">
            <v>16</v>
          </cell>
        </row>
        <row r="20">
          <cell r="A20" t="str">
            <v>A0244</v>
          </cell>
          <cell r="B20" t="str">
            <v>Setyaningtyas Trinovitasari</v>
          </cell>
          <cell r="C20">
            <v>1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0</v>
          </cell>
          <cell r="I20">
            <v>1</v>
          </cell>
          <cell r="J20">
            <v>1</v>
          </cell>
          <cell r="K20">
            <v>1</v>
          </cell>
          <cell r="L20">
            <v>0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  <cell r="Q20">
            <v>0</v>
          </cell>
          <cell r="R20">
            <v>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12</v>
          </cell>
        </row>
        <row r="21">
          <cell r="A21" t="str">
            <v>A0369</v>
          </cell>
          <cell r="B21" t="str">
            <v>Isna Nur Muharimah</v>
          </cell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1</v>
          </cell>
          <cell r="Q21">
            <v>0</v>
          </cell>
          <cell r="R21">
            <v>1</v>
          </cell>
          <cell r="S21">
            <v>0</v>
          </cell>
          <cell r="T21">
            <v>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7</v>
          </cell>
        </row>
        <row r="22">
          <cell r="A22" t="str">
            <v>A0486</v>
          </cell>
          <cell r="B22" t="str">
            <v>YACINTA PUSPITASARI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0</v>
          </cell>
          <cell r="K22">
            <v>1</v>
          </cell>
          <cell r="L22">
            <v>0</v>
          </cell>
          <cell r="M22">
            <v>0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15</v>
          </cell>
        </row>
        <row r="23">
          <cell r="A23" t="str">
            <v>A0560</v>
          </cell>
          <cell r="B23" t="str">
            <v>MATHILDA EUNIKE ANDREA R</v>
          </cell>
          <cell r="C23">
            <v>1</v>
          </cell>
          <cell r="D23">
            <v>1</v>
          </cell>
          <cell r="E23">
            <v>1</v>
          </cell>
          <cell r="F23">
            <v>1</v>
          </cell>
          <cell r="G23">
            <v>0</v>
          </cell>
          <cell r="H23">
            <v>0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0</v>
          </cell>
          <cell r="Y23">
            <v>14</v>
          </cell>
        </row>
        <row r="24">
          <cell r="A24" t="str">
            <v>A0565</v>
          </cell>
          <cell r="B24" t="str">
            <v>PRADIPTA NIWAYANI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Y24">
            <v>22</v>
          </cell>
        </row>
        <row r="25">
          <cell r="A25" t="str">
            <v>A0707</v>
          </cell>
          <cell r="B25" t="str">
            <v>NAILI AZKA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4</v>
          </cell>
        </row>
        <row r="26">
          <cell r="A26" t="str">
            <v>A0708</v>
          </cell>
          <cell r="B26" t="str">
            <v>REZZA KHAERUNISA</v>
          </cell>
          <cell r="C26">
            <v>0</v>
          </cell>
          <cell r="D26">
            <v>1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0</v>
          </cell>
          <cell r="K26">
            <v>1</v>
          </cell>
          <cell r="L26">
            <v>1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  <cell r="Q26">
            <v>0</v>
          </cell>
          <cell r="R26">
            <v>1</v>
          </cell>
          <cell r="S26">
            <v>1</v>
          </cell>
          <cell r="T26">
            <v>1</v>
          </cell>
          <cell r="U26">
            <v>0</v>
          </cell>
          <cell r="V26">
            <v>1</v>
          </cell>
          <cell r="W26">
            <v>1</v>
          </cell>
          <cell r="X26">
            <v>0</v>
          </cell>
          <cell r="Y26">
            <v>15</v>
          </cell>
        </row>
        <row r="27">
          <cell r="A27" t="str">
            <v>A0710</v>
          </cell>
          <cell r="B27" t="str">
            <v>MILLENIA MALINGGAS</v>
          </cell>
          <cell r="C27">
            <v>1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0</v>
          </cell>
          <cell r="V27">
            <v>1</v>
          </cell>
          <cell r="W27">
            <v>1</v>
          </cell>
          <cell r="X27">
            <v>1</v>
          </cell>
          <cell r="Y27">
            <v>13</v>
          </cell>
        </row>
        <row r="28">
          <cell r="A28" t="str">
            <v>A0723</v>
          </cell>
          <cell r="B28" t="str">
            <v>FRANSISCA AYU PUSPITA SARI</v>
          </cell>
          <cell r="C28">
            <v>1</v>
          </cell>
          <cell r="D28">
            <v>1</v>
          </cell>
          <cell r="E28">
            <v>1</v>
          </cell>
          <cell r="F28">
            <v>0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1</v>
          </cell>
          <cell r="S28">
            <v>0</v>
          </cell>
          <cell r="T28">
            <v>1</v>
          </cell>
          <cell r="U28">
            <v>1</v>
          </cell>
          <cell r="V28">
            <v>0</v>
          </cell>
          <cell r="W28">
            <v>0</v>
          </cell>
          <cell r="X28">
            <v>0</v>
          </cell>
          <cell r="Y28">
            <v>10</v>
          </cell>
        </row>
        <row r="29">
          <cell r="A29" t="str">
            <v>A0724</v>
          </cell>
          <cell r="B29" t="str">
            <v>RIZKY REYNALDI</v>
          </cell>
          <cell r="C29">
            <v>0</v>
          </cell>
          <cell r="D29">
            <v>0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0</v>
          </cell>
          <cell r="Y29">
            <v>19</v>
          </cell>
        </row>
        <row r="30">
          <cell r="A30" t="str">
            <v>A0786</v>
          </cell>
          <cell r="B30" t="str">
            <v>ARYA KEY</v>
          </cell>
          <cell r="C30">
            <v>1</v>
          </cell>
          <cell r="D30">
            <v>1</v>
          </cell>
          <cell r="E30">
            <v>0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  <cell r="Y30">
            <v>21</v>
          </cell>
        </row>
        <row r="31">
          <cell r="A31" t="str">
            <v>A0855</v>
          </cell>
          <cell r="B31" t="str">
            <v>DWIKE MUTIARA RAHMADANI</v>
          </cell>
          <cell r="C31">
            <v>1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H31">
            <v>0</v>
          </cell>
          <cell r="I31">
            <v>1</v>
          </cell>
          <cell r="J31">
            <v>1</v>
          </cell>
          <cell r="K31">
            <v>1</v>
          </cell>
          <cell r="L31">
            <v>0</v>
          </cell>
          <cell r="M31">
            <v>0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0</v>
          </cell>
          <cell r="T31">
            <v>1</v>
          </cell>
          <cell r="U31">
            <v>1</v>
          </cell>
          <cell r="V31">
            <v>1</v>
          </cell>
          <cell r="W31">
            <v>0</v>
          </cell>
          <cell r="X31">
            <v>0</v>
          </cell>
          <cell r="Y31">
            <v>16</v>
          </cell>
        </row>
        <row r="32">
          <cell r="A32" t="str">
            <v>A0898</v>
          </cell>
          <cell r="B32" t="str">
            <v>FIENDA KURNIAWATI</v>
          </cell>
          <cell r="C32">
            <v>0</v>
          </cell>
          <cell r="D32">
            <v>1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0</v>
          </cell>
          <cell r="N32">
            <v>0</v>
          </cell>
          <cell r="O32">
            <v>0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0</v>
          </cell>
          <cell r="Y32">
            <v>17</v>
          </cell>
        </row>
        <row r="33">
          <cell r="A33" t="str">
            <v>A0911</v>
          </cell>
          <cell r="B33" t="str">
            <v>ENGELINA GALUH WINDIASARI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0</v>
          </cell>
          <cell r="O33">
            <v>0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0</v>
          </cell>
          <cell r="X33">
            <v>1</v>
          </cell>
          <cell r="Y33">
            <v>15</v>
          </cell>
        </row>
        <row r="34">
          <cell r="A34" t="str">
            <v>A0918</v>
          </cell>
          <cell r="B34" t="str">
            <v>OGIE PRAYOGA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1</v>
          </cell>
          <cell r="J34">
            <v>1</v>
          </cell>
          <cell r="K34">
            <v>1</v>
          </cell>
          <cell r="L34">
            <v>1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4</v>
          </cell>
        </row>
        <row r="35">
          <cell r="A35" t="str">
            <v>A0920</v>
          </cell>
          <cell r="B35" t="str">
            <v>HANGESTI RETNO UTARI UTARI</v>
          </cell>
          <cell r="C35">
            <v>1</v>
          </cell>
          <cell r="D35">
            <v>1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22</v>
          </cell>
        </row>
        <row r="36">
          <cell r="A36" t="str">
            <v>A0927</v>
          </cell>
          <cell r="B36" t="str">
            <v>INTAN AYU WARDANI</v>
          </cell>
          <cell r="C36">
            <v>1</v>
          </cell>
          <cell r="D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0</v>
          </cell>
          <cell r="Y36">
            <v>21</v>
          </cell>
        </row>
        <row r="37">
          <cell r="A37" t="str">
            <v>A1059</v>
          </cell>
          <cell r="B37" t="str">
            <v>AZILA ZALWA</v>
          </cell>
          <cell r="C37">
            <v>1</v>
          </cell>
          <cell r="D37">
            <v>1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  <cell r="Y37">
            <v>22</v>
          </cell>
        </row>
        <row r="38">
          <cell r="A38" t="str">
            <v>A1089</v>
          </cell>
          <cell r="B38" t="str">
            <v>DINA ROHMATIKA</v>
          </cell>
          <cell r="C38">
            <v>0</v>
          </cell>
          <cell r="D38">
            <v>0</v>
          </cell>
          <cell r="E38">
            <v>1</v>
          </cell>
          <cell r="F38">
            <v>1</v>
          </cell>
          <cell r="G38">
            <v>1</v>
          </cell>
          <cell r="H38">
            <v>0</v>
          </cell>
          <cell r="I38">
            <v>0</v>
          </cell>
          <cell r="J38">
            <v>0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17</v>
          </cell>
        </row>
        <row r="39">
          <cell r="A39" t="str">
            <v>A1117</v>
          </cell>
          <cell r="B39" t="str">
            <v>NINDA RIZQI SAFITRI</v>
          </cell>
          <cell r="C39">
            <v>0</v>
          </cell>
          <cell r="D39">
            <v>0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0</v>
          </cell>
          <cell r="K39">
            <v>1</v>
          </cell>
          <cell r="L39">
            <v>1</v>
          </cell>
          <cell r="M39">
            <v>0</v>
          </cell>
          <cell r="N39">
            <v>1</v>
          </cell>
          <cell r="O39">
            <v>1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1</v>
          </cell>
          <cell r="V39">
            <v>0</v>
          </cell>
          <cell r="W39">
            <v>0</v>
          </cell>
          <cell r="X39">
            <v>0</v>
          </cell>
          <cell r="Y39">
            <v>10</v>
          </cell>
        </row>
        <row r="40">
          <cell r="A40" t="str">
            <v>A1135</v>
          </cell>
          <cell r="B40" t="str">
            <v>FANNI MELIA ALVIONALIZA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0</v>
          </cell>
          <cell r="I40">
            <v>1</v>
          </cell>
          <cell r="J40">
            <v>1</v>
          </cell>
          <cell r="K40">
            <v>1</v>
          </cell>
          <cell r="L40">
            <v>0</v>
          </cell>
          <cell r="M40">
            <v>0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0</v>
          </cell>
          <cell r="T40">
            <v>0</v>
          </cell>
          <cell r="U40">
            <v>0</v>
          </cell>
          <cell r="V40">
            <v>1</v>
          </cell>
          <cell r="W40">
            <v>0</v>
          </cell>
          <cell r="X40">
            <v>0</v>
          </cell>
          <cell r="Y40">
            <v>14</v>
          </cell>
        </row>
        <row r="41">
          <cell r="A41" t="str">
            <v>A1208</v>
          </cell>
          <cell r="B41" t="str">
            <v>RIYAN ISTIQOMAH</v>
          </cell>
          <cell r="C41">
            <v>1</v>
          </cell>
          <cell r="D41">
            <v>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1</v>
          </cell>
          <cell r="O41">
            <v>0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16</v>
          </cell>
        </row>
        <row r="42">
          <cell r="A42" t="str">
            <v>A1232</v>
          </cell>
          <cell r="B42" t="str">
            <v>FIORENTINA BR SEBAYANG</v>
          </cell>
          <cell r="C42">
            <v>1</v>
          </cell>
          <cell r="D42">
            <v>1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0</v>
          </cell>
          <cell r="Y42">
            <v>21</v>
          </cell>
        </row>
        <row r="43">
          <cell r="A43" t="str">
            <v>A1237</v>
          </cell>
          <cell r="B43" t="str">
            <v>FEBRIANTI SIANTURI</v>
          </cell>
          <cell r="C43">
            <v>1</v>
          </cell>
          <cell r="D43">
            <v>1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0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21</v>
          </cell>
        </row>
        <row r="44">
          <cell r="A44" t="str">
            <v>A1244</v>
          </cell>
          <cell r="B44" t="str">
            <v>SHOFIA NOVIANTI</v>
          </cell>
          <cell r="C44">
            <v>1</v>
          </cell>
          <cell r="D44">
            <v>1</v>
          </cell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0</v>
          </cell>
          <cell r="Y44">
            <v>21</v>
          </cell>
        </row>
        <row r="45">
          <cell r="A45" t="str">
            <v>A1249</v>
          </cell>
          <cell r="B45" t="str">
            <v>ARDIANSYAH ABUBAKAR</v>
          </cell>
          <cell r="C45">
            <v>0</v>
          </cell>
          <cell r="D45">
            <v>0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0</v>
          </cell>
          <cell r="J45">
            <v>0</v>
          </cell>
          <cell r="K45">
            <v>1</v>
          </cell>
          <cell r="L45">
            <v>0</v>
          </cell>
          <cell r="M45">
            <v>0</v>
          </cell>
          <cell r="N45">
            <v>0</v>
          </cell>
          <cell r="O45">
            <v>1</v>
          </cell>
          <cell r="P45">
            <v>0</v>
          </cell>
          <cell r="Q45">
            <v>0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V45">
            <v>0</v>
          </cell>
          <cell r="W45">
            <v>1</v>
          </cell>
          <cell r="X45">
            <v>0</v>
          </cell>
          <cell r="Y45">
            <v>11</v>
          </cell>
        </row>
        <row r="46">
          <cell r="A46" t="str">
            <v>A1250</v>
          </cell>
          <cell r="B46" t="str">
            <v>MAYANG PUTRI INANDA SARI</v>
          </cell>
          <cell r="C46">
            <v>1</v>
          </cell>
          <cell r="D46">
            <v>1</v>
          </cell>
          <cell r="E46">
            <v>1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  <cell r="K46">
            <v>1</v>
          </cell>
          <cell r="L46">
            <v>1</v>
          </cell>
          <cell r="M46">
            <v>0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0</v>
          </cell>
          <cell r="Y46">
            <v>20</v>
          </cell>
        </row>
        <row r="47">
          <cell r="A47" t="str">
            <v>A1305</v>
          </cell>
          <cell r="B47" t="str">
            <v>HANIFAH DUWI AMALIA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1</v>
          </cell>
          <cell r="X47">
            <v>1</v>
          </cell>
          <cell r="Y47">
            <v>14</v>
          </cell>
        </row>
        <row r="48">
          <cell r="A48" t="str">
            <v>A1362</v>
          </cell>
          <cell r="B48" t="str">
            <v>NATALIA SIMAMORA</v>
          </cell>
          <cell r="C48">
            <v>1</v>
          </cell>
          <cell r="D48">
            <v>1</v>
          </cell>
          <cell r="E48">
            <v>0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M48">
            <v>0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0</v>
          </cell>
          <cell r="Y48">
            <v>19</v>
          </cell>
        </row>
        <row r="49">
          <cell r="A49" t="str">
            <v>A1366</v>
          </cell>
          <cell r="B49" t="str">
            <v>MIFTA UL ULUM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16</v>
          </cell>
        </row>
        <row r="50">
          <cell r="A50" t="str">
            <v>A1407</v>
          </cell>
          <cell r="B50" t="str">
            <v>HARDINI KOMALASARI</v>
          </cell>
          <cell r="C50">
            <v>1</v>
          </cell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  <cell r="Y50">
            <v>22</v>
          </cell>
        </row>
        <row r="51">
          <cell r="A51" t="str">
            <v>A1409</v>
          </cell>
          <cell r="B51" t="str">
            <v>YULI ANA</v>
          </cell>
          <cell r="C51">
            <v>1</v>
          </cell>
          <cell r="D51">
            <v>1</v>
          </cell>
          <cell r="E51">
            <v>1</v>
          </cell>
          <cell r="F51">
            <v>1</v>
          </cell>
          <cell r="G51">
            <v>1</v>
          </cell>
          <cell r="H51">
            <v>0</v>
          </cell>
          <cell r="I51">
            <v>1</v>
          </cell>
          <cell r="J51">
            <v>1</v>
          </cell>
          <cell r="K51">
            <v>1</v>
          </cell>
          <cell r="L51">
            <v>1</v>
          </cell>
          <cell r="M51">
            <v>0</v>
          </cell>
          <cell r="N51">
            <v>0</v>
          </cell>
          <cell r="O51">
            <v>0</v>
          </cell>
          <cell r="P51">
            <v>1</v>
          </cell>
          <cell r="Q51">
            <v>1</v>
          </cell>
          <cell r="R51">
            <v>1</v>
          </cell>
          <cell r="S51">
            <v>1</v>
          </cell>
          <cell r="T51">
            <v>1</v>
          </cell>
          <cell r="U51">
            <v>0</v>
          </cell>
          <cell r="V51">
            <v>1</v>
          </cell>
          <cell r="W51">
            <v>1</v>
          </cell>
          <cell r="X51">
            <v>0</v>
          </cell>
          <cell r="Y51">
            <v>16</v>
          </cell>
        </row>
        <row r="52">
          <cell r="A52" t="str">
            <v>A1428</v>
          </cell>
          <cell r="B52" t="str">
            <v>RIFKA AYU PRADITA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0</v>
          </cell>
          <cell r="N52">
            <v>0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0</v>
          </cell>
          <cell r="Y52">
            <v>19</v>
          </cell>
        </row>
        <row r="53">
          <cell r="A53" t="str">
            <v>A1496</v>
          </cell>
          <cell r="B53" t="str">
            <v>INDAH PUSPITA DEWI</v>
          </cell>
          <cell r="C53">
            <v>1</v>
          </cell>
          <cell r="D53">
            <v>1</v>
          </cell>
          <cell r="E53">
            <v>1</v>
          </cell>
          <cell r="F53">
            <v>1</v>
          </cell>
          <cell r="G53">
            <v>1</v>
          </cell>
          <cell r="H53">
            <v>1</v>
          </cell>
          <cell r="I53">
            <v>1</v>
          </cell>
          <cell r="J53">
            <v>1</v>
          </cell>
          <cell r="K53">
            <v>0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0</v>
          </cell>
          <cell r="W53">
            <v>0</v>
          </cell>
          <cell r="X53">
            <v>0</v>
          </cell>
          <cell r="Y53">
            <v>18</v>
          </cell>
        </row>
        <row r="54">
          <cell r="A54" t="str">
            <v>A1638</v>
          </cell>
          <cell r="B54" t="str">
            <v>ERNI DWI WIDYANTI</v>
          </cell>
          <cell r="C54">
            <v>1</v>
          </cell>
          <cell r="D54">
            <v>1</v>
          </cell>
          <cell r="E54">
            <v>1</v>
          </cell>
          <cell r="F54">
            <v>1</v>
          </cell>
          <cell r="G54">
            <v>1</v>
          </cell>
          <cell r="H54">
            <v>1</v>
          </cell>
          <cell r="I54">
            <v>1</v>
          </cell>
          <cell r="J54">
            <v>1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22</v>
          </cell>
        </row>
        <row r="55">
          <cell r="A55" t="str">
            <v>A1792</v>
          </cell>
          <cell r="B55" t="str">
            <v>ADINDA PUTRI ZELA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1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1</v>
          </cell>
          <cell r="Q55">
            <v>0</v>
          </cell>
          <cell r="R55">
            <v>1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3</v>
          </cell>
        </row>
        <row r="56">
          <cell r="A56" t="str">
            <v>A2014</v>
          </cell>
          <cell r="B56" t="str">
            <v>NUR ANISA</v>
          </cell>
          <cell r="C56">
            <v>1</v>
          </cell>
          <cell r="D56">
            <v>1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22</v>
          </cell>
        </row>
        <row r="57">
          <cell r="A57" t="str">
            <v>A2026</v>
          </cell>
          <cell r="B57" t="str">
            <v>ALMAY CAESARI ISMIAJI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1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1</v>
          </cell>
          <cell r="Y57">
            <v>2</v>
          </cell>
        </row>
        <row r="58">
          <cell r="A58" t="str">
            <v>A2072</v>
          </cell>
          <cell r="B58" t="str">
            <v>DIANA PUTERI MAHARANI</v>
          </cell>
          <cell r="C58">
            <v>1</v>
          </cell>
          <cell r="D58">
            <v>1</v>
          </cell>
          <cell r="E58">
            <v>1</v>
          </cell>
          <cell r="F58">
            <v>1</v>
          </cell>
          <cell r="G58">
            <v>1</v>
          </cell>
          <cell r="H58">
            <v>1</v>
          </cell>
          <cell r="I58">
            <v>1</v>
          </cell>
          <cell r="J58">
            <v>1</v>
          </cell>
          <cell r="K58">
            <v>1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  <cell r="Y58">
            <v>22</v>
          </cell>
        </row>
        <row r="59">
          <cell r="A59" t="str">
            <v>A2300</v>
          </cell>
          <cell r="B59" t="str">
            <v>GRACE SIFRA</v>
          </cell>
          <cell r="C59">
            <v>1</v>
          </cell>
          <cell r="D59">
            <v>1</v>
          </cell>
          <cell r="E59">
            <v>1</v>
          </cell>
          <cell r="F59">
            <v>1</v>
          </cell>
          <cell r="G59">
            <v>1</v>
          </cell>
          <cell r="H59">
            <v>0</v>
          </cell>
          <cell r="I59">
            <v>1</v>
          </cell>
          <cell r="J59">
            <v>1</v>
          </cell>
          <cell r="K59">
            <v>1</v>
          </cell>
          <cell r="L59">
            <v>1</v>
          </cell>
          <cell r="M59">
            <v>0</v>
          </cell>
          <cell r="N59">
            <v>1</v>
          </cell>
          <cell r="O59">
            <v>1</v>
          </cell>
          <cell r="P59">
            <v>1</v>
          </cell>
          <cell r="Q59">
            <v>1</v>
          </cell>
          <cell r="R59">
            <v>1</v>
          </cell>
          <cell r="S59">
            <v>1</v>
          </cell>
          <cell r="T59">
            <v>1</v>
          </cell>
          <cell r="U59">
            <v>0</v>
          </cell>
          <cell r="V59">
            <v>1</v>
          </cell>
          <cell r="W59">
            <v>1</v>
          </cell>
          <cell r="X59">
            <v>0</v>
          </cell>
          <cell r="Y59">
            <v>18</v>
          </cell>
        </row>
        <row r="60">
          <cell r="A60" t="str">
            <v>A2369</v>
          </cell>
          <cell r="B60" t="str">
            <v>ANIS DIANA SARI</v>
          </cell>
          <cell r="C60">
            <v>1</v>
          </cell>
          <cell r="D60">
            <v>1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>
            <v>1</v>
          </cell>
          <cell r="K60">
            <v>1</v>
          </cell>
          <cell r="L60">
            <v>1</v>
          </cell>
          <cell r="M60">
            <v>0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0</v>
          </cell>
          <cell r="Y60">
            <v>20</v>
          </cell>
        </row>
        <row r="61">
          <cell r="A61" t="str">
            <v>A2495</v>
          </cell>
          <cell r="B61" t="str">
            <v>FADLIN ROHMAWATI</v>
          </cell>
          <cell r="C61">
            <v>1</v>
          </cell>
          <cell r="D61">
            <v>1</v>
          </cell>
          <cell r="E61">
            <v>1</v>
          </cell>
          <cell r="F61">
            <v>1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0</v>
          </cell>
          <cell r="Y61">
            <v>15</v>
          </cell>
        </row>
        <row r="62">
          <cell r="A62" t="str">
            <v>A2574</v>
          </cell>
          <cell r="B62" t="str">
            <v>JATU ASTRI PRADISTA</v>
          </cell>
          <cell r="C62">
            <v>0</v>
          </cell>
          <cell r="D62">
            <v>0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>
            <v>1</v>
          </cell>
          <cell r="K62">
            <v>1</v>
          </cell>
          <cell r="L62">
            <v>1</v>
          </cell>
          <cell r="M62">
            <v>0</v>
          </cell>
          <cell r="N62">
            <v>0</v>
          </cell>
          <cell r="O62">
            <v>0</v>
          </cell>
          <cell r="P62">
            <v>1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0</v>
          </cell>
          <cell r="X62">
            <v>1</v>
          </cell>
          <cell r="Y62">
            <v>16</v>
          </cell>
        </row>
        <row r="63">
          <cell r="A63" t="str">
            <v>A2604</v>
          </cell>
          <cell r="B63" t="str">
            <v>YUSRIDAH LUBIS</v>
          </cell>
          <cell r="C63">
            <v>1</v>
          </cell>
          <cell r="D63">
            <v>1</v>
          </cell>
          <cell r="E63">
            <v>1</v>
          </cell>
          <cell r="F63">
            <v>1</v>
          </cell>
          <cell r="G63">
            <v>1</v>
          </cell>
          <cell r="H63">
            <v>1</v>
          </cell>
          <cell r="I63">
            <v>1</v>
          </cell>
          <cell r="J63">
            <v>1</v>
          </cell>
          <cell r="K63">
            <v>1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  <cell r="T63">
            <v>1</v>
          </cell>
          <cell r="U63">
            <v>0</v>
          </cell>
          <cell r="V63">
            <v>1</v>
          </cell>
          <cell r="W63">
            <v>1</v>
          </cell>
          <cell r="X63">
            <v>1</v>
          </cell>
          <cell r="Y63">
            <v>21</v>
          </cell>
        </row>
        <row r="64">
          <cell r="A64" t="str">
            <v>A2619</v>
          </cell>
          <cell r="B64" t="str">
            <v>TEDI AFRIYANTO</v>
          </cell>
          <cell r="C64">
            <v>1</v>
          </cell>
          <cell r="D64">
            <v>1</v>
          </cell>
          <cell r="E64">
            <v>1</v>
          </cell>
          <cell r="F64">
            <v>1</v>
          </cell>
          <cell r="G64">
            <v>1</v>
          </cell>
          <cell r="H64">
            <v>1</v>
          </cell>
          <cell r="I64">
            <v>0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0</v>
          </cell>
          <cell r="Y64">
            <v>20</v>
          </cell>
        </row>
        <row r="65">
          <cell r="A65" t="str">
            <v>A2684</v>
          </cell>
          <cell r="B65" t="str">
            <v>DIMAS VERGIAWAN AFIAT</v>
          </cell>
          <cell r="C65">
            <v>1</v>
          </cell>
          <cell r="D65">
            <v>1</v>
          </cell>
          <cell r="E65">
            <v>1</v>
          </cell>
          <cell r="F65">
            <v>0</v>
          </cell>
          <cell r="G65">
            <v>1</v>
          </cell>
          <cell r="H65">
            <v>1</v>
          </cell>
          <cell r="I65">
            <v>1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  <cell r="N65">
            <v>1</v>
          </cell>
          <cell r="O65">
            <v>0</v>
          </cell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1</v>
          </cell>
          <cell r="Y65">
            <v>20</v>
          </cell>
        </row>
        <row r="66">
          <cell r="A66" t="str">
            <v>A2702</v>
          </cell>
          <cell r="B66" t="str">
            <v>DILA FITRIANI</v>
          </cell>
          <cell r="C66">
            <v>1</v>
          </cell>
          <cell r="D66">
            <v>1</v>
          </cell>
          <cell r="E66">
            <v>0</v>
          </cell>
          <cell r="F66">
            <v>0</v>
          </cell>
          <cell r="G66">
            <v>1</v>
          </cell>
          <cell r="H66">
            <v>1</v>
          </cell>
          <cell r="I66">
            <v>1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U66">
            <v>0</v>
          </cell>
          <cell r="V66">
            <v>1</v>
          </cell>
          <cell r="W66">
            <v>1</v>
          </cell>
          <cell r="X66">
            <v>1</v>
          </cell>
          <cell r="Y66">
            <v>19</v>
          </cell>
        </row>
        <row r="67">
          <cell r="A67" t="str">
            <v>A2705</v>
          </cell>
          <cell r="B67" t="str">
            <v>ANTONIA DESI ENDAH KRISTIYANTI</v>
          </cell>
          <cell r="C67">
            <v>1</v>
          </cell>
          <cell r="D67">
            <v>1</v>
          </cell>
          <cell r="E67">
            <v>1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J67">
            <v>1</v>
          </cell>
          <cell r="K67">
            <v>1</v>
          </cell>
          <cell r="L67">
            <v>1</v>
          </cell>
          <cell r="M67">
            <v>0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0</v>
          </cell>
          <cell r="S67">
            <v>0</v>
          </cell>
          <cell r="T67">
            <v>1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19</v>
          </cell>
        </row>
        <row r="68">
          <cell r="A68" t="str">
            <v>A2867</v>
          </cell>
          <cell r="B68" t="str">
            <v>REHULINA PUTRI DEPARI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A69" t="str">
            <v>A2901</v>
          </cell>
          <cell r="B69" t="str">
            <v>NELLY ANJANI BR SEMBIRING</v>
          </cell>
          <cell r="C69">
            <v>1</v>
          </cell>
          <cell r="D69">
            <v>1</v>
          </cell>
          <cell r="E69">
            <v>1</v>
          </cell>
          <cell r="F69">
            <v>1</v>
          </cell>
          <cell r="G69">
            <v>0</v>
          </cell>
          <cell r="H69">
            <v>0</v>
          </cell>
          <cell r="I69">
            <v>1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1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6</v>
          </cell>
        </row>
        <row r="70">
          <cell r="A70" t="str">
            <v>A2964</v>
          </cell>
          <cell r="B70" t="str">
            <v>AKHAYA ARSYOGA</v>
          </cell>
          <cell r="C70">
            <v>1</v>
          </cell>
          <cell r="D70">
            <v>1</v>
          </cell>
          <cell r="E70">
            <v>1</v>
          </cell>
          <cell r="F70">
            <v>0</v>
          </cell>
          <cell r="G70">
            <v>0</v>
          </cell>
          <cell r="H70">
            <v>1</v>
          </cell>
          <cell r="I70">
            <v>1</v>
          </cell>
          <cell r="J70">
            <v>1</v>
          </cell>
          <cell r="K70">
            <v>1</v>
          </cell>
          <cell r="L70">
            <v>0</v>
          </cell>
          <cell r="M70">
            <v>0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U70">
            <v>0</v>
          </cell>
          <cell r="V70">
            <v>1</v>
          </cell>
          <cell r="W70">
            <v>0</v>
          </cell>
          <cell r="X70">
            <v>0</v>
          </cell>
          <cell r="Y70">
            <v>15</v>
          </cell>
        </row>
        <row r="71">
          <cell r="A71" t="str">
            <v>A2985</v>
          </cell>
          <cell r="B71" t="str">
            <v>REGINA MICHELLE TANSAYA PRAMONO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1</v>
          </cell>
          <cell r="J71">
            <v>1</v>
          </cell>
          <cell r="K71">
            <v>1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1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4</v>
          </cell>
        </row>
        <row r="72">
          <cell r="A72" t="str">
            <v>A3034</v>
          </cell>
          <cell r="B72" t="str">
            <v>MEYTIA EKA PUTRI</v>
          </cell>
          <cell r="C72">
            <v>1</v>
          </cell>
          <cell r="D72">
            <v>1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0</v>
          </cell>
          <cell r="V72">
            <v>1</v>
          </cell>
          <cell r="W72">
            <v>1</v>
          </cell>
          <cell r="X72">
            <v>1</v>
          </cell>
          <cell r="Y72">
            <v>21</v>
          </cell>
        </row>
        <row r="73">
          <cell r="A73" t="str">
            <v>A3147</v>
          </cell>
          <cell r="B73" t="str">
            <v>SAGITA DEO SANTOSA</v>
          </cell>
          <cell r="C73">
            <v>1</v>
          </cell>
          <cell r="D73">
            <v>1</v>
          </cell>
          <cell r="E73">
            <v>1</v>
          </cell>
          <cell r="F73">
            <v>0</v>
          </cell>
          <cell r="G73">
            <v>1</v>
          </cell>
          <cell r="H73">
            <v>1</v>
          </cell>
          <cell r="I73">
            <v>1</v>
          </cell>
          <cell r="J73">
            <v>0</v>
          </cell>
          <cell r="K73">
            <v>1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0</v>
          </cell>
          <cell r="X73">
            <v>1</v>
          </cell>
          <cell r="Y73">
            <v>19</v>
          </cell>
        </row>
        <row r="74">
          <cell r="A74" t="str">
            <v>A3175</v>
          </cell>
          <cell r="B74" t="str">
            <v>INDRI SARI</v>
          </cell>
          <cell r="C74">
            <v>0</v>
          </cell>
          <cell r="D74">
            <v>0</v>
          </cell>
          <cell r="E74">
            <v>1</v>
          </cell>
          <cell r="F74">
            <v>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1</v>
          </cell>
          <cell r="L74">
            <v>0</v>
          </cell>
          <cell r="M74">
            <v>1</v>
          </cell>
          <cell r="N74">
            <v>1</v>
          </cell>
          <cell r="O74">
            <v>1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1</v>
          </cell>
          <cell r="U74">
            <v>1</v>
          </cell>
          <cell r="V74">
            <v>1</v>
          </cell>
          <cell r="W74">
            <v>1</v>
          </cell>
          <cell r="X74">
            <v>1</v>
          </cell>
          <cell r="Y74">
            <v>11</v>
          </cell>
        </row>
        <row r="75">
          <cell r="A75" t="str">
            <v>A3188</v>
          </cell>
          <cell r="B75" t="str">
            <v>FAUZIYATI KHAIRUL LATIFAH</v>
          </cell>
          <cell r="C75">
            <v>1</v>
          </cell>
          <cell r="D75">
            <v>1</v>
          </cell>
          <cell r="E75">
            <v>1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>
            <v>1</v>
          </cell>
          <cell r="K75">
            <v>1</v>
          </cell>
          <cell r="L75">
            <v>1</v>
          </cell>
          <cell r="M75">
            <v>0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V75">
            <v>1</v>
          </cell>
          <cell r="W75">
            <v>1</v>
          </cell>
          <cell r="X75">
            <v>0</v>
          </cell>
          <cell r="Y75">
            <v>20</v>
          </cell>
        </row>
        <row r="76">
          <cell r="A76" t="str">
            <v>A3210</v>
          </cell>
          <cell r="B76" t="str">
            <v>HAFIDZ HILMY</v>
          </cell>
          <cell r="C76">
            <v>0</v>
          </cell>
          <cell r="D76">
            <v>0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0</v>
          </cell>
          <cell r="L76">
            <v>0</v>
          </cell>
          <cell r="M76">
            <v>0</v>
          </cell>
          <cell r="N76">
            <v>1</v>
          </cell>
          <cell r="O76">
            <v>1</v>
          </cell>
          <cell r="P76">
            <v>0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0</v>
          </cell>
          <cell r="W76">
            <v>0</v>
          </cell>
          <cell r="X76">
            <v>0</v>
          </cell>
          <cell r="Y76">
            <v>13</v>
          </cell>
        </row>
        <row r="77">
          <cell r="A77" t="str">
            <v>A3216</v>
          </cell>
          <cell r="B77" t="str">
            <v>INTAN KHOIRUNISA FEBILIANA</v>
          </cell>
          <cell r="C77">
            <v>1</v>
          </cell>
          <cell r="D77">
            <v>1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1</v>
          </cell>
          <cell r="O77">
            <v>0</v>
          </cell>
          <cell r="P77">
            <v>1</v>
          </cell>
          <cell r="Q77">
            <v>1</v>
          </cell>
          <cell r="R77">
            <v>1</v>
          </cell>
          <cell r="S77">
            <v>1</v>
          </cell>
          <cell r="T77">
            <v>1</v>
          </cell>
          <cell r="U77">
            <v>0</v>
          </cell>
          <cell r="V77">
            <v>1</v>
          </cell>
          <cell r="W77">
            <v>1</v>
          </cell>
          <cell r="X77">
            <v>1</v>
          </cell>
          <cell r="Y77">
            <v>15</v>
          </cell>
        </row>
        <row r="78">
          <cell r="A78" t="str">
            <v>A3305</v>
          </cell>
          <cell r="B78" t="str">
            <v>ARIF NOVIANTO</v>
          </cell>
          <cell r="C78">
            <v>1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Q78">
            <v>1</v>
          </cell>
          <cell r="R78">
            <v>1</v>
          </cell>
          <cell r="S78">
            <v>1</v>
          </cell>
          <cell r="T78">
            <v>1</v>
          </cell>
          <cell r="U78">
            <v>0</v>
          </cell>
          <cell r="V78">
            <v>1</v>
          </cell>
          <cell r="W78">
            <v>1</v>
          </cell>
          <cell r="X78">
            <v>1</v>
          </cell>
          <cell r="Y78">
            <v>21</v>
          </cell>
        </row>
        <row r="79">
          <cell r="A79" t="str">
            <v>A3306</v>
          </cell>
          <cell r="B79" t="str">
            <v>ILHAM MUHAMMAD DYAN FAUZI</v>
          </cell>
          <cell r="C79">
            <v>0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J79">
            <v>0</v>
          </cell>
          <cell r="K79">
            <v>1</v>
          </cell>
          <cell r="L79">
            <v>1</v>
          </cell>
          <cell r="M79">
            <v>0</v>
          </cell>
          <cell r="N79">
            <v>1</v>
          </cell>
          <cell r="O79">
            <v>1</v>
          </cell>
          <cell r="P79">
            <v>1</v>
          </cell>
          <cell r="Q79">
            <v>1</v>
          </cell>
          <cell r="R79">
            <v>1</v>
          </cell>
          <cell r="S79">
            <v>1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14</v>
          </cell>
        </row>
        <row r="80">
          <cell r="A80" t="str">
            <v>A3333</v>
          </cell>
          <cell r="B80" t="str">
            <v>ZEFANYA NOVIANA HEHAMAHUA</v>
          </cell>
          <cell r="C80">
            <v>1</v>
          </cell>
          <cell r="D80">
            <v>0</v>
          </cell>
          <cell r="E80">
            <v>1</v>
          </cell>
          <cell r="F80">
            <v>1</v>
          </cell>
          <cell r="G80">
            <v>1</v>
          </cell>
          <cell r="H80">
            <v>1</v>
          </cell>
          <cell r="I80">
            <v>1</v>
          </cell>
          <cell r="J80">
            <v>1</v>
          </cell>
          <cell r="K80">
            <v>0</v>
          </cell>
          <cell r="L80">
            <v>0</v>
          </cell>
          <cell r="M80">
            <v>0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0</v>
          </cell>
          <cell r="W80">
            <v>0</v>
          </cell>
          <cell r="X80">
            <v>0</v>
          </cell>
          <cell r="Y80">
            <v>15</v>
          </cell>
        </row>
        <row r="81">
          <cell r="A81" t="str">
            <v>A3371</v>
          </cell>
          <cell r="B81" t="str">
            <v>EMMANUELA YOSEPHINE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</v>
          </cell>
          <cell r="H81">
            <v>0</v>
          </cell>
          <cell r="I81">
            <v>1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1</v>
          </cell>
          <cell r="O81">
            <v>1</v>
          </cell>
          <cell r="P81">
            <v>0</v>
          </cell>
          <cell r="Q81">
            <v>0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0</v>
          </cell>
          <cell r="Y81">
            <v>10</v>
          </cell>
        </row>
        <row r="82">
          <cell r="A82" t="str">
            <v>A3510</v>
          </cell>
          <cell r="B82" t="str">
            <v>ANNISA FADYA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1</v>
          </cell>
          <cell r="H82">
            <v>1</v>
          </cell>
          <cell r="I82">
            <v>1</v>
          </cell>
          <cell r="J82">
            <v>1</v>
          </cell>
          <cell r="K82">
            <v>0</v>
          </cell>
          <cell r="L82">
            <v>0</v>
          </cell>
          <cell r="M82">
            <v>1</v>
          </cell>
          <cell r="N82">
            <v>0</v>
          </cell>
          <cell r="O82">
            <v>1</v>
          </cell>
          <cell r="P82">
            <v>0</v>
          </cell>
          <cell r="Q82">
            <v>1</v>
          </cell>
          <cell r="R82">
            <v>0</v>
          </cell>
          <cell r="S82">
            <v>1</v>
          </cell>
          <cell r="T82">
            <v>0</v>
          </cell>
          <cell r="U82">
            <v>1</v>
          </cell>
          <cell r="V82">
            <v>0</v>
          </cell>
          <cell r="W82">
            <v>0</v>
          </cell>
          <cell r="X82">
            <v>0</v>
          </cell>
          <cell r="Y82">
            <v>9</v>
          </cell>
        </row>
        <row r="83">
          <cell r="A83" t="str">
            <v>A3514</v>
          </cell>
          <cell r="B83" t="str">
            <v>ALEXSANDRE DEDE</v>
          </cell>
          <cell r="C83">
            <v>1</v>
          </cell>
          <cell r="D83">
            <v>0</v>
          </cell>
          <cell r="E83">
            <v>1</v>
          </cell>
          <cell r="F83">
            <v>1</v>
          </cell>
          <cell r="G83">
            <v>1</v>
          </cell>
          <cell r="H83">
            <v>1</v>
          </cell>
          <cell r="I83">
            <v>1</v>
          </cell>
          <cell r="J83">
            <v>1</v>
          </cell>
          <cell r="K83">
            <v>0</v>
          </cell>
          <cell r="L83">
            <v>0</v>
          </cell>
          <cell r="M83">
            <v>0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0</v>
          </cell>
          <cell r="W83">
            <v>0</v>
          </cell>
          <cell r="X83">
            <v>0</v>
          </cell>
          <cell r="Y83">
            <v>15</v>
          </cell>
        </row>
        <row r="84">
          <cell r="A84" t="str">
            <v>A3515</v>
          </cell>
          <cell r="B84" t="str">
            <v>AGATA ISTIKALANI</v>
          </cell>
          <cell r="C84">
            <v>1</v>
          </cell>
          <cell r="D84">
            <v>1</v>
          </cell>
          <cell r="E84">
            <v>1</v>
          </cell>
          <cell r="F84">
            <v>1</v>
          </cell>
          <cell r="G84">
            <v>1</v>
          </cell>
          <cell r="H84">
            <v>1</v>
          </cell>
          <cell r="I84">
            <v>0</v>
          </cell>
          <cell r="J84">
            <v>0</v>
          </cell>
          <cell r="K84">
            <v>1</v>
          </cell>
          <cell r="L84">
            <v>1</v>
          </cell>
          <cell r="M84">
            <v>0</v>
          </cell>
          <cell r="N84">
            <v>0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0</v>
          </cell>
          <cell r="U84">
            <v>1</v>
          </cell>
          <cell r="V84">
            <v>1</v>
          </cell>
          <cell r="W84">
            <v>1</v>
          </cell>
          <cell r="X84">
            <v>0</v>
          </cell>
          <cell r="Y84">
            <v>16</v>
          </cell>
        </row>
        <row r="85">
          <cell r="A85" t="str">
            <v>A3680</v>
          </cell>
          <cell r="B85" t="str">
            <v>FARAH NADHIFAH</v>
          </cell>
          <cell r="C85">
            <v>1</v>
          </cell>
          <cell r="D85">
            <v>1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0</v>
          </cell>
          <cell r="O85">
            <v>0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0</v>
          </cell>
          <cell r="Y85">
            <v>19</v>
          </cell>
        </row>
        <row r="86">
          <cell r="A86" t="str">
            <v>A3693</v>
          </cell>
          <cell r="B86" t="str">
            <v>LENSE SITOMPUL</v>
          </cell>
          <cell r="C86">
            <v>1</v>
          </cell>
          <cell r="D86">
            <v>1</v>
          </cell>
          <cell r="E86">
            <v>1</v>
          </cell>
          <cell r="F86">
            <v>1</v>
          </cell>
          <cell r="G86">
            <v>1</v>
          </cell>
          <cell r="H86">
            <v>1</v>
          </cell>
          <cell r="I86">
            <v>1</v>
          </cell>
          <cell r="J86">
            <v>1</v>
          </cell>
          <cell r="K86">
            <v>1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1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1</v>
          </cell>
          <cell r="X86">
            <v>1</v>
          </cell>
          <cell r="Y86">
            <v>22</v>
          </cell>
        </row>
        <row r="87">
          <cell r="A87" t="str">
            <v>A3766</v>
          </cell>
          <cell r="B87" t="str">
            <v>BESTFEBRI CHRISTY DAMERIA PAKPAHAN</v>
          </cell>
          <cell r="C87">
            <v>1</v>
          </cell>
          <cell r="D87">
            <v>1</v>
          </cell>
          <cell r="E87">
            <v>1</v>
          </cell>
          <cell r="F87">
            <v>0</v>
          </cell>
          <cell r="G87">
            <v>1</v>
          </cell>
          <cell r="H87">
            <v>1</v>
          </cell>
          <cell r="I87">
            <v>1</v>
          </cell>
          <cell r="J87">
            <v>1</v>
          </cell>
          <cell r="K87">
            <v>0</v>
          </cell>
          <cell r="L87">
            <v>0</v>
          </cell>
          <cell r="M87">
            <v>1</v>
          </cell>
          <cell r="N87">
            <v>1</v>
          </cell>
          <cell r="O87">
            <v>1</v>
          </cell>
          <cell r="P87">
            <v>1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</v>
          </cell>
          <cell r="Y87">
            <v>19</v>
          </cell>
        </row>
        <row r="88">
          <cell r="A88" t="str">
            <v>A3815</v>
          </cell>
          <cell r="B88" t="str">
            <v>ANDREANE AMARISSA</v>
          </cell>
          <cell r="C88">
            <v>1</v>
          </cell>
          <cell r="D88">
            <v>1</v>
          </cell>
          <cell r="E88">
            <v>1</v>
          </cell>
          <cell r="F88">
            <v>1</v>
          </cell>
          <cell r="G88">
            <v>1</v>
          </cell>
          <cell r="H88">
            <v>1</v>
          </cell>
          <cell r="I88">
            <v>1</v>
          </cell>
          <cell r="J88">
            <v>1</v>
          </cell>
          <cell r="K88">
            <v>0</v>
          </cell>
          <cell r="L88">
            <v>0</v>
          </cell>
          <cell r="M88">
            <v>0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0</v>
          </cell>
          <cell r="V88">
            <v>1</v>
          </cell>
          <cell r="W88">
            <v>1</v>
          </cell>
          <cell r="X88">
            <v>0</v>
          </cell>
          <cell r="Y88">
            <v>17</v>
          </cell>
        </row>
        <row r="89">
          <cell r="A89" t="str">
            <v>A3868</v>
          </cell>
          <cell r="B89" t="str">
            <v>YANA PAULINA</v>
          </cell>
          <cell r="C89">
            <v>1</v>
          </cell>
          <cell r="D89">
            <v>0</v>
          </cell>
          <cell r="E89">
            <v>1</v>
          </cell>
          <cell r="F89">
            <v>1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3</v>
          </cell>
        </row>
        <row r="90">
          <cell r="A90" t="str">
            <v>A3927</v>
          </cell>
          <cell r="B90" t="str">
            <v>ARIS HERMAWAN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1</v>
          </cell>
          <cell r="O90">
            <v>0</v>
          </cell>
          <cell r="P90">
            <v>0</v>
          </cell>
          <cell r="Q90">
            <v>0</v>
          </cell>
          <cell r="R90">
            <v>1</v>
          </cell>
          <cell r="S90">
            <v>1</v>
          </cell>
          <cell r="T90">
            <v>1</v>
          </cell>
          <cell r="U90">
            <v>1</v>
          </cell>
          <cell r="V90">
            <v>1</v>
          </cell>
          <cell r="W90">
            <v>1</v>
          </cell>
          <cell r="X90">
            <v>0</v>
          </cell>
          <cell r="Y90">
            <v>8</v>
          </cell>
        </row>
        <row r="91">
          <cell r="A91" t="str">
            <v>A3996</v>
          </cell>
          <cell r="B91" t="str">
            <v>JOANICA INTAN CAHYANDARI</v>
          </cell>
          <cell r="C91">
            <v>1</v>
          </cell>
          <cell r="D91">
            <v>1</v>
          </cell>
          <cell r="E91">
            <v>1</v>
          </cell>
          <cell r="F91">
            <v>1</v>
          </cell>
          <cell r="G91">
            <v>1</v>
          </cell>
          <cell r="H91">
            <v>1</v>
          </cell>
          <cell r="I91">
            <v>1</v>
          </cell>
          <cell r="J91">
            <v>1</v>
          </cell>
          <cell r="K91">
            <v>1</v>
          </cell>
          <cell r="L91">
            <v>1</v>
          </cell>
          <cell r="M91">
            <v>0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21</v>
          </cell>
        </row>
        <row r="92">
          <cell r="A92" t="str">
            <v>A4011</v>
          </cell>
          <cell r="B92" t="str">
            <v>MUHAMMAD FAJRIADY</v>
          </cell>
          <cell r="C92">
            <v>1</v>
          </cell>
          <cell r="D92">
            <v>1</v>
          </cell>
          <cell r="E92">
            <v>1</v>
          </cell>
          <cell r="F92">
            <v>1</v>
          </cell>
          <cell r="G92">
            <v>0</v>
          </cell>
          <cell r="H92">
            <v>1</v>
          </cell>
          <cell r="I92">
            <v>1</v>
          </cell>
          <cell r="J92">
            <v>0</v>
          </cell>
          <cell r="K92">
            <v>1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20</v>
          </cell>
        </row>
        <row r="93">
          <cell r="A93" t="str">
            <v>A4024</v>
          </cell>
          <cell r="B93" t="str">
            <v>FITRIA NURUL</v>
          </cell>
          <cell r="C93">
            <v>1</v>
          </cell>
          <cell r="D93">
            <v>1</v>
          </cell>
          <cell r="E93">
            <v>1</v>
          </cell>
          <cell r="F93">
            <v>1</v>
          </cell>
          <cell r="G93">
            <v>1</v>
          </cell>
          <cell r="H93">
            <v>1</v>
          </cell>
          <cell r="I93">
            <v>1</v>
          </cell>
          <cell r="J93">
            <v>1</v>
          </cell>
          <cell r="K93">
            <v>1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1</v>
          </cell>
          <cell r="Q93">
            <v>1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V93">
            <v>1</v>
          </cell>
          <cell r="W93">
            <v>1</v>
          </cell>
          <cell r="X93">
            <v>1</v>
          </cell>
          <cell r="Y93">
            <v>22</v>
          </cell>
        </row>
        <row r="94">
          <cell r="A94" t="str">
            <v>A4046</v>
          </cell>
          <cell r="B94" t="str">
            <v>DANIEL RIO ANDIKA PUTRA</v>
          </cell>
          <cell r="C94">
            <v>1</v>
          </cell>
          <cell r="D94">
            <v>0</v>
          </cell>
          <cell r="E94">
            <v>1</v>
          </cell>
          <cell r="F94">
            <v>1</v>
          </cell>
          <cell r="G94">
            <v>1</v>
          </cell>
          <cell r="H94">
            <v>1</v>
          </cell>
          <cell r="I94">
            <v>1</v>
          </cell>
          <cell r="J94">
            <v>1</v>
          </cell>
          <cell r="K94">
            <v>1</v>
          </cell>
          <cell r="L94">
            <v>1</v>
          </cell>
          <cell r="M94">
            <v>1</v>
          </cell>
          <cell r="N94">
            <v>1</v>
          </cell>
          <cell r="O94">
            <v>1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  <cell r="V94">
            <v>1</v>
          </cell>
          <cell r="W94">
            <v>1</v>
          </cell>
          <cell r="X94">
            <v>1</v>
          </cell>
          <cell r="Y94">
            <v>21</v>
          </cell>
        </row>
        <row r="95">
          <cell r="A95" t="str">
            <v>A4050</v>
          </cell>
          <cell r="B95" t="str">
            <v>DITA PUSPITA SARI</v>
          </cell>
          <cell r="C95">
            <v>0</v>
          </cell>
          <cell r="D95">
            <v>0</v>
          </cell>
          <cell r="E95">
            <v>0</v>
          </cell>
          <cell r="F95">
            <v>1</v>
          </cell>
          <cell r="G95">
            <v>1</v>
          </cell>
          <cell r="H95">
            <v>1</v>
          </cell>
          <cell r="I95">
            <v>1</v>
          </cell>
          <cell r="J95">
            <v>1</v>
          </cell>
          <cell r="K95">
            <v>1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1</v>
          </cell>
          <cell r="Q95">
            <v>1</v>
          </cell>
          <cell r="R95">
            <v>1</v>
          </cell>
          <cell r="S95">
            <v>1</v>
          </cell>
          <cell r="T95">
            <v>1</v>
          </cell>
          <cell r="U95">
            <v>1</v>
          </cell>
          <cell r="V95">
            <v>1</v>
          </cell>
          <cell r="W95">
            <v>0</v>
          </cell>
          <cell r="X95">
            <v>1</v>
          </cell>
          <cell r="Y95">
            <v>18</v>
          </cell>
        </row>
        <row r="96">
          <cell r="A96" t="str">
            <v>A4087</v>
          </cell>
          <cell r="B96" t="str">
            <v>ARIF TEGUH WICAKSONO</v>
          </cell>
          <cell r="C96">
            <v>1</v>
          </cell>
          <cell r="D96">
            <v>1</v>
          </cell>
          <cell r="E96">
            <v>1</v>
          </cell>
          <cell r="F96">
            <v>1</v>
          </cell>
          <cell r="G96">
            <v>1</v>
          </cell>
          <cell r="H96">
            <v>1</v>
          </cell>
          <cell r="I96">
            <v>1</v>
          </cell>
          <cell r="J96">
            <v>1</v>
          </cell>
          <cell r="K96">
            <v>1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0</v>
          </cell>
          <cell r="Y96">
            <v>15</v>
          </cell>
        </row>
        <row r="97">
          <cell r="A97" t="str">
            <v>A4089</v>
          </cell>
          <cell r="B97" t="str">
            <v>ADI FIRMANSYAH</v>
          </cell>
          <cell r="C97">
            <v>1</v>
          </cell>
          <cell r="D97">
            <v>1</v>
          </cell>
          <cell r="E97">
            <v>1</v>
          </cell>
          <cell r="F97">
            <v>1</v>
          </cell>
          <cell r="G97">
            <v>1</v>
          </cell>
          <cell r="H97">
            <v>1</v>
          </cell>
          <cell r="I97">
            <v>1</v>
          </cell>
          <cell r="J97">
            <v>1</v>
          </cell>
          <cell r="K97">
            <v>1</v>
          </cell>
          <cell r="L97">
            <v>1</v>
          </cell>
          <cell r="M97">
            <v>0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0</v>
          </cell>
          <cell r="Y97">
            <v>20</v>
          </cell>
        </row>
        <row r="98">
          <cell r="A98" t="str">
            <v>A4112</v>
          </cell>
          <cell r="B98" t="str">
            <v>VENY SIPAYUNG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0</v>
          </cell>
          <cell r="M98">
            <v>0</v>
          </cell>
          <cell r="N98">
            <v>1</v>
          </cell>
          <cell r="O98">
            <v>1</v>
          </cell>
          <cell r="P98">
            <v>0</v>
          </cell>
          <cell r="Q98">
            <v>0</v>
          </cell>
          <cell r="R98">
            <v>1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1</v>
          </cell>
          <cell r="X98">
            <v>0</v>
          </cell>
          <cell r="Y98">
            <v>12</v>
          </cell>
        </row>
        <row r="99">
          <cell r="A99" t="str">
            <v>A4139</v>
          </cell>
          <cell r="B99" t="str">
            <v>KEYLA REISA IARA</v>
          </cell>
          <cell r="C99">
            <v>1</v>
          </cell>
          <cell r="D99">
            <v>1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>
            <v>1</v>
          </cell>
          <cell r="T99">
            <v>1</v>
          </cell>
          <cell r="U99">
            <v>1</v>
          </cell>
          <cell r="V99">
            <v>1</v>
          </cell>
          <cell r="W99">
            <v>1</v>
          </cell>
          <cell r="X99">
            <v>0</v>
          </cell>
          <cell r="Y99">
            <v>21</v>
          </cell>
        </row>
        <row r="100">
          <cell r="A100" t="str">
            <v>A4141</v>
          </cell>
          <cell r="B100" t="str">
            <v>AILSA SHELEY</v>
          </cell>
          <cell r="C100">
            <v>1</v>
          </cell>
          <cell r="D100">
            <v>0</v>
          </cell>
          <cell r="E100">
            <v>1</v>
          </cell>
          <cell r="F100">
            <v>1</v>
          </cell>
          <cell r="G100">
            <v>1</v>
          </cell>
          <cell r="H100">
            <v>1</v>
          </cell>
          <cell r="I100">
            <v>1</v>
          </cell>
          <cell r="J100">
            <v>1</v>
          </cell>
          <cell r="K100">
            <v>1</v>
          </cell>
          <cell r="L100">
            <v>1</v>
          </cell>
          <cell r="M100">
            <v>0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0</v>
          </cell>
          <cell r="V100">
            <v>1</v>
          </cell>
          <cell r="W100">
            <v>1</v>
          </cell>
          <cell r="X100">
            <v>0</v>
          </cell>
          <cell r="Y100">
            <v>18</v>
          </cell>
        </row>
        <row r="101">
          <cell r="A101" t="str">
            <v>A4143</v>
          </cell>
          <cell r="B101" t="str">
            <v>GREVLIANY JOURIEN NOYA</v>
          </cell>
          <cell r="C101">
            <v>0</v>
          </cell>
          <cell r="D101">
            <v>0</v>
          </cell>
          <cell r="E101">
            <v>1</v>
          </cell>
          <cell r="F101">
            <v>0</v>
          </cell>
          <cell r="G101">
            <v>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1</v>
          </cell>
          <cell r="Q101">
            <v>0</v>
          </cell>
          <cell r="R101">
            <v>1</v>
          </cell>
          <cell r="S101">
            <v>0</v>
          </cell>
          <cell r="T101">
            <v>1</v>
          </cell>
          <cell r="U101">
            <v>1</v>
          </cell>
          <cell r="V101">
            <v>0</v>
          </cell>
          <cell r="W101">
            <v>0</v>
          </cell>
          <cell r="X101">
            <v>0</v>
          </cell>
          <cell r="Y101">
            <v>6</v>
          </cell>
        </row>
        <row r="102">
          <cell r="A102" t="str">
            <v>A4162</v>
          </cell>
          <cell r="B102" t="str">
            <v>FATHUL MUBAROQ</v>
          </cell>
          <cell r="C102">
            <v>1</v>
          </cell>
          <cell r="D102">
            <v>1</v>
          </cell>
          <cell r="E102">
            <v>1</v>
          </cell>
          <cell r="F102">
            <v>1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0</v>
          </cell>
          <cell r="Y102">
            <v>21</v>
          </cell>
        </row>
        <row r="103">
          <cell r="A103" t="str">
            <v>A4205</v>
          </cell>
          <cell r="B103" t="str">
            <v>ARIN ISNAENI FEBRIYANTI</v>
          </cell>
          <cell r="C103">
            <v>1</v>
          </cell>
          <cell r="D103">
            <v>0</v>
          </cell>
          <cell r="E103">
            <v>0</v>
          </cell>
          <cell r="F103">
            <v>1</v>
          </cell>
          <cell r="G103">
            <v>0</v>
          </cell>
          <cell r="H103">
            <v>1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3</v>
          </cell>
        </row>
        <row r="104">
          <cell r="A104" t="str">
            <v>A4225</v>
          </cell>
          <cell r="B104" t="str">
            <v>TOPAN JIWODEWO</v>
          </cell>
          <cell r="C104">
            <v>0</v>
          </cell>
          <cell r="D104">
            <v>1</v>
          </cell>
          <cell r="E104">
            <v>1</v>
          </cell>
          <cell r="F104">
            <v>1</v>
          </cell>
          <cell r="G104">
            <v>1</v>
          </cell>
          <cell r="H104">
            <v>0</v>
          </cell>
          <cell r="I104">
            <v>0</v>
          </cell>
          <cell r="J104">
            <v>0</v>
          </cell>
          <cell r="K104">
            <v>1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0</v>
          </cell>
          <cell r="Y104">
            <v>9</v>
          </cell>
        </row>
        <row r="105">
          <cell r="A105" t="str">
            <v>A4242</v>
          </cell>
          <cell r="B105" t="str">
            <v>NI KADEK SUCIATI</v>
          </cell>
          <cell r="C105">
            <v>1</v>
          </cell>
          <cell r="D105">
            <v>1</v>
          </cell>
          <cell r="E105">
            <v>0</v>
          </cell>
          <cell r="F105">
            <v>0</v>
          </cell>
          <cell r="G105">
            <v>1</v>
          </cell>
          <cell r="H105">
            <v>1</v>
          </cell>
          <cell r="I105">
            <v>1</v>
          </cell>
          <cell r="J105">
            <v>1</v>
          </cell>
          <cell r="K105">
            <v>1</v>
          </cell>
          <cell r="L105">
            <v>1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1</v>
          </cell>
          <cell r="R105">
            <v>0</v>
          </cell>
          <cell r="S105">
            <v>0</v>
          </cell>
          <cell r="T105">
            <v>1</v>
          </cell>
          <cell r="U105">
            <v>1</v>
          </cell>
          <cell r="V105">
            <v>0</v>
          </cell>
          <cell r="W105">
            <v>0</v>
          </cell>
          <cell r="X105">
            <v>0</v>
          </cell>
          <cell r="Y105">
            <v>12</v>
          </cell>
        </row>
        <row r="106">
          <cell r="A106" t="str">
            <v>A4244</v>
          </cell>
          <cell r="B106" t="str">
            <v>SITI FATIMATUZ ZAHROH</v>
          </cell>
          <cell r="C106">
            <v>1</v>
          </cell>
          <cell r="D106">
            <v>1</v>
          </cell>
          <cell r="E106">
            <v>1</v>
          </cell>
          <cell r="F106">
            <v>1</v>
          </cell>
          <cell r="G106">
            <v>1</v>
          </cell>
          <cell r="H106">
            <v>1</v>
          </cell>
          <cell r="I106">
            <v>0</v>
          </cell>
          <cell r="J106">
            <v>0</v>
          </cell>
          <cell r="K106">
            <v>1</v>
          </cell>
          <cell r="L106">
            <v>1</v>
          </cell>
          <cell r="M106">
            <v>1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1</v>
          </cell>
          <cell r="W106">
            <v>1</v>
          </cell>
          <cell r="X106">
            <v>1</v>
          </cell>
          <cell r="Y106">
            <v>12</v>
          </cell>
        </row>
        <row r="107">
          <cell r="A107" t="str">
            <v>A4270</v>
          </cell>
          <cell r="B107" t="str">
            <v>DELLA OXZA</v>
          </cell>
          <cell r="C107">
            <v>1</v>
          </cell>
          <cell r="D107">
            <v>1</v>
          </cell>
          <cell r="E107">
            <v>1</v>
          </cell>
          <cell r="F107">
            <v>1</v>
          </cell>
          <cell r="G107">
            <v>1</v>
          </cell>
          <cell r="H107">
            <v>1</v>
          </cell>
          <cell r="I107">
            <v>1</v>
          </cell>
          <cell r="J107">
            <v>1</v>
          </cell>
          <cell r="K107">
            <v>1</v>
          </cell>
          <cell r="L107">
            <v>1</v>
          </cell>
          <cell r="M107">
            <v>1</v>
          </cell>
          <cell r="N107">
            <v>1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  <cell r="T107">
            <v>1</v>
          </cell>
          <cell r="U107">
            <v>1</v>
          </cell>
          <cell r="V107">
            <v>1</v>
          </cell>
          <cell r="W107">
            <v>1</v>
          </cell>
          <cell r="X107">
            <v>1</v>
          </cell>
          <cell r="Y107">
            <v>22</v>
          </cell>
        </row>
        <row r="108">
          <cell r="A108" t="str">
            <v>A4273</v>
          </cell>
          <cell r="B108" t="str">
            <v>RUTH TRIS KRISTIANTI</v>
          </cell>
          <cell r="C108">
            <v>1</v>
          </cell>
          <cell r="D108">
            <v>1</v>
          </cell>
          <cell r="E108">
            <v>1</v>
          </cell>
          <cell r="F108">
            <v>1</v>
          </cell>
          <cell r="G108">
            <v>1</v>
          </cell>
          <cell r="H108">
            <v>1</v>
          </cell>
          <cell r="I108">
            <v>1</v>
          </cell>
          <cell r="J108">
            <v>1</v>
          </cell>
          <cell r="K108">
            <v>1</v>
          </cell>
          <cell r="L108">
            <v>1</v>
          </cell>
          <cell r="M108">
            <v>1</v>
          </cell>
          <cell r="N108">
            <v>1</v>
          </cell>
          <cell r="O108">
            <v>1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  <cell r="T108">
            <v>1</v>
          </cell>
          <cell r="U108">
            <v>1</v>
          </cell>
          <cell r="V108">
            <v>1</v>
          </cell>
          <cell r="W108">
            <v>1</v>
          </cell>
          <cell r="X108">
            <v>1</v>
          </cell>
          <cell r="Y108">
            <v>22</v>
          </cell>
        </row>
        <row r="109">
          <cell r="A109" t="str">
            <v>A4276</v>
          </cell>
          <cell r="B109" t="str">
            <v>UMMI AISYATUL LATIFAH ASARO</v>
          </cell>
          <cell r="C109">
            <v>1</v>
          </cell>
          <cell r="D109">
            <v>1</v>
          </cell>
          <cell r="E109">
            <v>1</v>
          </cell>
          <cell r="F109">
            <v>1</v>
          </cell>
          <cell r="G109">
            <v>1</v>
          </cell>
          <cell r="H109">
            <v>1</v>
          </cell>
          <cell r="I109">
            <v>1</v>
          </cell>
          <cell r="J109">
            <v>1</v>
          </cell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1</v>
          </cell>
          <cell r="Q109">
            <v>1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V109">
            <v>1</v>
          </cell>
          <cell r="W109">
            <v>0</v>
          </cell>
          <cell r="X109">
            <v>0</v>
          </cell>
          <cell r="Y109">
            <v>20</v>
          </cell>
        </row>
        <row r="110">
          <cell r="A110" t="str">
            <v>A4285</v>
          </cell>
          <cell r="B110" t="str">
            <v>VINO MUJAHIDIN</v>
          </cell>
          <cell r="C110">
            <v>1</v>
          </cell>
          <cell r="D110">
            <v>1</v>
          </cell>
          <cell r="E110">
            <v>1</v>
          </cell>
          <cell r="F110">
            <v>1</v>
          </cell>
          <cell r="G110">
            <v>1</v>
          </cell>
          <cell r="H110">
            <v>1</v>
          </cell>
          <cell r="I110">
            <v>1</v>
          </cell>
          <cell r="J110">
            <v>1</v>
          </cell>
          <cell r="K110">
            <v>1</v>
          </cell>
          <cell r="L110">
            <v>1</v>
          </cell>
          <cell r="M110">
            <v>1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>
            <v>22</v>
          </cell>
        </row>
        <row r="111">
          <cell r="A111" t="str">
            <v>A4287</v>
          </cell>
          <cell r="B111" t="str">
            <v>FARA DHIYA HASFANA</v>
          </cell>
          <cell r="C111">
            <v>1</v>
          </cell>
          <cell r="D111">
            <v>1</v>
          </cell>
          <cell r="E111">
            <v>1</v>
          </cell>
          <cell r="F111">
            <v>1</v>
          </cell>
          <cell r="G111">
            <v>1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>
            <v>1</v>
          </cell>
          <cell r="T111">
            <v>1</v>
          </cell>
          <cell r="U111">
            <v>1</v>
          </cell>
          <cell r="V111">
            <v>1</v>
          </cell>
          <cell r="W111">
            <v>1</v>
          </cell>
          <cell r="X111">
            <v>1</v>
          </cell>
          <cell r="Y111">
            <v>22</v>
          </cell>
        </row>
        <row r="112">
          <cell r="A112" t="str">
            <v>A4319</v>
          </cell>
          <cell r="B112" t="str">
            <v>FINA ARIMBI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1</v>
          </cell>
          <cell r="W112">
            <v>0</v>
          </cell>
          <cell r="X112">
            <v>1</v>
          </cell>
          <cell r="Y112">
            <v>3</v>
          </cell>
        </row>
        <row r="113">
          <cell r="A113" t="str">
            <v>A4320</v>
          </cell>
          <cell r="B113" t="str">
            <v>CARINA MONIQ ANADELLA</v>
          </cell>
          <cell r="C113">
            <v>1</v>
          </cell>
          <cell r="D113">
            <v>1</v>
          </cell>
          <cell r="E113">
            <v>1</v>
          </cell>
          <cell r="F113">
            <v>1</v>
          </cell>
          <cell r="G113">
            <v>1</v>
          </cell>
          <cell r="H113">
            <v>1</v>
          </cell>
          <cell r="I113">
            <v>0</v>
          </cell>
          <cell r="J113">
            <v>0</v>
          </cell>
          <cell r="K113">
            <v>1</v>
          </cell>
          <cell r="L113">
            <v>1</v>
          </cell>
          <cell r="M113">
            <v>1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20</v>
          </cell>
        </row>
        <row r="114">
          <cell r="A114" t="str">
            <v>A4321</v>
          </cell>
          <cell r="B114" t="str">
            <v>AULIA NUR AZIZAH</v>
          </cell>
          <cell r="C114">
            <v>1</v>
          </cell>
          <cell r="D114">
            <v>1</v>
          </cell>
          <cell r="E114">
            <v>1</v>
          </cell>
          <cell r="F114">
            <v>1</v>
          </cell>
          <cell r="G114">
            <v>1</v>
          </cell>
          <cell r="H114">
            <v>1</v>
          </cell>
          <cell r="I114">
            <v>1</v>
          </cell>
          <cell r="J114">
            <v>1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1</v>
          </cell>
          <cell r="Q114">
            <v>1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  <cell r="V114">
            <v>1</v>
          </cell>
          <cell r="W114">
            <v>1</v>
          </cell>
          <cell r="X114">
            <v>1</v>
          </cell>
          <cell r="Y114">
            <v>22</v>
          </cell>
        </row>
        <row r="115">
          <cell r="A115" t="str">
            <v>A4322</v>
          </cell>
          <cell r="B115" t="str">
            <v>AICO JUSU</v>
          </cell>
          <cell r="C115">
            <v>1</v>
          </cell>
          <cell r="D115">
            <v>1</v>
          </cell>
          <cell r="E115">
            <v>1</v>
          </cell>
          <cell r="F115">
            <v>1</v>
          </cell>
          <cell r="G115">
            <v>1</v>
          </cell>
          <cell r="H115">
            <v>1</v>
          </cell>
          <cell r="I115">
            <v>1</v>
          </cell>
          <cell r="J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1</v>
          </cell>
          <cell r="O115">
            <v>1</v>
          </cell>
          <cell r="P115">
            <v>1</v>
          </cell>
          <cell r="Q115">
            <v>1</v>
          </cell>
          <cell r="R115">
            <v>1</v>
          </cell>
          <cell r="S115">
            <v>1</v>
          </cell>
          <cell r="T115">
            <v>1</v>
          </cell>
          <cell r="U115">
            <v>1</v>
          </cell>
          <cell r="V115">
            <v>1</v>
          </cell>
          <cell r="W115">
            <v>1</v>
          </cell>
          <cell r="X115">
            <v>1</v>
          </cell>
          <cell r="Y115">
            <v>22</v>
          </cell>
        </row>
        <row r="116">
          <cell r="A116" t="str">
            <v>A4323</v>
          </cell>
          <cell r="B116" t="str">
            <v>ROHEDI ANNISA WIJAYANTI</v>
          </cell>
          <cell r="C116">
            <v>1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0</v>
          </cell>
          <cell r="L116">
            <v>0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20</v>
          </cell>
        </row>
        <row r="117">
          <cell r="A117" t="str">
            <v>A4324</v>
          </cell>
          <cell r="B117" t="str">
            <v>MARIA CESHA PUTRIAWAN</v>
          </cell>
          <cell r="C117">
            <v>1</v>
          </cell>
          <cell r="D117">
            <v>1</v>
          </cell>
          <cell r="E117">
            <v>1</v>
          </cell>
          <cell r="F117">
            <v>1</v>
          </cell>
          <cell r="G117">
            <v>1</v>
          </cell>
          <cell r="H117">
            <v>0</v>
          </cell>
          <cell r="I117">
            <v>1</v>
          </cell>
          <cell r="J117">
            <v>1</v>
          </cell>
          <cell r="K117">
            <v>0</v>
          </cell>
          <cell r="L117">
            <v>0</v>
          </cell>
          <cell r="M117">
            <v>0</v>
          </cell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V117">
            <v>1</v>
          </cell>
          <cell r="W117">
            <v>1</v>
          </cell>
          <cell r="X117">
            <v>1</v>
          </cell>
          <cell r="Y117">
            <v>18</v>
          </cell>
        </row>
        <row r="118">
          <cell r="A118" t="str">
            <v>A4325</v>
          </cell>
          <cell r="B118" t="str">
            <v>SHAFA KANDRAYU</v>
          </cell>
          <cell r="C118">
            <v>1</v>
          </cell>
          <cell r="D118">
            <v>1</v>
          </cell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0</v>
          </cell>
          <cell r="X118">
            <v>1</v>
          </cell>
          <cell r="Y118">
            <v>21</v>
          </cell>
        </row>
        <row r="119">
          <cell r="A119" t="str">
            <v>A4326</v>
          </cell>
          <cell r="B119" t="str">
            <v>ASTIRA NOVANTARA</v>
          </cell>
          <cell r="C119">
            <v>1</v>
          </cell>
          <cell r="D119">
            <v>1</v>
          </cell>
          <cell r="E119">
            <v>1</v>
          </cell>
          <cell r="F119">
            <v>1</v>
          </cell>
          <cell r="G119">
            <v>1</v>
          </cell>
          <cell r="H119">
            <v>1</v>
          </cell>
          <cell r="I119">
            <v>1</v>
          </cell>
          <cell r="J119">
            <v>1</v>
          </cell>
          <cell r="K119">
            <v>1</v>
          </cell>
          <cell r="L119">
            <v>1</v>
          </cell>
          <cell r="M119">
            <v>1</v>
          </cell>
          <cell r="N119">
            <v>0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21</v>
          </cell>
        </row>
        <row r="120">
          <cell r="A120" t="str">
            <v>A4341</v>
          </cell>
          <cell r="B120" t="str">
            <v>RIZA ULHIDAYAH</v>
          </cell>
          <cell r="C120">
            <v>1</v>
          </cell>
          <cell r="D120">
            <v>1</v>
          </cell>
          <cell r="E120">
            <v>1</v>
          </cell>
          <cell r="F120">
            <v>1</v>
          </cell>
          <cell r="G120">
            <v>1</v>
          </cell>
          <cell r="H120">
            <v>1</v>
          </cell>
          <cell r="I120">
            <v>1</v>
          </cell>
          <cell r="J120">
            <v>1</v>
          </cell>
          <cell r="K120">
            <v>1</v>
          </cell>
          <cell r="L120">
            <v>1</v>
          </cell>
          <cell r="M120">
            <v>1</v>
          </cell>
          <cell r="N120">
            <v>1</v>
          </cell>
          <cell r="O120">
            <v>1</v>
          </cell>
          <cell r="P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X120">
            <v>1</v>
          </cell>
          <cell r="Y120">
            <v>22</v>
          </cell>
        </row>
        <row r="121">
          <cell r="A121" t="str">
            <v>A4344</v>
          </cell>
          <cell r="B121" t="str">
            <v>MUHAMMAD RANDY FIRMANSYAH</v>
          </cell>
          <cell r="C121">
            <v>1</v>
          </cell>
          <cell r="D121">
            <v>1</v>
          </cell>
          <cell r="E121">
            <v>0</v>
          </cell>
          <cell r="F121">
            <v>1</v>
          </cell>
          <cell r="G121">
            <v>1</v>
          </cell>
          <cell r="H121">
            <v>0</v>
          </cell>
          <cell r="I121">
            <v>1</v>
          </cell>
          <cell r="J121">
            <v>1</v>
          </cell>
          <cell r="K121">
            <v>1</v>
          </cell>
          <cell r="L121">
            <v>1</v>
          </cell>
          <cell r="M121">
            <v>1</v>
          </cell>
          <cell r="N121">
            <v>1</v>
          </cell>
          <cell r="O121">
            <v>1</v>
          </cell>
          <cell r="P121">
            <v>0</v>
          </cell>
          <cell r="Q121">
            <v>1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</v>
          </cell>
          <cell r="Y121">
            <v>19</v>
          </cell>
        </row>
        <row r="122">
          <cell r="A122" t="str">
            <v>A4363</v>
          </cell>
          <cell r="B122" t="str">
            <v>RINA IKA LESTARI</v>
          </cell>
          <cell r="C122">
            <v>1</v>
          </cell>
          <cell r="D122">
            <v>1</v>
          </cell>
          <cell r="E122">
            <v>1</v>
          </cell>
          <cell r="F122">
            <v>1</v>
          </cell>
          <cell r="G122">
            <v>1</v>
          </cell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1</v>
          </cell>
          <cell r="M122">
            <v>1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0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21</v>
          </cell>
        </row>
        <row r="123">
          <cell r="A123" t="str">
            <v>A4364</v>
          </cell>
          <cell r="B123" t="str">
            <v>MUHAMMAD RAIHANDRA</v>
          </cell>
          <cell r="C123">
            <v>1</v>
          </cell>
          <cell r="D123">
            <v>1</v>
          </cell>
          <cell r="E123">
            <v>1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J123">
            <v>1</v>
          </cell>
          <cell r="K123">
            <v>1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1</v>
          </cell>
          <cell r="Q123">
            <v>1</v>
          </cell>
          <cell r="R123">
            <v>1</v>
          </cell>
          <cell r="S123">
            <v>1</v>
          </cell>
          <cell r="T123">
            <v>1</v>
          </cell>
          <cell r="U123">
            <v>1</v>
          </cell>
          <cell r="V123">
            <v>1</v>
          </cell>
          <cell r="W123">
            <v>1</v>
          </cell>
          <cell r="X123">
            <v>1</v>
          </cell>
          <cell r="Y123">
            <v>22</v>
          </cell>
        </row>
        <row r="124">
          <cell r="A124" t="str">
            <v>A4366</v>
          </cell>
          <cell r="B124" t="str">
            <v>RISKA KRISTIANA</v>
          </cell>
          <cell r="C124">
            <v>1</v>
          </cell>
          <cell r="D124">
            <v>1</v>
          </cell>
          <cell r="E124">
            <v>1</v>
          </cell>
          <cell r="F124">
            <v>1</v>
          </cell>
          <cell r="G124">
            <v>1</v>
          </cell>
          <cell r="H124">
            <v>1</v>
          </cell>
          <cell r="I124">
            <v>1</v>
          </cell>
          <cell r="J124">
            <v>1</v>
          </cell>
          <cell r="K124">
            <v>1</v>
          </cell>
          <cell r="L124">
            <v>1</v>
          </cell>
          <cell r="M124">
            <v>1</v>
          </cell>
          <cell r="N124">
            <v>1</v>
          </cell>
          <cell r="O124">
            <v>1</v>
          </cell>
          <cell r="P124">
            <v>1</v>
          </cell>
          <cell r="Q124">
            <v>1</v>
          </cell>
          <cell r="R124">
            <v>1</v>
          </cell>
          <cell r="S124">
            <v>1</v>
          </cell>
          <cell r="T124">
            <v>0</v>
          </cell>
          <cell r="U124">
            <v>1</v>
          </cell>
          <cell r="V124">
            <v>1</v>
          </cell>
          <cell r="W124">
            <v>1</v>
          </cell>
          <cell r="X124">
            <v>1</v>
          </cell>
          <cell r="Y124">
            <v>21</v>
          </cell>
        </row>
        <row r="125">
          <cell r="A125" t="str">
            <v>A4367</v>
          </cell>
          <cell r="B125" t="str">
            <v>SISWI HARDIYANTI RUKMANA DEWI</v>
          </cell>
          <cell r="C125">
            <v>1</v>
          </cell>
          <cell r="D125">
            <v>1</v>
          </cell>
          <cell r="E125">
            <v>1</v>
          </cell>
          <cell r="F125">
            <v>1</v>
          </cell>
          <cell r="G125">
            <v>1</v>
          </cell>
          <cell r="H125">
            <v>1</v>
          </cell>
          <cell r="I125">
            <v>1</v>
          </cell>
          <cell r="J125">
            <v>1</v>
          </cell>
          <cell r="K125">
            <v>1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22</v>
          </cell>
        </row>
        <row r="126">
          <cell r="A126" t="str">
            <v>A4369</v>
          </cell>
          <cell r="B126" t="str">
            <v>AULIA PUTRI WULANDARI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1</v>
          </cell>
          <cell r="M126">
            <v>0</v>
          </cell>
          <cell r="N126">
            <v>1</v>
          </cell>
          <cell r="O126">
            <v>1</v>
          </cell>
          <cell r="P126">
            <v>1</v>
          </cell>
          <cell r="Q126">
            <v>1</v>
          </cell>
          <cell r="R126">
            <v>1</v>
          </cell>
          <cell r="S126">
            <v>1</v>
          </cell>
          <cell r="T126">
            <v>1</v>
          </cell>
          <cell r="U126">
            <v>1</v>
          </cell>
          <cell r="V126">
            <v>1</v>
          </cell>
          <cell r="W126">
            <v>1</v>
          </cell>
          <cell r="X126">
            <v>0</v>
          </cell>
          <cell r="Y126">
            <v>20</v>
          </cell>
        </row>
        <row r="127">
          <cell r="A127" t="str">
            <v>A4382</v>
          </cell>
          <cell r="B127" t="str">
            <v>YESSHIS FAYN</v>
          </cell>
          <cell r="C127">
            <v>1</v>
          </cell>
          <cell r="D127">
            <v>0</v>
          </cell>
          <cell r="E127">
            <v>1</v>
          </cell>
          <cell r="F127">
            <v>0</v>
          </cell>
          <cell r="G127">
            <v>1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3</v>
          </cell>
        </row>
        <row r="128">
          <cell r="A128" t="str">
            <v>A4383</v>
          </cell>
          <cell r="B128" t="str">
            <v>MOHAMMAD ADIB ABDUL JALIL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0</v>
          </cell>
          <cell r="H128">
            <v>0</v>
          </cell>
          <cell r="I128">
            <v>1</v>
          </cell>
          <cell r="J128">
            <v>1</v>
          </cell>
          <cell r="K128">
            <v>1</v>
          </cell>
          <cell r="L128">
            <v>1</v>
          </cell>
          <cell r="M128">
            <v>0</v>
          </cell>
          <cell r="N128">
            <v>1</v>
          </cell>
          <cell r="O128">
            <v>1</v>
          </cell>
          <cell r="P128">
            <v>1</v>
          </cell>
          <cell r="Q128">
            <v>1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1</v>
          </cell>
          <cell r="W128">
            <v>1</v>
          </cell>
          <cell r="X128">
            <v>1</v>
          </cell>
          <cell r="Y128">
            <v>15</v>
          </cell>
        </row>
        <row r="129">
          <cell r="A129" t="str">
            <v>A4385</v>
          </cell>
          <cell r="B129" t="str">
            <v>ANANDA AYU LESTARI</v>
          </cell>
          <cell r="C129">
            <v>1</v>
          </cell>
          <cell r="D129">
            <v>0</v>
          </cell>
          <cell r="E129">
            <v>1</v>
          </cell>
          <cell r="F129">
            <v>0</v>
          </cell>
          <cell r="G129">
            <v>1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3</v>
          </cell>
        </row>
        <row r="130">
          <cell r="A130" t="str">
            <v>A4405</v>
          </cell>
          <cell r="B130" t="str">
            <v>SALWA AYU WIGATI</v>
          </cell>
          <cell r="C130">
            <v>1</v>
          </cell>
          <cell r="D130">
            <v>1</v>
          </cell>
          <cell r="E130">
            <v>1</v>
          </cell>
          <cell r="F130">
            <v>1</v>
          </cell>
          <cell r="G130">
            <v>1</v>
          </cell>
          <cell r="H130">
            <v>1</v>
          </cell>
          <cell r="I130">
            <v>1</v>
          </cell>
          <cell r="J130">
            <v>1</v>
          </cell>
          <cell r="K130">
            <v>1</v>
          </cell>
          <cell r="L130">
            <v>1</v>
          </cell>
          <cell r="M130">
            <v>1</v>
          </cell>
          <cell r="N130">
            <v>1</v>
          </cell>
          <cell r="O130">
            <v>1</v>
          </cell>
          <cell r="P130">
            <v>1</v>
          </cell>
          <cell r="Q130">
            <v>1</v>
          </cell>
          <cell r="R130">
            <v>1</v>
          </cell>
          <cell r="S130">
            <v>1</v>
          </cell>
          <cell r="T130">
            <v>1</v>
          </cell>
          <cell r="U130">
            <v>1</v>
          </cell>
          <cell r="V130">
            <v>1</v>
          </cell>
          <cell r="W130">
            <v>1</v>
          </cell>
          <cell r="X130">
            <v>0</v>
          </cell>
          <cell r="Y130">
            <v>21</v>
          </cell>
        </row>
        <row r="131">
          <cell r="A131" t="str">
            <v>A4408</v>
          </cell>
          <cell r="B131" t="str">
            <v>VALENTINUS DICKY</v>
          </cell>
          <cell r="C131">
            <v>0</v>
          </cell>
          <cell r="D131">
            <v>0</v>
          </cell>
          <cell r="E131">
            <v>0</v>
          </cell>
          <cell r="F131">
            <v>1</v>
          </cell>
          <cell r="G131">
            <v>0</v>
          </cell>
          <cell r="H131">
            <v>1</v>
          </cell>
          <cell r="I131">
            <v>0</v>
          </cell>
          <cell r="J131">
            <v>0</v>
          </cell>
          <cell r="K131">
            <v>0</v>
          </cell>
          <cell r="L131">
            <v>1</v>
          </cell>
          <cell r="M131">
            <v>1</v>
          </cell>
          <cell r="N131">
            <v>0</v>
          </cell>
          <cell r="O131">
            <v>1</v>
          </cell>
          <cell r="P131">
            <v>0</v>
          </cell>
          <cell r="Q131">
            <v>0</v>
          </cell>
          <cell r="R131">
            <v>0</v>
          </cell>
          <cell r="S131">
            <v>1</v>
          </cell>
          <cell r="T131">
            <v>0</v>
          </cell>
          <cell r="U131">
            <v>1</v>
          </cell>
          <cell r="V131">
            <v>0</v>
          </cell>
          <cell r="W131">
            <v>0</v>
          </cell>
          <cell r="X131">
            <v>1</v>
          </cell>
          <cell r="Y131">
            <v>8</v>
          </cell>
        </row>
        <row r="132">
          <cell r="A132" t="str">
            <v>A4419</v>
          </cell>
          <cell r="B132" t="str">
            <v>MICHAELA YUDHISTA</v>
          </cell>
          <cell r="C132">
            <v>1</v>
          </cell>
          <cell r="D132">
            <v>0</v>
          </cell>
          <cell r="E132">
            <v>1</v>
          </cell>
          <cell r="F132">
            <v>0</v>
          </cell>
          <cell r="G132">
            <v>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3</v>
          </cell>
        </row>
        <row r="133">
          <cell r="A133" t="str">
            <v>A4422</v>
          </cell>
          <cell r="B133" t="str">
            <v>NUR SABILA</v>
          </cell>
          <cell r="C133">
            <v>1</v>
          </cell>
          <cell r="D133">
            <v>1</v>
          </cell>
          <cell r="E133">
            <v>1</v>
          </cell>
          <cell r="F133">
            <v>1</v>
          </cell>
          <cell r="G133">
            <v>1</v>
          </cell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1</v>
          </cell>
          <cell r="M133">
            <v>1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1</v>
          </cell>
          <cell r="T133">
            <v>1</v>
          </cell>
          <cell r="U133">
            <v>1</v>
          </cell>
          <cell r="V133">
            <v>1</v>
          </cell>
          <cell r="W133">
            <v>1</v>
          </cell>
          <cell r="X133">
            <v>1</v>
          </cell>
          <cell r="Y133">
            <v>20</v>
          </cell>
        </row>
        <row r="134">
          <cell r="A134" t="str">
            <v>A4423</v>
          </cell>
          <cell r="B134" t="str">
            <v>CHOIRUNISA ADILIA SURYANI</v>
          </cell>
          <cell r="C134">
            <v>1</v>
          </cell>
          <cell r="D134">
            <v>0</v>
          </cell>
          <cell r="E134">
            <v>1</v>
          </cell>
          <cell r="F134">
            <v>1</v>
          </cell>
          <cell r="G134">
            <v>0</v>
          </cell>
          <cell r="H134">
            <v>1</v>
          </cell>
          <cell r="I134">
            <v>1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1</v>
          </cell>
          <cell r="P134">
            <v>1</v>
          </cell>
          <cell r="Q134">
            <v>1</v>
          </cell>
          <cell r="R134">
            <v>1</v>
          </cell>
          <cell r="S134">
            <v>1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10</v>
          </cell>
        </row>
        <row r="135">
          <cell r="A135" t="str">
            <v>A4425</v>
          </cell>
          <cell r="B135" t="str">
            <v>FITTA MARDHI YANTI</v>
          </cell>
          <cell r="C135">
            <v>0</v>
          </cell>
          <cell r="D135">
            <v>0</v>
          </cell>
          <cell r="E135">
            <v>1</v>
          </cell>
          <cell r="F135">
            <v>0</v>
          </cell>
          <cell r="G135">
            <v>1</v>
          </cell>
          <cell r="H135">
            <v>0</v>
          </cell>
          <cell r="I135">
            <v>1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1</v>
          </cell>
          <cell r="U135">
            <v>0</v>
          </cell>
          <cell r="V135">
            <v>1</v>
          </cell>
          <cell r="W135">
            <v>1</v>
          </cell>
          <cell r="X135">
            <v>1</v>
          </cell>
          <cell r="Y135">
            <v>7</v>
          </cell>
        </row>
        <row r="136">
          <cell r="A136" t="str">
            <v>A4437</v>
          </cell>
          <cell r="B136" t="str">
            <v>MUHAMMAD ILZAM</v>
          </cell>
          <cell r="C136">
            <v>1</v>
          </cell>
          <cell r="D136">
            <v>1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0</v>
          </cell>
          <cell r="J136">
            <v>1</v>
          </cell>
          <cell r="K136">
            <v>0</v>
          </cell>
          <cell r="L136">
            <v>1</v>
          </cell>
          <cell r="M136">
            <v>1</v>
          </cell>
          <cell r="N136">
            <v>1</v>
          </cell>
          <cell r="O136">
            <v>1</v>
          </cell>
          <cell r="P136">
            <v>1</v>
          </cell>
          <cell r="Q136">
            <v>1</v>
          </cell>
          <cell r="R136">
            <v>1</v>
          </cell>
          <cell r="S136">
            <v>1</v>
          </cell>
          <cell r="T136">
            <v>1</v>
          </cell>
          <cell r="U136">
            <v>1</v>
          </cell>
          <cell r="V136">
            <v>1</v>
          </cell>
          <cell r="W136">
            <v>1</v>
          </cell>
          <cell r="X136">
            <v>1</v>
          </cell>
          <cell r="Y136">
            <v>20</v>
          </cell>
        </row>
        <row r="137">
          <cell r="A137" t="str">
            <v>A4439</v>
          </cell>
          <cell r="B137" t="str">
            <v>PIERINA PRIMA UTOMO</v>
          </cell>
          <cell r="C137">
            <v>1</v>
          </cell>
          <cell r="D137">
            <v>0</v>
          </cell>
          <cell r="E137">
            <v>1</v>
          </cell>
          <cell r="F137">
            <v>0</v>
          </cell>
          <cell r="G137">
            <v>1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1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4</v>
          </cell>
        </row>
        <row r="138">
          <cell r="A138" t="str">
            <v>A4447</v>
          </cell>
          <cell r="B138" t="str">
            <v>ALETTA CHRISTABEL FENAN</v>
          </cell>
          <cell r="C138">
            <v>1</v>
          </cell>
          <cell r="D138">
            <v>0</v>
          </cell>
          <cell r="E138">
            <v>0</v>
          </cell>
          <cell r="F138">
            <v>1</v>
          </cell>
          <cell r="G138">
            <v>1</v>
          </cell>
          <cell r="H138">
            <v>0</v>
          </cell>
          <cell r="I138">
            <v>1</v>
          </cell>
          <cell r="J138">
            <v>1</v>
          </cell>
          <cell r="K138">
            <v>1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1</v>
          </cell>
          <cell r="R138">
            <v>1</v>
          </cell>
          <cell r="S138">
            <v>1</v>
          </cell>
          <cell r="T138">
            <v>0</v>
          </cell>
          <cell r="U138">
            <v>0</v>
          </cell>
          <cell r="V138">
            <v>1</v>
          </cell>
          <cell r="W138">
            <v>0</v>
          </cell>
          <cell r="X138">
            <v>1</v>
          </cell>
          <cell r="Y138">
            <v>11</v>
          </cell>
        </row>
        <row r="139">
          <cell r="A139" t="str">
            <v>A4448</v>
          </cell>
          <cell r="B139" t="str">
            <v>MARIA INTAN PRAMESWARI</v>
          </cell>
          <cell r="C139">
            <v>0</v>
          </cell>
          <cell r="D139">
            <v>1</v>
          </cell>
          <cell r="E139">
            <v>1</v>
          </cell>
          <cell r="F139">
            <v>0</v>
          </cell>
          <cell r="G139">
            <v>1</v>
          </cell>
          <cell r="H139">
            <v>0</v>
          </cell>
          <cell r="I139">
            <v>1</v>
          </cell>
          <cell r="J139">
            <v>1</v>
          </cell>
          <cell r="K139">
            <v>0</v>
          </cell>
          <cell r="L139">
            <v>1</v>
          </cell>
          <cell r="M139">
            <v>0</v>
          </cell>
          <cell r="N139">
            <v>1</v>
          </cell>
          <cell r="O139">
            <v>0</v>
          </cell>
          <cell r="P139">
            <v>0</v>
          </cell>
          <cell r="Q139">
            <v>1</v>
          </cell>
          <cell r="R139">
            <v>1</v>
          </cell>
          <cell r="S139">
            <v>1</v>
          </cell>
          <cell r="T139">
            <v>0</v>
          </cell>
          <cell r="U139">
            <v>1</v>
          </cell>
          <cell r="V139">
            <v>1</v>
          </cell>
          <cell r="W139">
            <v>0</v>
          </cell>
          <cell r="X139">
            <v>0</v>
          </cell>
          <cell r="Y139">
            <v>12</v>
          </cell>
        </row>
        <row r="140">
          <cell r="A140" t="str">
            <v>A4451</v>
          </cell>
          <cell r="B140" t="str">
            <v>HUSNIYA TAZKIYA AZZAHRA</v>
          </cell>
          <cell r="C140">
            <v>0</v>
          </cell>
          <cell r="D140">
            <v>1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1</v>
          </cell>
          <cell r="J140">
            <v>1</v>
          </cell>
          <cell r="K140">
            <v>1</v>
          </cell>
          <cell r="L140">
            <v>1</v>
          </cell>
          <cell r="M140">
            <v>0</v>
          </cell>
          <cell r="N140">
            <v>1</v>
          </cell>
          <cell r="O140">
            <v>1</v>
          </cell>
          <cell r="P140">
            <v>1</v>
          </cell>
          <cell r="Q140">
            <v>1</v>
          </cell>
          <cell r="R140">
            <v>1</v>
          </cell>
          <cell r="S140">
            <v>1</v>
          </cell>
          <cell r="T140">
            <v>1</v>
          </cell>
          <cell r="U140">
            <v>1</v>
          </cell>
          <cell r="V140">
            <v>1</v>
          </cell>
          <cell r="W140">
            <v>1</v>
          </cell>
          <cell r="X140">
            <v>0</v>
          </cell>
          <cell r="Y140">
            <v>19</v>
          </cell>
        </row>
        <row r="141">
          <cell r="A141" t="str">
            <v>A4468</v>
          </cell>
          <cell r="B141" t="str">
            <v>CHAIRUNNISA RIZQI NUGRAHANTI</v>
          </cell>
          <cell r="C141">
            <v>1</v>
          </cell>
          <cell r="D141">
            <v>1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  <cell r="L141">
            <v>0</v>
          </cell>
          <cell r="M141">
            <v>0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0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0</v>
          </cell>
          <cell r="Y141">
            <v>18</v>
          </cell>
        </row>
        <row r="142">
          <cell r="A142" t="str">
            <v>A4469</v>
          </cell>
          <cell r="B142" t="str">
            <v>ADHIKA PUTRI MAHARANI</v>
          </cell>
          <cell r="C142">
            <v>1</v>
          </cell>
          <cell r="D142">
            <v>1</v>
          </cell>
          <cell r="E142">
            <v>1</v>
          </cell>
          <cell r="F142">
            <v>1</v>
          </cell>
          <cell r="G142">
            <v>1</v>
          </cell>
          <cell r="H142">
            <v>0</v>
          </cell>
          <cell r="I142">
            <v>1</v>
          </cell>
          <cell r="J142">
            <v>1</v>
          </cell>
          <cell r="K142">
            <v>0</v>
          </cell>
          <cell r="L142">
            <v>0</v>
          </cell>
          <cell r="M142">
            <v>1</v>
          </cell>
          <cell r="N142">
            <v>0</v>
          </cell>
          <cell r="O142">
            <v>1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11</v>
          </cell>
        </row>
        <row r="143">
          <cell r="A143" t="str">
            <v>A4470</v>
          </cell>
          <cell r="B143" t="str">
            <v>SYARIFATUL MUKAROMAH</v>
          </cell>
          <cell r="C143">
            <v>1</v>
          </cell>
          <cell r="D143">
            <v>1</v>
          </cell>
          <cell r="E143">
            <v>1</v>
          </cell>
          <cell r="F143">
            <v>1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1</v>
          </cell>
          <cell r="L143">
            <v>1</v>
          </cell>
          <cell r="M143">
            <v>1</v>
          </cell>
          <cell r="N143">
            <v>1</v>
          </cell>
          <cell r="O143">
            <v>1</v>
          </cell>
          <cell r="P143">
            <v>1</v>
          </cell>
          <cell r="Q143">
            <v>1</v>
          </cell>
          <cell r="R143">
            <v>1</v>
          </cell>
          <cell r="S143">
            <v>1</v>
          </cell>
          <cell r="T143">
            <v>1</v>
          </cell>
          <cell r="U143">
            <v>1</v>
          </cell>
          <cell r="V143">
            <v>1</v>
          </cell>
          <cell r="W143">
            <v>1</v>
          </cell>
          <cell r="X143">
            <v>1</v>
          </cell>
          <cell r="Y143">
            <v>18</v>
          </cell>
        </row>
        <row r="144">
          <cell r="A144" t="str">
            <v>A4471</v>
          </cell>
          <cell r="B144" t="str">
            <v>DWIYAN MAHARANI MUTIARA FIRDAUS</v>
          </cell>
          <cell r="C144">
            <v>1</v>
          </cell>
          <cell r="D144">
            <v>1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1</v>
          </cell>
          <cell r="Q144">
            <v>1</v>
          </cell>
          <cell r="R144">
            <v>1</v>
          </cell>
          <cell r="S144">
            <v>1</v>
          </cell>
          <cell r="T144">
            <v>1</v>
          </cell>
          <cell r="U144">
            <v>1</v>
          </cell>
          <cell r="V144">
            <v>1</v>
          </cell>
          <cell r="W144">
            <v>1</v>
          </cell>
          <cell r="X144">
            <v>0</v>
          </cell>
          <cell r="Y144">
            <v>21</v>
          </cell>
        </row>
        <row r="145">
          <cell r="A145" t="str">
            <v>A4450</v>
          </cell>
          <cell r="B145" t="str">
            <v>ADINDA NURMALITA YULIYANTI</v>
          </cell>
          <cell r="C145">
            <v>1</v>
          </cell>
          <cell r="D145">
            <v>1</v>
          </cell>
          <cell r="E145">
            <v>1</v>
          </cell>
          <cell r="F145">
            <v>1</v>
          </cell>
          <cell r="G145">
            <v>1</v>
          </cell>
          <cell r="H145">
            <v>0</v>
          </cell>
          <cell r="I145">
            <v>1</v>
          </cell>
          <cell r="J145">
            <v>0</v>
          </cell>
          <cell r="K145">
            <v>1</v>
          </cell>
          <cell r="L145">
            <v>1</v>
          </cell>
          <cell r="M145">
            <v>1</v>
          </cell>
          <cell r="N145">
            <v>1</v>
          </cell>
          <cell r="O145">
            <v>1</v>
          </cell>
          <cell r="P145">
            <v>1</v>
          </cell>
          <cell r="Q145">
            <v>1</v>
          </cell>
          <cell r="R145">
            <v>1</v>
          </cell>
          <cell r="S145">
            <v>0</v>
          </cell>
          <cell r="T145">
            <v>1</v>
          </cell>
          <cell r="U145">
            <v>0</v>
          </cell>
          <cell r="V145">
            <v>1</v>
          </cell>
          <cell r="W145">
            <v>1</v>
          </cell>
          <cell r="X145">
            <v>1</v>
          </cell>
          <cell r="Y145">
            <v>18</v>
          </cell>
        </row>
        <row r="146">
          <cell r="A146" t="str">
            <v>A4449</v>
          </cell>
          <cell r="B146" t="str">
            <v>HERNANDA NUR RAHMAWATI</v>
          </cell>
          <cell r="C146">
            <v>1</v>
          </cell>
          <cell r="D146">
            <v>1</v>
          </cell>
          <cell r="E146">
            <v>1</v>
          </cell>
          <cell r="F146">
            <v>0</v>
          </cell>
          <cell r="G146">
            <v>1</v>
          </cell>
          <cell r="H146">
            <v>1</v>
          </cell>
          <cell r="I146">
            <v>1</v>
          </cell>
          <cell r="J146">
            <v>1</v>
          </cell>
          <cell r="K146">
            <v>1</v>
          </cell>
          <cell r="L146">
            <v>0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0</v>
          </cell>
          <cell r="V146">
            <v>1</v>
          </cell>
          <cell r="W146">
            <v>1</v>
          </cell>
          <cell r="X146">
            <v>1</v>
          </cell>
          <cell r="Y146">
            <v>19</v>
          </cell>
        </row>
        <row r="147">
          <cell r="A147" t="str">
            <v>A3326</v>
          </cell>
          <cell r="B147" t="str">
            <v>DISA PUTRI HAPSARI</v>
          </cell>
          <cell r="C147">
            <v>1</v>
          </cell>
          <cell r="D147">
            <v>0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J147">
            <v>1</v>
          </cell>
          <cell r="K147">
            <v>1</v>
          </cell>
          <cell r="L147">
            <v>1</v>
          </cell>
          <cell r="M147">
            <v>1</v>
          </cell>
          <cell r="N147">
            <v>0</v>
          </cell>
          <cell r="O147">
            <v>0</v>
          </cell>
          <cell r="P147">
            <v>1</v>
          </cell>
          <cell r="Q147">
            <v>1</v>
          </cell>
          <cell r="R147">
            <v>1</v>
          </cell>
          <cell r="S147">
            <v>0</v>
          </cell>
          <cell r="T147">
            <v>1</v>
          </cell>
          <cell r="U147">
            <v>1</v>
          </cell>
          <cell r="V147">
            <v>1</v>
          </cell>
          <cell r="W147">
            <v>0</v>
          </cell>
          <cell r="X147">
            <v>1</v>
          </cell>
          <cell r="Y147">
            <v>17</v>
          </cell>
        </row>
        <row r="148">
          <cell r="A148" t="str">
            <v>A4490</v>
          </cell>
          <cell r="B148" t="str">
            <v>RAHMA TRIANDITA ATMAJA</v>
          </cell>
          <cell r="C148">
            <v>1</v>
          </cell>
          <cell r="D148">
            <v>1</v>
          </cell>
          <cell r="E148">
            <v>1</v>
          </cell>
          <cell r="F148">
            <v>1</v>
          </cell>
          <cell r="G148">
            <v>0</v>
          </cell>
          <cell r="H148">
            <v>0</v>
          </cell>
          <cell r="I148">
            <v>1</v>
          </cell>
          <cell r="J148">
            <v>1</v>
          </cell>
          <cell r="K148">
            <v>1</v>
          </cell>
          <cell r="L148">
            <v>1</v>
          </cell>
          <cell r="M148">
            <v>1</v>
          </cell>
          <cell r="N148">
            <v>1</v>
          </cell>
          <cell r="O148">
            <v>1</v>
          </cell>
          <cell r="P148">
            <v>1</v>
          </cell>
          <cell r="Q148">
            <v>1</v>
          </cell>
          <cell r="R148">
            <v>1</v>
          </cell>
          <cell r="S148">
            <v>1</v>
          </cell>
          <cell r="T148">
            <v>1</v>
          </cell>
          <cell r="U148">
            <v>1</v>
          </cell>
          <cell r="V148">
            <v>1</v>
          </cell>
          <cell r="W148">
            <v>1</v>
          </cell>
          <cell r="X148">
            <v>0</v>
          </cell>
          <cell r="Y148">
            <v>19</v>
          </cell>
        </row>
        <row r="149">
          <cell r="A149" t="str">
            <v>A4492</v>
          </cell>
          <cell r="B149" t="str">
            <v>AAN NUGRAH ANDIANG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1</v>
          </cell>
          <cell r="K149">
            <v>1</v>
          </cell>
          <cell r="L149">
            <v>1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1</v>
          </cell>
          <cell r="R149">
            <v>1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5</v>
          </cell>
        </row>
        <row r="150">
          <cell r="A150" t="str">
            <v>A4493</v>
          </cell>
          <cell r="B150" t="str">
            <v>SYALOM JORIGO</v>
          </cell>
          <cell r="C150">
            <v>0</v>
          </cell>
          <cell r="D150">
            <v>1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1</v>
          </cell>
          <cell r="L150">
            <v>1</v>
          </cell>
          <cell r="M150">
            <v>1</v>
          </cell>
          <cell r="N150">
            <v>0</v>
          </cell>
          <cell r="O150">
            <v>1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1</v>
          </cell>
          <cell r="U150">
            <v>1</v>
          </cell>
          <cell r="V150">
            <v>1</v>
          </cell>
          <cell r="W150">
            <v>1</v>
          </cell>
          <cell r="X150">
            <v>0</v>
          </cell>
          <cell r="Y150">
            <v>9</v>
          </cell>
        </row>
        <row r="151">
          <cell r="A151" t="str">
            <v>A4494</v>
          </cell>
          <cell r="B151" t="str">
            <v>INTAN SARI ALMASAH</v>
          </cell>
          <cell r="C151">
            <v>1</v>
          </cell>
          <cell r="D151">
            <v>1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1</v>
          </cell>
          <cell r="Q151">
            <v>1</v>
          </cell>
          <cell r="R151">
            <v>1</v>
          </cell>
          <cell r="S151">
            <v>0</v>
          </cell>
          <cell r="T151">
            <v>1</v>
          </cell>
          <cell r="U151">
            <v>1</v>
          </cell>
          <cell r="V151">
            <v>1</v>
          </cell>
          <cell r="W151">
            <v>1</v>
          </cell>
          <cell r="X151">
            <v>1</v>
          </cell>
          <cell r="Y151">
            <v>10</v>
          </cell>
        </row>
        <row r="152">
          <cell r="A152" t="str">
            <v>A4515</v>
          </cell>
          <cell r="B152" t="str">
            <v>TRIVENA WALELANG</v>
          </cell>
          <cell r="C152">
            <v>1</v>
          </cell>
          <cell r="D152">
            <v>0</v>
          </cell>
          <cell r="E152">
            <v>1</v>
          </cell>
          <cell r="F152">
            <v>1</v>
          </cell>
          <cell r="G152">
            <v>1</v>
          </cell>
          <cell r="H152">
            <v>0</v>
          </cell>
          <cell r="I152">
            <v>0</v>
          </cell>
          <cell r="J152">
            <v>1</v>
          </cell>
          <cell r="K152">
            <v>1</v>
          </cell>
          <cell r="L152">
            <v>1</v>
          </cell>
          <cell r="M152">
            <v>0</v>
          </cell>
          <cell r="N152">
            <v>0</v>
          </cell>
          <cell r="O152">
            <v>0</v>
          </cell>
          <cell r="P152">
            <v>1</v>
          </cell>
          <cell r="Q152">
            <v>0</v>
          </cell>
          <cell r="R152">
            <v>1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</v>
          </cell>
          <cell r="X152">
            <v>0</v>
          </cell>
          <cell r="Y152">
            <v>10</v>
          </cell>
        </row>
        <row r="153">
          <cell r="A153" t="str">
            <v>A4516</v>
          </cell>
          <cell r="B153" t="str">
            <v>KHARISMA INTAN</v>
          </cell>
          <cell r="C153">
            <v>1</v>
          </cell>
          <cell r="D153">
            <v>1</v>
          </cell>
          <cell r="E153">
            <v>1</v>
          </cell>
          <cell r="F153">
            <v>0</v>
          </cell>
          <cell r="G153">
            <v>1</v>
          </cell>
          <cell r="H153">
            <v>0</v>
          </cell>
          <cell r="I153">
            <v>0</v>
          </cell>
          <cell r="J153">
            <v>1</v>
          </cell>
          <cell r="K153">
            <v>1</v>
          </cell>
          <cell r="L153">
            <v>1</v>
          </cell>
          <cell r="M153">
            <v>1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1</v>
          </cell>
          <cell r="V153">
            <v>1</v>
          </cell>
          <cell r="W153">
            <v>0</v>
          </cell>
          <cell r="X153">
            <v>1</v>
          </cell>
          <cell r="Y153">
            <v>18</v>
          </cell>
        </row>
        <row r="154">
          <cell r="A154" t="str">
            <v>A4517</v>
          </cell>
          <cell r="B154" t="str">
            <v>BRIGITA PUNDI</v>
          </cell>
          <cell r="C154">
            <v>1</v>
          </cell>
          <cell r="D154">
            <v>0</v>
          </cell>
          <cell r="E154">
            <v>1</v>
          </cell>
          <cell r="F154">
            <v>1</v>
          </cell>
          <cell r="G154">
            <v>1</v>
          </cell>
          <cell r="H154">
            <v>0</v>
          </cell>
          <cell r="I154">
            <v>0</v>
          </cell>
          <cell r="J154">
            <v>0</v>
          </cell>
          <cell r="K154">
            <v>1</v>
          </cell>
          <cell r="L154">
            <v>1</v>
          </cell>
          <cell r="M154">
            <v>1</v>
          </cell>
          <cell r="N154">
            <v>0</v>
          </cell>
          <cell r="O154">
            <v>1</v>
          </cell>
          <cell r="P154">
            <v>1</v>
          </cell>
          <cell r="Q154">
            <v>0</v>
          </cell>
          <cell r="R154">
            <v>1</v>
          </cell>
          <cell r="S154">
            <v>0</v>
          </cell>
          <cell r="T154">
            <v>1</v>
          </cell>
          <cell r="U154">
            <v>0</v>
          </cell>
          <cell r="V154">
            <v>1</v>
          </cell>
          <cell r="W154">
            <v>0</v>
          </cell>
          <cell r="X154">
            <v>0</v>
          </cell>
          <cell r="Y154">
            <v>12</v>
          </cell>
        </row>
        <row r="155">
          <cell r="A155" t="str">
            <v>A4518</v>
          </cell>
          <cell r="B155" t="str">
            <v>NUR NUGROHO</v>
          </cell>
          <cell r="C155">
            <v>0</v>
          </cell>
          <cell r="D155">
            <v>1</v>
          </cell>
          <cell r="E155">
            <v>0</v>
          </cell>
          <cell r="F155">
            <v>1</v>
          </cell>
          <cell r="G155">
            <v>0</v>
          </cell>
          <cell r="H155">
            <v>0</v>
          </cell>
          <cell r="I155">
            <v>0</v>
          </cell>
          <cell r="J155">
            <v>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1</v>
          </cell>
          <cell r="V155">
            <v>1</v>
          </cell>
          <cell r="W155">
            <v>0</v>
          </cell>
          <cell r="X155">
            <v>0</v>
          </cell>
          <cell r="Y155">
            <v>5</v>
          </cell>
        </row>
        <row r="156">
          <cell r="A156" t="str">
            <v>A4519</v>
          </cell>
          <cell r="B156" t="str">
            <v>YESI EKA KUMALA</v>
          </cell>
          <cell r="C156">
            <v>0</v>
          </cell>
          <cell r="D156">
            <v>0</v>
          </cell>
          <cell r="E156">
            <v>1</v>
          </cell>
          <cell r="F156">
            <v>1</v>
          </cell>
          <cell r="G156">
            <v>1</v>
          </cell>
          <cell r="H156">
            <v>1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4</v>
          </cell>
        </row>
        <row r="157">
          <cell r="A157" t="str">
            <v>A4549</v>
          </cell>
          <cell r="B157" t="str">
            <v>MARIA ANGGRIANI JEHAMU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0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9</v>
          </cell>
        </row>
        <row r="158">
          <cell r="A158" t="str">
            <v>A4550</v>
          </cell>
          <cell r="B158" t="str">
            <v>ANISCA ORCHIDYTA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4</v>
          </cell>
        </row>
        <row r="159">
          <cell r="A159" t="str">
            <v>A4551</v>
          </cell>
          <cell r="B159" t="str">
            <v>SHAVIRA NOVI SAFITRI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</v>
          </cell>
          <cell r="W159">
            <v>1</v>
          </cell>
          <cell r="X159">
            <v>0</v>
          </cell>
          <cell r="Y159">
            <v>2</v>
          </cell>
        </row>
        <row r="160">
          <cell r="A160" t="str">
            <v>A4552</v>
          </cell>
          <cell r="B160" t="str">
            <v>FANIA NURANISA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1</v>
          </cell>
          <cell r="O160">
            <v>1</v>
          </cell>
          <cell r="P160">
            <v>1</v>
          </cell>
          <cell r="Q160">
            <v>1</v>
          </cell>
          <cell r="R160">
            <v>1</v>
          </cell>
          <cell r="S160">
            <v>1</v>
          </cell>
          <cell r="T160">
            <v>0</v>
          </cell>
          <cell r="U160">
            <v>0</v>
          </cell>
          <cell r="V160">
            <v>1</v>
          </cell>
          <cell r="W160">
            <v>1</v>
          </cell>
          <cell r="X160">
            <v>0</v>
          </cell>
          <cell r="Y160">
            <v>8</v>
          </cell>
        </row>
        <row r="161">
          <cell r="A161" t="str">
            <v>A4553</v>
          </cell>
          <cell r="B161" t="str">
            <v>COSMETH ALBERTHO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1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1</v>
          </cell>
        </row>
        <row r="162">
          <cell r="A162" t="str">
            <v>A4554</v>
          </cell>
          <cell r="B162" t="str">
            <v>JILAN PUTRI RATU SASONGKO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1</v>
          </cell>
          <cell r="P162">
            <v>1</v>
          </cell>
          <cell r="Q162">
            <v>1</v>
          </cell>
          <cell r="R162">
            <v>1</v>
          </cell>
          <cell r="S162">
            <v>1</v>
          </cell>
          <cell r="T162">
            <v>0</v>
          </cell>
          <cell r="U162">
            <v>0</v>
          </cell>
          <cell r="V162">
            <v>0</v>
          </cell>
          <cell r="W162">
            <v>1</v>
          </cell>
          <cell r="X162">
            <v>0</v>
          </cell>
          <cell r="Y162">
            <v>6</v>
          </cell>
        </row>
        <row r="163">
          <cell r="A163" t="str">
            <v>A4555</v>
          </cell>
          <cell r="B163" t="str">
            <v>RICO ARDYA KUSUMA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1</v>
          </cell>
          <cell r="S163">
            <v>1</v>
          </cell>
          <cell r="T163">
            <v>0</v>
          </cell>
          <cell r="U163">
            <v>0</v>
          </cell>
          <cell r="V163">
            <v>1</v>
          </cell>
          <cell r="W163">
            <v>1</v>
          </cell>
          <cell r="X163">
            <v>0</v>
          </cell>
          <cell r="Y163">
            <v>4</v>
          </cell>
        </row>
        <row r="164">
          <cell r="A164" t="str">
            <v>A3220</v>
          </cell>
          <cell r="B164" t="str">
            <v>MUHAMAD AGUNG GUMELAR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1</v>
          </cell>
          <cell r="Q164">
            <v>0</v>
          </cell>
          <cell r="R164">
            <v>1</v>
          </cell>
          <cell r="S164">
            <v>0</v>
          </cell>
          <cell r="T164">
            <v>1</v>
          </cell>
          <cell r="U164">
            <v>1</v>
          </cell>
          <cell r="V164">
            <v>1</v>
          </cell>
          <cell r="W164">
            <v>1</v>
          </cell>
          <cell r="X164">
            <v>0</v>
          </cell>
          <cell r="Y164">
            <v>6</v>
          </cell>
        </row>
        <row r="165">
          <cell r="A165" t="str">
            <v>A4441</v>
          </cell>
          <cell r="B165" t="str">
            <v>IRWANDA BUDI PANGESTU</v>
          </cell>
          <cell r="C165">
            <v>1</v>
          </cell>
          <cell r="D165">
            <v>1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0</v>
          </cell>
          <cell r="Q165">
            <v>0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W165">
            <v>1</v>
          </cell>
          <cell r="X165">
            <v>0</v>
          </cell>
          <cell r="Y165">
            <v>19</v>
          </cell>
        </row>
        <row r="166">
          <cell r="A166" t="str">
            <v>A4035</v>
          </cell>
          <cell r="B166" t="str">
            <v>RIZKI MULYAWAN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1</v>
          </cell>
          <cell r="O166">
            <v>1</v>
          </cell>
          <cell r="P166">
            <v>1</v>
          </cell>
          <cell r="Q166">
            <v>0</v>
          </cell>
          <cell r="R166">
            <v>1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4</v>
          </cell>
        </row>
        <row r="167">
          <cell r="A167" t="str">
            <v/>
          </cell>
        </row>
        <row r="168">
          <cell r="A168" t="str">
            <v/>
          </cell>
          <cell r="B168">
            <v>0</v>
          </cell>
        </row>
        <row r="169">
          <cell r="A169">
            <v>0</v>
          </cell>
          <cell r="B169" t="str">
            <v>Mengetahui,</v>
          </cell>
        </row>
        <row r="170">
          <cell r="A170">
            <v>0</v>
          </cell>
          <cell r="B170">
            <v>0</v>
          </cell>
        </row>
        <row r="171">
          <cell r="A171">
            <v>0</v>
          </cell>
          <cell r="B171">
            <v>0</v>
          </cell>
        </row>
        <row r="172">
          <cell r="A172">
            <v>0</v>
          </cell>
          <cell r="B172">
            <v>0</v>
          </cell>
        </row>
        <row r="173">
          <cell r="A173">
            <v>0</v>
          </cell>
          <cell r="B173">
            <v>0</v>
          </cell>
        </row>
        <row r="174">
          <cell r="A174">
            <v>0</v>
          </cell>
          <cell r="B174">
            <v>0</v>
          </cell>
        </row>
        <row r="175">
          <cell r="A175">
            <v>0</v>
          </cell>
          <cell r="B175">
            <v>0</v>
          </cell>
        </row>
        <row r="176">
          <cell r="A176">
            <v>0</v>
          </cell>
          <cell r="B176" t="str">
            <v xml:space="preserve">SRI RAHAYU GUNADI </v>
          </cell>
        </row>
        <row r="177">
          <cell r="A177">
            <v>0</v>
          </cell>
          <cell r="B177" t="str">
            <v>HC DOC HEAD</v>
          </cell>
        </row>
        <row r="178">
          <cell r="A178">
            <v>0</v>
          </cell>
          <cell r="B178">
            <v>0</v>
          </cell>
        </row>
        <row r="179">
          <cell r="A179">
            <v>0</v>
          </cell>
          <cell r="B179">
            <v>0</v>
          </cell>
        </row>
      </sheetData>
      <sheetData sheetId="8" refreshError="1">
        <row r="1">
          <cell r="A1" t="str">
            <v>PERIODE 1 DESEMBER 2024 TEMA C3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</row>
        <row r="2">
          <cell r="A2" t="str">
            <v>TANGGAL 02 - 14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45629</v>
          </cell>
          <cell r="F4">
            <v>0</v>
          </cell>
          <cell r="G4">
            <v>45630</v>
          </cell>
          <cell r="H4">
            <v>0</v>
          </cell>
          <cell r="I4">
            <v>45631</v>
          </cell>
          <cell r="J4">
            <v>0</v>
          </cell>
          <cell r="K4">
            <v>45632</v>
          </cell>
          <cell r="L4">
            <v>0</v>
          </cell>
          <cell r="M4">
            <v>45633</v>
          </cell>
          <cell r="N4">
            <v>45635</v>
          </cell>
          <cell r="O4">
            <v>0</v>
          </cell>
          <cell r="P4">
            <v>45636</v>
          </cell>
          <cell r="Q4">
            <v>0</v>
          </cell>
          <cell r="R4">
            <v>45637</v>
          </cell>
          <cell r="S4">
            <v>0</v>
          </cell>
          <cell r="T4">
            <v>45638</v>
          </cell>
          <cell r="U4">
            <v>0</v>
          </cell>
          <cell r="V4">
            <v>45639</v>
          </cell>
          <cell r="W4">
            <v>0</v>
          </cell>
          <cell r="X4">
            <v>45640</v>
          </cell>
          <cell r="Y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2 </v>
          </cell>
          <cell r="X5" t="str">
            <v xml:space="preserve">SLOT 1 </v>
          </cell>
          <cell r="Y5">
            <v>0</v>
          </cell>
        </row>
        <row r="6">
          <cell r="A6" t="str">
            <v>A1261</v>
          </cell>
          <cell r="B6" t="str">
            <v>A MISBAHUL ULUM</v>
          </cell>
          <cell r="C6">
            <v>1</v>
          </cell>
          <cell r="D6">
            <v>0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0</v>
          </cell>
          <cell r="L6">
            <v>0</v>
          </cell>
          <cell r="M6">
            <v>1</v>
          </cell>
          <cell r="N6">
            <v>1</v>
          </cell>
          <cell r="O6">
            <v>0</v>
          </cell>
          <cell r="P6">
            <v>1</v>
          </cell>
          <cell r="Q6">
            <v>1</v>
          </cell>
          <cell r="R6">
            <v>1</v>
          </cell>
          <cell r="S6">
            <v>0</v>
          </cell>
          <cell r="T6">
            <v>0</v>
          </cell>
          <cell r="U6">
            <v>1</v>
          </cell>
          <cell r="V6">
            <v>1</v>
          </cell>
          <cell r="W6">
            <v>0</v>
          </cell>
          <cell r="X6">
            <v>0</v>
          </cell>
          <cell r="Y6">
            <v>14</v>
          </cell>
        </row>
        <row r="7">
          <cell r="A7" t="str">
            <v>A2045</v>
          </cell>
          <cell r="B7" t="str">
            <v>DEVI OKTAVIANI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0</v>
          </cell>
          <cell r="W7">
            <v>1</v>
          </cell>
          <cell r="X7">
            <v>1</v>
          </cell>
          <cell r="Y7">
            <v>21</v>
          </cell>
        </row>
        <row r="8">
          <cell r="A8" t="str">
            <v>A2308</v>
          </cell>
          <cell r="B8" t="str">
            <v>AYU TRI ASTUTIK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20</v>
          </cell>
        </row>
        <row r="9">
          <cell r="A9" t="str">
            <v>A2317</v>
          </cell>
          <cell r="B9" t="str">
            <v>CICILLIA YOSSY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0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21</v>
          </cell>
        </row>
        <row r="10">
          <cell r="A10" t="str">
            <v>A2613</v>
          </cell>
          <cell r="B10" t="str">
            <v>DHEI KLAUDIYA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0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0</v>
          </cell>
          <cell r="Y10">
            <v>20</v>
          </cell>
        </row>
        <row r="11">
          <cell r="A11" t="str">
            <v>A3265</v>
          </cell>
          <cell r="B11" t="str">
            <v>YOLANDA ANDARESTA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22</v>
          </cell>
        </row>
        <row r="12">
          <cell r="A12" t="str">
            <v>A3929</v>
          </cell>
          <cell r="B12" t="str">
            <v>AGATHA DIAH SARASWATI</v>
          </cell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  <cell r="Q12">
            <v>1</v>
          </cell>
          <cell r="R12">
            <v>0</v>
          </cell>
          <cell r="S12">
            <v>1</v>
          </cell>
          <cell r="T12">
            <v>0</v>
          </cell>
          <cell r="U12">
            <v>1</v>
          </cell>
          <cell r="V12">
            <v>0</v>
          </cell>
          <cell r="W12">
            <v>1</v>
          </cell>
          <cell r="X12">
            <v>0</v>
          </cell>
          <cell r="Y12">
            <v>10</v>
          </cell>
        </row>
        <row r="13">
          <cell r="A13" t="str">
            <v>A4129</v>
          </cell>
          <cell r="B13" t="str">
            <v>MERLINDA ASTUTI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0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0</v>
          </cell>
          <cell r="Y13">
            <v>20</v>
          </cell>
        </row>
        <row r="14">
          <cell r="A14" t="str">
            <v>A4176</v>
          </cell>
          <cell r="B14" t="str">
            <v>HALIFAH SHAFIRA</v>
          </cell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1</v>
          </cell>
          <cell r="Y14">
            <v>3</v>
          </cell>
        </row>
        <row r="15">
          <cell r="A15" t="str">
            <v>A4345</v>
          </cell>
          <cell r="B15" t="str">
            <v>HEIDY ADELINE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0</v>
          </cell>
          <cell r="Y15">
            <v>18</v>
          </cell>
        </row>
        <row r="16">
          <cell r="A16" t="str">
            <v>A4377</v>
          </cell>
          <cell r="B16" t="str">
            <v>ANNISA SAFITRI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0</v>
          </cell>
          <cell r="R16">
            <v>0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0</v>
          </cell>
          <cell r="Y16">
            <v>11</v>
          </cell>
        </row>
        <row r="17">
          <cell r="A17" t="str">
            <v>A4391</v>
          </cell>
          <cell r="B17" t="str">
            <v>LINTANG KINANTHI WIDI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0</v>
          </cell>
          <cell r="X17">
            <v>1</v>
          </cell>
          <cell r="Y17">
            <v>21</v>
          </cell>
        </row>
        <row r="18">
          <cell r="A18" t="str">
            <v>A4392</v>
          </cell>
          <cell r="B18" t="str">
            <v>DWI AGUNG NUGROHO</v>
          </cell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</v>
          </cell>
          <cell r="U18">
            <v>0</v>
          </cell>
          <cell r="V18">
            <v>0</v>
          </cell>
          <cell r="W18">
            <v>0</v>
          </cell>
          <cell r="X18">
            <v>1</v>
          </cell>
          <cell r="Y18">
            <v>7</v>
          </cell>
        </row>
        <row r="19">
          <cell r="A19" t="str">
            <v>A4394</v>
          </cell>
          <cell r="B19" t="str">
            <v>AYU ANA WIDIASTUTIK</v>
          </cell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1</v>
          </cell>
          <cell r="O19">
            <v>0</v>
          </cell>
          <cell r="P19">
            <v>1</v>
          </cell>
          <cell r="Q19">
            <v>1</v>
          </cell>
          <cell r="R19">
            <v>1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16</v>
          </cell>
        </row>
        <row r="20">
          <cell r="A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A22">
            <v>0</v>
          </cell>
          <cell r="B22" t="str">
            <v>Mengetahui,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A29">
            <v>0</v>
          </cell>
          <cell r="B29" t="str">
            <v xml:space="preserve">SRI RAHAYU GUNADI 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A30">
            <v>0</v>
          </cell>
          <cell r="B30" t="str">
            <v>HC DOC HEAD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A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A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A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A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A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A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A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A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</sheetData>
      <sheetData sheetId="9" refreshError="1">
        <row r="1">
          <cell r="A1" t="str">
            <v>PERIODE 1 DESEMBER 2024 TEMA HAJI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</row>
        <row r="2">
          <cell r="A2" t="str">
            <v>TANGGAL 02 - 14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45629</v>
          </cell>
          <cell r="F4">
            <v>0</v>
          </cell>
          <cell r="G4">
            <v>45630</v>
          </cell>
          <cell r="H4">
            <v>0</v>
          </cell>
          <cell r="I4">
            <v>45631</v>
          </cell>
          <cell r="J4">
            <v>0</v>
          </cell>
          <cell r="K4">
            <v>45632</v>
          </cell>
          <cell r="L4">
            <v>0</v>
          </cell>
          <cell r="M4">
            <v>45633</v>
          </cell>
          <cell r="N4">
            <v>45635</v>
          </cell>
          <cell r="O4">
            <v>0</v>
          </cell>
          <cell r="P4">
            <v>45636</v>
          </cell>
          <cell r="Q4">
            <v>0</v>
          </cell>
          <cell r="R4">
            <v>45637</v>
          </cell>
          <cell r="S4">
            <v>0</v>
          </cell>
          <cell r="T4">
            <v>45638</v>
          </cell>
          <cell r="U4">
            <v>0</v>
          </cell>
          <cell r="V4">
            <v>45639</v>
          </cell>
          <cell r="W4">
            <v>0</v>
          </cell>
          <cell r="X4">
            <v>45640</v>
          </cell>
          <cell r="Y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2 </v>
          </cell>
          <cell r="X5" t="str">
            <v xml:space="preserve">SLOT 1 </v>
          </cell>
          <cell r="Y5">
            <v>0</v>
          </cell>
        </row>
        <row r="6">
          <cell r="A6" t="str">
            <v>A1802</v>
          </cell>
          <cell r="B6" t="str">
            <v>ZAQIYA PERMATA RISDA</v>
          </cell>
          <cell r="C6">
            <v>1</v>
          </cell>
          <cell r="D6">
            <v>1</v>
          </cell>
          <cell r="E6">
            <v>1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1</v>
          </cell>
          <cell r="K6">
            <v>0</v>
          </cell>
          <cell r="L6">
            <v>0</v>
          </cell>
          <cell r="M6">
            <v>0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0</v>
          </cell>
          <cell r="W6">
            <v>0</v>
          </cell>
          <cell r="X6">
            <v>0</v>
          </cell>
          <cell r="Y6">
            <v>12</v>
          </cell>
        </row>
        <row r="7">
          <cell r="A7" t="str">
            <v>A3530</v>
          </cell>
          <cell r="B7" t="str">
            <v>SITI AFIFAH</v>
          </cell>
          <cell r="C7">
            <v>1</v>
          </cell>
          <cell r="D7">
            <v>0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0</v>
          </cell>
          <cell r="O7">
            <v>0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19</v>
          </cell>
        </row>
        <row r="8">
          <cell r="A8" t="str">
            <v>A3654</v>
          </cell>
          <cell r="B8" t="str">
            <v>MUHAMAD SAIFURRAHMAN WAHID</v>
          </cell>
          <cell r="C8">
            <v>0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1</v>
          </cell>
          <cell r="Q8">
            <v>1</v>
          </cell>
          <cell r="R8">
            <v>0</v>
          </cell>
          <cell r="S8">
            <v>1</v>
          </cell>
          <cell r="T8">
            <v>1</v>
          </cell>
          <cell r="U8">
            <v>0</v>
          </cell>
          <cell r="V8">
            <v>0</v>
          </cell>
          <cell r="W8">
            <v>1</v>
          </cell>
          <cell r="X8">
            <v>1</v>
          </cell>
          <cell r="Y8">
            <v>14</v>
          </cell>
        </row>
        <row r="9">
          <cell r="A9" t="str">
            <v>A3685</v>
          </cell>
          <cell r="B9" t="str">
            <v>HENOK CHRISTOVEL VALENTINO MEWENGKANG</v>
          </cell>
          <cell r="C9">
            <v>0</v>
          </cell>
          <cell r="D9">
            <v>0</v>
          </cell>
          <cell r="E9">
            <v>1</v>
          </cell>
          <cell r="F9">
            <v>1</v>
          </cell>
          <cell r="G9">
            <v>0</v>
          </cell>
          <cell r="H9">
            <v>0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0</v>
          </cell>
          <cell r="O9">
            <v>0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14</v>
          </cell>
        </row>
        <row r="10">
          <cell r="A10" t="str">
            <v>A4027</v>
          </cell>
          <cell r="B10" t="str">
            <v>FARHAN ADRIAN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0</v>
          </cell>
          <cell r="P10">
            <v>1</v>
          </cell>
          <cell r="Q10">
            <v>0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20</v>
          </cell>
        </row>
        <row r="11">
          <cell r="A11" t="str">
            <v>A4043</v>
          </cell>
          <cell r="B11" t="str">
            <v>TABITA KRISTIN LINTANGINGTYAS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0</v>
          </cell>
          <cell r="Y11">
            <v>21</v>
          </cell>
        </row>
        <row r="12">
          <cell r="A12" t="str">
            <v>A4117</v>
          </cell>
          <cell r="B12" t="str">
            <v>JESSIANA ADE NOVITA</v>
          </cell>
          <cell r="C12">
            <v>0</v>
          </cell>
          <cell r="D12">
            <v>1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  <cell r="Q12">
            <v>0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0</v>
          </cell>
          <cell r="W12">
            <v>1</v>
          </cell>
          <cell r="X12">
            <v>0</v>
          </cell>
          <cell r="Y12">
            <v>14</v>
          </cell>
        </row>
        <row r="13">
          <cell r="A13" t="str">
            <v>A4119</v>
          </cell>
          <cell r="B13" t="str">
            <v>NUR ELISA</v>
          </cell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0</v>
          </cell>
          <cell r="W13">
            <v>0</v>
          </cell>
          <cell r="X13">
            <v>0</v>
          </cell>
          <cell r="Y13">
            <v>12</v>
          </cell>
        </row>
        <row r="14">
          <cell r="A14" t="str">
            <v>A4121</v>
          </cell>
          <cell r="B14" t="str">
            <v>HINDA NOVIANTI</v>
          </cell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0</v>
          </cell>
          <cell r="U14">
            <v>0</v>
          </cell>
          <cell r="V14">
            <v>1</v>
          </cell>
          <cell r="W14">
            <v>0</v>
          </cell>
          <cell r="X14">
            <v>0</v>
          </cell>
          <cell r="Y14">
            <v>9</v>
          </cell>
        </row>
        <row r="15">
          <cell r="A15" t="str">
            <v>A4282</v>
          </cell>
          <cell r="B15" t="str">
            <v>NAILA TAZKIYYA ROSYIDA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</v>
          </cell>
          <cell r="V15">
            <v>1</v>
          </cell>
          <cell r="W15">
            <v>1</v>
          </cell>
          <cell r="X15">
            <v>0</v>
          </cell>
          <cell r="Y15">
            <v>13</v>
          </cell>
        </row>
        <row r="16">
          <cell r="A16" t="str">
            <v>A4397</v>
          </cell>
          <cell r="B16" t="str">
            <v>CHYANA KHOIRUN RISKYANI</v>
          </cell>
          <cell r="C16">
            <v>1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1</v>
          </cell>
          <cell r="P16">
            <v>1</v>
          </cell>
          <cell r="Q16">
            <v>0</v>
          </cell>
          <cell r="R16">
            <v>1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0</v>
          </cell>
          <cell r="X16">
            <v>0</v>
          </cell>
          <cell r="Y16">
            <v>11</v>
          </cell>
        </row>
        <row r="17">
          <cell r="A17" t="str">
            <v>A4399</v>
          </cell>
          <cell r="B17" t="str">
            <v>ANISA AULIA RAHMA</v>
          </cell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0</v>
          </cell>
          <cell r="X17">
            <v>0</v>
          </cell>
          <cell r="Y17">
            <v>15</v>
          </cell>
        </row>
        <row r="18">
          <cell r="A18" t="str">
            <v>A3956</v>
          </cell>
          <cell r="B18" t="str">
            <v>MARATUN SHOLIKHAH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1</v>
          </cell>
        </row>
        <row r="19">
          <cell r="A19" t="str">
            <v>A4431</v>
          </cell>
          <cell r="B19" t="str">
            <v>ANGGIT NUR DWIASTUTI</v>
          </cell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  <cell r="Q19">
            <v>1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1</v>
          </cell>
          <cell r="X19">
            <v>0</v>
          </cell>
          <cell r="Y19">
            <v>6</v>
          </cell>
        </row>
        <row r="20">
          <cell r="A20" t="str">
            <v>A4432</v>
          </cell>
          <cell r="B20" t="str">
            <v>NISITA NARESWARI</v>
          </cell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1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0</v>
          </cell>
          <cell r="Y20">
            <v>14</v>
          </cell>
        </row>
        <row r="21">
          <cell r="A21" t="str">
            <v>A4452</v>
          </cell>
          <cell r="B21" t="str">
            <v>INDRIA AYUNINGTYAS DWI RISANDY</v>
          </cell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</v>
          </cell>
          <cell r="L21">
            <v>1</v>
          </cell>
          <cell r="M21">
            <v>0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0</v>
          </cell>
          <cell r="S21">
            <v>1</v>
          </cell>
          <cell r="T21">
            <v>0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12</v>
          </cell>
        </row>
        <row r="22">
          <cell r="A22" t="str">
            <v>A4433</v>
          </cell>
          <cell r="B22" t="str">
            <v>NURUL HALIMATIS SADIYYAH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1</v>
          </cell>
        </row>
        <row r="23">
          <cell r="A23" t="str">
            <v>A3531</v>
          </cell>
          <cell r="B23" t="str">
            <v>LIA SAEFA SA'DIYAH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A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A26">
            <v>0</v>
          </cell>
          <cell r="B26" t="str">
            <v>Mengetahui,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A33">
            <v>0</v>
          </cell>
          <cell r="B33" t="str">
            <v xml:space="preserve">SRI RAHAYU GUNADI 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A34">
            <v>0</v>
          </cell>
          <cell r="B34" t="str">
            <v>HC DOC HEAD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A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A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A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A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A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A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A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A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</sheetData>
      <sheetData sheetId="10" refreshError="1">
        <row r="1">
          <cell r="A1" t="str">
            <v>PERIODE 1 DESEMBER 2024 PRIO DANA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</row>
        <row r="2">
          <cell r="A2" t="str">
            <v>TANGGAL 02 - 14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D4">
            <v>0</v>
          </cell>
          <cell r="E4">
            <v>45629</v>
          </cell>
          <cell r="F4">
            <v>0</v>
          </cell>
          <cell r="G4">
            <v>45630</v>
          </cell>
          <cell r="H4">
            <v>0</v>
          </cell>
          <cell r="I4">
            <v>45631</v>
          </cell>
          <cell r="J4">
            <v>0</v>
          </cell>
          <cell r="K4">
            <v>45632</v>
          </cell>
          <cell r="L4">
            <v>0</v>
          </cell>
          <cell r="M4">
            <v>45633</v>
          </cell>
          <cell r="N4">
            <v>45635</v>
          </cell>
          <cell r="O4">
            <v>0</v>
          </cell>
          <cell r="P4">
            <v>45636</v>
          </cell>
          <cell r="Q4">
            <v>0</v>
          </cell>
          <cell r="R4">
            <v>45637</v>
          </cell>
          <cell r="S4">
            <v>0</v>
          </cell>
          <cell r="T4">
            <v>45638</v>
          </cell>
          <cell r="U4">
            <v>0</v>
          </cell>
          <cell r="V4">
            <v>45639</v>
          </cell>
          <cell r="W4">
            <v>0</v>
          </cell>
          <cell r="X4">
            <v>45640</v>
          </cell>
          <cell r="Y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2 </v>
          </cell>
          <cell r="X5" t="str">
            <v xml:space="preserve">SLOT 1 </v>
          </cell>
          <cell r="Y5">
            <v>0</v>
          </cell>
        </row>
        <row r="6">
          <cell r="A6" t="str">
            <v>A0441</v>
          </cell>
          <cell r="B6" t="str">
            <v>VIKA INDAH ENGGARWATI ZEGA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5</v>
          </cell>
        </row>
        <row r="7">
          <cell r="A7" t="str">
            <v>A3943</v>
          </cell>
          <cell r="B7" t="str">
            <v>ZEFANYA CHRISTLEEN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0</v>
          </cell>
          <cell r="N7">
            <v>1</v>
          </cell>
          <cell r="O7">
            <v>0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20</v>
          </cell>
        </row>
        <row r="8">
          <cell r="A8" t="str">
            <v>A4127</v>
          </cell>
          <cell r="B8" t="str">
            <v>ILHAM SETYA DHARMAWAN</v>
          </cell>
          <cell r="C8">
            <v>0</v>
          </cell>
          <cell r="D8">
            <v>0</v>
          </cell>
          <cell r="E8">
            <v>1</v>
          </cell>
          <cell r="F8">
            <v>1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0</v>
          </cell>
          <cell r="Q8">
            <v>1</v>
          </cell>
          <cell r="R8">
            <v>0</v>
          </cell>
          <cell r="S8">
            <v>0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13</v>
          </cell>
        </row>
        <row r="9">
          <cell r="A9" t="str">
            <v>A4400</v>
          </cell>
          <cell r="B9" t="str">
            <v>ANITA GABRELLA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1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  <cell r="N9">
            <v>1</v>
          </cell>
          <cell r="O9">
            <v>1</v>
          </cell>
          <cell r="P9">
            <v>1</v>
          </cell>
          <cell r="Q9">
            <v>0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0</v>
          </cell>
          <cell r="X9">
            <v>0</v>
          </cell>
          <cell r="Y9">
            <v>16</v>
          </cell>
        </row>
        <row r="10">
          <cell r="A10" t="str">
            <v>A4401</v>
          </cell>
          <cell r="B10" t="str">
            <v>FELIKS ALEXANDRO NESTA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0</v>
          </cell>
          <cell r="L10">
            <v>0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0</v>
          </cell>
          <cell r="X10">
            <v>1</v>
          </cell>
          <cell r="Y10">
            <v>19</v>
          </cell>
        </row>
        <row r="11">
          <cell r="A11" t="str">
            <v>A4402</v>
          </cell>
          <cell r="B11" t="str">
            <v>ANTIAS AYU ROMADHANI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0</v>
          </cell>
          <cell r="Y11">
            <v>14</v>
          </cell>
        </row>
        <row r="12">
          <cell r="A12" t="str">
            <v>A4454</v>
          </cell>
          <cell r="B12" t="str">
            <v>NOVEN RAMADHANI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A13" t="str">
            <v>A4455</v>
          </cell>
          <cell r="B13" t="str">
            <v>ANGELIQUE NATHANIA SURJADI</v>
          </cell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1</v>
          </cell>
          <cell r="S13">
            <v>0</v>
          </cell>
          <cell r="T13">
            <v>1</v>
          </cell>
          <cell r="U13">
            <v>1</v>
          </cell>
          <cell r="V13">
            <v>0</v>
          </cell>
          <cell r="W13">
            <v>0</v>
          </cell>
          <cell r="X13">
            <v>1</v>
          </cell>
          <cell r="Y13">
            <v>10</v>
          </cell>
        </row>
        <row r="14">
          <cell r="A14" t="str">
            <v>A4457</v>
          </cell>
          <cell r="B14" t="str">
            <v>PUTRI KUSUMADEWI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1</v>
          </cell>
          <cell r="Y14">
            <v>9</v>
          </cell>
        </row>
        <row r="15">
          <cell r="A15" t="str">
            <v>A4453</v>
          </cell>
          <cell r="B15" t="str">
            <v>AQIL FACHMI MEYSAL AMIR</v>
          </cell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1</v>
          </cell>
          <cell r="P15">
            <v>0</v>
          </cell>
          <cell r="Q15">
            <v>0</v>
          </cell>
          <cell r="R15">
            <v>1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7</v>
          </cell>
        </row>
        <row r="16">
          <cell r="A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113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A18">
            <v>0</v>
          </cell>
          <cell r="B18" t="str">
            <v>Mengetahui,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 t="str">
            <v xml:space="preserve">SRI RAHAYU GUNADI 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A26">
            <v>0</v>
          </cell>
          <cell r="B26" t="str">
            <v>HC DOC HEAD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</sheetData>
      <sheetData sheetId="11" refreshError="1"/>
      <sheetData sheetId="12" refreshError="1">
        <row r="1">
          <cell r="A1" t="str">
            <v>PERIODE 1 DESEMBER 2024 AAV AUTO 2000</v>
          </cell>
        </row>
        <row r="2">
          <cell r="A2" t="str">
            <v>TANGGAL 02 - 14 DESEMBER 2024</v>
          </cell>
        </row>
        <row r="4">
          <cell r="A4" t="str">
            <v>NPK</v>
          </cell>
          <cell r="B4" t="str">
            <v>NAMA</v>
          </cell>
          <cell r="C4">
            <v>45628</v>
          </cell>
          <cell r="E4">
            <v>45629</v>
          </cell>
          <cell r="G4">
            <v>45630</v>
          </cell>
          <cell r="I4">
            <v>45631</v>
          </cell>
          <cell r="K4">
            <v>45632</v>
          </cell>
          <cell r="M4">
            <v>45633</v>
          </cell>
          <cell r="N4">
            <v>45635</v>
          </cell>
          <cell r="P4">
            <v>45636</v>
          </cell>
          <cell r="R4">
            <v>45637</v>
          </cell>
          <cell r="T4">
            <v>45638</v>
          </cell>
          <cell r="V4">
            <v>45639</v>
          </cell>
          <cell r="X4">
            <v>45640</v>
          </cell>
          <cell r="Y4" t="str">
            <v>Grand Total</v>
          </cell>
        </row>
        <row r="5"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2 </v>
          </cell>
          <cell r="X5" t="str">
            <v xml:space="preserve">SLOT 1 </v>
          </cell>
        </row>
        <row r="6">
          <cell r="A6" t="str">
            <v>A4527</v>
          </cell>
          <cell r="B6" t="str">
            <v>DEWI ADELIA BANI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T6">
            <v>1</v>
          </cell>
          <cell r="V6">
            <v>1</v>
          </cell>
          <cell r="X6">
            <v>1</v>
          </cell>
          <cell r="Y6">
            <v>16</v>
          </cell>
        </row>
        <row r="7">
          <cell r="A7" t="str">
            <v>A4526</v>
          </cell>
          <cell r="B7" t="str">
            <v>EREN JUWITA PURNAMA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21</v>
          </cell>
        </row>
        <row r="8">
          <cell r="A8" t="str">
            <v>A4529</v>
          </cell>
          <cell r="B8" t="str">
            <v>MILA KAMILA HAERAWATI</v>
          </cell>
          <cell r="C8">
            <v>1</v>
          </cell>
          <cell r="D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0</v>
          </cell>
          <cell r="Y8">
            <v>19</v>
          </cell>
        </row>
        <row r="9">
          <cell r="A9" t="str">
            <v>A4525</v>
          </cell>
          <cell r="B9" t="str">
            <v>NAILA SAFITRI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P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14</v>
          </cell>
        </row>
        <row r="10">
          <cell r="A10" t="str">
            <v>A4532</v>
          </cell>
          <cell r="B10" t="str">
            <v>KINTAN SHAFA AMELIA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V10">
            <v>1</v>
          </cell>
          <cell r="W10">
            <v>1</v>
          </cell>
          <cell r="X10">
            <v>1</v>
          </cell>
          <cell r="Y10">
            <v>21</v>
          </cell>
        </row>
        <row r="11">
          <cell r="A11" t="str">
            <v>A4524</v>
          </cell>
          <cell r="B11" t="str">
            <v>NAFIRA TAFASSUHA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22</v>
          </cell>
        </row>
        <row r="12">
          <cell r="A12" t="str">
            <v>A4523</v>
          </cell>
          <cell r="B12" t="str">
            <v>ALDI ILHAM BACHTIAR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22</v>
          </cell>
        </row>
        <row r="13">
          <cell r="A13" t="str">
            <v>A4531</v>
          </cell>
          <cell r="B13" t="str">
            <v>RATNA AMALIYAH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W13">
            <v>1</v>
          </cell>
          <cell r="X13">
            <v>1</v>
          </cell>
          <cell r="Y13">
            <v>17</v>
          </cell>
        </row>
        <row r="14">
          <cell r="A14">
            <v>92298</v>
          </cell>
          <cell r="B14" t="str">
            <v>HERDHIKA ARYASENA</v>
          </cell>
          <cell r="C14">
            <v>1</v>
          </cell>
          <cell r="E14">
            <v>1</v>
          </cell>
          <cell r="J14">
            <v>1</v>
          </cell>
          <cell r="M14">
            <v>1</v>
          </cell>
          <cell r="N14">
            <v>1</v>
          </cell>
          <cell r="U14">
            <v>1</v>
          </cell>
          <cell r="W14">
            <v>1</v>
          </cell>
          <cell r="Y14">
            <v>7</v>
          </cell>
        </row>
        <row r="15">
          <cell r="A15" t="str">
            <v>A4530</v>
          </cell>
          <cell r="B15" t="str">
            <v>NARESWARI NISITA</v>
          </cell>
          <cell r="D15">
            <v>1</v>
          </cell>
          <cell r="E15">
            <v>1</v>
          </cell>
          <cell r="F15">
            <v>1</v>
          </cell>
          <cell r="O15">
            <v>1</v>
          </cell>
          <cell r="P15">
            <v>1</v>
          </cell>
          <cell r="Q15">
            <v>1</v>
          </cell>
          <cell r="Y15">
            <v>6</v>
          </cell>
        </row>
        <row r="16">
          <cell r="A16" t="str">
            <v>A4533</v>
          </cell>
          <cell r="B16" t="str">
            <v>PANDU WIDYASMARA</v>
          </cell>
          <cell r="G16">
            <v>1</v>
          </cell>
          <cell r="H16">
            <v>1</v>
          </cell>
          <cell r="N16">
            <v>1</v>
          </cell>
          <cell r="O16">
            <v>1</v>
          </cell>
          <cell r="S16">
            <v>1</v>
          </cell>
          <cell r="U16">
            <v>1</v>
          </cell>
          <cell r="V16">
            <v>1</v>
          </cell>
          <cell r="Y16">
            <v>7</v>
          </cell>
        </row>
        <row r="19">
          <cell r="B19" t="str">
            <v>Mengetahui,</v>
          </cell>
        </row>
        <row r="26">
          <cell r="B26" t="str">
            <v xml:space="preserve">SRI RAHAYU GUNADI </v>
          </cell>
        </row>
        <row r="27">
          <cell r="B27" t="str">
            <v>HC DOC HEAD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A C1"/>
      <sheetName val="TEMA C2"/>
      <sheetName val="TEMA C3"/>
      <sheetName val="TEMA HAJI"/>
      <sheetName val="TEMA PD"/>
      <sheetName val="DELTA"/>
      <sheetName val="AAV"/>
      <sheetName val="RVO"/>
      <sheetName val="GC"/>
      <sheetName val="SBP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NPK</v>
          </cell>
          <cell r="B2" t="str">
            <v>NAMA</v>
          </cell>
          <cell r="C2" t="str">
            <v>GRADING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 t="str">
            <v>TOTAL SLOT</v>
          </cell>
          <cell r="Y2" t="str">
            <v>TOTAL CTC</v>
          </cell>
          <cell r="Z2" t="str">
            <v>TOTAL KEPT</v>
          </cell>
          <cell r="AA2" t="str">
            <v>CTC/SLOT</v>
          </cell>
          <cell r="AB2" t="str">
            <v>KEPT/SLOT</v>
          </cell>
          <cell r="AC2" t="str">
            <v>GRADING CTC</v>
          </cell>
          <cell r="AD2" t="str">
            <v>GRADING KEPT</v>
          </cell>
          <cell r="AE2" t="str">
            <v>GRADING</v>
          </cell>
        </row>
        <row r="3">
          <cell r="A3">
            <v>0</v>
          </cell>
          <cell r="B3">
            <v>0</v>
          </cell>
          <cell r="C3" t="str">
            <v>P2 JUN</v>
          </cell>
          <cell r="D3">
            <v>0</v>
          </cell>
          <cell r="E3">
            <v>0</v>
          </cell>
          <cell r="F3" t="str">
            <v>JULI</v>
          </cell>
          <cell r="G3">
            <v>0</v>
          </cell>
          <cell r="H3">
            <v>0</v>
          </cell>
          <cell r="I3" t="str">
            <v>AGUSTUS</v>
          </cell>
          <cell r="J3">
            <v>0</v>
          </cell>
          <cell r="K3">
            <v>0</v>
          </cell>
          <cell r="L3" t="str">
            <v>SEPTEMBER</v>
          </cell>
          <cell r="M3">
            <v>0</v>
          </cell>
          <cell r="N3">
            <v>0</v>
          </cell>
          <cell r="O3" t="str">
            <v>OKTOBER</v>
          </cell>
          <cell r="P3">
            <v>0</v>
          </cell>
          <cell r="Q3">
            <v>0</v>
          </cell>
          <cell r="R3" t="str">
            <v>NOVEMBER</v>
          </cell>
          <cell r="S3">
            <v>0</v>
          </cell>
          <cell r="T3">
            <v>0</v>
          </cell>
          <cell r="U3" t="str">
            <v>P1 DES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</row>
        <row r="4">
          <cell r="A4">
            <v>0</v>
          </cell>
          <cell r="B4">
            <v>0</v>
          </cell>
          <cell r="C4" t="str">
            <v>SLOT</v>
          </cell>
          <cell r="D4" t="str">
            <v>CTC</v>
          </cell>
          <cell r="E4" t="str">
            <v>KEPT</v>
          </cell>
          <cell r="F4" t="str">
            <v>SLOT</v>
          </cell>
          <cell r="G4" t="str">
            <v>CTC</v>
          </cell>
          <cell r="H4" t="str">
            <v>KEPT</v>
          </cell>
          <cell r="I4" t="str">
            <v>SLOT</v>
          </cell>
          <cell r="J4" t="str">
            <v>CTC</v>
          </cell>
          <cell r="K4" t="str">
            <v>KEPT</v>
          </cell>
          <cell r="L4" t="str">
            <v>SLOT</v>
          </cell>
          <cell r="M4" t="str">
            <v>CTC</v>
          </cell>
          <cell r="N4" t="str">
            <v>KEPT</v>
          </cell>
          <cell r="O4" t="str">
            <v>SLOT</v>
          </cell>
          <cell r="P4" t="str">
            <v>CTC</v>
          </cell>
          <cell r="Q4" t="str">
            <v>KEPT</v>
          </cell>
          <cell r="R4" t="str">
            <v>SLOT</v>
          </cell>
          <cell r="S4" t="str">
            <v>CTC</v>
          </cell>
          <cell r="T4" t="str">
            <v>KEPT</v>
          </cell>
          <cell r="U4" t="str">
            <v>SLOT</v>
          </cell>
          <cell r="V4" t="str">
            <v>CTC</v>
          </cell>
          <cell r="W4" t="str">
            <v>KEPT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>
            <v>90592</v>
          </cell>
          <cell r="B5" t="str">
            <v>Dini Shintia Putri</v>
          </cell>
          <cell r="C5">
            <v>18</v>
          </cell>
          <cell r="D5">
            <v>391</v>
          </cell>
          <cell r="E5">
            <v>72</v>
          </cell>
          <cell r="F5">
            <v>49</v>
          </cell>
          <cell r="G5">
            <v>1184</v>
          </cell>
          <cell r="H5">
            <v>209</v>
          </cell>
          <cell r="I5">
            <v>48</v>
          </cell>
          <cell r="J5">
            <v>1224</v>
          </cell>
          <cell r="K5">
            <v>181</v>
          </cell>
          <cell r="L5">
            <v>42</v>
          </cell>
          <cell r="M5">
            <v>1415</v>
          </cell>
          <cell r="N5">
            <v>177</v>
          </cell>
          <cell r="O5">
            <v>46</v>
          </cell>
          <cell r="P5">
            <v>1216</v>
          </cell>
          <cell r="Q5">
            <v>179</v>
          </cell>
          <cell r="R5">
            <v>43</v>
          </cell>
          <cell r="S5">
            <v>1227</v>
          </cell>
          <cell r="T5">
            <v>210</v>
          </cell>
          <cell r="U5">
            <v>20</v>
          </cell>
          <cell r="V5">
            <v>535</v>
          </cell>
          <cell r="W5">
            <v>410</v>
          </cell>
          <cell r="X5">
            <v>266</v>
          </cell>
          <cell r="Y5">
            <v>7192</v>
          </cell>
          <cell r="Z5">
            <v>1438</v>
          </cell>
          <cell r="AA5">
            <v>27.037593984962406</v>
          </cell>
          <cell r="AB5">
            <v>5.4060150375939848</v>
          </cell>
          <cell r="AC5">
            <v>2</v>
          </cell>
          <cell r="AD5">
            <v>2</v>
          </cell>
          <cell r="AE5">
            <v>2</v>
          </cell>
        </row>
        <row r="6">
          <cell r="A6">
            <v>90638</v>
          </cell>
          <cell r="B6" t="str">
            <v>Zefanya Novita Wibisono</v>
          </cell>
          <cell r="C6">
            <v>19</v>
          </cell>
          <cell r="D6">
            <v>364</v>
          </cell>
          <cell r="E6">
            <v>92</v>
          </cell>
          <cell r="F6">
            <v>20</v>
          </cell>
          <cell r="G6">
            <v>407</v>
          </cell>
          <cell r="H6">
            <v>55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/>
          </cell>
          <cell r="V6" t="str">
            <v/>
          </cell>
          <cell r="W6" t="str">
            <v/>
          </cell>
          <cell r="X6">
            <v>39</v>
          </cell>
          <cell r="Y6">
            <v>771</v>
          </cell>
          <cell r="Z6">
            <v>147</v>
          </cell>
          <cell r="AA6">
            <v>19.76923076923077</v>
          </cell>
          <cell r="AB6">
            <v>3.7692307692307692</v>
          </cell>
          <cell r="AC6">
            <v>1</v>
          </cell>
          <cell r="AD6">
            <v>2</v>
          </cell>
          <cell r="AE6">
            <v>2</v>
          </cell>
        </row>
        <row r="7">
          <cell r="A7">
            <v>90648</v>
          </cell>
          <cell r="B7" t="str">
            <v>Wahyu idhayati</v>
          </cell>
          <cell r="C7">
            <v>20</v>
          </cell>
          <cell r="D7">
            <v>536</v>
          </cell>
          <cell r="E7">
            <v>102</v>
          </cell>
          <cell r="F7">
            <v>47</v>
          </cell>
          <cell r="G7">
            <v>1057</v>
          </cell>
          <cell r="H7">
            <v>189</v>
          </cell>
          <cell r="I7">
            <v>40</v>
          </cell>
          <cell r="J7">
            <v>820</v>
          </cell>
          <cell r="K7">
            <v>191</v>
          </cell>
          <cell r="L7">
            <v>32</v>
          </cell>
          <cell r="M7">
            <v>627</v>
          </cell>
          <cell r="N7">
            <v>122</v>
          </cell>
          <cell r="O7">
            <v>48</v>
          </cell>
          <cell r="P7">
            <v>1068</v>
          </cell>
          <cell r="Q7">
            <v>209</v>
          </cell>
          <cell r="R7">
            <v>39</v>
          </cell>
          <cell r="S7">
            <v>1027</v>
          </cell>
          <cell r="T7">
            <v>181</v>
          </cell>
          <cell r="U7">
            <v>22</v>
          </cell>
          <cell r="V7">
            <v>628</v>
          </cell>
          <cell r="W7">
            <v>456</v>
          </cell>
          <cell r="X7">
            <v>248</v>
          </cell>
          <cell r="Y7">
            <v>5763</v>
          </cell>
          <cell r="Z7">
            <v>1450</v>
          </cell>
          <cell r="AA7">
            <v>23.237903225806452</v>
          </cell>
          <cell r="AB7">
            <v>5.846774193548387</v>
          </cell>
          <cell r="AC7">
            <v>1</v>
          </cell>
          <cell r="AD7">
            <v>2</v>
          </cell>
          <cell r="AE7">
            <v>2</v>
          </cell>
        </row>
        <row r="8">
          <cell r="A8">
            <v>90653</v>
          </cell>
          <cell r="B8" t="str">
            <v>Weni Saputri</v>
          </cell>
          <cell r="C8">
            <v>20</v>
          </cell>
          <cell r="D8">
            <v>428</v>
          </cell>
          <cell r="E8">
            <v>96</v>
          </cell>
          <cell r="F8">
            <v>50</v>
          </cell>
          <cell r="G8">
            <v>1177</v>
          </cell>
          <cell r="H8">
            <v>202</v>
          </cell>
          <cell r="I8">
            <v>48</v>
          </cell>
          <cell r="J8">
            <v>1218</v>
          </cell>
          <cell r="K8">
            <v>235</v>
          </cell>
          <cell r="L8">
            <v>45</v>
          </cell>
          <cell r="M8">
            <v>1115</v>
          </cell>
          <cell r="N8">
            <v>208</v>
          </cell>
          <cell r="O8">
            <v>49</v>
          </cell>
          <cell r="P8">
            <v>1416</v>
          </cell>
          <cell r="Q8">
            <v>248</v>
          </cell>
          <cell r="R8">
            <v>46</v>
          </cell>
          <cell r="S8">
            <v>995</v>
          </cell>
          <cell r="T8">
            <v>192</v>
          </cell>
          <cell r="U8">
            <v>22</v>
          </cell>
          <cell r="V8">
            <v>452</v>
          </cell>
          <cell r="W8">
            <v>367</v>
          </cell>
          <cell r="X8">
            <v>280</v>
          </cell>
          <cell r="Y8">
            <v>6801</v>
          </cell>
          <cell r="Z8">
            <v>1548</v>
          </cell>
          <cell r="AA8">
            <v>24.289285714285715</v>
          </cell>
          <cell r="AB8">
            <v>5.5285714285714285</v>
          </cell>
          <cell r="AC8">
            <v>1</v>
          </cell>
          <cell r="AD8">
            <v>2</v>
          </cell>
          <cell r="AE8">
            <v>2</v>
          </cell>
        </row>
        <row r="9">
          <cell r="A9">
            <v>90694</v>
          </cell>
          <cell r="B9" t="str">
            <v>Daus Devyana</v>
          </cell>
          <cell r="C9">
            <v>20</v>
          </cell>
          <cell r="D9">
            <v>527</v>
          </cell>
          <cell r="E9">
            <v>113</v>
          </cell>
          <cell r="F9">
            <v>49</v>
          </cell>
          <cell r="G9">
            <v>1279</v>
          </cell>
          <cell r="H9">
            <v>202</v>
          </cell>
          <cell r="I9">
            <v>48</v>
          </cell>
          <cell r="J9">
            <v>1381</v>
          </cell>
          <cell r="K9">
            <v>190</v>
          </cell>
          <cell r="L9">
            <v>44</v>
          </cell>
          <cell r="M9">
            <v>1113</v>
          </cell>
          <cell r="N9">
            <v>204</v>
          </cell>
          <cell r="O9">
            <v>50</v>
          </cell>
          <cell r="P9">
            <v>1208</v>
          </cell>
          <cell r="Q9">
            <v>214</v>
          </cell>
          <cell r="R9">
            <v>46</v>
          </cell>
          <cell r="S9">
            <v>1305</v>
          </cell>
          <cell r="T9">
            <v>201</v>
          </cell>
          <cell r="U9">
            <v>23</v>
          </cell>
          <cell r="V9">
            <v>654</v>
          </cell>
          <cell r="W9">
            <v>488</v>
          </cell>
          <cell r="X9">
            <v>280</v>
          </cell>
          <cell r="Y9">
            <v>7467</v>
          </cell>
          <cell r="Z9">
            <v>1612</v>
          </cell>
          <cell r="AA9">
            <v>26.667857142857144</v>
          </cell>
          <cell r="AB9">
            <v>5.7571428571428571</v>
          </cell>
          <cell r="AC9">
            <v>2</v>
          </cell>
          <cell r="AD9">
            <v>2</v>
          </cell>
          <cell r="AE9">
            <v>2</v>
          </cell>
        </row>
        <row r="10">
          <cell r="A10">
            <v>92135</v>
          </cell>
          <cell r="B10" t="str">
            <v>Ernawati Nofia Rindiani</v>
          </cell>
          <cell r="C10">
            <v>17</v>
          </cell>
          <cell r="D10">
            <v>394</v>
          </cell>
          <cell r="E10">
            <v>82</v>
          </cell>
          <cell r="F10">
            <v>38</v>
          </cell>
          <cell r="G10">
            <v>772</v>
          </cell>
          <cell r="H10">
            <v>149</v>
          </cell>
          <cell r="I10">
            <v>39</v>
          </cell>
          <cell r="J10">
            <v>1040</v>
          </cell>
          <cell r="K10">
            <v>175</v>
          </cell>
          <cell r="L10">
            <v>38</v>
          </cell>
          <cell r="M10">
            <v>981</v>
          </cell>
          <cell r="N10">
            <v>177</v>
          </cell>
          <cell r="O10">
            <v>36</v>
          </cell>
          <cell r="P10">
            <v>924</v>
          </cell>
          <cell r="Q10">
            <v>169</v>
          </cell>
          <cell r="R10">
            <v>24</v>
          </cell>
          <cell r="S10">
            <v>640</v>
          </cell>
          <cell r="T10">
            <v>108</v>
          </cell>
          <cell r="U10">
            <v>16</v>
          </cell>
          <cell r="V10">
            <v>364</v>
          </cell>
          <cell r="W10">
            <v>274</v>
          </cell>
          <cell r="X10">
            <v>208</v>
          </cell>
          <cell r="Y10">
            <v>5115</v>
          </cell>
          <cell r="Z10">
            <v>1134</v>
          </cell>
          <cell r="AA10">
            <v>24.591346153846153</v>
          </cell>
          <cell r="AB10">
            <v>5.4519230769230766</v>
          </cell>
          <cell r="AC10">
            <v>1</v>
          </cell>
          <cell r="AD10">
            <v>2</v>
          </cell>
          <cell r="AE10">
            <v>2</v>
          </cell>
        </row>
        <row r="11">
          <cell r="A11">
            <v>92287</v>
          </cell>
          <cell r="B11" t="str">
            <v>Alyda Rizka Islamiyati</v>
          </cell>
          <cell r="C11">
            <v>19</v>
          </cell>
          <cell r="D11">
            <v>477</v>
          </cell>
          <cell r="E11">
            <v>107</v>
          </cell>
          <cell r="F11">
            <v>47</v>
          </cell>
          <cell r="G11">
            <v>1129</v>
          </cell>
          <cell r="H11">
            <v>212</v>
          </cell>
          <cell r="I11">
            <v>47</v>
          </cell>
          <cell r="J11">
            <v>1155</v>
          </cell>
          <cell r="K11">
            <v>218</v>
          </cell>
          <cell r="L11">
            <v>42</v>
          </cell>
          <cell r="M11">
            <v>1146</v>
          </cell>
          <cell r="N11">
            <v>223</v>
          </cell>
          <cell r="O11">
            <v>48</v>
          </cell>
          <cell r="P11">
            <v>1238</v>
          </cell>
          <cell r="Q11">
            <v>217</v>
          </cell>
          <cell r="R11">
            <v>43</v>
          </cell>
          <cell r="S11">
            <v>1119</v>
          </cell>
          <cell r="T11">
            <v>219</v>
          </cell>
          <cell r="U11">
            <v>21</v>
          </cell>
          <cell r="V11">
            <v>518</v>
          </cell>
          <cell r="W11">
            <v>365</v>
          </cell>
          <cell r="X11">
            <v>267</v>
          </cell>
          <cell r="Y11">
            <v>6782</v>
          </cell>
          <cell r="Z11">
            <v>1561</v>
          </cell>
          <cell r="AA11">
            <v>25.400749063670411</v>
          </cell>
          <cell r="AB11">
            <v>5.8464419475655429</v>
          </cell>
          <cell r="AC11">
            <v>1</v>
          </cell>
          <cell r="AD11">
            <v>2</v>
          </cell>
          <cell r="AE11">
            <v>2</v>
          </cell>
        </row>
        <row r="12">
          <cell r="A12">
            <v>92315</v>
          </cell>
          <cell r="B12" t="str">
            <v>Fitrah herdiansyah</v>
          </cell>
          <cell r="C12" t="str">
            <v/>
          </cell>
          <cell r="D12" t="str">
            <v/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str">
            <v/>
          </cell>
          <cell r="V12" t="str">
            <v/>
          </cell>
          <cell r="W12" t="str">
            <v/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  <row r="13">
          <cell r="A13">
            <v>92438</v>
          </cell>
          <cell r="B13" t="str">
            <v>Muftia Ariani Lesmana</v>
          </cell>
          <cell r="C13" t="str">
            <v/>
          </cell>
          <cell r="D13" t="str">
            <v/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16</v>
          </cell>
          <cell r="M13">
            <v>416</v>
          </cell>
          <cell r="N13">
            <v>80</v>
          </cell>
          <cell r="O13">
            <v>31</v>
          </cell>
          <cell r="P13">
            <v>920</v>
          </cell>
          <cell r="Q13">
            <v>166</v>
          </cell>
          <cell r="R13">
            <v>30</v>
          </cell>
          <cell r="S13">
            <v>856</v>
          </cell>
          <cell r="T13">
            <v>174</v>
          </cell>
          <cell r="U13">
            <v>15</v>
          </cell>
          <cell r="V13">
            <v>325</v>
          </cell>
          <cell r="W13">
            <v>264</v>
          </cell>
          <cell r="X13">
            <v>92</v>
          </cell>
          <cell r="Y13">
            <v>2517</v>
          </cell>
          <cell r="Z13">
            <v>684</v>
          </cell>
          <cell r="AA13">
            <v>27.358695652173914</v>
          </cell>
          <cell r="AB13">
            <v>7.4347826086956523</v>
          </cell>
          <cell r="AC13">
            <v>2</v>
          </cell>
          <cell r="AD13">
            <v>3</v>
          </cell>
          <cell r="AE13">
            <v>3</v>
          </cell>
        </row>
        <row r="14">
          <cell r="A14">
            <v>92485</v>
          </cell>
          <cell r="B14" t="str">
            <v>Yulisa Eri Arvidayani</v>
          </cell>
          <cell r="C14">
            <v>17</v>
          </cell>
          <cell r="D14">
            <v>373</v>
          </cell>
          <cell r="E14">
            <v>92</v>
          </cell>
          <cell r="F14">
            <v>32</v>
          </cell>
          <cell r="G14">
            <v>875</v>
          </cell>
          <cell r="H14">
            <v>183</v>
          </cell>
          <cell r="I14">
            <v>31</v>
          </cell>
          <cell r="J14">
            <v>831</v>
          </cell>
          <cell r="K14">
            <v>154</v>
          </cell>
          <cell r="L14">
            <v>30</v>
          </cell>
          <cell r="M14">
            <v>731</v>
          </cell>
          <cell r="N14">
            <v>116</v>
          </cell>
          <cell r="O14">
            <v>35</v>
          </cell>
          <cell r="P14">
            <v>970</v>
          </cell>
          <cell r="Q14">
            <v>166</v>
          </cell>
          <cell r="R14">
            <v>32</v>
          </cell>
          <cell r="S14">
            <v>854</v>
          </cell>
          <cell r="T14">
            <v>175</v>
          </cell>
          <cell r="U14">
            <v>15</v>
          </cell>
          <cell r="V14">
            <v>368</v>
          </cell>
          <cell r="W14">
            <v>282</v>
          </cell>
          <cell r="X14">
            <v>192</v>
          </cell>
          <cell r="Y14">
            <v>5002</v>
          </cell>
          <cell r="Z14">
            <v>1168</v>
          </cell>
          <cell r="AA14">
            <v>26.052083333333332</v>
          </cell>
          <cell r="AB14">
            <v>6.083333333333333</v>
          </cell>
          <cell r="AC14">
            <v>2</v>
          </cell>
          <cell r="AD14">
            <v>3</v>
          </cell>
          <cell r="AE14">
            <v>3</v>
          </cell>
        </row>
        <row r="15">
          <cell r="A15">
            <v>92498</v>
          </cell>
          <cell r="B15" t="str">
            <v>Hartapriliano Ady Nugroho</v>
          </cell>
          <cell r="C15">
            <v>12</v>
          </cell>
          <cell r="D15">
            <v>360</v>
          </cell>
          <cell r="E15">
            <v>85</v>
          </cell>
          <cell r="F15">
            <v>24</v>
          </cell>
          <cell r="G15">
            <v>663</v>
          </cell>
          <cell r="H15">
            <v>128</v>
          </cell>
          <cell r="I15">
            <v>5</v>
          </cell>
          <cell r="J15">
            <v>154</v>
          </cell>
          <cell r="K15">
            <v>23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 t="str">
            <v/>
          </cell>
          <cell r="V15" t="str">
            <v/>
          </cell>
          <cell r="W15" t="str">
            <v/>
          </cell>
          <cell r="X15">
            <v>41</v>
          </cell>
          <cell r="Y15">
            <v>1177</v>
          </cell>
          <cell r="Z15">
            <v>236</v>
          </cell>
          <cell r="AA15">
            <v>28.707317073170731</v>
          </cell>
          <cell r="AB15">
            <v>5.7560975609756095</v>
          </cell>
          <cell r="AC15">
            <v>2</v>
          </cell>
          <cell r="AD15">
            <v>2</v>
          </cell>
          <cell r="AE15">
            <v>2</v>
          </cell>
        </row>
        <row r="16">
          <cell r="A16">
            <v>92504</v>
          </cell>
          <cell r="B16" t="str">
            <v>Artika Yunita Ardi</v>
          </cell>
          <cell r="C16">
            <v>19</v>
          </cell>
          <cell r="D16">
            <v>447</v>
          </cell>
          <cell r="E16">
            <v>97</v>
          </cell>
          <cell r="F16">
            <v>47</v>
          </cell>
          <cell r="G16">
            <v>1410</v>
          </cell>
          <cell r="H16">
            <v>237</v>
          </cell>
          <cell r="I16">
            <v>34</v>
          </cell>
          <cell r="J16">
            <v>942</v>
          </cell>
          <cell r="K16">
            <v>154</v>
          </cell>
          <cell r="L16">
            <v>40</v>
          </cell>
          <cell r="M16">
            <v>1195</v>
          </cell>
          <cell r="N16">
            <v>219</v>
          </cell>
          <cell r="O16">
            <v>29</v>
          </cell>
          <cell r="P16">
            <v>849</v>
          </cell>
          <cell r="Q16">
            <v>147</v>
          </cell>
          <cell r="R16">
            <v>44</v>
          </cell>
          <cell r="S16">
            <v>1240</v>
          </cell>
          <cell r="T16">
            <v>204</v>
          </cell>
          <cell r="U16">
            <v>20</v>
          </cell>
          <cell r="V16">
            <v>517</v>
          </cell>
          <cell r="W16">
            <v>367</v>
          </cell>
          <cell r="X16">
            <v>233</v>
          </cell>
          <cell r="Y16">
            <v>6600</v>
          </cell>
          <cell r="Z16">
            <v>1425</v>
          </cell>
          <cell r="AA16">
            <v>28.326180257510728</v>
          </cell>
          <cell r="AB16">
            <v>6.1158798283261806</v>
          </cell>
          <cell r="AC16">
            <v>2</v>
          </cell>
          <cell r="AD16">
            <v>3</v>
          </cell>
          <cell r="AE16">
            <v>3</v>
          </cell>
        </row>
        <row r="17">
          <cell r="A17">
            <v>92509</v>
          </cell>
          <cell r="B17" t="str">
            <v>An Nisa Julyansyah</v>
          </cell>
          <cell r="C17">
            <v>16</v>
          </cell>
          <cell r="D17">
            <v>427</v>
          </cell>
          <cell r="E17">
            <v>103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str">
            <v/>
          </cell>
          <cell r="V17" t="str">
            <v/>
          </cell>
          <cell r="W17" t="str">
            <v/>
          </cell>
          <cell r="X17">
            <v>16</v>
          </cell>
          <cell r="Y17">
            <v>427</v>
          </cell>
          <cell r="Z17">
            <v>103</v>
          </cell>
          <cell r="AA17">
            <v>26.6875</v>
          </cell>
          <cell r="AB17">
            <v>6.4375</v>
          </cell>
          <cell r="AC17">
            <v>2</v>
          </cell>
          <cell r="AD17">
            <v>3</v>
          </cell>
          <cell r="AE17">
            <v>3</v>
          </cell>
        </row>
        <row r="18">
          <cell r="A18">
            <v>92539</v>
          </cell>
          <cell r="B18" t="str">
            <v>Rosiana</v>
          </cell>
          <cell r="C18">
            <v>20</v>
          </cell>
          <cell r="D18">
            <v>490</v>
          </cell>
          <cell r="E18">
            <v>122</v>
          </cell>
          <cell r="F18">
            <v>50</v>
          </cell>
          <cell r="G18">
            <v>1231</v>
          </cell>
          <cell r="H18">
            <v>224</v>
          </cell>
          <cell r="I18">
            <v>49</v>
          </cell>
          <cell r="J18">
            <v>1170</v>
          </cell>
          <cell r="K18">
            <v>228</v>
          </cell>
          <cell r="L18">
            <v>44</v>
          </cell>
          <cell r="M18">
            <v>1013</v>
          </cell>
          <cell r="N18">
            <v>188</v>
          </cell>
          <cell r="O18">
            <v>48</v>
          </cell>
          <cell r="P18">
            <v>1108</v>
          </cell>
          <cell r="Q18">
            <v>201</v>
          </cell>
          <cell r="R18">
            <v>46</v>
          </cell>
          <cell r="S18">
            <v>1223</v>
          </cell>
          <cell r="T18">
            <v>217</v>
          </cell>
          <cell r="U18">
            <v>23</v>
          </cell>
          <cell r="V18">
            <v>632</v>
          </cell>
          <cell r="W18">
            <v>456</v>
          </cell>
          <cell r="X18">
            <v>280</v>
          </cell>
          <cell r="Y18">
            <v>6867</v>
          </cell>
          <cell r="Z18">
            <v>1636</v>
          </cell>
          <cell r="AA18">
            <v>24.524999999999999</v>
          </cell>
          <cell r="AB18">
            <v>5.8428571428571425</v>
          </cell>
          <cell r="AC18">
            <v>1</v>
          </cell>
          <cell r="AD18">
            <v>2</v>
          </cell>
          <cell r="AE18">
            <v>2</v>
          </cell>
        </row>
        <row r="19">
          <cell r="A19">
            <v>92585</v>
          </cell>
          <cell r="B19" t="str">
            <v>Olyviara Prasetyo Andini</v>
          </cell>
          <cell r="C19" t="str">
            <v/>
          </cell>
          <cell r="D19" t="str">
            <v/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 t="str">
            <v/>
          </cell>
          <cell r="V19" t="str">
            <v/>
          </cell>
          <cell r="W19" t="str">
            <v/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A20">
            <v>92622</v>
          </cell>
          <cell r="B20" t="str">
            <v>AYU SUCI NUGROYANTI</v>
          </cell>
          <cell r="C20">
            <v>20</v>
          </cell>
          <cell r="D20">
            <v>542</v>
          </cell>
          <cell r="E20">
            <v>101</v>
          </cell>
          <cell r="F20">
            <v>47</v>
          </cell>
          <cell r="G20">
            <v>1358</v>
          </cell>
          <cell r="H20">
            <v>217</v>
          </cell>
          <cell r="I20">
            <v>46</v>
          </cell>
          <cell r="J20">
            <v>1339</v>
          </cell>
          <cell r="K20">
            <v>196</v>
          </cell>
          <cell r="L20">
            <v>41</v>
          </cell>
          <cell r="M20">
            <v>1111</v>
          </cell>
          <cell r="N20">
            <v>171</v>
          </cell>
          <cell r="O20">
            <v>48</v>
          </cell>
          <cell r="P20">
            <v>1360</v>
          </cell>
          <cell r="Q20">
            <v>211</v>
          </cell>
          <cell r="R20">
            <v>43</v>
          </cell>
          <cell r="S20">
            <v>1153</v>
          </cell>
          <cell r="T20">
            <v>198</v>
          </cell>
          <cell r="U20">
            <v>22</v>
          </cell>
          <cell r="V20">
            <v>497</v>
          </cell>
          <cell r="W20">
            <v>346</v>
          </cell>
          <cell r="X20">
            <v>267</v>
          </cell>
          <cell r="Y20">
            <v>7360</v>
          </cell>
          <cell r="Z20">
            <v>1440</v>
          </cell>
          <cell r="AA20">
            <v>27.565543071161049</v>
          </cell>
          <cell r="AB20">
            <v>5.393258426966292</v>
          </cell>
          <cell r="AC20">
            <v>2</v>
          </cell>
          <cell r="AD20">
            <v>2</v>
          </cell>
          <cell r="AE20">
            <v>2</v>
          </cell>
        </row>
        <row r="21">
          <cell r="A21">
            <v>92642</v>
          </cell>
          <cell r="B21" t="str">
            <v>Prahesti Kusumaningrum</v>
          </cell>
          <cell r="C21" t="str">
            <v/>
          </cell>
          <cell r="D21" t="str">
            <v/>
          </cell>
          <cell r="E21" t="str">
            <v/>
          </cell>
          <cell r="F21">
            <v>10</v>
          </cell>
          <cell r="G21">
            <v>205</v>
          </cell>
          <cell r="H21">
            <v>47</v>
          </cell>
          <cell r="I21">
            <v>8</v>
          </cell>
          <cell r="J21">
            <v>187</v>
          </cell>
          <cell r="K21">
            <v>32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 t="str">
            <v/>
          </cell>
          <cell r="V21" t="str">
            <v/>
          </cell>
          <cell r="W21" t="str">
            <v/>
          </cell>
          <cell r="X21">
            <v>18</v>
          </cell>
          <cell r="Y21">
            <v>392</v>
          </cell>
          <cell r="Z21">
            <v>79</v>
          </cell>
          <cell r="AA21">
            <v>21.777777777777779</v>
          </cell>
          <cell r="AB21">
            <v>4.3888888888888893</v>
          </cell>
          <cell r="AC21">
            <v>1</v>
          </cell>
          <cell r="AD21">
            <v>2</v>
          </cell>
          <cell r="AE21">
            <v>2</v>
          </cell>
        </row>
        <row r="22">
          <cell r="A22">
            <v>92667</v>
          </cell>
          <cell r="B22" t="str">
            <v>Fandri Ghozali</v>
          </cell>
          <cell r="C22" t="str">
            <v/>
          </cell>
          <cell r="D22" t="str">
            <v/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 t="str">
            <v/>
          </cell>
          <cell r="V22" t="str">
            <v/>
          </cell>
          <cell r="W22" t="str">
            <v/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</row>
        <row r="23">
          <cell r="A23">
            <v>92669</v>
          </cell>
          <cell r="B23" t="str">
            <v>Apik Kusuma Ayu</v>
          </cell>
          <cell r="C23">
            <v>19</v>
          </cell>
          <cell r="D23">
            <v>484</v>
          </cell>
          <cell r="E23">
            <v>104</v>
          </cell>
          <cell r="F23">
            <v>49</v>
          </cell>
          <cell r="G23">
            <v>1480</v>
          </cell>
          <cell r="H23">
            <v>262</v>
          </cell>
          <cell r="I23">
            <v>48</v>
          </cell>
          <cell r="J23">
            <v>1521</v>
          </cell>
          <cell r="K23">
            <v>242</v>
          </cell>
          <cell r="L23">
            <v>17</v>
          </cell>
          <cell r="M23">
            <v>455</v>
          </cell>
          <cell r="N23">
            <v>74</v>
          </cell>
          <cell r="O23">
            <v>40</v>
          </cell>
          <cell r="P23">
            <v>1204</v>
          </cell>
          <cell r="Q23">
            <v>224</v>
          </cell>
          <cell r="R23">
            <v>44</v>
          </cell>
          <cell r="S23">
            <v>1468</v>
          </cell>
          <cell r="T23">
            <v>240</v>
          </cell>
          <cell r="U23">
            <v>22</v>
          </cell>
          <cell r="V23">
            <v>661</v>
          </cell>
          <cell r="W23">
            <v>461</v>
          </cell>
          <cell r="X23">
            <v>239</v>
          </cell>
          <cell r="Y23">
            <v>7273</v>
          </cell>
          <cell r="Z23">
            <v>1607</v>
          </cell>
          <cell r="AA23">
            <v>30.430962343096233</v>
          </cell>
          <cell r="AB23">
            <v>6.7238493723849375</v>
          </cell>
          <cell r="AC23">
            <v>2</v>
          </cell>
          <cell r="AD23">
            <v>3</v>
          </cell>
          <cell r="AE23">
            <v>3</v>
          </cell>
        </row>
        <row r="24">
          <cell r="A24">
            <v>92715</v>
          </cell>
          <cell r="B24" t="str">
            <v>HESTI WAHYU PRATIWI</v>
          </cell>
          <cell r="C24" t="str">
            <v/>
          </cell>
          <cell r="D24" t="str">
            <v/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10</v>
          </cell>
          <cell r="J24">
            <v>226</v>
          </cell>
          <cell r="K24">
            <v>29</v>
          </cell>
          <cell r="L24">
            <v>15</v>
          </cell>
          <cell r="M24">
            <v>360</v>
          </cell>
          <cell r="N24">
            <v>56</v>
          </cell>
          <cell r="O24">
            <v>38</v>
          </cell>
          <cell r="P24">
            <v>1037</v>
          </cell>
          <cell r="Q24">
            <v>164</v>
          </cell>
          <cell r="R24">
            <v>37</v>
          </cell>
          <cell r="S24">
            <v>893</v>
          </cell>
          <cell r="T24">
            <v>143</v>
          </cell>
          <cell r="U24">
            <v>20</v>
          </cell>
          <cell r="V24">
            <v>435</v>
          </cell>
          <cell r="W24">
            <v>324</v>
          </cell>
          <cell r="X24">
            <v>120</v>
          </cell>
          <cell r="Y24">
            <v>2951</v>
          </cell>
          <cell r="Z24">
            <v>716</v>
          </cell>
          <cell r="AA24">
            <v>24.591666666666665</v>
          </cell>
          <cell r="AB24">
            <v>5.9666666666666668</v>
          </cell>
          <cell r="AC24">
            <v>1</v>
          </cell>
          <cell r="AD24">
            <v>2</v>
          </cell>
          <cell r="AE24">
            <v>2</v>
          </cell>
        </row>
        <row r="25">
          <cell r="A25">
            <v>92731</v>
          </cell>
          <cell r="B25" t="str">
            <v>NETI SETIYOWATI</v>
          </cell>
          <cell r="C25">
            <v>20</v>
          </cell>
          <cell r="D25">
            <v>662</v>
          </cell>
          <cell r="E25">
            <v>152</v>
          </cell>
          <cell r="F25">
            <v>18</v>
          </cell>
          <cell r="G25">
            <v>441</v>
          </cell>
          <cell r="H25">
            <v>68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 t="str">
            <v/>
          </cell>
          <cell r="V25" t="str">
            <v/>
          </cell>
          <cell r="W25" t="str">
            <v/>
          </cell>
          <cell r="X25">
            <v>38</v>
          </cell>
          <cell r="Y25">
            <v>1103</v>
          </cell>
          <cell r="Z25">
            <v>220</v>
          </cell>
          <cell r="AA25">
            <v>29.026315789473685</v>
          </cell>
          <cell r="AB25">
            <v>5.7894736842105265</v>
          </cell>
          <cell r="AC25">
            <v>2</v>
          </cell>
          <cell r="AD25">
            <v>2</v>
          </cell>
          <cell r="AE25">
            <v>2</v>
          </cell>
        </row>
        <row r="26">
          <cell r="A26" t="str">
            <v>A0036</v>
          </cell>
          <cell r="B26" t="str">
            <v>Wening Indah Lestari</v>
          </cell>
          <cell r="C26">
            <v>15</v>
          </cell>
          <cell r="D26">
            <v>517</v>
          </cell>
          <cell r="E26">
            <v>108</v>
          </cell>
          <cell r="F26">
            <v>18</v>
          </cell>
          <cell r="G26">
            <v>543</v>
          </cell>
          <cell r="H26">
            <v>99</v>
          </cell>
          <cell r="I26">
            <v>19</v>
          </cell>
          <cell r="J26">
            <v>647</v>
          </cell>
          <cell r="K26">
            <v>126</v>
          </cell>
          <cell r="L26">
            <v>18</v>
          </cell>
          <cell r="M26">
            <v>585</v>
          </cell>
          <cell r="N26">
            <v>131</v>
          </cell>
          <cell r="O26">
            <v>30</v>
          </cell>
          <cell r="P26">
            <v>1075</v>
          </cell>
          <cell r="Q26">
            <v>201</v>
          </cell>
          <cell r="R26">
            <v>15</v>
          </cell>
          <cell r="S26">
            <v>512</v>
          </cell>
          <cell r="T26">
            <v>93</v>
          </cell>
          <cell r="U26" t="str">
            <v/>
          </cell>
          <cell r="V26" t="str">
            <v/>
          </cell>
          <cell r="W26" t="str">
            <v/>
          </cell>
          <cell r="X26">
            <v>115</v>
          </cell>
          <cell r="Y26">
            <v>3879</v>
          </cell>
          <cell r="Z26">
            <v>758</v>
          </cell>
          <cell r="AA26">
            <v>33.730434782608697</v>
          </cell>
          <cell r="AB26">
            <v>6.5913043478260871</v>
          </cell>
          <cell r="AC26">
            <v>2</v>
          </cell>
          <cell r="AD26">
            <v>3</v>
          </cell>
          <cell r="AE26">
            <v>3</v>
          </cell>
        </row>
        <row r="27">
          <cell r="A27" t="str">
            <v>A0064</v>
          </cell>
          <cell r="B27" t="str">
            <v>Eko Septiardi</v>
          </cell>
          <cell r="C27">
            <v>1</v>
          </cell>
          <cell r="D27">
            <v>24</v>
          </cell>
          <cell r="E27">
            <v>10</v>
          </cell>
          <cell r="F27">
            <v>21</v>
          </cell>
          <cell r="G27">
            <v>516</v>
          </cell>
          <cell r="H27">
            <v>123</v>
          </cell>
          <cell r="I27">
            <v>31</v>
          </cell>
          <cell r="J27">
            <v>734</v>
          </cell>
          <cell r="K27">
            <v>155</v>
          </cell>
          <cell r="L27">
            <v>29</v>
          </cell>
          <cell r="M27">
            <v>666</v>
          </cell>
          <cell r="N27">
            <v>117</v>
          </cell>
          <cell r="O27">
            <v>31</v>
          </cell>
          <cell r="P27">
            <v>758</v>
          </cell>
          <cell r="Q27">
            <v>152</v>
          </cell>
          <cell r="R27">
            <v>17</v>
          </cell>
          <cell r="S27">
            <v>365</v>
          </cell>
          <cell r="T27">
            <v>79</v>
          </cell>
          <cell r="U27">
            <v>14</v>
          </cell>
          <cell r="V27">
            <v>253</v>
          </cell>
          <cell r="W27">
            <v>196</v>
          </cell>
          <cell r="X27">
            <v>144</v>
          </cell>
          <cell r="Y27">
            <v>3316</v>
          </cell>
          <cell r="Z27">
            <v>832</v>
          </cell>
          <cell r="AA27">
            <v>23.027777777777779</v>
          </cell>
          <cell r="AB27">
            <v>5.7777777777777777</v>
          </cell>
          <cell r="AC27">
            <v>1</v>
          </cell>
          <cell r="AD27">
            <v>2</v>
          </cell>
          <cell r="AE27">
            <v>2</v>
          </cell>
        </row>
        <row r="28">
          <cell r="A28" t="str">
            <v>A0192</v>
          </cell>
          <cell r="B28" t="str">
            <v>Agnes Haudi Suryantika</v>
          </cell>
          <cell r="C28">
            <v>19</v>
          </cell>
          <cell r="D28">
            <v>449</v>
          </cell>
          <cell r="E28">
            <v>102</v>
          </cell>
          <cell r="F28">
            <v>47</v>
          </cell>
          <cell r="G28">
            <v>1347</v>
          </cell>
          <cell r="H28">
            <v>237</v>
          </cell>
          <cell r="I28">
            <v>47</v>
          </cell>
          <cell r="J28">
            <v>1436</v>
          </cell>
          <cell r="K28">
            <v>243</v>
          </cell>
          <cell r="L28">
            <v>44</v>
          </cell>
          <cell r="M28">
            <v>1241</v>
          </cell>
          <cell r="N28">
            <v>197</v>
          </cell>
          <cell r="O28">
            <v>25</v>
          </cell>
          <cell r="P28">
            <v>674</v>
          </cell>
          <cell r="Q28">
            <v>116</v>
          </cell>
          <cell r="R28">
            <v>45</v>
          </cell>
          <cell r="S28">
            <v>1171</v>
          </cell>
          <cell r="T28">
            <v>248</v>
          </cell>
          <cell r="U28">
            <v>21</v>
          </cell>
          <cell r="V28">
            <v>508</v>
          </cell>
          <cell r="W28">
            <v>383</v>
          </cell>
          <cell r="X28">
            <v>248</v>
          </cell>
          <cell r="Y28">
            <v>6826</v>
          </cell>
          <cell r="Z28">
            <v>1526</v>
          </cell>
          <cell r="AA28">
            <v>27.524193548387096</v>
          </cell>
          <cell r="AB28">
            <v>6.153225806451613</v>
          </cell>
          <cell r="AC28">
            <v>2</v>
          </cell>
          <cell r="AD28">
            <v>3</v>
          </cell>
          <cell r="AE28">
            <v>3</v>
          </cell>
        </row>
        <row r="29">
          <cell r="A29" t="str">
            <v>A0225</v>
          </cell>
          <cell r="B29" t="str">
            <v>Rizal Saputra</v>
          </cell>
          <cell r="C29">
            <v>20</v>
          </cell>
          <cell r="D29">
            <v>386</v>
          </cell>
          <cell r="E29">
            <v>75</v>
          </cell>
          <cell r="F29">
            <v>50</v>
          </cell>
          <cell r="G29">
            <v>1216</v>
          </cell>
          <cell r="H29">
            <v>187</v>
          </cell>
          <cell r="I29">
            <v>49</v>
          </cell>
          <cell r="J29">
            <v>1304</v>
          </cell>
          <cell r="K29">
            <v>201</v>
          </cell>
          <cell r="L29">
            <v>43</v>
          </cell>
          <cell r="M29">
            <v>1060</v>
          </cell>
          <cell r="N29">
            <v>180</v>
          </cell>
          <cell r="O29">
            <v>47</v>
          </cell>
          <cell r="P29">
            <v>1198</v>
          </cell>
          <cell r="Q29">
            <v>186</v>
          </cell>
          <cell r="R29">
            <v>40</v>
          </cell>
          <cell r="S29">
            <v>1162</v>
          </cell>
          <cell r="T29">
            <v>166</v>
          </cell>
          <cell r="U29">
            <v>20</v>
          </cell>
          <cell r="V29">
            <v>620</v>
          </cell>
          <cell r="W29">
            <v>436</v>
          </cell>
          <cell r="X29">
            <v>269</v>
          </cell>
          <cell r="Y29">
            <v>6946</v>
          </cell>
          <cell r="Z29">
            <v>1431</v>
          </cell>
          <cell r="AA29">
            <v>25.821561338289964</v>
          </cell>
          <cell r="AB29">
            <v>5.3197026022304836</v>
          </cell>
          <cell r="AC29">
            <v>1</v>
          </cell>
          <cell r="AD29">
            <v>2</v>
          </cell>
          <cell r="AE29">
            <v>2</v>
          </cell>
        </row>
        <row r="30">
          <cell r="A30" t="str">
            <v>A0246</v>
          </cell>
          <cell r="B30" t="str">
            <v>Maria Wismaningsih</v>
          </cell>
          <cell r="C30" t="str">
            <v/>
          </cell>
          <cell r="D30" t="str">
            <v/>
          </cell>
          <cell r="E30" t="str">
            <v/>
          </cell>
          <cell r="F30">
            <v>1</v>
          </cell>
          <cell r="G30">
            <v>45</v>
          </cell>
          <cell r="H30">
            <v>11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 t="str">
            <v/>
          </cell>
          <cell r="V30" t="str">
            <v/>
          </cell>
          <cell r="W30" t="str">
            <v/>
          </cell>
          <cell r="X30">
            <v>1</v>
          </cell>
          <cell r="Y30">
            <v>45</v>
          </cell>
          <cell r="Z30">
            <v>11</v>
          </cell>
          <cell r="AA30">
            <v>45</v>
          </cell>
          <cell r="AB30">
            <v>11</v>
          </cell>
          <cell r="AC30">
            <v>2</v>
          </cell>
          <cell r="AD30">
            <v>4</v>
          </cell>
          <cell r="AE30">
            <v>4</v>
          </cell>
        </row>
        <row r="31">
          <cell r="A31" t="str">
            <v>A0261</v>
          </cell>
          <cell r="B31" t="str">
            <v>Chelsi Ananda</v>
          </cell>
          <cell r="C31">
            <v>20</v>
          </cell>
          <cell r="D31">
            <v>483</v>
          </cell>
          <cell r="E31">
            <v>94</v>
          </cell>
          <cell r="F31">
            <v>50</v>
          </cell>
          <cell r="G31">
            <v>1100</v>
          </cell>
          <cell r="H31">
            <v>214</v>
          </cell>
          <cell r="I31">
            <v>48</v>
          </cell>
          <cell r="J31">
            <v>1234</v>
          </cell>
          <cell r="K31">
            <v>196</v>
          </cell>
          <cell r="L31">
            <v>43</v>
          </cell>
          <cell r="M31">
            <v>1185</v>
          </cell>
          <cell r="N31">
            <v>201</v>
          </cell>
          <cell r="O31">
            <v>47</v>
          </cell>
          <cell r="P31">
            <v>1301</v>
          </cell>
          <cell r="Q31">
            <v>199</v>
          </cell>
          <cell r="R31">
            <v>44</v>
          </cell>
          <cell r="S31">
            <v>1110</v>
          </cell>
          <cell r="T31">
            <v>234</v>
          </cell>
          <cell r="U31">
            <v>19</v>
          </cell>
          <cell r="V31">
            <v>389</v>
          </cell>
          <cell r="W31">
            <v>283</v>
          </cell>
          <cell r="X31">
            <v>271</v>
          </cell>
          <cell r="Y31">
            <v>6802</v>
          </cell>
          <cell r="Z31">
            <v>1421</v>
          </cell>
          <cell r="AA31">
            <v>25.099630996309962</v>
          </cell>
          <cell r="AB31">
            <v>5.2435424354243541</v>
          </cell>
          <cell r="AC31">
            <v>1</v>
          </cell>
          <cell r="AD31">
            <v>2</v>
          </cell>
          <cell r="AE31">
            <v>2</v>
          </cell>
        </row>
        <row r="32">
          <cell r="A32" t="str">
            <v>A0310</v>
          </cell>
          <cell r="B32" t="str">
            <v>Yuliana Aisiyah</v>
          </cell>
          <cell r="C32" t="str">
            <v/>
          </cell>
          <cell r="D32" t="str">
            <v/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 t="str">
            <v/>
          </cell>
          <cell r="V32" t="str">
            <v/>
          </cell>
          <cell r="W32" t="str">
            <v/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</row>
        <row r="33">
          <cell r="A33" t="str">
            <v>A0320</v>
          </cell>
          <cell r="B33" t="str">
            <v>Deafni Dinda R Utami</v>
          </cell>
          <cell r="C33">
            <v>19</v>
          </cell>
          <cell r="D33">
            <v>525</v>
          </cell>
          <cell r="E33">
            <v>127</v>
          </cell>
          <cell r="F33">
            <v>49</v>
          </cell>
          <cell r="G33">
            <v>1335</v>
          </cell>
          <cell r="H33">
            <v>235</v>
          </cell>
          <cell r="I33">
            <v>47</v>
          </cell>
          <cell r="J33">
            <v>1266</v>
          </cell>
          <cell r="K33">
            <v>215</v>
          </cell>
          <cell r="L33">
            <v>44</v>
          </cell>
          <cell r="M33">
            <v>1276</v>
          </cell>
          <cell r="N33">
            <v>231</v>
          </cell>
          <cell r="O33">
            <v>47</v>
          </cell>
          <cell r="P33">
            <v>1272</v>
          </cell>
          <cell r="Q33">
            <v>232</v>
          </cell>
          <cell r="R33">
            <v>45</v>
          </cell>
          <cell r="S33">
            <v>1146</v>
          </cell>
          <cell r="T33">
            <v>214</v>
          </cell>
          <cell r="U33">
            <v>21</v>
          </cell>
          <cell r="V33">
            <v>513</v>
          </cell>
          <cell r="W33">
            <v>385</v>
          </cell>
          <cell r="X33">
            <v>272</v>
          </cell>
          <cell r="Y33">
            <v>7333</v>
          </cell>
          <cell r="Z33">
            <v>1639</v>
          </cell>
          <cell r="AA33">
            <v>26.959558823529413</v>
          </cell>
          <cell r="AB33">
            <v>6.0257352941176467</v>
          </cell>
          <cell r="AC33">
            <v>2</v>
          </cell>
          <cell r="AD33">
            <v>3</v>
          </cell>
          <cell r="AE33">
            <v>3</v>
          </cell>
        </row>
        <row r="34">
          <cell r="A34" t="str">
            <v>A0327</v>
          </cell>
          <cell r="B34" t="str">
            <v>Wiwik Noryanti</v>
          </cell>
          <cell r="C34">
            <v>15</v>
          </cell>
          <cell r="D34">
            <v>353</v>
          </cell>
          <cell r="E34">
            <v>63</v>
          </cell>
          <cell r="F34">
            <v>39</v>
          </cell>
          <cell r="G34">
            <v>880</v>
          </cell>
          <cell r="H34">
            <v>144</v>
          </cell>
          <cell r="I34">
            <v>38</v>
          </cell>
          <cell r="J34">
            <v>814</v>
          </cell>
          <cell r="K34">
            <v>122</v>
          </cell>
          <cell r="L34">
            <v>38</v>
          </cell>
          <cell r="M34">
            <v>954</v>
          </cell>
          <cell r="N34">
            <v>144</v>
          </cell>
          <cell r="O34">
            <v>50</v>
          </cell>
          <cell r="P34">
            <v>1260</v>
          </cell>
          <cell r="Q34">
            <v>204</v>
          </cell>
          <cell r="R34">
            <v>41</v>
          </cell>
          <cell r="S34">
            <v>1009</v>
          </cell>
          <cell r="T34">
            <v>161</v>
          </cell>
          <cell r="U34">
            <v>19</v>
          </cell>
          <cell r="V34">
            <v>528</v>
          </cell>
          <cell r="W34">
            <v>360</v>
          </cell>
          <cell r="X34">
            <v>240</v>
          </cell>
          <cell r="Y34">
            <v>5798</v>
          </cell>
          <cell r="Z34">
            <v>1198</v>
          </cell>
          <cell r="AA34">
            <v>24.158333333333335</v>
          </cell>
          <cell r="AB34">
            <v>4.9916666666666663</v>
          </cell>
          <cell r="AC34">
            <v>1</v>
          </cell>
          <cell r="AD34">
            <v>2</v>
          </cell>
          <cell r="AE34">
            <v>2</v>
          </cell>
        </row>
        <row r="35">
          <cell r="A35" t="str">
            <v>A0346</v>
          </cell>
          <cell r="B35" t="str">
            <v>Anatasya Giri Anjassari</v>
          </cell>
          <cell r="C35" t="str">
            <v/>
          </cell>
          <cell r="D35" t="str">
            <v/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 t="str">
            <v/>
          </cell>
          <cell r="V35" t="str">
            <v/>
          </cell>
          <cell r="W35" t="str">
            <v/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</row>
        <row r="36">
          <cell r="A36" t="str">
            <v>A0347</v>
          </cell>
          <cell r="B36" t="str">
            <v>Hans Jeremy Simanjuntak</v>
          </cell>
          <cell r="C36">
            <v>19</v>
          </cell>
          <cell r="D36">
            <v>472</v>
          </cell>
          <cell r="E36">
            <v>93</v>
          </cell>
          <cell r="F36">
            <v>42</v>
          </cell>
          <cell r="G36">
            <v>1073</v>
          </cell>
          <cell r="H36">
            <v>242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 t="str">
            <v/>
          </cell>
          <cell r="V36" t="str">
            <v/>
          </cell>
          <cell r="W36" t="str">
            <v/>
          </cell>
          <cell r="X36">
            <v>61</v>
          </cell>
          <cell r="Y36">
            <v>1545</v>
          </cell>
          <cell r="Z36">
            <v>335</v>
          </cell>
          <cell r="AA36">
            <v>25.327868852459016</v>
          </cell>
          <cell r="AB36">
            <v>5.4918032786885247</v>
          </cell>
          <cell r="AC36">
            <v>1</v>
          </cell>
          <cell r="AD36">
            <v>2</v>
          </cell>
          <cell r="AE36">
            <v>2</v>
          </cell>
        </row>
        <row r="37">
          <cell r="A37" t="str">
            <v>A0378</v>
          </cell>
          <cell r="B37" t="str">
            <v>Wiranti Putri</v>
          </cell>
          <cell r="C37">
            <v>18</v>
          </cell>
          <cell r="D37">
            <v>585</v>
          </cell>
          <cell r="E37">
            <v>114</v>
          </cell>
          <cell r="F37">
            <v>50</v>
          </cell>
          <cell r="G37">
            <v>1252</v>
          </cell>
          <cell r="H37">
            <v>206</v>
          </cell>
          <cell r="I37">
            <v>47</v>
          </cell>
          <cell r="J37">
            <v>1320</v>
          </cell>
          <cell r="K37">
            <v>223</v>
          </cell>
          <cell r="L37">
            <v>44</v>
          </cell>
          <cell r="M37">
            <v>1324</v>
          </cell>
          <cell r="N37">
            <v>211</v>
          </cell>
          <cell r="O37">
            <v>50</v>
          </cell>
          <cell r="P37">
            <v>1381</v>
          </cell>
          <cell r="Q37">
            <v>215</v>
          </cell>
          <cell r="R37">
            <v>44</v>
          </cell>
          <cell r="S37">
            <v>1286</v>
          </cell>
          <cell r="T37">
            <v>222</v>
          </cell>
          <cell r="U37">
            <v>22</v>
          </cell>
          <cell r="V37">
            <v>732</v>
          </cell>
          <cell r="W37">
            <v>501</v>
          </cell>
          <cell r="X37">
            <v>275</v>
          </cell>
          <cell r="Y37">
            <v>7880</v>
          </cell>
          <cell r="Z37">
            <v>1692</v>
          </cell>
          <cell r="AA37">
            <v>28.654545454545456</v>
          </cell>
          <cell r="AB37">
            <v>6.1527272727272724</v>
          </cell>
          <cell r="AC37">
            <v>2</v>
          </cell>
          <cell r="AD37">
            <v>3</v>
          </cell>
          <cell r="AE37">
            <v>3</v>
          </cell>
        </row>
        <row r="38">
          <cell r="A38" t="str">
            <v>A0412</v>
          </cell>
          <cell r="B38" t="str">
            <v>Yoga Meiza</v>
          </cell>
          <cell r="C38">
            <v>10</v>
          </cell>
          <cell r="D38">
            <v>270</v>
          </cell>
          <cell r="E38">
            <v>56</v>
          </cell>
          <cell r="F38">
            <v>13</v>
          </cell>
          <cell r="G38">
            <v>402</v>
          </cell>
          <cell r="H38">
            <v>88</v>
          </cell>
          <cell r="I38">
            <v>5</v>
          </cell>
          <cell r="J38">
            <v>146</v>
          </cell>
          <cell r="K38">
            <v>44</v>
          </cell>
          <cell r="L38">
            <v>4</v>
          </cell>
          <cell r="M38">
            <v>144</v>
          </cell>
          <cell r="N38">
            <v>28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 t="str">
            <v/>
          </cell>
          <cell r="V38" t="str">
            <v/>
          </cell>
          <cell r="W38" t="str">
            <v/>
          </cell>
          <cell r="X38">
            <v>32</v>
          </cell>
          <cell r="Y38">
            <v>962</v>
          </cell>
          <cell r="Z38">
            <v>216</v>
          </cell>
          <cell r="AA38">
            <v>30.0625</v>
          </cell>
          <cell r="AB38">
            <v>6.75</v>
          </cell>
          <cell r="AC38">
            <v>2</v>
          </cell>
          <cell r="AD38">
            <v>3</v>
          </cell>
          <cell r="AE38">
            <v>3</v>
          </cell>
        </row>
        <row r="39">
          <cell r="A39" t="str">
            <v>A0415</v>
          </cell>
          <cell r="B39" t="str">
            <v>Dina Nakita</v>
          </cell>
          <cell r="C39">
            <v>16</v>
          </cell>
          <cell r="D39">
            <v>384</v>
          </cell>
          <cell r="E39">
            <v>65</v>
          </cell>
          <cell r="F39">
            <v>43</v>
          </cell>
          <cell r="G39">
            <v>934</v>
          </cell>
          <cell r="H39">
            <v>148</v>
          </cell>
          <cell r="I39">
            <v>38</v>
          </cell>
          <cell r="J39">
            <v>920</v>
          </cell>
          <cell r="K39">
            <v>152</v>
          </cell>
          <cell r="L39">
            <v>35</v>
          </cell>
          <cell r="M39">
            <v>813</v>
          </cell>
          <cell r="N39">
            <v>146</v>
          </cell>
          <cell r="O39">
            <v>36</v>
          </cell>
          <cell r="P39">
            <v>853</v>
          </cell>
          <cell r="Q39">
            <v>162</v>
          </cell>
          <cell r="R39">
            <v>39</v>
          </cell>
          <cell r="S39">
            <v>1097</v>
          </cell>
          <cell r="T39">
            <v>160</v>
          </cell>
          <cell r="U39">
            <v>3</v>
          </cell>
          <cell r="V39">
            <v>42</v>
          </cell>
          <cell r="W39">
            <v>30</v>
          </cell>
          <cell r="X39">
            <v>210</v>
          </cell>
          <cell r="Y39">
            <v>5043</v>
          </cell>
          <cell r="Z39">
            <v>863</v>
          </cell>
          <cell r="AA39">
            <v>24.014285714285716</v>
          </cell>
          <cell r="AB39">
            <v>4.1095238095238091</v>
          </cell>
          <cell r="AC39">
            <v>1</v>
          </cell>
          <cell r="AD39">
            <v>2</v>
          </cell>
          <cell r="AE39">
            <v>2</v>
          </cell>
        </row>
        <row r="40">
          <cell r="A40" t="str">
            <v>A0440</v>
          </cell>
          <cell r="B40" t="str">
            <v>MUHAMMAD HAMZAH</v>
          </cell>
          <cell r="C40" t="str">
            <v/>
          </cell>
          <cell r="D40" t="str">
            <v/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24</v>
          </cell>
          <cell r="J40">
            <v>545</v>
          </cell>
          <cell r="K40">
            <v>97</v>
          </cell>
          <cell r="L40">
            <v>42</v>
          </cell>
          <cell r="M40">
            <v>1081</v>
          </cell>
          <cell r="N40">
            <v>183</v>
          </cell>
          <cell r="O40">
            <v>42</v>
          </cell>
          <cell r="P40">
            <v>1171</v>
          </cell>
          <cell r="Q40">
            <v>208</v>
          </cell>
          <cell r="R40">
            <v>34</v>
          </cell>
          <cell r="S40">
            <v>865</v>
          </cell>
          <cell r="T40">
            <v>155</v>
          </cell>
          <cell r="U40">
            <v>18</v>
          </cell>
          <cell r="V40">
            <v>370</v>
          </cell>
          <cell r="W40">
            <v>310</v>
          </cell>
          <cell r="X40">
            <v>160</v>
          </cell>
          <cell r="Y40">
            <v>4032</v>
          </cell>
          <cell r="Z40">
            <v>953</v>
          </cell>
          <cell r="AA40">
            <v>25.2</v>
          </cell>
          <cell r="AB40">
            <v>5.9562499999999998</v>
          </cell>
          <cell r="AC40">
            <v>1</v>
          </cell>
          <cell r="AD40">
            <v>2</v>
          </cell>
          <cell r="AE40">
            <v>2</v>
          </cell>
        </row>
        <row r="41">
          <cell r="A41" t="str">
            <v>A0453</v>
          </cell>
          <cell r="B41" t="str">
            <v>ANISA SHELA NOVITA</v>
          </cell>
          <cell r="C41">
            <v>18</v>
          </cell>
          <cell r="D41">
            <v>461</v>
          </cell>
          <cell r="E41">
            <v>101</v>
          </cell>
          <cell r="F41">
            <v>47</v>
          </cell>
          <cell r="G41">
            <v>1144</v>
          </cell>
          <cell r="H41">
            <v>196</v>
          </cell>
          <cell r="I41">
            <v>46</v>
          </cell>
          <cell r="J41">
            <v>1151</v>
          </cell>
          <cell r="K41">
            <v>184</v>
          </cell>
          <cell r="L41">
            <v>42</v>
          </cell>
          <cell r="M41">
            <v>1035</v>
          </cell>
          <cell r="N41">
            <v>210</v>
          </cell>
          <cell r="O41">
            <v>48</v>
          </cell>
          <cell r="P41">
            <v>1084</v>
          </cell>
          <cell r="Q41">
            <v>204</v>
          </cell>
          <cell r="R41">
            <v>43</v>
          </cell>
          <cell r="S41">
            <v>1135</v>
          </cell>
          <cell r="T41">
            <v>197</v>
          </cell>
          <cell r="U41">
            <v>21</v>
          </cell>
          <cell r="V41">
            <v>525</v>
          </cell>
          <cell r="W41">
            <v>417</v>
          </cell>
          <cell r="X41">
            <v>265</v>
          </cell>
          <cell r="Y41">
            <v>6535</v>
          </cell>
          <cell r="Z41">
            <v>1509</v>
          </cell>
          <cell r="AA41">
            <v>24.660377358490567</v>
          </cell>
          <cell r="AB41">
            <v>5.6943396226415093</v>
          </cell>
          <cell r="AC41">
            <v>1</v>
          </cell>
          <cell r="AD41">
            <v>2</v>
          </cell>
          <cell r="AE41">
            <v>2</v>
          </cell>
        </row>
        <row r="42">
          <cell r="A42" t="str">
            <v>A0458</v>
          </cell>
          <cell r="B42" t="str">
            <v>JOKO SLAMETO</v>
          </cell>
          <cell r="C42" t="str">
            <v/>
          </cell>
          <cell r="D42" t="str">
            <v/>
          </cell>
          <cell r="E42" t="str">
            <v/>
          </cell>
          <cell r="F42">
            <v>26</v>
          </cell>
          <cell r="G42">
            <v>760</v>
          </cell>
          <cell r="H42">
            <v>154</v>
          </cell>
          <cell r="I42">
            <v>46</v>
          </cell>
          <cell r="J42">
            <v>1336</v>
          </cell>
          <cell r="K42">
            <v>261</v>
          </cell>
          <cell r="L42">
            <v>40</v>
          </cell>
          <cell r="M42">
            <v>1079</v>
          </cell>
          <cell r="N42">
            <v>207</v>
          </cell>
          <cell r="O42">
            <v>48</v>
          </cell>
          <cell r="P42">
            <v>1268</v>
          </cell>
          <cell r="Q42">
            <v>222</v>
          </cell>
          <cell r="R42">
            <v>43</v>
          </cell>
          <cell r="S42">
            <v>1138</v>
          </cell>
          <cell r="T42">
            <v>203</v>
          </cell>
          <cell r="U42">
            <v>20</v>
          </cell>
          <cell r="V42">
            <v>486</v>
          </cell>
          <cell r="W42">
            <v>362</v>
          </cell>
          <cell r="X42">
            <v>223</v>
          </cell>
          <cell r="Y42">
            <v>6067</v>
          </cell>
          <cell r="Z42">
            <v>1409</v>
          </cell>
          <cell r="AA42">
            <v>27.206278026905828</v>
          </cell>
          <cell r="AB42">
            <v>6.3183856502242151</v>
          </cell>
          <cell r="AC42">
            <v>2</v>
          </cell>
          <cell r="AD42">
            <v>3</v>
          </cell>
          <cell r="AE42">
            <v>3</v>
          </cell>
        </row>
        <row r="43">
          <cell r="A43" t="str">
            <v>A0459</v>
          </cell>
          <cell r="B43" t="str">
            <v>INDRIANY KURNIAWATY NGONGO PALA</v>
          </cell>
          <cell r="C43" t="str">
            <v/>
          </cell>
          <cell r="D43" t="str">
            <v/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 t="str">
            <v/>
          </cell>
          <cell r="V43" t="str">
            <v/>
          </cell>
          <cell r="W43" t="str">
            <v/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</row>
        <row r="44">
          <cell r="A44" t="str">
            <v>A0461</v>
          </cell>
          <cell r="B44" t="str">
            <v>VERONIKA SINTIA</v>
          </cell>
          <cell r="C44" t="str">
            <v/>
          </cell>
          <cell r="D44" t="str">
            <v/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 t="str">
            <v/>
          </cell>
          <cell r="V44" t="str">
            <v/>
          </cell>
          <cell r="W44" t="str">
            <v/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</row>
        <row r="45">
          <cell r="A45" t="str">
            <v>A0487</v>
          </cell>
          <cell r="B45" t="str">
            <v>KEZIA CHRIS NOVITIYA</v>
          </cell>
          <cell r="C45" t="str">
            <v/>
          </cell>
          <cell r="D45" t="str">
            <v/>
          </cell>
          <cell r="E45" t="str">
            <v/>
          </cell>
          <cell r="F45">
            <v>4</v>
          </cell>
          <cell r="G45">
            <v>52</v>
          </cell>
          <cell r="H45">
            <v>6</v>
          </cell>
          <cell r="I45">
            <v>0</v>
          </cell>
          <cell r="J45">
            <v>0</v>
          </cell>
          <cell r="K45">
            <v>0</v>
          </cell>
          <cell r="L45">
            <v>1</v>
          </cell>
          <cell r="M45">
            <v>28</v>
          </cell>
          <cell r="N45">
            <v>7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str">
            <v/>
          </cell>
          <cell r="V45" t="str">
            <v/>
          </cell>
          <cell r="W45" t="str">
            <v/>
          </cell>
          <cell r="X45">
            <v>5</v>
          </cell>
          <cell r="Y45">
            <v>80</v>
          </cell>
          <cell r="Z45">
            <v>13</v>
          </cell>
          <cell r="AA45">
            <v>16</v>
          </cell>
          <cell r="AB45">
            <v>2.6</v>
          </cell>
          <cell r="AC45">
            <v>0</v>
          </cell>
          <cell r="AD45">
            <v>2</v>
          </cell>
          <cell r="AE45">
            <v>2</v>
          </cell>
        </row>
        <row r="46">
          <cell r="A46" t="str">
            <v>A0517</v>
          </cell>
          <cell r="B46" t="str">
            <v>CHATARINA SEPTRYANINGSI</v>
          </cell>
          <cell r="C46">
            <v>19</v>
          </cell>
          <cell r="D46">
            <v>464</v>
          </cell>
          <cell r="E46">
            <v>105</v>
          </cell>
          <cell r="F46">
            <v>50</v>
          </cell>
          <cell r="G46">
            <v>1309</v>
          </cell>
          <cell r="H46">
            <v>223</v>
          </cell>
          <cell r="I46">
            <v>47</v>
          </cell>
          <cell r="J46">
            <v>1250</v>
          </cell>
          <cell r="K46">
            <v>228</v>
          </cell>
          <cell r="L46">
            <v>41</v>
          </cell>
          <cell r="M46">
            <v>1146</v>
          </cell>
          <cell r="N46">
            <v>205</v>
          </cell>
          <cell r="O46">
            <v>45</v>
          </cell>
          <cell r="P46">
            <v>1131</v>
          </cell>
          <cell r="Q46">
            <v>172</v>
          </cell>
          <cell r="R46">
            <v>44</v>
          </cell>
          <cell r="S46">
            <v>1288</v>
          </cell>
          <cell r="T46">
            <v>198</v>
          </cell>
          <cell r="U46">
            <v>22</v>
          </cell>
          <cell r="V46">
            <v>609</v>
          </cell>
          <cell r="W46">
            <v>458</v>
          </cell>
          <cell r="X46">
            <v>268</v>
          </cell>
          <cell r="Y46">
            <v>7197</v>
          </cell>
          <cell r="Z46">
            <v>1589</v>
          </cell>
          <cell r="AA46">
            <v>26.854477611940297</v>
          </cell>
          <cell r="AB46">
            <v>5.9291044776119399</v>
          </cell>
          <cell r="AC46">
            <v>2</v>
          </cell>
          <cell r="AD46">
            <v>2</v>
          </cell>
          <cell r="AE46">
            <v>2</v>
          </cell>
        </row>
        <row r="47">
          <cell r="A47" t="str">
            <v>A0519</v>
          </cell>
          <cell r="B47" t="str">
            <v>ANASTACIA JULIANA</v>
          </cell>
          <cell r="C47">
            <v>19</v>
          </cell>
          <cell r="D47">
            <v>509</v>
          </cell>
          <cell r="E47">
            <v>117</v>
          </cell>
          <cell r="F47">
            <v>15</v>
          </cell>
          <cell r="G47">
            <v>320</v>
          </cell>
          <cell r="H47">
            <v>67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7</v>
          </cell>
          <cell r="P47">
            <v>170</v>
          </cell>
          <cell r="Q47">
            <v>36</v>
          </cell>
          <cell r="R47">
            <v>42</v>
          </cell>
          <cell r="S47">
            <v>1096</v>
          </cell>
          <cell r="T47">
            <v>190</v>
          </cell>
          <cell r="U47">
            <v>21</v>
          </cell>
          <cell r="V47">
            <v>629</v>
          </cell>
          <cell r="W47">
            <v>475</v>
          </cell>
          <cell r="X47">
            <v>104</v>
          </cell>
          <cell r="Y47">
            <v>2724</v>
          </cell>
          <cell r="Z47">
            <v>885</v>
          </cell>
          <cell r="AA47">
            <v>26.192307692307693</v>
          </cell>
          <cell r="AB47">
            <v>8.509615384615385</v>
          </cell>
          <cell r="AC47">
            <v>2</v>
          </cell>
          <cell r="AD47">
            <v>4</v>
          </cell>
          <cell r="AE47">
            <v>4</v>
          </cell>
        </row>
        <row r="48">
          <cell r="A48" t="str">
            <v>A0531</v>
          </cell>
          <cell r="B48" t="str">
            <v>Agus Prayitno</v>
          </cell>
          <cell r="C48" t="str">
            <v/>
          </cell>
          <cell r="D48" t="str">
            <v/>
          </cell>
          <cell r="E48" t="str">
            <v/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 t="str">
            <v/>
          </cell>
          <cell r="V48" t="str">
            <v/>
          </cell>
          <cell r="W48" t="str">
            <v/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</row>
        <row r="49">
          <cell r="A49" t="str">
            <v>A0559</v>
          </cell>
          <cell r="B49" t="str">
            <v>MARTHA RENA NUGRAHA ENY</v>
          </cell>
          <cell r="C49" t="str">
            <v/>
          </cell>
          <cell r="D49" t="str">
            <v/>
          </cell>
          <cell r="E49" t="str">
            <v/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 t="str">
            <v/>
          </cell>
          <cell r="V49" t="str">
            <v/>
          </cell>
          <cell r="W49" t="str">
            <v/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</row>
        <row r="50">
          <cell r="A50" t="str">
            <v>A0642</v>
          </cell>
          <cell r="B50" t="str">
            <v>AMALIA AZZAHROH</v>
          </cell>
          <cell r="C50">
            <v>15</v>
          </cell>
          <cell r="D50">
            <v>334</v>
          </cell>
          <cell r="E50">
            <v>80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 t="str">
            <v/>
          </cell>
          <cell r="V50" t="str">
            <v/>
          </cell>
          <cell r="W50" t="str">
            <v/>
          </cell>
          <cell r="X50">
            <v>15</v>
          </cell>
          <cell r="Y50">
            <v>334</v>
          </cell>
          <cell r="Z50">
            <v>80</v>
          </cell>
          <cell r="AA50">
            <v>22.266666666666666</v>
          </cell>
          <cell r="AB50">
            <v>5.333333333333333</v>
          </cell>
          <cell r="AC50">
            <v>1</v>
          </cell>
          <cell r="AD50">
            <v>2</v>
          </cell>
          <cell r="AE50">
            <v>2</v>
          </cell>
        </row>
        <row r="51">
          <cell r="A51" t="str">
            <v>A0649</v>
          </cell>
          <cell r="B51" t="str">
            <v>ALYA NAYLA SALSABILA</v>
          </cell>
          <cell r="C51" t="str">
            <v/>
          </cell>
          <cell r="D51" t="str">
            <v/>
          </cell>
          <cell r="E51" t="str">
            <v/>
          </cell>
          <cell r="F51">
            <v>29</v>
          </cell>
          <cell r="G51">
            <v>734</v>
          </cell>
          <cell r="H51">
            <v>135</v>
          </cell>
          <cell r="I51">
            <v>34</v>
          </cell>
          <cell r="J51">
            <v>888</v>
          </cell>
          <cell r="K51">
            <v>160</v>
          </cell>
          <cell r="L51">
            <v>15</v>
          </cell>
          <cell r="M51">
            <v>316</v>
          </cell>
          <cell r="N51">
            <v>47</v>
          </cell>
          <cell r="O51">
            <v>0</v>
          </cell>
          <cell r="P51">
            <v>0</v>
          </cell>
          <cell r="Q51">
            <v>0</v>
          </cell>
          <cell r="R51">
            <v>9</v>
          </cell>
          <cell r="S51">
            <v>211</v>
          </cell>
          <cell r="T51">
            <v>27</v>
          </cell>
          <cell r="U51">
            <v>5</v>
          </cell>
          <cell r="V51">
            <v>106</v>
          </cell>
          <cell r="W51">
            <v>80</v>
          </cell>
          <cell r="X51">
            <v>92</v>
          </cell>
          <cell r="Y51">
            <v>2255</v>
          </cell>
          <cell r="Z51">
            <v>449</v>
          </cell>
          <cell r="AA51">
            <v>24.510869565217391</v>
          </cell>
          <cell r="AB51">
            <v>4.8804347826086953</v>
          </cell>
          <cell r="AC51">
            <v>1</v>
          </cell>
          <cell r="AD51">
            <v>2</v>
          </cell>
          <cell r="AE51">
            <v>2</v>
          </cell>
        </row>
        <row r="52">
          <cell r="A52" t="str">
            <v>A0674</v>
          </cell>
          <cell r="B52" t="str">
            <v>YULI AMBARWATI</v>
          </cell>
          <cell r="C52" t="str">
            <v/>
          </cell>
          <cell r="D52" t="str">
            <v/>
          </cell>
          <cell r="E52" t="str">
            <v/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 t="str">
            <v/>
          </cell>
          <cell r="V52" t="str">
            <v/>
          </cell>
          <cell r="W52" t="str">
            <v/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</row>
        <row r="53">
          <cell r="A53" t="str">
            <v>A0680</v>
          </cell>
          <cell r="B53" t="str">
            <v>EUIS YUNIKE WINDYANINGRUM</v>
          </cell>
          <cell r="C53">
            <v>15</v>
          </cell>
          <cell r="D53">
            <v>317</v>
          </cell>
          <cell r="E53">
            <v>67</v>
          </cell>
          <cell r="F53">
            <v>36</v>
          </cell>
          <cell r="G53">
            <v>764</v>
          </cell>
          <cell r="H53">
            <v>135</v>
          </cell>
          <cell r="I53">
            <v>37</v>
          </cell>
          <cell r="J53">
            <v>916</v>
          </cell>
          <cell r="K53">
            <v>150</v>
          </cell>
          <cell r="L53">
            <v>36</v>
          </cell>
          <cell r="M53">
            <v>821</v>
          </cell>
          <cell r="N53">
            <v>129</v>
          </cell>
          <cell r="O53">
            <v>26</v>
          </cell>
          <cell r="P53">
            <v>639</v>
          </cell>
          <cell r="Q53">
            <v>103</v>
          </cell>
          <cell r="R53">
            <v>32</v>
          </cell>
          <cell r="S53">
            <v>704</v>
          </cell>
          <cell r="T53">
            <v>152</v>
          </cell>
          <cell r="U53">
            <v>16</v>
          </cell>
          <cell r="V53">
            <v>364</v>
          </cell>
          <cell r="W53">
            <v>265</v>
          </cell>
          <cell r="X53">
            <v>198</v>
          </cell>
          <cell r="Y53">
            <v>4525</v>
          </cell>
          <cell r="Z53">
            <v>1001</v>
          </cell>
          <cell r="AA53">
            <v>22.853535353535353</v>
          </cell>
          <cell r="AB53">
            <v>5.0555555555555554</v>
          </cell>
          <cell r="AC53">
            <v>1</v>
          </cell>
          <cell r="AD53">
            <v>2</v>
          </cell>
          <cell r="AE53">
            <v>2</v>
          </cell>
        </row>
        <row r="54">
          <cell r="A54" t="str">
            <v>A0682</v>
          </cell>
          <cell r="B54" t="str">
            <v>CAROLINE DESI</v>
          </cell>
          <cell r="C54" t="str">
            <v/>
          </cell>
          <cell r="D54" t="str">
            <v/>
          </cell>
          <cell r="E54" t="str">
            <v/>
          </cell>
          <cell r="F54">
            <v>39</v>
          </cell>
          <cell r="G54">
            <v>851</v>
          </cell>
          <cell r="H54">
            <v>153</v>
          </cell>
          <cell r="I54">
            <v>26</v>
          </cell>
          <cell r="J54">
            <v>457</v>
          </cell>
          <cell r="K54">
            <v>73</v>
          </cell>
          <cell r="L54">
            <v>10</v>
          </cell>
          <cell r="M54">
            <v>181</v>
          </cell>
          <cell r="N54">
            <v>22</v>
          </cell>
          <cell r="O54">
            <v>4</v>
          </cell>
          <cell r="P54">
            <v>72</v>
          </cell>
          <cell r="Q54">
            <v>11</v>
          </cell>
          <cell r="R54">
            <v>25</v>
          </cell>
          <cell r="S54">
            <v>531</v>
          </cell>
          <cell r="T54">
            <v>101</v>
          </cell>
          <cell r="U54">
            <v>17</v>
          </cell>
          <cell r="V54">
            <v>321</v>
          </cell>
          <cell r="W54">
            <v>252</v>
          </cell>
          <cell r="X54">
            <v>121</v>
          </cell>
          <cell r="Y54">
            <v>2413</v>
          </cell>
          <cell r="Z54">
            <v>612</v>
          </cell>
          <cell r="AA54">
            <v>19.942148760330578</v>
          </cell>
          <cell r="AB54">
            <v>5.0578512396694215</v>
          </cell>
          <cell r="AC54">
            <v>1</v>
          </cell>
          <cell r="AD54">
            <v>2</v>
          </cell>
          <cell r="AE54">
            <v>2</v>
          </cell>
        </row>
        <row r="55">
          <cell r="A55" t="str">
            <v>A0685</v>
          </cell>
          <cell r="B55" t="str">
            <v>DZAKY DAMARTUNGGA</v>
          </cell>
          <cell r="C55" t="str">
            <v/>
          </cell>
          <cell r="D55" t="str">
            <v/>
          </cell>
          <cell r="E55" t="str">
            <v/>
          </cell>
          <cell r="F55">
            <v>1</v>
          </cell>
          <cell r="G55">
            <v>15</v>
          </cell>
          <cell r="H55">
            <v>2</v>
          </cell>
          <cell r="I55">
            <v>0</v>
          </cell>
          <cell r="J55">
            <v>0</v>
          </cell>
          <cell r="K55">
            <v>0</v>
          </cell>
          <cell r="L55">
            <v>1</v>
          </cell>
          <cell r="M55">
            <v>28</v>
          </cell>
          <cell r="N55">
            <v>4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</v>
          </cell>
          <cell r="V55">
            <v>21</v>
          </cell>
          <cell r="W55">
            <v>11</v>
          </cell>
          <cell r="X55">
            <v>3</v>
          </cell>
          <cell r="Y55">
            <v>64</v>
          </cell>
          <cell r="Z55">
            <v>17</v>
          </cell>
          <cell r="AA55">
            <v>21.333333333333332</v>
          </cell>
          <cell r="AB55">
            <v>5.666666666666667</v>
          </cell>
          <cell r="AC55">
            <v>1</v>
          </cell>
          <cell r="AD55">
            <v>2</v>
          </cell>
          <cell r="AE55">
            <v>2</v>
          </cell>
        </row>
        <row r="56">
          <cell r="A56" t="str">
            <v>A0692</v>
          </cell>
          <cell r="B56" t="str">
            <v>RAHMAT ALBHIKZ</v>
          </cell>
          <cell r="C56" t="str">
            <v/>
          </cell>
          <cell r="D56" t="str">
            <v/>
          </cell>
          <cell r="E56" t="str">
            <v/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 t="str">
            <v/>
          </cell>
          <cell r="V56" t="str">
            <v/>
          </cell>
          <cell r="W56" t="str">
            <v/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</row>
        <row r="57">
          <cell r="A57" t="str">
            <v>A0725</v>
          </cell>
          <cell r="B57" t="str">
            <v>NUR KHASANAH</v>
          </cell>
          <cell r="C57">
            <v>20</v>
          </cell>
          <cell r="D57">
            <v>516</v>
          </cell>
          <cell r="E57">
            <v>103</v>
          </cell>
          <cell r="F57">
            <v>47</v>
          </cell>
          <cell r="G57">
            <v>1194</v>
          </cell>
          <cell r="H57">
            <v>215</v>
          </cell>
          <cell r="I57">
            <v>47</v>
          </cell>
          <cell r="J57">
            <v>1326</v>
          </cell>
          <cell r="K57">
            <v>215</v>
          </cell>
          <cell r="L57">
            <v>43</v>
          </cell>
          <cell r="M57">
            <v>1195</v>
          </cell>
          <cell r="N57">
            <v>204</v>
          </cell>
          <cell r="O57">
            <v>47</v>
          </cell>
          <cell r="P57">
            <v>1201</v>
          </cell>
          <cell r="Q57">
            <v>209</v>
          </cell>
          <cell r="R57">
            <v>44</v>
          </cell>
          <cell r="S57">
            <v>1190</v>
          </cell>
          <cell r="T57">
            <v>210</v>
          </cell>
          <cell r="U57">
            <v>21</v>
          </cell>
          <cell r="V57">
            <v>574</v>
          </cell>
          <cell r="W57">
            <v>418</v>
          </cell>
          <cell r="X57">
            <v>269</v>
          </cell>
          <cell r="Y57">
            <v>7196</v>
          </cell>
          <cell r="Z57">
            <v>1574</v>
          </cell>
          <cell r="AA57">
            <v>26.750929368029741</v>
          </cell>
          <cell r="AB57">
            <v>5.8513011152416361</v>
          </cell>
          <cell r="AC57">
            <v>2</v>
          </cell>
          <cell r="AD57">
            <v>2</v>
          </cell>
          <cell r="AE57">
            <v>2</v>
          </cell>
        </row>
        <row r="58">
          <cell r="A58" t="str">
            <v>A0733</v>
          </cell>
          <cell r="B58" t="str">
            <v>DERI HIDAYAT</v>
          </cell>
          <cell r="C58">
            <v>18</v>
          </cell>
          <cell r="D58">
            <v>442</v>
          </cell>
          <cell r="E58">
            <v>74</v>
          </cell>
          <cell r="F58">
            <v>48</v>
          </cell>
          <cell r="G58">
            <v>1112</v>
          </cell>
          <cell r="H58">
            <v>224</v>
          </cell>
          <cell r="I58">
            <v>3</v>
          </cell>
          <cell r="J58">
            <v>50</v>
          </cell>
          <cell r="K58">
            <v>5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 t="str">
            <v/>
          </cell>
          <cell r="V58" t="str">
            <v/>
          </cell>
          <cell r="W58" t="str">
            <v/>
          </cell>
          <cell r="X58">
            <v>69</v>
          </cell>
          <cell r="Y58">
            <v>1604</v>
          </cell>
          <cell r="Z58">
            <v>303</v>
          </cell>
          <cell r="AA58">
            <v>23.246376811594203</v>
          </cell>
          <cell r="AB58">
            <v>4.3913043478260869</v>
          </cell>
          <cell r="AC58">
            <v>1</v>
          </cell>
          <cell r="AD58">
            <v>2</v>
          </cell>
          <cell r="AE58">
            <v>2</v>
          </cell>
        </row>
        <row r="59">
          <cell r="A59" t="str">
            <v>A0745</v>
          </cell>
          <cell r="B59" t="str">
            <v>ANE MELISA MURNI</v>
          </cell>
          <cell r="C59">
            <v>18</v>
          </cell>
          <cell r="D59">
            <v>441</v>
          </cell>
          <cell r="E59">
            <v>93</v>
          </cell>
          <cell r="F59">
            <v>47</v>
          </cell>
          <cell r="G59">
            <v>1088</v>
          </cell>
          <cell r="H59">
            <v>205</v>
          </cell>
          <cell r="I59">
            <v>47</v>
          </cell>
          <cell r="J59">
            <v>1265</v>
          </cell>
          <cell r="K59">
            <v>197</v>
          </cell>
          <cell r="L59">
            <v>43</v>
          </cell>
          <cell r="M59">
            <v>1191</v>
          </cell>
          <cell r="N59">
            <v>198</v>
          </cell>
          <cell r="O59">
            <v>45</v>
          </cell>
          <cell r="P59">
            <v>1161</v>
          </cell>
          <cell r="Q59">
            <v>201</v>
          </cell>
          <cell r="R59">
            <v>43</v>
          </cell>
          <cell r="S59">
            <v>986</v>
          </cell>
          <cell r="T59">
            <v>184</v>
          </cell>
          <cell r="U59">
            <v>20</v>
          </cell>
          <cell r="V59">
            <v>420</v>
          </cell>
          <cell r="W59">
            <v>323</v>
          </cell>
          <cell r="X59">
            <v>263</v>
          </cell>
          <cell r="Y59">
            <v>6552</v>
          </cell>
          <cell r="Z59">
            <v>1401</v>
          </cell>
          <cell r="AA59">
            <v>24.912547528517109</v>
          </cell>
          <cell r="AB59">
            <v>5.3269961977186311</v>
          </cell>
          <cell r="AC59">
            <v>1</v>
          </cell>
          <cell r="AD59">
            <v>2</v>
          </cell>
          <cell r="AE59">
            <v>2</v>
          </cell>
        </row>
        <row r="60">
          <cell r="A60" t="str">
            <v>A0750</v>
          </cell>
          <cell r="B60" t="str">
            <v>ARVIANTI JILLY VANESHA MULETE</v>
          </cell>
          <cell r="C60">
            <v>20</v>
          </cell>
          <cell r="D60">
            <v>560</v>
          </cell>
          <cell r="E60">
            <v>91</v>
          </cell>
          <cell r="F60">
            <v>49</v>
          </cell>
          <cell r="G60">
            <v>1154</v>
          </cell>
          <cell r="H60">
            <v>202</v>
          </cell>
          <cell r="I60">
            <v>48</v>
          </cell>
          <cell r="J60">
            <v>1188</v>
          </cell>
          <cell r="K60">
            <v>218</v>
          </cell>
          <cell r="L60">
            <v>42</v>
          </cell>
          <cell r="M60">
            <v>1028</v>
          </cell>
          <cell r="N60">
            <v>187</v>
          </cell>
          <cell r="O60">
            <v>47</v>
          </cell>
          <cell r="P60">
            <v>1130</v>
          </cell>
          <cell r="Q60">
            <v>213</v>
          </cell>
          <cell r="R60">
            <v>43</v>
          </cell>
          <cell r="S60">
            <v>1264</v>
          </cell>
          <cell r="T60">
            <v>200</v>
          </cell>
          <cell r="U60">
            <v>21</v>
          </cell>
          <cell r="V60">
            <v>564</v>
          </cell>
          <cell r="W60">
            <v>432</v>
          </cell>
          <cell r="X60">
            <v>270</v>
          </cell>
          <cell r="Y60">
            <v>6888</v>
          </cell>
          <cell r="Z60">
            <v>1543</v>
          </cell>
          <cell r="AA60">
            <v>25.511111111111113</v>
          </cell>
          <cell r="AB60">
            <v>5.7148148148148152</v>
          </cell>
          <cell r="AC60">
            <v>1</v>
          </cell>
          <cell r="AD60">
            <v>2</v>
          </cell>
          <cell r="AE60">
            <v>2</v>
          </cell>
        </row>
        <row r="61">
          <cell r="A61" t="str">
            <v>A0751</v>
          </cell>
          <cell r="B61" t="str">
            <v>TESALONIKA BR SURBAKTI</v>
          </cell>
          <cell r="C61" t="str">
            <v/>
          </cell>
          <cell r="D61" t="str">
            <v/>
          </cell>
          <cell r="E61" t="str">
            <v/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 t="str">
            <v/>
          </cell>
          <cell r="V61" t="str">
            <v/>
          </cell>
          <cell r="W61" t="str">
            <v/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</row>
        <row r="62">
          <cell r="A62" t="str">
            <v>A0757</v>
          </cell>
          <cell r="B62" t="str">
            <v>GANESHA WIJAYA KUSUMA</v>
          </cell>
          <cell r="C62">
            <v>15</v>
          </cell>
          <cell r="D62">
            <v>402</v>
          </cell>
          <cell r="E62">
            <v>77</v>
          </cell>
          <cell r="F62">
            <v>32</v>
          </cell>
          <cell r="G62">
            <v>968</v>
          </cell>
          <cell r="H62">
            <v>163</v>
          </cell>
          <cell r="I62">
            <v>28</v>
          </cell>
          <cell r="J62">
            <v>743</v>
          </cell>
          <cell r="K62">
            <v>115</v>
          </cell>
          <cell r="L62">
            <v>19</v>
          </cell>
          <cell r="M62">
            <v>598</v>
          </cell>
          <cell r="N62">
            <v>89</v>
          </cell>
          <cell r="O62">
            <v>14</v>
          </cell>
          <cell r="P62">
            <v>447</v>
          </cell>
          <cell r="Q62">
            <v>72</v>
          </cell>
          <cell r="R62">
            <v>0</v>
          </cell>
          <cell r="S62">
            <v>0</v>
          </cell>
          <cell r="T62">
            <v>0</v>
          </cell>
          <cell r="U62" t="str">
            <v/>
          </cell>
          <cell r="V62" t="str">
            <v/>
          </cell>
          <cell r="W62" t="str">
            <v/>
          </cell>
          <cell r="X62">
            <v>108</v>
          </cell>
          <cell r="Y62">
            <v>3158</v>
          </cell>
          <cell r="Z62">
            <v>516</v>
          </cell>
          <cell r="AA62">
            <v>29.24074074074074</v>
          </cell>
          <cell r="AB62">
            <v>4.7777777777777777</v>
          </cell>
          <cell r="AC62">
            <v>2</v>
          </cell>
          <cell r="AD62">
            <v>2</v>
          </cell>
          <cell r="AE62">
            <v>2</v>
          </cell>
        </row>
        <row r="63">
          <cell r="A63" t="str">
            <v>A0758</v>
          </cell>
          <cell r="B63" t="str">
            <v>FAIZA SHAFA PRASTA</v>
          </cell>
          <cell r="C63" t="str">
            <v/>
          </cell>
          <cell r="D63" t="str">
            <v/>
          </cell>
          <cell r="E63" t="str">
            <v/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 t="str">
            <v/>
          </cell>
          <cell r="V63" t="str">
            <v/>
          </cell>
          <cell r="W63" t="str">
            <v/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</row>
        <row r="64">
          <cell r="A64" t="str">
            <v>A0770</v>
          </cell>
          <cell r="B64" t="str">
            <v>ELZE ZULFANNY</v>
          </cell>
          <cell r="C64">
            <v>19</v>
          </cell>
          <cell r="D64">
            <v>415</v>
          </cell>
          <cell r="E64">
            <v>78</v>
          </cell>
          <cell r="F64">
            <v>47</v>
          </cell>
          <cell r="G64">
            <v>1127</v>
          </cell>
          <cell r="H64">
            <v>194</v>
          </cell>
          <cell r="I64">
            <v>46</v>
          </cell>
          <cell r="J64">
            <v>1124</v>
          </cell>
          <cell r="K64">
            <v>204</v>
          </cell>
          <cell r="L64">
            <v>43</v>
          </cell>
          <cell r="M64">
            <v>1149</v>
          </cell>
          <cell r="N64">
            <v>216</v>
          </cell>
          <cell r="O64">
            <v>49</v>
          </cell>
          <cell r="P64">
            <v>1254</v>
          </cell>
          <cell r="Q64">
            <v>209</v>
          </cell>
          <cell r="R64">
            <v>44</v>
          </cell>
          <cell r="S64">
            <v>1112</v>
          </cell>
          <cell r="T64">
            <v>228</v>
          </cell>
          <cell r="U64">
            <v>21</v>
          </cell>
          <cell r="V64">
            <v>501</v>
          </cell>
          <cell r="W64">
            <v>396</v>
          </cell>
          <cell r="X64">
            <v>269</v>
          </cell>
          <cell r="Y64">
            <v>6682</v>
          </cell>
          <cell r="Z64">
            <v>1525</v>
          </cell>
          <cell r="AA64">
            <v>24.840148698884757</v>
          </cell>
          <cell r="AB64">
            <v>5.6691449814126393</v>
          </cell>
          <cell r="AC64">
            <v>1</v>
          </cell>
          <cell r="AD64">
            <v>2</v>
          </cell>
          <cell r="AE64">
            <v>2</v>
          </cell>
        </row>
        <row r="65">
          <cell r="A65" t="str">
            <v>A0773</v>
          </cell>
          <cell r="B65" t="str">
            <v>FEBY DHIMAS SETYAWAN</v>
          </cell>
          <cell r="C65" t="str">
            <v/>
          </cell>
          <cell r="D65" t="str">
            <v/>
          </cell>
          <cell r="E65" t="str">
            <v/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 t="str">
            <v/>
          </cell>
          <cell r="V65" t="str">
            <v/>
          </cell>
          <cell r="W65" t="str">
            <v/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</row>
        <row r="66">
          <cell r="A66" t="str">
            <v>A0812</v>
          </cell>
          <cell r="B66" t="str">
            <v>HERLINI NUR AZIZAH</v>
          </cell>
          <cell r="C66">
            <v>18</v>
          </cell>
          <cell r="D66">
            <v>411</v>
          </cell>
          <cell r="E66">
            <v>99</v>
          </cell>
          <cell r="F66">
            <v>36</v>
          </cell>
          <cell r="G66">
            <v>775</v>
          </cell>
          <cell r="H66">
            <v>151</v>
          </cell>
          <cell r="I66">
            <v>43</v>
          </cell>
          <cell r="J66">
            <v>1047</v>
          </cell>
          <cell r="K66">
            <v>180</v>
          </cell>
          <cell r="L66">
            <v>41</v>
          </cell>
          <cell r="M66">
            <v>1070</v>
          </cell>
          <cell r="N66">
            <v>148</v>
          </cell>
          <cell r="O66">
            <v>49</v>
          </cell>
          <cell r="P66">
            <v>1242</v>
          </cell>
          <cell r="Q66">
            <v>194</v>
          </cell>
          <cell r="R66">
            <v>42</v>
          </cell>
          <cell r="S66">
            <v>965</v>
          </cell>
          <cell r="T66">
            <v>175</v>
          </cell>
          <cell r="U66">
            <v>21</v>
          </cell>
          <cell r="V66">
            <v>420</v>
          </cell>
          <cell r="W66">
            <v>328</v>
          </cell>
          <cell r="X66">
            <v>250</v>
          </cell>
          <cell r="Y66">
            <v>5930</v>
          </cell>
          <cell r="Z66">
            <v>1275</v>
          </cell>
          <cell r="AA66">
            <v>23.72</v>
          </cell>
          <cell r="AB66">
            <v>5.0999999999999996</v>
          </cell>
          <cell r="AC66">
            <v>1</v>
          </cell>
          <cell r="AD66">
            <v>2</v>
          </cell>
          <cell r="AE66">
            <v>2</v>
          </cell>
        </row>
        <row r="67">
          <cell r="A67" t="str">
            <v>A0817</v>
          </cell>
          <cell r="B67" t="str">
            <v>YOLA VALENIA</v>
          </cell>
          <cell r="C67">
            <v>8</v>
          </cell>
          <cell r="D67">
            <v>112</v>
          </cell>
          <cell r="E67">
            <v>20</v>
          </cell>
          <cell r="F67">
            <v>48</v>
          </cell>
          <cell r="G67">
            <v>1332</v>
          </cell>
          <cell r="H67">
            <v>207</v>
          </cell>
          <cell r="I67">
            <v>47</v>
          </cell>
          <cell r="J67">
            <v>1575</v>
          </cell>
          <cell r="K67">
            <v>222</v>
          </cell>
          <cell r="L67">
            <v>43</v>
          </cell>
          <cell r="M67">
            <v>1315</v>
          </cell>
          <cell r="N67">
            <v>207</v>
          </cell>
          <cell r="O67">
            <v>46</v>
          </cell>
          <cell r="P67">
            <v>1481</v>
          </cell>
          <cell r="Q67">
            <v>210</v>
          </cell>
          <cell r="R67">
            <v>43</v>
          </cell>
          <cell r="S67">
            <v>1340</v>
          </cell>
          <cell r="T67">
            <v>211</v>
          </cell>
          <cell r="U67">
            <v>21</v>
          </cell>
          <cell r="V67">
            <v>577</v>
          </cell>
          <cell r="W67">
            <v>396</v>
          </cell>
          <cell r="X67">
            <v>256</v>
          </cell>
          <cell r="Y67">
            <v>7732</v>
          </cell>
          <cell r="Z67">
            <v>1473</v>
          </cell>
          <cell r="AA67">
            <v>30.203125</v>
          </cell>
          <cell r="AB67">
            <v>5.75390625</v>
          </cell>
          <cell r="AC67">
            <v>2</v>
          </cell>
          <cell r="AD67">
            <v>2</v>
          </cell>
          <cell r="AE67">
            <v>2</v>
          </cell>
        </row>
        <row r="68">
          <cell r="A68" t="str">
            <v>A0818</v>
          </cell>
          <cell r="B68" t="str">
            <v>AGIS DWI RAHMAWATI</v>
          </cell>
          <cell r="C68">
            <v>20</v>
          </cell>
          <cell r="D68">
            <v>589</v>
          </cell>
          <cell r="E68">
            <v>124</v>
          </cell>
          <cell r="F68">
            <v>48</v>
          </cell>
          <cell r="G68">
            <v>1288</v>
          </cell>
          <cell r="H68">
            <v>238</v>
          </cell>
          <cell r="I68">
            <v>1</v>
          </cell>
          <cell r="J68">
            <v>45</v>
          </cell>
          <cell r="K68">
            <v>13</v>
          </cell>
          <cell r="L68">
            <v>43</v>
          </cell>
          <cell r="M68">
            <v>1186</v>
          </cell>
          <cell r="N68">
            <v>196</v>
          </cell>
          <cell r="O68">
            <v>47</v>
          </cell>
          <cell r="P68">
            <v>1188</v>
          </cell>
          <cell r="Q68">
            <v>198</v>
          </cell>
          <cell r="R68">
            <v>43</v>
          </cell>
          <cell r="S68">
            <v>1042</v>
          </cell>
          <cell r="T68">
            <v>218</v>
          </cell>
          <cell r="U68">
            <v>20</v>
          </cell>
          <cell r="V68">
            <v>484</v>
          </cell>
          <cell r="W68">
            <v>349</v>
          </cell>
          <cell r="X68">
            <v>222</v>
          </cell>
          <cell r="Y68">
            <v>5822</v>
          </cell>
          <cell r="Z68">
            <v>1336</v>
          </cell>
          <cell r="AA68">
            <v>26.225225225225227</v>
          </cell>
          <cell r="AB68">
            <v>6.0180180180180178</v>
          </cell>
          <cell r="AC68">
            <v>2</v>
          </cell>
          <cell r="AD68">
            <v>3</v>
          </cell>
          <cell r="AE68">
            <v>3</v>
          </cell>
        </row>
        <row r="69">
          <cell r="A69" t="str">
            <v>A0821</v>
          </cell>
          <cell r="B69" t="str">
            <v>INDRIANA DAMAYANTI</v>
          </cell>
          <cell r="C69">
            <v>18</v>
          </cell>
          <cell r="D69">
            <v>552</v>
          </cell>
          <cell r="E69">
            <v>115</v>
          </cell>
          <cell r="F69">
            <v>50</v>
          </cell>
          <cell r="G69">
            <v>1573</v>
          </cell>
          <cell r="H69">
            <v>273</v>
          </cell>
          <cell r="I69">
            <v>48</v>
          </cell>
          <cell r="J69">
            <v>1628</v>
          </cell>
          <cell r="K69">
            <v>280</v>
          </cell>
          <cell r="L69">
            <v>42</v>
          </cell>
          <cell r="M69">
            <v>1342</v>
          </cell>
          <cell r="N69">
            <v>249</v>
          </cell>
          <cell r="O69">
            <v>49</v>
          </cell>
          <cell r="P69">
            <v>1580</v>
          </cell>
          <cell r="Q69">
            <v>247</v>
          </cell>
          <cell r="R69">
            <v>34</v>
          </cell>
          <cell r="S69">
            <v>1028</v>
          </cell>
          <cell r="T69">
            <v>189</v>
          </cell>
          <cell r="U69">
            <v>20</v>
          </cell>
          <cell r="V69">
            <v>574</v>
          </cell>
          <cell r="W69">
            <v>454</v>
          </cell>
          <cell r="X69">
            <v>261</v>
          </cell>
          <cell r="Y69">
            <v>8277</v>
          </cell>
          <cell r="Z69">
            <v>1807</v>
          </cell>
          <cell r="AA69">
            <v>31.712643678160919</v>
          </cell>
          <cell r="AB69">
            <v>6.9233716475095788</v>
          </cell>
          <cell r="AC69">
            <v>2</v>
          </cell>
          <cell r="AD69">
            <v>3</v>
          </cell>
          <cell r="AE69">
            <v>3</v>
          </cell>
        </row>
        <row r="70">
          <cell r="A70" t="str">
            <v>A0830</v>
          </cell>
          <cell r="B70" t="str">
            <v>MARGI SURYANI</v>
          </cell>
          <cell r="C70">
            <v>20</v>
          </cell>
          <cell r="D70">
            <v>543</v>
          </cell>
          <cell r="E70">
            <v>141</v>
          </cell>
          <cell r="F70">
            <v>50</v>
          </cell>
          <cell r="G70">
            <v>1427</v>
          </cell>
          <cell r="H70">
            <v>262</v>
          </cell>
          <cell r="I70">
            <v>49</v>
          </cell>
          <cell r="J70">
            <v>1585</v>
          </cell>
          <cell r="K70">
            <v>270</v>
          </cell>
          <cell r="L70">
            <v>25</v>
          </cell>
          <cell r="M70">
            <v>742</v>
          </cell>
          <cell r="N70">
            <v>148</v>
          </cell>
          <cell r="O70">
            <v>50</v>
          </cell>
          <cell r="P70">
            <v>1550</v>
          </cell>
          <cell r="Q70">
            <v>290</v>
          </cell>
          <cell r="R70">
            <v>46</v>
          </cell>
          <cell r="S70">
            <v>1239</v>
          </cell>
          <cell r="T70">
            <v>220</v>
          </cell>
          <cell r="U70">
            <v>22</v>
          </cell>
          <cell r="V70">
            <v>581</v>
          </cell>
          <cell r="W70">
            <v>454</v>
          </cell>
          <cell r="X70">
            <v>262</v>
          </cell>
          <cell r="Y70">
            <v>7667</v>
          </cell>
          <cell r="Z70">
            <v>1785</v>
          </cell>
          <cell r="AA70">
            <v>29.263358778625953</v>
          </cell>
          <cell r="AB70">
            <v>6.8129770992366412</v>
          </cell>
          <cell r="AC70">
            <v>2</v>
          </cell>
          <cell r="AD70">
            <v>3</v>
          </cell>
          <cell r="AE70">
            <v>3</v>
          </cell>
        </row>
        <row r="71">
          <cell r="A71" t="str">
            <v>A0836</v>
          </cell>
          <cell r="B71" t="str">
            <v>CINDY TAMBUNAN</v>
          </cell>
          <cell r="C71">
            <v>15</v>
          </cell>
          <cell r="D71">
            <v>316</v>
          </cell>
          <cell r="E71">
            <v>71</v>
          </cell>
          <cell r="F71">
            <v>1</v>
          </cell>
          <cell r="G71">
            <v>27</v>
          </cell>
          <cell r="H71">
            <v>2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 t="str">
            <v/>
          </cell>
          <cell r="V71" t="str">
            <v/>
          </cell>
          <cell r="W71" t="str">
            <v/>
          </cell>
          <cell r="X71">
            <v>16</v>
          </cell>
          <cell r="Y71">
            <v>343</v>
          </cell>
          <cell r="Z71">
            <v>73</v>
          </cell>
          <cell r="AA71">
            <v>21.4375</v>
          </cell>
          <cell r="AB71">
            <v>4.5625</v>
          </cell>
          <cell r="AC71">
            <v>1</v>
          </cell>
          <cell r="AD71">
            <v>2</v>
          </cell>
          <cell r="AE71">
            <v>2</v>
          </cell>
        </row>
        <row r="72">
          <cell r="A72" t="str">
            <v>A0837</v>
          </cell>
          <cell r="B72" t="str">
            <v>ANNISA GALUH TRIUTAMI</v>
          </cell>
          <cell r="C72">
            <v>11</v>
          </cell>
          <cell r="D72">
            <v>315</v>
          </cell>
          <cell r="E72">
            <v>56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 t="str">
            <v/>
          </cell>
          <cell r="V72" t="str">
            <v/>
          </cell>
          <cell r="W72" t="str">
            <v/>
          </cell>
          <cell r="X72">
            <v>11</v>
          </cell>
          <cell r="Y72">
            <v>315</v>
          </cell>
          <cell r="Z72">
            <v>56</v>
          </cell>
          <cell r="AA72">
            <v>28.636363636363637</v>
          </cell>
          <cell r="AB72">
            <v>5.0909090909090908</v>
          </cell>
          <cell r="AC72">
            <v>2</v>
          </cell>
          <cell r="AD72">
            <v>2</v>
          </cell>
          <cell r="AE72">
            <v>2</v>
          </cell>
        </row>
        <row r="73">
          <cell r="A73" t="str">
            <v>A0864</v>
          </cell>
          <cell r="B73" t="str">
            <v>WAHYU NURAENI</v>
          </cell>
          <cell r="C73">
            <v>15</v>
          </cell>
          <cell r="D73">
            <v>320</v>
          </cell>
          <cell r="E73">
            <v>75</v>
          </cell>
          <cell r="F73">
            <v>42</v>
          </cell>
          <cell r="G73">
            <v>1120</v>
          </cell>
          <cell r="H73">
            <v>205</v>
          </cell>
          <cell r="I73">
            <v>35</v>
          </cell>
          <cell r="J73">
            <v>917</v>
          </cell>
          <cell r="K73">
            <v>156</v>
          </cell>
          <cell r="L73">
            <v>44</v>
          </cell>
          <cell r="M73">
            <v>1265</v>
          </cell>
          <cell r="N73">
            <v>218</v>
          </cell>
          <cell r="O73">
            <v>48</v>
          </cell>
          <cell r="P73">
            <v>1377</v>
          </cell>
          <cell r="Q73">
            <v>227</v>
          </cell>
          <cell r="R73">
            <v>43</v>
          </cell>
          <cell r="S73">
            <v>1221</v>
          </cell>
          <cell r="T73">
            <v>245</v>
          </cell>
          <cell r="U73">
            <v>20</v>
          </cell>
          <cell r="V73">
            <v>529</v>
          </cell>
          <cell r="W73">
            <v>362</v>
          </cell>
          <cell r="X73">
            <v>247</v>
          </cell>
          <cell r="Y73">
            <v>6749</v>
          </cell>
          <cell r="Z73">
            <v>1488</v>
          </cell>
          <cell r="AA73">
            <v>27.323886639676115</v>
          </cell>
          <cell r="AB73">
            <v>6.0242914979757085</v>
          </cell>
          <cell r="AC73">
            <v>2</v>
          </cell>
          <cell r="AD73">
            <v>3</v>
          </cell>
          <cell r="AE73">
            <v>3</v>
          </cell>
        </row>
        <row r="74">
          <cell r="A74" t="str">
            <v>A0867</v>
          </cell>
          <cell r="B74" t="str">
            <v>SHABRINA DIAN FARAH FAUZIA</v>
          </cell>
          <cell r="C74" t="str">
            <v/>
          </cell>
          <cell r="D74" t="str">
            <v/>
          </cell>
          <cell r="E74" t="str">
            <v/>
          </cell>
          <cell r="F74">
            <v>0</v>
          </cell>
          <cell r="G74">
            <v>0</v>
          </cell>
          <cell r="H74">
            <v>0</v>
          </cell>
          <cell r="I74">
            <v>21</v>
          </cell>
          <cell r="J74">
            <v>419</v>
          </cell>
          <cell r="K74">
            <v>43</v>
          </cell>
          <cell r="L74">
            <v>30</v>
          </cell>
          <cell r="M74">
            <v>574</v>
          </cell>
          <cell r="N74">
            <v>87</v>
          </cell>
          <cell r="O74">
            <v>27</v>
          </cell>
          <cell r="P74">
            <v>544</v>
          </cell>
          <cell r="Q74">
            <v>67</v>
          </cell>
          <cell r="R74">
            <v>12</v>
          </cell>
          <cell r="S74">
            <v>227</v>
          </cell>
          <cell r="T74">
            <v>36</v>
          </cell>
          <cell r="U74" t="str">
            <v/>
          </cell>
          <cell r="V74" t="str">
            <v/>
          </cell>
          <cell r="W74" t="str">
            <v/>
          </cell>
          <cell r="X74">
            <v>90</v>
          </cell>
          <cell r="Y74">
            <v>1764</v>
          </cell>
          <cell r="Z74">
            <v>233</v>
          </cell>
          <cell r="AA74">
            <v>19.600000000000001</v>
          </cell>
          <cell r="AB74">
            <v>2.588888888888889</v>
          </cell>
          <cell r="AC74">
            <v>1</v>
          </cell>
          <cell r="AD74">
            <v>2</v>
          </cell>
          <cell r="AE74">
            <v>2</v>
          </cell>
        </row>
        <row r="75">
          <cell r="A75" t="str">
            <v>A0874</v>
          </cell>
          <cell r="B75" t="str">
            <v>GALIH MARDIANA</v>
          </cell>
          <cell r="C75">
            <v>6</v>
          </cell>
          <cell r="D75">
            <v>126</v>
          </cell>
          <cell r="E75">
            <v>25</v>
          </cell>
          <cell r="F75">
            <v>50</v>
          </cell>
          <cell r="G75">
            <v>1060</v>
          </cell>
          <cell r="H75">
            <v>210</v>
          </cell>
          <cell r="I75">
            <v>49</v>
          </cell>
          <cell r="J75">
            <v>1161</v>
          </cell>
          <cell r="K75">
            <v>228</v>
          </cell>
          <cell r="L75">
            <v>43</v>
          </cell>
          <cell r="M75">
            <v>1008</v>
          </cell>
          <cell r="N75">
            <v>186</v>
          </cell>
          <cell r="O75">
            <v>49</v>
          </cell>
          <cell r="P75">
            <v>1136</v>
          </cell>
          <cell r="Q75">
            <v>197</v>
          </cell>
          <cell r="R75">
            <v>43</v>
          </cell>
          <cell r="S75">
            <v>1042</v>
          </cell>
          <cell r="T75">
            <v>175</v>
          </cell>
          <cell r="U75">
            <v>21</v>
          </cell>
          <cell r="V75">
            <v>454</v>
          </cell>
          <cell r="W75">
            <v>337</v>
          </cell>
          <cell r="X75">
            <v>261</v>
          </cell>
          <cell r="Y75">
            <v>5987</v>
          </cell>
          <cell r="Z75">
            <v>1358</v>
          </cell>
          <cell r="AA75">
            <v>22.938697318007662</v>
          </cell>
          <cell r="AB75">
            <v>5.2030651340996172</v>
          </cell>
          <cell r="AC75">
            <v>1</v>
          </cell>
          <cell r="AD75">
            <v>2</v>
          </cell>
          <cell r="AE75">
            <v>2</v>
          </cell>
        </row>
        <row r="76">
          <cell r="A76" t="str">
            <v>A0879</v>
          </cell>
          <cell r="B76" t="str">
            <v>RISZA ANGGUN DWI ARIANANDA</v>
          </cell>
          <cell r="C76">
            <v>19</v>
          </cell>
          <cell r="D76">
            <v>565</v>
          </cell>
          <cell r="E76">
            <v>130</v>
          </cell>
          <cell r="F76">
            <v>50</v>
          </cell>
          <cell r="G76">
            <v>1247</v>
          </cell>
          <cell r="H76">
            <v>219</v>
          </cell>
          <cell r="I76">
            <v>47</v>
          </cell>
          <cell r="J76">
            <v>1286</v>
          </cell>
          <cell r="K76">
            <v>211</v>
          </cell>
          <cell r="L76">
            <v>43</v>
          </cell>
          <cell r="M76">
            <v>1143</v>
          </cell>
          <cell r="N76">
            <v>204</v>
          </cell>
          <cell r="O76">
            <v>47</v>
          </cell>
          <cell r="P76">
            <v>1241</v>
          </cell>
          <cell r="Q76">
            <v>229</v>
          </cell>
          <cell r="R76">
            <v>44</v>
          </cell>
          <cell r="S76">
            <v>1375</v>
          </cell>
          <cell r="T76">
            <v>204</v>
          </cell>
          <cell r="U76">
            <v>21</v>
          </cell>
          <cell r="V76">
            <v>614</v>
          </cell>
          <cell r="W76">
            <v>477</v>
          </cell>
          <cell r="X76">
            <v>271</v>
          </cell>
          <cell r="Y76">
            <v>7471</v>
          </cell>
          <cell r="Z76">
            <v>1674</v>
          </cell>
          <cell r="AA76">
            <v>27.568265682656826</v>
          </cell>
          <cell r="AB76">
            <v>6.1771217712177124</v>
          </cell>
          <cell r="AC76">
            <v>2</v>
          </cell>
          <cell r="AD76">
            <v>3</v>
          </cell>
          <cell r="AE76">
            <v>3</v>
          </cell>
        </row>
        <row r="77">
          <cell r="A77" t="str">
            <v>A0881</v>
          </cell>
          <cell r="B77" t="str">
            <v>ERINA EKA WULANDARI</v>
          </cell>
          <cell r="C77">
            <v>16</v>
          </cell>
          <cell r="D77">
            <v>378</v>
          </cell>
          <cell r="E77">
            <v>77</v>
          </cell>
          <cell r="F77">
            <v>40</v>
          </cell>
          <cell r="G77">
            <v>943</v>
          </cell>
          <cell r="H77">
            <v>162</v>
          </cell>
          <cell r="I77">
            <v>48</v>
          </cell>
          <cell r="J77">
            <v>1075</v>
          </cell>
          <cell r="K77">
            <v>216</v>
          </cell>
          <cell r="L77">
            <v>43</v>
          </cell>
          <cell r="M77">
            <v>1099</v>
          </cell>
          <cell r="N77">
            <v>166</v>
          </cell>
          <cell r="O77">
            <v>48</v>
          </cell>
          <cell r="P77">
            <v>1184</v>
          </cell>
          <cell r="Q77">
            <v>182</v>
          </cell>
          <cell r="R77">
            <v>17</v>
          </cell>
          <cell r="S77">
            <v>529</v>
          </cell>
          <cell r="T77">
            <v>107</v>
          </cell>
          <cell r="U77">
            <v>16</v>
          </cell>
          <cell r="V77">
            <v>401</v>
          </cell>
          <cell r="W77">
            <v>276</v>
          </cell>
          <cell r="X77">
            <v>228</v>
          </cell>
          <cell r="Y77">
            <v>5609</v>
          </cell>
          <cell r="Z77">
            <v>1186</v>
          </cell>
          <cell r="AA77">
            <v>24.600877192982455</v>
          </cell>
          <cell r="AB77">
            <v>5.2017543859649127</v>
          </cell>
          <cell r="AC77">
            <v>1</v>
          </cell>
          <cell r="AD77">
            <v>2</v>
          </cell>
          <cell r="AE77">
            <v>2</v>
          </cell>
        </row>
        <row r="78">
          <cell r="A78" t="str">
            <v>A0886</v>
          </cell>
          <cell r="B78" t="str">
            <v>ASTUTRI PUJI RAHAYU</v>
          </cell>
          <cell r="C78">
            <v>15</v>
          </cell>
          <cell r="D78">
            <v>325</v>
          </cell>
          <cell r="E78">
            <v>87</v>
          </cell>
          <cell r="F78">
            <v>37</v>
          </cell>
          <cell r="G78">
            <v>903</v>
          </cell>
          <cell r="H78">
            <v>180</v>
          </cell>
          <cell r="I78">
            <v>37</v>
          </cell>
          <cell r="J78">
            <v>1002</v>
          </cell>
          <cell r="K78">
            <v>178</v>
          </cell>
          <cell r="L78">
            <v>33</v>
          </cell>
          <cell r="M78">
            <v>806</v>
          </cell>
          <cell r="N78">
            <v>139</v>
          </cell>
          <cell r="O78">
            <v>37</v>
          </cell>
          <cell r="P78">
            <v>927</v>
          </cell>
          <cell r="Q78">
            <v>164</v>
          </cell>
          <cell r="R78">
            <v>0</v>
          </cell>
          <cell r="S78">
            <v>0</v>
          </cell>
          <cell r="T78">
            <v>0</v>
          </cell>
          <cell r="U78" t="str">
            <v/>
          </cell>
          <cell r="V78" t="str">
            <v/>
          </cell>
          <cell r="W78" t="str">
            <v/>
          </cell>
          <cell r="X78">
            <v>159</v>
          </cell>
          <cell r="Y78">
            <v>3963</v>
          </cell>
          <cell r="Z78">
            <v>748</v>
          </cell>
          <cell r="AA78">
            <v>24.924528301886792</v>
          </cell>
          <cell r="AB78">
            <v>4.7044025157232703</v>
          </cell>
          <cell r="AC78">
            <v>1</v>
          </cell>
          <cell r="AD78">
            <v>2</v>
          </cell>
          <cell r="AE78">
            <v>2</v>
          </cell>
        </row>
        <row r="79">
          <cell r="A79" t="str">
            <v>A0892</v>
          </cell>
          <cell r="B79" t="str">
            <v>FUAD AZYZY AL GHIFARI</v>
          </cell>
          <cell r="C79" t="str">
            <v/>
          </cell>
          <cell r="D79" t="str">
            <v/>
          </cell>
          <cell r="E79" t="str">
            <v/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 t="str">
            <v/>
          </cell>
          <cell r="V79" t="str">
            <v/>
          </cell>
          <cell r="W79" t="str">
            <v/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</row>
        <row r="80">
          <cell r="A80" t="str">
            <v>A0934</v>
          </cell>
          <cell r="B80" t="str">
            <v>SINDU PRATHIWI</v>
          </cell>
          <cell r="C80">
            <v>15</v>
          </cell>
          <cell r="D80">
            <v>420</v>
          </cell>
          <cell r="E80">
            <v>80</v>
          </cell>
          <cell r="F80">
            <v>32</v>
          </cell>
          <cell r="G80">
            <v>687</v>
          </cell>
          <cell r="H80">
            <v>123</v>
          </cell>
          <cell r="I80">
            <v>34</v>
          </cell>
          <cell r="J80">
            <v>968</v>
          </cell>
          <cell r="K80">
            <v>156</v>
          </cell>
          <cell r="L80">
            <v>31</v>
          </cell>
          <cell r="M80">
            <v>865</v>
          </cell>
          <cell r="N80">
            <v>129</v>
          </cell>
          <cell r="O80">
            <v>34</v>
          </cell>
          <cell r="P80">
            <v>1012</v>
          </cell>
          <cell r="Q80">
            <v>169</v>
          </cell>
          <cell r="R80">
            <v>33</v>
          </cell>
          <cell r="S80">
            <v>920</v>
          </cell>
          <cell r="T80">
            <v>165</v>
          </cell>
          <cell r="U80">
            <v>16</v>
          </cell>
          <cell r="V80">
            <v>366</v>
          </cell>
          <cell r="W80">
            <v>288</v>
          </cell>
          <cell r="X80">
            <v>195</v>
          </cell>
          <cell r="Y80">
            <v>5238</v>
          </cell>
          <cell r="Z80">
            <v>1110</v>
          </cell>
          <cell r="AA80">
            <v>26.861538461538462</v>
          </cell>
          <cell r="AB80">
            <v>5.6923076923076925</v>
          </cell>
          <cell r="AC80">
            <v>2</v>
          </cell>
          <cell r="AD80">
            <v>2</v>
          </cell>
          <cell r="AE80">
            <v>2</v>
          </cell>
        </row>
        <row r="81">
          <cell r="A81" t="str">
            <v>A0964</v>
          </cell>
          <cell r="B81" t="str">
            <v>ANISA DESIANTI RAMADHANI</v>
          </cell>
          <cell r="C81">
            <v>15</v>
          </cell>
          <cell r="D81">
            <v>443</v>
          </cell>
          <cell r="E81">
            <v>95</v>
          </cell>
          <cell r="F81">
            <v>32</v>
          </cell>
          <cell r="G81">
            <v>768</v>
          </cell>
          <cell r="H81">
            <v>141</v>
          </cell>
          <cell r="I81">
            <v>45</v>
          </cell>
          <cell r="J81">
            <v>1318</v>
          </cell>
          <cell r="K81">
            <v>217</v>
          </cell>
          <cell r="L81">
            <v>16</v>
          </cell>
          <cell r="M81">
            <v>415</v>
          </cell>
          <cell r="N81">
            <v>56</v>
          </cell>
          <cell r="O81">
            <v>28</v>
          </cell>
          <cell r="P81">
            <v>867</v>
          </cell>
          <cell r="Q81">
            <v>156</v>
          </cell>
          <cell r="R81">
            <v>36</v>
          </cell>
          <cell r="S81">
            <v>998</v>
          </cell>
          <cell r="T81">
            <v>191</v>
          </cell>
          <cell r="U81">
            <v>22</v>
          </cell>
          <cell r="V81">
            <v>514</v>
          </cell>
          <cell r="W81">
            <v>352</v>
          </cell>
          <cell r="X81">
            <v>194</v>
          </cell>
          <cell r="Y81">
            <v>5323</v>
          </cell>
          <cell r="Z81">
            <v>1208</v>
          </cell>
          <cell r="AA81">
            <v>27.438144329896907</v>
          </cell>
          <cell r="AB81">
            <v>6.2268041237113403</v>
          </cell>
          <cell r="AC81">
            <v>2</v>
          </cell>
          <cell r="AD81">
            <v>3</v>
          </cell>
          <cell r="AE81">
            <v>3</v>
          </cell>
        </row>
        <row r="82">
          <cell r="A82" t="str">
            <v>A0969</v>
          </cell>
          <cell r="B82" t="str">
            <v>ANGGI DWI</v>
          </cell>
          <cell r="C82">
            <v>18</v>
          </cell>
          <cell r="D82">
            <v>564</v>
          </cell>
          <cell r="E82">
            <v>116</v>
          </cell>
          <cell r="F82">
            <v>50</v>
          </cell>
          <cell r="G82">
            <v>1522</v>
          </cell>
          <cell r="H82">
            <v>261</v>
          </cell>
          <cell r="I82">
            <v>46</v>
          </cell>
          <cell r="J82">
            <v>1340</v>
          </cell>
          <cell r="K82">
            <v>228</v>
          </cell>
          <cell r="L82">
            <v>43</v>
          </cell>
          <cell r="M82">
            <v>1283</v>
          </cell>
          <cell r="N82">
            <v>190</v>
          </cell>
          <cell r="O82">
            <v>49</v>
          </cell>
          <cell r="P82">
            <v>1553</v>
          </cell>
          <cell r="Q82">
            <v>252</v>
          </cell>
          <cell r="R82">
            <v>43</v>
          </cell>
          <cell r="S82">
            <v>1188</v>
          </cell>
          <cell r="T82">
            <v>204</v>
          </cell>
          <cell r="U82">
            <v>21</v>
          </cell>
          <cell r="V82">
            <v>603</v>
          </cell>
          <cell r="W82">
            <v>434</v>
          </cell>
          <cell r="X82">
            <v>270</v>
          </cell>
          <cell r="Y82">
            <v>8053</v>
          </cell>
          <cell r="Z82">
            <v>1685</v>
          </cell>
          <cell r="AA82">
            <v>29.825925925925926</v>
          </cell>
          <cell r="AB82">
            <v>6.2407407407407405</v>
          </cell>
          <cell r="AC82">
            <v>2</v>
          </cell>
          <cell r="AD82">
            <v>3</v>
          </cell>
          <cell r="AE82">
            <v>3</v>
          </cell>
        </row>
        <row r="83">
          <cell r="A83" t="str">
            <v>A0977</v>
          </cell>
          <cell r="B83" t="str">
            <v>RIA ARIANTI</v>
          </cell>
          <cell r="C83">
            <v>19</v>
          </cell>
          <cell r="D83">
            <v>586</v>
          </cell>
          <cell r="E83">
            <v>120</v>
          </cell>
          <cell r="F83">
            <v>50</v>
          </cell>
          <cell r="G83">
            <v>1453</v>
          </cell>
          <cell r="H83">
            <v>249</v>
          </cell>
          <cell r="I83">
            <v>19</v>
          </cell>
          <cell r="J83">
            <v>570</v>
          </cell>
          <cell r="K83">
            <v>96</v>
          </cell>
          <cell r="L83">
            <v>44</v>
          </cell>
          <cell r="M83">
            <v>1370</v>
          </cell>
          <cell r="N83">
            <v>240</v>
          </cell>
          <cell r="O83">
            <v>48</v>
          </cell>
          <cell r="P83">
            <v>1419</v>
          </cell>
          <cell r="Q83">
            <v>211</v>
          </cell>
          <cell r="R83">
            <v>46</v>
          </cell>
          <cell r="S83">
            <v>1526</v>
          </cell>
          <cell r="T83">
            <v>227</v>
          </cell>
          <cell r="U83">
            <v>22</v>
          </cell>
          <cell r="V83">
            <v>716</v>
          </cell>
          <cell r="W83">
            <v>549</v>
          </cell>
          <cell r="X83">
            <v>248</v>
          </cell>
          <cell r="Y83">
            <v>7640</v>
          </cell>
          <cell r="Z83">
            <v>1692</v>
          </cell>
          <cell r="AA83">
            <v>30.806451612903224</v>
          </cell>
          <cell r="AB83">
            <v>6.82258064516129</v>
          </cell>
          <cell r="AC83">
            <v>2</v>
          </cell>
          <cell r="AD83">
            <v>3</v>
          </cell>
          <cell r="AE83">
            <v>3</v>
          </cell>
        </row>
        <row r="84">
          <cell r="A84" t="str">
            <v>A0986</v>
          </cell>
          <cell r="B84" t="str">
            <v>DIMAS ADAM JORDAN</v>
          </cell>
          <cell r="C84">
            <v>18</v>
          </cell>
          <cell r="D84">
            <v>483</v>
          </cell>
          <cell r="E84">
            <v>125</v>
          </cell>
          <cell r="F84">
            <v>47</v>
          </cell>
          <cell r="G84">
            <v>1578</v>
          </cell>
          <cell r="H84">
            <v>213</v>
          </cell>
          <cell r="I84">
            <v>40</v>
          </cell>
          <cell r="J84">
            <v>1307</v>
          </cell>
          <cell r="K84">
            <v>221</v>
          </cell>
          <cell r="L84">
            <v>20</v>
          </cell>
          <cell r="M84">
            <v>628</v>
          </cell>
          <cell r="N84">
            <v>103</v>
          </cell>
          <cell r="O84">
            <v>40</v>
          </cell>
          <cell r="P84">
            <v>1200</v>
          </cell>
          <cell r="Q84">
            <v>193</v>
          </cell>
          <cell r="R84">
            <v>32</v>
          </cell>
          <cell r="S84">
            <v>804</v>
          </cell>
          <cell r="T84">
            <v>128</v>
          </cell>
          <cell r="U84" t="str">
            <v/>
          </cell>
          <cell r="V84" t="str">
            <v/>
          </cell>
          <cell r="W84" t="str">
            <v/>
          </cell>
          <cell r="X84">
            <v>197</v>
          </cell>
          <cell r="Y84">
            <v>6000</v>
          </cell>
          <cell r="Z84">
            <v>983</v>
          </cell>
          <cell r="AA84">
            <v>30.456852791878173</v>
          </cell>
          <cell r="AB84">
            <v>4.9898477157360404</v>
          </cell>
          <cell r="AC84">
            <v>2</v>
          </cell>
          <cell r="AD84">
            <v>2</v>
          </cell>
          <cell r="AE84">
            <v>2</v>
          </cell>
        </row>
        <row r="85">
          <cell r="A85" t="str">
            <v>A0999</v>
          </cell>
          <cell r="B85" t="str">
            <v>MUHAMMAD LUTHFI AZIZ</v>
          </cell>
          <cell r="C85">
            <v>19</v>
          </cell>
          <cell r="D85">
            <v>440</v>
          </cell>
          <cell r="E85">
            <v>113</v>
          </cell>
          <cell r="F85">
            <v>49</v>
          </cell>
          <cell r="G85">
            <v>1175</v>
          </cell>
          <cell r="H85">
            <v>250</v>
          </cell>
          <cell r="I85">
            <v>48</v>
          </cell>
          <cell r="J85">
            <v>1101</v>
          </cell>
          <cell r="K85">
            <v>245</v>
          </cell>
          <cell r="L85">
            <v>45</v>
          </cell>
          <cell r="M85">
            <v>1093</v>
          </cell>
          <cell r="N85">
            <v>209</v>
          </cell>
          <cell r="O85">
            <v>50</v>
          </cell>
          <cell r="P85">
            <v>1209</v>
          </cell>
          <cell r="Q85">
            <v>241</v>
          </cell>
          <cell r="R85">
            <v>45</v>
          </cell>
          <cell r="S85">
            <v>1147</v>
          </cell>
          <cell r="T85">
            <v>270</v>
          </cell>
          <cell r="U85">
            <v>22</v>
          </cell>
          <cell r="V85">
            <v>492</v>
          </cell>
          <cell r="W85">
            <v>362</v>
          </cell>
          <cell r="X85">
            <v>278</v>
          </cell>
          <cell r="Y85">
            <v>6657</v>
          </cell>
          <cell r="Z85">
            <v>1690</v>
          </cell>
          <cell r="AA85">
            <v>23.946043165467625</v>
          </cell>
          <cell r="AB85">
            <v>6.0791366906474824</v>
          </cell>
          <cell r="AC85">
            <v>1</v>
          </cell>
          <cell r="AD85">
            <v>3</v>
          </cell>
          <cell r="AE85">
            <v>3</v>
          </cell>
        </row>
        <row r="86">
          <cell r="A86" t="str">
            <v>A1030</v>
          </cell>
          <cell r="B86" t="str">
            <v>ENI RACHMI MURDANINGRUM</v>
          </cell>
          <cell r="C86">
            <v>15</v>
          </cell>
          <cell r="D86">
            <v>436</v>
          </cell>
          <cell r="E86">
            <v>81</v>
          </cell>
          <cell r="F86">
            <v>38</v>
          </cell>
          <cell r="G86">
            <v>1059</v>
          </cell>
          <cell r="H86">
            <v>191</v>
          </cell>
          <cell r="I86">
            <v>33</v>
          </cell>
          <cell r="J86">
            <v>967</v>
          </cell>
          <cell r="K86">
            <v>171</v>
          </cell>
          <cell r="L86">
            <v>35</v>
          </cell>
          <cell r="M86">
            <v>1060</v>
          </cell>
          <cell r="N86">
            <v>173</v>
          </cell>
          <cell r="O86">
            <v>26</v>
          </cell>
          <cell r="P86">
            <v>733</v>
          </cell>
          <cell r="Q86">
            <v>138</v>
          </cell>
          <cell r="R86">
            <v>38</v>
          </cell>
          <cell r="S86">
            <v>1307</v>
          </cell>
          <cell r="T86">
            <v>182</v>
          </cell>
          <cell r="U86">
            <v>20</v>
          </cell>
          <cell r="V86">
            <v>620</v>
          </cell>
          <cell r="W86">
            <v>466</v>
          </cell>
          <cell r="X86">
            <v>205</v>
          </cell>
          <cell r="Y86">
            <v>6182</v>
          </cell>
          <cell r="Z86">
            <v>1402</v>
          </cell>
          <cell r="AA86">
            <v>30.15609756097561</v>
          </cell>
          <cell r="AB86">
            <v>6.8390243902439023</v>
          </cell>
          <cell r="AC86">
            <v>2</v>
          </cell>
          <cell r="AD86">
            <v>3</v>
          </cell>
          <cell r="AE86">
            <v>3</v>
          </cell>
        </row>
        <row r="87">
          <cell r="A87" t="str">
            <v>A1087</v>
          </cell>
          <cell r="B87" t="str">
            <v>LISBET SURYANINGTYAS</v>
          </cell>
          <cell r="C87">
            <v>0</v>
          </cell>
          <cell r="D87">
            <v>0</v>
          </cell>
          <cell r="E87">
            <v>2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 t="str">
            <v/>
          </cell>
          <cell r="V87" t="str">
            <v/>
          </cell>
          <cell r="W87" t="str">
            <v/>
          </cell>
          <cell r="X87">
            <v>0</v>
          </cell>
          <cell r="Y87">
            <v>0</v>
          </cell>
          <cell r="Z87">
            <v>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</row>
        <row r="88">
          <cell r="A88" t="str">
            <v>A1096</v>
          </cell>
          <cell r="B88" t="str">
            <v>NILA HAQIQI</v>
          </cell>
          <cell r="C88">
            <v>19</v>
          </cell>
          <cell r="D88">
            <v>567</v>
          </cell>
          <cell r="E88">
            <v>110</v>
          </cell>
          <cell r="F88">
            <v>48</v>
          </cell>
          <cell r="G88">
            <v>1342</v>
          </cell>
          <cell r="H88">
            <v>245</v>
          </cell>
          <cell r="I88">
            <v>48</v>
          </cell>
          <cell r="J88">
            <v>1305</v>
          </cell>
          <cell r="K88">
            <v>236</v>
          </cell>
          <cell r="L88">
            <v>43</v>
          </cell>
          <cell r="M88">
            <v>1224</v>
          </cell>
          <cell r="N88">
            <v>213</v>
          </cell>
          <cell r="O88">
            <v>46</v>
          </cell>
          <cell r="P88">
            <v>1144</v>
          </cell>
          <cell r="Q88">
            <v>217</v>
          </cell>
          <cell r="R88">
            <v>44</v>
          </cell>
          <cell r="S88">
            <v>1195</v>
          </cell>
          <cell r="T88">
            <v>194</v>
          </cell>
          <cell r="U88">
            <v>21</v>
          </cell>
          <cell r="V88">
            <v>500</v>
          </cell>
          <cell r="W88">
            <v>378</v>
          </cell>
          <cell r="X88">
            <v>269</v>
          </cell>
          <cell r="Y88">
            <v>7277</v>
          </cell>
          <cell r="Z88">
            <v>1593</v>
          </cell>
          <cell r="AA88">
            <v>27.052044609665426</v>
          </cell>
          <cell r="AB88">
            <v>5.921933085501859</v>
          </cell>
          <cell r="AC88">
            <v>2</v>
          </cell>
          <cell r="AD88">
            <v>2</v>
          </cell>
          <cell r="AE88">
            <v>2</v>
          </cell>
        </row>
        <row r="89">
          <cell r="A89" t="str">
            <v>A1098</v>
          </cell>
          <cell r="B89" t="str">
            <v>DEXA CAHYA</v>
          </cell>
          <cell r="C89" t="str">
            <v/>
          </cell>
          <cell r="D89" t="str">
            <v/>
          </cell>
          <cell r="E89" t="str">
            <v/>
          </cell>
          <cell r="F89">
            <v>0</v>
          </cell>
          <cell r="G89">
            <v>0</v>
          </cell>
          <cell r="H89">
            <v>0</v>
          </cell>
          <cell r="I89">
            <v>4</v>
          </cell>
          <cell r="J89">
            <v>78</v>
          </cell>
          <cell r="K89">
            <v>14</v>
          </cell>
          <cell r="L89">
            <v>14</v>
          </cell>
          <cell r="M89">
            <v>304</v>
          </cell>
          <cell r="N89">
            <v>50</v>
          </cell>
          <cell r="O89">
            <v>22</v>
          </cell>
          <cell r="P89">
            <v>610</v>
          </cell>
          <cell r="Q89">
            <v>120</v>
          </cell>
          <cell r="R89">
            <v>31</v>
          </cell>
          <cell r="S89">
            <v>971</v>
          </cell>
          <cell r="T89">
            <v>188</v>
          </cell>
          <cell r="U89">
            <v>20</v>
          </cell>
          <cell r="V89">
            <v>472</v>
          </cell>
          <cell r="W89">
            <v>386</v>
          </cell>
          <cell r="X89">
            <v>91</v>
          </cell>
          <cell r="Y89">
            <v>2435</v>
          </cell>
          <cell r="Z89">
            <v>758</v>
          </cell>
          <cell r="AA89">
            <v>26.758241758241759</v>
          </cell>
          <cell r="AB89">
            <v>8.3296703296703303</v>
          </cell>
          <cell r="AC89">
            <v>2</v>
          </cell>
          <cell r="AD89">
            <v>4</v>
          </cell>
          <cell r="AE89">
            <v>4</v>
          </cell>
        </row>
        <row r="90">
          <cell r="A90" t="str">
            <v>A1104</v>
          </cell>
          <cell r="B90" t="str">
            <v>DWI LIA CAHYANI</v>
          </cell>
          <cell r="C90">
            <v>15</v>
          </cell>
          <cell r="D90">
            <v>284</v>
          </cell>
          <cell r="E90">
            <v>77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 t="str">
            <v/>
          </cell>
          <cell r="V90" t="str">
            <v/>
          </cell>
          <cell r="W90" t="str">
            <v/>
          </cell>
          <cell r="X90">
            <v>15</v>
          </cell>
          <cell r="Y90">
            <v>284</v>
          </cell>
          <cell r="Z90">
            <v>77</v>
          </cell>
          <cell r="AA90">
            <v>18.933333333333334</v>
          </cell>
          <cell r="AB90">
            <v>5.1333333333333337</v>
          </cell>
          <cell r="AC90">
            <v>0</v>
          </cell>
          <cell r="AD90">
            <v>2</v>
          </cell>
          <cell r="AE90">
            <v>2</v>
          </cell>
        </row>
        <row r="91">
          <cell r="A91" t="str">
            <v>A1105</v>
          </cell>
          <cell r="B91" t="str">
            <v>ANISA NUR AINI</v>
          </cell>
          <cell r="C91">
            <v>19</v>
          </cell>
          <cell r="D91">
            <v>451</v>
          </cell>
          <cell r="E91">
            <v>87</v>
          </cell>
          <cell r="F91">
            <v>48</v>
          </cell>
          <cell r="G91">
            <v>1017</v>
          </cell>
          <cell r="H91">
            <v>174</v>
          </cell>
          <cell r="I91">
            <v>48</v>
          </cell>
          <cell r="J91">
            <v>1216</v>
          </cell>
          <cell r="K91">
            <v>174</v>
          </cell>
          <cell r="L91">
            <v>43</v>
          </cell>
          <cell r="M91">
            <v>1095</v>
          </cell>
          <cell r="N91">
            <v>194</v>
          </cell>
          <cell r="O91">
            <v>47</v>
          </cell>
          <cell r="P91">
            <v>1350</v>
          </cell>
          <cell r="Q91">
            <v>204</v>
          </cell>
          <cell r="R91">
            <v>39</v>
          </cell>
          <cell r="S91">
            <v>1217</v>
          </cell>
          <cell r="T91">
            <v>161</v>
          </cell>
          <cell r="U91">
            <v>19</v>
          </cell>
          <cell r="V91">
            <v>524</v>
          </cell>
          <cell r="W91">
            <v>382</v>
          </cell>
          <cell r="X91">
            <v>263</v>
          </cell>
          <cell r="Y91">
            <v>6870</v>
          </cell>
          <cell r="Z91">
            <v>1376</v>
          </cell>
          <cell r="AA91">
            <v>26.121673003802282</v>
          </cell>
          <cell r="AB91">
            <v>5.2319391634980992</v>
          </cell>
          <cell r="AC91">
            <v>2</v>
          </cell>
          <cell r="AD91">
            <v>2</v>
          </cell>
          <cell r="AE91">
            <v>2</v>
          </cell>
        </row>
        <row r="92">
          <cell r="A92" t="str">
            <v>A1118</v>
          </cell>
          <cell r="B92" t="str">
            <v>OKSA ANDRIARDINA</v>
          </cell>
          <cell r="C92">
            <v>19</v>
          </cell>
          <cell r="D92">
            <v>474</v>
          </cell>
          <cell r="E92">
            <v>97</v>
          </cell>
          <cell r="F92">
            <v>47</v>
          </cell>
          <cell r="G92">
            <v>1287</v>
          </cell>
          <cell r="H92">
            <v>226</v>
          </cell>
          <cell r="I92">
            <v>45</v>
          </cell>
          <cell r="J92">
            <v>1321</v>
          </cell>
          <cell r="K92">
            <v>208</v>
          </cell>
          <cell r="L92">
            <v>41</v>
          </cell>
          <cell r="M92">
            <v>1186</v>
          </cell>
          <cell r="N92">
            <v>205</v>
          </cell>
          <cell r="O92">
            <v>31</v>
          </cell>
          <cell r="P92">
            <v>1050</v>
          </cell>
          <cell r="Q92">
            <v>155</v>
          </cell>
          <cell r="R92">
            <v>17</v>
          </cell>
          <cell r="S92">
            <v>481</v>
          </cell>
          <cell r="T92">
            <v>85</v>
          </cell>
          <cell r="U92">
            <v>20</v>
          </cell>
          <cell r="V92">
            <v>436</v>
          </cell>
          <cell r="W92">
            <v>330</v>
          </cell>
          <cell r="X92">
            <v>220</v>
          </cell>
          <cell r="Y92">
            <v>6235</v>
          </cell>
          <cell r="Z92">
            <v>1306</v>
          </cell>
          <cell r="AA92">
            <v>28.34090909090909</v>
          </cell>
          <cell r="AB92">
            <v>5.9363636363636365</v>
          </cell>
          <cell r="AC92">
            <v>2</v>
          </cell>
          <cell r="AD92">
            <v>2</v>
          </cell>
          <cell r="AE92">
            <v>2</v>
          </cell>
        </row>
        <row r="93">
          <cell r="A93" t="str">
            <v>A1140</v>
          </cell>
          <cell r="B93" t="str">
            <v>NILAWATI LAIA</v>
          </cell>
          <cell r="C93">
            <v>19</v>
          </cell>
          <cell r="D93">
            <v>393</v>
          </cell>
          <cell r="E93">
            <v>90</v>
          </cell>
          <cell r="F93">
            <v>50</v>
          </cell>
          <cell r="G93">
            <v>1393</v>
          </cell>
          <cell r="H93">
            <v>226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 t="str">
            <v/>
          </cell>
          <cell r="V93" t="str">
            <v/>
          </cell>
          <cell r="W93" t="str">
            <v/>
          </cell>
          <cell r="X93">
            <v>69</v>
          </cell>
          <cell r="Y93">
            <v>1786</v>
          </cell>
          <cell r="Z93">
            <v>316</v>
          </cell>
          <cell r="AA93">
            <v>25.884057971014492</v>
          </cell>
          <cell r="AB93">
            <v>4.5797101449275361</v>
          </cell>
          <cell r="AC93">
            <v>1</v>
          </cell>
          <cell r="AD93">
            <v>2</v>
          </cell>
          <cell r="AE93">
            <v>2</v>
          </cell>
        </row>
        <row r="94">
          <cell r="A94" t="str">
            <v>A1156</v>
          </cell>
          <cell r="B94" t="str">
            <v>ACHMAD DWI TAMA NUGRAHA</v>
          </cell>
          <cell r="C94" t="str">
            <v/>
          </cell>
          <cell r="D94" t="str">
            <v/>
          </cell>
          <cell r="E94" t="str">
            <v/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 t="str">
            <v/>
          </cell>
          <cell r="V94" t="str">
            <v/>
          </cell>
          <cell r="W94" t="str">
            <v/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</row>
        <row r="95">
          <cell r="A95" t="str">
            <v>A1160</v>
          </cell>
          <cell r="B95" t="str">
            <v>NAFIS MUSLIKHAH</v>
          </cell>
          <cell r="C95">
            <v>20</v>
          </cell>
          <cell r="D95">
            <v>397</v>
          </cell>
          <cell r="E95">
            <v>88</v>
          </cell>
          <cell r="F95">
            <v>49</v>
          </cell>
          <cell r="G95">
            <v>1359</v>
          </cell>
          <cell r="H95">
            <v>244</v>
          </cell>
          <cell r="I95">
            <v>49</v>
          </cell>
          <cell r="J95">
            <v>1467</v>
          </cell>
          <cell r="K95">
            <v>260</v>
          </cell>
          <cell r="L95">
            <v>44</v>
          </cell>
          <cell r="M95">
            <v>1247</v>
          </cell>
          <cell r="N95">
            <v>224</v>
          </cell>
          <cell r="O95">
            <v>49</v>
          </cell>
          <cell r="P95">
            <v>1420</v>
          </cell>
          <cell r="Q95">
            <v>245</v>
          </cell>
          <cell r="R95">
            <v>34</v>
          </cell>
          <cell r="S95">
            <v>921</v>
          </cell>
          <cell r="T95">
            <v>163</v>
          </cell>
          <cell r="U95">
            <v>17</v>
          </cell>
          <cell r="V95">
            <v>392</v>
          </cell>
          <cell r="W95">
            <v>299</v>
          </cell>
          <cell r="X95">
            <v>262</v>
          </cell>
          <cell r="Y95">
            <v>7203</v>
          </cell>
          <cell r="Z95">
            <v>1523</v>
          </cell>
          <cell r="AA95">
            <v>27.492366412213741</v>
          </cell>
          <cell r="AB95">
            <v>5.8129770992366412</v>
          </cell>
          <cell r="AC95">
            <v>2</v>
          </cell>
          <cell r="AD95">
            <v>2</v>
          </cell>
          <cell r="AE95">
            <v>2</v>
          </cell>
        </row>
        <row r="96">
          <cell r="A96" t="str">
            <v>A1209</v>
          </cell>
          <cell r="B96" t="str">
            <v>ZULFI FAQIH NURUL JANNAH</v>
          </cell>
          <cell r="C96">
            <v>20</v>
          </cell>
          <cell r="D96">
            <v>475</v>
          </cell>
          <cell r="E96">
            <v>101</v>
          </cell>
          <cell r="F96">
            <v>48</v>
          </cell>
          <cell r="G96">
            <v>1376</v>
          </cell>
          <cell r="H96">
            <v>228</v>
          </cell>
          <cell r="I96">
            <v>48</v>
          </cell>
          <cell r="J96">
            <v>1261</v>
          </cell>
          <cell r="K96">
            <v>212</v>
          </cell>
          <cell r="L96">
            <v>42</v>
          </cell>
          <cell r="M96">
            <v>1150</v>
          </cell>
          <cell r="N96">
            <v>205</v>
          </cell>
          <cell r="O96">
            <v>49</v>
          </cell>
          <cell r="P96">
            <v>1347</v>
          </cell>
          <cell r="Q96">
            <v>229</v>
          </cell>
          <cell r="R96">
            <v>43</v>
          </cell>
          <cell r="S96">
            <v>1153</v>
          </cell>
          <cell r="T96">
            <v>204</v>
          </cell>
          <cell r="U96">
            <v>22</v>
          </cell>
          <cell r="V96">
            <v>532</v>
          </cell>
          <cell r="W96">
            <v>376</v>
          </cell>
          <cell r="X96">
            <v>272</v>
          </cell>
          <cell r="Y96">
            <v>7294</v>
          </cell>
          <cell r="Z96">
            <v>1555</v>
          </cell>
          <cell r="AA96">
            <v>26.816176470588236</v>
          </cell>
          <cell r="AB96">
            <v>5.7169117647058822</v>
          </cell>
          <cell r="AC96">
            <v>2</v>
          </cell>
          <cell r="AD96">
            <v>2</v>
          </cell>
          <cell r="AE96">
            <v>2</v>
          </cell>
        </row>
        <row r="97">
          <cell r="A97" t="str">
            <v>A1213</v>
          </cell>
          <cell r="B97" t="str">
            <v>ANGGER AYU ANGGRAENI</v>
          </cell>
          <cell r="C97" t="str">
            <v/>
          </cell>
          <cell r="D97" t="str">
            <v/>
          </cell>
          <cell r="E97" t="str">
            <v/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 t="str">
            <v/>
          </cell>
          <cell r="V97" t="str">
            <v/>
          </cell>
          <cell r="W97" t="str">
            <v/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</row>
        <row r="98">
          <cell r="A98" t="str">
            <v>A1215</v>
          </cell>
          <cell r="B98" t="str">
            <v>ESTERINA KUSUMAWATI</v>
          </cell>
          <cell r="C98">
            <v>18</v>
          </cell>
          <cell r="D98">
            <v>551</v>
          </cell>
          <cell r="E98">
            <v>117</v>
          </cell>
          <cell r="F98">
            <v>46</v>
          </cell>
          <cell r="G98">
            <v>1207</v>
          </cell>
          <cell r="H98">
            <v>214</v>
          </cell>
          <cell r="I98">
            <v>45</v>
          </cell>
          <cell r="J98">
            <v>1304</v>
          </cell>
          <cell r="K98">
            <v>245</v>
          </cell>
          <cell r="L98">
            <v>41</v>
          </cell>
          <cell r="M98">
            <v>1326</v>
          </cell>
          <cell r="N98">
            <v>176</v>
          </cell>
          <cell r="O98">
            <v>44</v>
          </cell>
          <cell r="P98">
            <v>1248</v>
          </cell>
          <cell r="Q98">
            <v>186</v>
          </cell>
          <cell r="R98">
            <v>45</v>
          </cell>
          <cell r="S98">
            <v>1343</v>
          </cell>
          <cell r="T98">
            <v>251</v>
          </cell>
          <cell r="U98">
            <v>21</v>
          </cell>
          <cell r="V98">
            <v>656</v>
          </cell>
          <cell r="W98">
            <v>450</v>
          </cell>
          <cell r="X98">
            <v>260</v>
          </cell>
          <cell r="Y98">
            <v>7635</v>
          </cell>
          <cell r="Z98">
            <v>1639</v>
          </cell>
          <cell r="AA98">
            <v>29.365384615384617</v>
          </cell>
          <cell r="AB98">
            <v>6.3038461538461537</v>
          </cell>
          <cell r="AC98">
            <v>2</v>
          </cell>
          <cell r="AD98">
            <v>3</v>
          </cell>
          <cell r="AE98">
            <v>3</v>
          </cell>
        </row>
        <row r="99">
          <cell r="A99" t="str">
            <v>A1219</v>
          </cell>
          <cell r="B99" t="str">
            <v>AZIZ ALFISYAHRI</v>
          </cell>
          <cell r="C99">
            <v>20</v>
          </cell>
          <cell r="D99">
            <v>476</v>
          </cell>
          <cell r="E99">
            <v>113</v>
          </cell>
          <cell r="F99">
            <v>48</v>
          </cell>
          <cell r="G99">
            <v>1444</v>
          </cell>
          <cell r="H99">
            <v>271</v>
          </cell>
          <cell r="I99">
            <v>48</v>
          </cell>
          <cell r="J99">
            <v>1405</v>
          </cell>
          <cell r="K99">
            <v>225</v>
          </cell>
          <cell r="L99">
            <v>44</v>
          </cell>
          <cell r="M99">
            <v>1195</v>
          </cell>
          <cell r="N99">
            <v>223</v>
          </cell>
          <cell r="O99">
            <v>50</v>
          </cell>
          <cell r="P99">
            <v>1422</v>
          </cell>
          <cell r="Q99">
            <v>262</v>
          </cell>
          <cell r="R99">
            <v>46</v>
          </cell>
          <cell r="S99">
            <v>1159</v>
          </cell>
          <cell r="T99">
            <v>230</v>
          </cell>
          <cell r="U99">
            <v>21</v>
          </cell>
          <cell r="V99">
            <v>463</v>
          </cell>
          <cell r="W99">
            <v>358</v>
          </cell>
          <cell r="X99">
            <v>277</v>
          </cell>
          <cell r="Y99">
            <v>7564</v>
          </cell>
          <cell r="Z99">
            <v>1682</v>
          </cell>
          <cell r="AA99">
            <v>27.306859205776174</v>
          </cell>
          <cell r="AB99">
            <v>6.0722021660649821</v>
          </cell>
          <cell r="AC99">
            <v>2</v>
          </cell>
          <cell r="AD99">
            <v>3</v>
          </cell>
          <cell r="AE99">
            <v>3</v>
          </cell>
        </row>
        <row r="100">
          <cell r="A100" t="str">
            <v>A1259</v>
          </cell>
          <cell r="B100" t="str">
            <v>TITIK</v>
          </cell>
          <cell r="C100" t="str">
            <v/>
          </cell>
          <cell r="D100" t="str">
            <v/>
          </cell>
          <cell r="E100" t="str">
            <v/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 t="str">
            <v/>
          </cell>
          <cell r="V100" t="str">
            <v/>
          </cell>
          <cell r="W100" t="str">
            <v/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</row>
        <row r="101">
          <cell r="A101" t="str">
            <v>A1276</v>
          </cell>
          <cell r="B101" t="str">
            <v>SINDI ARLINDA DEWI</v>
          </cell>
          <cell r="C101">
            <v>20</v>
          </cell>
          <cell r="D101">
            <v>362</v>
          </cell>
          <cell r="E101">
            <v>77</v>
          </cell>
          <cell r="F101">
            <v>50</v>
          </cell>
          <cell r="G101">
            <v>1170</v>
          </cell>
          <cell r="H101">
            <v>214</v>
          </cell>
          <cell r="I101">
            <v>45</v>
          </cell>
          <cell r="J101">
            <v>1123</v>
          </cell>
          <cell r="K101">
            <v>171</v>
          </cell>
          <cell r="L101">
            <v>45</v>
          </cell>
          <cell r="M101">
            <v>1042</v>
          </cell>
          <cell r="N101">
            <v>190</v>
          </cell>
          <cell r="O101">
            <v>48</v>
          </cell>
          <cell r="P101">
            <v>1117</v>
          </cell>
          <cell r="Q101">
            <v>203</v>
          </cell>
          <cell r="R101">
            <v>46</v>
          </cell>
          <cell r="S101">
            <v>1104</v>
          </cell>
          <cell r="T101">
            <v>192</v>
          </cell>
          <cell r="U101">
            <v>18</v>
          </cell>
          <cell r="V101">
            <v>388</v>
          </cell>
          <cell r="W101">
            <v>285</v>
          </cell>
          <cell r="X101">
            <v>272</v>
          </cell>
          <cell r="Y101">
            <v>6306</v>
          </cell>
          <cell r="Z101">
            <v>1332</v>
          </cell>
          <cell r="AA101">
            <v>23.183823529411764</v>
          </cell>
          <cell r="AB101">
            <v>4.8970588235294121</v>
          </cell>
          <cell r="AC101">
            <v>1</v>
          </cell>
          <cell r="AD101">
            <v>2</v>
          </cell>
          <cell r="AE101">
            <v>2</v>
          </cell>
        </row>
        <row r="102">
          <cell r="A102" t="str">
            <v>A1277</v>
          </cell>
          <cell r="B102" t="str">
            <v>ARDIANA ZAHRA YULITA</v>
          </cell>
          <cell r="C102">
            <v>1</v>
          </cell>
          <cell r="D102">
            <v>6</v>
          </cell>
          <cell r="E102">
            <v>0</v>
          </cell>
          <cell r="F102">
            <v>17</v>
          </cell>
          <cell r="G102">
            <v>337</v>
          </cell>
          <cell r="H102">
            <v>64</v>
          </cell>
          <cell r="I102">
            <v>0</v>
          </cell>
          <cell r="J102">
            <v>0</v>
          </cell>
          <cell r="K102">
            <v>0</v>
          </cell>
          <cell r="L102">
            <v>3</v>
          </cell>
          <cell r="M102">
            <v>40</v>
          </cell>
          <cell r="N102">
            <v>4</v>
          </cell>
          <cell r="O102">
            <v>6</v>
          </cell>
          <cell r="P102">
            <v>140</v>
          </cell>
          <cell r="Q102">
            <v>20</v>
          </cell>
          <cell r="R102">
            <v>7</v>
          </cell>
          <cell r="S102">
            <v>247</v>
          </cell>
          <cell r="T102">
            <v>42</v>
          </cell>
          <cell r="U102">
            <v>5</v>
          </cell>
          <cell r="V102">
            <v>124</v>
          </cell>
          <cell r="W102">
            <v>86</v>
          </cell>
          <cell r="X102">
            <v>39</v>
          </cell>
          <cell r="Y102">
            <v>894</v>
          </cell>
          <cell r="Z102">
            <v>216</v>
          </cell>
          <cell r="AA102">
            <v>22.923076923076923</v>
          </cell>
          <cell r="AB102">
            <v>5.5384615384615383</v>
          </cell>
          <cell r="AC102">
            <v>1</v>
          </cell>
          <cell r="AD102">
            <v>2</v>
          </cell>
          <cell r="AE102">
            <v>2</v>
          </cell>
        </row>
        <row r="103">
          <cell r="A103" t="str">
            <v>A1280</v>
          </cell>
          <cell r="B103" t="str">
            <v>PASKHA APRILIANINGSIH APRILIANINGSIH</v>
          </cell>
          <cell r="C103">
            <v>20</v>
          </cell>
          <cell r="D103">
            <v>572</v>
          </cell>
          <cell r="E103">
            <v>109</v>
          </cell>
          <cell r="F103">
            <v>50</v>
          </cell>
          <cell r="G103">
            <v>1405</v>
          </cell>
          <cell r="H103">
            <v>240</v>
          </cell>
          <cell r="I103">
            <v>49</v>
          </cell>
          <cell r="J103">
            <v>1913</v>
          </cell>
          <cell r="K103">
            <v>263</v>
          </cell>
          <cell r="L103">
            <v>43</v>
          </cell>
          <cell r="M103">
            <v>1478</v>
          </cell>
          <cell r="N103">
            <v>226</v>
          </cell>
          <cell r="O103">
            <v>49</v>
          </cell>
          <cell r="P103">
            <v>1436</v>
          </cell>
          <cell r="Q103">
            <v>205</v>
          </cell>
          <cell r="R103">
            <v>46</v>
          </cell>
          <cell r="S103">
            <v>1424</v>
          </cell>
          <cell r="T103">
            <v>278</v>
          </cell>
          <cell r="U103">
            <v>22</v>
          </cell>
          <cell r="V103">
            <v>699</v>
          </cell>
          <cell r="W103">
            <v>519</v>
          </cell>
          <cell r="X103">
            <v>279</v>
          </cell>
          <cell r="Y103">
            <v>8927</v>
          </cell>
          <cell r="Z103">
            <v>1840</v>
          </cell>
          <cell r="AA103">
            <v>31.996415770609318</v>
          </cell>
          <cell r="AB103">
            <v>6.5949820788530467</v>
          </cell>
          <cell r="AC103">
            <v>2</v>
          </cell>
          <cell r="AD103">
            <v>3</v>
          </cell>
          <cell r="AE103">
            <v>3</v>
          </cell>
        </row>
        <row r="104">
          <cell r="A104" t="str">
            <v>A1281</v>
          </cell>
          <cell r="B104" t="str">
            <v>Benedicta Marisa</v>
          </cell>
          <cell r="C104">
            <v>0</v>
          </cell>
          <cell r="D104">
            <v>0</v>
          </cell>
          <cell r="E104">
            <v>2</v>
          </cell>
          <cell r="F104">
            <v>16</v>
          </cell>
          <cell r="G104">
            <v>367</v>
          </cell>
          <cell r="H104">
            <v>61</v>
          </cell>
          <cell r="I104">
            <v>2</v>
          </cell>
          <cell r="J104">
            <v>25</v>
          </cell>
          <cell r="K104">
            <v>5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17</v>
          </cell>
          <cell r="S104">
            <v>361</v>
          </cell>
          <cell r="T104">
            <v>75</v>
          </cell>
          <cell r="U104">
            <v>16</v>
          </cell>
          <cell r="V104">
            <v>278</v>
          </cell>
          <cell r="W104">
            <v>224</v>
          </cell>
          <cell r="X104">
            <v>51</v>
          </cell>
          <cell r="Y104">
            <v>1031</v>
          </cell>
          <cell r="Z104">
            <v>367</v>
          </cell>
          <cell r="AA104">
            <v>20.215686274509803</v>
          </cell>
          <cell r="AB104">
            <v>7.1960784313725492</v>
          </cell>
          <cell r="AC104">
            <v>1</v>
          </cell>
          <cell r="AD104">
            <v>3</v>
          </cell>
          <cell r="AE104">
            <v>3</v>
          </cell>
        </row>
        <row r="105">
          <cell r="A105" t="str">
            <v>A1287</v>
          </cell>
          <cell r="B105" t="str">
            <v>YOLENTA WENING</v>
          </cell>
          <cell r="C105" t="str">
            <v/>
          </cell>
          <cell r="D105" t="str">
            <v/>
          </cell>
          <cell r="E105" t="str">
            <v/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 t="str">
            <v/>
          </cell>
          <cell r="V105" t="str">
            <v/>
          </cell>
          <cell r="W105" t="str">
            <v/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</row>
        <row r="106">
          <cell r="A106" t="str">
            <v>A1324</v>
          </cell>
          <cell r="B106" t="str">
            <v>MUHAMMAD AULIA KHATAMI</v>
          </cell>
          <cell r="C106" t="str">
            <v/>
          </cell>
          <cell r="D106" t="str">
            <v/>
          </cell>
          <cell r="E106" t="str">
            <v/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 t="str">
            <v/>
          </cell>
          <cell r="V106" t="str">
            <v/>
          </cell>
          <cell r="W106" t="str">
            <v/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</row>
        <row r="107">
          <cell r="A107" t="str">
            <v>A1329</v>
          </cell>
          <cell r="B107" t="str">
            <v>NABILA HASNA</v>
          </cell>
          <cell r="C107">
            <v>18</v>
          </cell>
          <cell r="D107">
            <v>559</v>
          </cell>
          <cell r="E107">
            <v>125</v>
          </cell>
          <cell r="F107">
            <v>47</v>
          </cell>
          <cell r="G107">
            <v>1345</v>
          </cell>
          <cell r="H107">
            <v>208</v>
          </cell>
          <cell r="I107">
            <v>47</v>
          </cell>
          <cell r="J107">
            <v>1415</v>
          </cell>
          <cell r="K107">
            <v>241</v>
          </cell>
          <cell r="L107">
            <v>41</v>
          </cell>
          <cell r="M107">
            <v>1168</v>
          </cell>
          <cell r="N107">
            <v>180</v>
          </cell>
          <cell r="O107">
            <v>46</v>
          </cell>
          <cell r="P107">
            <v>1382</v>
          </cell>
          <cell r="Q107">
            <v>186</v>
          </cell>
          <cell r="R107">
            <v>43</v>
          </cell>
          <cell r="S107">
            <v>1203</v>
          </cell>
          <cell r="T107">
            <v>196</v>
          </cell>
          <cell r="U107">
            <v>20</v>
          </cell>
          <cell r="V107">
            <v>608</v>
          </cell>
          <cell r="W107">
            <v>358</v>
          </cell>
          <cell r="X107">
            <v>262</v>
          </cell>
          <cell r="Y107">
            <v>7680</v>
          </cell>
          <cell r="Z107">
            <v>1494</v>
          </cell>
          <cell r="AA107">
            <v>29.31297709923664</v>
          </cell>
          <cell r="AB107">
            <v>5.7022900763358777</v>
          </cell>
          <cell r="AC107">
            <v>2</v>
          </cell>
          <cell r="AD107">
            <v>2</v>
          </cell>
          <cell r="AE107">
            <v>2</v>
          </cell>
        </row>
        <row r="108">
          <cell r="A108" t="str">
            <v>A1334</v>
          </cell>
          <cell r="B108" t="str">
            <v>DESLITA SITOHANG</v>
          </cell>
          <cell r="C108" t="str">
            <v/>
          </cell>
          <cell r="D108" t="str">
            <v/>
          </cell>
          <cell r="E108" t="str">
            <v/>
          </cell>
          <cell r="F108">
            <v>3</v>
          </cell>
          <cell r="G108">
            <v>80</v>
          </cell>
          <cell r="H108">
            <v>14</v>
          </cell>
          <cell r="I108">
            <v>0</v>
          </cell>
          <cell r="J108">
            <v>0</v>
          </cell>
          <cell r="K108">
            <v>0</v>
          </cell>
          <cell r="L108">
            <v>2</v>
          </cell>
          <cell r="M108">
            <v>27</v>
          </cell>
          <cell r="N108">
            <v>5</v>
          </cell>
          <cell r="O108">
            <v>1</v>
          </cell>
          <cell r="P108">
            <v>14</v>
          </cell>
          <cell r="Q108">
            <v>0</v>
          </cell>
          <cell r="R108">
            <v>2</v>
          </cell>
          <cell r="S108">
            <v>38</v>
          </cell>
          <cell r="T108">
            <v>3</v>
          </cell>
          <cell r="U108" t="str">
            <v/>
          </cell>
          <cell r="V108" t="str">
            <v/>
          </cell>
          <cell r="W108" t="str">
            <v/>
          </cell>
          <cell r="X108">
            <v>8</v>
          </cell>
          <cell r="Y108">
            <v>159</v>
          </cell>
          <cell r="Z108">
            <v>22</v>
          </cell>
          <cell r="AA108">
            <v>19.875</v>
          </cell>
          <cell r="AB108">
            <v>2.75</v>
          </cell>
          <cell r="AC108">
            <v>1</v>
          </cell>
          <cell r="AD108">
            <v>2</v>
          </cell>
          <cell r="AE108">
            <v>2</v>
          </cell>
        </row>
        <row r="109">
          <cell r="A109" t="str">
            <v>A1340</v>
          </cell>
          <cell r="B109" t="str">
            <v>RIEVALDO YOGA PRATAMA</v>
          </cell>
          <cell r="C109">
            <v>19</v>
          </cell>
          <cell r="D109">
            <v>423</v>
          </cell>
          <cell r="E109">
            <v>99</v>
          </cell>
          <cell r="F109">
            <v>50</v>
          </cell>
          <cell r="G109">
            <v>1250</v>
          </cell>
          <cell r="H109">
            <v>243</v>
          </cell>
          <cell r="I109">
            <v>44</v>
          </cell>
          <cell r="J109">
            <v>1139</v>
          </cell>
          <cell r="K109">
            <v>195</v>
          </cell>
          <cell r="L109">
            <v>20</v>
          </cell>
          <cell r="M109">
            <v>480</v>
          </cell>
          <cell r="N109">
            <v>88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 t="str">
            <v/>
          </cell>
          <cell r="V109" t="str">
            <v/>
          </cell>
          <cell r="W109" t="str">
            <v/>
          </cell>
          <cell r="X109">
            <v>133</v>
          </cell>
          <cell r="Y109">
            <v>3292</v>
          </cell>
          <cell r="Z109">
            <v>625</v>
          </cell>
          <cell r="AA109">
            <v>24.751879699248121</v>
          </cell>
          <cell r="AB109">
            <v>4.6992481203007515</v>
          </cell>
          <cell r="AC109">
            <v>1</v>
          </cell>
          <cell r="AD109">
            <v>2</v>
          </cell>
          <cell r="AE109">
            <v>2</v>
          </cell>
        </row>
        <row r="110">
          <cell r="A110" t="str">
            <v>A1342</v>
          </cell>
          <cell r="B110" t="str">
            <v>ENZELLENA</v>
          </cell>
          <cell r="C110">
            <v>19</v>
          </cell>
          <cell r="D110">
            <v>427</v>
          </cell>
          <cell r="E110">
            <v>84</v>
          </cell>
          <cell r="F110">
            <v>46</v>
          </cell>
          <cell r="G110">
            <v>1085</v>
          </cell>
          <cell r="H110">
            <v>180</v>
          </cell>
          <cell r="I110">
            <v>45</v>
          </cell>
          <cell r="J110">
            <v>1089</v>
          </cell>
          <cell r="K110">
            <v>189</v>
          </cell>
          <cell r="L110">
            <v>39</v>
          </cell>
          <cell r="M110">
            <v>931</v>
          </cell>
          <cell r="N110">
            <v>176</v>
          </cell>
          <cell r="O110">
            <v>20</v>
          </cell>
          <cell r="P110">
            <v>501</v>
          </cell>
          <cell r="Q110">
            <v>92</v>
          </cell>
          <cell r="R110">
            <v>34</v>
          </cell>
          <cell r="S110">
            <v>816</v>
          </cell>
          <cell r="T110">
            <v>164</v>
          </cell>
          <cell r="U110">
            <v>13</v>
          </cell>
          <cell r="V110">
            <v>225</v>
          </cell>
          <cell r="W110">
            <v>168</v>
          </cell>
          <cell r="X110">
            <v>216</v>
          </cell>
          <cell r="Y110">
            <v>5074</v>
          </cell>
          <cell r="Z110">
            <v>1053</v>
          </cell>
          <cell r="AA110">
            <v>23.49074074074074</v>
          </cell>
          <cell r="AB110">
            <v>4.875</v>
          </cell>
          <cell r="AC110">
            <v>1</v>
          </cell>
          <cell r="AD110">
            <v>2</v>
          </cell>
          <cell r="AE110">
            <v>2</v>
          </cell>
        </row>
        <row r="111">
          <cell r="A111" t="str">
            <v>A1348</v>
          </cell>
          <cell r="B111" t="str">
            <v>NUR HIDAYAH</v>
          </cell>
          <cell r="C111" t="str">
            <v/>
          </cell>
          <cell r="D111" t="str">
            <v/>
          </cell>
          <cell r="E111" t="str">
            <v/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 t="str">
            <v/>
          </cell>
          <cell r="V111" t="str">
            <v/>
          </cell>
          <cell r="W111" t="str">
            <v/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</row>
        <row r="112">
          <cell r="A112" t="str">
            <v>A1349</v>
          </cell>
          <cell r="B112" t="str">
            <v>TISA NORSARI</v>
          </cell>
          <cell r="C112">
            <v>20</v>
          </cell>
          <cell r="D112">
            <v>627</v>
          </cell>
          <cell r="E112">
            <v>130</v>
          </cell>
          <cell r="F112">
            <v>48</v>
          </cell>
          <cell r="G112">
            <v>1295</v>
          </cell>
          <cell r="H112">
            <v>212</v>
          </cell>
          <cell r="I112">
            <v>47</v>
          </cell>
          <cell r="J112">
            <v>1415</v>
          </cell>
          <cell r="K112">
            <v>227</v>
          </cell>
          <cell r="L112">
            <v>43</v>
          </cell>
          <cell r="M112">
            <v>1365</v>
          </cell>
          <cell r="N112">
            <v>220</v>
          </cell>
          <cell r="O112">
            <v>49</v>
          </cell>
          <cell r="P112">
            <v>1520</v>
          </cell>
          <cell r="Q112">
            <v>218</v>
          </cell>
          <cell r="R112">
            <v>45</v>
          </cell>
          <cell r="S112">
            <v>1577</v>
          </cell>
          <cell r="T112">
            <v>239</v>
          </cell>
          <cell r="U112">
            <v>22</v>
          </cell>
          <cell r="V112">
            <v>695</v>
          </cell>
          <cell r="W112">
            <v>482</v>
          </cell>
          <cell r="X112">
            <v>274</v>
          </cell>
          <cell r="Y112">
            <v>8494</v>
          </cell>
          <cell r="Z112">
            <v>1728</v>
          </cell>
          <cell r="AA112">
            <v>31</v>
          </cell>
          <cell r="AB112">
            <v>6.3065693430656937</v>
          </cell>
          <cell r="AC112">
            <v>2</v>
          </cell>
          <cell r="AD112">
            <v>3</v>
          </cell>
          <cell r="AE112">
            <v>3</v>
          </cell>
        </row>
        <row r="113">
          <cell r="A113" t="str">
            <v>A1357</v>
          </cell>
          <cell r="B113" t="str">
            <v>AGNES TRINITAS</v>
          </cell>
          <cell r="C113">
            <v>19</v>
          </cell>
          <cell r="D113">
            <v>537</v>
          </cell>
          <cell r="E113">
            <v>118</v>
          </cell>
          <cell r="F113">
            <v>38</v>
          </cell>
          <cell r="G113">
            <v>1010</v>
          </cell>
          <cell r="H113">
            <v>190</v>
          </cell>
          <cell r="I113">
            <v>47</v>
          </cell>
          <cell r="J113">
            <v>1346</v>
          </cell>
          <cell r="K113">
            <v>186</v>
          </cell>
          <cell r="L113">
            <v>41</v>
          </cell>
          <cell r="M113">
            <v>1277</v>
          </cell>
          <cell r="N113">
            <v>204</v>
          </cell>
          <cell r="O113">
            <v>47</v>
          </cell>
          <cell r="P113">
            <v>1427</v>
          </cell>
          <cell r="Q113">
            <v>225</v>
          </cell>
          <cell r="R113">
            <v>32</v>
          </cell>
          <cell r="S113">
            <v>830</v>
          </cell>
          <cell r="T113">
            <v>144</v>
          </cell>
          <cell r="U113">
            <v>16</v>
          </cell>
          <cell r="V113">
            <v>397</v>
          </cell>
          <cell r="W113">
            <v>305</v>
          </cell>
          <cell r="X113">
            <v>240</v>
          </cell>
          <cell r="Y113">
            <v>6824</v>
          </cell>
          <cell r="Z113">
            <v>1372</v>
          </cell>
          <cell r="AA113">
            <v>28.433333333333334</v>
          </cell>
          <cell r="AB113">
            <v>5.7166666666666668</v>
          </cell>
          <cell r="AC113">
            <v>2</v>
          </cell>
          <cell r="AD113">
            <v>2</v>
          </cell>
          <cell r="AE113">
            <v>2</v>
          </cell>
        </row>
        <row r="114">
          <cell r="A114" t="str">
            <v>A1360</v>
          </cell>
          <cell r="B114" t="str">
            <v>NURPUTRANTO LAKSONO</v>
          </cell>
          <cell r="C114">
            <v>17</v>
          </cell>
          <cell r="D114">
            <v>410</v>
          </cell>
          <cell r="E114">
            <v>75</v>
          </cell>
          <cell r="F114">
            <v>20</v>
          </cell>
          <cell r="G114">
            <v>529</v>
          </cell>
          <cell r="H114">
            <v>98</v>
          </cell>
          <cell r="I114">
            <v>11</v>
          </cell>
          <cell r="J114">
            <v>351</v>
          </cell>
          <cell r="K114">
            <v>61</v>
          </cell>
          <cell r="L114">
            <v>0</v>
          </cell>
          <cell r="M114">
            <v>0</v>
          </cell>
          <cell r="N114">
            <v>0</v>
          </cell>
          <cell r="O114">
            <v>17</v>
          </cell>
          <cell r="P114">
            <v>482</v>
          </cell>
          <cell r="Q114">
            <v>86</v>
          </cell>
          <cell r="R114">
            <v>34</v>
          </cell>
          <cell r="S114">
            <v>879</v>
          </cell>
          <cell r="T114">
            <v>159</v>
          </cell>
          <cell r="U114">
            <v>21</v>
          </cell>
          <cell r="V114">
            <v>474</v>
          </cell>
          <cell r="W114">
            <v>337</v>
          </cell>
          <cell r="X114">
            <v>120</v>
          </cell>
          <cell r="Y114">
            <v>3125</v>
          </cell>
          <cell r="Z114">
            <v>816</v>
          </cell>
          <cell r="AA114">
            <v>26.041666666666668</v>
          </cell>
          <cell r="AB114">
            <v>6.8</v>
          </cell>
          <cell r="AC114">
            <v>2</v>
          </cell>
          <cell r="AD114">
            <v>3</v>
          </cell>
          <cell r="AE114">
            <v>3</v>
          </cell>
        </row>
        <row r="115">
          <cell r="A115" t="str">
            <v>A1417</v>
          </cell>
          <cell r="B115" t="str">
            <v>ISTAJIB HAMAMI</v>
          </cell>
          <cell r="C115">
            <v>16</v>
          </cell>
          <cell r="D115">
            <v>316</v>
          </cell>
          <cell r="E115">
            <v>63</v>
          </cell>
          <cell r="F115">
            <v>37</v>
          </cell>
          <cell r="G115">
            <v>715</v>
          </cell>
          <cell r="H115">
            <v>119</v>
          </cell>
          <cell r="I115">
            <v>41</v>
          </cell>
          <cell r="J115">
            <v>982</v>
          </cell>
          <cell r="K115">
            <v>154</v>
          </cell>
          <cell r="L115">
            <v>36</v>
          </cell>
          <cell r="M115">
            <v>721</v>
          </cell>
          <cell r="N115">
            <v>109</v>
          </cell>
          <cell r="O115">
            <v>23</v>
          </cell>
          <cell r="P115">
            <v>472</v>
          </cell>
          <cell r="Q115">
            <v>53</v>
          </cell>
          <cell r="R115">
            <v>32</v>
          </cell>
          <cell r="S115">
            <v>781</v>
          </cell>
          <cell r="T115">
            <v>120</v>
          </cell>
          <cell r="U115">
            <v>20</v>
          </cell>
          <cell r="V115">
            <v>566</v>
          </cell>
          <cell r="W115">
            <v>420</v>
          </cell>
          <cell r="X115">
            <v>205</v>
          </cell>
          <cell r="Y115">
            <v>4553</v>
          </cell>
          <cell r="Z115">
            <v>1038</v>
          </cell>
          <cell r="AA115">
            <v>22.209756097560977</v>
          </cell>
          <cell r="AB115">
            <v>5.0634146341463415</v>
          </cell>
          <cell r="AC115">
            <v>1</v>
          </cell>
          <cell r="AD115">
            <v>2</v>
          </cell>
          <cell r="AE115">
            <v>2</v>
          </cell>
        </row>
        <row r="116">
          <cell r="A116" t="str">
            <v>A1427</v>
          </cell>
          <cell r="B116" t="str">
            <v>BELLA EKA PUTRI</v>
          </cell>
          <cell r="C116" t="str">
            <v/>
          </cell>
          <cell r="D116" t="str">
            <v/>
          </cell>
          <cell r="E116" t="str">
            <v/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 t="str">
            <v/>
          </cell>
          <cell r="V116" t="str">
            <v/>
          </cell>
          <cell r="W116" t="str">
            <v/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</row>
        <row r="117">
          <cell r="A117" t="str">
            <v>A1461</v>
          </cell>
          <cell r="B117" t="str">
            <v>AKHSA EKA MAHARANI</v>
          </cell>
          <cell r="C117">
            <v>1</v>
          </cell>
          <cell r="D117">
            <v>19</v>
          </cell>
          <cell r="E117">
            <v>8</v>
          </cell>
          <cell r="F117">
            <v>50</v>
          </cell>
          <cell r="G117">
            <v>1362</v>
          </cell>
          <cell r="H117">
            <v>222</v>
          </cell>
          <cell r="I117">
            <v>48</v>
          </cell>
          <cell r="J117">
            <v>1413</v>
          </cell>
          <cell r="K117">
            <v>193</v>
          </cell>
          <cell r="L117">
            <v>40</v>
          </cell>
          <cell r="M117">
            <v>1125</v>
          </cell>
          <cell r="N117">
            <v>158</v>
          </cell>
          <cell r="O117">
            <v>48</v>
          </cell>
          <cell r="P117">
            <v>1441</v>
          </cell>
          <cell r="Q117">
            <v>227</v>
          </cell>
          <cell r="R117">
            <v>43</v>
          </cell>
          <cell r="S117">
            <v>1126</v>
          </cell>
          <cell r="T117">
            <v>179</v>
          </cell>
          <cell r="U117">
            <v>21</v>
          </cell>
          <cell r="V117">
            <v>548</v>
          </cell>
          <cell r="W117">
            <v>354</v>
          </cell>
          <cell r="X117">
            <v>251</v>
          </cell>
          <cell r="Y117">
            <v>7034</v>
          </cell>
          <cell r="Z117">
            <v>1341</v>
          </cell>
          <cell r="AA117">
            <v>28.023904382470121</v>
          </cell>
          <cell r="AB117">
            <v>5.3426294820717128</v>
          </cell>
          <cell r="AC117">
            <v>2</v>
          </cell>
          <cell r="AD117">
            <v>2</v>
          </cell>
          <cell r="AE117">
            <v>2</v>
          </cell>
        </row>
        <row r="118">
          <cell r="A118" t="str">
            <v>A1465</v>
          </cell>
          <cell r="B118" t="str">
            <v>ALDY CIPTHA PRIMANDA</v>
          </cell>
          <cell r="C118">
            <v>20</v>
          </cell>
          <cell r="D118">
            <v>394</v>
          </cell>
          <cell r="E118">
            <v>81</v>
          </cell>
          <cell r="F118">
            <v>49</v>
          </cell>
          <cell r="G118">
            <v>1129</v>
          </cell>
          <cell r="H118">
            <v>211</v>
          </cell>
          <cell r="I118">
            <v>46</v>
          </cell>
          <cell r="J118">
            <v>1047</v>
          </cell>
          <cell r="K118">
            <v>195</v>
          </cell>
          <cell r="L118">
            <v>39</v>
          </cell>
          <cell r="M118">
            <v>975</v>
          </cell>
          <cell r="N118">
            <v>159</v>
          </cell>
          <cell r="O118">
            <v>45</v>
          </cell>
          <cell r="P118">
            <v>1048</v>
          </cell>
          <cell r="Q118">
            <v>167</v>
          </cell>
          <cell r="R118">
            <v>36</v>
          </cell>
          <cell r="S118">
            <v>920</v>
          </cell>
          <cell r="T118">
            <v>159</v>
          </cell>
          <cell r="U118">
            <v>18</v>
          </cell>
          <cell r="V118">
            <v>413</v>
          </cell>
          <cell r="W118">
            <v>294</v>
          </cell>
          <cell r="X118">
            <v>253</v>
          </cell>
          <cell r="Y118">
            <v>5926</v>
          </cell>
          <cell r="Z118">
            <v>1266</v>
          </cell>
          <cell r="AA118">
            <v>23.42292490118577</v>
          </cell>
          <cell r="AB118">
            <v>5.0039525691699609</v>
          </cell>
          <cell r="AC118">
            <v>1</v>
          </cell>
          <cell r="AD118">
            <v>2</v>
          </cell>
          <cell r="AE118">
            <v>2</v>
          </cell>
        </row>
        <row r="119">
          <cell r="A119" t="str">
            <v>A1525</v>
          </cell>
          <cell r="B119" t="str">
            <v>MARSIDAH</v>
          </cell>
          <cell r="C119">
            <v>20</v>
          </cell>
          <cell r="D119">
            <v>513</v>
          </cell>
          <cell r="E119">
            <v>100</v>
          </cell>
          <cell r="F119">
            <v>41</v>
          </cell>
          <cell r="G119">
            <v>957</v>
          </cell>
          <cell r="H119">
            <v>178</v>
          </cell>
          <cell r="I119">
            <v>49</v>
          </cell>
          <cell r="J119">
            <v>1168</v>
          </cell>
          <cell r="K119">
            <v>203</v>
          </cell>
          <cell r="L119">
            <v>45</v>
          </cell>
          <cell r="M119">
            <v>1078</v>
          </cell>
          <cell r="N119">
            <v>196</v>
          </cell>
          <cell r="O119">
            <v>49</v>
          </cell>
          <cell r="P119">
            <v>1098</v>
          </cell>
          <cell r="Q119">
            <v>202</v>
          </cell>
          <cell r="R119">
            <v>46</v>
          </cell>
          <cell r="S119">
            <v>1402</v>
          </cell>
          <cell r="T119">
            <v>195</v>
          </cell>
          <cell r="U119">
            <v>21</v>
          </cell>
          <cell r="V119">
            <v>619</v>
          </cell>
          <cell r="W119">
            <v>450</v>
          </cell>
          <cell r="X119">
            <v>271</v>
          </cell>
          <cell r="Y119">
            <v>6835</v>
          </cell>
          <cell r="Z119">
            <v>1524</v>
          </cell>
          <cell r="AA119">
            <v>25.221402214022142</v>
          </cell>
          <cell r="AB119">
            <v>5.6236162361623618</v>
          </cell>
          <cell r="AC119">
            <v>1</v>
          </cell>
          <cell r="AD119">
            <v>2</v>
          </cell>
          <cell r="AE119">
            <v>2</v>
          </cell>
        </row>
        <row r="120">
          <cell r="A120" t="str">
            <v>A1531</v>
          </cell>
          <cell r="B120" t="str">
            <v>ERIN ALFINATA</v>
          </cell>
          <cell r="C120">
            <v>16</v>
          </cell>
          <cell r="D120">
            <v>399</v>
          </cell>
          <cell r="E120">
            <v>96</v>
          </cell>
          <cell r="F120">
            <v>36</v>
          </cell>
          <cell r="G120">
            <v>897</v>
          </cell>
          <cell r="H120">
            <v>174</v>
          </cell>
          <cell r="I120">
            <v>39</v>
          </cell>
          <cell r="J120">
            <v>1032</v>
          </cell>
          <cell r="K120">
            <v>213</v>
          </cell>
          <cell r="L120">
            <v>38</v>
          </cell>
          <cell r="M120">
            <v>1101</v>
          </cell>
          <cell r="N120">
            <v>219</v>
          </cell>
          <cell r="O120">
            <v>47</v>
          </cell>
          <cell r="P120">
            <v>1236</v>
          </cell>
          <cell r="Q120">
            <v>195</v>
          </cell>
          <cell r="R120">
            <v>45</v>
          </cell>
          <cell r="S120">
            <v>1203</v>
          </cell>
          <cell r="T120">
            <v>210</v>
          </cell>
          <cell r="U120">
            <v>21</v>
          </cell>
          <cell r="V120">
            <v>522</v>
          </cell>
          <cell r="W120">
            <v>388</v>
          </cell>
          <cell r="X120">
            <v>242</v>
          </cell>
          <cell r="Y120">
            <v>6390</v>
          </cell>
          <cell r="Z120">
            <v>1495</v>
          </cell>
          <cell r="AA120">
            <v>26.404958677685951</v>
          </cell>
          <cell r="AB120">
            <v>6.1776859504132231</v>
          </cell>
          <cell r="AC120">
            <v>2</v>
          </cell>
          <cell r="AD120">
            <v>3</v>
          </cell>
          <cell r="AE120">
            <v>3</v>
          </cell>
        </row>
        <row r="121">
          <cell r="A121" t="str">
            <v>A1539</v>
          </cell>
          <cell r="B121" t="str">
            <v>ERLINA AMBAR ANGGITA PUTRI</v>
          </cell>
          <cell r="C121" t="str">
            <v/>
          </cell>
          <cell r="D121" t="str">
            <v/>
          </cell>
          <cell r="E121" t="str">
            <v/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 t="str">
            <v/>
          </cell>
          <cell r="V121" t="str">
            <v/>
          </cell>
          <cell r="W121" t="str">
            <v/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</row>
        <row r="122">
          <cell r="A122" t="str">
            <v>A1556</v>
          </cell>
          <cell r="B122" t="str">
            <v>ISMA AUDIA PRABAWATI</v>
          </cell>
          <cell r="C122">
            <v>19</v>
          </cell>
          <cell r="D122">
            <v>421</v>
          </cell>
          <cell r="E122">
            <v>78</v>
          </cell>
          <cell r="F122">
            <v>49</v>
          </cell>
          <cell r="G122">
            <v>1177</v>
          </cell>
          <cell r="H122">
            <v>185</v>
          </cell>
          <cell r="I122">
            <v>48</v>
          </cell>
          <cell r="J122">
            <v>1158</v>
          </cell>
          <cell r="K122">
            <v>204</v>
          </cell>
          <cell r="L122">
            <v>42</v>
          </cell>
          <cell r="M122">
            <v>1036</v>
          </cell>
          <cell r="N122">
            <v>158</v>
          </cell>
          <cell r="O122">
            <v>47</v>
          </cell>
          <cell r="P122">
            <v>1176</v>
          </cell>
          <cell r="Q122">
            <v>178</v>
          </cell>
          <cell r="R122">
            <v>31</v>
          </cell>
          <cell r="S122">
            <v>847</v>
          </cell>
          <cell r="T122">
            <v>143</v>
          </cell>
          <cell r="U122">
            <v>22</v>
          </cell>
          <cell r="V122">
            <v>537</v>
          </cell>
          <cell r="W122">
            <v>397</v>
          </cell>
          <cell r="X122">
            <v>258</v>
          </cell>
          <cell r="Y122">
            <v>6352</v>
          </cell>
          <cell r="Z122">
            <v>1343</v>
          </cell>
          <cell r="AA122">
            <v>24.620155038759691</v>
          </cell>
          <cell r="AB122">
            <v>5.2054263565891477</v>
          </cell>
          <cell r="AC122">
            <v>1</v>
          </cell>
          <cell r="AD122">
            <v>2</v>
          </cell>
          <cell r="AE122">
            <v>2</v>
          </cell>
        </row>
        <row r="123">
          <cell r="A123" t="str">
            <v>A1640</v>
          </cell>
          <cell r="B123" t="str">
            <v>MARINTAN GULTOM</v>
          </cell>
          <cell r="C123" t="str">
            <v/>
          </cell>
          <cell r="D123" t="str">
            <v/>
          </cell>
          <cell r="E123" t="str">
            <v/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 t="str">
            <v/>
          </cell>
          <cell r="V123" t="str">
            <v/>
          </cell>
          <cell r="W123" t="str">
            <v/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</row>
        <row r="124">
          <cell r="A124" t="str">
            <v>A1641</v>
          </cell>
          <cell r="B124" t="str">
            <v>MUGHAYATSYAH</v>
          </cell>
          <cell r="C124">
            <v>16</v>
          </cell>
          <cell r="D124">
            <v>231</v>
          </cell>
          <cell r="E124">
            <v>51</v>
          </cell>
          <cell r="F124">
            <v>29</v>
          </cell>
          <cell r="G124">
            <v>511</v>
          </cell>
          <cell r="H124">
            <v>73</v>
          </cell>
          <cell r="I124">
            <v>32</v>
          </cell>
          <cell r="J124">
            <v>599</v>
          </cell>
          <cell r="K124">
            <v>117</v>
          </cell>
          <cell r="L124">
            <v>29</v>
          </cell>
          <cell r="M124">
            <v>548</v>
          </cell>
          <cell r="N124">
            <v>78</v>
          </cell>
          <cell r="O124">
            <v>24</v>
          </cell>
          <cell r="P124">
            <v>506</v>
          </cell>
          <cell r="Q124">
            <v>84</v>
          </cell>
          <cell r="R124">
            <v>0</v>
          </cell>
          <cell r="S124">
            <v>0</v>
          </cell>
          <cell r="T124">
            <v>0</v>
          </cell>
          <cell r="U124" t="str">
            <v/>
          </cell>
          <cell r="V124" t="str">
            <v/>
          </cell>
          <cell r="W124" t="str">
            <v/>
          </cell>
          <cell r="X124">
            <v>130</v>
          </cell>
          <cell r="Y124">
            <v>2395</v>
          </cell>
          <cell r="Z124">
            <v>403</v>
          </cell>
          <cell r="AA124">
            <v>18.423076923076923</v>
          </cell>
          <cell r="AB124">
            <v>3.1</v>
          </cell>
          <cell r="AC124">
            <v>0</v>
          </cell>
          <cell r="AD124">
            <v>2</v>
          </cell>
          <cell r="AE124">
            <v>2</v>
          </cell>
        </row>
        <row r="125">
          <cell r="A125" t="str">
            <v>A1645</v>
          </cell>
          <cell r="B125" t="str">
            <v>ANDIKA SAPUTRA</v>
          </cell>
          <cell r="C125" t="str">
            <v/>
          </cell>
          <cell r="D125" t="str">
            <v/>
          </cell>
          <cell r="E125" t="str">
            <v/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 t="str">
            <v/>
          </cell>
          <cell r="V125" t="str">
            <v/>
          </cell>
          <cell r="W125" t="str">
            <v/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</row>
        <row r="126">
          <cell r="A126" t="str">
            <v>A1648</v>
          </cell>
          <cell r="B126" t="str">
            <v>RIA NURI</v>
          </cell>
          <cell r="C126" t="str">
            <v/>
          </cell>
          <cell r="D126" t="str">
            <v/>
          </cell>
          <cell r="E126" t="str">
            <v/>
          </cell>
          <cell r="F126">
            <v>0</v>
          </cell>
          <cell r="G126">
            <v>0</v>
          </cell>
          <cell r="H126">
            <v>0</v>
          </cell>
          <cell r="I126">
            <v>1</v>
          </cell>
          <cell r="J126">
            <v>9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 t="str">
            <v/>
          </cell>
          <cell r="V126" t="str">
            <v/>
          </cell>
          <cell r="W126" t="str">
            <v/>
          </cell>
          <cell r="X126">
            <v>1</v>
          </cell>
          <cell r="Y126">
            <v>9</v>
          </cell>
          <cell r="Z126">
            <v>0</v>
          </cell>
          <cell r="AA126">
            <v>9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</row>
        <row r="127">
          <cell r="A127" t="str">
            <v>A1651</v>
          </cell>
          <cell r="B127" t="str">
            <v>NUR ROMADANI FITRIANA</v>
          </cell>
          <cell r="C127">
            <v>20</v>
          </cell>
          <cell r="D127">
            <v>542</v>
          </cell>
          <cell r="E127">
            <v>117</v>
          </cell>
          <cell r="F127">
            <v>36</v>
          </cell>
          <cell r="G127">
            <v>920</v>
          </cell>
          <cell r="H127">
            <v>178</v>
          </cell>
          <cell r="I127">
            <v>43</v>
          </cell>
          <cell r="J127">
            <v>1204</v>
          </cell>
          <cell r="K127">
            <v>216</v>
          </cell>
          <cell r="L127">
            <v>30</v>
          </cell>
          <cell r="M127">
            <v>840</v>
          </cell>
          <cell r="N127">
            <v>138</v>
          </cell>
          <cell r="O127">
            <v>34</v>
          </cell>
          <cell r="P127">
            <v>1015</v>
          </cell>
          <cell r="Q127">
            <v>193</v>
          </cell>
          <cell r="R127">
            <v>43</v>
          </cell>
          <cell r="S127">
            <v>1400</v>
          </cell>
          <cell r="T127">
            <v>212</v>
          </cell>
          <cell r="U127">
            <v>20</v>
          </cell>
          <cell r="V127">
            <v>557</v>
          </cell>
          <cell r="W127">
            <v>424</v>
          </cell>
          <cell r="X127">
            <v>226</v>
          </cell>
          <cell r="Y127">
            <v>6478</v>
          </cell>
          <cell r="Z127">
            <v>1478</v>
          </cell>
          <cell r="AA127">
            <v>28.663716814159294</v>
          </cell>
          <cell r="AB127">
            <v>6.5398230088495577</v>
          </cell>
          <cell r="AC127">
            <v>2</v>
          </cell>
          <cell r="AD127">
            <v>3</v>
          </cell>
          <cell r="AE127">
            <v>3</v>
          </cell>
        </row>
        <row r="128">
          <cell r="A128" t="str">
            <v>A1652</v>
          </cell>
          <cell r="B128" t="str">
            <v>ADINDA PUTRI AMALIA</v>
          </cell>
          <cell r="C128">
            <v>20</v>
          </cell>
          <cell r="D128">
            <v>480</v>
          </cell>
          <cell r="E128">
            <v>91</v>
          </cell>
          <cell r="F128">
            <v>21</v>
          </cell>
          <cell r="G128">
            <v>460</v>
          </cell>
          <cell r="H128">
            <v>64</v>
          </cell>
          <cell r="I128">
            <v>20</v>
          </cell>
          <cell r="J128">
            <v>435</v>
          </cell>
          <cell r="K128">
            <v>67</v>
          </cell>
          <cell r="L128">
            <v>23</v>
          </cell>
          <cell r="M128">
            <v>545</v>
          </cell>
          <cell r="N128">
            <v>111</v>
          </cell>
          <cell r="O128">
            <v>22</v>
          </cell>
          <cell r="P128">
            <v>631</v>
          </cell>
          <cell r="Q128">
            <v>90</v>
          </cell>
          <cell r="R128">
            <v>34</v>
          </cell>
          <cell r="S128">
            <v>795</v>
          </cell>
          <cell r="T128">
            <v>131</v>
          </cell>
          <cell r="U128">
            <v>15</v>
          </cell>
          <cell r="V128">
            <v>311</v>
          </cell>
          <cell r="W128">
            <v>226</v>
          </cell>
          <cell r="X128">
            <v>155</v>
          </cell>
          <cell r="Y128">
            <v>3657</v>
          </cell>
          <cell r="Z128">
            <v>780</v>
          </cell>
          <cell r="AA128">
            <v>23.593548387096774</v>
          </cell>
          <cell r="AB128">
            <v>5.032258064516129</v>
          </cell>
          <cell r="AC128">
            <v>1</v>
          </cell>
          <cell r="AD128">
            <v>2</v>
          </cell>
          <cell r="AE128">
            <v>2</v>
          </cell>
        </row>
        <row r="129">
          <cell r="A129" t="str">
            <v>A1653</v>
          </cell>
          <cell r="B129" t="str">
            <v>PURWA BIRAWA</v>
          </cell>
          <cell r="C129" t="str">
            <v/>
          </cell>
          <cell r="D129" t="str">
            <v/>
          </cell>
          <cell r="E129" t="str">
            <v/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 t="str">
            <v/>
          </cell>
          <cell r="V129" t="str">
            <v/>
          </cell>
          <cell r="W129" t="str">
            <v/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</row>
        <row r="130">
          <cell r="A130" t="str">
            <v>A1669</v>
          </cell>
          <cell r="B130" t="str">
            <v>CINTIA ANINDA HEKA SHAFIRA</v>
          </cell>
          <cell r="C130">
            <v>19</v>
          </cell>
          <cell r="D130">
            <v>404</v>
          </cell>
          <cell r="E130">
            <v>91</v>
          </cell>
          <cell r="F130">
            <v>43</v>
          </cell>
          <cell r="G130">
            <v>1149</v>
          </cell>
          <cell r="H130">
            <v>236</v>
          </cell>
          <cell r="I130">
            <v>38</v>
          </cell>
          <cell r="J130">
            <v>1093</v>
          </cell>
          <cell r="K130">
            <v>174</v>
          </cell>
          <cell r="L130">
            <v>36</v>
          </cell>
          <cell r="M130">
            <v>1057</v>
          </cell>
          <cell r="N130">
            <v>191</v>
          </cell>
          <cell r="O130">
            <v>36</v>
          </cell>
          <cell r="P130">
            <v>961</v>
          </cell>
          <cell r="Q130">
            <v>154</v>
          </cell>
          <cell r="R130">
            <v>38</v>
          </cell>
          <cell r="S130">
            <v>1241</v>
          </cell>
          <cell r="T130">
            <v>187</v>
          </cell>
          <cell r="U130">
            <v>18</v>
          </cell>
          <cell r="V130">
            <v>550</v>
          </cell>
          <cell r="W130">
            <v>448</v>
          </cell>
          <cell r="X130">
            <v>228</v>
          </cell>
          <cell r="Y130">
            <v>6455</v>
          </cell>
          <cell r="Z130">
            <v>1481</v>
          </cell>
          <cell r="AA130">
            <v>28.311403508771932</v>
          </cell>
          <cell r="AB130">
            <v>6.4956140350877192</v>
          </cell>
          <cell r="AC130">
            <v>2</v>
          </cell>
          <cell r="AD130">
            <v>3</v>
          </cell>
          <cell r="AE130">
            <v>3</v>
          </cell>
        </row>
        <row r="131">
          <cell r="A131" t="str">
            <v>A1703</v>
          </cell>
          <cell r="B131" t="str">
            <v>ARANDO PASTIYANDRA</v>
          </cell>
          <cell r="C131">
            <v>18</v>
          </cell>
          <cell r="D131">
            <v>420</v>
          </cell>
          <cell r="E131">
            <v>83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 t="str">
            <v/>
          </cell>
          <cell r="V131" t="str">
            <v/>
          </cell>
          <cell r="W131" t="str">
            <v/>
          </cell>
          <cell r="X131">
            <v>18</v>
          </cell>
          <cell r="Y131">
            <v>420</v>
          </cell>
          <cell r="Z131">
            <v>83</v>
          </cell>
          <cell r="AA131">
            <v>23.333333333333332</v>
          </cell>
          <cell r="AB131">
            <v>4.6111111111111107</v>
          </cell>
          <cell r="AC131">
            <v>1</v>
          </cell>
          <cell r="AD131">
            <v>2</v>
          </cell>
          <cell r="AE131">
            <v>2</v>
          </cell>
        </row>
        <row r="132">
          <cell r="A132" t="str">
            <v>A1717</v>
          </cell>
          <cell r="B132" t="str">
            <v>KARTIKA PURNOMO</v>
          </cell>
          <cell r="C132" t="str">
            <v/>
          </cell>
          <cell r="D132" t="str">
            <v/>
          </cell>
          <cell r="E132" t="str">
            <v/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 t="str">
            <v/>
          </cell>
          <cell r="V132" t="str">
            <v/>
          </cell>
          <cell r="W132" t="str">
            <v/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</row>
        <row r="133">
          <cell r="A133" t="str">
            <v>A1719</v>
          </cell>
          <cell r="B133" t="str">
            <v>WILIAM DAVID HANJAYA</v>
          </cell>
          <cell r="C133" t="str">
            <v/>
          </cell>
          <cell r="D133" t="str">
            <v/>
          </cell>
          <cell r="E133" t="str">
            <v/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 t="str">
            <v/>
          </cell>
          <cell r="V133" t="str">
            <v/>
          </cell>
          <cell r="W133" t="str">
            <v/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</row>
        <row r="134">
          <cell r="A134" t="str">
            <v>A1721</v>
          </cell>
          <cell r="B134" t="str">
            <v>MEGA AUDILIA</v>
          </cell>
          <cell r="C134">
            <v>20</v>
          </cell>
          <cell r="D134">
            <v>505</v>
          </cell>
          <cell r="E134">
            <v>124</v>
          </cell>
          <cell r="F134">
            <v>49</v>
          </cell>
          <cell r="G134">
            <v>1213</v>
          </cell>
          <cell r="H134">
            <v>239</v>
          </cell>
          <cell r="I134">
            <v>48</v>
          </cell>
          <cell r="J134">
            <v>1385</v>
          </cell>
          <cell r="K134">
            <v>256</v>
          </cell>
          <cell r="L134">
            <v>44</v>
          </cell>
          <cell r="M134">
            <v>1236</v>
          </cell>
          <cell r="N134">
            <v>218</v>
          </cell>
          <cell r="O134">
            <v>50</v>
          </cell>
          <cell r="P134">
            <v>1310</v>
          </cell>
          <cell r="Q134">
            <v>224</v>
          </cell>
          <cell r="R134">
            <v>45</v>
          </cell>
          <cell r="S134">
            <v>1450</v>
          </cell>
          <cell r="T134">
            <v>273</v>
          </cell>
          <cell r="U134">
            <v>22</v>
          </cell>
          <cell r="V134">
            <v>710</v>
          </cell>
          <cell r="W134">
            <v>538</v>
          </cell>
          <cell r="X134">
            <v>278</v>
          </cell>
          <cell r="Y134">
            <v>7809</v>
          </cell>
          <cell r="Z134">
            <v>1872</v>
          </cell>
          <cell r="AA134">
            <v>28.089928057553958</v>
          </cell>
          <cell r="AB134">
            <v>6.7338129496402876</v>
          </cell>
          <cell r="AC134">
            <v>2</v>
          </cell>
          <cell r="AD134">
            <v>3</v>
          </cell>
          <cell r="AE134">
            <v>3</v>
          </cell>
        </row>
        <row r="135">
          <cell r="A135" t="str">
            <v>A1728</v>
          </cell>
          <cell r="B135" t="str">
            <v>AYU TRI LESTARI</v>
          </cell>
          <cell r="C135">
            <v>19</v>
          </cell>
          <cell r="D135">
            <v>444</v>
          </cell>
          <cell r="E135">
            <v>103</v>
          </cell>
          <cell r="F135">
            <v>49</v>
          </cell>
          <cell r="G135">
            <v>1138</v>
          </cell>
          <cell r="H135">
            <v>191</v>
          </cell>
          <cell r="I135">
            <v>45</v>
          </cell>
          <cell r="J135">
            <v>1022</v>
          </cell>
          <cell r="K135">
            <v>183</v>
          </cell>
          <cell r="L135">
            <v>33</v>
          </cell>
          <cell r="M135">
            <v>819</v>
          </cell>
          <cell r="N135">
            <v>171</v>
          </cell>
          <cell r="O135">
            <v>41</v>
          </cell>
          <cell r="P135">
            <v>880</v>
          </cell>
          <cell r="Q135">
            <v>174</v>
          </cell>
          <cell r="R135">
            <v>35</v>
          </cell>
          <cell r="S135">
            <v>948</v>
          </cell>
          <cell r="T135">
            <v>157</v>
          </cell>
          <cell r="U135">
            <v>19</v>
          </cell>
          <cell r="V135">
            <v>556</v>
          </cell>
          <cell r="W135">
            <v>436</v>
          </cell>
          <cell r="X135">
            <v>241</v>
          </cell>
          <cell r="Y135">
            <v>5807</v>
          </cell>
          <cell r="Z135">
            <v>1415</v>
          </cell>
          <cell r="AA135">
            <v>24.095435684647303</v>
          </cell>
          <cell r="AB135">
            <v>5.8713692946058087</v>
          </cell>
          <cell r="AC135">
            <v>1</v>
          </cell>
          <cell r="AD135">
            <v>2</v>
          </cell>
          <cell r="AE135">
            <v>2</v>
          </cell>
        </row>
        <row r="136">
          <cell r="A136" t="str">
            <v>A1755</v>
          </cell>
          <cell r="B136" t="str">
            <v>TIFANI ADELIA SYAFITRI</v>
          </cell>
          <cell r="C136">
            <v>18</v>
          </cell>
          <cell r="D136">
            <v>471</v>
          </cell>
          <cell r="E136">
            <v>94</v>
          </cell>
          <cell r="F136">
            <v>50</v>
          </cell>
          <cell r="G136">
            <v>1341</v>
          </cell>
          <cell r="H136">
            <v>265</v>
          </cell>
          <cell r="I136">
            <v>48</v>
          </cell>
          <cell r="J136">
            <v>1301</v>
          </cell>
          <cell r="K136">
            <v>248</v>
          </cell>
          <cell r="L136">
            <v>43</v>
          </cell>
          <cell r="M136">
            <v>1171</v>
          </cell>
          <cell r="N136">
            <v>213</v>
          </cell>
          <cell r="O136">
            <v>48</v>
          </cell>
          <cell r="P136">
            <v>1346</v>
          </cell>
          <cell r="Q136">
            <v>202</v>
          </cell>
          <cell r="R136">
            <v>43</v>
          </cell>
          <cell r="S136">
            <v>1170</v>
          </cell>
          <cell r="T136">
            <v>230</v>
          </cell>
          <cell r="U136">
            <v>20</v>
          </cell>
          <cell r="V136">
            <v>419</v>
          </cell>
          <cell r="W136">
            <v>314</v>
          </cell>
          <cell r="X136">
            <v>270</v>
          </cell>
          <cell r="Y136">
            <v>7219</v>
          </cell>
          <cell r="Z136">
            <v>1566</v>
          </cell>
          <cell r="AA136">
            <v>26.737037037037037</v>
          </cell>
          <cell r="AB136">
            <v>5.8</v>
          </cell>
          <cell r="AC136">
            <v>2</v>
          </cell>
          <cell r="AD136">
            <v>2</v>
          </cell>
          <cell r="AE136">
            <v>2</v>
          </cell>
        </row>
        <row r="137">
          <cell r="A137" t="str">
            <v>A1761</v>
          </cell>
          <cell r="B137" t="str">
            <v>ALDI KURNIAWAN</v>
          </cell>
          <cell r="C137" t="str">
            <v/>
          </cell>
          <cell r="D137" t="str">
            <v/>
          </cell>
          <cell r="E137" t="str">
            <v/>
          </cell>
          <cell r="F137">
            <v>1</v>
          </cell>
          <cell r="G137">
            <v>18</v>
          </cell>
          <cell r="H137">
            <v>6</v>
          </cell>
          <cell r="I137">
            <v>0</v>
          </cell>
          <cell r="J137">
            <v>0</v>
          </cell>
          <cell r="K137">
            <v>0</v>
          </cell>
          <cell r="L137">
            <v>21</v>
          </cell>
          <cell r="M137">
            <v>558</v>
          </cell>
          <cell r="N137">
            <v>88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 t="str">
            <v/>
          </cell>
          <cell r="V137" t="str">
            <v/>
          </cell>
          <cell r="W137" t="str">
            <v/>
          </cell>
          <cell r="X137">
            <v>22</v>
          </cell>
          <cell r="Y137">
            <v>576</v>
          </cell>
          <cell r="Z137">
            <v>94</v>
          </cell>
          <cell r="AA137">
            <v>26.181818181818183</v>
          </cell>
          <cell r="AB137">
            <v>4.2727272727272725</v>
          </cell>
          <cell r="AC137">
            <v>2</v>
          </cell>
          <cell r="AD137">
            <v>2</v>
          </cell>
          <cell r="AE137">
            <v>2</v>
          </cell>
        </row>
        <row r="138">
          <cell r="A138" t="str">
            <v>A1762</v>
          </cell>
          <cell r="B138" t="str">
            <v>MUTAHIR ALI</v>
          </cell>
          <cell r="C138">
            <v>16</v>
          </cell>
          <cell r="D138">
            <v>400</v>
          </cell>
          <cell r="E138">
            <v>105</v>
          </cell>
          <cell r="F138">
            <v>48</v>
          </cell>
          <cell r="G138">
            <v>1106</v>
          </cell>
          <cell r="H138">
            <v>214</v>
          </cell>
          <cell r="I138">
            <v>47</v>
          </cell>
          <cell r="J138">
            <v>1145</v>
          </cell>
          <cell r="K138">
            <v>203</v>
          </cell>
          <cell r="L138">
            <v>39</v>
          </cell>
          <cell r="M138">
            <v>944</v>
          </cell>
          <cell r="N138">
            <v>190</v>
          </cell>
          <cell r="O138">
            <v>44</v>
          </cell>
          <cell r="P138">
            <v>1114</v>
          </cell>
          <cell r="Q138">
            <v>208</v>
          </cell>
          <cell r="R138">
            <v>45</v>
          </cell>
          <cell r="S138">
            <v>1006</v>
          </cell>
          <cell r="T138">
            <v>203</v>
          </cell>
          <cell r="U138">
            <v>22</v>
          </cell>
          <cell r="V138">
            <v>477</v>
          </cell>
          <cell r="W138">
            <v>349</v>
          </cell>
          <cell r="X138">
            <v>261</v>
          </cell>
          <cell r="Y138">
            <v>6192</v>
          </cell>
          <cell r="Z138">
            <v>1472</v>
          </cell>
          <cell r="AA138">
            <v>23.724137931034484</v>
          </cell>
          <cell r="AB138">
            <v>5.6398467432950188</v>
          </cell>
          <cell r="AC138">
            <v>1</v>
          </cell>
          <cell r="AD138">
            <v>2</v>
          </cell>
          <cell r="AE138">
            <v>2</v>
          </cell>
        </row>
        <row r="139">
          <cell r="A139" t="str">
            <v>A1766</v>
          </cell>
          <cell r="B139" t="str">
            <v>ELIZABETH PARAMITA</v>
          </cell>
          <cell r="C139">
            <v>7</v>
          </cell>
          <cell r="D139">
            <v>182</v>
          </cell>
          <cell r="E139">
            <v>35</v>
          </cell>
          <cell r="F139">
            <v>0</v>
          </cell>
          <cell r="G139">
            <v>0</v>
          </cell>
          <cell r="H139">
            <v>0</v>
          </cell>
          <cell r="I139">
            <v>1</v>
          </cell>
          <cell r="J139">
            <v>42</v>
          </cell>
          <cell r="K139">
            <v>9</v>
          </cell>
          <cell r="L139">
            <v>35</v>
          </cell>
          <cell r="M139">
            <v>983</v>
          </cell>
          <cell r="N139">
            <v>154</v>
          </cell>
          <cell r="O139">
            <v>46</v>
          </cell>
          <cell r="P139">
            <v>1391</v>
          </cell>
          <cell r="Q139">
            <v>226</v>
          </cell>
          <cell r="R139">
            <v>43</v>
          </cell>
          <cell r="S139">
            <v>1078</v>
          </cell>
          <cell r="T139">
            <v>181</v>
          </cell>
          <cell r="U139">
            <v>21</v>
          </cell>
          <cell r="V139">
            <v>491</v>
          </cell>
          <cell r="W139">
            <v>373</v>
          </cell>
          <cell r="X139">
            <v>153</v>
          </cell>
          <cell r="Y139">
            <v>4167</v>
          </cell>
          <cell r="Z139">
            <v>978</v>
          </cell>
          <cell r="AA139">
            <v>27.235294117647058</v>
          </cell>
          <cell r="AB139">
            <v>6.3921568627450984</v>
          </cell>
          <cell r="AC139">
            <v>2</v>
          </cell>
          <cell r="AD139">
            <v>3</v>
          </cell>
          <cell r="AE139">
            <v>3</v>
          </cell>
        </row>
        <row r="140">
          <cell r="A140" t="str">
            <v>A1773</v>
          </cell>
          <cell r="B140" t="str">
            <v>MELINIA WINDY ERLIYA</v>
          </cell>
          <cell r="C140">
            <v>20</v>
          </cell>
          <cell r="D140">
            <v>416</v>
          </cell>
          <cell r="E140">
            <v>94</v>
          </cell>
          <cell r="F140">
            <v>49</v>
          </cell>
          <cell r="G140">
            <v>1335</v>
          </cell>
          <cell r="H140">
            <v>228</v>
          </cell>
          <cell r="I140">
            <v>44</v>
          </cell>
          <cell r="J140">
            <v>1332</v>
          </cell>
          <cell r="K140">
            <v>231</v>
          </cell>
          <cell r="L140">
            <v>43</v>
          </cell>
          <cell r="M140">
            <v>1267</v>
          </cell>
          <cell r="N140">
            <v>186</v>
          </cell>
          <cell r="O140">
            <v>50</v>
          </cell>
          <cell r="P140">
            <v>1473</v>
          </cell>
          <cell r="Q140">
            <v>236</v>
          </cell>
          <cell r="R140">
            <v>43</v>
          </cell>
          <cell r="S140">
            <v>991</v>
          </cell>
          <cell r="T140">
            <v>186</v>
          </cell>
          <cell r="U140">
            <v>20</v>
          </cell>
          <cell r="V140">
            <v>467</v>
          </cell>
          <cell r="W140">
            <v>344</v>
          </cell>
          <cell r="X140">
            <v>269</v>
          </cell>
          <cell r="Y140">
            <v>7281</v>
          </cell>
          <cell r="Z140">
            <v>1505</v>
          </cell>
          <cell r="AA140">
            <v>27.066914498141266</v>
          </cell>
          <cell r="AB140">
            <v>5.5947955390334574</v>
          </cell>
          <cell r="AC140">
            <v>2</v>
          </cell>
          <cell r="AD140">
            <v>2</v>
          </cell>
          <cell r="AE140">
            <v>2</v>
          </cell>
        </row>
        <row r="141">
          <cell r="A141" t="str">
            <v>A1774</v>
          </cell>
          <cell r="B141" t="str">
            <v>MARIA DEWI TIRTA PERWITA SARI PERWITA SARI</v>
          </cell>
          <cell r="C141">
            <v>17</v>
          </cell>
          <cell r="D141">
            <v>438</v>
          </cell>
          <cell r="E141">
            <v>91</v>
          </cell>
          <cell r="F141">
            <v>48</v>
          </cell>
          <cell r="G141">
            <v>1348</v>
          </cell>
          <cell r="H141">
            <v>251</v>
          </cell>
          <cell r="I141">
            <v>47</v>
          </cell>
          <cell r="J141">
            <v>1459</v>
          </cell>
          <cell r="K141">
            <v>249</v>
          </cell>
          <cell r="L141">
            <v>42</v>
          </cell>
          <cell r="M141">
            <v>1224</v>
          </cell>
          <cell r="N141">
            <v>218</v>
          </cell>
          <cell r="O141">
            <v>38</v>
          </cell>
          <cell r="P141">
            <v>1208</v>
          </cell>
          <cell r="Q141">
            <v>229</v>
          </cell>
          <cell r="R141">
            <v>36</v>
          </cell>
          <cell r="S141">
            <v>1009</v>
          </cell>
          <cell r="T141">
            <v>173</v>
          </cell>
          <cell r="U141">
            <v>20</v>
          </cell>
          <cell r="V141">
            <v>546</v>
          </cell>
          <cell r="W141">
            <v>422</v>
          </cell>
          <cell r="X141">
            <v>248</v>
          </cell>
          <cell r="Y141">
            <v>7232</v>
          </cell>
          <cell r="Z141">
            <v>1633</v>
          </cell>
          <cell r="AA141">
            <v>29.161290322580644</v>
          </cell>
          <cell r="AB141">
            <v>6.584677419354839</v>
          </cell>
          <cell r="AC141">
            <v>2</v>
          </cell>
          <cell r="AD141">
            <v>3</v>
          </cell>
          <cell r="AE141">
            <v>3</v>
          </cell>
        </row>
        <row r="142">
          <cell r="A142" t="str">
            <v>A1776</v>
          </cell>
          <cell r="B142" t="str">
            <v>ANNISA SEPTIANA</v>
          </cell>
          <cell r="C142">
            <v>20</v>
          </cell>
          <cell r="D142">
            <v>481</v>
          </cell>
          <cell r="E142">
            <v>111</v>
          </cell>
          <cell r="F142">
            <v>48</v>
          </cell>
          <cell r="G142">
            <v>1224</v>
          </cell>
          <cell r="H142">
            <v>231</v>
          </cell>
          <cell r="I142">
            <v>47</v>
          </cell>
          <cell r="J142">
            <v>1317</v>
          </cell>
          <cell r="K142">
            <v>230</v>
          </cell>
          <cell r="L142">
            <v>44</v>
          </cell>
          <cell r="M142">
            <v>1134</v>
          </cell>
          <cell r="N142">
            <v>211</v>
          </cell>
          <cell r="O142">
            <v>50</v>
          </cell>
          <cell r="P142">
            <v>1252</v>
          </cell>
          <cell r="Q142">
            <v>209</v>
          </cell>
          <cell r="R142">
            <v>44</v>
          </cell>
          <cell r="S142">
            <v>1314</v>
          </cell>
          <cell r="T142">
            <v>252</v>
          </cell>
          <cell r="U142" t="str">
            <v/>
          </cell>
          <cell r="V142" t="str">
            <v/>
          </cell>
          <cell r="W142" t="str">
            <v/>
          </cell>
          <cell r="X142">
            <v>253</v>
          </cell>
          <cell r="Y142">
            <v>6722</v>
          </cell>
          <cell r="Z142">
            <v>1244</v>
          </cell>
          <cell r="AA142">
            <v>26.569169960474309</v>
          </cell>
          <cell r="AB142">
            <v>4.9169960474308301</v>
          </cell>
          <cell r="AC142">
            <v>2</v>
          </cell>
          <cell r="AD142">
            <v>2</v>
          </cell>
          <cell r="AE142">
            <v>2</v>
          </cell>
        </row>
        <row r="143">
          <cell r="A143" t="str">
            <v>A1781</v>
          </cell>
          <cell r="B143" t="str">
            <v>ZULFA AZIZAH</v>
          </cell>
          <cell r="C143">
            <v>20</v>
          </cell>
          <cell r="D143">
            <v>458</v>
          </cell>
          <cell r="E143">
            <v>100</v>
          </cell>
          <cell r="F143">
            <v>46</v>
          </cell>
          <cell r="G143">
            <v>1083</v>
          </cell>
          <cell r="H143">
            <v>184</v>
          </cell>
          <cell r="I143">
            <v>49</v>
          </cell>
          <cell r="J143">
            <v>1154</v>
          </cell>
          <cell r="K143">
            <v>212</v>
          </cell>
          <cell r="L143">
            <v>42</v>
          </cell>
          <cell r="M143">
            <v>959</v>
          </cell>
          <cell r="N143">
            <v>176</v>
          </cell>
          <cell r="O143">
            <v>32</v>
          </cell>
          <cell r="P143">
            <v>752</v>
          </cell>
          <cell r="Q143">
            <v>112</v>
          </cell>
          <cell r="R143">
            <v>38</v>
          </cell>
          <cell r="S143">
            <v>878</v>
          </cell>
          <cell r="T143">
            <v>131</v>
          </cell>
          <cell r="U143">
            <v>15</v>
          </cell>
          <cell r="V143">
            <v>387</v>
          </cell>
          <cell r="W143">
            <v>294</v>
          </cell>
          <cell r="X143">
            <v>242</v>
          </cell>
          <cell r="Y143">
            <v>5671</v>
          </cell>
          <cell r="Z143">
            <v>1209</v>
          </cell>
          <cell r="AA143">
            <v>23.43388429752066</v>
          </cell>
          <cell r="AB143">
            <v>4.9958677685950414</v>
          </cell>
          <cell r="AC143">
            <v>1</v>
          </cell>
          <cell r="AD143">
            <v>2</v>
          </cell>
          <cell r="AE143">
            <v>2</v>
          </cell>
        </row>
        <row r="144">
          <cell r="A144" t="str">
            <v>A1825</v>
          </cell>
          <cell r="B144" t="str">
            <v>MARLIANA</v>
          </cell>
          <cell r="C144">
            <v>19</v>
          </cell>
          <cell r="D144">
            <v>545</v>
          </cell>
          <cell r="E144">
            <v>119</v>
          </cell>
          <cell r="F144">
            <v>47</v>
          </cell>
          <cell r="G144">
            <v>1135</v>
          </cell>
          <cell r="H144">
            <v>224</v>
          </cell>
          <cell r="I144">
            <v>46</v>
          </cell>
          <cell r="J144">
            <v>1213</v>
          </cell>
          <cell r="K144">
            <v>233</v>
          </cell>
          <cell r="L144">
            <v>40</v>
          </cell>
          <cell r="M144">
            <v>1135</v>
          </cell>
          <cell r="N144">
            <v>191</v>
          </cell>
          <cell r="O144">
            <v>48</v>
          </cell>
          <cell r="P144">
            <v>1328</v>
          </cell>
          <cell r="Q144">
            <v>223</v>
          </cell>
          <cell r="R144">
            <v>42</v>
          </cell>
          <cell r="S144">
            <v>1281</v>
          </cell>
          <cell r="T144">
            <v>252</v>
          </cell>
          <cell r="U144">
            <v>21</v>
          </cell>
          <cell r="V144">
            <v>596</v>
          </cell>
          <cell r="W144">
            <v>433</v>
          </cell>
          <cell r="X144">
            <v>263</v>
          </cell>
          <cell r="Y144">
            <v>7233</v>
          </cell>
          <cell r="Z144">
            <v>1675</v>
          </cell>
          <cell r="AA144">
            <v>27.50190114068441</v>
          </cell>
          <cell r="AB144">
            <v>6.3688212927756656</v>
          </cell>
          <cell r="AC144">
            <v>2</v>
          </cell>
          <cell r="AD144">
            <v>3</v>
          </cell>
          <cell r="AE144">
            <v>3</v>
          </cell>
        </row>
        <row r="145">
          <cell r="A145" t="str">
            <v>A1838</v>
          </cell>
          <cell r="B145" t="str">
            <v>MITA LISTYANA</v>
          </cell>
          <cell r="C145" t="str">
            <v/>
          </cell>
          <cell r="D145" t="str">
            <v/>
          </cell>
          <cell r="E145" t="str">
            <v/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 t="str">
            <v/>
          </cell>
          <cell r="V145" t="str">
            <v/>
          </cell>
          <cell r="W145" t="str">
            <v/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</row>
        <row r="146">
          <cell r="A146" t="str">
            <v>A1841</v>
          </cell>
          <cell r="B146" t="str">
            <v>ADHINA PUTRIANA KUSUMAWATI</v>
          </cell>
          <cell r="C146">
            <v>19</v>
          </cell>
          <cell r="D146">
            <v>568</v>
          </cell>
          <cell r="E146">
            <v>97</v>
          </cell>
          <cell r="F146">
            <v>47</v>
          </cell>
          <cell r="G146">
            <v>1144</v>
          </cell>
          <cell r="H146">
            <v>214</v>
          </cell>
          <cell r="I146">
            <v>48</v>
          </cell>
          <cell r="J146">
            <v>1165</v>
          </cell>
          <cell r="K146">
            <v>226</v>
          </cell>
          <cell r="L146">
            <v>40</v>
          </cell>
          <cell r="M146">
            <v>980</v>
          </cell>
          <cell r="N146">
            <v>182</v>
          </cell>
          <cell r="O146">
            <v>48</v>
          </cell>
          <cell r="P146">
            <v>1135</v>
          </cell>
          <cell r="Q146">
            <v>212</v>
          </cell>
          <cell r="R146">
            <v>31</v>
          </cell>
          <cell r="S146">
            <v>945</v>
          </cell>
          <cell r="T146">
            <v>166</v>
          </cell>
          <cell r="U146">
            <v>15</v>
          </cell>
          <cell r="V146">
            <v>528</v>
          </cell>
          <cell r="W146">
            <v>377</v>
          </cell>
          <cell r="X146">
            <v>248</v>
          </cell>
          <cell r="Y146">
            <v>6465</v>
          </cell>
          <cell r="Z146">
            <v>1474</v>
          </cell>
          <cell r="AA146">
            <v>26.068548387096776</v>
          </cell>
          <cell r="AB146">
            <v>5.943548387096774</v>
          </cell>
          <cell r="AC146">
            <v>2</v>
          </cell>
          <cell r="AD146">
            <v>2</v>
          </cell>
          <cell r="AE146">
            <v>2</v>
          </cell>
        </row>
        <row r="147">
          <cell r="A147" t="str">
            <v>A1842</v>
          </cell>
          <cell r="B147" t="str">
            <v>KELPIN PONTIUS ARON</v>
          </cell>
          <cell r="C147">
            <v>20</v>
          </cell>
          <cell r="D147">
            <v>627</v>
          </cell>
          <cell r="E147">
            <v>115</v>
          </cell>
          <cell r="F147">
            <v>49</v>
          </cell>
          <cell r="G147">
            <v>1401</v>
          </cell>
          <cell r="H147">
            <v>241</v>
          </cell>
          <cell r="I147">
            <v>48</v>
          </cell>
          <cell r="J147">
            <v>1443</v>
          </cell>
          <cell r="K147">
            <v>235</v>
          </cell>
          <cell r="L147">
            <v>43</v>
          </cell>
          <cell r="M147">
            <v>1213</v>
          </cell>
          <cell r="N147">
            <v>207</v>
          </cell>
          <cell r="O147">
            <v>49</v>
          </cell>
          <cell r="P147">
            <v>1481</v>
          </cell>
          <cell r="Q147">
            <v>235</v>
          </cell>
          <cell r="R147">
            <v>46</v>
          </cell>
          <cell r="S147">
            <v>1256</v>
          </cell>
          <cell r="T147">
            <v>209</v>
          </cell>
          <cell r="U147">
            <v>15</v>
          </cell>
          <cell r="V147">
            <v>450</v>
          </cell>
          <cell r="W147">
            <v>343</v>
          </cell>
          <cell r="X147">
            <v>270</v>
          </cell>
          <cell r="Y147">
            <v>7871</v>
          </cell>
          <cell r="Z147">
            <v>1585</v>
          </cell>
          <cell r="AA147">
            <v>29.151851851851852</v>
          </cell>
          <cell r="AB147">
            <v>5.8703703703703702</v>
          </cell>
          <cell r="AC147">
            <v>2</v>
          </cell>
          <cell r="AD147">
            <v>2</v>
          </cell>
          <cell r="AE147">
            <v>2</v>
          </cell>
        </row>
        <row r="148">
          <cell r="A148" t="str">
            <v>A1854</v>
          </cell>
          <cell r="B148" t="str">
            <v>SALSABILA OKTAVIMADIANA</v>
          </cell>
          <cell r="C148">
            <v>19</v>
          </cell>
          <cell r="D148">
            <v>416</v>
          </cell>
          <cell r="E148">
            <v>95</v>
          </cell>
          <cell r="F148">
            <v>48</v>
          </cell>
          <cell r="G148">
            <v>1182</v>
          </cell>
          <cell r="H148">
            <v>260</v>
          </cell>
          <cell r="I148">
            <v>47</v>
          </cell>
          <cell r="J148">
            <v>1195</v>
          </cell>
          <cell r="K148">
            <v>225</v>
          </cell>
          <cell r="L148">
            <v>40</v>
          </cell>
          <cell r="M148">
            <v>1055</v>
          </cell>
          <cell r="N148">
            <v>194</v>
          </cell>
          <cell r="O148">
            <v>46</v>
          </cell>
          <cell r="P148">
            <v>1220</v>
          </cell>
          <cell r="Q148">
            <v>212</v>
          </cell>
          <cell r="R148">
            <v>44</v>
          </cell>
          <cell r="S148">
            <v>1100</v>
          </cell>
          <cell r="T148">
            <v>195</v>
          </cell>
          <cell r="U148">
            <v>20</v>
          </cell>
          <cell r="V148">
            <v>470</v>
          </cell>
          <cell r="W148">
            <v>362</v>
          </cell>
          <cell r="X148">
            <v>264</v>
          </cell>
          <cell r="Y148">
            <v>6638</v>
          </cell>
          <cell r="Z148">
            <v>1543</v>
          </cell>
          <cell r="AA148">
            <v>25.143939393939394</v>
          </cell>
          <cell r="AB148">
            <v>5.8446969696969697</v>
          </cell>
          <cell r="AC148">
            <v>1</v>
          </cell>
          <cell r="AD148">
            <v>2</v>
          </cell>
          <cell r="AE148">
            <v>2</v>
          </cell>
        </row>
        <row r="149">
          <cell r="A149" t="str">
            <v>A1855</v>
          </cell>
          <cell r="B149" t="str">
            <v>WANINGSIH YONA LARASATI</v>
          </cell>
          <cell r="C149" t="str">
            <v/>
          </cell>
          <cell r="D149" t="str">
            <v/>
          </cell>
          <cell r="E149" t="str">
            <v/>
          </cell>
          <cell r="F149">
            <v>0</v>
          </cell>
          <cell r="G149">
            <v>0</v>
          </cell>
          <cell r="H149">
            <v>0</v>
          </cell>
          <cell r="I149">
            <v>31</v>
          </cell>
          <cell r="J149">
            <v>741</v>
          </cell>
          <cell r="K149">
            <v>142</v>
          </cell>
          <cell r="L149">
            <v>7</v>
          </cell>
          <cell r="M149">
            <v>146</v>
          </cell>
          <cell r="N149">
            <v>36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2</v>
          </cell>
          <cell r="V149">
            <v>50</v>
          </cell>
          <cell r="W149">
            <v>42</v>
          </cell>
          <cell r="X149">
            <v>40</v>
          </cell>
          <cell r="Y149">
            <v>937</v>
          </cell>
          <cell r="Z149">
            <v>220</v>
          </cell>
          <cell r="AA149">
            <v>23.425000000000001</v>
          </cell>
          <cell r="AB149">
            <v>5.5</v>
          </cell>
          <cell r="AC149">
            <v>1</v>
          </cell>
          <cell r="AD149">
            <v>2</v>
          </cell>
          <cell r="AE149">
            <v>2</v>
          </cell>
        </row>
        <row r="150">
          <cell r="A150" t="str">
            <v>A1911</v>
          </cell>
          <cell r="B150" t="str">
            <v>ANGGRAENI SEKAR PAWESTRI</v>
          </cell>
          <cell r="C150" t="str">
            <v/>
          </cell>
          <cell r="D150" t="str">
            <v/>
          </cell>
          <cell r="E150" t="str">
            <v/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 t="str">
            <v/>
          </cell>
          <cell r="V150" t="str">
            <v/>
          </cell>
          <cell r="W150" t="str">
            <v/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</row>
        <row r="151">
          <cell r="A151" t="str">
            <v>A1944</v>
          </cell>
          <cell r="B151" t="str">
            <v>MUHAMMAD HILMI AZZAHIDI</v>
          </cell>
          <cell r="C151">
            <v>20</v>
          </cell>
          <cell r="D151">
            <v>401</v>
          </cell>
          <cell r="E151">
            <v>108</v>
          </cell>
          <cell r="F151">
            <v>47</v>
          </cell>
          <cell r="G151">
            <v>1165</v>
          </cell>
          <cell r="H151">
            <v>251</v>
          </cell>
          <cell r="I151">
            <v>47</v>
          </cell>
          <cell r="J151">
            <v>1111</v>
          </cell>
          <cell r="K151">
            <v>232</v>
          </cell>
          <cell r="L151">
            <v>42</v>
          </cell>
          <cell r="M151">
            <v>1040</v>
          </cell>
          <cell r="N151">
            <v>206</v>
          </cell>
          <cell r="O151">
            <v>47</v>
          </cell>
          <cell r="P151">
            <v>1194</v>
          </cell>
          <cell r="Q151">
            <v>223</v>
          </cell>
          <cell r="R151">
            <v>42</v>
          </cell>
          <cell r="S151">
            <v>1017</v>
          </cell>
          <cell r="T151">
            <v>189</v>
          </cell>
          <cell r="U151">
            <v>21</v>
          </cell>
          <cell r="V151">
            <v>473</v>
          </cell>
          <cell r="W151">
            <v>354</v>
          </cell>
          <cell r="X151">
            <v>266</v>
          </cell>
          <cell r="Y151">
            <v>6401</v>
          </cell>
          <cell r="Z151">
            <v>1563</v>
          </cell>
          <cell r="AA151">
            <v>24.063909774436091</v>
          </cell>
          <cell r="AB151">
            <v>5.8759398496240598</v>
          </cell>
          <cell r="AC151">
            <v>1</v>
          </cell>
          <cell r="AD151">
            <v>2</v>
          </cell>
          <cell r="AE151">
            <v>2</v>
          </cell>
        </row>
        <row r="152">
          <cell r="A152" t="str">
            <v>A1954</v>
          </cell>
          <cell r="B152" t="str">
            <v>JELITA AYUNDA FITRIA</v>
          </cell>
          <cell r="C152">
            <v>20</v>
          </cell>
          <cell r="D152">
            <v>769</v>
          </cell>
          <cell r="E152">
            <v>130</v>
          </cell>
          <cell r="F152">
            <v>48</v>
          </cell>
          <cell r="G152">
            <v>1689</v>
          </cell>
          <cell r="H152">
            <v>258</v>
          </cell>
          <cell r="I152">
            <v>48</v>
          </cell>
          <cell r="J152">
            <v>1619</v>
          </cell>
          <cell r="K152">
            <v>281</v>
          </cell>
          <cell r="L152">
            <v>44</v>
          </cell>
          <cell r="M152">
            <v>1602</v>
          </cell>
          <cell r="N152">
            <v>225</v>
          </cell>
          <cell r="O152">
            <v>50</v>
          </cell>
          <cell r="P152">
            <v>1693</v>
          </cell>
          <cell r="Q152">
            <v>253</v>
          </cell>
          <cell r="R152">
            <v>45</v>
          </cell>
          <cell r="S152">
            <v>1262</v>
          </cell>
          <cell r="T152">
            <v>196</v>
          </cell>
          <cell r="U152">
            <v>22</v>
          </cell>
          <cell r="V152">
            <v>535</v>
          </cell>
          <cell r="W152">
            <v>403</v>
          </cell>
          <cell r="X152">
            <v>277</v>
          </cell>
          <cell r="Y152">
            <v>9169</v>
          </cell>
          <cell r="Z152">
            <v>1746</v>
          </cell>
          <cell r="AA152">
            <v>33.101083032490976</v>
          </cell>
          <cell r="AB152">
            <v>6.3032490974729241</v>
          </cell>
          <cell r="AC152">
            <v>2</v>
          </cell>
          <cell r="AD152">
            <v>3</v>
          </cell>
          <cell r="AE152">
            <v>3</v>
          </cell>
        </row>
        <row r="153">
          <cell r="A153" t="str">
            <v>A1957</v>
          </cell>
          <cell r="B153" t="str">
            <v>FATIA</v>
          </cell>
          <cell r="C153">
            <v>3</v>
          </cell>
          <cell r="D153">
            <v>80</v>
          </cell>
          <cell r="E153">
            <v>16</v>
          </cell>
          <cell r="F153">
            <v>50</v>
          </cell>
          <cell r="G153">
            <v>1716</v>
          </cell>
          <cell r="H153">
            <v>294</v>
          </cell>
          <cell r="I153">
            <v>49</v>
          </cell>
          <cell r="J153">
            <v>1655</v>
          </cell>
          <cell r="K153">
            <v>283</v>
          </cell>
          <cell r="L153">
            <v>45</v>
          </cell>
          <cell r="M153">
            <v>1565</v>
          </cell>
          <cell r="N153">
            <v>276</v>
          </cell>
          <cell r="O153">
            <v>49</v>
          </cell>
          <cell r="P153">
            <v>1639</v>
          </cell>
          <cell r="Q153">
            <v>273</v>
          </cell>
          <cell r="R153">
            <v>47</v>
          </cell>
          <cell r="S153">
            <v>1456</v>
          </cell>
          <cell r="T153">
            <v>232</v>
          </cell>
          <cell r="U153">
            <v>22</v>
          </cell>
          <cell r="V153">
            <v>573</v>
          </cell>
          <cell r="W153">
            <v>442</v>
          </cell>
          <cell r="X153">
            <v>265</v>
          </cell>
          <cell r="Y153">
            <v>8684</v>
          </cell>
          <cell r="Z153">
            <v>1816</v>
          </cell>
          <cell r="AA153">
            <v>32.769811320754719</v>
          </cell>
          <cell r="AB153">
            <v>6.8528301886792455</v>
          </cell>
          <cell r="AC153">
            <v>2</v>
          </cell>
          <cell r="AD153">
            <v>3</v>
          </cell>
          <cell r="AE153">
            <v>3</v>
          </cell>
        </row>
        <row r="154">
          <cell r="A154" t="str">
            <v>A1958</v>
          </cell>
          <cell r="B154" t="str">
            <v>ITSNI FATIHATUN NISA</v>
          </cell>
          <cell r="C154">
            <v>20</v>
          </cell>
          <cell r="D154">
            <v>532</v>
          </cell>
          <cell r="E154">
            <v>108</v>
          </cell>
          <cell r="F154">
            <v>47</v>
          </cell>
          <cell r="G154">
            <v>1228</v>
          </cell>
          <cell r="H154">
            <v>211</v>
          </cell>
          <cell r="I154">
            <v>47</v>
          </cell>
          <cell r="J154">
            <v>1076</v>
          </cell>
          <cell r="K154">
            <v>194</v>
          </cell>
          <cell r="L154">
            <v>35</v>
          </cell>
          <cell r="M154">
            <v>793</v>
          </cell>
          <cell r="N154">
            <v>119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 t="str">
            <v/>
          </cell>
          <cell r="V154" t="str">
            <v/>
          </cell>
          <cell r="W154" t="str">
            <v/>
          </cell>
          <cell r="X154">
            <v>149</v>
          </cell>
          <cell r="Y154">
            <v>3629</v>
          </cell>
          <cell r="Z154">
            <v>632</v>
          </cell>
          <cell r="AA154">
            <v>24.355704697986578</v>
          </cell>
          <cell r="AB154">
            <v>4.2416107382550337</v>
          </cell>
          <cell r="AC154">
            <v>1</v>
          </cell>
          <cell r="AD154">
            <v>2</v>
          </cell>
          <cell r="AE154">
            <v>2</v>
          </cell>
        </row>
        <row r="155">
          <cell r="A155" t="str">
            <v>A2145</v>
          </cell>
          <cell r="B155" t="str">
            <v>LAILY FAJRIYANTI</v>
          </cell>
          <cell r="C155">
            <v>16</v>
          </cell>
          <cell r="D155">
            <v>425</v>
          </cell>
          <cell r="E155">
            <v>88</v>
          </cell>
          <cell r="F155">
            <v>45</v>
          </cell>
          <cell r="G155">
            <v>1191</v>
          </cell>
          <cell r="H155">
            <v>198</v>
          </cell>
          <cell r="I155">
            <v>42</v>
          </cell>
          <cell r="J155">
            <v>1199</v>
          </cell>
          <cell r="K155">
            <v>170</v>
          </cell>
          <cell r="L155">
            <v>39</v>
          </cell>
          <cell r="M155">
            <v>1134</v>
          </cell>
          <cell r="N155">
            <v>191</v>
          </cell>
          <cell r="O155">
            <v>43</v>
          </cell>
          <cell r="P155">
            <v>1370</v>
          </cell>
          <cell r="Q155">
            <v>225</v>
          </cell>
          <cell r="R155">
            <v>38</v>
          </cell>
          <cell r="S155">
            <v>1060</v>
          </cell>
          <cell r="T155">
            <v>222</v>
          </cell>
          <cell r="U155">
            <v>16</v>
          </cell>
          <cell r="V155">
            <v>384</v>
          </cell>
          <cell r="W155">
            <v>301</v>
          </cell>
          <cell r="X155">
            <v>239</v>
          </cell>
          <cell r="Y155">
            <v>6763</v>
          </cell>
          <cell r="Z155">
            <v>1395</v>
          </cell>
          <cell r="AA155">
            <v>28.297071129707113</v>
          </cell>
          <cell r="AB155">
            <v>5.8368200836820083</v>
          </cell>
          <cell r="AC155">
            <v>2</v>
          </cell>
          <cell r="AD155">
            <v>2</v>
          </cell>
          <cell r="AE155">
            <v>2</v>
          </cell>
        </row>
        <row r="156">
          <cell r="A156" t="str">
            <v>A2175</v>
          </cell>
          <cell r="B156" t="str">
            <v>DINDA NOR AMALIA</v>
          </cell>
          <cell r="C156">
            <v>16</v>
          </cell>
          <cell r="D156">
            <v>347</v>
          </cell>
          <cell r="E156">
            <v>60</v>
          </cell>
          <cell r="F156">
            <v>1</v>
          </cell>
          <cell r="G156">
            <v>9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 t="str">
            <v/>
          </cell>
          <cell r="V156" t="str">
            <v/>
          </cell>
          <cell r="W156" t="str">
            <v/>
          </cell>
          <cell r="X156">
            <v>17</v>
          </cell>
          <cell r="Y156">
            <v>356</v>
          </cell>
          <cell r="Z156">
            <v>60</v>
          </cell>
          <cell r="AA156">
            <v>20.941176470588236</v>
          </cell>
          <cell r="AB156">
            <v>3.5294117647058822</v>
          </cell>
          <cell r="AC156">
            <v>1</v>
          </cell>
          <cell r="AD156">
            <v>2</v>
          </cell>
          <cell r="AE156">
            <v>2</v>
          </cell>
        </row>
        <row r="157">
          <cell r="A157" t="str">
            <v>A2179</v>
          </cell>
          <cell r="B157" t="str">
            <v>ANNISA LARASATI</v>
          </cell>
          <cell r="C157">
            <v>18</v>
          </cell>
          <cell r="D157">
            <v>504</v>
          </cell>
          <cell r="E157">
            <v>108</v>
          </cell>
          <cell r="F157">
            <v>47</v>
          </cell>
          <cell r="G157">
            <v>1285</v>
          </cell>
          <cell r="H157">
            <v>257</v>
          </cell>
          <cell r="I157">
            <v>46</v>
          </cell>
          <cell r="J157">
            <v>1241</v>
          </cell>
          <cell r="K157">
            <v>263</v>
          </cell>
          <cell r="L157">
            <v>40</v>
          </cell>
          <cell r="M157">
            <v>1086</v>
          </cell>
          <cell r="N157">
            <v>224</v>
          </cell>
          <cell r="O157">
            <v>46</v>
          </cell>
          <cell r="P157">
            <v>1164</v>
          </cell>
          <cell r="Q157">
            <v>226</v>
          </cell>
          <cell r="R157">
            <v>42</v>
          </cell>
          <cell r="S157">
            <v>1064</v>
          </cell>
          <cell r="T157">
            <v>217</v>
          </cell>
          <cell r="U157">
            <v>20</v>
          </cell>
          <cell r="V157">
            <v>502</v>
          </cell>
          <cell r="W157">
            <v>421</v>
          </cell>
          <cell r="X157">
            <v>259</v>
          </cell>
          <cell r="Y157">
            <v>6846</v>
          </cell>
          <cell r="Z157">
            <v>1716</v>
          </cell>
          <cell r="AA157">
            <v>26.432432432432432</v>
          </cell>
          <cell r="AB157">
            <v>6.6254826254826256</v>
          </cell>
          <cell r="AC157">
            <v>2</v>
          </cell>
          <cell r="AD157">
            <v>3</v>
          </cell>
          <cell r="AE157">
            <v>3</v>
          </cell>
        </row>
        <row r="158">
          <cell r="A158" t="str">
            <v>A2254</v>
          </cell>
          <cell r="B158" t="str">
            <v>AGHNANDA SALSABILA SANCA</v>
          </cell>
          <cell r="C158">
            <v>16</v>
          </cell>
          <cell r="D158">
            <v>323</v>
          </cell>
          <cell r="E158">
            <v>87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 t="str">
            <v/>
          </cell>
          <cell r="V158" t="str">
            <v/>
          </cell>
          <cell r="W158" t="str">
            <v/>
          </cell>
          <cell r="X158">
            <v>16</v>
          </cell>
          <cell r="Y158">
            <v>323</v>
          </cell>
          <cell r="Z158">
            <v>87</v>
          </cell>
          <cell r="AA158">
            <v>20.1875</v>
          </cell>
          <cell r="AB158">
            <v>5.4375</v>
          </cell>
          <cell r="AC158">
            <v>1</v>
          </cell>
          <cell r="AD158">
            <v>2</v>
          </cell>
          <cell r="AE158">
            <v>2</v>
          </cell>
        </row>
        <row r="159">
          <cell r="A159" t="str">
            <v>A2255</v>
          </cell>
          <cell r="B159" t="str">
            <v>ELI SITOHANG</v>
          </cell>
          <cell r="C159">
            <v>20</v>
          </cell>
          <cell r="D159">
            <v>808</v>
          </cell>
          <cell r="E159">
            <v>124</v>
          </cell>
          <cell r="F159">
            <v>47</v>
          </cell>
          <cell r="G159">
            <v>1363</v>
          </cell>
          <cell r="H159">
            <v>211</v>
          </cell>
          <cell r="I159">
            <v>48</v>
          </cell>
          <cell r="J159">
            <v>1390</v>
          </cell>
          <cell r="K159">
            <v>221</v>
          </cell>
          <cell r="L159">
            <v>43</v>
          </cell>
          <cell r="M159">
            <v>1284</v>
          </cell>
          <cell r="N159">
            <v>207</v>
          </cell>
          <cell r="O159">
            <v>47</v>
          </cell>
          <cell r="P159">
            <v>1365</v>
          </cell>
          <cell r="Q159">
            <v>214</v>
          </cell>
          <cell r="R159">
            <v>32</v>
          </cell>
          <cell r="S159">
            <v>825</v>
          </cell>
          <cell r="T159">
            <v>152</v>
          </cell>
          <cell r="U159">
            <v>17</v>
          </cell>
          <cell r="V159">
            <v>410</v>
          </cell>
          <cell r="W159">
            <v>297</v>
          </cell>
          <cell r="X159">
            <v>254</v>
          </cell>
          <cell r="Y159">
            <v>7445</v>
          </cell>
          <cell r="Z159">
            <v>1426</v>
          </cell>
          <cell r="AA159">
            <v>29.311023622047244</v>
          </cell>
          <cell r="AB159">
            <v>5.6141732283464565</v>
          </cell>
          <cell r="AC159">
            <v>2</v>
          </cell>
          <cell r="AD159">
            <v>2</v>
          </cell>
          <cell r="AE159">
            <v>2</v>
          </cell>
        </row>
        <row r="160">
          <cell r="A160" t="str">
            <v>A2272</v>
          </cell>
          <cell r="B160" t="str">
            <v>ARKA DEFTIASARI</v>
          </cell>
          <cell r="C160">
            <v>1</v>
          </cell>
          <cell r="D160">
            <v>6</v>
          </cell>
          <cell r="E160">
            <v>1</v>
          </cell>
          <cell r="F160">
            <v>5</v>
          </cell>
          <cell r="G160">
            <v>92</v>
          </cell>
          <cell r="H160">
            <v>8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 t="str">
            <v/>
          </cell>
          <cell r="V160" t="str">
            <v/>
          </cell>
          <cell r="W160" t="str">
            <v/>
          </cell>
          <cell r="X160">
            <v>6</v>
          </cell>
          <cell r="Y160">
            <v>98</v>
          </cell>
          <cell r="Z160">
            <v>9</v>
          </cell>
          <cell r="AA160">
            <v>16.333333333333332</v>
          </cell>
          <cell r="AB160">
            <v>1.5</v>
          </cell>
          <cell r="AC160">
            <v>0</v>
          </cell>
          <cell r="AD160">
            <v>1</v>
          </cell>
          <cell r="AE160">
            <v>1</v>
          </cell>
        </row>
        <row r="161">
          <cell r="A161" t="str">
            <v>A2320</v>
          </cell>
          <cell r="B161" t="str">
            <v>MARGARITA POLLY</v>
          </cell>
          <cell r="C161">
            <v>20</v>
          </cell>
          <cell r="D161">
            <v>528</v>
          </cell>
          <cell r="E161">
            <v>109</v>
          </cell>
          <cell r="F161">
            <v>48</v>
          </cell>
          <cell r="G161">
            <v>1649</v>
          </cell>
          <cell r="H161">
            <v>242</v>
          </cell>
          <cell r="I161">
            <v>3</v>
          </cell>
          <cell r="J161">
            <v>54</v>
          </cell>
          <cell r="K161">
            <v>10</v>
          </cell>
          <cell r="L161">
            <v>17</v>
          </cell>
          <cell r="M161">
            <v>598</v>
          </cell>
          <cell r="N161">
            <v>111</v>
          </cell>
          <cell r="O161">
            <v>39</v>
          </cell>
          <cell r="P161">
            <v>1230</v>
          </cell>
          <cell r="Q161">
            <v>176</v>
          </cell>
          <cell r="R161">
            <v>0</v>
          </cell>
          <cell r="S161">
            <v>0</v>
          </cell>
          <cell r="T161">
            <v>0</v>
          </cell>
          <cell r="U161" t="str">
            <v/>
          </cell>
          <cell r="V161" t="str">
            <v/>
          </cell>
          <cell r="W161" t="str">
            <v/>
          </cell>
          <cell r="X161">
            <v>127</v>
          </cell>
          <cell r="Y161">
            <v>4059</v>
          </cell>
          <cell r="Z161">
            <v>648</v>
          </cell>
          <cell r="AA161">
            <v>31.960629921259841</v>
          </cell>
          <cell r="AB161">
            <v>5.1023622047244093</v>
          </cell>
          <cell r="AC161">
            <v>2</v>
          </cell>
          <cell r="AD161">
            <v>2</v>
          </cell>
          <cell r="AE161">
            <v>2</v>
          </cell>
        </row>
        <row r="162">
          <cell r="A162" t="str">
            <v>A2321</v>
          </cell>
          <cell r="B162" t="str">
            <v>ARYA KARUNA</v>
          </cell>
          <cell r="C162" t="str">
            <v/>
          </cell>
          <cell r="D162" t="str">
            <v/>
          </cell>
          <cell r="E162" t="str">
            <v/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 t="str">
            <v/>
          </cell>
          <cell r="V162" t="str">
            <v/>
          </cell>
          <cell r="W162" t="str">
            <v/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</row>
        <row r="163">
          <cell r="A163" t="str">
            <v>A2322</v>
          </cell>
          <cell r="B163" t="str">
            <v>ROSI NOVI LUTFITASARI</v>
          </cell>
          <cell r="C163">
            <v>20</v>
          </cell>
          <cell r="D163">
            <v>438</v>
          </cell>
          <cell r="E163">
            <v>79</v>
          </cell>
          <cell r="F163">
            <v>49</v>
          </cell>
          <cell r="G163">
            <v>1429</v>
          </cell>
          <cell r="H163">
            <v>221</v>
          </cell>
          <cell r="I163">
            <v>47</v>
          </cell>
          <cell r="J163">
            <v>1540</v>
          </cell>
          <cell r="K163">
            <v>195</v>
          </cell>
          <cell r="L163">
            <v>40</v>
          </cell>
          <cell r="M163">
            <v>1312</v>
          </cell>
          <cell r="N163">
            <v>188</v>
          </cell>
          <cell r="O163">
            <v>46</v>
          </cell>
          <cell r="P163">
            <v>1573</v>
          </cell>
          <cell r="Q163">
            <v>227</v>
          </cell>
          <cell r="R163">
            <v>42</v>
          </cell>
          <cell r="S163">
            <v>1228</v>
          </cell>
          <cell r="T163">
            <v>203</v>
          </cell>
          <cell r="U163">
            <v>19</v>
          </cell>
          <cell r="V163">
            <v>472</v>
          </cell>
          <cell r="W163">
            <v>318</v>
          </cell>
          <cell r="X163">
            <v>263</v>
          </cell>
          <cell r="Y163">
            <v>7992</v>
          </cell>
          <cell r="Z163">
            <v>1431</v>
          </cell>
          <cell r="AA163">
            <v>30.387832699619771</v>
          </cell>
          <cell r="AB163">
            <v>5.4410646387832697</v>
          </cell>
          <cell r="AC163">
            <v>2</v>
          </cell>
          <cell r="AD163">
            <v>2</v>
          </cell>
          <cell r="AE163">
            <v>2</v>
          </cell>
        </row>
        <row r="164">
          <cell r="A164" t="str">
            <v>A2414</v>
          </cell>
          <cell r="B164" t="str">
            <v>TAUFIK TRISNADI</v>
          </cell>
          <cell r="C164" t="str">
            <v/>
          </cell>
          <cell r="D164" t="str">
            <v/>
          </cell>
          <cell r="E164" t="str">
            <v/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 t="str">
            <v/>
          </cell>
          <cell r="V164" t="str">
            <v/>
          </cell>
          <cell r="W164" t="str">
            <v/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</row>
        <row r="165">
          <cell r="A165" t="str">
            <v>A2417</v>
          </cell>
          <cell r="B165" t="str">
            <v>LALANG WINATA BINTANG NANOE</v>
          </cell>
          <cell r="C165">
            <v>15</v>
          </cell>
          <cell r="D165">
            <v>339</v>
          </cell>
          <cell r="E165">
            <v>56</v>
          </cell>
          <cell r="F165">
            <v>43</v>
          </cell>
          <cell r="G165">
            <v>1126</v>
          </cell>
          <cell r="H165">
            <v>195</v>
          </cell>
          <cell r="I165">
            <v>44</v>
          </cell>
          <cell r="J165">
            <v>1219</v>
          </cell>
          <cell r="K165">
            <v>182</v>
          </cell>
          <cell r="L165">
            <v>39</v>
          </cell>
          <cell r="M165">
            <v>992</v>
          </cell>
          <cell r="N165">
            <v>184</v>
          </cell>
          <cell r="O165">
            <v>46</v>
          </cell>
          <cell r="P165">
            <v>1276</v>
          </cell>
          <cell r="Q165">
            <v>187</v>
          </cell>
          <cell r="R165">
            <v>44</v>
          </cell>
          <cell r="S165">
            <v>1107</v>
          </cell>
          <cell r="T165">
            <v>170</v>
          </cell>
          <cell r="U165">
            <v>22</v>
          </cell>
          <cell r="V165">
            <v>537</v>
          </cell>
          <cell r="W165">
            <v>413</v>
          </cell>
          <cell r="X165">
            <v>253</v>
          </cell>
          <cell r="Y165">
            <v>6596</v>
          </cell>
          <cell r="Z165">
            <v>1387</v>
          </cell>
          <cell r="AA165">
            <v>26.071146245059289</v>
          </cell>
          <cell r="AB165">
            <v>5.4822134387351777</v>
          </cell>
          <cell r="AC165">
            <v>2</v>
          </cell>
          <cell r="AD165">
            <v>2</v>
          </cell>
          <cell r="AE165">
            <v>2</v>
          </cell>
        </row>
        <row r="166">
          <cell r="A166" t="str">
            <v>A2418</v>
          </cell>
          <cell r="B166" t="str">
            <v>RIZKA MAULIA ROKHMAH</v>
          </cell>
          <cell r="C166">
            <v>15</v>
          </cell>
          <cell r="D166">
            <v>299</v>
          </cell>
          <cell r="E166">
            <v>65</v>
          </cell>
          <cell r="F166">
            <v>33</v>
          </cell>
          <cell r="G166">
            <v>759</v>
          </cell>
          <cell r="H166">
            <v>141</v>
          </cell>
          <cell r="I166">
            <v>42</v>
          </cell>
          <cell r="J166">
            <v>970</v>
          </cell>
          <cell r="K166">
            <v>168</v>
          </cell>
          <cell r="L166">
            <v>24</v>
          </cell>
          <cell r="M166">
            <v>569</v>
          </cell>
          <cell r="N166">
            <v>94</v>
          </cell>
          <cell r="O166">
            <v>23</v>
          </cell>
          <cell r="P166">
            <v>549</v>
          </cell>
          <cell r="Q166">
            <v>87</v>
          </cell>
          <cell r="R166">
            <v>25</v>
          </cell>
          <cell r="S166">
            <v>665</v>
          </cell>
          <cell r="T166">
            <v>111</v>
          </cell>
          <cell r="U166">
            <v>16</v>
          </cell>
          <cell r="V166">
            <v>462</v>
          </cell>
          <cell r="W166">
            <v>316</v>
          </cell>
          <cell r="X166">
            <v>178</v>
          </cell>
          <cell r="Y166">
            <v>4273</v>
          </cell>
          <cell r="Z166">
            <v>982</v>
          </cell>
          <cell r="AA166">
            <v>24.00561797752809</v>
          </cell>
          <cell r="AB166">
            <v>5.5168539325842696</v>
          </cell>
          <cell r="AC166">
            <v>1</v>
          </cell>
          <cell r="AD166">
            <v>2</v>
          </cell>
          <cell r="AE166">
            <v>2</v>
          </cell>
        </row>
        <row r="167">
          <cell r="A167" t="str">
            <v>A2441</v>
          </cell>
          <cell r="B167" t="str">
            <v>AJENG SURYA ASMININGRUM</v>
          </cell>
          <cell r="C167" t="str">
            <v/>
          </cell>
          <cell r="D167" t="str">
            <v/>
          </cell>
          <cell r="E167" t="str">
            <v/>
          </cell>
          <cell r="F167">
            <v>20</v>
          </cell>
          <cell r="G167">
            <v>361</v>
          </cell>
          <cell r="H167">
            <v>51</v>
          </cell>
          <cell r="I167">
            <v>41</v>
          </cell>
          <cell r="J167">
            <v>1001</v>
          </cell>
          <cell r="K167">
            <v>182</v>
          </cell>
          <cell r="L167">
            <v>33</v>
          </cell>
          <cell r="M167">
            <v>773</v>
          </cell>
          <cell r="N167">
            <v>134</v>
          </cell>
          <cell r="O167">
            <v>18</v>
          </cell>
          <cell r="P167">
            <v>441</v>
          </cell>
          <cell r="Q167">
            <v>75</v>
          </cell>
          <cell r="R167">
            <v>15</v>
          </cell>
          <cell r="S167">
            <v>431</v>
          </cell>
          <cell r="T167">
            <v>75</v>
          </cell>
          <cell r="U167">
            <v>15</v>
          </cell>
          <cell r="V167">
            <v>392</v>
          </cell>
          <cell r="W167">
            <v>288</v>
          </cell>
          <cell r="X167">
            <v>142</v>
          </cell>
          <cell r="Y167">
            <v>3399</v>
          </cell>
          <cell r="Z167">
            <v>805</v>
          </cell>
          <cell r="AA167">
            <v>23.93661971830986</v>
          </cell>
          <cell r="AB167">
            <v>5.669014084507042</v>
          </cell>
          <cell r="AC167">
            <v>1</v>
          </cell>
          <cell r="AD167">
            <v>2</v>
          </cell>
          <cell r="AE167">
            <v>2</v>
          </cell>
        </row>
        <row r="168">
          <cell r="A168" t="str">
            <v>A2442</v>
          </cell>
          <cell r="B168" t="str">
            <v>FAYI SALSABILA</v>
          </cell>
          <cell r="C168">
            <v>6</v>
          </cell>
          <cell r="D168">
            <v>137</v>
          </cell>
          <cell r="E168">
            <v>29</v>
          </cell>
          <cell r="F168">
            <v>31</v>
          </cell>
          <cell r="G168">
            <v>646</v>
          </cell>
          <cell r="H168">
            <v>122</v>
          </cell>
          <cell r="I168">
            <v>37</v>
          </cell>
          <cell r="J168">
            <v>1120</v>
          </cell>
          <cell r="K168">
            <v>212</v>
          </cell>
          <cell r="L168">
            <v>36</v>
          </cell>
          <cell r="M168">
            <v>1122</v>
          </cell>
          <cell r="N168">
            <v>183</v>
          </cell>
          <cell r="O168">
            <v>37</v>
          </cell>
          <cell r="P168">
            <v>1131</v>
          </cell>
          <cell r="Q168">
            <v>193</v>
          </cell>
          <cell r="R168">
            <v>38</v>
          </cell>
          <cell r="S168">
            <v>1208</v>
          </cell>
          <cell r="T168">
            <v>204</v>
          </cell>
          <cell r="U168">
            <v>18</v>
          </cell>
          <cell r="V168">
            <v>603</v>
          </cell>
          <cell r="W168">
            <v>443</v>
          </cell>
          <cell r="X168">
            <v>203</v>
          </cell>
          <cell r="Y168">
            <v>5967</v>
          </cell>
          <cell r="Z168">
            <v>1386</v>
          </cell>
          <cell r="AA168">
            <v>29.39408866995074</v>
          </cell>
          <cell r="AB168">
            <v>6.8275862068965516</v>
          </cell>
          <cell r="AC168">
            <v>2</v>
          </cell>
          <cell r="AD168">
            <v>3</v>
          </cell>
          <cell r="AE168">
            <v>3</v>
          </cell>
        </row>
        <row r="169">
          <cell r="A169" t="str">
            <v>A2462</v>
          </cell>
          <cell r="B169" t="str">
            <v>KHUSNUL KHATIMAH</v>
          </cell>
          <cell r="C169">
            <v>20</v>
          </cell>
          <cell r="D169">
            <v>519</v>
          </cell>
          <cell r="E169">
            <v>133</v>
          </cell>
          <cell r="F169">
            <v>49</v>
          </cell>
          <cell r="G169">
            <v>1155</v>
          </cell>
          <cell r="H169">
            <v>235</v>
          </cell>
          <cell r="I169">
            <v>49</v>
          </cell>
          <cell r="J169">
            <v>1323</v>
          </cell>
          <cell r="K169">
            <v>223</v>
          </cell>
          <cell r="L169">
            <v>44</v>
          </cell>
          <cell r="M169">
            <v>1075</v>
          </cell>
          <cell r="N169">
            <v>189</v>
          </cell>
          <cell r="O169">
            <v>49</v>
          </cell>
          <cell r="P169">
            <v>1278</v>
          </cell>
          <cell r="Q169">
            <v>211</v>
          </cell>
          <cell r="R169">
            <v>36</v>
          </cell>
          <cell r="S169">
            <v>828</v>
          </cell>
          <cell r="T169">
            <v>154</v>
          </cell>
          <cell r="U169">
            <v>22</v>
          </cell>
          <cell r="V169">
            <v>440</v>
          </cell>
          <cell r="W169">
            <v>334</v>
          </cell>
          <cell r="X169">
            <v>269</v>
          </cell>
          <cell r="Y169">
            <v>6618</v>
          </cell>
          <cell r="Z169">
            <v>1479</v>
          </cell>
          <cell r="AA169">
            <v>24.602230483271377</v>
          </cell>
          <cell r="AB169">
            <v>5.4981412639405205</v>
          </cell>
          <cell r="AC169">
            <v>1</v>
          </cell>
          <cell r="AD169">
            <v>2</v>
          </cell>
          <cell r="AE169">
            <v>2</v>
          </cell>
        </row>
        <row r="170">
          <cell r="A170" t="str">
            <v>A2473</v>
          </cell>
          <cell r="B170" t="str">
            <v>ZIANA WALIDAH TRI UTAMI</v>
          </cell>
          <cell r="C170">
            <v>16</v>
          </cell>
          <cell r="D170">
            <v>446</v>
          </cell>
          <cell r="E170">
            <v>98</v>
          </cell>
          <cell r="F170">
            <v>3</v>
          </cell>
          <cell r="G170">
            <v>69</v>
          </cell>
          <cell r="H170">
            <v>10</v>
          </cell>
          <cell r="I170">
            <v>15</v>
          </cell>
          <cell r="J170">
            <v>396</v>
          </cell>
          <cell r="K170">
            <v>68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 t="str">
            <v/>
          </cell>
          <cell r="V170" t="str">
            <v/>
          </cell>
          <cell r="W170" t="str">
            <v/>
          </cell>
          <cell r="X170">
            <v>34</v>
          </cell>
          <cell r="Y170">
            <v>911</v>
          </cell>
          <cell r="Z170">
            <v>176</v>
          </cell>
          <cell r="AA170">
            <v>26.794117647058822</v>
          </cell>
          <cell r="AB170">
            <v>5.1764705882352944</v>
          </cell>
          <cell r="AC170">
            <v>2</v>
          </cell>
          <cell r="AD170">
            <v>2</v>
          </cell>
          <cell r="AE170">
            <v>2</v>
          </cell>
        </row>
        <row r="171">
          <cell r="A171" t="str">
            <v>A2504</v>
          </cell>
          <cell r="B171" t="str">
            <v>RACHMA ANINDITA TASYA DEWI</v>
          </cell>
          <cell r="C171">
            <v>20</v>
          </cell>
          <cell r="D171">
            <v>576</v>
          </cell>
          <cell r="E171">
            <v>147</v>
          </cell>
          <cell r="F171">
            <v>49</v>
          </cell>
          <cell r="G171">
            <v>1401</v>
          </cell>
          <cell r="H171">
            <v>307</v>
          </cell>
          <cell r="I171">
            <v>32</v>
          </cell>
          <cell r="J171">
            <v>973</v>
          </cell>
          <cell r="K171">
            <v>172</v>
          </cell>
          <cell r="L171">
            <v>41</v>
          </cell>
          <cell r="M171">
            <v>1400</v>
          </cell>
          <cell r="N171">
            <v>215</v>
          </cell>
          <cell r="O171">
            <v>47</v>
          </cell>
          <cell r="P171">
            <v>1481</v>
          </cell>
          <cell r="Q171">
            <v>231</v>
          </cell>
          <cell r="R171">
            <v>31</v>
          </cell>
          <cell r="S171">
            <v>769</v>
          </cell>
          <cell r="T171">
            <v>120</v>
          </cell>
          <cell r="U171" t="str">
            <v/>
          </cell>
          <cell r="V171" t="str">
            <v/>
          </cell>
          <cell r="W171" t="str">
            <v/>
          </cell>
          <cell r="X171">
            <v>220</v>
          </cell>
          <cell r="Y171">
            <v>6600</v>
          </cell>
          <cell r="Z171">
            <v>1192</v>
          </cell>
          <cell r="AA171">
            <v>30</v>
          </cell>
          <cell r="AB171">
            <v>5.418181818181818</v>
          </cell>
          <cell r="AC171">
            <v>2</v>
          </cell>
          <cell r="AD171">
            <v>2</v>
          </cell>
          <cell r="AE171">
            <v>2</v>
          </cell>
        </row>
        <row r="172">
          <cell r="A172" t="str">
            <v>A2507</v>
          </cell>
          <cell r="B172" t="str">
            <v>ARJUNA TANJUNG</v>
          </cell>
          <cell r="C172">
            <v>19</v>
          </cell>
          <cell r="D172">
            <v>618</v>
          </cell>
          <cell r="E172">
            <v>151</v>
          </cell>
          <cell r="F172">
            <v>50</v>
          </cell>
          <cell r="G172">
            <v>1469</v>
          </cell>
          <cell r="H172">
            <v>261</v>
          </cell>
          <cell r="I172">
            <v>48</v>
          </cell>
          <cell r="J172">
            <v>1234</v>
          </cell>
          <cell r="K172">
            <v>207</v>
          </cell>
          <cell r="L172">
            <v>43</v>
          </cell>
          <cell r="M172">
            <v>1161</v>
          </cell>
          <cell r="N172">
            <v>237</v>
          </cell>
          <cell r="O172">
            <v>49</v>
          </cell>
          <cell r="P172">
            <v>1192</v>
          </cell>
          <cell r="Q172">
            <v>263</v>
          </cell>
          <cell r="R172">
            <v>42</v>
          </cell>
          <cell r="S172">
            <v>1131</v>
          </cell>
          <cell r="T172">
            <v>222</v>
          </cell>
          <cell r="U172">
            <v>22</v>
          </cell>
          <cell r="V172">
            <v>545</v>
          </cell>
          <cell r="W172">
            <v>390</v>
          </cell>
          <cell r="X172">
            <v>273</v>
          </cell>
          <cell r="Y172">
            <v>7350</v>
          </cell>
          <cell r="Z172">
            <v>1731</v>
          </cell>
          <cell r="AA172">
            <v>26.923076923076923</v>
          </cell>
          <cell r="AB172">
            <v>6.3406593406593403</v>
          </cell>
          <cell r="AC172">
            <v>2</v>
          </cell>
          <cell r="AD172">
            <v>3</v>
          </cell>
          <cell r="AE172">
            <v>3</v>
          </cell>
        </row>
        <row r="173">
          <cell r="A173" t="str">
            <v>A2510</v>
          </cell>
          <cell r="B173" t="str">
            <v>THIFAL KHANSA NABILA</v>
          </cell>
          <cell r="C173">
            <v>6</v>
          </cell>
          <cell r="D173">
            <v>110</v>
          </cell>
          <cell r="E173">
            <v>25</v>
          </cell>
          <cell r="F173">
            <v>10</v>
          </cell>
          <cell r="G173">
            <v>311</v>
          </cell>
          <cell r="H173">
            <v>50</v>
          </cell>
          <cell r="I173">
            <v>19</v>
          </cell>
          <cell r="J173">
            <v>568</v>
          </cell>
          <cell r="K173">
            <v>134</v>
          </cell>
          <cell r="L173">
            <v>5</v>
          </cell>
          <cell r="M173">
            <v>163</v>
          </cell>
          <cell r="N173">
            <v>30</v>
          </cell>
          <cell r="O173">
            <v>3</v>
          </cell>
          <cell r="P173">
            <v>95</v>
          </cell>
          <cell r="Q173">
            <v>15</v>
          </cell>
          <cell r="R173">
            <v>1</v>
          </cell>
          <cell r="S173">
            <v>26</v>
          </cell>
          <cell r="T173">
            <v>3</v>
          </cell>
          <cell r="U173">
            <v>7</v>
          </cell>
          <cell r="V173">
            <v>187</v>
          </cell>
          <cell r="W173">
            <v>121</v>
          </cell>
          <cell r="X173">
            <v>51</v>
          </cell>
          <cell r="Y173">
            <v>1460</v>
          </cell>
          <cell r="Z173">
            <v>378</v>
          </cell>
          <cell r="AA173">
            <v>28.627450980392158</v>
          </cell>
          <cell r="AB173">
            <v>7.4117647058823533</v>
          </cell>
          <cell r="AC173">
            <v>2</v>
          </cell>
          <cell r="AD173">
            <v>3</v>
          </cell>
          <cell r="AE173">
            <v>3</v>
          </cell>
        </row>
        <row r="174">
          <cell r="A174" t="str">
            <v>A2523</v>
          </cell>
          <cell r="B174" t="str">
            <v>ROSSA AZIZAH</v>
          </cell>
          <cell r="C174" t="str">
            <v/>
          </cell>
          <cell r="D174" t="str">
            <v/>
          </cell>
          <cell r="E174" t="str">
            <v/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 t="str">
            <v/>
          </cell>
          <cell r="V174" t="str">
            <v/>
          </cell>
          <cell r="W174" t="str">
            <v/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</row>
        <row r="175">
          <cell r="A175" t="str">
            <v>A2885</v>
          </cell>
          <cell r="B175" t="str">
            <v>NURUL WAHYUNING TYAS</v>
          </cell>
          <cell r="C175" t="str">
            <v/>
          </cell>
          <cell r="D175" t="str">
            <v/>
          </cell>
          <cell r="E175" t="str">
            <v/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 t="str">
            <v/>
          </cell>
          <cell r="V175" t="str">
            <v/>
          </cell>
          <cell r="W175" t="str">
            <v/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</row>
        <row r="176">
          <cell r="A176" t="str">
            <v>A2886</v>
          </cell>
          <cell r="B176" t="str">
            <v>ASA HIRASNA SEPTIANI</v>
          </cell>
          <cell r="C176">
            <v>18</v>
          </cell>
          <cell r="D176">
            <v>443</v>
          </cell>
          <cell r="E176">
            <v>95</v>
          </cell>
          <cell r="F176">
            <v>46</v>
          </cell>
          <cell r="G176">
            <v>957</v>
          </cell>
          <cell r="H176">
            <v>174</v>
          </cell>
          <cell r="I176">
            <v>45</v>
          </cell>
          <cell r="J176">
            <v>987</v>
          </cell>
          <cell r="K176">
            <v>152</v>
          </cell>
          <cell r="L176">
            <v>42</v>
          </cell>
          <cell r="M176">
            <v>924</v>
          </cell>
          <cell r="N176">
            <v>145</v>
          </cell>
          <cell r="O176">
            <v>47</v>
          </cell>
          <cell r="P176">
            <v>1054</v>
          </cell>
          <cell r="Q176">
            <v>180</v>
          </cell>
          <cell r="R176">
            <v>35</v>
          </cell>
          <cell r="S176">
            <v>817</v>
          </cell>
          <cell r="T176">
            <v>140</v>
          </cell>
          <cell r="U176">
            <v>19</v>
          </cell>
          <cell r="V176">
            <v>419</v>
          </cell>
          <cell r="W176">
            <v>301</v>
          </cell>
          <cell r="X176">
            <v>252</v>
          </cell>
          <cell r="Y176">
            <v>5601</v>
          </cell>
          <cell r="Z176">
            <v>1187</v>
          </cell>
          <cell r="AA176">
            <v>22.226190476190474</v>
          </cell>
          <cell r="AB176">
            <v>4.7103174603174605</v>
          </cell>
          <cell r="AC176">
            <v>1</v>
          </cell>
          <cell r="AD176">
            <v>2</v>
          </cell>
          <cell r="AE176">
            <v>2</v>
          </cell>
        </row>
        <row r="177">
          <cell r="A177" t="str">
            <v>A2925</v>
          </cell>
          <cell r="B177" t="str">
            <v>MARIA GORETTI DIAN PERMATA HADI</v>
          </cell>
          <cell r="C177">
            <v>19</v>
          </cell>
          <cell r="D177">
            <v>536</v>
          </cell>
          <cell r="E177">
            <v>123</v>
          </cell>
          <cell r="F177">
            <v>48</v>
          </cell>
          <cell r="G177">
            <v>1253</v>
          </cell>
          <cell r="H177">
            <v>222</v>
          </cell>
          <cell r="I177">
            <v>47</v>
          </cell>
          <cell r="J177">
            <v>1269</v>
          </cell>
          <cell r="K177">
            <v>260</v>
          </cell>
          <cell r="L177">
            <v>44</v>
          </cell>
          <cell r="M177">
            <v>1221</v>
          </cell>
          <cell r="N177">
            <v>244</v>
          </cell>
          <cell r="O177">
            <v>47</v>
          </cell>
          <cell r="P177">
            <v>1299</v>
          </cell>
          <cell r="Q177">
            <v>216</v>
          </cell>
          <cell r="R177">
            <v>44</v>
          </cell>
          <cell r="S177">
            <v>1377</v>
          </cell>
          <cell r="T177">
            <v>262</v>
          </cell>
          <cell r="U177">
            <v>21</v>
          </cell>
          <cell r="V177">
            <v>690</v>
          </cell>
          <cell r="W177">
            <v>518</v>
          </cell>
          <cell r="X177">
            <v>270</v>
          </cell>
          <cell r="Y177">
            <v>7645</v>
          </cell>
          <cell r="Z177">
            <v>1845</v>
          </cell>
          <cell r="AA177">
            <v>28.314814814814813</v>
          </cell>
          <cell r="AB177">
            <v>6.833333333333333</v>
          </cell>
          <cell r="AC177">
            <v>2</v>
          </cell>
          <cell r="AD177">
            <v>3</v>
          </cell>
          <cell r="AE177">
            <v>3</v>
          </cell>
        </row>
        <row r="178">
          <cell r="A178" t="str">
            <v>A2931</v>
          </cell>
          <cell r="B178" t="str">
            <v>Dimas Fahri Husaini</v>
          </cell>
          <cell r="C178" t="str">
            <v/>
          </cell>
          <cell r="D178" t="str">
            <v/>
          </cell>
          <cell r="E178" t="str">
            <v/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 t="str">
            <v/>
          </cell>
          <cell r="V178" t="str">
            <v/>
          </cell>
          <cell r="W178" t="str">
            <v/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</row>
        <row r="179">
          <cell r="A179" t="str">
            <v>A2935</v>
          </cell>
          <cell r="B179" t="str">
            <v>CINDY OLIVIA</v>
          </cell>
          <cell r="C179" t="str">
            <v/>
          </cell>
          <cell r="D179" t="str">
            <v/>
          </cell>
          <cell r="E179" t="str">
            <v/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 t="str">
            <v/>
          </cell>
          <cell r="V179" t="str">
            <v/>
          </cell>
          <cell r="W179" t="str">
            <v/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</row>
        <row r="180">
          <cell r="A180" t="str">
            <v>A2936</v>
          </cell>
          <cell r="B180" t="str">
            <v>DIMAS AGUNG NUGROHO</v>
          </cell>
          <cell r="C180">
            <v>8</v>
          </cell>
          <cell r="D180">
            <v>139</v>
          </cell>
          <cell r="E180">
            <v>32</v>
          </cell>
          <cell r="F180">
            <v>15</v>
          </cell>
          <cell r="G180">
            <v>345</v>
          </cell>
          <cell r="H180">
            <v>68</v>
          </cell>
          <cell r="I180">
            <v>0</v>
          </cell>
          <cell r="J180">
            <v>0</v>
          </cell>
          <cell r="K180">
            <v>0</v>
          </cell>
          <cell r="L180">
            <v>18</v>
          </cell>
          <cell r="M180">
            <v>416</v>
          </cell>
          <cell r="N180">
            <v>75</v>
          </cell>
          <cell r="O180">
            <v>35</v>
          </cell>
          <cell r="P180">
            <v>826</v>
          </cell>
          <cell r="Q180">
            <v>142</v>
          </cell>
          <cell r="R180">
            <v>33</v>
          </cell>
          <cell r="S180">
            <v>966</v>
          </cell>
          <cell r="T180">
            <v>173</v>
          </cell>
          <cell r="U180">
            <v>17</v>
          </cell>
          <cell r="V180">
            <v>504</v>
          </cell>
          <cell r="W180">
            <v>368</v>
          </cell>
          <cell r="X180">
            <v>126</v>
          </cell>
          <cell r="Y180">
            <v>3196</v>
          </cell>
          <cell r="Z180">
            <v>858</v>
          </cell>
          <cell r="AA180">
            <v>25.365079365079364</v>
          </cell>
          <cell r="AB180">
            <v>6.8095238095238093</v>
          </cell>
          <cell r="AC180">
            <v>1</v>
          </cell>
          <cell r="AD180">
            <v>3</v>
          </cell>
          <cell r="AE180">
            <v>3</v>
          </cell>
        </row>
        <row r="181">
          <cell r="A181" t="str">
            <v>A2937</v>
          </cell>
          <cell r="B181" t="str">
            <v>ALEXANDRO ELSIKA SOGE</v>
          </cell>
          <cell r="C181">
            <v>16</v>
          </cell>
          <cell r="D181">
            <v>409</v>
          </cell>
          <cell r="E181">
            <v>91</v>
          </cell>
          <cell r="F181">
            <v>47</v>
          </cell>
          <cell r="G181">
            <v>1320</v>
          </cell>
          <cell r="H181">
            <v>202</v>
          </cell>
          <cell r="I181">
            <v>40</v>
          </cell>
          <cell r="J181">
            <v>1241</v>
          </cell>
          <cell r="K181">
            <v>173</v>
          </cell>
          <cell r="L181">
            <v>4</v>
          </cell>
          <cell r="M181">
            <v>170</v>
          </cell>
          <cell r="N181">
            <v>25</v>
          </cell>
          <cell r="O181">
            <v>38</v>
          </cell>
          <cell r="P181">
            <v>1218</v>
          </cell>
          <cell r="Q181">
            <v>138</v>
          </cell>
          <cell r="R181">
            <v>39</v>
          </cell>
          <cell r="S181">
            <v>1144</v>
          </cell>
          <cell r="T181">
            <v>190</v>
          </cell>
          <cell r="U181">
            <v>16</v>
          </cell>
          <cell r="V181">
            <v>410</v>
          </cell>
          <cell r="W181">
            <v>305</v>
          </cell>
          <cell r="X181">
            <v>200</v>
          </cell>
          <cell r="Y181">
            <v>5912</v>
          </cell>
          <cell r="Z181">
            <v>1124</v>
          </cell>
          <cell r="AA181">
            <v>29.56</v>
          </cell>
          <cell r="AB181">
            <v>5.62</v>
          </cell>
          <cell r="AC181">
            <v>2</v>
          </cell>
          <cell r="AD181">
            <v>2</v>
          </cell>
          <cell r="AE181">
            <v>2</v>
          </cell>
        </row>
        <row r="182">
          <cell r="A182" t="str">
            <v>A2939</v>
          </cell>
          <cell r="B182" t="str">
            <v>TSAQIFANNISA YASASHII SUNARYO</v>
          </cell>
          <cell r="C182">
            <v>15</v>
          </cell>
          <cell r="D182">
            <v>468</v>
          </cell>
          <cell r="E182">
            <v>109</v>
          </cell>
          <cell r="F182">
            <v>46</v>
          </cell>
          <cell r="G182">
            <v>1185</v>
          </cell>
          <cell r="H182">
            <v>177</v>
          </cell>
          <cell r="I182">
            <v>45</v>
          </cell>
          <cell r="J182">
            <v>1100</v>
          </cell>
          <cell r="K182">
            <v>178</v>
          </cell>
          <cell r="L182">
            <v>34</v>
          </cell>
          <cell r="M182">
            <v>819</v>
          </cell>
          <cell r="N182">
            <v>134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 t="str">
            <v/>
          </cell>
          <cell r="V182" t="str">
            <v/>
          </cell>
          <cell r="W182" t="str">
            <v/>
          </cell>
          <cell r="X182">
            <v>140</v>
          </cell>
          <cell r="Y182">
            <v>3572</v>
          </cell>
          <cell r="Z182">
            <v>598</v>
          </cell>
          <cell r="AA182">
            <v>25.514285714285716</v>
          </cell>
          <cell r="AB182">
            <v>4.2714285714285714</v>
          </cell>
          <cell r="AC182">
            <v>1</v>
          </cell>
          <cell r="AD182">
            <v>2</v>
          </cell>
          <cell r="AE182">
            <v>2</v>
          </cell>
        </row>
        <row r="183">
          <cell r="A183" t="str">
            <v>A2940</v>
          </cell>
          <cell r="B183" t="str">
            <v>ZEFANIA ANDINA</v>
          </cell>
          <cell r="C183" t="str">
            <v/>
          </cell>
          <cell r="D183" t="str">
            <v/>
          </cell>
          <cell r="E183" t="str">
            <v/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 t="str">
            <v/>
          </cell>
          <cell r="V183" t="str">
            <v/>
          </cell>
          <cell r="W183" t="str">
            <v/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</row>
        <row r="184">
          <cell r="A184" t="str">
            <v>A2944</v>
          </cell>
          <cell r="B184" t="str">
            <v>I LUH LAKSMI EKA DEWI</v>
          </cell>
          <cell r="C184">
            <v>16</v>
          </cell>
          <cell r="D184">
            <v>329</v>
          </cell>
          <cell r="E184">
            <v>64</v>
          </cell>
          <cell r="F184">
            <v>43</v>
          </cell>
          <cell r="G184">
            <v>1032</v>
          </cell>
          <cell r="H184">
            <v>159</v>
          </cell>
          <cell r="I184">
            <v>38</v>
          </cell>
          <cell r="J184">
            <v>923</v>
          </cell>
          <cell r="K184">
            <v>159</v>
          </cell>
          <cell r="L184">
            <v>24</v>
          </cell>
          <cell r="M184">
            <v>550</v>
          </cell>
          <cell r="N184">
            <v>97</v>
          </cell>
          <cell r="O184">
            <v>43</v>
          </cell>
          <cell r="P184">
            <v>1139</v>
          </cell>
          <cell r="Q184">
            <v>205</v>
          </cell>
          <cell r="R184">
            <v>39</v>
          </cell>
          <cell r="S184">
            <v>1066</v>
          </cell>
          <cell r="T184">
            <v>183</v>
          </cell>
          <cell r="U184">
            <v>21</v>
          </cell>
          <cell r="V184">
            <v>513</v>
          </cell>
          <cell r="W184">
            <v>383</v>
          </cell>
          <cell r="X184">
            <v>224</v>
          </cell>
          <cell r="Y184">
            <v>5552</v>
          </cell>
          <cell r="Z184">
            <v>1250</v>
          </cell>
          <cell r="AA184">
            <v>24.785714285714285</v>
          </cell>
          <cell r="AB184">
            <v>5.5803571428571432</v>
          </cell>
          <cell r="AC184">
            <v>1</v>
          </cell>
          <cell r="AD184">
            <v>2</v>
          </cell>
          <cell r="AE184">
            <v>2</v>
          </cell>
        </row>
        <row r="185">
          <cell r="A185" t="str">
            <v>A2953</v>
          </cell>
          <cell r="B185" t="str">
            <v>NAWANGWULAN DESIKUMALA</v>
          </cell>
          <cell r="C185">
            <v>20</v>
          </cell>
          <cell r="D185">
            <v>524</v>
          </cell>
          <cell r="E185">
            <v>117</v>
          </cell>
          <cell r="F185">
            <v>49</v>
          </cell>
          <cell r="G185">
            <v>1383</v>
          </cell>
          <cell r="H185">
            <v>233</v>
          </cell>
          <cell r="I185">
            <v>49</v>
          </cell>
          <cell r="J185">
            <v>1336</v>
          </cell>
          <cell r="K185">
            <v>241</v>
          </cell>
          <cell r="L185">
            <v>44</v>
          </cell>
          <cell r="M185">
            <v>1248</v>
          </cell>
          <cell r="N185">
            <v>207</v>
          </cell>
          <cell r="O185">
            <v>50</v>
          </cell>
          <cell r="P185">
            <v>1394</v>
          </cell>
          <cell r="Q185">
            <v>252</v>
          </cell>
          <cell r="R185">
            <v>46</v>
          </cell>
          <cell r="S185">
            <v>1142</v>
          </cell>
          <cell r="T185">
            <v>171</v>
          </cell>
          <cell r="U185">
            <v>22</v>
          </cell>
          <cell r="V185">
            <v>488</v>
          </cell>
          <cell r="W185">
            <v>361</v>
          </cell>
          <cell r="X185">
            <v>280</v>
          </cell>
          <cell r="Y185">
            <v>7515</v>
          </cell>
          <cell r="Z185">
            <v>1582</v>
          </cell>
          <cell r="AA185">
            <v>26.839285714285715</v>
          </cell>
          <cell r="AB185">
            <v>5.65</v>
          </cell>
          <cell r="AC185">
            <v>2</v>
          </cell>
          <cell r="AD185">
            <v>2</v>
          </cell>
          <cell r="AE185">
            <v>2</v>
          </cell>
        </row>
        <row r="186">
          <cell r="A186" t="str">
            <v>A2954</v>
          </cell>
          <cell r="B186" t="str">
            <v>DEWI SOFIANA RATNAWATI</v>
          </cell>
          <cell r="C186" t="str">
            <v/>
          </cell>
          <cell r="D186" t="str">
            <v/>
          </cell>
          <cell r="E186" t="str">
            <v/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 t="str">
            <v/>
          </cell>
          <cell r="V186" t="str">
            <v/>
          </cell>
          <cell r="W186" t="str">
            <v/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</row>
        <row r="187">
          <cell r="A187" t="str">
            <v>A2961</v>
          </cell>
          <cell r="B187" t="str">
            <v>AGUNG PRASETYADI</v>
          </cell>
          <cell r="C187">
            <v>1</v>
          </cell>
          <cell r="D187">
            <v>38</v>
          </cell>
          <cell r="E187">
            <v>11</v>
          </cell>
          <cell r="F187">
            <v>30</v>
          </cell>
          <cell r="G187">
            <v>843</v>
          </cell>
          <cell r="H187">
            <v>134</v>
          </cell>
          <cell r="I187">
            <v>33</v>
          </cell>
          <cell r="J187">
            <v>966</v>
          </cell>
          <cell r="K187">
            <v>150</v>
          </cell>
          <cell r="L187">
            <v>30</v>
          </cell>
          <cell r="M187">
            <v>872</v>
          </cell>
          <cell r="N187">
            <v>147</v>
          </cell>
          <cell r="O187">
            <v>47</v>
          </cell>
          <cell r="P187">
            <v>1254</v>
          </cell>
          <cell r="Q187">
            <v>212</v>
          </cell>
          <cell r="R187">
            <v>41</v>
          </cell>
          <cell r="S187">
            <v>973</v>
          </cell>
          <cell r="T187">
            <v>193</v>
          </cell>
          <cell r="U187">
            <v>22</v>
          </cell>
          <cell r="V187">
            <v>505</v>
          </cell>
          <cell r="W187">
            <v>346</v>
          </cell>
          <cell r="X187">
            <v>204</v>
          </cell>
          <cell r="Y187">
            <v>5451</v>
          </cell>
          <cell r="Z187">
            <v>1193</v>
          </cell>
          <cell r="AA187">
            <v>26.720588235294116</v>
          </cell>
          <cell r="AB187">
            <v>5.8480392156862742</v>
          </cell>
          <cell r="AC187">
            <v>2</v>
          </cell>
          <cell r="AD187">
            <v>2</v>
          </cell>
          <cell r="AE187">
            <v>2</v>
          </cell>
        </row>
        <row r="188">
          <cell r="A188" t="str">
            <v>A2962</v>
          </cell>
          <cell r="B188" t="str">
            <v>DAFFADYA DHAMAR</v>
          </cell>
          <cell r="C188" t="str">
            <v/>
          </cell>
          <cell r="D188" t="str">
            <v/>
          </cell>
          <cell r="E188" t="str">
            <v/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 t="str">
            <v/>
          </cell>
          <cell r="V188" t="str">
            <v/>
          </cell>
          <cell r="W188" t="str">
            <v/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</row>
        <row r="189">
          <cell r="A189" t="str">
            <v>A3029</v>
          </cell>
          <cell r="B189" t="str">
            <v>EMMIA CLARITA BR TARIGAN</v>
          </cell>
          <cell r="C189">
            <v>20</v>
          </cell>
          <cell r="D189">
            <v>540</v>
          </cell>
          <cell r="E189">
            <v>108</v>
          </cell>
          <cell r="F189">
            <v>48</v>
          </cell>
          <cell r="G189">
            <v>1454</v>
          </cell>
          <cell r="H189">
            <v>231</v>
          </cell>
          <cell r="I189">
            <v>49</v>
          </cell>
          <cell r="J189">
            <v>1443</v>
          </cell>
          <cell r="K189">
            <v>263</v>
          </cell>
          <cell r="L189">
            <v>44</v>
          </cell>
          <cell r="M189">
            <v>1357</v>
          </cell>
          <cell r="N189">
            <v>244</v>
          </cell>
          <cell r="O189">
            <v>50</v>
          </cell>
          <cell r="P189">
            <v>1515</v>
          </cell>
          <cell r="Q189">
            <v>253</v>
          </cell>
          <cell r="R189">
            <v>46</v>
          </cell>
          <cell r="S189">
            <v>1408</v>
          </cell>
          <cell r="T189">
            <v>252</v>
          </cell>
          <cell r="U189">
            <v>20</v>
          </cell>
          <cell r="V189">
            <v>585</v>
          </cell>
          <cell r="W189">
            <v>426</v>
          </cell>
          <cell r="X189">
            <v>277</v>
          </cell>
          <cell r="Y189">
            <v>8302</v>
          </cell>
          <cell r="Z189">
            <v>1777</v>
          </cell>
          <cell r="AA189">
            <v>29.971119133574007</v>
          </cell>
          <cell r="AB189">
            <v>6.4151624548736459</v>
          </cell>
          <cell r="AC189">
            <v>2</v>
          </cell>
          <cell r="AD189">
            <v>3</v>
          </cell>
          <cell r="AE189">
            <v>3</v>
          </cell>
        </row>
        <row r="190">
          <cell r="A190" t="str">
            <v>A3117</v>
          </cell>
          <cell r="B190" t="str">
            <v>HAPSARI ARINTA</v>
          </cell>
          <cell r="C190" t="str">
            <v/>
          </cell>
          <cell r="D190" t="str">
            <v/>
          </cell>
          <cell r="E190" t="str">
            <v/>
          </cell>
          <cell r="F190">
            <v>16</v>
          </cell>
          <cell r="G190">
            <v>314</v>
          </cell>
          <cell r="H190">
            <v>62</v>
          </cell>
          <cell r="I190">
            <v>36</v>
          </cell>
          <cell r="J190">
            <v>761</v>
          </cell>
          <cell r="K190">
            <v>155</v>
          </cell>
          <cell r="L190">
            <v>31</v>
          </cell>
          <cell r="M190">
            <v>665</v>
          </cell>
          <cell r="N190">
            <v>112</v>
          </cell>
          <cell r="O190">
            <v>34</v>
          </cell>
          <cell r="P190">
            <v>748</v>
          </cell>
          <cell r="Q190">
            <v>162</v>
          </cell>
          <cell r="R190">
            <v>30</v>
          </cell>
          <cell r="S190">
            <v>777</v>
          </cell>
          <cell r="T190">
            <v>149</v>
          </cell>
          <cell r="U190">
            <v>15</v>
          </cell>
          <cell r="V190">
            <v>443</v>
          </cell>
          <cell r="W190">
            <v>326</v>
          </cell>
          <cell r="X190">
            <v>162</v>
          </cell>
          <cell r="Y190">
            <v>3708</v>
          </cell>
          <cell r="Z190">
            <v>966</v>
          </cell>
          <cell r="AA190">
            <v>22.888888888888889</v>
          </cell>
          <cell r="AB190">
            <v>5.9629629629629628</v>
          </cell>
          <cell r="AC190">
            <v>1</v>
          </cell>
          <cell r="AD190">
            <v>2</v>
          </cell>
          <cell r="AE190">
            <v>2</v>
          </cell>
        </row>
        <row r="191">
          <cell r="A191" t="str">
            <v>A3172</v>
          </cell>
          <cell r="B191" t="str">
            <v>NURYANI NURYANI</v>
          </cell>
          <cell r="C191">
            <v>19</v>
          </cell>
          <cell r="D191">
            <v>499</v>
          </cell>
          <cell r="E191">
            <v>91</v>
          </cell>
          <cell r="F191">
            <v>46</v>
          </cell>
          <cell r="G191">
            <v>1338</v>
          </cell>
          <cell r="H191">
            <v>195</v>
          </cell>
          <cell r="I191">
            <v>48</v>
          </cell>
          <cell r="J191">
            <v>1405</v>
          </cell>
          <cell r="K191">
            <v>201</v>
          </cell>
          <cell r="L191">
            <v>42</v>
          </cell>
          <cell r="M191">
            <v>1281</v>
          </cell>
          <cell r="N191">
            <v>224</v>
          </cell>
          <cell r="O191">
            <v>49</v>
          </cell>
          <cell r="P191">
            <v>1502</v>
          </cell>
          <cell r="Q191">
            <v>222</v>
          </cell>
          <cell r="R191">
            <v>44</v>
          </cell>
          <cell r="S191">
            <v>1247</v>
          </cell>
          <cell r="T191">
            <v>200</v>
          </cell>
          <cell r="U191">
            <v>22</v>
          </cell>
          <cell r="V191">
            <v>545</v>
          </cell>
          <cell r="W191">
            <v>382</v>
          </cell>
          <cell r="X191">
            <v>270</v>
          </cell>
          <cell r="Y191">
            <v>7817</v>
          </cell>
          <cell r="Z191">
            <v>1515</v>
          </cell>
          <cell r="AA191">
            <v>28.951851851851853</v>
          </cell>
          <cell r="AB191">
            <v>5.6111111111111107</v>
          </cell>
          <cell r="AC191">
            <v>2</v>
          </cell>
          <cell r="AD191">
            <v>2</v>
          </cell>
          <cell r="AE191">
            <v>2</v>
          </cell>
        </row>
        <row r="192">
          <cell r="A192" t="str">
            <v>A3194</v>
          </cell>
          <cell r="B192" t="str">
            <v>LINTANG PUTRI MAHARANI</v>
          </cell>
          <cell r="C192">
            <v>10</v>
          </cell>
          <cell r="D192">
            <v>313</v>
          </cell>
          <cell r="E192">
            <v>56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 t="str">
            <v/>
          </cell>
          <cell r="V192" t="str">
            <v/>
          </cell>
          <cell r="W192" t="str">
            <v/>
          </cell>
          <cell r="X192">
            <v>10</v>
          </cell>
          <cell r="Y192">
            <v>313</v>
          </cell>
          <cell r="Z192">
            <v>56</v>
          </cell>
          <cell r="AA192">
            <v>31.3</v>
          </cell>
          <cell r="AB192">
            <v>5.6</v>
          </cell>
          <cell r="AC192">
            <v>2</v>
          </cell>
          <cell r="AD192">
            <v>2</v>
          </cell>
          <cell r="AE192">
            <v>2</v>
          </cell>
        </row>
        <row r="193">
          <cell r="A193" t="str">
            <v>A3218</v>
          </cell>
          <cell r="B193" t="str">
            <v>IRMA SEMBIRING</v>
          </cell>
          <cell r="C193">
            <v>7</v>
          </cell>
          <cell r="D193">
            <v>135</v>
          </cell>
          <cell r="E193">
            <v>30</v>
          </cell>
          <cell r="F193">
            <v>21</v>
          </cell>
          <cell r="G193">
            <v>608</v>
          </cell>
          <cell r="H193">
            <v>133</v>
          </cell>
          <cell r="I193">
            <v>26</v>
          </cell>
          <cell r="J193">
            <v>807</v>
          </cell>
          <cell r="K193">
            <v>133</v>
          </cell>
          <cell r="L193">
            <v>0</v>
          </cell>
          <cell r="M193">
            <v>0</v>
          </cell>
          <cell r="N193">
            <v>0</v>
          </cell>
          <cell r="O193">
            <v>4</v>
          </cell>
          <cell r="P193">
            <v>67</v>
          </cell>
          <cell r="Q193">
            <v>11</v>
          </cell>
          <cell r="R193">
            <v>35</v>
          </cell>
          <cell r="S193">
            <v>1132</v>
          </cell>
          <cell r="T193">
            <v>217</v>
          </cell>
          <cell r="U193">
            <v>22</v>
          </cell>
          <cell r="V193">
            <v>693</v>
          </cell>
          <cell r="W193">
            <v>514</v>
          </cell>
          <cell r="X193">
            <v>115</v>
          </cell>
          <cell r="Y193">
            <v>3442</v>
          </cell>
          <cell r="Z193">
            <v>1038</v>
          </cell>
          <cell r="AA193">
            <v>29.930434782608696</v>
          </cell>
          <cell r="AB193">
            <v>9.0260869565217394</v>
          </cell>
          <cell r="AC193">
            <v>2</v>
          </cell>
          <cell r="AD193">
            <v>4</v>
          </cell>
          <cell r="AE193">
            <v>4</v>
          </cell>
        </row>
        <row r="194">
          <cell r="A194" t="str">
            <v>A3227</v>
          </cell>
          <cell r="B194" t="str">
            <v>AULIA TASYA AZZAHRA</v>
          </cell>
          <cell r="C194">
            <v>17</v>
          </cell>
          <cell r="D194">
            <v>371</v>
          </cell>
          <cell r="E194">
            <v>77</v>
          </cell>
          <cell r="F194">
            <v>43</v>
          </cell>
          <cell r="G194">
            <v>966</v>
          </cell>
          <cell r="H194">
            <v>183</v>
          </cell>
          <cell r="I194">
            <v>41</v>
          </cell>
          <cell r="J194">
            <v>1035</v>
          </cell>
          <cell r="K194">
            <v>186</v>
          </cell>
          <cell r="L194">
            <v>36</v>
          </cell>
          <cell r="M194">
            <v>810</v>
          </cell>
          <cell r="N194">
            <v>133</v>
          </cell>
          <cell r="O194">
            <v>42</v>
          </cell>
          <cell r="P194">
            <v>1067</v>
          </cell>
          <cell r="Q194">
            <v>172</v>
          </cell>
          <cell r="R194">
            <v>32</v>
          </cell>
          <cell r="S194">
            <v>789</v>
          </cell>
          <cell r="T194">
            <v>139</v>
          </cell>
          <cell r="U194">
            <v>17</v>
          </cell>
          <cell r="V194">
            <v>418</v>
          </cell>
          <cell r="W194">
            <v>325</v>
          </cell>
          <cell r="X194">
            <v>228</v>
          </cell>
          <cell r="Y194">
            <v>5456</v>
          </cell>
          <cell r="Z194">
            <v>1215</v>
          </cell>
          <cell r="AA194">
            <v>23.92982456140351</v>
          </cell>
          <cell r="AB194">
            <v>5.3289473684210522</v>
          </cell>
          <cell r="AC194">
            <v>1</v>
          </cell>
          <cell r="AD194">
            <v>2</v>
          </cell>
          <cell r="AE194">
            <v>2</v>
          </cell>
        </row>
        <row r="195">
          <cell r="A195" t="str">
            <v>A3229</v>
          </cell>
          <cell r="B195" t="str">
            <v>NAUFAL NUR FAJARI</v>
          </cell>
          <cell r="C195">
            <v>16</v>
          </cell>
          <cell r="D195">
            <v>389</v>
          </cell>
          <cell r="E195">
            <v>76</v>
          </cell>
          <cell r="F195">
            <v>40</v>
          </cell>
          <cell r="G195">
            <v>857</v>
          </cell>
          <cell r="H195">
            <v>148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 t="str">
            <v/>
          </cell>
          <cell r="V195" t="str">
            <v/>
          </cell>
          <cell r="W195" t="str">
            <v/>
          </cell>
          <cell r="X195">
            <v>56</v>
          </cell>
          <cell r="Y195">
            <v>1246</v>
          </cell>
          <cell r="Z195">
            <v>224</v>
          </cell>
          <cell r="AA195">
            <v>22.25</v>
          </cell>
          <cell r="AB195">
            <v>4</v>
          </cell>
          <cell r="AC195">
            <v>1</v>
          </cell>
          <cell r="AD195">
            <v>2</v>
          </cell>
          <cell r="AE195">
            <v>2</v>
          </cell>
        </row>
        <row r="196">
          <cell r="A196" t="str">
            <v>A3257</v>
          </cell>
          <cell r="B196" t="str">
            <v>FRISKA NURAFRIANI</v>
          </cell>
          <cell r="C196" t="str">
            <v/>
          </cell>
          <cell r="D196" t="str">
            <v/>
          </cell>
          <cell r="E196" t="str">
            <v/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 t="str">
            <v/>
          </cell>
          <cell r="V196" t="str">
            <v/>
          </cell>
          <cell r="W196" t="str">
            <v/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</row>
        <row r="197">
          <cell r="A197" t="str">
            <v>A3258</v>
          </cell>
          <cell r="B197" t="str">
            <v>CLARA DEVI MAHARANI</v>
          </cell>
          <cell r="C197">
            <v>19</v>
          </cell>
          <cell r="D197">
            <v>466</v>
          </cell>
          <cell r="E197">
            <v>95</v>
          </cell>
          <cell r="F197">
            <v>48</v>
          </cell>
          <cell r="G197">
            <v>1129</v>
          </cell>
          <cell r="H197">
            <v>226</v>
          </cell>
          <cell r="I197">
            <v>44</v>
          </cell>
          <cell r="J197">
            <v>1014</v>
          </cell>
          <cell r="K197">
            <v>185</v>
          </cell>
          <cell r="L197">
            <v>42</v>
          </cell>
          <cell r="M197">
            <v>1035</v>
          </cell>
          <cell r="N197">
            <v>182</v>
          </cell>
          <cell r="O197">
            <v>47</v>
          </cell>
          <cell r="P197">
            <v>1070</v>
          </cell>
          <cell r="Q197">
            <v>187</v>
          </cell>
          <cell r="R197">
            <v>38</v>
          </cell>
          <cell r="S197">
            <v>1020</v>
          </cell>
          <cell r="T197">
            <v>194</v>
          </cell>
          <cell r="U197">
            <v>20</v>
          </cell>
          <cell r="V197">
            <v>473</v>
          </cell>
          <cell r="W197">
            <v>349</v>
          </cell>
          <cell r="X197">
            <v>258</v>
          </cell>
          <cell r="Y197">
            <v>6207</v>
          </cell>
          <cell r="Z197">
            <v>1418</v>
          </cell>
          <cell r="AA197">
            <v>24.058139534883722</v>
          </cell>
          <cell r="AB197">
            <v>5.4961240310077519</v>
          </cell>
          <cell r="AC197">
            <v>1</v>
          </cell>
          <cell r="AD197">
            <v>2</v>
          </cell>
          <cell r="AE197">
            <v>2</v>
          </cell>
        </row>
        <row r="198">
          <cell r="A198" t="str">
            <v>A3259</v>
          </cell>
          <cell r="B198" t="str">
            <v>ALBERTUS CHRISTIAN ADE DARMAWAN</v>
          </cell>
          <cell r="C198">
            <v>20</v>
          </cell>
          <cell r="D198">
            <v>590</v>
          </cell>
          <cell r="E198">
            <v>134</v>
          </cell>
          <cell r="F198">
            <v>50</v>
          </cell>
          <cell r="G198">
            <v>1328</v>
          </cell>
          <cell r="H198">
            <v>230</v>
          </cell>
          <cell r="I198">
            <v>49</v>
          </cell>
          <cell r="J198">
            <v>1351</v>
          </cell>
          <cell r="K198">
            <v>213</v>
          </cell>
          <cell r="L198">
            <v>45</v>
          </cell>
          <cell r="M198">
            <v>1214</v>
          </cell>
          <cell r="N198">
            <v>223</v>
          </cell>
          <cell r="O198">
            <v>50</v>
          </cell>
          <cell r="P198">
            <v>1378</v>
          </cell>
          <cell r="Q198">
            <v>221</v>
          </cell>
          <cell r="R198">
            <v>46</v>
          </cell>
          <cell r="S198">
            <v>1064</v>
          </cell>
          <cell r="T198">
            <v>206</v>
          </cell>
          <cell r="U198">
            <v>22</v>
          </cell>
          <cell r="V198">
            <v>496</v>
          </cell>
          <cell r="W198">
            <v>367</v>
          </cell>
          <cell r="X198">
            <v>282</v>
          </cell>
          <cell r="Y198">
            <v>7421</v>
          </cell>
          <cell r="Z198">
            <v>1594</v>
          </cell>
          <cell r="AA198">
            <v>26.315602836879432</v>
          </cell>
          <cell r="AB198">
            <v>5.6524822695035457</v>
          </cell>
          <cell r="AC198">
            <v>2</v>
          </cell>
          <cell r="AD198">
            <v>2</v>
          </cell>
          <cell r="AE198">
            <v>2</v>
          </cell>
        </row>
        <row r="199">
          <cell r="A199" t="str">
            <v>A3273</v>
          </cell>
          <cell r="B199" t="str">
            <v>BINTANG MUTIARAJATI</v>
          </cell>
          <cell r="C199">
            <v>17</v>
          </cell>
          <cell r="D199">
            <v>381</v>
          </cell>
          <cell r="E199">
            <v>74</v>
          </cell>
          <cell r="F199">
            <v>39</v>
          </cell>
          <cell r="G199">
            <v>937</v>
          </cell>
          <cell r="H199">
            <v>154</v>
          </cell>
          <cell r="I199">
            <v>42</v>
          </cell>
          <cell r="J199">
            <v>1162</v>
          </cell>
          <cell r="K199">
            <v>192</v>
          </cell>
          <cell r="L199">
            <v>41</v>
          </cell>
          <cell r="M199">
            <v>1040</v>
          </cell>
          <cell r="N199">
            <v>152</v>
          </cell>
          <cell r="O199">
            <v>35</v>
          </cell>
          <cell r="P199">
            <v>992</v>
          </cell>
          <cell r="Q199">
            <v>153</v>
          </cell>
          <cell r="R199">
            <v>38</v>
          </cell>
          <cell r="S199">
            <v>1126</v>
          </cell>
          <cell r="T199">
            <v>162</v>
          </cell>
          <cell r="U199">
            <v>19</v>
          </cell>
          <cell r="V199">
            <v>543</v>
          </cell>
          <cell r="W199">
            <v>397</v>
          </cell>
          <cell r="X199">
            <v>231</v>
          </cell>
          <cell r="Y199">
            <v>6181</v>
          </cell>
          <cell r="Z199">
            <v>1284</v>
          </cell>
          <cell r="AA199">
            <v>26.757575757575758</v>
          </cell>
          <cell r="AB199">
            <v>5.5584415584415581</v>
          </cell>
          <cell r="AC199">
            <v>2</v>
          </cell>
          <cell r="AD199">
            <v>2</v>
          </cell>
          <cell r="AE199">
            <v>2</v>
          </cell>
        </row>
        <row r="200">
          <cell r="A200" t="str">
            <v>A3276</v>
          </cell>
          <cell r="B200" t="str">
            <v>SITI LATHIFAH</v>
          </cell>
          <cell r="C200" t="str">
            <v/>
          </cell>
          <cell r="D200" t="str">
            <v/>
          </cell>
          <cell r="E200" t="str">
            <v/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 t="str">
            <v/>
          </cell>
          <cell r="V200" t="str">
            <v/>
          </cell>
          <cell r="W200" t="str">
            <v/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</row>
        <row r="201">
          <cell r="A201" t="str">
            <v>A3277</v>
          </cell>
          <cell r="B201" t="str">
            <v>WAHYUNI ZEFANNYA B SITANGGANG</v>
          </cell>
          <cell r="C201" t="str">
            <v/>
          </cell>
          <cell r="D201" t="str">
            <v/>
          </cell>
          <cell r="E201" t="str">
            <v/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 t="str">
            <v/>
          </cell>
          <cell r="V201" t="str">
            <v/>
          </cell>
          <cell r="W201" t="str">
            <v/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</row>
        <row r="202">
          <cell r="A202" t="str">
            <v>A3292</v>
          </cell>
          <cell r="B202" t="str">
            <v>HETTINORA SIMBOLON</v>
          </cell>
          <cell r="C202" t="str">
            <v/>
          </cell>
          <cell r="D202" t="str">
            <v/>
          </cell>
          <cell r="E202" t="str">
            <v/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 t="str">
            <v/>
          </cell>
          <cell r="V202" t="str">
            <v/>
          </cell>
          <cell r="W202" t="str">
            <v/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</row>
        <row r="203">
          <cell r="A203" t="str">
            <v>A3293</v>
          </cell>
          <cell r="B203" t="str">
            <v>WACHID AJI PANGESTU</v>
          </cell>
          <cell r="C203" t="str">
            <v/>
          </cell>
          <cell r="D203" t="str">
            <v/>
          </cell>
          <cell r="E203" t="str">
            <v/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 t="str">
            <v/>
          </cell>
          <cell r="V203" t="str">
            <v/>
          </cell>
          <cell r="W203" t="str">
            <v/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</row>
        <row r="204">
          <cell r="A204" t="str">
            <v>A3296</v>
          </cell>
          <cell r="B204" t="str">
            <v>OLIVIA ARUM WARDANI</v>
          </cell>
          <cell r="C204" t="str">
            <v/>
          </cell>
          <cell r="D204" t="str">
            <v/>
          </cell>
          <cell r="E204" t="str">
            <v/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 t="str">
            <v/>
          </cell>
          <cell r="V204" t="str">
            <v/>
          </cell>
          <cell r="W204" t="str">
            <v/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</row>
        <row r="205">
          <cell r="A205" t="str">
            <v>A3301</v>
          </cell>
          <cell r="B205" t="str">
            <v>MARIA SHINTA</v>
          </cell>
          <cell r="C205">
            <v>16</v>
          </cell>
          <cell r="D205">
            <v>507</v>
          </cell>
          <cell r="E205">
            <v>95</v>
          </cell>
          <cell r="F205">
            <v>27</v>
          </cell>
          <cell r="G205">
            <v>690</v>
          </cell>
          <cell r="H205">
            <v>75</v>
          </cell>
          <cell r="I205">
            <v>2</v>
          </cell>
          <cell r="J205">
            <v>46</v>
          </cell>
          <cell r="K205">
            <v>3</v>
          </cell>
          <cell r="L205">
            <v>2</v>
          </cell>
          <cell r="M205">
            <v>67</v>
          </cell>
          <cell r="N205">
            <v>7</v>
          </cell>
          <cell r="O205">
            <v>0</v>
          </cell>
          <cell r="P205">
            <v>0</v>
          </cell>
          <cell r="Q205">
            <v>0</v>
          </cell>
          <cell r="R205">
            <v>30</v>
          </cell>
          <cell r="S205">
            <v>694</v>
          </cell>
          <cell r="T205">
            <v>111</v>
          </cell>
          <cell r="U205">
            <v>15</v>
          </cell>
          <cell r="V205">
            <v>323</v>
          </cell>
          <cell r="W205">
            <v>222</v>
          </cell>
          <cell r="X205">
            <v>92</v>
          </cell>
          <cell r="Y205">
            <v>2327</v>
          </cell>
          <cell r="Z205">
            <v>513</v>
          </cell>
          <cell r="AA205">
            <v>25.293478260869566</v>
          </cell>
          <cell r="AB205">
            <v>5.5760869565217392</v>
          </cell>
          <cell r="AC205">
            <v>1</v>
          </cell>
          <cell r="AD205">
            <v>2</v>
          </cell>
          <cell r="AE205">
            <v>2</v>
          </cell>
        </row>
        <row r="206">
          <cell r="A206" t="str">
            <v>A3321</v>
          </cell>
          <cell r="B206" t="str">
            <v>DESTI RAHMAWATI</v>
          </cell>
          <cell r="C206">
            <v>20</v>
          </cell>
          <cell r="D206">
            <v>640</v>
          </cell>
          <cell r="E206">
            <v>128</v>
          </cell>
          <cell r="F206">
            <v>48</v>
          </cell>
          <cell r="G206">
            <v>1366</v>
          </cell>
          <cell r="H206">
            <v>227</v>
          </cell>
          <cell r="I206">
            <v>30</v>
          </cell>
          <cell r="J206">
            <v>1019</v>
          </cell>
          <cell r="K206">
            <v>173</v>
          </cell>
          <cell r="L206">
            <v>41</v>
          </cell>
          <cell r="M206">
            <v>1312</v>
          </cell>
          <cell r="N206">
            <v>192</v>
          </cell>
          <cell r="O206">
            <v>47</v>
          </cell>
          <cell r="P206">
            <v>1482</v>
          </cell>
          <cell r="Q206">
            <v>237</v>
          </cell>
          <cell r="R206">
            <v>41</v>
          </cell>
          <cell r="S206">
            <v>1110</v>
          </cell>
          <cell r="T206">
            <v>204</v>
          </cell>
          <cell r="U206">
            <v>15</v>
          </cell>
          <cell r="V206">
            <v>402</v>
          </cell>
          <cell r="W206">
            <v>330</v>
          </cell>
          <cell r="X206">
            <v>242</v>
          </cell>
          <cell r="Y206">
            <v>7331</v>
          </cell>
          <cell r="Z206">
            <v>1491</v>
          </cell>
          <cell r="AA206">
            <v>30.293388429752067</v>
          </cell>
          <cell r="AB206">
            <v>6.161157024793388</v>
          </cell>
          <cell r="AC206">
            <v>2</v>
          </cell>
          <cell r="AD206">
            <v>3</v>
          </cell>
          <cell r="AE206">
            <v>3</v>
          </cell>
        </row>
        <row r="207">
          <cell r="A207" t="str">
            <v>A3353</v>
          </cell>
          <cell r="B207" t="str">
            <v>Garuda Pamungkas</v>
          </cell>
          <cell r="C207">
            <v>2</v>
          </cell>
          <cell r="D207">
            <v>46</v>
          </cell>
          <cell r="E207">
            <v>4</v>
          </cell>
          <cell r="F207">
            <v>21</v>
          </cell>
          <cell r="G207">
            <v>490</v>
          </cell>
          <cell r="H207">
            <v>76</v>
          </cell>
          <cell r="I207">
            <v>11</v>
          </cell>
          <cell r="J207">
            <v>252</v>
          </cell>
          <cell r="K207">
            <v>37</v>
          </cell>
          <cell r="L207">
            <v>33</v>
          </cell>
          <cell r="M207">
            <v>804</v>
          </cell>
          <cell r="N207">
            <v>118</v>
          </cell>
          <cell r="O207">
            <v>31</v>
          </cell>
          <cell r="P207">
            <v>997</v>
          </cell>
          <cell r="Q207">
            <v>163</v>
          </cell>
          <cell r="R207">
            <v>27</v>
          </cell>
          <cell r="S207">
            <v>728</v>
          </cell>
          <cell r="T207">
            <v>124</v>
          </cell>
          <cell r="U207">
            <v>1</v>
          </cell>
          <cell r="V207">
            <v>39</v>
          </cell>
          <cell r="W207">
            <v>24</v>
          </cell>
          <cell r="X207">
            <v>126</v>
          </cell>
          <cell r="Y207">
            <v>3356</v>
          </cell>
          <cell r="Z207">
            <v>546</v>
          </cell>
          <cell r="AA207">
            <v>26.634920634920636</v>
          </cell>
          <cell r="AB207">
            <v>4.333333333333333</v>
          </cell>
          <cell r="AC207">
            <v>2</v>
          </cell>
          <cell r="AD207">
            <v>2</v>
          </cell>
          <cell r="AE207">
            <v>2</v>
          </cell>
        </row>
        <row r="208">
          <cell r="A208" t="str">
            <v>A3358</v>
          </cell>
          <cell r="B208" t="str">
            <v>NOVIA PUTRIANA KUSUMAWATI</v>
          </cell>
          <cell r="C208">
            <v>15</v>
          </cell>
          <cell r="D208">
            <v>354</v>
          </cell>
          <cell r="E208">
            <v>77</v>
          </cell>
          <cell r="F208">
            <v>22</v>
          </cell>
          <cell r="G208">
            <v>614</v>
          </cell>
          <cell r="H208">
            <v>142</v>
          </cell>
          <cell r="I208">
            <v>22</v>
          </cell>
          <cell r="J208">
            <v>701</v>
          </cell>
          <cell r="K208">
            <v>136</v>
          </cell>
          <cell r="L208">
            <v>15</v>
          </cell>
          <cell r="M208">
            <v>436</v>
          </cell>
          <cell r="N208">
            <v>86</v>
          </cell>
          <cell r="O208">
            <v>22</v>
          </cell>
          <cell r="P208">
            <v>684</v>
          </cell>
          <cell r="Q208">
            <v>126</v>
          </cell>
          <cell r="R208">
            <v>21</v>
          </cell>
          <cell r="S208">
            <v>606</v>
          </cell>
          <cell r="T208">
            <v>125</v>
          </cell>
          <cell r="U208">
            <v>6</v>
          </cell>
          <cell r="V208">
            <v>188</v>
          </cell>
          <cell r="W208">
            <v>145</v>
          </cell>
          <cell r="X208">
            <v>123</v>
          </cell>
          <cell r="Y208">
            <v>3583</v>
          </cell>
          <cell r="Z208">
            <v>837</v>
          </cell>
          <cell r="AA208">
            <v>29.130081300813007</v>
          </cell>
          <cell r="AB208">
            <v>6.8048780487804876</v>
          </cell>
          <cell r="AC208">
            <v>2</v>
          </cell>
          <cell r="AD208">
            <v>3</v>
          </cell>
          <cell r="AE208">
            <v>3</v>
          </cell>
        </row>
        <row r="209">
          <cell r="A209" t="str">
            <v>A3403</v>
          </cell>
          <cell r="B209" t="str">
            <v>PINKAN NDARU DEWANTARI</v>
          </cell>
          <cell r="C209">
            <v>16</v>
          </cell>
          <cell r="D209">
            <v>335</v>
          </cell>
          <cell r="E209">
            <v>68</v>
          </cell>
          <cell r="F209">
            <v>38</v>
          </cell>
          <cell r="G209">
            <v>832</v>
          </cell>
          <cell r="H209">
            <v>158</v>
          </cell>
          <cell r="I209">
            <v>37</v>
          </cell>
          <cell r="J209">
            <v>956</v>
          </cell>
          <cell r="K209">
            <v>169</v>
          </cell>
          <cell r="L209">
            <v>35</v>
          </cell>
          <cell r="M209">
            <v>1027</v>
          </cell>
          <cell r="N209">
            <v>171</v>
          </cell>
          <cell r="O209">
            <v>36</v>
          </cell>
          <cell r="P209">
            <v>998</v>
          </cell>
          <cell r="Q209">
            <v>136</v>
          </cell>
          <cell r="R209">
            <v>36</v>
          </cell>
          <cell r="S209">
            <v>1028</v>
          </cell>
          <cell r="T209">
            <v>171</v>
          </cell>
          <cell r="U209">
            <v>16</v>
          </cell>
          <cell r="V209">
            <v>423</v>
          </cell>
          <cell r="W209">
            <v>311</v>
          </cell>
          <cell r="X209">
            <v>214</v>
          </cell>
          <cell r="Y209">
            <v>5599</v>
          </cell>
          <cell r="Z209">
            <v>1184</v>
          </cell>
          <cell r="AA209">
            <v>26.16355140186916</v>
          </cell>
          <cell r="AB209">
            <v>5.5327102803738315</v>
          </cell>
          <cell r="AC209">
            <v>2</v>
          </cell>
          <cell r="AD209">
            <v>2</v>
          </cell>
          <cell r="AE209">
            <v>2</v>
          </cell>
        </row>
        <row r="210">
          <cell r="A210" t="str">
            <v>A3404</v>
          </cell>
          <cell r="B210" t="str">
            <v>AYU SUKMAWATI</v>
          </cell>
          <cell r="C210">
            <v>18</v>
          </cell>
          <cell r="D210">
            <v>622</v>
          </cell>
          <cell r="E210">
            <v>139</v>
          </cell>
          <cell r="F210">
            <v>48</v>
          </cell>
          <cell r="G210">
            <v>1372</v>
          </cell>
          <cell r="H210">
            <v>250</v>
          </cell>
          <cell r="I210">
            <v>49</v>
          </cell>
          <cell r="J210">
            <v>1682</v>
          </cell>
          <cell r="K210">
            <v>269</v>
          </cell>
          <cell r="L210">
            <v>44</v>
          </cell>
          <cell r="M210">
            <v>1648</v>
          </cell>
          <cell r="N210">
            <v>259</v>
          </cell>
          <cell r="O210">
            <v>49</v>
          </cell>
          <cell r="P210">
            <v>1549</v>
          </cell>
          <cell r="Q210">
            <v>257</v>
          </cell>
          <cell r="R210">
            <v>45</v>
          </cell>
          <cell r="S210">
            <v>1291</v>
          </cell>
          <cell r="T210">
            <v>245</v>
          </cell>
          <cell r="U210">
            <v>22</v>
          </cell>
          <cell r="V210">
            <v>714</v>
          </cell>
          <cell r="W210">
            <v>507</v>
          </cell>
          <cell r="X210">
            <v>275</v>
          </cell>
          <cell r="Y210">
            <v>8878</v>
          </cell>
          <cell r="Z210">
            <v>1926</v>
          </cell>
          <cell r="AA210">
            <v>32.283636363636361</v>
          </cell>
          <cell r="AB210">
            <v>7.0036363636363639</v>
          </cell>
          <cell r="AC210">
            <v>2</v>
          </cell>
          <cell r="AD210">
            <v>3</v>
          </cell>
          <cell r="AE210">
            <v>3</v>
          </cell>
        </row>
        <row r="211">
          <cell r="A211" t="str">
            <v>A3406</v>
          </cell>
          <cell r="B211" t="str">
            <v>SEPTI MUNTE</v>
          </cell>
          <cell r="C211">
            <v>18</v>
          </cell>
          <cell r="D211">
            <v>384</v>
          </cell>
          <cell r="E211">
            <v>74</v>
          </cell>
          <cell r="F211">
            <v>49</v>
          </cell>
          <cell r="G211">
            <v>1364</v>
          </cell>
          <cell r="H211">
            <v>256</v>
          </cell>
          <cell r="I211">
            <v>46</v>
          </cell>
          <cell r="J211">
            <v>1373</v>
          </cell>
          <cell r="K211">
            <v>240</v>
          </cell>
          <cell r="L211">
            <v>41</v>
          </cell>
          <cell r="M211">
            <v>1254</v>
          </cell>
          <cell r="N211">
            <v>223</v>
          </cell>
          <cell r="O211">
            <v>48</v>
          </cell>
          <cell r="P211">
            <v>1376</v>
          </cell>
          <cell r="Q211">
            <v>236</v>
          </cell>
          <cell r="R211">
            <v>45</v>
          </cell>
          <cell r="S211">
            <v>1473</v>
          </cell>
          <cell r="T211">
            <v>223</v>
          </cell>
          <cell r="U211">
            <v>22</v>
          </cell>
          <cell r="V211">
            <v>757</v>
          </cell>
          <cell r="W211">
            <v>522</v>
          </cell>
          <cell r="X211">
            <v>269</v>
          </cell>
          <cell r="Y211">
            <v>7981</v>
          </cell>
          <cell r="Z211">
            <v>1774</v>
          </cell>
          <cell r="AA211">
            <v>29.669144981412639</v>
          </cell>
          <cell r="AB211">
            <v>6.5947955390334574</v>
          </cell>
          <cell r="AC211">
            <v>2</v>
          </cell>
          <cell r="AD211">
            <v>3</v>
          </cell>
          <cell r="AE211">
            <v>3</v>
          </cell>
        </row>
        <row r="212">
          <cell r="A212" t="str">
            <v>A3407</v>
          </cell>
          <cell r="B212" t="str">
            <v>AGI MULYANA SAKI</v>
          </cell>
          <cell r="C212" t="str">
            <v/>
          </cell>
          <cell r="D212" t="str">
            <v/>
          </cell>
          <cell r="E212" t="str">
            <v/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 t="str">
            <v/>
          </cell>
          <cell r="V212" t="str">
            <v/>
          </cell>
          <cell r="W212" t="str">
            <v/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</row>
        <row r="213">
          <cell r="A213" t="str">
            <v>A3408</v>
          </cell>
          <cell r="B213" t="str">
            <v>AGISTA WIGI NUROINI</v>
          </cell>
          <cell r="C213">
            <v>15</v>
          </cell>
          <cell r="D213">
            <v>386</v>
          </cell>
          <cell r="E213">
            <v>77</v>
          </cell>
          <cell r="F213">
            <v>25</v>
          </cell>
          <cell r="G213">
            <v>499</v>
          </cell>
          <cell r="H213">
            <v>82</v>
          </cell>
          <cell r="I213">
            <v>40</v>
          </cell>
          <cell r="J213">
            <v>969</v>
          </cell>
          <cell r="K213">
            <v>134</v>
          </cell>
          <cell r="L213">
            <v>34</v>
          </cell>
          <cell r="M213">
            <v>853</v>
          </cell>
          <cell r="N213">
            <v>123</v>
          </cell>
          <cell r="O213">
            <v>34</v>
          </cell>
          <cell r="P213">
            <v>904</v>
          </cell>
          <cell r="Q213">
            <v>156</v>
          </cell>
          <cell r="R213">
            <v>36</v>
          </cell>
          <cell r="S213">
            <v>839</v>
          </cell>
          <cell r="T213">
            <v>163</v>
          </cell>
          <cell r="U213">
            <v>18</v>
          </cell>
          <cell r="V213">
            <v>394</v>
          </cell>
          <cell r="W213">
            <v>305</v>
          </cell>
          <cell r="X213">
            <v>202</v>
          </cell>
          <cell r="Y213">
            <v>4844</v>
          </cell>
          <cell r="Z213">
            <v>1040</v>
          </cell>
          <cell r="AA213">
            <v>23.980198019801982</v>
          </cell>
          <cell r="AB213">
            <v>5.1485148514851486</v>
          </cell>
          <cell r="AC213">
            <v>1</v>
          </cell>
          <cell r="AD213">
            <v>2</v>
          </cell>
          <cell r="AE213">
            <v>2</v>
          </cell>
        </row>
        <row r="214">
          <cell r="A214" t="str">
            <v>A3451</v>
          </cell>
          <cell r="B214" t="str">
            <v>MARCELLINA PUTRI</v>
          </cell>
          <cell r="C214">
            <v>3</v>
          </cell>
          <cell r="D214">
            <v>87</v>
          </cell>
          <cell r="E214">
            <v>19</v>
          </cell>
          <cell r="F214">
            <v>30</v>
          </cell>
          <cell r="G214">
            <v>881</v>
          </cell>
          <cell r="H214">
            <v>171</v>
          </cell>
          <cell r="I214">
            <v>17</v>
          </cell>
          <cell r="J214">
            <v>457</v>
          </cell>
          <cell r="K214">
            <v>73</v>
          </cell>
          <cell r="L214">
            <v>31</v>
          </cell>
          <cell r="M214">
            <v>834</v>
          </cell>
          <cell r="N214">
            <v>142</v>
          </cell>
          <cell r="O214">
            <v>45</v>
          </cell>
          <cell r="P214">
            <v>991</v>
          </cell>
          <cell r="Q214">
            <v>173</v>
          </cell>
          <cell r="R214">
            <v>41</v>
          </cell>
          <cell r="S214">
            <v>1030</v>
          </cell>
          <cell r="T214">
            <v>164</v>
          </cell>
          <cell r="U214">
            <v>20</v>
          </cell>
          <cell r="V214">
            <v>493</v>
          </cell>
          <cell r="W214">
            <v>353</v>
          </cell>
          <cell r="X214">
            <v>187</v>
          </cell>
          <cell r="Y214">
            <v>4773</v>
          </cell>
          <cell r="Z214">
            <v>1095</v>
          </cell>
          <cell r="AA214">
            <v>25.524064171122994</v>
          </cell>
          <cell r="AB214">
            <v>5.855614973262032</v>
          </cell>
          <cell r="AC214">
            <v>1</v>
          </cell>
          <cell r="AD214">
            <v>2</v>
          </cell>
          <cell r="AE214">
            <v>2</v>
          </cell>
        </row>
        <row r="215">
          <cell r="A215" t="str">
            <v>A3454</v>
          </cell>
          <cell r="B215" t="str">
            <v>MARIA DEWI SEKARINGTYAS</v>
          </cell>
          <cell r="C215" t="str">
            <v/>
          </cell>
          <cell r="D215" t="str">
            <v/>
          </cell>
          <cell r="E215" t="str">
            <v/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 t="str">
            <v/>
          </cell>
          <cell r="V215" t="str">
            <v/>
          </cell>
          <cell r="W215" t="str">
            <v/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</row>
        <row r="216">
          <cell r="A216" t="str">
            <v>A3455</v>
          </cell>
          <cell r="B216" t="str">
            <v>LELY EFRIYANTI</v>
          </cell>
          <cell r="C216">
            <v>15</v>
          </cell>
          <cell r="D216">
            <v>325</v>
          </cell>
          <cell r="E216">
            <v>70</v>
          </cell>
          <cell r="F216">
            <v>0</v>
          </cell>
          <cell r="G216">
            <v>0</v>
          </cell>
          <cell r="H216">
            <v>0</v>
          </cell>
          <cell r="I216">
            <v>9</v>
          </cell>
          <cell r="J216">
            <v>167</v>
          </cell>
          <cell r="K216">
            <v>27</v>
          </cell>
          <cell r="L216">
            <v>0</v>
          </cell>
          <cell r="M216">
            <v>0</v>
          </cell>
          <cell r="N216">
            <v>0</v>
          </cell>
          <cell r="O216">
            <v>15</v>
          </cell>
          <cell r="P216">
            <v>448</v>
          </cell>
          <cell r="Q216">
            <v>71</v>
          </cell>
          <cell r="R216">
            <v>0</v>
          </cell>
          <cell r="S216">
            <v>0</v>
          </cell>
          <cell r="T216">
            <v>0</v>
          </cell>
          <cell r="U216" t="str">
            <v/>
          </cell>
          <cell r="V216" t="str">
            <v/>
          </cell>
          <cell r="W216" t="str">
            <v/>
          </cell>
          <cell r="X216">
            <v>39</v>
          </cell>
          <cell r="Y216">
            <v>940</v>
          </cell>
          <cell r="Z216">
            <v>168</v>
          </cell>
          <cell r="AA216">
            <v>24.102564102564102</v>
          </cell>
          <cell r="AB216">
            <v>4.3076923076923075</v>
          </cell>
          <cell r="AC216">
            <v>1</v>
          </cell>
          <cell r="AD216">
            <v>2</v>
          </cell>
          <cell r="AE216">
            <v>2</v>
          </cell>
        </row>
        <row r="217">
          <cell r="A217" t="str">
            <v>A3456</v>
          </cell>
          <cell r="B217" t="str">
            <v>FEBY KURNIA</v>
          </cell>
          <cell r="C217">
            <v>19</v>
          </cell>
          <cell r="D217">
            <v>466</v>
          </cell>
          <cell r="E217">
            <v>103</v>
          </cell>
          <cell r="F217">
            <v>49</v>
          </cell>
          <cell r="G217">
            <v>1138</v>
          </cell>
          <cell r="H217">
            <v>202</v>
          </cell>
          <cell r="I217">
            <v>48</v>
          </cell>
          <cell r="J217">
            <v>1188</v>
          </cell>
          <cell r="K217">
            <v>212</v>
          </cell>
          <cell r="L217">
            <v>42</v>
          </cell>
          <cell r="M217">
            <v>966</v>
          </cell>
          <cell r="N217">
            <v>152</v>
          </cell>
          <cell r="O217">
            <v>47</v>
          </cell>
          <cell r="P217">
            <v>1180</v>
          </cell>
          <cell r="Q217">
            <v>186</v>
          </cell>
          <cell r="R217">
            <v>43</v>
          </cell>
          <cell r="S217">
            <v>980</v>
          </cell>
          <cell r="T217">
            <v>172</v>
          </cell>
          <cell r="U217">
            <v>22</v>
          </cell>
          <cell r="V217">
            <v>521</v>
          </cell>
          <cell r="W217">
            <v>370</v>
          </cell>
          <cell r="X217">
            <v>270</v>
          </cell>
          <cell r="Y217">
            <v>6439</v>
          </cell>
          <cell r="Z217">
            <v>1397</v>
          </cell>
          <cell r="AA217">
            <v>23.848148148148148</v>
          </cell>
          <cell r="AB217">
            <v>5.174074074074074</v>
          </cell>
          <cell r="AC217">
            <v>1</v>
          </cell>
          <cell r="AD217">
            <v>2</v>
          </cell>
          <cell r="AE217">
            <v>2</v>
          </cell>
        </row>
        <row r="218">
          <cell r="A218" t="str">
            <v>A3458</v>
          </cell>
          <cell r="B218" t="str">
            <v>IMRA NINGSIH</v>
          </cell>
          <cell r="C218" t="str">
            <v/>
          </cell>
          <cell r="D218" t="str">
            <v/>
          </cell>
          <cell r="E218" t="str">
            <v/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 t="str">
            <v/>
          </cell>
          <cell r="V218" t="str">
            <v/>
          </cell>
          <cell r="W218" t="str">
            <v/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</row>
        <row r="219">
          <cell r="A219" t="str">
            <v>A3474</v>
          </cell>
          <cell r="B219" t="str">
            <v>IRMA TRIANA</v>
          </cell>
          <cell r="C219">
            <v>19</v>
          </cell>
          <cell r="D219">
            <v>407</v>
          </cell>
          <cell r="E219">
            <v>82</v>
          </cell>
          <cell r="F219">
            <v>48</v>
          </cell>
          <cell r="G219">
            <v>1306</v>
          </cell>
          <cell r="H219">
            <v>188</v>
          </cell>
          <cell r="I219">
            <v>48</v>
          </cell>
          <cell r="J219">
            <v>1281</v>
          </cell>
          <cell r="K219">
            <v>180</v>
          </cell>
          <cell r="L219">
            <v>44</v>
          </cell>
          <cell r="M219">
            <v>1284</v>
          </cell>
          <cell r="N219">
            <v>196</v>
          </cell>
          <cell r="O219">
            <v>48</v>
          </cell>
          <cell r="P219">
            <v>1422</v>
          </cell>
          <cell r="Q219">
            <v>207</v>
          </cell>
          <cell r="R219">
            <v>43</v>
          </cell>
          <cell r="S219">
            <v>1057</v>
          </cell>
          <cell r="T219">
            <v>168</v>
          </cell>
          <cell r="U219">
            <v>21</v>
          </cell>
          <cell r="V219">
            <v>442</v>
          </cell>
          <cell r="W219">
            <v>326</v>
          </cell>
          <cell r="X219">
            <v>271</v>
          </cell>
          <cell r="Y219">
            <v>7199</v>
          </cell>
          <cell r="Z219">
            <v>1347</v>
          </cell>
          <cell r="AA219">
            <v>26.564575645756456</v>
          </cell>
          <cell r="AB219">
            <v>4.9704797047970484</v>
          </cell>
          <cell r="AC219">
            <v>2</v>
          </cell>
          <cell r="AD219">
            <v>2</v>
          </cell>
          <cell r="AE219">
            <v>2</v>
          </cell>
        </row>
        <row r="220">
          <cell r="A220" t="str">
            <v>A3476</v>
          </cell>
          <cell r="B220" t="str">
            <v>PRILLA IMADIANA FAJRIN</v>
          </cell>
          <cell r="C220">
            <v>20</v>
          </cell>
          <cell r="D220">
            <v>586</v>
          </cell>
          <cell r="E220">
            <v>102</v>
          </cell>
          <cell r="F220">
            <v>50</v>
          </cell>
          <cell r="G220">
            <v>1039</v>
          </cell>
          <cell r="H220">
            <v>198</v>
          </cell>
          <cell r="I220">
            <v>48</v>
          </cell>
          <cell r="J220">
            <v>1097</v>
          </cell>
          <cell r="K220">
            <v>196</v>
          </cell>
          <cell r="L220">
            <v>42</v>
          </cell>
          <cell r="M220">
            <v>951</v>
          </cell>
          <cell r="N220">
            <v>151</v>
          </cell>
          <cell r="O220">
            <v>46</v>
          </cell>
          <cell r="P220">
            <v>1240</v>
          </cell>
          <cell r="Q220">
            <v>189</v>
          </cell>
          <cell r="R220">
            <v>42</v>
          </cell>
          <cell r="S220">
            <v>1288</v>
          </cell>
          <cell r="T220">
            <v>196</v>
          </cell>
          <cell r="U220">
            <v>20</v>
          </cell>
          <cell r="V220">
            <v>602</v>
          </cell>
          <cell r="W220">
            <v>435</v>
          </cell>
          <cell r="X220">
            <v>268</v>
          </cell>
          <cell r="Y220">
            <v>6803</v>
          </cell>
          <cell r="Z220">
            <v>1467</v>
          </cell>
          <cell r="AA220">
            <v>25.384328358208954</v>
          </cell>
          <cell r="AB220">
            <v>5.4738805970149258</v>
          </cell>
          <cell r="AC220">
            <v>1</v>
          </cell>
          <cell r="AD220">
            <v>2</v>
          </cell>
          <cell r="AE220">
            <v>2</v>
          </cell>
        </row>
        <row r="221">
          <cell r="A221" t="str">
            <v>A3480</v>
          </cell>
          <cell r="B221" t="str">
            <v>JUAN RAFAEL NAZARETH</v>
          </cell>
          <cell r="C221" t="str">
            <v/>
          </cell>
          <cell r="D221" t="str">
            <v/>
          </cell>
          <cell r="E221" t="str">
            <v/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 t="str">
            <v/>
          </cell>
          <cell r="V221" t="str">
            <v/>
          </cell>
          <cell r="W221" t="str">
            <v/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</row>
        <row r="222">
          <cell r="A222" t="str">
            <v>A3481</v>
          </cell>
          <cell r="B222" t="str">
            <v>M DZAKY EDDYANDRA</v>
          </cell>
          <cell r="C222" t="str">
            <v/>
          </cell>
          <cell r="D222" t="str">
            <v/>
          </cell>
          <cell r="E222" t="str">
            <v/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 t="str">
            <v/>
          </cell>
          <cell r="V222" t="str">
            <v/>
          </cell>
          <cell r="W222" t="str">
            <v/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</row>
        <row r="223">
          <cell r="A223">
            <v>90717</v>
          </cell>
          <cell r="B223" t="str">
            <v>Meri erania elkosi</v>
          </cell>
          <cell r="C223" t="str">
            <v/>
          </cell>
          <cell r="D223" t="str">
            <v/>
          </cell>
          <cell r="E223" t="str">
            <v/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 t="str">
            <v/>
          </cell>
          <cell r="V223" t="str">
            <v/>
          </cell>
          <cell r="W223" t="str">
            <v/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</row>
        <row r="224">
          <cell r="A224">
            <v>92646</v>
          </cell>
          <cell r="B224" t="str">
            <v>Haerini Ayatina</v>
          </cell>
          <cell r="C224" t="str">
            <v/>
          </cell>
          <cell r="D224" t="str">
            <v/>
          </cell>
          <cell r="E224" t="str">
            <v/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 t="str">
            <v/>
          </cell>
          <cell r="V224" t="str">
            <v/>
          </cell>
          <cell r="W224" t="str">
            <v/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</row>
        <row r="225">
          <cell r="A225" t="str">
            <v>A0455</v>
          </cell>
          <cell r="B225" t="str">
            <v>GARIB FIRMAN BUAGA BUAGA</v>
          </cell>
          <cell r="C225" t="str">
            <v/>
          </cell>
          <cell r="D225" t="str">
            <v/>
          </cell>
          <cell r="E225" t="str">
            <v/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15</v>
          </cell>
          <cell r="M225">
            <v>440</v>
          </cell>
          <cell r="N225">
            <v>74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 t="str">
            <v/>
          </cell>
          <cell r="V225" t="str">
            <v/>
          </cell>
          <cell r="W225" t="str">
            <v/>
          </cell>
          <cell r="X225">
            <v>15</v>
          </cell>
          <cell r="Y225">
            <v>440</v>
          </cell>
          <cell r="Z225">
            <v>74</v>
          </cell>
          <cell r="AA225">
            <v>29.333333333333332</v>
          </cell>
          <cell r="AB225">
            <v>4.9333333333333336</v>
          </cell>
          <cell r="AC225">
            <v>2</v>
          </cell>
          <cell r="AD225">
            <v>2</v>
          </cell>
          <cell r="AE225">
            <v>2</v>
          </cell>
        </row>
        <row r="226">
          <cell r="A226" t="str">
            <v>A0466</v>
          </cell>
          <cell r="B226" t="str">
            <v>MARIA RAFAELLA</v>
          </cell>
          <cell r="C226" t="str">
            <v/>
          </cell>
          <cell r="D226" t="str">
            <v/>
          </cell>
          <cell r="E226" t="str">
            <v/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 t="str">
            <v/>
          </cell>
          <cell r="V226" t="str">
            <v/>
          </cell>
          <cell r="W226" t="str">
            <v/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</row>
        <row r="227">
          <cell r="A227" t="str">
            <v>A0615</v>
          </cell>
          <cell r="B227" t="str">
            <v>STEFANIA MEY SANDRA</v>
          </cell>
          <cell r="C227">
            <v>19</v>
          </cell>
          <cell r="D227">
            <v>441</v>
          </cell>
          <cell r="E227">
            <v>96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 t="str">
            <v/>
          </cell>
          <cell r="V227" t="str">
            <v/>
          </cell>
          <cell r="W227" t="str">
            <v/>
          </cell>
          <cell r="X227">
            <v>19</v>
          </cell>
          <cell r="Y227">
            <v>441</v>
          </cell>
          <cell r="Z227">
            <v>96</v>
          </cell>
          <cell r="AA227">
            <v>23.210526315789473</v>
          </cell>
          <cell r="AB227">
            <v>5.0526315789473681</v>
          </cell>
          <cell r="AC227">
            <v>1</v>
          </cell>
          <cell r="AD227">
            <v>2</v>
          </cell>
          <cell r="AE227">
            <v>2</v>
          </cell>
        </row>
        <row r="228">
          <cell r="A228" t="str">
            <v>A1025</v>
          </cell>
          <cell r="B228" t="str">
            <v>WAFA SINTA</v>
          </cell>
          <cell r="C228">
            <v>16</v>
          </cell>
          <cell r="D228">
            <v>359</v>
          </cell>
          <cell r="E228">
            <v>65</v>
          </cell>
          <cell r="F228">
            <v>32</v>
          </cell>
          <cell r="G228">
            <v>939</v>
          </cell>
          <cell r="H228">
            <v>173</v>
          </cell>
          <cell r="I228">
            <v>26</v>
          </cell>
          <cell r="J228">
            <v>1004</v>
          </cell>
          <cell r="K228">
            <v>127</v>
          </cell>
          <cell r="L228">
            <v>41</v>
          </cell>
          <cell r="M228">
            <v>1333</v>
          </cell>
          <cell r="N228">
            <v>168</v>
          </cell>
          <cell r="O228">
            <v>46</v>
          </cell>
          <cell r="P228">
            <v>1381</v>
          </cell>
          <cell r="Q228">
            <v>195</v>
          </cell>
          <cell r="R228">
            <v>43</v>
          </cell>
          <cell r="S228">
            <v>1258</v>
          </cell>
          <cell r="T228">
            <v>200</v>
          </cell>
          <cell r="U228">
            <v>20</v>
          </cell>
          <cell r="V228">
            <v>524</v>
          </cell>
          <cell r="W228">
            <v>410</v>
          </cell>
          <cell r="X228">
            <v>224</v>
          </cell>
          <cell r="Y228">
            <v>6798</v>
          </cell>
          <cell r="Z228">
            <v>1338</v>
          </cell>
          <cell r="AA228">
            <v>30.348214285714285</v>
          </cell>
          <cell r="AB228">
            <v>5.9732142857142856</v>
          </cell>
          <cell r="AC228">
            <v>2</v>
          </cell>
          <cell r="AD228">
            <v>2</v>
          </cell>
          <cell r="AE228">
            <v>2</v>
          </cell>
        </row>
        <row r="229">
          <cell r="A229" t="str">
            <v>A1710</v>
          </cell>
          <cell r="B229" t="str">
            <v>AISYA HANAN NABILA</v>
          </cell>
          <cell r="C229" t="str">
            <v/>
          </cell>
          <cell r="D229" t="str">
            <v/>
          </cell>
          <cell r="E229" t="str">
            <v/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 t="str">
            <v/>
          </cell>
          <cell r="V229" t="str">
            <v/>
          </cell>
          <cell r="W229" t="str">
            <v/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</row>
        <row r="230">
          <cell r="A230" t="str">
            <v>A1758</v>
          </cell>
          <cell r="B230" t="str">
            <v>NI PUTU AYU REGITA WIRANTINI</v>
          </cell>
          <cell r="C230" t="str">
            <v/>
          </cell>
          <cell r="D230" t="str">
            <v/>
          </cell>
          <cell r="E230" t="str">
            <v/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 t="str">
            <v/>
          </cell>
          <cell r="V230" t="str">
            <v/>
          </cell>
          <cell r="W230" t="str">
            <v/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</row>
        <row r="231">
          <cell r="A231" t="str">
            <v>A1777</v>
          </cell>
          <cell r="B231" t="str">
            <v>MUTIANI WULANDARI</v>
          </cell>
          <cell r="C231">
            <v>16</v>
          </cell>
          <cell r="D231">
            <v>381</v>
          </cell>
          <cell r="E231">
            <v>74</v>
          </cell>
          <cell r="F231">
            <v>18</v>
          </cell>
          <cell r="G231">
            <v>388</v>
          </cell>
          <cell r="H231">
            <v>70</v>
          </cell>
          <cell r="I231">
            <v>16</v>
          </cell>
          <cell r="J231">
            <v>428</v>
          </cell>
          <cell r="K231">
            <v>64</v>
          </cell>
          <cell r="L231">
            <v>30</v>
          </cell>
          <cell r="M231">
            <v>669</v>
          </cell>
          <cell r="N231">
            <v>111</v>
          </cell>
          <cell r="O231">
            <v>15</v>
          </cell>
          <cell r="P231">
            <v>339</v>
          </cell>
          <cell r="Q231">
            <v>46</v>
          </cell>
          <cell r="R231">
            <v>19</v>
          </cell>
          <cell r="S231">
            <v>591</v>
          </cell>
          <cell r="T231">
            <v>104</v>
          </cell>
          <cell r="U231">
            <v>15</v>
          </cell>
          <cell r="V231">
            <v>455</v>
          </cell>
          <cell r="W231">
            <v>359</v>
          </cell>
          <cell r="X231">
            <v>129</v>
          </cell>
          <cell r="Y231">
            <v>3251</v>
          </cell>
          <cell r="Z231">
            <v>828</v>
          </cell>
          <cell r="AA231">
            <v>25.2015503875969</v>
          </cell>
          <cell r="AB231">
            <v>6.4186046511627906</v>
          </cell>
          <cell r="AC231">
            <v>1</v>
          </cell>
          <cell r="AD231">
            <v>3</v>
          </cell>
          <cell r="AE231">
            <v>3</v>
          </cell>
        </row>
        <row r="232">
          <cell r="A232" t="str">
            <v>A2511</v>
          </cell>
          <cell r="B232" t="str">
            <v>RISKY MUTIARA DYAH AYU WISNU W WARDHANI</v>
          </cell>
          <cell r="C232" t="str">
            <v/>
          </cell>
          <cell r="D232" t="str">
            <v/>
          </cell>
          <cell r="E232" t="str">
            <v/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 t="str">
            <v/>
          </cell>
          <cell r="V232" t="str">
            <v/>
          </cell>
          <cell r="W232" t="str">
            <v/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</row>
        <row r="233">
          <cell r="A233" t="str">
            <v>A2558</v>
          </cell>
          <cell r="B233" t="str">
            <v>MUHAMMAD VERON</v>
          </cell>
          <cell r="C233">
            <v>4</v>
          </cell>
          <cell r="D233">
            <v>93</v>
          </cell>
          <cell r="E233">
            <v>19</v>
          </cell>
          <cell r="F233">
            <v>39</v>
          </cell>
          <cell r="G233">
            <v>820</v>
          </cell>
          <cell r="H233">
            <v>159</v>
          </cell>
          <cell r="I233">
            <v>20</v>
          </cell>
          <cell r="J233">
            <v>424</v>
          </cell>
          <cell r="K233">
            <v>72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 t="str">
            <v/>
          </cell>
          <cell r="V233" t="str">
            <v/>
          </cell>
          <cell r="W233" t="str">
            <v/>
          </cell>
          <cell r="X233">
            <v>63</v>
          </cell>
          <cell r="Y233">
            <v>1337</v>
          </cell>
          <cell r="Z233">
            <v>250</v>
          </cell>
          <cell r="AA233">
            <v>21.222222222222221</v>
          </cell>
          <cell r="AB233">
            <v>3.9682539682539684</v>
          </cell>
          <cell r="AC233">
            <v>1</v>
          </cell>
          <cell r="AD233">
            <v>2</v>
          </cell>
          <cell r="AE233">
            <v>2</v>
          </cell>
        </row>
        <row r="234">
          <cell r="A234" t="str">
            <v>A3475</v>
          </cell>
          <cell r="B234" t="str">
            <v>SEPTIANA DWI LESTARI PURBANINGRUM</v>
          </cell>
          <cell r="C234">
            <v>15</v>
          </cell>
          <cell r="D234">
            <v>404</v>
          </cell>
          <cell r="E234">
            <v>83</v>
          </cell>
          <cell r="F234">
            <v>32</v>
          </cell>
          <cell r="G234">
            <v>824</v>
          </cell>
          <cell r="H234">
            <v>158</v>
          </cell>
          <cell r="I234">
            <v>35</v>
          </cell>
          <cell r="J234">
            <v>869</v>
          </cell>
          <cell r="K234">
            <v>141</v>
          </cell>
          <cell r="L234">
            <v>16</v>
          </cell>
          <cell r="M234">
            <v>401</v>
          </cell>
          <cell r="N234">
            <v>66</v>
          </cell>
          <cell r="O234">
            <v>15</v>
          </cell>
          <cell r="P234">
            <v>448</v>
          </cell>
          <cell r="Q234">
            <v>93</v>
          </cell>
          <cell r="R234">
            <v>31</v>
          </cell>
          <cell r="S234">
            <v>731</v>
          </cell>
          <cell r="T234">
            <v>114</v>
          </cell>
          <cell r="U234">
            <v>17</v>
          </cell>
          <cell r="V234">
            <v>426</v>
          </cell>
          <cell r="W234">
            <v>314</v>
          </cell>
          <cell r="X234">
            <v>161</v>
          </cell>
          <cell r="Y234">
            <v>4103</v>
          </cell>
          <cell r="Z234">
            <v>969</v>
          </cell>
          <cell r="AA234">
            <v>25.48447204968944</v>
          </cell>
          <cell r="AB234">
            <v>6.0186335403726705</v>
          </cell>
          <cell r="AC234">
            <v>1</v>
          </cell>
          <cell r="AD234">
            <v>3</v>
          </cell>
          <cell r="AE234">
            <v>3</v>
          </cell>
        </row>
        <row r="235">
          <cell r="A235" t="str">
            <v>A3597</v>
          </cell>
          <cell r="B235" t="str">
            <v>WINDI AYUNI SIJABAT</v>
          </cell>
          <cell r="C235">
            <v>15</v>
          </cell>
          <cell r="D235">
            <v>325</v>
          </cell>
          <cell r="E235">
            <v>74</v>
          </cell>
          <cell r="F235">
            <v>37</v>
          </cell>
          <cell r="G235">
            <v>906</v>
          </cell>
          <cell r="H235">
            <v>170</v>
          </cell>
          <cell r="I235">
            <v>36</v>
          </cell>
          <cell r="J235">
            <v>917</v>
          </cell>
          <cell r="K235">
            <v>190</v>
          </cell>
          <cell r="L235">
            <v>34</v>
          </cell>
          <cell r="M235">
            <v>864</v>
          </cell>
          <cell r="N235">
            <v>149</v>
          </cell>
          <cell r="O235">
            <v>48</v>
          </cell>
          <cell r="P235">
            <v>1039</v>
          </cell>
          <cell r="Q235">
            <v>191</v>
          </cell>
          <cell r="R235">
            <v>44</v>
          </cell>
          <cell r="S235">
            <v>1164</v>
          </cell>
          <cell r="T235">
            <v>206</v>
          </cell>
          <cell r="U235">
            <v>21</v>
          </cell>
          <cell r="V235">
            <v>433</v>
          </cell>
          <cell r="W235">
            <v>319</v>
          </cell>
          <cell r="X235">
            <v>235</v>
          </cell>
          <cell r="Y235">
            <v>5648</v>
          </cell>
          <cell r="Z235">
            <v>1299</v>
          </cell>
          <cell r="AA235">
            <v>24.03404255319149</v>
          </cell>
          <cell r="AB235">
            <v>5.5276595744680854</v>
          </cell>
          <cell r="AC235">
            <v>1</v>
          </cell>
          <cell r="AD235">
            <v>2</v>
          </cell>
          <cell r="AE235">
            <v>2</v>
          </cell>
        </row>
        <row r="236">
          <cell r="A236" t="str">
            <v>A3599</v>
          </cell>
          <cell r="B236" t="str">
            <v>HANIFAH RAHMADHANI</v>
          </cell>
          <cell r="C236">
            <v>20</v>
          </cell>
          <cell r="D236">
            <v>627</v>
          </cell>
          <cell r="E236">
            <v>124</v>
          </cell>
          <cell r="F236">
            <v>44</v>
          </cell>
          <cell r="G236">
            <v>1170</v>
          </cell>
          <cell r="H236">
            <v>218</v>
          </cell>
          <cell r="I236">
            <v>47</v>
          </cell>
          <cell r="J236">
            <v>1236</v>
          </cell>
          <cell r="K236">
            <v>221</v>
          </cell>
          <cell r="L236">
            <v>16</v>
          </cell>
          <cell r="M236">
            <v>517</v>
          </cell>
          <cell r="N236">
            <v>106</v>
          </cell>
          <cell r="O236">
            <v>48</v>
          </cell>
          <cell r="P236">
            <v>1320</v>
          </cell>
          <cell r="Q236">
            <v>238</v>
          </cell>
          <cell r="R236">
            <v>43</v>
          </cell>
          <cell r="S236">
            <v>1066</v>
          </cell>
          <cell r="T236">
            <v>183</v>
          </cell>
          <cell r="U236">
            <v>20</v>
          </cell>
          <cell r="V236">
            <v>488</v>
          </cell>
          <cell r="W236">
            <v>333</v>
          </cell>
          <cell r="X236">
            <v>238</v>
          </cell>
          <cell r="Y236">
            <v>6424</v>
          </cell>
          <cell r="Z236">
            <v>1423</v>
          </cell>
          <cell r="AA236">
            <v>26.991596638655462</v>
          </cell>
          <cell r="AB236">
            <v>5.9789915966386555</v>
          </cell>
          <cell r="AC236">
            <v>2</v>
          </cell>
          <cell r="AD236">
            <v>2</v>
          </cell>
          <cell r="AE236">
            <v>2</v>
          </cell>
        </row>
        <row r="237">
          <cell r="A237" t="str">
            <v>A3601</v>
          </cell>
          <cell r="B237" t="str">
            <v>VIRGINIA LORENSA NUGRAHA</v>
          </cell>
          <cell r="C237">
            <v>18</v>
          </cell>
          <cell r="D237">
            <v>393</v>
          </cell>
          <cell r="E237">
            <v>88</v>
          </cell>
          <cell r="F237">
            <v>44</v>
          </cell>
          <cell r="G237">
            <v>1018</v>
          </cell>
          <cell r="H237">
            <v>205</v>
          </cell>
          <cell r="I237">
            <v>42</v>
          </cell>
          <cell r="J237">
            <v>1041</v>
          </cell>
          <cell r="K237">
            <v>201</v>
          </cell>
          <cell r="L237">
            <v>37</v>
          </cell>
          <cell r="M237">
            <v>837</v>
          </cell>
          <cell r="N237">
            <v>137</v>
          </cell>
          <cell r="O237">
            <v>42</v>
          </cell>
          <cell r="P237">
            <v>969</v>
          </cell>
          <cell r="Q237">
            <v>169</v>
          </cell>
          <cell r="R237">
            <v>35</v>
          </cell>
          <cell r="S237">
            <v>874</v>
          </cell>
          <cell r="T237">
            <v>175</v>
          </cell>
          <cell r="U237">
            <v>15</v>
          </cell>
          <cell r="V237">
            <v>403</v>
          </cell>
          <cell r="W237">
            <v>264</v>
          </cell>
          <cell r="X237">
            <v>233</v>
          </cell>
          <cell r="Y237">
            <v>5535</v>
          </cell>
          <cell r="Z237">
            <v>1239</v>
          </cell>
          <cell r="AA237">
            <v>23.755364806866954</v>
          </cell>
          <cell r="AB237">
            <v>5.3175965665236049</v>
          </cell>
          <cell r="AC237">
            <v>1</v>
          </cell>
          <cell r="AD237">
            <v>2</v>
          </cell>
          <cell r="AE237">
            <v>2</v>
          </cell>
        </row>
        <row r="238">
          <cell r="A238" t="str">
            <v>A2279</v>
          </cell>
          <cell r="B238" t="str">
            <v>MICHAEL ALVIAN DANISH PRASOJO</v>
          </cell>
          <cell r="C238" t="str">
            <v/>
          </cell>
          <cell r="D238" t="str">
            <v/>
          </cell>
          <cell r="E238" t="str">
            <v/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 t="str">
            <v/>
          </cell>
          <cell r="V238" t="str">
            <v/>
          </cell>
          <cell r="W238" t="str">
            <v/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</row>
        <row r="239">
          <cell r="A239" t="str">
            <v>A3545</v>
          </cell>
          <cell r="B239" t="str">
            <v>NINIK RIZQI ZUNARISMA</v>
          </cell>
          <cell r="C239" t="str">
            <v/>
          </cell>
          <cell r="D239" t="str">
            <v/>
          </cell>
          <cell r="E239" t="str">
            <v/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 t="str">
            <v/>
          </cell>
          <cell r="V239" t="str">
            <v/>
          </cell>
          <cell r="W239" t="str">
            <v/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</row>
        <row r="240">
          <cell r="A240" t="str">
            <v>A3453</v>
          </cell>
          <cell r="B240" t="str">
            <v>MUHAMMAD AZWAR</v>
          </cell>
          <cell r="C240" t="str">
            <v/>
          </cell>
          <cell r="D240" t="str">
            <v/>
          </cell>
          <cell r="E240" t="str">
            <v/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 t="str">
            <v/>
          </cell>
          <cell r="V240" t="str">
            <v/>
          </cell>
          <cell r="W240" t="str">
            <v/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</row>
        <row r="241">
          <cell r="A241" t="str">
            <v>A3553</v>
          </cell>
          <cell r="B241" t="str">
            <v>NATASHYA SULEMAN</v>
          </cell>
          <cell r="C241" t="str">
            <v/>
          </cell>
          <cell r="D241" t="str">
            <v/>
          </cell>
          <cell r="E241" t="str">
            <v/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 t="str">
            <v/>
          </cell>
          <cell r="V241" t="str">
            <v/>
          </cell>
          <cell r="W241" t="str">
            <v/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</row>
        <row r="242">
          <cell r="A242" t="str">
            <v>A3547</v>
          </cell>
          <cell r="B242" t="str">
            <v>SHERAVINA NADANTI</v>
          </cell>
          <cell r="C242">
            <v>17</v>
          </cell>
          <cell r="D242">
            <v>351</v>
          </cell>
          <cell r="E242">
            <v>79</v>
          </cell>
          <cell r="F242">
            <v>36</v>
          </cell>
          <cell r="G242">
            <v>963</v>
          </cell>
          <cell r="H242">
            <v>182</v>
          </cell>
          <cell r="I242">
            <v>29</v>
          </cell>
          <cell r="J242">
            <v>767</v>
          </cell>
          <cell r="K242">
            <v>151</v>
          </cell>
          <cell r="L242">
            <v>19</v>
          </cell>
          <cell r="M242">
            <v>575</v>
          </cell>
          <cell r="N242">
            <v>110</v>
          </cell>
          <cell r="O242">
            <v>27</v>
          </cell>
          <cell r="P242">
            <v>800</v>
          </cell>
          <cell r="Q242">
            <v>154</v>
          </cell>
          <cell r="R242">
            <v>33</v>
          </cell>
          <cell r="S242">
            <v>916</v>
          </cell>
          <cell r="T242">
            <v>187</v>
          </cell>
          <cell r="U242">
            <v>15</v>
          </cell>
          <cell r="V242">
            <v>413</v>
          </cell>
          <cell r="W242">
            <v>317</v>
          </cell>
          <cell r="X242">
            <v>176</v>
          </cell>
          <cell r="Y242">
            <v>4785</v>
          </cell>
          <cell r="Z242">
            <v>1180</v>
          </cell>
          <cell r="AA242">
            <v>27.1875</v>
          </cell>
          <cell r="AB242">
            <v>6.7045454545454541</v>
          </cell>
          <cell r="AC242">
            <v>2</v>
          </cell>
          <cell r="AD242">
            <v>3</v>
          </cell>
          <cell r="AE242">
            <v>3</v>
          </cell>
        </row>
        <row r="243">
          <cell r="A243" t="str">
            <v>A3354</v>
          </cell>
          <cell r="B243" t="str">
            <v>AHMAD MUSTOFA</v>
          </cell>
          <cell r="C243" t="str">
            <v/>
          </cell>
          <cell r="D243" t="str">
            <v/>
          </cell>
          <cell r="E243" t="str">
            <v/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 t="str">
            <v/>
          </cell>
          <cell r="V243" t="str">
            <v/>
          </cell>
          <cell r="W243" t="str">
            <v/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</row>
        <row r="244">
          <cell r="A244" t="str">
            <v>A3479</v>
          </cell>
          <cell r="B244" t="str">
            <v>VASSYA DIAN</v>
          </cell>
          <cell r="C244">
            <v>4</v>
          </cell>
          <cell r="D244">
            <v>64</v>
          </cell>
          <cell r="E244">
            <v>10</v>
          </cell>
          <cell r="F244">
            <v>31</v>
          </cell>
          <cell r="G244">
            <v>649</v>
          </cell>
          <cell r="H244">
            <v>122</v>
          </cell>
          <cell r="I244">
            <v>24</v>
          </cell>
          <cell r="J244">
            <v>457</v>
          </cell>
          <cell r="K244">
            <v>67</v>
          </cell>
          <cell r="L244">
            <v>36</v>
          </cell>
          <cell r="M244">
            <v>784</v>
          </cell>
          <cell r="N244">
            <v>119</v>
          </cell>
          <cell r="O244">
            <v>39</v>
          </cell>
          <cell r="P244">
            <v>1095</v>
          </cell>
          <cell r="Q244">
            <v>175</v>
          </cell>
          <cell r="R244">
            <v>44</v>
          </cell>
          <cell r="S244">
            <v>1035</v>
          </cell>
          <cell r="T244">
            <v>189</v>
          </cell>
          <cell r="U244">
            <v>20</v>
          </cell>
          <cell r="V244">
            <v>455</v>
          </cell>
          <cell r="W244">
            <v>334</v>
          </cell>
          <cell r="X244">
            <v>198</v>
          </cell>
          <cell r="Y244">
            <v>4539</v>
          </cell>
          <cell r="Z244">
            <v>1016</v>
          </cell>
          <cell r="AA244">
            <v>22.924242424242426</v>
          </cell>
          <cell r="AB244">
            <v>5.1313131313131315</v>
          </cell>
          <cell r="AC244">
            <v>1</v>
          </cell>
          <cell r="AD244">
            <v>2</v>
          </cell>
          <cell r="AE244">
            <v>2</v>
          </cell>
        </row>
        <row r="245">
          <cell r="A245" t="str">
            <v>A3169</v>
          </cell>
          <cell r="B245" t="str">
            <v>MONITA JANUAR</v>
          </cell>
          <cell r="C245" t="str">
            <v/>
          </cell>
          <cell r="D245" t="str">
            <v/>
          </cell>
          <cell r="E245" t="str">
            <v/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 t="str">
            <v/>
          </cell>
          <cell r="V245" t="str">
            <v/>
          </cell>
          <cell r="W245" t="str">
            <v/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</row>
        <row r="246">
          <cell r="A246" t="str">
            <v>A3622</v>
          </cell>
          <cell r="B246" t="str">
            <v>RAVELLINA NAIA SAFITRI</v>
          </cell>
          <cell r="C246" t="str">
            <v/>
          </cell>
          <cell r="D246" t="str">
            <v/>
          </cell>
          <cell r="E246" t="str">
            <v/>
          </cell>
          <cell r="F246">
            <v>42</v>
          </cell>
          <cell r="G246">
            <v>1050</v>
          </cell>
          <cell r="H246">
            <v>163</v>
          </cell>
          <cell r="I246">
            <v>15</v>
          </cell>
          <cell r="J246">
            <v>448</v>
          </cell>
          <cell r="K246">
            <v>67</v>
          </cell>
          <cell r="L246">
            <v>4</v>
          </cell>
          <cell r="M246">
            <v>131</v>
          </cell>
          <cell r="N246">
            <v>11</v>
          </cell>
          <cell r="O246">
            <v>0</v>
          </cell>
          <cell r="P246">
            <v>0</v>
          </cell>
          <cell r="Q246">
            <v>0</v>
          </cell>
          <cell r="R246">
            <v>1</v>
          </cell>
          <cell r="S246">
            <v>29</v>
          </cell>
          <cell r="T246">
            <v>3</v>
          </cell>
          <cell r="U246">
            <v>2</v>
          </cell>
          <cell r="V246">
            <v>22</v>
          </cell>
          <cell r="W246">
            <v>12</v>
          </cell>
          <cell r="X246">
            <v>64</v>
          </cell>
          <cell r="Y246">
            <v>1680</v>
          </cell>
          <cell r="Z246">
            <v>256</v>
          </cell>
          <cell r="AA246">
            <v>26.25</v>
          </cell>
          <cell r="AB246">
            <v>4</v>
          </cell>
          <cell r="AC246">
            <v>2</v>
          </cell>
          <cell r="AD246">
            <v>2</v>
          </cell>
          <cell r="AE246">
            <v>2</v>
          </cell>
        </row>
        <row r="247">
          <cell r="A247">
            <v>90645</v>
          </cell>
          <cell r="B247" t="str">
            <v>ANINDYA DIAH MENTARI</v>
          </cell>
          <cell r="C247">
            <v>0</v>
          </cell>
          <cell r="D247">
            <v>0</v>
          </cell>
          <cell r="E247">
            <v>1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 t="str">
            <v/>
          </cell>
          <cell r="V247" t="str">
            <v/>
          </cell>
          <cell r="W247" t="str">
            <v/>
          </cell>
          <cell r="X247">
            <v>0</v>
          </cell>
          <cell r="Y247">
            <v>0</v>
          </cell>
          <cell r="Z247">
            <v>1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</row>
        <row r="248">
          <cell r="A248" t="str">
            <v>A0271</v>
          </cell>
          <cell r="B248" t="str">
            <v>Silvi Dilla Wahyuna</v>
          </cell>
          <cell r="C248" t="str">
            <v/>
          </cell>
          <cell r="D248" t="str">
            <v/>
          </cell>
          <cell r="E248" t="str">
            <v/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 t="str">
            <v/>
          </cell>
          <cell r="V248" t="str">
            <v/>
          </cell>
          <cell r="W248" t="str">
            <v/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</row>
        <row r="249">
          <cell r="A249" t="str">
            <v>A2555</v>
          </cell>
          <cell r="B249" t="str">
            <v>JHOSUA MARCHELLINO JHOES MATINDAS</v>
          </cell>
          <cell r="C249" t="str">
            <v/>
          </cell>
          <cell r="D249" t="str">
            <v/>
          </cell>
          <cell r="E249" t="str">
            <v/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 t="str">
            <v/>
          </cell>
          <cell r="V249" t="str">
            <v/>
          </cell>
          <cell r="W249" t="str">
            <v/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</row>
        <row r="250">
          <cell r="A250" t="str">
            <v>A2859</v>
          </cell>
          <cell r="B250" t="str">
            <v>SHOFA AMALIA</v>
          </cell>
          <cell r="C250" t="str">
            <v/>
          </cell>
          <cell r="D250" t="str">
            <v/>
          </cell>
          <cell r="E250" t="str">
            <v/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 t="str">
            <v/>
          </cell>
          <cell r="V250" t="str">
            <v/>
          </cell>
          <cell r="W250" t="str">
            <v/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</row>
        <row r="251">
          <cell r="A251" t="str">
            <v>A3448</v>
          </cell>
          <cell r="B251" t="str">
            <v>RIZKY ARMI AGUSTIN</v>
          </cell>
          <cell r="C251" t="str">
            <v/>
          </cell>
          <cell r="D251" t="str">
            <v/>
          </cell>
          <cell r="E251" t="str">
            <v/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 t="str">
            <v/>
          </cell>
          <cell r="V251" t="str">
            <v/>
          </cell>
          <cell r="W251" t="str">
            <v/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</row>
        <row r="252">
          <cell r="A252" t="str">
            <v>A3550</v>
          </cell>
          <cell r="B252" t="str">
            <v>EFRIALDI AL AZIZ</v>
          </cell>
          <cell r="C252">
            <v>19</v>
          </cell>
          <cell r="D252">
            <v>447</v>
          </cell>
          <cell r="E252">
            <v>81</v>
          </cell>
          <cell r="F252">
            <v>47</v>
          </cell>
          <cell r="G252">
            <v>1126</v>
          </cell>
          <cell r="H252">
            <v>173</v>
          </cell>
          <cell r="I252">
            <v>40</v>
          </cell>
          <cell r="J252">
            <v>1081</v>
          </cell>
          <cell r="K252">
            <v>141</v>
          </cell>
          <cell r="L252">
            <v>33</v>
          </cell>
          <cell r="M252">
            <v>944</v>
          </cell>
          <cell r="N252">
            <v>124</v>
          </cell>
          <cell r="O252">
            <v>32</v>
          </cell>
          <cell r="P252">
            <v>916</v>
          </cell>
          <cell r="Q252">
            <v>145</v>
          </cell>
          <cell r="R252">
            <v>1</v>
          </cell>
          <cell r="S252">
            <v>22</v>
          </cell>
          <cell r="T252">
            <v>1</v>
          </cell>
          <cell r="U252" t="str">
            <v/>
          </cell>
          <cell r="V252" t="str">
            <v/>
          </cell>
          <cell r="W252" t="str">
            <v/>
          </cell>
          <cell r="X252">
            <v>172</v>
          </cell>
          <cell r="Y252">
            <v>4536</v>
          </cell>
          <cell r="Z252">
            <v>665</v>
          </cell>
          <cell r="AA252">
            <v>26.372093023255815</v>
          </cell>
          <cell r="AB252">
            <v>3.8662790697674421</v>
          </cell>
          <cell r="AC252">
            <v>2</v>
          </cell>
          <cell r="AD252">
            <v>2</v>
          </cell>
          <cell r="AE252">
            <v>2</v>
          </cell>
        </row>
        <row r="253">
          <cell r="A253" t="str">
            <v>A3603</v>
          </cell>
          <cell r="B253" t="str">
            <v>MONGMONG MATANARI</v>
          </cell>
          <cell r="C253" t="str">
            <v/>
          </cell>
          <cell r="D253" t="str">
            <v/>
          </cell>
          <cell r="E253" t="str">
            <v/>
          </cell>
          <cell r="F253">
            <v>0</v>
          </cell>
          <cell r="G253">
            <v>0</v>
          </cell>
          <cell r="H253">
            <v>0</v>
          </cell>
          <cell r="I253">
            <v>6</v>
          </cell>
          <cell r="J253">
            <v>99</v>
          </cell>
          <cell r="K253">
            <v>14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 t="str">
            <v/>
          </cell>
          <cell r="V253" t="str">
            <v/>
          </cell>
          <cell r="W253" t="str">
            <v/>
          </cell>
          <cell r="X253">
            <v>6</v>
          </cell>
          <cell r="Y253">
            <v>99</v>
          </cell>
          <cell r="Z253">
            <v>14</v>
          </cell>
          <cell r="AA253">
            <v>16.5</v>
          </cell>
          <cell r="AB253">
            <v>2.3333333333333335</v>
          </cell>
          <cell r="AC253">
            <v>0</v>
          </cell>
          <cell r="AD253">
            <v>2</v>
          </cell>
          <cell r="AE253">
            <v>2</v>
          </cell>
        </row>
        <row r="254">
          <cell r="A254" t="str">
            <v>A3604</v>
          </cell>
          <cell r="B254" t="str">
            <v>ESTER GULTOM</v>
          </cell>
          <cell r="C254" t="str">
            <v/>
          </cell>
          <cell r="D254" t="str">
            <v/>
          </cell>
          <cell r="E254" t="str">
            <v/>
          </cell>
          <cell r="F254">
            <v>25</v>
          </cell>
          <cell r="G254">
            <v>591</v>
          </cell>
          <cell r="H254">
            <v>100</v>
          </cell>
          <cell r="I254">
            <v>4</v>
          </cell>
          <cell r="J254">
            <v>93</v>
          </cell>
          <cell r="K254">
            <v>12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1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 t="str">
            <v/>
          </cell>
          <cell r="V254" t="str">
            <v/>
          </cell>
          <cell r="W254" t="str">
            <v/>
          </cell>
          <cell r="X254">
            <v>29</v>
          </cell>
          <cell r="Y254">
            <v>685</v>
          </cell>
          <cell r="Z254">
            <v>112</v>
          </cell>
          <cell r="AA254">
            <v>23.620689655172413</v>
          </cell>
          <cell r="AB254">
            <v>3.8620689655172415</v>
          </cell>
          <cell r="AC254">
            <v>1</v>
          </cell>
          <cell r="AD254">
            <v>2</v>
          </cell>
          <cell r="AE254">
            <v>2</v>
          </cell>
        </row>
        <row r="255">
          <cell r="A255" t="str">
            <v>A3618</v>
          </cell>
          <cell r="B255" t="str">
            <v>APRILINA MATILDA LIKO</v>
          </cell>
          <cell r="C255">
            <v>20</v>
          </cell>
          <cell r="D255">
            <v>467</v>
          </cell>
          <cell r="E255">
            <v>76</v>
          </cell>
          <cell r="F255">
            <v>21</v>
          </cell>
          <cell r="G255">
            <v>466</v>
          </cell>
          <cell r="H255">
            <v>81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 t="str">
            <v/>
          </cell>
          <cell r="V255" t="str">
            <v/>
          </cell>
          <cell r="W255" t="str">
            <v/>
          </cell>
          <cell r="X255">
            <v>41</v>
          </cell>
          <cell r="Y255">
            <v>933</v>
          </cell>
          <cell r="Z255">
            <v>157</v>
          </cell>
          <cell r="AA255">
            <v>22.756097560975611</v>
          </cell>
          <cell r="AB255">
            <v>3.8292682926829267</v>
          </cell>
          <cell r="AC255">
            <v>1</v>
          </cell>
          <cell r="AD255">
            <v>2</v>
          </cell>
          <cell r="AE255">
            <v>2</v>
          </cell>
        </row>
        <row r="256">
          <cell r="A256" t="str">
            <v>A3710</v>
          </cell>
          <cell r="B256" t="str">
            <v>M. FAHMI ILHAM SEPTIANANDA</v>
          </cell>
          <cell r="C256" t="str">
            <v/>
          </cell>
          <cell r="D256" t="str">
            <v/>
          </cell>
          <cell r="E256" t="str">
            <v/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 t="str">
            <v/>
          </cell>
          <cell r="V256" t="str">
            <v/>
          </cell>
          <cell r="W256" t="str">
            <v/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</row>
        <row r="257">
          <cell r="A257" t="str">
            <v>A3617</v>
          </cell>
          <cell r="B257" t="str">
            <v>EKA RETNO SARI</v>
          </cell>
          <cell r="C257" t="str">
            <v/>
          </cell>
          <cell r="D257" t="str">
            <v/>
          </cell>
          <cell r="E257" t="str">
            <v/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 t="str">
            <v/>
          </cell>
          <cell r="V257" t="str">
            <v/>
          </cell>
          <cell r="W257" t="str">
            <v/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</row>
        <row r="258">
          <cell r="A258" t="str">
            <v>A3621</v>
          </cell>
          <cell r="B258" t="str">
            <v>ENDANG YORY YANTI HUTABALIAN</v>
          </cell>
          <cell r="C258" t="str">
            <v/>
          </cell>
          <cell r="D258" t="str">
            <v/>
          </cell>
          <cell r="E258" t="str">
            <v/>
          </cell>
          <cell r="F258">
            <v>24</v>
          </cell>
          <cell r="G258">
            <v>507</v>
          </cell>
          <cell r="H258">
            <v>65</v>
          </cell>
          <cell r="I258">
            <v>30</v>
          </cell>
          <cell r="J258">
            <v>791</v>
          </cell>
          <cell r="K258">
            <v>131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 t="str">
            <v/>
          </cell>
          <cell r="V258" t="str">
            <v/>
          </cell>
          <cell r="W258" t="str">
            <v/>
          </cell>
          <cell r="X258">
            <v>54</v>
          </cell>
          <cell r="Y258">
            <v>1298</v>
          </cell>
          <cell r="Z258">
            <v>196</v>
          </cell>
          <cell r="AA258">
            <v>24.037037037037038</v>
          </cell>
          <cell r="AB258">
            <v>3.6296296296296298</v>
          </cell>
          <cell r="AC258">
            <v>1</v>
          </cell>
          <cell r="AD258">
            <v>2</v>
          </cell>
          <cell r="AE258">
            <v>2</v>
          </cell>
        </row>
        <row r="259">
          <cell r="A259" t="str">
            <v>A3728</v>
          </cell>
          <cell r="B259" t="str">
            <v>MUHAMMAD ARDIAN SETYO KUSUMO</v>
          </cell>
          <cell r="C259">
            <v>10</v>
          </cell>
          <cell r="D259">
            <v>201</v>
          </cell>
          <cell r="E259">
            <v>45</v>
          </cell>
          <cell r="F259">
            <v>40</v>
          </cell>
          <cell r="G259">
            <v>956</v>
          </cell>
          <cell r="H259">
            <v>168</v>
          </cell>
          <cell r="I259">
            <v>34</v>
          </cell>
          <cell r="J259">
            <v>959</v>
          </cell>
          <cell r="K259">
            <v>159</v>
          </cell>
          <cell r="L259">
            <v>23</v>
          </cell>
          <cell r="M259">
            <v>734</v>
          </cell>
          <cell r="N259">
            <v>91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1</v>
          </cell>
          <cell r="V259">
            <v>38</v>
          </cell>
          <cell r="W259">
            <v>32</v>
          </cell>
          <cell r="X259">
            <v>108</v>
          </cell>
          <cell r="Y259">
            <v>2888</v>
          </cell>
          <cell r="Z259">
            <v>495</v>
          </cell>
          <cell r="AA259">
            <v>26.74074074074074</v>
          </cell>
          <cell r="AB259">
            <v>4.583333333333333</v>
          </cell>
          <cell r="AC259">
            <v>2</v>
          </cell>
          <cell r="AD259">
            <v>2</v>
          </cell>
          <cell r="AE259">
            <v>2</v>
          </cell>
        </row>
        <row r="260">
          <cell r="A260" t="str">
            <v>A3614</v>
          </cell>
          <cell r="B260" t="str">
            <v>SALFA HASNA</v>
          </cell>
          <cell r="C260" t="str">
            <v/>
          </cell>
          <cell r="D260" t="str">
            <v/>
          </cell>
          <cell r="E260" t="str">
            <v/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 t="str">
            <v/>
          </cell>
          <cell r="V260" t="str">
            <v/>
          </cell>
          <cell r="W260" t="str">
            <v/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</row>
        <row r="261">
          <cell r="A261" t="str">
            <v>A3726</v>
          </cell>
          <cell r="B261" t="str">
            <v>SYARIAH WAHYU UTAMI</v>
          </cell>
          <cell r="C261" t="str">
            <v/>
          </cell>
          <cell r="D261" t="str">
            <v/>
          </cell>
          <cell r="E261" t="str">
            <v/>
          </cell>
          <cell r="F261">
            <v>28</v>
          </cell>
          <cell r="G261">
            <v>721</v>
          </cell>
          <cell r="H261">
            <v>98</v>
          </cell>
          <cell r="I261">
            <v>38</v>
          </cell>
          <cell r="J261">
            <v>953</v>
          </cell>
          <cell r="K261">
            <v>157</v>
          </cell>
          <cell r="L261">
            <v>31</v>
          </cell>
          <cell r="M261">
            <v>769</v>
          </cell>
          <cell r="N261">
            <v>92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 t="str">
            <v/>
          </cell>
          <cell r="V261" t="str">
            <v/>
          </cell>
          <cell r="W261" t="str">
            <v/>
          </cell>
          <cell r="X261">
            <v>97</v>
          </cell>
          <cell r="Y261">
            <v>2443</v>
          </cell>
          <cell r="Z261">
            <v>347</v>
          </cell>
          <cell r="AA261">
            <v>25.185567010309278</v>
          </cell>
          <cell r="AB261">
            <v>3.5773195876288661</v>
          </cell>
          <cell r="AC261">
            <v>1</v>
          </cell>
          <cell r="AD261">
            <v>2</v>
          </cell>
          <cell r="AE261">
            <v>2</v>
          </cell>
        </row>
        <row r="262">
          <cell r="A262" t="str">
            <v>A3540</v>
          </cell>
          <cell r="B262" t="str">
            <v>PRASOJO NGESTI WIBOWO</v>
          </cell>
          <cell r="C262">
            <v>19</v>
          </cell>
          <cell r="D262">
            <v>434</v>
          </cell>
          <cell r="E262">
            <v>94</v>
          </cell>
          <cell r="F262">
            <v>41</v>
          </cell>
          <cell r="G262">
            <v>764</v>
          </cell>
          <cell r="H262">
            <v>129</v>
          </cell>
          <cell r="I262">
            <v>40</v>
          </cell>
          <cell r="J262">
            <v>880</v>
          </cell>
          <cell r="K262">
            <v>138</v>
          </cell>
          <cell r="L262">
            <v>33</v>
          </cell>
          <cell r="M262">
            <v>698</v>
          </cell>
          <cell r="N262">
            <v>118</v>
          </cell>
          <cell r="O262">
            <v>38</v>
          </cell>
          <cell r="P262">
            <v>853</v>
          </cell>
          <cell r="Q262">
            <v>153</v>
          </cell>
          <cell r="R262">
            <v>25</v>
          </cell>
          <cell r="S262">
            <v>544</v>
          </cell>
          <cell r="T262">
            <v>101</v>
          </cell>
          <cell r="U262" t="str">
            <v/>
          </cell>
          <cell r="V262" t="str">
            <v/>
          </cell>
          <cell r="W262" t="str">
            <v/>
          </cell>
          <cell r="X262">
            <v>196</v>
          </cell>
          <cell r="Y262">
            <v>4173</v>
          </cell>
          <cell r="Z262">
            <v>733</v>
          </cell>
          <cell r="AA262">
            <v>21.290816326530614</v>
          </cell>
          <cell r="AB262">
            <v>3.739795918367347</v>
          </cell>
          <cell r="AC262">
            <v>1</v>
          </cell>
          <cell r="AD262">
            <v>2</v>
          </cell>
          <cell r="AE262">
            <v>2</v>
          </cell>
        </row>
        <row r="263">
          <cell r="A263" t="str">
            <v>A3533</v>
          </cell>
          <cell r="B263" t="str">
            <v>RIFKA NUR ANNISA</v>
          </cell>
          <cell r="C263">
            <v>16</v>
          </cell>
          <cell r="D263">
            <v>428</v>
          </cell>
          <cell r="E263">
            <v>82</v>
          </cell>
          <cell r="F263">
            <v>26</v>
          </cell>
          <cell r="G263">
            <v>707</v>
          </cell>
          <cell r="H263">
            <v>124</v>
          </cell>
          <cell r="I263">
            <v>25</v>
          </cell>
          <cell r="J263">
            <v>726</v>
          </cell>
          <cell r="K263">
            <v>123</v>
          </cell>
          <cell r="L263">
            <v>16</v>
          </cell>
          <cell r="M263">
            <v>508</v>
          </cell>
          <cell r="N263">
            <v>81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 t="str">
            <v/>
          </cell>
          <cell r="V263" t="str">
            <v/>
          </cell>
          <cell r="W263" t="str">
            <v/>
          </cell>
          <cell r="X263">
            <v>83</v>
          </cell>
          <cell r="Y263">
            <v>2369</v>
          </cell>
          <cell r="Z263">
            <v>410</v>
          </cell>
          <cell r="AA263">
            <v>28.542168674698797</v>
          </cell>
          <cell r="AB263">
            <v>4.9397590361445785</v>
          </cell>
          <cell r="AC263">
            <v>2</v>
          </cell>
          <cell r="AD263">
            <v>2</v>
          </cell>
          <cell r="AE263">
            <v>2</v>
          </cell>
        </row>
        <row r="264">
          <cell r="A264" t="str">
            <v>A0747</v>
          </cell>
          <cell r="B264" t="str">
            <v>IRMA SUSANTI</v>
          </cell>
          <cell r="C264" t="str">
            <v/>
          </cell>
          <cell r="D264" t="str">
            <v/>
          </cell>
          <cell r="E264" t="str">
            <v/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 t="str">
            <v/>
          </cell>
          <cell r="V264" t="str">
            <v/>
          </cell>
          <cell r="W264" t="str">
            <v/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</row>
        <row r="265">
          <cell r="A265" t="str">
            <v>A3711</v>
          </cell>
          <cell r="B265" t="str">
            <v>STEPHANUS DEKSA LEKSONO</v>
          </cell>
          <cell r="C265" t="str">
            <v/>
          </cell>
          <cell r="D265" t="str">
            <v/>
          </cell>
          <cell r="E265" t="str">
            <v/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 t="str">
            <v/>
          </cell>
          <cell r="V265" t="str">
            <v/>
          </cell>
          <cell r="W265" t="str">
            <v/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</row>
        <row r="266">
          <cell r="A266" t="str">
            <v>A1893</v>
          </cell>
          <cell r="B266" t="str">
            <v>SYANNE AURELLIA KAWIHARDJA</v>
          </cell>
          <cell r="C266">
            <v>2</v>
          </cell>
          <cell r="D266">
            <v>78</v>
          </cell>
          <cell r="E266">
            <v>23</v>
          </cell>
          <cell r="F266">
            <v>31</v>
          </cell>
          <cell r="G266">
            <v>716</v>
          </cell>
          <cell r="H266">
            <v>121</v>
          </cell>
          <cell r="I266">
            <v>31</v>
          </cell>
          <cell r="J266">
            <v>854</v>
          </cell>
          <cell r="K266">
            <v>179</v>
          </cell>
          <cell r="L266">
            <v>25</v>
          </cell>
          <cell r="M266">
            <v>622</v>
          </cell>
          <cell r="N266">
            <v>120</v>
          </cell>
          <cell r="O266">
            <v>38</v>
          </cell>
          <cell r="P266">
            <v>909</v>
          </cell>
          <cell r="Q266">
            <v>140</v>
          </cell>
          <cell r="R266">
            <v>32</v>
          </cell>
          <cell r="S266">
            <v>1165</v>
          </cell>
          <cell r="T266">
            <v>179</v>
          </cell>
          <cell r="U266">
            <v>16</v>
          </cell>
          <cell r="V266">
            <v>514</v>
          </cell>
          <cell r="W266">
            <v>378</v>
          </cell>
          <cell r="X266">
            <v>175</v>
          </cell>
          <cell r="Y266">
            <v>4858</v>
          </cell>
          <cell r="Z266">
            <v>1140</v>
          </cell>
          <cell r="AA266">
            <v>27.76</v>
          </cell>
          <cell r="AB266">
            <v>6.5142857142857142</v>
          </cell>
          <cell r="AC266">
            <v>2</v>
          </cell>
          <cell r="AD266">
            <v>3</v>
          </cell>
          <cell r="AE266">
            <v>3</v>
          </cell>
        </row>
        <row r="267">
          <cell r="A267" t="str">
            <v>A3534</v>
          </cell>
          <cell r="B267" t="str">
            <v>RIZNA NOVALINDA WARDANA</v>
          </cell>
          <cell r="C267">
            <v>3</v>
          </cell>
          <cell r="D267">
            <v>83</v>
          </cell>
          <cell r="E267">
            <v>10</v>
          </cell>
          <cell r="F267">
            <v>23</v>
          </cell>
          <cell r="G267">
            <v>587</v>
          </cell>
          <cell r="H267">
            <v>101</v>
          </cell>
          <cell r="I267">
            <v>15</v>
          </cell>
          <cell r="J267">
            <v>368</v>
          </cell>
          <cell r="K267">
            <v>64</v>
          </cell>
          <cell r="L267">
            <v>21</v>
          </cell>
          <cell r="M267">
            <v>467</v>
          </cell>
          <cell r="N267">
            <v>61</v>
          </cell>
          <cell r="O267">
            <v>23</v>
          </cell>
          <cell r="P267">
            <v>615</v>
          </cell>
          <cell r="Q267">
            <v>95</v>
          </cell>
          <cell r="R267">
            <v>35</v>
          </cell>
          <cell r="S267">
            <v>954</v>
          </cell>
          <cell r="T267">
            <v>170</v>
          </cell>
          <cell r="U267">
            <v>5</v>
          </cell>
          <cell r="V267">
            <v>201</v>
          </cell>
          <cell r="W267">
            <v>144</v>
          </cell>
          <cell r="X267">
            <v>125</v>
          </cell>
          <cell r="Y267">
            <v>3275</v>
          </cell>
          <cell r="Z267">
            <v>645</v>
          </cell>
          <cell r="AA267">
            <v>26.2</v>
          </cell>
          <cell r="AB267">
            <v>5.16</v>
          </cell>
          <cell r="AC267">
            <v>2</v>
          </cell>
          <cell r="AD267">
            <v>2</v>
          </cell>
          <cell r="AE267">
            <v>2</v>
          </cell>
        </row>
        <row r="268">
          <cell r="A268" t="str">
            <v>A3721</v>
          </cell>
          <cell r="B268" t="str">
            <v>ABYAN BARI BHRAMANTA</v>
          </cell>
          <cell r="C268">
            <v>19</v>
          </cell>
          <cell r="D268">
            <v>431</v>
          </cell>
          <cell r="E268">
            <v>83</v>
          </cell>
          <cell r="F268">
            <v>39</v>
          </cell>
          <cell r="G268">
            <v>897</v>
          </cell>
          <cell r="H268">
            <v>134</v>
          </cell>
          <cell r="I268">
            <v>43</v>
          </cell>
          <cell r="J268">
            <v>1058</v>
          </cell>
          <cell r="K268">
            <v>172</v>
          </cell>
          <cell r="L268">
            <v>28</v>
          </cell>
          <cell r="M268">
            <v>761</v>
          </cell>
          <cell r="N268">
            <v>130</v>
          </cell>
          <cell r="O268">
            <v>19</v>
          </cell>
          <cell r="P268">
            <v>512</v>
          </cell>
          <cell r="Q268">
            <v>76</v>
          </cell>
          <cell r="R268">
            <v>33</v>
          </cell>
          <cell r="S268">
            <v>812</v>
          </cell>
          <cell r="T268">
            <v>134</v>
          </cell>
          <cell r="U268">
            <v>16</v>
          </cell>
          <cell r="V268">
            <v>359</v>
          </cell>
          <cell r="W268">
            <v>251</v>
          </cell>
          <cell r="X268">
            <v>197</v>
          </cell>
          <cell r="Y268">
            <v>4830</v>
          </cell>
          <cell r="Z268">
            <v>980</v>
          </cell>
          <cell r="AA268">
            <v>24.517766497461928</v>
          </cell>
          <cell r="AB268">
            <v>4.9746192893401018</v>
          </cell>
          <cell r="AC268">
            <v>1</v>
          </cell>
          <cell r="AD268">
            <v>2</v>
          </cell>
          <cell r="AE268">
            <v>2</v>
          </cell>
        </row>
        <row r="269">
          <cell r="A269" t="str">
            <v>A3664</v>
          </cell>
          <cell r="B269" t="str">
            <v>VIONA AMBARITA</v>
          </cell>
          <cell r="C269">
            <v>2</v>
          </cell>
          <cell r="D269">
            <v>21</v>
          </cell>
          <cell r="E269">
            <v>3</v>
          </cell>
          <cell r="F269">
            <v>31</v>
          </cell>
          <cell r="G269">
            <v>710</v>
          </cell>
          <cell r="H269">
            <v>109</v>
          </cell>
          <cell r="I269">
            <v>1</v>
          </cell>
          <cell r="J269">
            <v>20</v>
          </cell>
          <cell r="K269">
            <v>2</v>
          </cell>
          <cell r="L269">
            <v>17</v>
          </cell>
          <cell r="M269">
            <v>466</v>
          </cell>
          <cell r="N269">
            <v>82</v>
          </cell>
          <cell r="O269">
            <v>17</v>
          </cell>
          <cell r="P269">
            <v>389</v>
          </cell>
          <cell r="Q269">
            <v>50</v>
          </cell>
          <cell r="R269">
            <v>9</v>
          </cell>
          <cell r="S269">
            <v>249</v>
          </cell>
          <cell r="T269">
            <v>39</v>
          </cell>
          <cell r="U269">
            <v>0</v>
          </cell>
          <cell r="V269">
            <v>0</v>
          </cell>
          <cell r="W269">
            <v>0</v>
          </cell>
          <cell r="X269">
            <v>77</v>
          </cell>
          <cell r="Y269">
            <v>1855</v>
          </cell>
          <cell r="Z269">
            <v>285</v>
          </cell>
          <cell r="AA269">
            <v>24.09090909090909</v>
          </cell>
          <cell r="AB269">
            <v>3.7012987012987013</v>
          </cell>
          <cell r="AC269">
            <v>1</v>
          </cell>
          <cell r="AD269">
            <v>2</v>
          </cell>
          <cell r="AE269">
            <v>2</v>
          </cell>
        </row>
        <row r="270">
          <cell r="A270" t="str">
            <v>A3723</v>
          </cell>
          <cell r="B270" t="str">
            <v>MARIA REINILDIS LOE</v>
          </cell>
          <cell r="C270" t="str">
            <v/>
          </cell>
          <cell r="D270" t="str">
            <v/>
          </cell>
          <cell r="E270" t="str">
            <v/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 t="str">
            <v/>
          </cell>
          <cell r="V270" t="str">
            <v/>
          </cell>
          <cell r="W270" t="str">
            <v/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</row>
        <row r="271">
          <cell r="A271" t="str">
            <v>A3823</v>
          </cell>
          <cell r="B271" t="str">
            <v>AYU ENJELINA SITOMPUL</v>
          </cell>
          <cell r="C271">
            <v>21</v>
          </cell>
          <cell r="D271">
            <v>605</v>
          </cell>
          <cell r="E271">
            <v>116</v>
          </cell>
          <cell r="F271">
            <v>48</v>
          </cell>
          <cell r="G271">
            <v>1496</v>
          </cell>
          <cell r="H271">
            <v>257</v>
          </cell>
          <cell r="I271">
            <v>47</v>
          </cell>
          <cell r="J271">
            <v>1463</v>
          </cell>
          <cell r="K271">
            <v>244</v>
          </cell>
          <cell r="L271">
            <v>44</v>
          </cell>
          <cell r="M271">
            <v>1597</v>
          </cell>
          <cell r="N271">
            <v>233</v>
          </cell>
          <cell r="O271">
            <v>50</v>
          </cell>
          <cell r="P271">
            <v>1805</v>
          </cell>
          <cell r="Q271">
            <v>239</v>
          </cell>
          <cell r="R271">
            <v>15</v>
          </cell>
          <cell r="S271">
            <v>396</v>
          </cell>
          <cell r="T271">
            <v>66</v>
          </cell>
          <cell r="U271" t="str">
            <v/>
          </cell>
          <cell r="V271" t="str">
            <v/>
          </cell>
          <cell r="W271" t="str">
            <v/>
          </cell>
          <cell r="X271">
            <v>225</v>
          </cell>
          <cell r="Y271">
            <v>7362</v>
          </cell>
          <cell r="Z271">
            <v>1155</v>
          </cell>
          <cell r="AA271">
            <v>32.72</v>
          </cell>
          <cell r="AB271">
            <v>5.1333333333333337</v>
          </cell>
          <cell r="AC271">
            <v>2</v>
          </cell>
          <cell r="AD271">
            <v>2</v>
          </cell>
          <cell r="AE271">
            <v>2</v>
          </cell>
        </row>
        <row r="272">
          <cell r="A272" t="str">
            <v>A3833</v>
          </cell>
          <cell r="B272" t="str">
            <v>MUHAMMAD SUBHAN</v>
          </cell>
          <cell r="C272">
            <v>16</v>
          </cell>
          <cell r="D272">
            <v>388</v>
          </cell>
          <cell r="E272">
            <v>59</v>
          </cell>
          <cell r="F272">
            <v>41</v>
          </cell>
          <cell r="G272">
            <v>1158</v>
          </cell>
          <cell r="H272">
            <v>205</v>
          </cell>
          <cell r="I272">
            <v>42</v>
          </cell>
          <cell r="J272">
            <v>1219</v>
          </cell>
          <cell r="K272">
            <v>209</v>
          </cell>
          <cell r="L272">
            <v>35</v>
          </cell>
          <cell r="M272">
            <v>1037</v>
          </cell>
          <cell r="N272">
            <v>162</v>
          </cell>
          <cell r="O272">
            <v>46</v>
          </cell>
          <cell r="P272">
            <v>1364</v>
          </cell>
          <cell r="Q272">
            <v>230</v>
          </cell>
          <cell r="R272">
            <v>36</v>
          </cell>
          <cell r="S272">
            <v>1107</v>
          </cell>
          <cell r="T272">
            <v>181</v>
          </cell>
          <cell r="U272">
            <v>22</v>
          </cell>
          <cell r="V272">
            <v>522</v>
          </cell>
          <cell r="W272">
            <v>371</v>
          </cell>
          <cell r="X272">
            <v>238</v>
          </cell>
          <cell r="Y272">
            <v>6795</v>
          </cell>
          <cell r="Z272">
            <v>1417</v>
          </cell>
          <cell r="AA272">
            <v>28.550420168067227</v>
          </cell>
          <cell r="AB272">
            <v>5.9537815126050422</v>
          </cell>
          <cell r="AC272">
            <v>2</v>
          </cell>
          <cell r="AD272">
            <v>2</v>
          </cell>
          <cell r="AE272">
            <v>2</v>
          </cell>
        </row>
        <row r="273">
          <cell r="A273">
            <v>90355</v>
          </cell>
          <cell r="B273" t="str">
            <v>Lantip Guretno</v>
          </cell>
          <cell r="C273">
            <v>16</v>
          </cell>
          <cell r="D273">
            <v>335</v>
          </cell>
          <cell r="E273">
            <v>55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 t="str">
            <v/>
          </cell>
          <cell r="V273" t="str">
            <v/>
          </cell>
          <cell r="W273" t="str">
            <v/>
          </cell>
          <cell r="X273">
            <v>16</v>
          </cell>
          <cell r="Y273">
            <v>335</v>
          </cell>
          <cell r="Z273">
            <v>55</v>
          </cell>
          <cell r="AA273">
            <v>20.9375</v>
          </cell>
          <cell r="AB273">
            <v>3.4375</v>
          </cell>
          <cell r="AC273">
            <v>1</v>
          </cell>
          <cell r="AD273">
            <v>2</v>
          </cell>
          <cell r="AE273">
            <v>2</v>
          </cell>
        </row>
        <row r="274">
          <cell r="A274" t="str">
            <v>A0597</v>
          </cell>
          <cell r="B274" t="str">
            <v>REHLITNA REJEKINTA BR PURBA</v>
          </cell>
          <cell r="C274" t="str">
            <v/>
          </cell>
          <cell r="D274" t="str">
            <v/>
          </cell>
          <cell r="E274" t="str">
            <v/>
          </cell>
          <cell r="F274">
            <v>0</v>
          </cell>
          <cell r="G274">
            <v>0</v>
          </cell>
          <cell r="H274">
            <v>0</v>
          </cell>
          <cell r="I274">
            <v>47</v>
          </cell>
          <cell r="J274">
            <v>1132</v>
          </cell>
          <cell r="K274">
            <v>165</v>
          </cell>
          <cell r="L274">
            <v>34</v>
          </cell>
          <cell r="M274">
            <v>934</v>
          </cell>
          <cell r="N274">
            <v>146</v>
          </cell>
          <cell r="O274">
            <v>40</v>
          </cell>
          <cell r="P274">
            <v>1056</v>
          </cell>
          <cell r="Q274">
            <v>150</v>
          </cell>
          <cell r="R274">
            <v>33</v>
          </cell>
          <cell r="S274">
            <v>717</v>
          </cell>
          <cell r="T274">
            <v>129</v>
          </cell>
          <cell r="U274">
            <v>6</v>
          </cell>
          <cell r="V274">
            <v>86</v>
          </cell>
          <cell r="W274">
            <v>60</v>
          </cell>
          <cell r="X274">
            <v>160</v>
          </cell>
          <cell r="Y274">
            <v>3925</v>
          </cell>
          <cell r="Z274">
            <v>650</v>
          </cell>
          <cell r="AA274">
            <v>24.53125</v>
          </cell>
          <cell r="AB274">
            <v>4.0625</v>
          </cell>
          <cell r="AC274">
            <v>1</v>
          </cell>
          <cell r="AD274">
            <v>2</v>
          </cell>
          <cell r="AE274">
            <v>2</v>
          </cell>
        </row>
        <row r="275">
          <cell r="A275" t="str">
            <v>A3572</v>
          </cell>
          <cell r="B275" t="str">
            <v>Valda Sari</v>
          </cell>
          <cell r="C275" t="str">
            <v/>
          </cell>
          <cell r="D275" t="str">
            <v/>
          </cell>
          <cell r="E275" t="str">
            <v/>
          </cell>
          <cell r="F275">
            <v>5</v>
          </cell>
          <cell r="G275">
            <v>146</v>
          </cell>
          <cell r="H275">
            <v>26</v>
          </cell>
          <cell r="I275">
            <v>0</v>
          </cell>
          <cell r="J275">
            <v>0</v>
          </cell>
          <cell r="K275">
            <v>0</v>
          </cell>
          <cell r="L275">
            <v>2</v>
          </cell>
          <cell r="M275">
            <v>57</v>
          </cell>
          <cell r="N275">
            <v>6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2</v>
          </cell>
          <cell r="V275">
            <v>54</v>
          </cell>
          <cell r="W275">
            <v>34</v>
          </cell>
          <cell r="X275">
            <v>9</v>
          </cell>
          <cell r="Y275">
            <v>257</v>
          </cell>
          <cell r="Z275">
            <v>66</v>
          </cell>
          <cell r="AA275">
            <v>28.555555555555557</v>
          </cell>
          <cell r="AB275">
            <v>7.333333333333333</v>
          </cell>
          <cell r="AC275">
            <v>2</v>
          </cell>
          <cell r="AD275">
            <v>3</v>
          </cell>
          <cell r="AE275">
            <v>3</v>
          </cell>
        </row>
        <row r="276">
          <cell r="A276" t="str">
            <v>A3620</v>
          </cell>
          <cell r="B276" t="str">
            <v>ANASTASIA PRAMESWARI WIDYASTUTI</v>
          </cell>
          <cell r="C276">
            <v>3</v>
          </cell>
          <cell r="D276">
            <v>35</v>
          </cell>
          <cell r="E276">
            <v>5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 t="str">
            <v/>
          </cell>
          <cell r="V276" t="str">
            <v/>
          </cell>
          <cell r="W276" t="str">
            <v/>
          </cell>
          <cell r="X276">
            <v>3</v>
          </cell>
          <cell r="Y276">
            <v>35</v>
          </cell>
          <cell r="Z276">
            <v>5</v>
          </cell>
          <cell r="AA276">
            <v>11.666666666666666</v>
          </cell>
          <cell r="AB276">
            <v>1.6666666666666667</v>
          </cell>
          <cell r="AC276">
            <v>0</v>
          </cell>
          <cell r="AD276">
            <v>1</v>
          </cell>
          <cell r="AE276">
            <v>1</v>
          </cell>
        </row>
        <row r="277">
          <cell r="A277" t="str">
            <v>A3743</v>
          </cell>
          <cell r="B277" t="str">
            <v>PUTRI RAMADHANI</v>
          </cell>
          <cell r="C277">
            <v>20</v>
          </cell>
          <cell r="D277">
            <v>514</v>
          </cell>
          <cell r="E277">
            <v>111</v>
          </cell>
          <cell r="F277">
            <v>41</v>
          </cell>
          <cell r="G277">
            <v>1232</v>
          </cell>
          <cell r="H277">
            <v>196</v>
          </cell>
          <cell r="I277">
            <v>42</v>
          </cell>
          <cell r="J277">
            <v>1211</v>
          </cell>
          <cell r="K277">
            <v>194</v>
          </cell>
          <cell r="L277">
            <v>43</v>
          </cell>
          <cell r="M277">
            <v>1176</v>
          </cell>
          <cell r="N277">
            <v>187</v>
          </cell>
          <cell r="O277">
            <v>47</v>
          </cell>
          <cell r="P277">
            <v>1207</v>
          </cell>
          <cell r="Q277">
            <v>211</v>
          </cell>
          <cell r="R277">
            <v>44</v>
          </cell>
          <cell r="S277">
            <v>1178</v>
          </cell>
          <cell r="T277">
            <v>181</v>
          </cell>
          <cell r="U277">
            <v>20</v>
          </cell>
          <cell r="V277">
            <v>497</v>
          </cell>
          <cell r="W277">
            <v>378</v>
          </cell>
          <cell r="X277">
            <v>257</v>
          </cell>
          <cell r="Y277">
            <v>7015</v>
          </cell>
          <cell r="Z277">
            <v>1458</v>
          </cell>
          <cell r="AA277">
            <v>27.295719844357976</v>
          </cell>
          <cell r="AB277">
            <v>5.6731517509727629</v>
          </cell>
          <cell r="AC277">
            <v>2</v>
          </cell>
          <cell r="AD277">
            <v>2</v>
          </cell>
          <cell r="AE277">
            <v>2</v>
          </cell>
        </row>
        <row r="278">
          <cell r="A278" t="str">
            <v>A3745</v>
          </cell>
          <cell r="B278" t="str">
            <v>BIONIA PUTERI YASMIN</v>
          </cell>
          <cell r="C278" t="str">
            <v/>
          </cell>
          <cell r="D278" t="str">
            <v/>
          </cell>
          <cell r="E278" t="str">
            <v/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 t="str">
            <v/>
          </cell>
          <cell r="V278" t="str">
            <v/>
          </cell>
          <cell r="W278" t="str">
            <v/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</row>
        <row r="279">
          <cell r="A279" t="str">
            <v>A3752</v>
          </cell>
          <cell r="B279" t="str">
            <v>MEYTA ANDIRA</v>
          </cell>
          <cell r="C279">
            <v>20</v>
          </cell>
          <cell r="D279">
            <v>607</v>
          </cell>
          <cell r="E279">
            <v>116</v>
          </cell>
          <cell r="F279">
            <v>48</v>
          </cell>
          <cell r="G279">
            <v>1296</v>
          </cell>
          <cell r="H279">
            <v>186</v>
          </cell>
          <cell r="I279">
            <v>49</v>
          </cell>
          <cell r="J279">
            <v>1358</v>
          </cell>
          <cell r="K279">
            <v>212</v>
          </cell>
          <cell r="L279">
            <v>41</v>
          </cell>
          <cell r="M279">
            <v>1123</v>
          </cell>
          <cell r="N279">
            <v>173</v>
          </cell>
          <cell r="O279">
            <v>46</v>
          </cell>
          <cell r="P279">
            <v>1338</v>
          </cell>
          <cell r="Q279">
            <v>183</v>
          </cell>
          <cell r="R279">
            <v>36</v>
          </cell>
          <cell r="S279">
            <v>918</v>
          </cell>
          <cell r="T279">
            <v>162</v>
          </cell>
          <cell r="U279">
            <v>18</v>
          </cell>
          <cell r="V279">
            <v>418</v>
          </cell>
          <cell r="W279">
            <v>302</v>
          </cell>
          <cell r="X279">
            <v>258</v>
          </cell>
          <cell r="Y279">
            <v>7058</v>
          </cell>
          <cell r="Z279">
            <v>1334</v>
          </cell>
          <cell r="AA279">
            <v>27.356589147286822</v>
          </cell>
          <cell r="AB279">
            <v>5.170542635658915</v>
          </cell>
          <cell r="AC279">
            <v>2</v>
          </cell>
          <cell r="AD279">
            <v>2</v>
          </cell>
          <cell r="AE279">
            <v>2</v>
          </cell>
        </row>
        <row r="280">
          <cell r="A280" t="str">
            <v>A3754</v>
          </cell>
          <cell r="B280" t="str">
            <v>FIRDA NUR KARIMA</v>
          </cell>
          <cell r="C280">
            <v>19</v>
          </cell>
          <cell r="D280">
            <v>560</v>
          </cell>
          <cell r="E280">
            <v>118</v>
          </cell>
          <cell r="F280">
            <v>47</v>
          </cell>
          <cell r="G280">
            <v>1003</v>
          </cell>
          <cell r="H280">
            <v>183</v>
          </cell>
          <cell r="I280">
            <v>47</v>
          </cell>
          <cell r="J280">
            <v>1162</v>
          </cell>
          <cell r="K280">
            <v>167</v>
          </cell>
          <cell r="L280">
            <v>15</v>
          </cell>
          <cell r="M280">
            <v>362</v>
          </cell>
          <cell r="N280">
            <v>66</v>
          </cell>
          <cell r="O280">
            <v>46</v>
          </cell>
          <cell r="P280">
            <v>1211</v>
          </cell>
          <cell r="Q280">
            <v>188</v>
          </cell>
          <cell r="R280">
            <v>43</v>
          </cell>
          <cell r="S280">
            <v>1220</v>
          </cell>
          <cell r="T280">
            <v>212</v>
          </cell>
          <cell r="U280">
            <v>21</v>
          </cell>
          <cell r="V280">
            <v>560</v>
          </cell>
          <cell r="W280">
            <v>392</v>
          </cell>
          <cell r="X280">
            <v>238</v>
          </cell>
          <cell r="Y280">
            <v>6078</v>
          </cell>
          <cell r="Z280">
            <v>1326</v>
          </cell>
          <cell r="AA280">
            <v>25.537815126050422</v>
          </cell>
          <cell r="AB280">
            <v>5.5714285714285712</v>
          </cell>
          <cell r="AC280">
            <v>1</v>
          </cell>
          <cell r="AD280">
            <v>2</v>
          </cell>
          <cell r="AE280">
            <v>2</v>
          </cell>
        </row>
        <row r="281">
          <cell r="A281" t="str">
            <v>A3757</v>
          </cell>
          <cell r="B281" t="str">
            <v>HOSIANA KRISMA WIJAYANTI</v>
          </cell>
          <cell r="C281">
            <v>3</v>
          </cell>
          <cell r="D281">
            <v>46</v>
          </cell>
          <cell r="E281">
            <v>7</v>
          </cell>
          <cell r="F281">
            <v>28</v>
          </cell>
          <cell r="G281">
            <v>662</v>
          </cell>
          <cell r="H281">
            <v>112</v>
          </cell>
          <cell r="I281">
            <v>35</v>
          </cell>
          <cell r="J281">
            <v>930</v>
          </cell>
          <cell r="K281">
            <v>155</v>
          </cell>
          <cell r="L281">
            <v>34</v>
          </cell>
          <cell r="M281">
            <v>916</v>
          </cell>
          <cell r="N281">
            <v>165</v>
          </cell>
          <cell r="O281">
            <v>24</v>
          </cell>
          <cell r="P281">
            <v>636</v>
          </cell>
          <cell r="Q281">
            <v>95</v>
          </cell>
          <cell r="R281">
            <v>0</v>
          </cell>
          <cell r="S281">
            <v>0</v>
          </cell>
          <cell r="T281">
            <v>0</v>
          </cell>
          <cell r="U281" t="str">
            <v/>
          </cell>
          <cell r="V281" t="str">
            <v/>
          </cell>
          <cell r="W281" t="str">
            <v/>
          </cell>
          <cell r="X281">
            <v>124</v>
          </cell>
          <cell r="Y281">
            <v>3190</v>
          </cell>
          <cell r="Z281">
            <v>534</v>
          </cell>
          <cell r="AA281">
            <v>25.725806451612904</v>
          </cell>
          <cell r="AB281">
            <v>4.306451612903226</v>
          </cell>
          <cell r="AC281">
            <v>1</v>
          </cell>
          <cell r="AD281">
            <v>2</v>
          </cell>
          <cell r="AE281">
            <v>2</v>
          </cell>
        </row>
        <row r="282">
          <cell r="A282" t="str">
            <v>A1432</v>
          </cell>
          <cell r="B282" t="str">
            <v>JOKO WINARNO</v>
          </cell>
          <cell r="C282" t="str">
            <v/>
          </cell>
          <cell r="D282" t="str">
            <v/>
          </cell>
          <cell r="E282" t="str">
            <v/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 t="str">
            <v/>
          </cell>
          <cell r="V282" t="str">
            <v/>
          </cell>
          <cell r="W282" t="str">
            <v/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</row>
        <row r="283">
          <cell r="A283" t="str">
            <v>A3598</v>
          </cell>
          <cell r="B283" t="str">
            <v>DEPRILANA EGO PRAKASA</v>
          </cell>
          <cell r="C283" t="str">
            <v/>
          </cell>
          <cell r="D283" t="str">
            <v/>
          </cell>
          <cell r="E283" t="str">
            <v/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 t="str">
            <v/>
          </cell>
          <cell r="V283" t="str">
            <v/>
          </cell>
          <cell r="W283" t="str">
            <v/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</row>
        <row r="284">
          <cell r="A284" t="str">
            <v>A3869</v>
          </cell>
          <cell r="B284" t="str">
            <v>MAGHFUR AL MUBAROK</v>
          </cell>
          <cell r="C284">
            <v>8</v>
          </cell>
          <cell r="D284">
            <v>145</v>
          </cell>
          <cell r="E284">
            <v>31</v>
          </cell>
          <cell r="F284">
            <v>25</v>
          </cell>
          <cell r="G284">
            <v>511</v>
          </cell>
          <cell r="H284">
            <v>77</v>
          </cell>
          <cell r="I284">
            <v>30</v>
          </cell>
          <cell r="J284">
            <v>677</v>
          </cell>
          <cell r="K284">
            <v>130</v>
          </cell>
          <cell r="L284">
            <v>21</v>
          </cell>
          <cell r="M284">
            <v>442</v>
          </cell>
          <cell r="N284">
            <v>79</v>
          </cell>
          <cell r="O284">
            <v>20</v>
          </cell>
          <cell r="P284">
            <v>468</v>
          </cell>
          <cell r="Q284">
            <v>102</v>
          </cell>
          <cell r="R284">
            <v>4</v>
          </cell>
          <cell r="S284">
            <v>68</v>
          </cell>
          <cell r="T284">
            <v>10</v>
          </cell>
          <cell r="U284" t="str">
            <v/>
          </cell>
          <cell r="V284" t="str">
            <v/>
          </cell>
          <cell r="W284" t="str">
            <v/>
          </cell>
          <cell r="X284">
            <v>108</v>
          </cell>
          <cell r="Y284">
            <v>2311</v>
          </cell>
          <cell r="Z284">
            <v>429</v>
          </cell>
          <cell r="AA284">
            <v>21.398148148148149</v>
          </cell>
          <cell r="AB284">
            <v>3.9722222222222223</v>
          </cell>
          <cell r="AC284">
            <v>1</v>
          </cell>
          <cell r="AD284">
            <v>2</v>
          </cell>
          <cell r="AE284">
            <v>2</v>
          </cell>
        </row>
        <row r="285">
          <cell r="A285" t="str">
            <v>A3872</v>
          </cell>
          <cell r="B285" t="str">
            <v>YOHANES MARIO IRVAN</v>
          </cell>
          <cell r="C285" t="str">
            <v/>
          </cell>
          <cell r="D285" t="str">
            <v/>
          </cell>
          <cell r="E285" t="str">
            <v/>
          </cell>
          <cell r="F285">
            <v>3</v>
          </cell>
          <cell r="G285">
            <v>59</v>
          </cell>
          <cell r="H285">
            <v>12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 t="str">
            <v/>
          </cell>
          <cell r="V285" t="str">
            <v/>
          </cell>
          <cell r="W285" t="str">
            <v/>
          </cell>
          <cell r="X285">
            <v>3</v>
          </cell>
          <cell r="Y285">
            <v>59</v>
          </cell>
          <cell r="Z285">
            <v>12</v>
          </cell>
          <cell r="AA285">
            <v>19.666666666666668</v>
          </cell>
          <cell r="AB285">
            <v>4</v>
          </cell>
          <cell r="AC285">
            <v>1</v>
          </cell>
          <cell r="AD285">
            <v>2</v>
          </cell>
          <cell r="AE285">
            <v>2</v>
          </cell>
        </row>
        <row r="286">
          <cell r="A286" t="str">
            <v>A3877</v>
          </cell>
          <cell r="B286" t="str">
            <v>FELSA INKIRIWANG</v>
          </cell>
          <cell r="C286">
            <v>9</v>
          </cell>
          <cell r="D286">
            <v>216</v>
          </cell>
          <cell r="E286">
            <v>30</v>
          </cell>
          <cell r="F286">
            <v>35</v>
          </cell>
          <cell r="G286">
            <v>864</v>
          </cell>
          <cell r="H286">
            <v>137</v>
          </cell>
          <cell r="I286">
            <v>39</v>
          </cell>
          <cell r="J286">
            <v>955</v>
          </cell>
          <cell r="K286">
            <v>164</v>
          </cell>
          <cell r="L286">
            <v>42</v>
          </cell>
          <cell r="M286">
            <v>1113</v>
          </cell>
          <cell r="N286">
            <v>181</v>
          </cell>
          <cell r="O286">
            <v>47</v>
          </cell>
          <cell r="P286">
            <v>1203</v>
          </cell>
          <cell r="Q286">
            <v>211</v>
          </cell>
          <cell r="R286">
            <v>31</v>
          </cell>
          <cell r="S286">
            <v>777</v>
          </cell>
          <cell r="T286">
            <v>135</v>
          </cell>
          <cell r="U286">
            <v>11</v>
          </cell>
          <cell r="V286">
            <v>198</v>
          </cell>
          <cell r="W286">
            <v>137</v>
          </cell>
          <cell r="X286">
            <v>214</v>
          </cell>
          <cell r="Y286">
            <v>5326</v>
          </cell>
          <cell r="Z286">
            <v>995</v>
          </cell>
          <cell r="AA286">
            <v>24.88785046728972</v>
          </cell>
          <cell r="AB286">
            <v>4.6495327102803738</v>
          </cell>
          <cell r="AC286">
            <v>1</v>
          </cell>
          <cell r="AD286">
            <v>2</v>
          </cell>
          <cell r="AE286">
            <v>2</v>
          </cell>
        </row>
        <row r="287">
          <cell r="A287" t="str">
            <v>A3826</v>
          </cell>
          <cell r="B287" t="str">
            <v>IRENE INTAN PRADISTA</v>
          </cell>
          <cell r="C287">
            <v>15</v>
          </cell>
          <cell r="D287">
            <v>299</v>
          </cell>
          <cell r="E287">
            <v>49</v>
          </cell>
          <cell r="F287">
            <v>35</v>
          </cell>
          <cell r="G287">
            <v>776</v>
          </cell>
          <cell r="H287">
            <v>134</v>
          </cell>
          <cell r="I287">
            <v>30</v>
          </cell>
          <cell r="J287">
            <v>806</v>
          </cell>
          <cell r="K287">
            <v>150</v>
          </cell>
          <cell r="L287">
            <v>32</v>
          </cell>
          <cell r="M287">
            <v>898</v>
          </cell>
          <cell r="N287">
            <v>161</v>
          </cell>
          <cell r="O287">
            <v>33</v>
          </cell>
          <cell r="P287">
            <v>986</v>
          </cell>
          <cell r="Q287">
            <v>143</v>
          </cell>
          <cell r="R287">
            <v>31</v>
          </cell>
          <cell r="S287">
            <v>764</v>
          </cell>
          <cell r="T287">
            <v>140</v>
          </cell>
          <cell r="U287">
            <v>16</v>
          </cell>
          <cell r="V287">
            <v>324</v>
          </cell>
          <cell r="W287">
            <v>246</v>
          </cell>
          <cell r="X287">
            <v>192</v>
          </cell>
          <cell r="Y287">
            <v>4853</v>
          </cell>
          <cell r="Z287">
            <v>1023</v>
          </cell>
          <cell r="AA287">
            <v>25.276041666666668</v>
          </cell>
          <cell r="AB287">
            <v>5.328125</v>
          </cell>
          <cell r="AC287">
            <v>1</v>
          </cell>
          <cell r="AD287">
            <v>2</v>
          </cell>
          <cell r="AE287">
            <v>2</v>
          </cell>
        </row>
        <row r="288">
          <cell r="A288" t="str">
            <v>A3902</v>
          </cell>
          <cell r="B288" t="str">
            <v>ANDREAS VALLIANT</v>
          </cell>
          <cell r="C288">
            <v>2</v>
          </cell>
          <cell r="D288">
            <v>25</v>
          </cell>
          <cell r="E288">
            <v>5</v>
          </cell>
          <cell r="F288">
            <v>8</v>
          </cell>
          <cell r="G288">
            <v>172</v>
          </cell>
          <cell r="H288">
            <v>30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 t="str">
            <v/>
          </cell>
          <cell r="V288" t="str">
            <v/>
          </cell>
          <cell r="W288" t="str">
            <v/>
          </cell>
          <cell r="X288">
            <v>10</v>
          </cell>
          <cell r="Y288">
            <v>197</v>
          </cell>
          <cell r="Z288">
            <v>35</v>
          </cell>
          <cell r="AA288">
            <v>19.7</v>
          </cell>
          <cell r="AB288">
            <v>3.5</v>
          </cell>
          <cell r="AC288">
            <v>1</v>
          </cell>
          <cell r="AD288">
            <v>2</v>
          </cell>
          <cell r="AE288">
            <v>2</v>
          </cell>
        </row>
        <row r="289">
          <cell r="A289" t="str">
            <v>A3906</v>
          </cell>
          <cell r="B289" t="str">
            <v>TARISA DEA PUSPITA</v>
          </cell>
          <cell r="C289">
            <v>12</v>
          </cell>
          <cell r="D289">
            <v>219</v>
          </cell>
          <cell r="E289">
            <v>43</v>
          </cell>
          <cell r="F289">
            <v>5</v>
          </cell>
          <cell r="G289">
            <v>123</v>
          </cell>
          <cell r="H289">
            <v>21</v>
          </cell>
          <cell r="I289">
            <v>1</v>
          </cell>
          <cell r="J289">
            <v>18</v>
          </cell>
          <cell r="K289">
            <v>2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 t="str">
            <v/>
          </cell>
          <cell r="V289" t="str">
            <v/>
          </cell>
          <cell r="W289" t="str">
            <v/>
          </cell>
          <cell r="X289">
            <v>18</v>
          </cell>
          <cell r="Y289">
            <v>360</v>
          </cell>
          <cell r="Z289">
            <v>66</v>
          </cell>
          <cell r="AA289">
            <v>20</v>
          </cell>
          <cell r="AB289">
            <v>3.6666666666666665</v>
          </cell>
          <cell r="AC289">
            <v>1</v>
          </cell>
          <cell r="AD289">
            <v>2</v>
          </cell>
          <cell r="AE289">
            <v>2</v>
          </cell>
        </row>
        <row r="290">
          <cell r="A290" t="str">
            <v>A3840</v>
          </cell>
          <cell r="B290" t="str">
            <v>NATHANIA PUTRI</v>
          </cell>
          <cell r="C290">
            <v>13</v>
          </cell>
          <cell r="D290">
            <v>220</v>
          </cell>
          <cell r="E290">
            <v>29</v>
          </cell>
          <cell r="F290">
            <v>11</v>
          </cell>
          <cell r="G290">
            <v>165</v>
          </cell>
          <cell r="H290">
            <v>14</v>
          </cell>
          <cell r="I290">
            <v>9</v>
          </cell>
          <cell r="J290">
            <v>182</v>
          </cell>
          <cell r="K290">
            <v>27</v>
          </cell>
          <cell r="L290">
            <v>5</v>
          </cell>
          <cell r="M290">
            <v>80</v>
          </cell>
          <cell r="N290">
            <v>9</v>
          </cell>
          <cell r="O290">
            <v>5</v>
          </cell>
          <cell r="P290">
            <v>51</v>
          </cell>
          <cell r="Q290">
            <v>1</v>
          </cell>
          <cell r="R290">
            <v>8</v>
          </cell>
          <cell r="S290">
            <v>158</v>
          </cell>
          <cell r="T290">
            <v>23</v>
          </cell>
          <cell r="U290">
            <v>3</v>
          </cell>
          <cell r="V290">
            <v>72</v>
          </cell>
          <cell r="W290">
            <v>53</v>
          </cell>
          <cell r="X290">
            <v>54</v>
          </cell>
          <cell r="Y290">
            <v>928</v>
          </cell>
          <cell r="Z290">
            <v>156</v>
          </cell>
          <cell r="AA290">
            <v>17.185185185185187</v>
          </cell>
          <cell r="AB290">
            <v>2.8888888888888888</v>
          </cell>
          <cell r="AC290">
            <v>0</v>
          </cell>
          <cell r="AD290">
            <v>2</v>
          </cell>
          <cell r="AE290">
            <v>2</v>
          </cell>
        </row>
        <row r="291">
          <cell r="A291" t="str">
            <v>A3901</v>
          </cell>
          <cell r="B291" t="str">
            <v>ADETIA CHORISOLEKAH</v>
          </cell>
          <cell r="C291" t="str">
            <v/>
          </cell>
          <cell r="D291" t="str">
            <v/>
          </cell>
          <cell r="E291" t="str">
            <v/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 t="str">
            <v/>
          </cell>
          <cell r="V291" t="str">
            <v/>
          </cell>
          <cell r="W291" t="str">
            <v/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</row>
        <row r="292">
          <cell r="A292" t="str">
            <v>A3905</v>
          </cell>
          <cell r="B292" t="str">
            <v>RISMAWATY</v>
          </cell>
          <cell r="C292">
            <v>12</v>
          </cell>
          <cell r="D292">
            <v>189</v>
          </cell>
          <cell r="E292">
            <v>29</v>
          </cell>
          <cell r="F292">
            <v>36</v>
          </cell>
          <cell r="G292">
            <v>738</v>
          </cell>
          <cell r="H292">
            <v>126</v>
          </cell>
          <cell r="I292">
            <v>42</v>
          </cell>
          <cell r="J292">
            <v>1034</v>
          </cell>
          <cell r="K292">
            <v>163</v>
          </cell>
          <cell r="L292">
            <v>38</v>
          </cell>
          <cell r="M292">
            <v>891</v>
          </cell>
          <cell r="N292">
            <v>158</v>
          </cell>
          <cell r="O292">
            <v>42</v>
          </cell>
          <cell r="P292">
            <v>1079</v>
          </cell>
          <cell r="Q292">
            <v>188</v>
          </cell>
          <cell r="R292">
            <v>39</v>
          </cell>
          <cell r="S292">
            <v>1071</v>
          </cell>
          <cell r="T292">
            <v>172</v>
          </cell>
          <cell r="U292">
            <v>19</v>
          </cell>
          <cell r="V292">
            <v>546</v>
          </cell>
          <cell r="W292">
            <v>399</v>
          </cell>
          <cell r="X292">
            <v>228</v>
          </cell>
          <cell r="Y292">
            <v>5548</v>
          </cell>
          <cell r="Z292">
            <v>1235</v>
          </cell>
          <cell r="AA292">
            <v>24.333333333333332</v>
          </cell>
          <cell r="AB292">
            <v>5.416666666666667</v>
          </cell>
          <cell r="AC292">
            <v>1</v>
          </cell>
          <cell r="AD292">
            <v>2</v>
          </cell>
          <cell r="AE292">
            <v>2</v>
          </cell>
        </row>
        <row r="293">
          <cell r="A293" t="str">
            <v>A3938</v>
          </cell>
          <cell r="B293" t="str">
            <v>WIWIK CAHYANI</v>
          </cell>
          <cell r="C293">
            <v>8</v>
          </cell>
          <cell r="D293">
            <v>102</v>
          </cell>
          <cell r="E293">
            <v>18</v>
          </cell>
          <cell r="F293">
            <v>47</v>
          </cell>
          <cell r="G293">
            <v>1185</v>
          </cell>
          <cell r="H293">
            <v>192</v>
          </cell>
          <cell r="I293">
            <v>38</v>
          </cell>
          <cell r="J293">
            <v>1054</v>
          </cell>
          <cell r="K293">
            <v>164</v>
          </cell>
          <cell r="L293">
            <v>8</v>
          </cell>
          <cell r="M293">
            <v>179</v>
          </cell>
          <cell r="N293">
            <v>32</v>
          </cell>
          <cell r="O293">
            <v>4</v>
          </cell>
          <cell r="P293">
            <v>71</v>
          </cell>
          <cell r="Q293">
            <v>9</v>
          </cell>
          <cell r="R293">
            <v>10</v>
          </cell>
          <cell r="S293">
            <v>227</v>
          </cell>
          <cell r="T293">
            <v>30</v>
          </cell>
          <cell r="U293" t="str">
            <v/>
          </cell>
          <cell r="V293" t="str">
            <v/>
          </cell>
          <cell r="W293" t="str">
            <v/>
          </cell>
          <cell r="X293">
            <v>115</v>
          </cell>
          <cell r="Y293">
            <v>2818</v>
          </cell>
          <cell r="Z293">
            <v>445</v>
          </cell>
          <cell r="AA293">
            <v>24.504347826086956</v>
          </cell>
          <cell r="AB293">
            <v>3.8695652173913042</v>
          </cell>
          <cell r="AC293">
            <v>1</v>
          </cell>
          <cell r="AD293">
            <v>2</v>
          </cell>
          <cell r="AE293">
            <v>2</v>
          </cell>
        </row>
        <row r="294">
          <cell r="A294" t="str">
            <v>A3899</v>
          </cell>
          <cell r="B294" t="str">
            <v>ZAHRA FATIHAH MIFTAHURRAHMAH</v>
          </cell>
          <cell r="C294">
            <v>9</v>
          </cell>
          <cell r="D294">
            <v>252</v>
          </cell>
          <cell r="E294">
            <v>33</v>
          </cell>
          <cell r="F294">
            <v>26</v>
          </cell>
          <cell r="G294">
            <v>484</v>
          </cell>
          <cell r="H294">
            <v>81</v>
          </cell>
          <cell r="I294">
            <v>34</v>
          </cell>
          <cell r="J294">
            <v>728</v>
          </cell>
          <cell r="K294">
            <v>121</v>
          </cell>
          <cell r="L294">
            <v>3</v>
          </cell>
          <cell r="M294">
            <v>32</v>
          </cell>
          <cell r="N294">
            <v>2</v>
          </cell>
          <cell r="O294">
            <v>27</v>
          </cell>
          <cell r="P294">
            <v>647</v>
          </cell>
          <cell r="Q294">
            <v>103</v>
          </cell>
          <cell r="R294">
            <v>35</v>
          </cell>
          <cell r="S294">
            <v>822</v>
          </cell>
          <cell r="T294">
            <v>155</v>
          </cell>
          <cell r="U294">
            <v>15</v>
          </cell>
          <cell r="V294">
            <v>316</v>
          </cell>
          <cell r="W294">
            <v>231</v>
          </cell>
          <cell r="X294">
            <v>149</v>
          </cell>
          <cell r="Y294">
            <v>3281</v>
          </cell>
          <cell r="Z294">
            <v>726</v>
          </cell>
          <cell r="AA294">
            <v>22.020134228187921</v>
          </cell>
          <cell r="AB294">
            <v>4.8724832214765099</v>
          </cell>
          <cell r="AC294">
            <v>1</v>
          </cell>
          <cell r="AD294">
            <v>2</v>
          </cell>
          <cell r="AE294">
            <v>2</v>
          </cell>
        </row>
        <row r="295">
          <cell r="A295" t="str">
            <v>A3994</v>
          </cell>
          <cell r="B295" t="str">
            <v>ALIF BINTANG HASIHOLAN POHAN</v>
          </cell>
          <cell r="C295">
            <v>20</v>
          </cell>
          <cell r="D295">
            <v>590</v>
          </cell>
          <cell r="E295">
            <v>109</v>
          </cell>
          <cell r="F295">
            <v>45</v>
          </cell>
          <cell r="G295">
            <v>1237</v>
          </cell>
          <cell r="H295">
            <v>210</v>
          </cell>
          <cell r="I295">
            <v>49</v>
          </cell>
          <cell r="J295">
            <v>1539</v>
          </cell>
          <cell r="K295">
            <v>246</v>
          </cell>
          <cell r="L295">
            <v>45</v>
          </cell>
          <cell r="M295">
            <v>1306</v>
          </cell>
          <cell r="N295">
            <v>229</v>
          </cell>
          <cell r="O295">
            <v>50</v>
          </cell>
          <cell r="P295">
            <v>1437</v>
          </cell>
          <cell r="Q295">
            <v>243</v>
          </cell>
          <cell r="R295">
            <v>44</v>
          </cell>
          <cell r="S295">
            <v>1214</v>
          </cell>
          <cell r="T295">
            <v>199</v>
          </cell>
          <cell r="U295">
            <v>21</v>
          </cell>
          <cell r="V295">
            <v>561</v>
          </cell>
          <cell r="W295">
            <v>433</v>
          </cell>
          <cell r="X295">
            <v>274</v>
          </cell>
          <cell r="Y295">
            <v>7884</v>
          </cell>
          <cell r="Z295">
            <v>1669</v>
          </cell>
          <cell r="AA295">
            <v>28.773722627737225</v>
          </cell>
          <cell r="AB295">
            <v>6.0912408759124084</v>
          </cell>
          <cell r="AC295">
            <v>2</v>
          </cell>
          <cell r="AD295">
            <v>3</v>
          </cell>
          <cell r="AE295">
            <v>3</v>
          </cell>
        </row>
        <row r="296">
          <cell r="A296" t="str">
            <v>A3898</v>
          </cell>
          <cell r="B296" t="str">
            <v>RIES CATUR FAYANTI</v>
          </cell>
          <cell r="C296" t="str">
            <v/>
          </cell>
          <cell r="D296" t="str">
            <v/>
          </cell>
          <cell r="E296" t="str">
            <v/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 t="str">
            <v/>
          </cell>
          <cell r="V296" t="str">
            <v/>
          </cell>
          <cell r="W296" t="str">
            <v/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</row>
        <row r="297">
          <cell r="A297" t="str">
            <v>A3935</v>
          </cell>
          <cell r="B297" t="str">
            <v>MARSEL HAMANDIKA</v>
          </cell>
          <cell r="C297">
            <v>18</v>
          </cell>
          <cell r="D297">
            <v>424</v>
          </cell>
          <cell r="E297">
            <v>91</v>
          </cell>
          <cell r="F297">
            <v>40</v>
          </cell>
          <cell r="G297">
            <v>913</v>
          </cell>
          <cell r="H297">
            <v>177</v>
          </cell>
          <cell r="I297">
            <v>46</v>
          </cell>
          <cell r="J297">
            <v>1085</v>
          </cell>
          <cell r="K297">
            <v>191</v>
          </cell>
          <cell r="L297">
            <v>36</v>
          </cell>
          <cell r="M297">
            <v>901</v>
          </cell>
          <cell r="N297">
            <v>148</v>
          </cell>
          <cell r="O297">
            <v>43</v>
          </cell>
          <cell r="P297">
            <v>1160</v>
          </cell>
          <cell r="Q297">
            <v>196</v>
          </cell>
          <cell r="R297">
            <v>40</v>
          </cell>
          <cell r="S297">
            <v>1100</v>
          </cell>
          <cell r="T297">
            <v>221</v>
          </cell>
          <cell r="U297">
            <v>20</v>
          </cell>
          <cell r="V297">
            <v>552</v>
          </cell>
          <cell r="W297">
            <v>432</v>
          </cell>
          <cell r="X297">
            <v>243</v>
          </cell>
          <cell r="Y297">
            <v>6135</v>
          </cell>
          <cell r="Z297">
            <v>1456</v>
          </cell>
          <cell r="AA297">
            <v>25.246913580246915</v>
          </cell>
          <cell r="AB297">
            <v>5.9917695473251031</v>
          </cell>
          <cell r="AC297">
            <v>1</v>
          </cell>
          <cell r="AD297">
            <v>2</v>
          </cell>
          <cell r="AE297">
            <v>2</v>
          </cell>
        </row>
        <row r="298">
          <cell r="A298" t="str">
            <v>A3941</v>
          </cell>
          <cell r="B298" t="str">
            <v>RIZQI LANOVA</v>
          </cell>
          <cell r="C298">
            <v>15</v>
          </cell>
          <cell r="D298">
            <v>299</v>
          </cell>
          <cell r="E298">
            <v>62</v>
          </cell>
          <cell r="F298">
            <v>44</v>
          </cell>
          <cell r="G298">
            <v>861</v>
          </cell>
          <cell r="H298">
            <v>135</v>
          </cell>
          <cell r="I298">
            <v>46</v>
          </cell>
          <cell r="J298">
            <v>957</v>
          </cell>
          <cell r="K298">
            <v>164</v>
          </cell>
          <cell r="L298">
            <v>37</v>
          </cell>
          <cell r="M298">
            <v>792</v>
          </cell>
          <cell r="N298">
            <v>121</v>
          </cell>
          <cell r="O298">
            <v>37</v>
          </cell>
          <cell r="P298">
            <v>1033</v>
          </cell>
          <cell r="Q298">
            <v>211</v>
          </cell>
          <cell r="R298">
            <v>40</v>
          </cell>
          <cell r="S298">
            <v>892</v>
          </cell>
          <cell r="T298">
            <v>184</v>
          </cell>
          <cell r="U298">
            <v>16</v>
          </cell>
          <cell r="V298">
            <v>394</v>
          </cell>
          <cell r="W298">
            <v>309</v>
          </cell>
          <cell r="X298">
            <v>235</v>
          </cell>
          <cell r="Y298">
            <v>5228</v>
          </cell>
          <cell r="Z298">
            <v>1186</v>
          </cell>
          <cell r="AA298">
            <v>22.246808510638299</v>
          </cell>
          <cell r="AB298">
            <v>5.0468085106382983</v>
          </cell>
          <cell r="AC298">
            <v>1</v>
          </cell>
          <cell r="AD298">
            <v>2</v>
          </cell>
          <cell r="AE298">
            <v>2</v>
          </cell>
        </row>
        <row r="299">
          <cell r="A299" t="str">
            <v>A3993</v>
          </cell>
          <cell r="B299" t="str">
            <v>ENDANG WIDURI</v>
          </cell>
          <cell r="C299" t="str">
            <v/>
          </cell>
          <cell r="D299" t="str">
            <v/>
          </cell>
          <cell r="E299" t="str">
            <v/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 t="str">
            <v/>
          </cell>
          <cell r="V299" t="str">
            <v/>
          </cell>
          <cell r="W299" t="str">
            <v/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</row>
        <row r="300">
          <cell r="A300" t="str">
            <v>A3992</v>
          </cell>
          <cell r="B300" t="str">
            <v>SARWATUL KARIMAH</v>
          </cell>
          <cell r="C300">
            <v>8</v>
          </cell>
          <cell r="D300">
            <v>179</v>
          </cell>
          <cell r="E300">
            <v>26</v>
          </cell>
          <cell r="F300">
            <v>38</v>
          </cell>
          <cell r="G300">
            <v>957</v>
          </cell>
          <cell r="H300">
            <v>143</v>
          </cell>
          <cell r="I300">
            <v>34</v>
          </cell>
          <cell r="J300">
            <v>1023</v>
          </cell>
          <cell r="K300">
            <v>165</v>
          </cell>
          <cell r="L300">
            <v>34</v>
          </cell>
          <cell r="M300">
            <v>1012</v>
          </cell>
          <cell r="N300">
            <v>163</v>
          </cell>
          <cell r="O300">
            <v>38</v>
          </cell>
          <cell r="P300">
            <v>1125</v>
          </cell>
          <cell r="Q300">
            <v>172</v>
          </cell>
          <cell r="R300">
            <v>32</v>
          </cell>
          <cell r="S300">
            <v>787</v>
          </cell>
          <cell r="T300">
            <v>154</v>
          </cell>
          <cell r="U300">
            <v>6</v>
          </cell>
          <cell r="V300">
            <v>109</v>
          </cell>
          <cell r="W300">
            <v>85</v>
          </cell>
          <cell r="X300">
            <v>190</v>
          </cell>
          <cell r="Y300">
            <v>5192</v>
          </cell>
          <cell r="Z300">
            <v>908</v>
          </cell>
          <cell r="AA300">
            <v>27.326315789473686</v>
          </cell>
          <cell r="AB300">
            <v>4.7789473684210524</v>
          </cell>
          <cell r="AC300">
            <v>2</v>
          </cell>
          <cell r="AD300">
            <v>2</v>
          </cell>
          <cell r="AE300">
            <v>2</v>
          </cell>
        </row>
        <row r="301">
          <cell r="A301" t="str">
            <v>A3936</v>
          </cell>
          <cell r="B301" t="str">
            <v>YUSNIA AYUNI</v>
          </cell>
          <cell r="C301" t="str">
            <v/>
          </cell>
          <cell r="D301" t="str">
            <v/>
          </cell>
          <cell r="E301" t="str">
            <v/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 t="str">
            <v/>
          </cell>
          <cell r="V301" t="str">
            <v/>
          </cell>
          <cell r="W301" t="str">
            <v/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</row>
        <row r="302">
          <cell r="A302" t="str">
            <v>A3988</v>
          </cell>
          <cell r="B302" t="str">
            <v>RHANI SILVIA SIMAMORA</v>
          </cell>
          <cell r="C302">
            <v>4</v>
          </cell>
          <cell r="D302">
            <v>76</v>
          </cell>
          <cell r="E302">
            <v>7</v>
          </cell>
          <cell r="F302">
            <v>31</v>
          </cell>
          <cell r="G302">
            <v>770</v>
          </cell>
          <cell r="H302">
            <v>142</v>
          </cell>
          <cell r="I302">
            <v>44</v>
          </cell>
          <cell r="J302">
            <v>1174</v>
          </cell>
          <cell r="K302">
            <v>200</v>
          </cell>
          <cell r="L302">
            <v>39</v>
          </cell>
          <cell r="M302">
            <v>1057</v>
          </cell>
          <cell r="N302">
            <v>199</v>
          </cell>
          <cell r="O302">
            <v>37</v>
          </cell>
          <cell r="P302">
            <v>1048</v>
          </cell>
          <cell r="Q302">
            <v>172</v>
          </cell>
          <cell r="R302">
            <v>15</v>
          </cell>
          <cell r="S302">
            <v>369</v>
          </cell>
          <cell r="T302">
            <v>53</v>
          </cell>
          <cell r="U302" t="str">
            <v/>
          </cell>
          <cell r="V302" t="str">
            <v/>
          </cell>
          <cell r="W302" t="str">
            <v/>
          </cell>
          <cell r="X302">
            <v>170</v>
          </cell>
          <cell r="Y302">
            <v>4494</v>
          </cell>
          <cell r="Z302">
            <v>773</v>
          </cell>
          <cell r="AA302">
            <v>26.435294117647057</v>
          </cell>
          <cell r="AB302">
            <v>4.5470588235294116</v>
          </cell>
          <cell r="AC302">
            <v>2</v>
          </cell>
          <cell r="AD302">
            <v>2</v>
          </cell>
          <cell r="AE302">
            <v>2</v>
          </cell>
        </row>
        <row r="303">
          <cell r="A303" t="str">
            <v>A3940</v>
          </cell>
          <cell r="B303" t="str">
            <v>SHEFIRA SITOHANG</v>
          </cell>
          <cell r="C303" t="str">
            <v/>
          </cell>
          <cell r="D303" t="str">
            <v/>
          </cell>
          <cell r="E303" t="str">
            <v/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 t="str">
            <v/>
          </cell>
          <cell r="V303" t="str">
            <v/>
          </cell>
          <cell r="W303" t="str">
            <v/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</row>
        <row r="304">
          <cell r="A304" t="str">
            <v>A3785</v>
          </cell>
          <cell r="B304" t="str">
            <v>MUHAMMAD DAFA FEBRIANSYAH</v>
          </cell>
          <cell r="C304">
            <v>6</v>
          </cell>
          <cell r="D304">
            <v>143</v>
          </cell>
          <cell r="E304">
            <v>24</v>
          </cell>
          <cell r="F304">
            <v>7</v>
          </cell>
          <cell r="G304">
            <v>127</v>
          </cell>
          <cell r="H304">
            <v>22</v>
          </cell>
          <cell r="I304">
            <v>37</v>
          </cell>
          <cell r="J304">
            <v>1042</v>
          </cell>
          <cell r="K304">
            <v>137</v>
          </cell>
          <cell r="L304">
            <v>31</v>
          </cell>
          <cell r="M304">
            <v>758</v>
          </cell>
          <cell r="N304">
            <v>102</v>
          </cell>
          <cell r="O304">
            <v>41</v>
          </cell>
          <cell r="P304">
            <v>1041</v>
          </cell>
          <cell r="Q304">
            <v>176</v>
          </cell>
          <cell r="R304">
            <v>39</v>
          </cell>
          <cell r="S304">
            <v>1210</v>
          </cell>
          <cell r="T304">
            <v>177</v>
          </cell>
          <cell r="U304">
            <v>18</v>
          </cell>
          <cell r="V304">
            <v>470</v>
          </cell>
          <cell r="W304">
            <v>322</v>
          </cell>
          <cell r="X304">
            <v>179</v>
          </cell>
          <cell r="Y304">
            <v>4791</v>
          </cell>
          <cell r="Z304">
            <v>960</v>
          </cell>
          <cell r="AA304">
            <v>26.765363128491622</v>
          </cell>
          <cell r="AB304">
            <v>5.3631284916201114</v>
          </cell>
          <cell r="AC304">
            <v>2</v>
          </cell>
          <cell r="AD304">
            <v>2</v>
          </cell>
          <cell r="AE304">
            <v>2</v>
          </cell>
        </row>
        <row r="305">
          <cell r="A305" t="str">
            <v>A4036</v>
          </cell>
          <cell r="B305" t="str">
            <v>DWIKA ELTANJUNG</v>
          </cell>
          <cell r="C305">
            <v>5</v>
          </cell>
          <cell r="D305">
            <v>82</v>
          </cell>
          <cell r="E305">
            <v>7</v>
          </cell>
          <cell r="F305">
            <v>13</v>
          </cell>
          <cell r="G305">
            <v>249</v>
          </cell>
          <cell r="H305">
            <v>42</v>
          </cell>
          <cell r="I305">
            <v>20</v>
          </cell>
          <cell r="J305">
            <v>416</v>
          </cell>
          <cell r="K305">
            <v>57</v>
          </cell>
          <cell r="L305">
            <v>35</v>
          </cell>
          <cell r="M305">
            <v>834</v>
          </cell>
          <cell r="N305">
            <v>123</v>
          </cell>
          <cell r="O305">
            <v>17</v>
          </cell>
          <cell r="P305">
            <v>368</v>
          </cell>
          <cell r="Q305">
            <v>51</v>
          </cell>
          <cell r="R305">
            <v>15</v>
          </cell>
          <cell r="S305">
            <v>418</v>
          </cell>
          <cell r="T305">
            <v>56</v>
          </cell>
          <cell r="U305">
            <v>4</v>
          </cell>
          <cell r="V305">
            <v>97</v>
          </cell>
          <cell r="W305">
            <v>74</v>
          </cell>
          <cell r="X305">
            <v>109</v>
          </cell>
          <cell r="Y305">
            <v>2464</v>
          </cell>
          <cell r="Z305">
            <v>410</v>
          </cell>
          <cell r="AA305">
            <v>22.605504587155963</v>
          </cell>
          <cell r="AB305">
            <v>3.761467889908257</v>
          </cell>
          <cell r="AC305">
            <v>1</v>
          </cell>
          <cell r="AD305">
            <v>2</v>
          </cell>
          <cell r="AE305">
            <v>2</v>
          </cell>
        </row>
        <row r="306">
          <cell r="A306" t="str">
            <v>A4037</v>
          </cell>
          <cell r="B306" t="str">
            <v>TOMING SINURAT</v>
          </cell>
          <cell r="C306">
            <v>10</v>
          </cell>
          <cell r="D306">
            <v>200</v>
          </cell>
          <cell r="E306">
            <v>37</v>
          </cell>
          <cell r="F306">
            <v>5</v>
          </cell>
          <cell r="G306">
            <v>94</v>
          </cell>
          <cell r="H306">
            <v>8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 t="str">
            <v/>
          </cell>
          <cell r="V306" t="str">
            <v/>
          </cell>
          <cell r="W306" t="str">
            <v/>
          </cell>
          <cell r="X306">
            <v>15</v>
          </cell>
          <cell r="Y306">
            <v>294</v>
          </cell>
          <cell r="Z306">
            <v>45</v>
          </cell>
          <cell r="AA306">
            <v>19.600000000000001</v>
          </cell>
          <cell r="AB306">
            <v>3</v>
          </cell>
          <cell r="AC306">
            <v>1</v>
          </cell>
          <cell r="AD306">
            <v>2</v>
          </cell>
          <cell r="AE306">
            <v>2</v>
          </cell>
        </row>
        <row r="307">
          <cell r="A307" t="str">
            <v>A4038</v>
          </cell>
          <cell r="B307" t="str">
            <v>YOLANDA SITORUS</v>
          </cell>
          <cell r="C307">
            <v>11</v>
          </cell>
          <cell r="D307">
            <v>170</v>
          </cell>
          <cell r="E307">
            <v>24</v>
          </cell>
          <cell r="F307">
            <v>10</v>
          </cell>
          <cell r="G307">
            <v>186</v>
          </cell>
          <cell r="H307">
            <v>29</v>
          </cell>
          <cell r="I307">
            <v>1</v>
          </cell>
          <cell r="J307">
            <v>14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 t="str">
            <v/>
          </cell>
          <cell r="V307" t="str">
            <v/>
          </cell>
          <cell r="W307" t="str">
            <v/>
          </cell>
          <cell r="X307">
            <v>22</v>
          </cell>
          <cell r="Y307">
            <v>370</v>
          </cell>
          <cell r="Z307">
            <v>53</v>
          </cell>
          <cell r="AA307">
            <v>16.818181818181817</v>
          </cell>
          <cell r="AB307">
            <v>2.4090909090909092</v>
          </cell>
          <cell r="AC307">
            <v>0</v>
          </cell>
          <cell r="AD307">
            <v>2</v>
          </cell>
          <cell r="AE307">
            <v>2</v>
          </cell>
        </row>
        <row r="308">
          <cell r="A308" t="str">
            <v>A4039</v>
          </cell>
          <cell r="B308" t="str">
            <v>IBRAHIM FEBA NAUFALINDO</v>
          </cell>
          <cell r="C308">
            <v>19</v>
          </cell>
          <cell r="D308">
            <v>416</v>
          </cell>
          <cell r="E308">
            <v>62</v>
          </cell>
          <cell r="F308">
            <v>30</v>
          </cell>
          <cell r="G308">
            <v>677</v>
          </cell>
          <cell r="H308">
            <v>115</v>
          </cell>
          <cell r="I308">
            <v>40</v>
          </cell>
          <cell r="J308">
            <v>982</v>
          </cell>
          <cell r="K308">
            <v>177</v>
          </cell>
          <cell r="L308">
            <v>36</v>
          </cell>
          <cell r="M308">
            <v>845</v>
          </cell>
          <cell r="N308">
            <v>150</v>
          </cell>
          <cell r="O308">
            <v>46</v>
          </cell>
          <cell r="P308">
            <v>1131</v>
          </cell>
          <cell r="Q308">
            <v>212</v>
          </cell>
          <cell r="R308">
            <v>44</v>
          </cell>
          <cell r="S308">
            <v>1021</v>
          </cell>
          <cell r="T308">
            <v>193</v>
          </cell>
          <cell r="U308">
            <v>21</v>
          </cell>
          <cell r="V308">
            <v>459</v>
          </cell>
          <cell r="W308">
            <v>351</v>
          </cell>
          <cell r="X308">
            <v>236</v>
          </cell>
          <cell r="Y308">
            <v>5531</v>
          </cell>
          <cell r="Z308">
            <v>1260</v>
          </cell>
          <cell r="AA308">
            <v>23.4364406779661</v>
          </cell>
          <cell r="AB308">
            <v>5.3389830508474576</v>
          </cell>
          <cell r="AC308">
            <v>1</v>
          </cell>
          <cell r="AD308">
            <v>2</v>
          </cell>
          <cell r="AE308">
            <v>2</v>
          </cell>
        </row>
        <row r="309">
          <cell r="A309" t="str">
            <v>A4055</v>
          </cell>
          <cell r="B309" t="str">
            <v>WIDI YANTI</v>
          </cell>
          <cell r="C309">
            <v>17</v>
          </cell>
          <cell r="D309">
            <v>373</v>
          </cell>
          <cell r="E309">
            <v>73</v>
          </cell>
          <cell r="F309">
            <v>6</v>
          </cell>
          <cell r="G309">
            <v>79</v>
          </cell>
          <cell r="H309">
            <v>6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 t="str">
            <v/>
          </cell>
          <cell r="V309" t="str">
            <v/>
          </cell>
          <cell r="W309" t="str">
            <v/>
          </cell>
          <cell r="X309">
            <v>23</v>
          </cell>
          <cell r="Y309">
            <v>452</v>
          </cell>
          <cell r="Z309">
            <v>79</v>
          </cell>
          <cell r="AA309">
            <v>19.652173913043477</v>
          </cell>
          <cell r="AB309">
            <v>3.4347826086956523</v>
          </cell>
          <cell r="AC309">
            <v>1</v>
          </cell>
          <cell r="AD309">
            <v>2</v>
          </cell>
          <cell r="AE309">
            <v>2</v>
          </cell>
        </row>
        <row r="310">
          <cell r="A310" t="str">
            <v>A4092</v>
          </cell>
          <cell r="B310" t="str">
            <v>ELISA CHRISTIANA</v>
          </cell>
          <cell r="C310">
            <v>0</v>
          </cell>
          <cell r="D310">
            <v>0</v>
          </cell>
          <cell r="E310">
            <v>0</v>
          </cell>
          <cell r="F310">
            <v>38</v>
          </cell>
          <cell r="G310">
            <v>624</v>
          </cell>
          <cell r="H310">
            <v>100</v>
          </cell>
          <cell r="I310">
            <v>33</v>
          </cell>
          <cell r="J310">
            <v>523</v>
          </cell>
          <cell r="K310">
            <v>58</v>
          </cell>
          <cell r="L310">
            <v>29</v>
          </cell>
          <cell r="M310">
            <v>459</v>
          </cell>
          <cell r="N310">
            <v>56</v>
          </cell>
          <cell r="O310">
            <v>11</v>
          </cell>
          <cell r="P310">
            <v>128</v>
          </cell>
          <cell r="Q310">
            <v>13</v>
          </cell>
          <cell r="R310">
            <v>0</v>
          </cell>
          <cell r="S310">
            <v>0</v>
          </cell>
          <cell r="T310">
            <v>0</v>
          </cell>
          <cell r="U310" t="str">
            <v/>
          </cell>
          <cell r="V310" t="str">
            <v/>
          </cell>
          <cell r="W310" t="str">
            <v/>
          </cell>
          <cell r="X310">
            <v>111</v>
          </cell>
          <cell r="Y310">
            <v>1734</v>
          </cell>
          <cell r="Z310">
            <v>227</v>
          </cell>
          <cell r="AA310">
            <v>15.621621621621621</v>
          </cell>
          <cell r="AB310">
            <v>2.045045045045045</v>
          </cell>
          <cell r="AC310">
            <v>0</v>
          </cell>
          <cell r="AD310">
            <v>2</v>
          </cell>
          <cell r="AE310">
            <v>2</v>
          </cell>
        </row>
        <row r="311">
          <cell r="A311" t="str">
            <v>A4093</v>
          </cell>
          <cell r="B311" t="str">
            <v>EMA CAHAYA WISMA</v>
          </cell>
          <cell r="C311">
            <v>0</v>
          </cell>
          <cell r="D311">
            <v>0</v>
          </cell>
          <cell r="E311">
            <v>0</v>
          </cell>
          <cell r="F311">
            <v>5</v>
          </cell>
          <cell r="G311">
            <v>96</v>
          </cell>
          <cell r="H311">
            <v>16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 t="str">
            <v/>
          </cell>
          <cell r="V311" t="str">
            <v/>
          </cell>
          <cell r="W311" t="str">
            <v/>
          </cell>
          <cell r="X311">
            <v>5</v>
          </cell>
          <cell r="Y311">
            <v>96</v>
          </cell>
          <cell r="Z311">
            <v>16</v>
          </cell>
          <cell r="AA311">
            <v>19.2</v>
          </cell>
          <cell r="AB311">
            <v>3.2</v>
          </cell>
          <cell r="AC311">
            <v>1</v>
          </cell>
          <cell r="AD311">
            <v>2</v>
          </cell>
          <cell r="AE311">
            <v>2</v>
          </cell>
        </row>
        <row r="312">
          <cell r="A312" t="str">
            <v>A4094</v>
          </cell>
          <cell r="B312" t="str">
            <v>LUXITA CANDRA KUSUMA</v>
          </cell>
          <cell r="C312">
            <v>0</v>
          </cell>
          <cell r="D312">
            <v>0</v>
          </cell>
          <cell r="E312">
            <v>0</v>
          </cell>
          <cell r="F312">
            <v>6</v>
          </cell>
          <cell r="G312">
            <v>111</v>
          </cell>
          <cell r="H312">
            <v>18</v>
          </cell>
          <cell r="I312">
            <v>6</v>
          </cell>
          <cell r="J312">
            <v>115</v>
          </cell>
          <cell r="K312">
            <v>11</v>
          </cell>
          <cell r="L312">
            <v>3</v>
          </cell>
          <cell r="M312">
            <v>49</v>
          </cell>
          <cell r="N312">
            <v>4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 t="str">
            <v/>
          </cell>
          <cell r="V312" t="str">
            <v/>
          </cell>
          <cell r="W312" t="str">
            <v/>
          </cell>
          <cell r="X312">
            <v>15</v>
          </cell>
          <cell r="Y312">
            <v>275</v>
          </cell>
          <cell r="Z312">
            <v>33</v>
          </cell>
          <cell r="AA312">
            <v>18.333333333333332</v>
          </cell>
          <cell r="AB312">
            <v>2.2000000000000002</v>
          </cell>
          <cell r="AC312">
            <v>0</v>
          </cell>
          <cell r="AD312">
            <v>2</v>
          </cell>
          <cell r="AE312">
            <v>2</v>
          </cell>
        </row>
        <row r="313">
          <cell r="A313" t="str">
            <v>A4095</v>
          </cell>
          <cell r="B313" t="str">
            <v>MARSHA SYAFA</v>
          </cell>
          <cell r="C313">
            <v>0</v>
          </cell>
          <cell r="D313">
            <v>0</v>
          </cell>
          <cell r="E313">
            <v>0</v>
          </cell>
          <cell r="F313">
            <v>1</v>
          </cell>
          <cell r="G313">
            <v>13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 t="str">
            <v/>
          </cell>
          <cell r="V313" t="str">
            <v/>
          </cell>
          <cell r="W313" t="str">
            <v/>
          </cell>
          <cell r="X313">
            <v>1</v>
          </cell>
          <cell r="Y313">
            <v>13</v>
          </cell>
          <cell r="Z313">
            <v>0</v>
          </cell>
          <cell r="AA313">
            <v>13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</row>
        <row r="314">
          <cell r="A314" t="str">
            <v>A4096</v>
          </cell>
          <cell r="B314" t="str">
            <v>RIO SATRIA PAMUNGKAS</v>
          </cell>
          <cell r="C314">
            <v>0</v>
          </cell>
          <cell r="D314">
            <v>0</v>
          </cell>
          <cell r="E314">
            <v>0</v>
          </cell>
          <cell r="F314">
            <v>28</v>
          </cell>
          <cell r="G314">
            <v>459</v>
          </cell>
          <cell r="H314">
            <v>70</v>
          </cell>
          <cell r="I314">
            <v>15</v>
          </cell>
          <cell r="J314">
            <v>340</v>
          </cell>
          <cell r="K314">
            <v>52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 t="str">
            <v/>
          </cell>
          <cell r="V314" t="str">
            <v/>
          </cell>
          <cell r="W314" t="str">
            <v/>
          </cell>
          <cell r="X314">
            <v>43</v>
          </cell>
          <cell r="Y314">
            <v>799</v>
          </cell>
          <cell r="Z314">
            <v>122</v>
          </cell>
          <cell r="AA314">
            <v>18.581395348837209</v>
          </cell>
          <cell r="AB314">
            <v>2.8372093023255816</v>
          </cell>
          <cell r="AC314">
            <v>0</v>
          </cell>
          <cell r="AD314">
            <v>2</v>
          </cell>
          <cell r="AE314">
            <v>2</v>
          </cell>
        </row>
        <row r="315">
          <cell r="A315" t="str">
            <v>A4097</v>
          </cell>
          <cell r="B315" t="str">
            <v>SIGIT DWI SAPUTRA</v>
          </cell>
          <cell r="C315">
            <v>0</v>
          </cell>
          <cell r="D315">
            <v>0</v>
          </cell>
          <cell r="E315">
            <v>0</v>
          </cell>
          <cell r="F315">
            <v>3</v>
          </cell>
          <cell r="G315">
            <v>44</v>
          </cell>
          <cell r="H315">
            <v>9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 t="str">
            <v/>
          </cell>
          <cell r="V315" t="str">
            <v/>
          </cell>
          <cell r="W315" t="str">
            <v/>
          </cell>
          <cell r="X315">
            <v>3</v>
          </cell>
          <cell r="Y315">
            <v>44</v>
          </cell>
          <cell r="Z315">
            <v>9</v>
          </cell>
          <cell r="AA315">
            <v>14.666666666666666</v>
          </cell>
          <cell r="AB315">
            <v>3</v>
          </cell>
          <cell r="AC315">
            <v>0</v>
          </cell>
          <cell r="AD315">
            <v>2</v>
          </cell>
          <cell r="AE315">
            <v>2</v>
          </cell>
        </row>
        <row r="316">
          <cell r="A316" t="str">
            <v>A1459</v>
          </cell>
          <cell r="B316" t="str">
            <v>AGUNG NURSUFA IMADUDIN</v>
          </cell>
          <cell r="C316">
            <v>0</v>
          </cell>
          <cell r="D316">
            <v>0</v>
          </cell>
          <cell r="E316">
            <v>0</v>
          </cell>
          <cell r="F316">
            <v>13</v>
          </cell>
          <cell r="G316">
            <v>284</v>
          </cell>
          <cell r="H316">
            <v>54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 t="str">
            <v/>
          </cell>
          <cell r="V316" t="str">
            <v/>
          </cell>
          <cell r="W316" t="str">
            <v/>
          </cell>
          <cell r="X316">
            <v>13</v>
          </cell>
          <cell r="Y316">
            <v>284</v>
          </cell>
          <cell r="Z316">
            <v>54</v>
          </cell>
          <cell r="AA316">
            <v>21.846153846153847</v>
          </cell>
          <cell r="AB316">
            <v>4.1538461538461542</v>
          </cell>
          <cell r="AC316">
            <v>1</v>
          </cell>
          <cell r="AD316">
            <v>2</v>
          </cell>
          <cell r="AE316">
            <v>2</v>
          </cell>
        </row>
        <row r="317">
          <cell r="A317" t="str">
            <v>A4148</v>
          </cell>
          <cell r="B317" t="str">
            <v>STANISLAV BRIAN</v>
          </cell>
          <cell r="C317">
            <v>0</v>
          </cell>
          <cell r="D317">
            <v>0</v>
          </cell>
          <cell r="E317">
            <v>0</v>
          </cell>
          <cell r="F317">
            <v>9</v>
          </cell>
          <cell r="G317">
            <v>128</v>
          </cell>
          <cell r="H317">
            <v>17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 t="str">
            <v/>
          </cell>
          <cell r="V317" t="str">
            <v/>
          </cell>
          <cell r="W317" t="str">
            <v/>
          </cell>
          <cell r="X317">
            <v>9</v>
          </cell>
          <cell r="Y317">
            <v>128</v>
          </cell>
          <cell r="Z317">
            <v>17</v>
          </cell>
          <cell r="AA317">
            <v>14.222222222222221</v>
          </cell>
          <cell r="AB317">
            <v>1.8888888888888888</v>
          </cell>
          <cell r="AC317">
            <v>0</v>
          </cell>
          <cell r="AD317">
            <v>1</v>
          </cell>
          <cell r="AE317">
            <v>1</v>
          </cell>
        </row>
        <row r="318">
          <cell r="A318" t="str">
            <v>A4149</v>
          </cell>
          <cell r="B318" t="str">
            <v>ILYAS ROSYID</v>
          </cell>
          <cell r="C318">
            <v>0</v>
          </cell>
          <cell r="D318">
            <v>0</v>
          </cell>
          <cell r="E318">
            <v>0</v>
          </cell>
          <cell r="F318">
            <v>19</v>
          </cell>
          <cell r="G318">
            <v>357</v>
          </cell>
          <cell r="H318">
            <v>63</v>
          </cell>
          <cell r="I318">
            <v>39</v>
          </cell>
          <cell r="J318">
            <v>789</v>
          </cell>
          <cell r="K318">
            <v>106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2</v>
          </cell>
          <cell r="S318">
            <v>29</v>
          </cell>
          <cell r="T318">
            <v>3</v>
          </cell>
          <cell r="U318" t="str">
            <v/>
          </cell>
          <cell r="V318" t="str">
            <v/>
          </cell>
          <cell r="W318" t="str">
            <v/>
          </cell>
          <cell r="X318">
            <v>60</v>
          </cell>
          <cell r="Y318">
            <v>1175</v>
          </cell>
          <cell r="Z318">
            <v>172</v>
          </cell>
          <cell r="AA318">
            <v>19.583333333333332</v>
          </cell>
          <cell r="AB318">
            <v>2.8666666666666667</v>
          </cell>
          <cell r="AC318">
            <v>1</v>
          </cell>
          <cell r="AD318">
            <v>2</v>
          </cell>
          <cell r="AE318">
            <v>2</v>
          </cell>
        </row>
        <row r="319">
          <cell r="A319" t="str">
            <v>A4150</v>
          </cell>
          <cell r="B319" t="str">
            <v>FERDINANDUS KOTEN</v>
          </cell>
          <cell r="C319">
            <v>0</v>
          </cell>
          <cell r="D319">
            <v>0</v>
          </cell>
          <cell r="E319">
            <v>0</v>
          </cell>
          <cell r="F319">
            <v>18</v>
          </cell>
          <cell r="G319">
            <v>256</v>
          </cell>
          <cell r="H319">
            <v>37</v>
          </cell>
          <cell r="I319">
            <v>9</v>
          </cell>
          <cell r="J319">
            <v>161</v>
          </cell>
          <cell r="K319">
            <v>27</v>
          </cell>
          <cell r="L319">
            <v>1</v>
          </cell>
          <cell r="M319">
            <v>13</v>
          </cell>
          <cell r="N319">
            <v>1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 t="str">
            <v/>
          </cell>
          <cell r="V319" t="str">
            <v/>
          </cell>
          <cell r="W319" t="str">
            <v/>
          </cell>
          <cell r="X319">
            <v>28</v>
          </cell>
          <cell r="Y319">
            <v>430</v>
          </cell>
          <cell r="Z319">
            <v>65</v>
          </cell>
          <cell r="AA319">
            <v>15.357142857142858</v>
          </cell>
          <cell r="AB319">
            <v>2.3214285714285716</v>
          </cell>
          <cell r="AC319">
            <v>0</v>
          </cell>
          <cell r="AD319">
            <v>2</v>
          </cell>
          <cell r="AE319">
            <v>2</v>
          </cell>
        </row>
        <row r="320">
          <cell r="A320" t="str">
            <v>A4151</v>
          </cell>
          <cell r="B320" t="str">
            <v>TRI UTARI</v>
          </cell>
          <cell r="C320">
            <v>0</v>
          </cell>
          <cell r="D320">
            <v>0</v>
          </cell>
          <cell r="E320">
            <v>0</v>
          </cell>
          <cell r="F320">
            <v>6</v>
          </cell>
          <cell r="G320">
            <v>91</v>
          </cell>
          <cell r="H320">
            <v>7</v>
          </cell>
          <cell r="I320">
            <v>19</v>
          </cell>
          <cell r="J320">
            <v>455</v>
          </cell>
          <cell r="K320">
            <v>65</v>
          </cell>
          <cell r="L320">
            <v>21</v>
          </cell>
          <cell r="M320">
            <v>493</v>
          </cell>
          <cell r="N320">
            <v>65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 t="str">
            <v/>
          </cell>
          <cell r="V320" t="str">
            <v/>
          </cell>
          <cell r="W320" t="str">
            <v/>
          </cell>
          <cell r="X320">
            <v>46</v>
          </cell>
          <cell r="Y320">
            <v>1039</v>
          </cell>
          <cell r="Z320">
            <v>137</v>
          </cell>
          <cell r="AA320">
            <v>22.586956521739129</v>
          </cell>
          <cell r="AB320">
            <v>2.9782608695652173</v>
          </cell>
          <cell r="AC320">
            <v>1</v>
          </cell>
          <cell r="AD320">
            <v>2</v>
          </cell>
          <cell r="AE320">
            <v>2</v>
          </cell>
        </row>
        <row r="321">
          <cell r="A321" t="str">
            <v>A4152</v>
          </cell>
          <cell r="B321" t="str">
            <v>KAMAL MAULANA RAMADHAN</v>
          </cell>
          <cell r="C321">
            <v>0</v>
          </cell>
          <cell r="D321">
            <v>0</v>
          </cell>
          <cell r="E321">
            <v>0</v>
          </cell>
          <cell r="F321">
            <v>24</v>
          </cell>
          <cell r="G321">
            <v>445</v>
          </cell>
          <cell r="H321">
            <v>65</v>
          </cell>
          <cell r="I321">
            <v>44</v>
          </cell>
          <cell r="J321">
            <v>949</v>
          </cell>
          <cell r="K321">
            <v>159</v>
          </cell>
          <cell r="L321">
            <v>41</v>
          </cell>
          <cell r="M321">
            <v>887</v>
          </cell>
          <cell r="N321">
            <v>152</v>
          </cell>
          <cell r="O321">
            <v>40</v>
          </cell>
          <cell r="P321">
            <v>1172</v>
          </cell>
          <cell r="Q321">
            <v>168</v>
          </cell>
          <cell r="R321">
            <v>32</v>
          </cell>
          <cell r="S321">
            <v>1037</v>
          </cell>
          <cell r="T321">
            <v>156</v>
          </cell>
          <cell r="U321">
            <v>21</v>
          </cell>
          <cell r="V321">
            <v>592</v>
          </cell>
          <cell r="W321">
            <v>427</v>
          </cell>
          <cell r="X321">
            <v>202</v>
          </cell>
          <cell r="Y321">
            <v>5082</v>
          </cell>
          <cell r="Z321">
            <v>1127</v>
          </cell>
          <cell r="AA321">
            <v>25.158415841584159</v>
          </cell>
          <cell r="AB321">
            <v>5.5792079207920793</v>
          </cell>
          <cell r="AC321">
            <v>1</v>
          </cell>
          <cell r="AD321">
            <v>2</v>
          </cell>
          <cell r="AE321">
            <v>2</v>
          </cell>
        </row>
        <row r="322">
          <cell r="A322" t="str">
            <v>A4153</v>
          </cell>
          <cell r="B322" t="str">
            <v>ZAKKIYAH WULANDARI NUGRAHA</v>
          </cell>
          <cell r="C322">
            <v>0</v>
          </cell>
          <cell r="D322">
            <v>0</v>
          </cell>
          <cell r="E322">
            <v>0</v>
          </cell>
          <cell r="F322">
            <v>20</v>
          </cell>
          <cell r="G322">
            <v>342</v>
          </cell>
          <cell r="H322">
            <v>61</v>
          </cell>
          <cell r="I322">
            <v>35</v>
          </cell>
          <cell r="J322">
            <v>830</v>
          </cell>
          <cell r="K322">
            <v>110</v>
          </cell>
          <cell r="L322">
            <v>32</v>
          </cell>
          <cell r="M322">
            <v>803</v>
          </cell>
          <cell r="N322">
            <v>143</v>
          </cell>
          <cell r="O322">
            <v>0</v>
          </cell>
          <cell r="P322">
            <v>0</v>
          </cell>
          <cell r="Q322">
            <v>0</v>
          </cell>
          <cell r="R322">
            <v>1</v>
          </cell>
          <cell r="S322">
            <v>45</v>
          </cell>
          <cell r="T322">
            <v>8</v>
          </cell>
          <cell r="U322">
            <v>1</v>
          </cell>
          <cell r="V322">
            <v>33</v>
          </cell>
          <cell r="W322">
            <v>25</v>
          </cell>
          <cell r="X322">
            <v>89</v>
          </cell>
          <cell r="Y322">
            <v>2053</v>
          </cell>
          <cell r="Z322">
            <v>347</v>
          </cell>
          <cell r="AA322">
            <v>23.067415730337078</v>
          </cell>
          <cell r="AB322">
            <v>3.898876404494382</v>
          </cell>
          <cell r="AC322">
            <v>1</v>
          </cell>
          <cell r="AD322">
            <v>2</v>
          </cell>
          <cell r="AE322">
            <v>2</v>
          </cell>
        </row>
        <row r="323">
          <cell r="A323" t="str">
            <v>A4178</v>
          </cell>
          <cell r="B323" t="str">
            <v>AMALIA YUANITA AINI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19</v>
          </cell>
          <cell r="J323">
            <v>453</v>
          </cell>
          <cell r="K323">
            <v>70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 t="str">
            <v/>
          </cell>
          <cell r="V323" t="str">
            <v/>
          </cell>
          <cell r="W323" t="str">
            <v/>
          </cell>
          <cell r="X323">
            <v>19</v>
          </cell>
          <cell r="Y323">
            <v>453</v>
          </cell>
          <cell r="Z323">
            <v>70</v>
          </cell>
          <cell r="AA323">
            <v>23.842105263157894</v>
          </cell>
          <cell r="AB323">
            <v>3.6842105263157894</v>
          </cell>
          <cell r="AC323">
            <v>1</v>
          </cell>
          <cell r="AD323">
            <v>2</v>
          </cell>
          <cell r="AE323">
            <v>2</v>
          </cell>
        </row>
        <row r="324">
          <cell r="A324" t="str">
            <v>A3798</v>
          </cell>
          <cell r="B324" t="str">
            <v>BITHA PRABANINGTYAS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7</v>
          </cell>
          <cell r="J324">
            <v>64</v>
          </cell>
          <cell r="K324">
            <v>3</v>
          </cell>
          <cell r="L324">
            <v>7</v>
          </cell>
          <cell r="M324">
            <v>79</v>
          </cell>
          <cell r="N324">
            <v>9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 t="str">
            <v/>
          </cell>
          <cell r="V324" t="str">
            <v/>
          </cell>
          <cell r="W324" t="str">
            <v/>
          </cell>
          <cell r="X324">
            <v>14</v>
          </cell>
          <cell r="Y324">
            <v>143</v>
          </cell>
          <cell r="Z324">
            <v>12</v>
          </cell>
          <cell r="AA324">
            <v>10.214285714285714</v>
          </cell>
          <cell r="AB324">
            <v>0.8571428571428571</v>
          </cell>
          <cell r="AC324">
            <v>0</v>
          </cell>
          <cell r="AD324">
            <v>0</v>
          </cell>
          <cell r="AE324">
            <v>0</v>
          </cell>
        </row>
        <row r="325">
          <cell r="A325">
            <v>90552</v>
          </cell>
          <cell r="B325" t="str">
            <v>Maria Rosaria Dewi Ratna Timur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16</v>
          </cell>
          <cell r="J325">
            <v>391</v>
          </cell>
          <cell r="K325">
            <v>56</v>
          </cell>
          <cell r="L325">
            <v>43</v>
          </cell>
          <cell r="M325">
            <v>1227</v>
          </cell>
          <cell r="N325">
            <v>185</v>
          </cell>
          <cell r="O325">
            <v>45</v>
          </cell>
          <cell r="P325">
            <v>1237</v>
          </cell>
          <cell r="Q325">
            <v>180</v>
          </cell>
          <cell r="R325">
            <v>38</v>
          </cell>
          <cell r="S325">
            <v>1025</v>
          </cell>
          <cell r="T325">
            <v>181</v>
          </cell>
          <cell r="U325">
            <v>20</v>
          </cell>
          <cell r="V325">
            <v>515</v>
          </cell>
          <cell r="W325">
            <v>359</v>
          </cell>
          <cell r="X325">
            <v>162</v>
          </cell>
          <cell r="Y325">
            <v>4395</v>
          </cell>
          <cell r="Z325">
            <v>961</v>
          </cell>
          <cell r="AA325">
            <v>27.12962962962963</v>
          </cell>
          <cell r="AB325">
            <v>5.9320987654320989</v>
          </cell>
          <cell r="AC325">
            <v>2</v>
          </cell>
          <cell r="AD325">
            <v>2</v>
          </cell>
          <cell r="AE325">
            <v>2</v>
          </cell>
        </row>
        <row r="326">
          <cell r="A326" t="str">
            <v>A4181</v>
          </cell>
          <cell r="B326" t="str">
            <v>RISA OKTAVIANI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12</v>
          </cell>
          <cell r="J326">
            <v>157</v>
          </cell>
          <cell r="K326">
            <v>19</v>
          </cell>
          <cell r="L326">
            <v>7</v>
          </cell>
          <cell r="M326">
            <v>87</v>
          </cell>
          <cell r="N326">
            <v>4</v>
          </cell>
          <cell r="O326">
            <v>6</v>
          </cell>
          <cell r="P326">
            <v>147</v>
          </cell>
          <cell r="Q326">
            <v>19</v>
          </cell>
          <cell r="R326">
            <v>0</v>
          </cell>
          <cell r="S326">
            <v>0</v>
          </cell>
          <cell r="T326">
            <v>0</v>
          </cell>
          <cell r="U326" t="str">
            <v/>
          </cell>
          <cell r="V326" t="str">
            <v/>
          </cell>
          <cell r="W326" t="str">
            <v/>
          </cell>
          <cell r="X326">
            <v>25</v>
          </cell>
          <cell r="Y326">
            <v>391</v>
          </cell>
          <cell r="Z326">
            <v>42</v>
          </cell>
          <cell r="AA326">
            <v>15.64</v>
          </cell>
          <cell r="AB326">
            <v>1.68</v>
          </cell>
          <cell r="AC326">
            <v>0</v>
          </cell>
          <cell r="AD326">
            <v>1</v>
          </cell>
          <cell r="AE326">
            <v>1</v>
          </cell>
        </row>
        <row r="327">
          <cell r="A327" t="str">
            <v>A4182</v>
          </cell>
          <cell r="B327" t="str">
            <v>SAULINA PURBA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21</v>
          </cell>
          <cell r="J327">
            <v>395</v>
          </cell>
          <cell r="K327">
            <v>66</v>
          </cell>
          <cell r="L327">
            <v>8</v>
          </cell>
          <cell r="M327">
            <v>117</v>
          </cell>
          <cell r="N327">
            <v>12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 t="str">
            <v/>
          </cell>
          <cell r="V327" t="str">
            <v/>
          </cell>
          <cell r="W327" t="str">
            <v/>
          </cell>
          <cell r="X327">
            <v>29</v>
          </cell>
          <cell r="Y327">
            <v>512</v>
          </cell>
          <cell r="Z327">
            <v>78</v>
          </cell>
          <cell r="AA327">
            <v>17.655172413793103</v>
          </cell>
          <cell r="AB327">
            <v>2.6896551724137931</v>
          </cell>
          <cell r="AC327">
            <v>0</v>
          </cell>
          <cell r="AD327">
            <v>2</v>
          </cell>
          <cell r="AE327">
            <v>2</v>
          </cell>
        </row>
        <row r="328">
          <cell r="A328" t="str">
            <v>A4188</v>
          </cell>
          <cell r="B328" t="str">
            <v>NOVA SANDA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5</v>
          </cell>
          <cell r="J328">
            <v>129</v>
          </cell>
          <cell r="K328">
            <v>21</v>
          </cell>
          <cell r="L328">
            <v>2</v>
          </cell>
          <cell r="M328">
            <v>31</v>
          </cell>
          <cell r="N328">
            <v>4</v>
          </cell>
          <cell r="O328">
            <v>0</v>
          </cell>
          <cell r="P328">
            <v>0</v>
          </cell>
          <cell r="Q328">
            <v>0</v>
          </cell>
          <cell r="R328">
            <v>3</v>
          </cell>
          <cell r="S328">
            <v>83</v>
          </cell>
          <cell r="T328">
            <v>19</v>
          </cell>
          <cell r="U328">
            <v>1</v>
          </cell>
          <cell r="V328">
            <v>18</v>
          </cell>
          <cell r="W328">
            <v>8</v>
          </cell>
          <cell r="X328">
            <v>11</v>
          </cell>
          <cell r="Y328">
            <v>261</v>
          </cell>
          <cell r="Z328">
            <v>52</v>
          </cell>
          <cell r="AA328">
            <v>23.727272727272727</v>
          </cell>
          <cell r="AB328">
            <v>4.7272727272727275</v>
          </cell>
          <cell r="AC328">
            <v>1</v>
          </cell>
          <cell r="AD328">
            <v>2</v>
          </cell>
          <cell r="AE328">
            <v>2</v>
          </cell>
        </row>
        <row r="329">
          <cell r="A329" t="str">
            <v>A4193</v>
          </cell>
          <cell r="B329" t="str">
            <v>MONJE ZERIKO SURBAKTI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16</v>
          </cell>
          <cell r="J329">
            <v>326</v>
          </cell>
          <cell r="K329">
            <v>47</v>
          </cell>
          <cell r="L329">
            <v>23</v>
          </cell>
          <cell r="M329">
            <v>488</v>
          </cell>
          <cell r="N329">
            <v>88</v>
          </cell>
          <cell r="O329">
            <v>31</v>
          </cell>
          <cell r="P329">
            <v>718</v>
          </cell>
          <cell r="Q329">
            <v>97</v>
          </cell>
          <cell r="R329">
            <v>28</v>
          </cell>
          <cell r="S329">
            <v>580</v>
          </cell>
          <cell r="T329">
            <v>104</v>
          </cell>
          <cell r="U329">
            <v>7</v>
          </cell>
          <cell r="V329">
            <v>136</v>
          </cell>
          <cell r="W329">
            <v>98</v>
          </cell>
          <cell r="X329">
            <v>105</v>
          </cell>
          <cell r="Y329">
            <v>2248</v>
          </cell>
          <cell r="Z329">
            <v>434</v>
          </cell>
          <cell r="AA329">
            <v>21.409523809523808</v>
          </cell>
          <cell r="AB329">
            <v>4.1333333333333337</v>
          </cell>
          <cell r="AC329">
            <v>1</v>
          </cell>
          <cell r="AD329">
            <v>2</v>
          </cell>
          <cell r="AE329">
            <v>2</v>
          </cell>
        </row>
        <row r="330">
          <cell r="A330" t="str">
            <v>A4194</v>
          </cell>
          <cell r="B330" t="str">
            <v>WISLY WISESA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6</v>
          </cell>
          <cell r="J330">
            <v>59</v>
          </cell>
          <cell r="K330">
            <v>7</v>
          </cell>
          <cell r="L330">
            <v>4</v>
          </cell>
          <cell r="M330">
            <v>47</v>
          </cell>
          <cell r="N330">
            <v>3</v>
          </cell>
          <cell r="O330">
            <v>1</v>
          </cell>
          <cell r="P330">
            <v>8</v>
          </cell>
          <cell r="Q330">
            <v>0</v>
          </cell>
          <cell r="R330">
            <v>7</v>
          </cell>
          <cell r="S330">
            <v>101</v>
          </cell>
          <cell r="T330">
            <v>11</v>
          </cell>
          <cell r="U330">
            <v>8</v>
          </cell>
          <cell r="V330">
            <v>211</v>
          </cell>
          <cell r="W330">
            <v>148</v>
          </cell>
          <cell r="X330">
            <v>26</v>
          </cell>
          <cell r="Y330">
            <v>426</v>
          </cell>
          <cell r="Z330">
            <v>169</v>
          </cell>
          <cell r="AA330">
            <v>16.384615384615383</v>
          </cell>
          <cell r="AB330">
            <v>6.5</v>
          </cell>
          <cell r="AC330">
            <v>0</v>
          </cell>
          <cell r="AD330">
            <v>3</v>
          </cell>
          <cell r="AE330">
            <v>3</v>
          </cell>
        </row>
        <row r="331">
          <cell r="A331" t="str">
            <v>A4215</v>
          </cell>
          <cell r="B331" t="str">
            <v>NADA HAMIDA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5</v>
          </cell>
          <cell r="J331">
            <v>123</v>
          </cell>
          <cell r="K331">
            <v>14</v>
          </cell>
          <cell r="L331">
            <v>16</v>
          </cell>
          <cell r="M331">
            <v>303</v>
          </cell>
          <cell r="N331">
            <v>48</v>
          </cell>
          <cell r="O331">
            <v>29</v>
          </cell>
          <cell r="P331">
            <v>701</v>
          </cell>
          <cell r="Q331">
            <v>113</v>
          </cell>
          <cell r="R331">
            <v>13</v>
          </cell>
          <cell r="S331">
            <v>290</v>
          </cell>
          <cell r="T331">
            <v>39</v>
          </cell>
          <cell r="U331" t="str">
            <v/>
          </cell>
          <cell r="V331" t="str">
            <v/>
          </cell>
          <cell r="W331" t="str">
            <v/>
          </cell>
          <cell r="X331">
            <v>63</v>
          </cell>
          <cell r="Y331">
            <v>1417</v>
          </cell>
          <cell r="Z331">
            <v>214</v>
          </cell>
          <cell r="AA331">
            <v>22.49206349206349</v>
          </cell>
          <cell r="AB331">
            <v>3.3968253968253967</v>
          </cell>
          <cell r="AC331">
            <v>1</v>
          </cell>
          <cell r="AD331">
            <v>2</v>
          </cell>
          <cell r="AE331">
            <v>2</v>
          </cell>
        </row>
        <row r="332">
          <cell r="A332" t="str">
            <v>A4198</v>
          </cell>
          <cell r="B332" t="str">
            <v>INDAH SUBRINA BR SURBAKTI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1</v>
          </cell>
          <cell r="J332">
            <v>2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 t="str">
            <v/>
          </cell>
          <cell r="V332" t="str">
            <v/>
          </cell>
          <cell r="W332" t="str">
            <v/>
          </cell>
          <cell r="X332">
            <v>1</v>
          </cell>
          <cell r="Y332">
            <v>2</v>
          </cell>
          <cell r="Z332">
            <v>0</v>
          </cell>
          <cell r="AA332">
            <v>2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</row>
        <row r="333">
          <cell r="A333" t="str">
            <v>A0303</v>
          </cell>
          <cell r="B333" t="str">
            <v>Novita Sari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24</v>
          </cell>
          <cell r="M333">
            <v>541</v>
          </cell>
          <cell r="N333">
            <v>84</v>
          </cell>
          <cell r="O333">
            <v>1</v>
          </cell>
          <cell r="P333">
            <v>12</v>
          </cell>
          <cell r="Q333">
            <v>0</v>
          </cell>
          <cell r="R333">
            <v>5</v>
          </cell>
          <cell r="S333">
            <v>101</v>
          </cell>
          <cell r="T333">
            <v>18</v>
          </cell>
          <cell r="U333" t="str">
            <v/>
          </cell>
          <cell r="V333" t="str">
            <v/>
          </cell>
          <cell r="W333" t="str">
            <v/>
          </cell>
          <cell r="X333">
            <v>30</v>
          </cell>
          <cell r="Y333">
            <v>654</v>
          </cell>
          <cell r="Z333">
            <v>102</v>
          </cell>
          <cell r="AA333">
            <v>21.8</v>
          </cell>
          <cell r="AB333">
            <v>3.4</v>
          </cell>
          <cell r="AC333">
            <v>1</v>
          </cell>
          <cell r="AD333">
            <v>2</v>
          </cell>
          <cell r="AE333">
            <v>2</v>
          </cell>
        </row>
        <row r="334">
          <cell r="A334" t="str">
            <v>A1185</v>
          </cell>
          <cell r="B334" t="str">
            <v>SAFA PRAYUDA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40</v>
          </cell>
          <cell r="M334">
            <v>1055</v>
          </cell>
          <cell r="N334">
            <v>162</v>
          </cell>
          <cell r="O334">
            <v>50</v>
          </cell>
          <cell r="P334">
            <v>1384</v>
          </cell>
          <cell r="Q334">
            <v>240</v>
          </cell>
          <cell r="R334">
            <v>29</v>
          </cell>
          <cell r="S334">
            <v>696</v>
          </cell>
          <cell r="T334">
            <v>107</v>
          </cell>
          <cell r="U334">
            <v>20</v>
          </cell>
          <cell r="V334">
            <v>526</v>
          </cell>
          <cell r="W334">
            <v>380</v>
          </cell>
          <cell r="X334">
            <v>139</v>
          </cell>
          <cell r="Y334">
            <v>3661</v>
          </cell>
          <cell r="Z334">
            <v>889</v>
          </cell>
          <cell r="AA334">
            <v>26.338129496402878</v>
          </cell>
          <cell r="AB334">
            <v>6.3956834532374103</v>
          </cell>
          <cell r="AC334">
            <v>2</v>
          </cell>
          <cell r="AD334">
            <v>3</v>
          </cell>
          <cell r="AE334">
            <v>3</v>
          </cell>
        </row>
        <row r="335">
          <cell r="A335" t="str">
            <v>A2045</v>
          </cell>
          <cell r="B335" t="str">
            <v>DEVI OKTAVIANI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31</v>
          </cell>
          <cell r="M335">
            <v>661</v>
          </cell>
          <cell r="N335">
            <v>94</v>
          </cell>
          <cell r="O335">
            <v>31</v>
          </cell>
          <cell r="P335">
            <v>782</v>
          </cell>
          <cell r="Q335">
            <v>128</v>
          </cell>
          <cell r="R335">
            <v>21</v>
          </cell>
          <cell r="S335">
            <v>463</v>
          </cell>
          <cell r="T335">
            <v>69</v>
          </cell>
          <cell r="U335" t="str">
            <v/>
          </cell>
          <cell r="V335" t="str">
            <v/>
          </cell>
          <cell r="W335" t="str">
            <v/>
          </cell>
          <cell r="X335">
            <v>83</v>
          </cell>
          <cell r="Y335">
            <v>1906</v>
          </cell>
          <cell r="Z335">
            <v>291</v>
          </cell>
          <cell r="AA335">
            <v>22.963855421686748</v>
          </cell>
          <cell r="AB335">
            <v>3.5060240963855422</v>
          </cell>
          <cell r="AC335">
            <v>1</v>
          </cell>
          <cell r="AD335">
            <v>2</v>
          </cell>
          <cell r="AE335">
            <v>2</v>
          </cell>
        </row>
        <row r="336">
          <cell r="A336" t="str">
            <v>A2583</v>
          </cell>
          <cell r="B336" t="str">
            <v>DWI RATNA YADITARA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 t="str">
            <v/>
          </cell>
          <cell r="V336" t="str">
            <v/>
          </cell>
          <cell r="W336" t="str">
            <v/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</row>
        <row r="337">
          <cell r="A337" t="str">
            <v>A2613</v>
          </cell>
          <cell r="B337" t="str">
            <v>DHEI KLAUDIYA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41</v>
          </cell>
          <cell r="M337">
            <v>960</v>
          </cell>
          <cell r="N337">
            <v>150</v>
          </cell>
          <cell r="O337">
            <v>42</v>
          </cell>
          <cell r="P337">
            <v>1163</v>
          </cell>
          <cell r="Q337">
            <v>174</v>
          </cell>
          <cell r="R337">
            <v>17</v>
          </cell>
          <cell r="S337">
            <v>398</v>
          </cell>
          <cell r="T337">
            <v>50</v>
          </cell>
          <cell r="U337" t="str">
            <v/>
          </cell>
          <cell r="V337" t="str">
            <v/>
          </cell>
          <cell r="W337" t="str">
            <v/>
          </cell>
          <cell r="X337">
            <v>100</v>
          </cell>
          <cell r="Y337">
            <v>2521</v>
          </cell>
          <cell r="Z337">
            <v>374</v>
          </cell>
          <cell r="AA337">
            <v>25.21</v>
          </cell>
          <cell r="AB337">
            <v>3.74</v>
          </cell>
          <cell r="AC337">
            <v>1</v>
          </cell>
          <cell r="AD337">
            <v>2</v>
          </cell>
          <cell r="AE337">
            <v>2</v>
          </cell>
        </row>
        <row r="338">
          <cell r="A338" t="str">
            <v>A2719</v>
          </cell>
          <cell r="B338" t="str">
            <v>DYAH AYU MIRA BELLA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32</v>
          </cell>
          <cell r="M338">
            <v>613</v>
          </cell>
          <cell r="N338">
            <v>88</v>
          </cell>
          <cell r="O338">
            <v>39</v>
          </cell>
          <cell r="P338">
            <v>901</v>
          </cell>
          <cell r="Q338">
            <v>165</v>
          </cell>
          <cell r="R338">
            <v>30</v>
          </cell>
          <cell r="S338">
            <v>807</v>
          </cell>
          <cell r="T338">
            <v>137</v>
          </cell>
          <cell r="U338">
            <v>20</v>
          </cell>
          <cell r="V338">
            <v>621</v>
          </cell>
          <cell r="W338">
            <v>456</v>
          </cell>
          <cell r="X338">
            <v>121</v>
          </cell>
          <cell r="Y338">
            <v>2942</v>
          </cell>
          <cell r="Z338">
            <v>846</v>
          </cell>
          <cell r="AA338">
            <v>24.314049586776861</v>
          </cell>
          <cell r="AB338">
            <v>6.9917355371900829</v>
          </cell>
          <cell r="AC338">
            <v>1</v>
          </cell>
          <cell r="AD338">
            <v>3</v>
          </cell>
          <cell r="AE338">
            <v>3</v>
          </cell>
        </row>
        <row r="339">
          <cell r="A339" t="str">
            <v>A3007</v>
          </cell>
          <cell r="B339" t="str">
            <v>MELLINDA VERAWATI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15</v>
          </cell>
          <cell r="M339">
            <v>341</v>
          </cell>
          <cell r="N339">
            <v>35</v>
          </cell>
          <cell r="O339">
            <v>7</v>
          </cell>
          <cell r="P339">
            <v>166</v>
          </cell>
          <cell r="Q339">
            <v>24</v>
          </cell>
          <cell r="R339">
            <v>39</v>
          </cell>
          <cell r="S339">
            <v>973</v>
          </cell>
          <cell r="T339">
            <v>147</v>
          </cell>
          <cell r="U339">
            <v>10</v>
          </cell>
          <cell r="V339">
            <v>185</v>
          </cell>
          <cell r="W339">
            <v>152</v>
          </cell>
          <cell r="X339">
            <v>71</v>
          </cell>
          <cell r="Y339">
            <v>1665</v>
          </cell>
          <cell r="Z339">
            <v>358</v>
          </cell>
          <cell r="AA339">
            <v>23.450704225352112</v>
          </cell>
          <cell r="AB339">
            <v>5.042253521126761</v>
          </cell>
          <cell r="AC339">
            <v>1</v>
          </cell>
          <cell r="AD339">
            <v>2</v>
          </cell>
          <cell r="AE339">
            <v>2</v>
          </cell>
        </row>
        <row r="340">
          <cell r="A340" t="str">
            <v>A3011</v>
          </cell>
          <cell r="B340" t="str">
            <v>MOCHAMMAD ARVEL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13</v>
          </cell>
          <cell r="M340">
            <v>214</v>
          </cell>
          <cell r="N340">
            <v>24</v>
          </cell>
          <cell r="O340">
            <v>7</v>
          </cell>
          <cell r="P340">
            <v>126</v>
          </cell>
          <cell r="Q340">
            <v>19</v>
          </cell>
          <cell r="R340">
            <v>0</v>
          </cell>
          <cell r="S340">
            <v>0</v>
          </cell>
          <cell r="T340">
            <v>0</v>
          </cell>
          <cell r="U340" t="str">
            <v/>
          </cell>
          <cell r="V340" t="str">
            <v/>
          </cell>
          <cell r="W340" t="str">
            <v/>
          </cell>
          <cell r="X340">
            <v>20</v>
          </cell>
          <cell r="Y340">
            <v>340</v>
          </cell>
          <cell r="Z340">
            <v>43</v>
          </cell>
          <cell r="AA340">
            <v>17</v>
          </cell>
          <cell r="AB340">
            <v>2.15</v>
          </cell>
          <cell r="AC340">
            <v>0</v>
          </cell>
          <cell r="AD340">
            <v>2</v>
          </cell>
          <cell r="AE340">
            <v>2</v>
          </cell>
        </row>
        <row r="341">
          <cell r="A341" t="str">
            <v>A3380</v>
          </cell>
          <cell r="B341" t="str">
            <v>KRISNITA YULI YANI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26</v>
          </cell>
          <cell r="M341">
            <v>397</v>
          </cell>
          <cell r="N341">
            <v>47</v>
          </cell>
          <cell r="O341">
            <v>13</v>
          </cell>
          <cell r="P341">
            <v>271</v>
          </cell>
          <cell r="Q341">
            <v>37</v>
          </cell>
          <cell r="R341">
            <v>5</v>
          </cell>
          <cell r="S341">
            <v>86</v>
          </cell>
          <cell r="T341">
            <v>12</v>
          </cell>
          <cell r="U341" t="str">
            <v/>
          </cell>
          <cell r="V341" t="str">
            <v/>
          </cell>
          <cell r="W341" t="str">
            <v/>
          </cell>
          <cell r="X341">
            <v>44</v>
          </cell>
          <cell r="Y341">
            <v>754</v>
          </cell>
          <cell r="Z341">
            <v>96</v>
          </cell>
          <cell r="AA341">
            <v>17.136363636363637</v>
          </cell>
          <cell r="AB341">
            <v>2.1818181818181817</v>
          </cell>
          <cell r="AC341">
            <v>0</v>
          </cell>
          <cell r="AD341">
            <v>2</v>
          </cell>
          <cell r="AE341">
            <v>2</v>
          </cell>
        </row>
        <row r="342">
          <cell r="A342" t="str">
            <v>A3558</v>
          </cell>
          <cell r="B342" t="str">
            <v>Andi Sofie Febrina Salshabila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30</v>
          </cell>
          <cell r="M342">
            <v>768</v>
          </cell>
          <cell r="N342">
            <v>117</v>
          </cell>
          <cell r="O342">
            <v>42</v>
          </cell>
          <cell r="P342">
            <v>1100</v>
          </cell>
          <cell r="Q342">
            <v>167</v>
          </cell>
          <cell r="R342">
            <v>38</v>
          </cell>
          <cell r="S342">
            <v>943</v>
          </cell>
          <cell r="T342">
            <v>160</v>
          </cell>
          <cell r="U342">
            <v>22</v>
          </cell>
          <cell r="V342">
            <v>501</v>
          </cell>
          <cell r="W342">
            <v>326</v>
          </cell>
          <cell r="X342">
            <v>132</v>
          </cell>
          <cell r="Y342">
            <v>3312</v>
          </cell>
          <cell r="Z342">
            <v>770</v>
          </cell>
          <cell r="AA342">
            <v>25.09090909090909</v>
          </cell>
          <cell r="AB342">
            <v>5.833333333333333</v>
          </cell>
          <cell r="AC342">
            <v>1</v>
          </cell>
          <cell r="AD342">
            <v>2</v>
          </cell>
          <cell r="AE342">
            <v>2</v>
          </cell>
        </row>
        <row r="343">
          <cell r="A343" t="str">
            <v>A3953</v>
          </cell>
          <cell r="B343" t="str">
            <v>NIUS PANGGI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20</v>
          </cell>
          <cell r="M343">
            <v>476</v>
          </cell>
          <cell r="N343">
            <v>61</v>
          </cell>
          <cell r="O343">
            <v>3</v>
          </cell>
          <cell r="P343">
            <v>50</v>
          </cell>
          <cell r="Q343">
            <v>2</v>
          </cell>
          <cell r="R343">
            <v>0</v>
          </cell>
          <cell r="S343">
            <v>0</v>
          </cell>
          <cell r="T343">
            <v>0</v>
          </cell>
          <cell r="U343" t="str">
            <v/>
          </cell>
          <cell r="V343" t="str">
            <v/>
          </cell>
          <cell r="W343" t="str">
            <v/>
          </cell>
          <cell r="X343">
            <v>23</v>
          </cell>
          <cell r="Y343">
            <v>526</v>
          </cell>
          <cell r="Z343">
            <v>63</v>
          </cell>
          <cell r="AA343">
            <v>22.869565217391305</v>
          </cell>
          <cell r="AB343">
            <v>2.7391304347826089</v>
          </cell>
          <cell r="AC343">
            <v>1</v>
          </cell>
          <cell r="AD343">
            <v>2</v>
          </cell>
          <cell r="AE343">
            <v>2</v>
          </cell>
        </row>
        <row r="344">
          <cell r="A344" t="str">
            <v>A4209</v>
          </cell>
          <cell r="B344" t="str">
            <v>ANTILTHA BAYU NUGRAHA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25</v>
          </cell>
          <cell r="M344">
            <v>401</v>
          </cell>
          <cell r="N344">
            <v>36</v>
          </cell>
          <cell r="O344">
            <v>26</v>
          </cell>
          <cell r="P344">
            <v>517</v>
          </cell>
          <cell r="Q344">
            <v>77</v>
          </cell>
          <cell r="R344">
            <v>23</v>
          </cell>
          <cell r="S344">
            <v>449</v>
          </cell>
          <cell r="T344">
            <v>68</v>
          </cell>
          <cell r="U344">
            <v>9</v>
          </cell>
          <cell r="V344">
            <v>187</v>
          </cell>
          <cell r="W344">
            <v>141</v>
          </cell>
          <cell r="X344">
            <v>83</v>
          </cell>
          <cell r="Y344">
            <v>1554</v>
          </cell>
          <cell r="Z344">
            <v>322</v>
          </cell>
          <cell r="AA344">
            <v>18.722891566265059</v>
          </cell>
          <cell r="AB344">
            <v>3.8795180722891565</v>
          </cell>
          <cell r="AC344">
            <v>0</v>
          </cell>
          <cell r="AD344">
            <v>2</v>
          </cell>
          <cell r="AE344">
            <v>2</v>
          </cell>
        </row>
        <row r="345">
          <cell r="A345" t="str">
            <v>A4211</v>
          </cell>
          <cell r="B345" t="str">
            <v>EASTIN SIMBOLON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12</v>
          </cell>
          <cell r="M345">
            <v>223</v>
          </cell>
          <cell r="N345">
            <v>26</v>
          </cell>
          <cell r="O345">
            <v>6</v>
          </cell>
          <cell r="P345">
            <v>97</v>
          </cell>
          <cell r="Q345">
            <v>10</v>
          </cell>
          <cell r="R345">
            <v>11</v>
          </cell>
          <cell r="S345">
            <v>219</v>
          </cell>
          <cell r="T345">
            <v>37</v>
          </cell>
          <cell r="U345">
            <v>7</v>
          </cell>
          <cell r="V345">
            <v>136</v>
          </cell>
          <cell r="W345">
            <v>78</v>
          </cell>
          <cell r="X345">
            <v>36</v>
          </cell>
          <cell r="Y345">
            <v>675</v>
          </cell>
          <cell r="Z345">
            <v>151</v>
          </cell>
          <cell r="AA345">
            <v>18.75</v>
          </cell>
          <cell r="AB345">
            <v>4.1944444444444446</v>
          </cell>
          <cell r="AC345">
            <v>0</v>
          </cell>
          <cell r="AD345">
            <v>2</v>
          </cell>
          <cell r="AE345">
            <v>2</v>
          </cell>
        </row>
        <row r="346">
          <cell r="A346" t="str">
            <v>A4212</v>
          </cell>
          <cell r="B346" t="str">
            <v>ERMA WATI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31</v>
          </cell>
          <cell r="M346">
            <v>670</v>
          </cell>
          <cell r="N346">
            <v>79</v>
          </cell>
          <cell r="O346">
            <v>26</v>
          </cell>
          <cell r="P346">
            <v>633</v>
          </cell>
          <cell r="Q346">
            <v>69</v>
          </cell>
          <cell r="R346">
            <v>0</v>
          </cell>
          <cell r="S346">
            <v>0</v>
          </cell>
          <cell r="T346">
            <v>0</v>
          </cell>
          <cell r="U346" t="str">
            <v/>
          </cell>
          <cell r="V346" t="str">
            <v/>
          </cell>
          <cell r="W346" t="str">
            <v/>
          </cell>
          <cell r="X346">
            <v>57</v>
          </cell>
          <cell r="Y346">
            <v>1303</v>
          </cell>
          <cell r="Z346">
            <v>148</v>
          </cell>
          <cell r="AA346">
            <v>22.859649122807017</v>
          </cell>
          <cell r="AB346">
            <v>2.5964912280701755</v>
          </cell>
          <cell r="AC346">
            <v>1</v>
          </cell>
          <cell r="AD346">
            <v>2</v>
          </cell>
          <cell r="AE346">
            <v>2</v>
          </cell>
        </row>
        <row r="347">
          <cell r="A347" t="str">
            <v>A4214</v>
          </cell>
          <cell r="B347" t="str">
            <v>MUTIA ULFA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20</v>
          </cell>
          <cell r="M347">
            <v>481</v>
          </cell>
          <cell r="N347">
            <v>76</v>
          </cell>
          <cell r="O347">
            <v>23</v>
          </cell>
          <cell r="P347">
            <v>579</v>
          </cell>
          <cell r="Q347">
            <v>85</v>
          </cell>
          <cell r="R347">
            <v>0</v>
          </cell>
          <cell r="S347">
            <v>0</v>
          </cell>
          <cell r="T347">
            <v>0</v>
          </cell>
          <cell r="U347" t="str">
            <v/>
          </cell>
          <cell r="V347" t="str">
            <v/>
          </cell>
          <cell r="W347" t="str">
            <v/>
          </cell>
          <cell r="X347">
            <v>43</v>
          </cell>
          <cell r="Y347">
            <v>1060</v>
          </cell>
          <cell r="Z347">
            <v>161</v>
          </cell>
          <cell r="AA347">
            <v>24.651162790697676</v>
          </cell>
          <cell r="AB347">
            <v>3.7441860465116279</v>
          </cell>
          <cell r="AC347">
            <v>1</v>
          </cell>
          <cell r="AD347">
            <v>2</v>
          </cell>
          <cell r="AE347">
            <v>2</v>
          </cell>
        </row>
        <row r="348">
          <cell r="A348" t="str">
            <v>A4217</v>
          </cell>
          <cell r="B348" t="str">
            <v>ROFIYU ANGGRAINI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9</v>
          </cell>
          <cell r="M348">
            <v>180</v>
          </cell>
          <cell r="N348">
            <v>21</v>
          </cell>
          <cell r="O348">
            <v>10</v>
          </cell>
          <cell r="P348">
            <v>329</v>
          </cell>
          <cell r="Q348">
            <v>48</v>
          </cell>
          <cell r="R348">
            <v>36</v>
          </cell>
          <cell r="S348">
            <v>997</v>
          </cell>
          <cell r="T348">
            <v>167</v>
          </cell>
          <cell r="U348">
            <v>21</v>
          </cell>
          <cell r="V348">
            <v>499</v>
          </cell>
          <cell r="W348">
            <v>382</v>
          </cell>
          <cell r="X348">
            <v>76</v>
          </cell>
          <cell r="Y348">
            <v>2005</v>
          </cell>
          <cell r="Z348">
            <v>618</v>
          </cell>
          <cell r="AA348">
            <v>26.381578947368421</v>
          </cell>
          <cell r="AB348">
            <v>8.1315789473684212</v>
          </cell>
          <cell r="AC348">
            <v>2</v>
          </cell>
          <cell r="AD348">
            <v>4</v>
          </cell>
          <cell r="AE348">
            <v>4</v>
          </cell>
        </row>
        <row r="349">
          <cell r="A349" t="str">
            <v>A4231</v>
          </cell>
          <cell r="B349" t="str">
            <v>WAHYU RHAMADONI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1</v>
          </cell>
          <cell r="M349">
            <v>0</v>
          </cell>
          <cell r="N349">
            <v>0</v>
          </cell>
          <cell r="O349">
            <v>2</v>
          </cell>
          <cell r="P349">
            <v>5</v>
          </cell>
          <cell r="Q349">
            <v>1</v>
          </cell>
          <cell r="R349">
            <v>0</v>
          </cell>
          <cell r="S349">
            <v>0</v>
          </cell>
          <cell r="T349">
            <v>0</v>
          </cell>
          <cell r="U349" t="str">
            <v/>
          </cell>
          <cell r="V349" t="str">
            <v/>
          </cell>
          <cell r="W349" t="str">
            <v/>
          </cell>
          <cell r="X349">
            <v>3</v>
          </cell>
          <cell r="Y349">
            <v>5</v>
          </cell>
          <cell r="Z349">
            <v>1</v>
          </cell>
          <cell r="AA349">
            <v>1.6666666666666667</v>
          </cell>
          <cell r="AB349">
            <v>0.33333333333333331</v>
          </cell>
          <cell r="AC349">
            <v>0</v>
          </cell>
          <cell r="AD349">
            <v>0</v>
          </cell>
          <cell r="AE349">
            <v>0</v>
          </cell>
        </row>
        <row r="350">
          <cell r="A350" t="str">
            <v>A2782</v>
          </cell>
          <cell r="B350" t="str">
            <v>ADRIAL RAMDHANI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21</v>
          </cell>
          <cell r="M350">
            <v>488</v>
          </cell>
          <cell r="N350">
            <v>76</v>
          </cell>
          <cell r="O350">
            <v>33</v>
          </cell>
          <cell r="P350">
            <v>856</v>
          </cell>
          <cell r="Q350">
            <v>126</v>
          </cell>
          <cell r="R350">
            <v>31</v>
          </cell>
          <cell r="S350">
            <v>815</v>
          </cell>
          <cell r="T350">
            <v>169</v>
          </cell>
          <cell r="U350">
            <v>15</v>
          </cell>
          <cell r="V350">
            <v>326</v>
          </cell>
          <cell r="W350">
            <v>244</v>
          </cell>
          <cell r="X350">
            <v>100</v>
          </cell>
          <cell r="Y350">
            <v>2485</v>
          </cell>
          <cell r="Z350">
            <v>615</v>
          </cell>
          <cell r="AA350">
            <v>24.85</v>
          </cell>
          <cell r="AB350">
            <v>6.15</v>
          </cell>
          <cell r="AC350">
            <v>1</v>
          </cell>
          <cell r="AD350">
            <v>3</v>
          </cell>
          <cell r="AE350">
            <v>3</v>
          </cell>
        </row>
        <row r="351">
          <cell r="A351" t="str">
            <v>A3999</v>
          </cell>
          <cell r="B351" t="str">
            <v>MIKHA MAMORU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19</v>
          </cell>
          <cell r="M351">
            <v>428</v>
          </cell>
          <cell r="N351">
            <v>69</v>
          </cell>
          <cell r="O351">
            <v>25</v>
          </cell>
          <cell r="P351">
            <v>611</v>
          </cell>
          <cell r="Q351">
            <v>89</v>
          </cell>
          <cell r="R351">
            <v>35</v>
          </cell>
          <cell r="S351">
            <v>979</v>
          </cell>
          <cell r="T351">
            <v>160</v>
          </cell>
          <cell r="U351">
            <v>18</v>
          </cell>
          <cell r="V351">
            <v>521</v>
          </cell>
          <cell r="W351">
            <v>327</v>
          </cell>
          <cell r="X351">
            <v>97</v>
          </cell>
          <cell r="Y351">
            <v>2539</v>
          </cell>
          <cell r="Z351">
            <v>645</v>
          </cell>
          <cell r="AA351">
            <v>26.175257731958762</v>
          </cell>
          <cell r="AB351">
            <v>6.6494845360824746</v>
          </cell>
          <cell r="AC351">
            <v>2</v>
          </cell>
          <cell r="AD351">
            <v>3</v>
          </cell>
          <cell r="AE351">
            <v>3</v>
          </cell>
        </row>
        <row r="352">
          <cell r="A352" t="str">
            <v>A4232</v>
          </cell>
          <cell r="B352" t="str">
            <v>FARICA KARIN BUTSAINA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1</v>
          </cell>
          <cell r="M352">
            <v>14</v>
          </cell>
          <cell r="N352">
            <v>1</v>
          </cell>
          <cell r="O352">
            <v>15</v>
          </cell>
          <cell r="P352">
            <v>233</v>
          </cell>
          <cell r="Q352">
            <v>39</v>
          </cell>
          <cell r="R352">
            <v>13</v>
          </cell>
          <cell r="S352">
            <v>342</v>
          </cell>
          <cell r="T352">
            <v>50</v>
          </cell>
          <cell r="U352">
            <v>10</v>
          </cell>
          <cell r="V352">
            <v>166</v>
          </cell>
          <cell r="W352">
            <v>107</v>
          </cell>
          <cell r="X352">
            <v>39</v>
          </cell>
          <cell r="Y352">
            <v>755</v>
          </cell>
          <cell r="Z352">
            <v>197</v>
          </cell>
          <cell r="AA352">
            <v>19.358974358974358</v>
          </cell>
          <cell r="AB352">
            <v>5.0512820512820511</v>
          </cell>
          <cell r="AC352">
            <v>1</v>
          </cell>
          <cell r="AD352">
            <v>2</v>
          </cell>
          <cell r="AE352">
            <v>2</v>
          </cell>
        </row>
        <row r="353">
          <cell r="A353" t="str">
            <v>A4264</v>
          </cell>
          <cell r="B353" t="str">
            <v>MIA ANTIKA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17</v>
          </cell>
          <cell r="M353">
            <v>295</v>
          </cell>
          <cell r="N353">
            <v>42</v>
          </cell>
          <cell r="O353">
            <v>38</v>
          </cell>
          <cell r="P353">
            <v>849</v>
          </cell>
          <cell r="Q353">
            <v>131</v>
          </cell>
          <cell r="R353">
            <v>0</v>
          </cell>
          <cell r="S353">
            <v>0</v>
          </cell>
          <cell r="T353">
            <v>0</v>
          </cell>
          <cell r="U353" t="str">
            <v/>
          </cell>
          <cell r="V353" t="str">
            <v/>
          </cell>
          <cell r="W353" t="str">
            <v/>
          </cell>
          <cell r="X353">
            <v>55</v>
          </cell>
          <cell r="Y353">
            <v>1144</v>
          </cell>
          <cell r="Z353">
            <v>173</v>
          </cell>
          <cell r="AA353">
            <v>20.8</v>
          </cell>
          <cell r="AB353">
            <v>3.1454545454545455</v>
          </cell>
          <cell r="AC353">
            <v>1</v>
          </cell>
          <cell r="AD353">
            <v>2</v>
          </cell>
          <cell r="AE353">
            <v>2</v>
          </cell>
        </row>
        <row r="354">
          <cell r="A354" t="str">
            <v>A4265</v>
          </cell>
          <cell r="B354" t="str">
            <v>NILAM SARI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15</v>
          </cell>
          <cell r="M354">
            <v>292</v>
          </cell>
          <cell r="N354">
            <v>43</v>
          </cell>
          <cell r="O354">
            <v>40</v>
          </cell>
          <cell r="P354">
            <v>893</v>
          </cell>
          <cell r="Q354">
            <v>146</v>
          </cell>
          <cell r="R354">
            <v>0</v>
          </cell>
          <cell r="S354">
            <v>0</v>
          </cell>
          <cell r="T354">
            <v>0</v>
          </cell>
          <cell r="U354" t="str">
            <v/>
          </cell>
          <cell r="V354" t="str">
            <v/>
          </cell>
          <cell r="W354" t="str">
            <v/>
          </cell>
          <cell r="X354">
            <v>55</v>
          </cell>
          <cell r="Y354">
            <v>1185</v>
          </cell>
          <cell r="Z354">
            <v>189</v>
          </cell>
          <cell r="AA354">
            <v>21.545454545454547</v>
          </cell>
          <cell r="AB354">
            <v>3.4363636363636365</v>
          </cell>
          <cell r="AC354">
            <v>1</v>
          </cell>
          <cell r="AD354">
            <v>2</v>
          </cell>
          <cell r="AE354">
            <v>2</v>
          </cell>
        </row>
        <row r="355">
          <cell r="A355" t="str">
            <v>A4330</v>
          </cell>
          <cell r="B355" t="str">
            <v>MUHAMMAD ALDI RIZAL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2</v>
          </cell>
          <cell r="P355">
            <v>35</v>
          </cell>
          <cell r="Q355">
            <v>2</v>
          </cell>
          <cell r="R355">
            <v>0</v>
          </cell>
          <cell r="S355">
            <v>0</v>
          </cell>
          <cell r="T355">
            <v>0</v>
          </cell>
          <cell r="U355" t="str">
            <v/>
          </cell>
          <cell r="V355" t="str">
            <v/>
          </cell>
          <cell r="W355" t="str">
            <v/>
          </cell>
          <cell r="X355">
            <v>2</v>
          </cell>
          <cell r="Y355">
            <v>35</v>
          </cell>
          <cell r="Z355">
            <v>2</v>
          </cell>
          <cell r="AA355">
            <v>17.5</v>
          </cell>
          <cell r="AB355">
            <v>1</v>
          </cell>
          <cell r="AC355">
            <v>0</v>
          </cell>
          <cell r="AD355">
            <v>0</v>
          </cell>
          <cell r="AE355">
            <v>0</v>
          </cell>
        </row>
        <row r="356">
          <cell r="A356" t="str">
            <v>A4329</v>
          </cell>
          <cell r="B356" t="str">
            <v>MARIA BASILIA WUNGA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5</v>
          </cell>
          <cell r="P356">
            <v>61</v>
          </cell>
          <cell r="Q356">
            <v>5</v>
          </cell>
          <cell r="R356">
            <v>0</v>
          </cell>
          <cell r="S356">
            <v>0</v>
          </cell>
          <cell r="T356">
            <v>0</v>
          </cell>
          <cell r="U356" t="str">
            <v/>
          </cell>
          <cell r="V356" t="str">
            <v/>
          </cell>
          <cell r="W356" t="str">
            <v/>
          </cell>
          <cell r="X356">
            <v>5</v>
          </cell>
          <cell r="Y356">
            <v>61</v>
          </cell>
          <cell r="Z356">
            <v>5</v>
          </cell>
          <cell r="AA356">
            <v>12.2</v>
          </cell>
          <cell r="AB356">
            <v>1</v>
          </cell>
          <cell r="AC356">
            <v>0</v>
          </cell>
          <cell r="AD356">
            <v>0</v>
          </cell>
          <cell r="AE356">
            <v>0</v>
          </cell>
        </row>
        <row r="357">
          <cell r="A357" t="str">
            <v>A4331</v>
          </cell>
          <cell r="B357" t="str">
            <v>SATRIA SANDY QODLYZZAKA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8</v>
          </cell>
          <cell r="P357">
            <v>172</v>
          </cell>
          <cell r="Q357">
            <v>21</v>
          </cell>
          <cell r="R357">
            <v>13</v>
          </cell>
          <cell r="S357">
            <v>258</v>
          </cell>
          <cell r="T357">
            <v>39</v>
          </cell>
          <cell r="U357">
            <v>5</v>
          </cell>
          <cell r="V357">
            <v>81</v>
          </cell>
          <cell r="W357">
            <v>50</v>
          </cell>
          <cell r="X357">
            <v>26</v>
          </cell>
          <cell r="Y357">
            <v>511</v>
          </cell>
          <cell r="Z357">
            <v>110</v>
          </cell>
          <cell r="AA357">
            <v>19.653846153846153</v>
          </cell>
          <cell r="AB357">
            <v>4.2307692307692308</v>
          </cell>
          <cell r="AC357">
            <v>1</v>
          </cell>
          <cell r="AD357">
            <v>2</v>
          </cell>
          <cell r="AE357">
            <v>2</v>
          </cell>
        </row>
        <row r="358">
          <cell r="A358" t="str">
            <v>A0610</v>
          </cell>
          <cell r="B358" t="str">
            <v>MARGARETA INDAH PERMATASARI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33</v>
          </cell>
          <cell r="S358">
            <v>883</v>
          </cell>
          <cell r="T358">
            <v>158</v>
          </cell>
          <cell r="U358">
            <v>18</v>
          </cell>
          <cell r="V358">
            <v>359</v>
          </cell>
          <cell r="W358">
            <v>267</v>
          </cell>
          <cell r="X358">
            <v>51</v>
          </cell>
          <cell r="Y358">
            <v>1242</v>
          </cell>
          <cell r="Z358">
            <v>425</v>
          </cell>
          <cell r="AA358">
            <v>24.352941176470587</v>
          </cell>
          <cell r="AB358">
            <v>8.3333333333333339</v>
          </cell>
          <cell r="AC358">
            <v>1</v>
          </cell>
          <cell r="AD358">
            <v>4</v>
          </cell>
          <cell r="AE358">
            <v>4</v>
          </cell>
        </row>
        <row r="359">
          <cell r="A359" t="str">
            <v>A1650</v>
          </cell>
          <cell r="B359" t="str">
            <v>RISKA PUTRI ADELIA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4</v>
          </cell>
          <cell r="S359">
            <v>48</v>
          </cell>
          <cell r="T359">
            <v>6</v>
          </cell>
          <cell r="U359">
            <v>4</v>
          </cell>
          <cell r="V359">
            <v>40</v>
          </cell>
          <cell r="W359">
            <v>27</v>
          </cell>
          <cell r="X359">
            <v>8</v>
          </cell>
          <cell r="Y359">
            <v>88</v>
          </cell>
          <cell r="Z359">
            <v>33</v>
          </cell>
          <cell r="AA359">
            <v>11</v>
          </cell>
          <cell r="AB359">
            <v>4.125</v>
          </cell>
          <cell r="AC359">
            <v>0</v>
          </cell>
          <cell r="AD359">
            <v>2</v>
          </cell>
          <cell r="AE359">
            <v>2</v>
          </cell>
        </row>
        <row r="360">
          <cell r="A360" t="str">
            <v>A4413</v>
          </cell>
          <cell r="B360" t="str">
            <v>KUSTI ANA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11</v>
          </cell>
          <cell r="S360">
            <v>162</v>
          </cell>
          <cell r="T360">
            <v>37</v>
          </cell>
          <cell r="U360">
            <v>18</v>
          </cell>
          <cell r="V360">
            <v>265</v>
          </cell>
          <cell r="W360">
            <v>170</v>
          </cell>
          <cell r="X360">
            <v>29</v>
          </cell>
          <cell r="Y360">
            <v>427</v>
          </cell>
          <cell r="Z360">
            <v>207</v>
          </cell>
          <cell r="AA360">
            <v>14.724137931034482</v>
          </cell>
          <cell r="AB360">
            <v>7.1379310344827589</v>
          </cell>
          <cell r="AC360">
            <v>0</v>
          </cell>
          <cell r="AD360">
            <v>3</v>
          </cell>
          <cell r="AE360">
            <v>3</v>
          </cell>
        </row>
        <row r="361">
          <cell r="A361" t="str">
            <v>A4414</v>
          </cell>
          <cell r="B361" t="str">
            <v>DHIEMAS PRIYAGUNG MANALU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3</v>
          </cell>
          <cell r="S361">
            <v>72</v>
          </cell>
          <cell r="T361">
            <v>15</v>
          </cell>
          <cell r="U361">
            <v>9</v>
          </cell>
          <cell r="V361">
            <v>225</v>
          </cell>
          <cell r="W361">
            <v>165</v>
          </cell>
          <cell r="X361">
            <v>12</v>
          </cell>
          <cell r="Y361">
            <v>297</v>
          </cell>
          <cell r="Z361">
            <v>180</v>
          </cell>
          <cell r="AA361">
            <v>24.75</v>
          </cell>
          <cell r="AB361">
            <v>15</v>
          </cell>
          <cell r="AC361">
            <v>1</v>
          </cell>
          <cell r="AD361">
            <v>4</v>
          </cell>
          <cell r="AE361">
            <v>4</v>
          </cell>
        </row>
        <row r="362">
          <cell r="A362" t="str">
            <v>A4415</v>
          </cell>
          <cell r="B362" t="str">
            <v>VENI RAHMAN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10</v>
          </cell>
          <cell r="V362">
            <v>169</v>
          </cell>
          <cell r="W362">
            <v>127</v>
          </cell>
          <cell r="X362">
            <v>10</v>
          </cell>
          <cell r="Y362">
            <v>169</v>
          </cell>
          <cell r="Z362">
            <v>127</v>
          </cell>
          <cell r="AA362">
            <v>16.899999999999999</v>
          </cell>
          <cell r="AB362">
            <v>12.7</v>
          </cell>
          <cell r="AC362">
            <v>0</v>
          </cell>
          <cell r="AD362">
            <v>4</v>
          </cell>
          <cell r="AE362">
            <v>4</v>
          </cell>
        </row>
        <row r="363">
          <cell r="A363" t="str">
            <v>A4480</v>
          </cell>
          <cell r="B363" t="str">
            <v>MALINDA APRILIANI P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7</v>
          </cell>
          <cell r="V363">
            <v>145</v>
          </cell>
          <cell r="W363">
            <v>86</v>
          </cell>
          <cell r="X363">
            <v>7</v>
          </cell>
          <cell r="Y363">
            <v>145</v>
          </cell>
          <cell r="Z363">
            <v>86</v>
          </cell>
          <cell r="AA363">
            <v>20.714285714285715</v>
          </cell>
          <cell r="AB363">
            <v>12.285714285714286</v>
          </cell>
          <cell r="AC363">
            <v>1</v>
          </cell>
          <cell r="AD363">
            <v>4</v>
          </cell>
          <cell r="AE363">
            <v>4</v>
          </cell>
        </row>
        <row r="364">
          <cell r="A364" t="str">
            <v>A4478</v>
          </cell>
          <cell r="B364" t="str">
            <v>DWI MUSTIKA WATI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4</v>
          </cell>
          <cell r="V364">
            <v>88</v>
          </cell>
          <cell r="W364">
            <v>63</v>
          </cell>
          <cell r="X364">
            <v>4</v>
          </cell>
          <cell r="Y364">
            <v>88</v>
          </cell>
          <cell r="Z364">
            <v>63</v>
          </cell>
          <cell r="AA364">
            <v>22</v>
          </cell>
          <cell r="AB364">
            <v>15.75</v>
          </cell>
          <cell r="AC364">
            <v>1</v>
          </cell>
          <cell r="AD364">
            <v>4</v>
          </cell>
          <cell r="AE364">
            <v>4</v>
          </cell>
        </row>
      </sheetData>
      <sheetData sheetId="6" refreshError="1">
        <row r="2">
          <cell r="A2" t="str">
            <v>NPK</v>
          </cell>
          <cell r="B2" t="str">
            <v>NAMA</v>
          </cell>
          <cell r="C2" t="str">
            <v>GRADING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 t="str">
            <v>TOTAL SLOT</v>
          </cell>
          <cell r="R2" t="str">
            <v>TOTAL AAV</v>
          </cell>
          <cell r="S2" t="str">
            <v>AAV/SLOT</v>
          </cell>
          <cell r="T2" t="str">
            <v>GRADING</v>
          </cell>
        </row>
        <row r="3">
          <cell r="A3">
            <v>0</v>
          </cell>
          <cell r="B3">
            <v>0</v>
          </cell>
          <cell r="C3" t="str">
            <v>P2 JUN</v>
          </cell>
          <cell r="D3">
            <v>0</v>
          </cell>
          <cell r="E3" t="str">
            <v>JUL</v>
          </cell>
          <cell r="F3">
            <v>0</v>
          </cell>
          <cell r="G3" t="str">
            <v>AUG</v>
          </cell>
          <cell r="H3">
            <v>0</v>
          </cell>
          <cell r="I3" t="str">
            <v>SEP</v>
          </cell>
          <cell r="J3">
            <v>0</v>
          </cell>
          <cell r="K3" t="str">
            <v>OKT</v>
          </cell>
          <cell r="L3">
            <v>0</v>
          </cell>
          <cell r="M3" t="str">
            <v>NOV</v>
          </cell>
          <cell r="N3">
            <v>0</v>
          </cell>
          <cell r="O3" t="str">
            <v>P1 DES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</row>
        <row r="4">
          <cell r="A4">
            <v>0</v>
          </cell>
          <cell r="B4">
            <v>0</v>
          </cell>
          <cell r="C4" t="str">
            <v>SLOT</v>
          </cell>
          <cell r="D4" t="str">
            <v>AAV</v>
          </cell>
          <cell r="E4" t="str">
            <v>SLOT</v>
          </cell>
          <cell r="F4" t="str">
            <v>AAV</v>
          </cell>
          <cell r="G4" t="str">
            <v>SLOT</v>
          </cell>
          <cell r="H4" t="str">
            <v>AAV</v>
          </cell>
          <cell r="I4" t="str">
            <v>SLOT</v>
          </cell>
          <cell r="J4" t="str">
            <v>AAV</v>
          </cell>
          <cell r="K4" t="str">
            <v>SLOT</v>
          </cell>
          <cell r="L4" t="str">
            <v>AAV</v>
          </cell>
          <cell r="M4" t="str">
            <v>SLOT</v>
          </cell>
          <cell r="N4" t="str">
            <v>AAV</v>
          </cell>
          <cell r="O4" t="str">
            <v>SLOT</v>
          </cell>
          <cell r="P4" t="str">
            <v>AAV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</row>
        <row r="5">
          <cell r="A5">
            <v>90223</v>
          </cell>
          <cell r="B5" t="str">
            <v>DIEGO RISTYA PRAKOSA</v>
          </cell>
          <cell r="C5" t="str">
            <v>-</v>
          </cell>
          <cell r="D5" t="str">
            <v>-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 t="str">
            <v>-</v>
          </cell>
          <cell r="P5" t="str">
            <v>-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</row>
        <row r="6">
          <cell r="A6">
            <v>90170</v>
          </cell>
          <cell r="B6" t="str">
            <v>AMRI ROHMATINI</v>
          </cell>
          <cell r="C6">
            <v>12</v>
          </cell>
          <cell r="D6">
            <v>518</v>
          </cell>
          <cell r="E6">
            <v>24</v>
          </cell>
          <cell r="F6">
            <v>952</v>
          </cell>
          <cell r="G6">
            <v>25</v>
          </cell>
          <cell r="H6">
            <v>1043</v>
          </cell>
          <cell r="I6">
            <v>22</v>
          </cell>
          <cell r="J6">
            <v>988</v>
          </cell>
          <cell r="K6">
            <v>27</v>
          </cell>
          <cell r="L6">
            <v>1008</v>
          </cell>
          <cell r="M6">
            <v>25</v>
          </cell>
          <cell r="N6">
            <v>1057</v>
          </cell>
          <cell r="O6">
            <v>12</v>
          </cell>
          <cell r="P6">
            <v>449</v>
          </cell>
          <cell r="Q6">
            <v>147</v>
          </cell>
          <cell r="R6">
            <v>6015</v>
          </cell>
          <cell r="S6">
            <v>40.918367346938773</v>
          </cell>
          <cell r="T6">
            <v>3</v>
          </cell>
        </row>
        <row r="7">
          <cell r="A7">
            <v>92153</v>
          </cell>
          <cell r="B7" t="str">
            <v>AMALIA LARASATI</v>
          </cell>
          <cell r="C7" t="str">
            <v>-</v>
          </cell>
          <cell r="D7" t="str">
            <v>-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 t="str">
            <v>-</v>
          </cell>
          <cell r="P7" t="str">
            <v>-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A8">
            <v>90279</v>
          </cell>
          <cell r="B8" t="str">
            <v>SUTRIA NINGRUM</v>
          </cell>
          <cell r="C8" t="str">
            <v>-</v>
          </cell>
          <cell r="D8" t="str">
            <v>-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P8" t="str">
            <v>-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A9">
            <v>90547</v>
          </cell>
          <cell r="B9" t="str">
            <v>DHIMAS FAJAR</v>
          </cell>
          <cell r="C9" t="str">
            <v>-</v>
          </cell>
          <cell r="D9" t="str">
            <v>-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 t="str">
            <v>-</v>
          </cell>
          <cell r="P9" t="str">
            <v>-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</row>
        <row r="10">
          <cell r="A10">
            <v>90556</v>
          </cell>
          <cell r="B10" t="str">
            <v>ISIDORUS MARCHO</v>
          </cell>
          <cell r="C10" t="str">
            <v>-</v>
          </cell>
          <cell r="D10" t="str">
            <v>-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 t="str">
            <v>-</v>
          </cell>
          <cell r="P10" t="str">
            <v>-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>
            <v>90568</v>
          </cell>
          <cell r="B11" t="str">
            <v>FADHLY RADITYA PUTRA</v>
          </cell>
          <cell r="C11" t="str">
            <v>-</v>
          </cell>
          <cell r="D11" t="str">
            <v>-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 t="str">
            <v>-</v>
          </cell>
          <cell r="P11" t="str">
            <v>-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A12">
            <v>90557</v>
          </cell>
          <cell r="B12" t="str">
            <v>TIFANI EKA ALCISHA</v>
          </cell>
          <cell r="C12">
            <v>19</v>
          </cell>
          <cell r="D12">
            <v>1061</v>
          </cell>
          <cell r="E12">
            <v>40</v>
          </cell>
          <cell r="F12">
            <v>2039</v>
          </cell>
          <cell r="G12">
            <v>34</v>
          </cell>
          <cell r="H12">
            <v>1857</v>
          </cell>
          <cell r="I12">
            <v>30</v>
          </cell>
          <cell r="J12">
            <v>1625</v>
          </cell>
          <cell r="K12">
            <v>36</v>
          </cell>
          <cell r="L12">
            <v>1746</v>
          </cell>
          <cell r="M12">
            <v>34</v>
          </cell>
          <cell r="N12">
            <v>1913</v>
          </cell>
          <cell r="O12">
            <v>18</v>
          </cell>
          <cell r="P12">
            <v>900</v>
          </cell>
          <cell r="Q12">
            <v>211</v>
          </cell>
          <cell r="R12">
            <v>11141</v>
          </cell>
          <cell r="S12">
            <v>52.800947867298575</v>
          </cell>
          <cell r="T12">
            <v>3</v>
          </cell>
        </row>
        <row r="13">
          <cell r="A13">
            <v>90552</v>
          </cell>
          <cell r="B13" t="str">
            <v>MARIA ROSARIA DEWI RATNA TIMUR</v>
          </cell>
          <cell r="C13">
            <v>5</v>
          </cell>
          <cell r="D13">
            <v>235</v>
          </cell>
          <cell r="E13">
            <v>8</v>
          </cell>
          <cell r="F13">
            <v>337</v>
          </cell>
          <cell r="G13">
            <v>12</v>
          </cell>
          <cell r="H13">
            <v>507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P13" t="str">
            <v>-</v>
          </cell>
          <cell r="Q13">
            <v>25</v>
          </cell>
          <cell r="R13">
            <v>1079</v>
          </cell>
          <cell r="S13">
            <v>43.16</v>
          </cell>
          <cell r="T13">
            <v>3</v>
          </cell>
        </row>
        <row r="14">
          <cell r="A14">
            <v>90693</v>
          </cell>
          <cell r="B14" t="str">
            <v>SALMA RIZQAN</v>
          </cell>
          <cell r="C14" t="str">
            <v>-</v>
          </cell>
          <cell r="D14" t="str">
            <v>-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 t="str">
            <v>-</v>
          </cell>
          <cell r="P14" t="str">
            <v>-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A15">
            <v>90716</v>
          </cell>
          <cell r="B15" t="str">
            <v>NIKITA SWASTIKA</v>
          </cell>
          <cell r="C15">
            <v>7</v>
          </cell>
          <cell r="D15">
            <v>286</v>
          </cell>
          <cell r="E15">
            <v>18</v>
          </cell>
          <cell r="F15">
            <v>704</v>
          </cell>
          <cell r="G15">
            <v>32</v>
          </cell>
          <cell r="H15">
            <v>1485</v>
          </cell>
          <cell r="I15">
            <v>31</v>
          </cell>
          <cell r="J15">
            <v>1364</v>
          </cell>
          <cell r="K15">
            <v>36</v>
          </cell>
          <cell r="L15">
            <v>1426</v>
          </cell>
          <cell r="M15">
            <v>0</v>
          </cell>
          <cell r="N15">
            <v>0</v>
          </cell>
          <cell r="O15" t="str">
            <v>-</v>
          </cell>
          <cell r="P15" t="str">
            <v>-</v>
          </cell>
          <cell r="Q15">
            <v>124</v>
          </cell>
          <cell r="R15">
            <v>5265</v>
          </cell>
          <cell r="S15">
            <v>42.45967741935484</v>
          </cell>
          <cell r="T15">
            <v>3</v>
          </cell>
        </row>
        <row r="16">
          <cell r="A16">
            <v>92572</v>
          </cell>
          <cell r="B16" t="str">
            <v>OSVANDRI</v>
          </cell>
          <cell r="C16" t="str">
            <v>-</v>
          </cell>
          <cell r="D16" t="str">
            <v>-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 t="str">
            <v>-</v>
          </cell>
          <cell r="P16" t="str">
            <v>-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A17">
            <v>90553</v>
          </cell>
          <cell r="B17" t="str">
            <v>GALIH ERNAWATI WIBAWA</v>
          </cell>
          <cell r="C17" t="str">
            <v>-</v>
          </cell>
          <cell r="D17" t="str">
            <v>-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 t="str">
            <v>-</v>
          </cell>
          <cell r="P17" t="str">
            <v>-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>
            <v>90565</v>
          </cell>
          <cell r="B18" t="str">
            <v>ELISABETH YOVITA NATHANIA</v>
          </cell>
          <cell r="C18" t="str">
            <v>-</v>
          </cell>
          <cell r="D18" t="str">
            <v>-</v>
          </cell>
          <cell r="E18">
            <v>0</v>
          </cell>
          <cell r="F18">
            <v>0</v>
          </cell>
          <cell r="G18">
            <v>20</v>
          </cell>
          <cell r="H18">
            <v>889</v>
          </cell>
          <cell r="I18">
            <v>43</v>
          </cell>
          <cell r="J18">
            <v>1752</v>
          </cell>
          <cell r="K18">
            <v>30</v>
          </cell>
          <cell r="L18">
            <v>1016</v>
          </cell>
          <cell r="M18">
            <v>35</v>
          </cell>
          <cell r="N18">
            <v>1461</v>
          </cell>
          <cell r="O18">
            <v>11</v>
          </cell>
          <cell r="P18">
            <v>423</v>
          </cell>
          <cell r="Q18">
            <v>139</v>
          </cell>
          <cell r="R18">
            <v>5541</v>
          </cell>
          <cell r="S18">
            <v>39.863309352517987</v>
          </cell>
          <cell r="T18">
            <v>2</v>
          </cell>
        </row>
        <row r="19">
          <cell r="A19">
            <v>92479</v>
          </cell>
          <cell r="B19" t="str">
            <v>ELISA JAYANTI LESTARI</v>
          </cell>
          <cell r="C19" t="str">
            <v>-</v>
          </cell>
          <cell r="D19" t="str">
            <v>-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 t="str">
            <v>-</v>
          </cell>
          <cell r="P19" t="str">
            <v>-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 t="str">
            <v>A0130</v>
          </cell>
          <cell r="B20" t="str">
            <v>GIANTY HERLINA MELISSA SIDEBANG</v>
          </cell>
          <cell r="C20" t="str">
            <v>-</v>
          </cell>
          <cell r="D20" t="str">
            <v>-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 t="str">
            <v>-</v>
          </cell>
          <cell r="P20" t="str">
            <v>-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 t="str">
            <v>A0039</v>
          </cell>
          <cell r="B21" t="str">
            <v>ALFI WAHYU ZAHARA</v>
          </cell>
          <cell r="C21" t="str">
            <v>-</v>
          </cell>
          <cell r="D21" t="str">
            <v>-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 t="str">
            <v>-</v>
          </cell>
          <cell r="P21" t="str">
            <v>-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 t="str">
            <v>A0167</v>
          </cell>
          <cell r="B22" t="str">
            <v>Safa Aqilla</v>
          </cell>
          <cell r="C22" t="str">
            <v>-</v>
          </cell>
          <cell r="D22" t="str">
            <v>-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P22" t="str">
            <v>-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>
            <v>90616</v>
          </cell>
          <cell r="B23" t="str">
            <v>WIDYA BUDI PRAYOGO</v>
          </cell>
          <cell r="C23" t="str">
            <v>-</v>
          </cell>
          <cell r="D23" t="str">
            <v>-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 t="str">
            <v>-</v>
          </cell>
          <cell r="P23" t="str">
            <v>-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A24" t="str">
            <v>A0043</v>
          </cell>
          <cell r="B24" t="str">
            <v>RIYANI ARFARASARI</v>
          </cell>
          <cell r="C24">
            <v>24</v>
          </cell>
          <cell r="D24">
            <v>1202</v>
          </cell>
          <cell r="E24">
            <v>47</v>
          </cell>
          <cell r="F24">
            <v>2165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 t="str">
            <v>-</v>
          </cell>
          <cell r="P24" t="str">
            <v>-</v>
          </cell>
          <cell r="Q24">
            <v>71</v>
          </cell>
          <cell r="R24">
            <v>3367</v>
          </cell>
          <cell r="S24">
            <v>47.422535211267608</v>
          </cell>
          <cell r="T24">
            <v>3</v>
          </cell>
        </row>
        <row r="25">
          <cell r="A25">
            <v>90095</v>
          </cell>
          <cell r="B25" t="str">
            <v>INEXCELCIS DEO SURYADI</v>
          </cell>
          <cell r="C25" t="str">
            <v>-</v>
          </cell>
          <cell r="D25" t="str">
            <v>-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 t="str">
            <v>-</v>
          </cell>
          <cell r="P25" t="str">
            <v>-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A26">
            <v>92500</v>
          </cell>
          <cell r="B26" t="str">
            <v>AULIA FARAH</v>
          </cell>
          <cell r="C26">
            <v>6</v>
          </cell>
          <cell r="D26">
            <v>200</v>
          </cell>
          <cell r="E26">
            <v>0</v>
          </cell>
          <cell r="F26">
            <v>0</v>
          </cell>
          <cell r="G26">
            <v>4</v>
          </cell>
          <cell r="H26">
            <v>118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 t="str">
            <v>-</v>
          </cell>
          <cell r="P26" t="str">
            <v>-</v>
          </cell>
          <cell r="Q26">
            <v>10</v>
          </cell>
          <cell r="R26">
            <v>318</v>
          </cell>
          <cell r="S26">
            <v>31.8</v>
          </cell>
          <cell r="T26">
            <v>2</v>
          </cell>
        </row>
        <row r="27">
          <cell r="A27">
            <v>92573</v>
          </cell>
          <cell r="B27" t="str">
            <v>Fahmi Setianto</v>
          </cell>
          <cell r="C27" t="str">
            <v>-</v>
          </cell>
          <cell r="D27" t="str">
            <v>-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-</v>
          </cell>
          <cell r="P27" t="str">
            <v>-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92154</v>
          </cell>
          <cell r="B28" t="str">
            <v>BRABAT PRAMUDITO</v>
          </cell>
          <cell r="C28" t="str">
            <v>-</v>
          </cell>
          <cell r="D28" t="str">
            <v>-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 t="str">
            <v>-</v>
          </cell>
          <cell r="P28" t="str">
            <v>-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>
            <v>90733</v>
          </cell>
          <cell r="B29" t="str">
            <v>CHINTYA AMELYA PUTRI</v>
          </cell>
          <cell r="C29" t="str">
            <v>-</v>
          </cell>
          <cell r="D29" t="str">
            <v>-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 t="str">
            <v>-</v>
          </cell>
          <cell r="P29" t="str">
            <v>-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A30">
            <v>90744</v>
          </cell>
          <cell r="B30" t="str">
            <v>GABRIELLA YOVITA MARLASARI</v>
          </cell>
          <cell r="C30" t="str">
            <v>-</v>
          </cell>
          <cell r="D30" t="str">
            <v>-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-</v>
          </cell>
          <cell r="P30" t="str">
            <v>-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 t="str">
            <v>A0158</v>
          </cell>
          <cell r="B31" t="str">
            <v>Fifi Amini</v>
          </cell>
          <cell r="C31" t="str">
            <v>-</v>
          </cell>
          <cell r="D31" t="str">
            <v>-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 t="str">
            <v>-</v>
          </cell>
          <cell r="P31" t="str">
            <v>-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 t="str">
            <v>A0532</v>
          </cell>
          <cell r="B32" t="str">
            <v>DEVARA KRISNAWATI</v>
          </cell>
          <cell r="C32" t="str">
            <v>-</v>
          </cell>
          <cell r="D32" t="str">
            <v>-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 t="str">
            <v>-</v>
          </cell>
          <cell r="P32" t="str">
            <v>-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A33" t="str">
            <v>A0525</v>
          </cell>
          <cell r="B33" t="str">
            <v>ELISA BAYUSRI</v>
          </cell>
          <cell r="C33" t="str">
            <v>-</v>
          </cell>
          <cell r="D33" t="str">
            <v>-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 t="str">
            <v>-</v>
          </cell>
          <cell r="P33" t="str">
            <v>-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A34">
            <v>90495</v>
          </cell>
          <cell r="B34" t="str">
            <v>GANISH GIOVANNI SRIOYO</v>
          </cell>
          <cell r="C34" t="str">
            <v>-</v>
          </cell>
          <cell r="D34" t="str">
            <v>-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 t="str">
            <v>-</v>
          </cell>
          <cell r="P34" t="str">
            <v>-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A35" t="str">
            <v>A0550</v>
          </cell>
          <cell r="B35" t="str">
            <v>NINDA PRASTIWI PUTRI</v>
          </cell>
          <cell r="C35" t="str">
            <v>-</v>
          </cell>
          <cell r="D35" t="str">
            <v>-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 t="str">
            <v>-</v>
          </cell>
          <cell r="P35" t="str">
            <v>-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A36" t="str">
            <v>A1918</v>
          </cell>
          <cell r="B36" t="str">
            <v>ANTONIUS PRIMERUS KAREL B</v>
          </cell>
          <cell r="C36" t="str">
            <v>-</v>
          </cell>
          <cell r="D36" t="str">
            <v>-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 t="str">
            <v>-</v>
          </cell>
          <cell r="P36" t="str">
            <v>-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A37" t="str">
            <v>A1945</v>
          </cell>
          <cell r="B37" t="str">
            <v>MARIA CHINDRYANITA GALA</v>
          </cell>
          <cell r="C37" t="str">
            <v>-</v>
          </cell>
          <cell r="D37" t="str">
            <v>-</v>
          </cell>
          <cell r="E37">
            <v>23</v>
          </cell>
          <cell r="F37">
            <v>871</v>
          </cell>
          <cell r="G37">
            <v>28</v>
          </cell>
          <cell r="H37">
            <v>1186</v>
          </cell>
          <cell r="I37">
            <v>31</v>
          </cell>
          <cell r="J37">
            <v>1349</v>
          </cell>
          <cell r="K37">
            <v>38</v>
          </cell>
          <cell r="L37">
            <v>1360</v>
          </cell>
          <cell r="M37">
            <v>29</v>
          </cell>
          <cell r="N37">
            <v>1077</v>
          </cell>
          <cell r="O37">
            <v>17</v>
          </cell>
          <cell r="P37">
            <v>619</v>
          </cell>
          <cell r="Q37">
            <v>166</v>
          </cell>
          <cell r="R37">
            <v>6462</v>
          </cell>
          <cell r="S37">
            <v>38.927710843373497</v>
          </cell>
          <cell r="T37">
            <v>2</v>
          </cell>
        </row>
        <row r="38">
          <cell r="A38" t="str">
            <v>A0477</v>
          </cell>
          <cell r="B38" t="str">
            <v>THERESIA YUSI</v>
          </cell>
          <cell r="C38" t="str">
            <v>-</v>
          </cell>
          <cell r="D38" t="str">
            <v>-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 t="str">
            <v>-</v>
          </cell>
          <cell r="P38" t="str">
            <v>-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 t="str">
            <v>A1941</v>
          </cell>
          <cell r="B39" t="str">
            <v>HANA CHRISTINA</v>
          </cell>
          <cell r="C39" t="str">
            <v>-</v>
          </cell>
          <cell r="D39" t="str">
            <v>-</v>
          </cell>
          <cell r="E39">
            <v>8</v>
          </cell>
          <cell r="F39">
            <v>255</v>
          </cell>
          <cell r="G39">
            <v>10</v>
          </cell>
          <cell r="H39">
            <v>355</v>
          </cell>
          <cell r="I39">
            <v>5</v>
          </cell>
          <cell r="J39">
            <v>197</v>
          </cell>
          <cell r="K39">
            <v>6</v>
          </cell>
          <cell r="L39">
            <v>171</v>
          </cell>
          <cell r="M39">
            <v>5</v>
          </cell>
          <cell r="N39">
            <v>191</v>
          </cell>
          <cell r="O39">
            <v>1</v>
          </cell>
          <cell r="P39">
            <v>32</v>
          </cell>
          <cell r="Q39">
            <v>35</v>
          </cell>
          <cell r="R39">
            <v>1201</v>
          </cell>
          <cell r="S39">
            <v>34.314285714285717</v>
          </cell>
          <cell r="T39">
            <v>2</v>
          </cell>
        </row>
        <row r="40">
          <cell r="A40" t="str">
            <v>A2066</v>
          </cell>
          <cell r="B40" t="str">
            <v xml:space="preserve">YULIANT EFENDI </v>
          </cell>
          <cell r="C40">
            <v>22</v>
          </cell>
          <cell r="D40">
            <v>1075</v>
          </cell>
          <cell r="E40">
            <v>53</v>
          </cell>
          <cell r="F40">
            <v>2326</v>
          </cell>
          <cell r="G40">
            <v>51</v>
          </cell>
          <cell r="H40">
            <v>2406</v>
          </cell>
          <cell r="I40">
            <v>42</v>
          </cell>
          <cell r="J40">
            <v>1876</v>
          </cell>
          <cell r="K40">
            <v>53</v>
          </cell>
          <cell r="L40">
            <v>2222</v>
          </cell>
          <cell r="M40">
            <v>49</v>
          </cell>
          <cell r="N40">
            <v>2286</v>
          </cell>
          <cell r="O40">
            <v>23</v>
          </cell>
          <cell r="P40">
            <v>954</v>
          </cell>
          <cell r="Q40">
            <v>293</v>
          </cell>
          <cell r="R40">
            <v>13145</v>
          </cell>
          <cell r="S40">
            <v>44.863481228668945</v>
          </cell>
          <cell r="T40">
            <v>3</v>
          </cell>
        </row>
        <row r="41">
          <cell r="A41" t="str">
            <v>A2080</v>
          </cell>
          <cell r="B41" t="str">
            <v>SHABRINA DARMESTI</v>
          </cell>
          <cell r="C41" t="str">
            <v>-</v>
          </cell>
          <cell r="D41" t="str">
            <v>-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 t="str">
            <v>-</v>
          </cell>
          <cell r="P41" t="str">
            <v>-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 t="str">
            <v>A2078</v>
          </cell>
          <cell r="B42" t="str">
            <v>ANASTASIA LESTARI</v>
          </cell>
          <cell r="C42" t="str">
            <v>-</v>
          </cell>
          <cell r="D42" t="str">
            <v>-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 t="str">
            <v>-</v>
          </cell>
          <cell r="P42" t="str">
            <v>-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 t="str">
            <v>A2079</v>
          </cell>
          <cell r="B43" t="str">
            <v>IDA AYU KOMANG DINDA MAHA</v>
          </cell>
          <cell r="C43" t="str">
            <v>-</v>
          </cell>
          <cell r="D43" t="str">
            <v>-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 t="str">
            <v>-</v>
          </cell>
          <cell r="P43" t="str">
            <v>-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 t="str">
            <v>A2076</v>
          </cell>
          <cell r="B44" t="str">
            <v xml:space="preserve">KURNIA SAFITRI </v>
          </cell>
          <cell r="C44" t="str">
            <v>-</v>
          </cell>
          <cell r="D44" t="str">
            <v>-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 t="str">
            <v>-</v>
          </cell>
          <cell r="P44" t="str">
            <v>-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A45" t="str">
            <v>A2036</v>
          </cell>
          <cell r="B45" t="str">
            <v xml:space="preserve">LATHIFAH AINI </v>
          </cell>
          <cell r="C45" t="str">
            <v>-</v>
          </cell>
          <cell r="D45" t="str">
            <v>-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 t="str">
            <v>-</v>
          </cell>
          <cell r="P45" t="str">
            <v>-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A46" t="str">
            <v>A0349</v>
          </cell>
          <cell r="B46" t="str">
            <v xml:space="preserve">AHMAD ZAINAL ARIFIN </v>
          </cell>
          <cell r="C46">
            <v>24</v>
          </cell>
          <cell r="D46">
            <v>1070</v>
          </cell>
          <cell r="E46">
            <v>51</v>
          </cell>
          <cell r="F46">
            <v>2156</v>
          </cell>
          <cell r="G46">
            <v>49</v>
          </cell>
          <cell r="H46">
            <v>2268</v>
          </cell>
          <cell r="I46">
            <v>45</v>
          </cell>
          <cell r="J46">
            <v>2063</v>
          </cell>
          <cell r="K46">
            <v>55</v>
          </cell>
          <cell r="L46">
            <v>2193</v>
          </cell>
          <cell r="M46">
            <v>44</v>
          </cell>
          <cell r="N46">
            <v>1968</v>
          </cell>
          <cell r="O46">
            <v>22</v>
          </cell>
          <cell r="P46">
            <v>900</v>
          </cell>
          <cell r="Q46">
            <v>290</v>
          </cell>
          <cell r="R46">
            <v>12618</v>
          </cell>
          <cell r="S46">
            <v>43.510344827586209</v>
          </cell>
          <cell r="T46">
            <v>3</v>
          </cell>
        </row>
        <row r="47">
          <cell r="A47" t="str">
            <v>A2659</v>
          </cell>
          <cell r="B47" t="str">
            <v>FRANSISKUS ASISI</v>
          </cell>
          <cell r="C47" t="str">
            <v>-</v>
          </cell>
          <cell r="D47" t="str">
            <v>-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 t="str">
            <v>-</v>
          </cell>
          <cell r="P47" t="str">
            <v>-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A48" t="str">
            <v>A2797</v>
          </cell>
          <cell r="B48" t="str">
            <v>ISTI MULATSIH</v>
          </cell>
          <cell r="C48" t="str">
            <v>-</v>
          </cell>
          <cell r="D48" t="str">
            <v>-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 t="str">
            <v>-</v>
          </cell>
          <cell r="P48" t="str">
            <v>-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A49" t="str">
            <v>A2650</v>
          </cell>
          <cell r="B49" t="str">
            <v>TISA SASKIA</v>
          </cell>
          <cell r="C49" t="str">
            <v>-</v>
          </cell>
          <cell r="D49" t="str">
            <v>-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 t="str">
            <v>-</v>
          </cell>
          <cell r="P49" t="str">
            <v>-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A50" t="str">
            <v>A2800</v>
          </cell>
          <cell r="B50" t="str">
            <v xml:space="preserve">TSAQIF AL ADZIN IMANULLAH </v>
          </cell>
          <cell r="C50" t="str">
            <v>-</v>
          </cell>
          <cell r="D50" t="str">
            <v>-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-</v>
          </cell>
          <cell r="P50" t="str">
            <v>-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 t="str">
            <v>A2624</v>
          </cell>
          <cell r="B51" t="str">
            <v>ANISSA APRILLIA KHARISMA DEWI</v>
          </cell>
          <cell r="C51" t="str">
            <v>-</v>
          </cell>
          <cell r="D51" t="str">
            <v>-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 t="str">
            <v>-</v>
          </cell>
          <cell r="P51" t="str">
            <v>-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 t="str">
            <v>A2823</v>
          </cell>
          <cell r="B52" t="str">
            <v>INE PEBRIYANTI</v>
          </cell>
          <cell r="C52">
            <v>2</v>
          </cell>
          <cell r="D52">
            <v>59</v>
          </cell>
          <cell r="E52">
            <v>15</v>
          </cell>
          <cell r="F52">
            <v>494</v>
          </cell>
          <cell r="G52">
            <v>6</v>
          </cell>
          <cell r="H52">
            <v>198</v>
          </cell>
          <cell r="I52">
            <v>9</v>
          </cell>
          <cell r="J52">
            <v>306</v>
          </cell>
          <cell r="K52">
            <v>1</v>
          </cell>
          <cell r="L52">
            <v>26</v>
          </cell>
          <cell r="M52">
            <v>0</v>
          </cell>
          <cell r="N52">
            <v>0</v>
          </cell>
          <cell r="O52" t="str">
            <v>-</v>
          </cell>
          <cell r="P52" t="str">
            <v>-</v>
          </cell>
          <cell r="Q52">
            <v>33</v>
          </cell>
          <cell r="R52">
            <v>1083</v>
          </cell>
          <cell r="S52">
            <v>32.81818181818182</v>
          </cell>
          <cell r="T52">
            <v>2</v>
          </cell>
        </row>
        <row r="53">
          <cell r="A53" t="str">
            <v>A2593</v>
          </cell>
          <cell r="B53" t="str">
            <v>GENOVEVA BUNGA</v>
          </cell>
          <cell r="C53" t="str">
            <v>-</v>
          </cell>
          <cell r="D53" t="str">
            <v>-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 t="str">
            <v>-</v>
          </cell>
          <cell r="P53" t="str">
            <v>-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 t="str">
            <v>A2663</v>
          </cell>
          <cell r="B54" t="str">
            <v>NADIA RITA APRIYANTI</v>
          </cell>
          <cell r="C54" t="str">
            <v>-</v>
          </cell>
          <cell r="D54" t="str">
            <v>-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 t="str">
            <v>-</v>
          </cell>
          <cell r="P54" t="str">
            <v>-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A55" t="str">
            <v>A2738</v>
          </cell>
          <cell r="B55" t="str">
            <v>SHAVIRA BERTI</v>
          </cell>
          <cell r="C55" t="str">
            <v>-</v>
          </cell>
          <cell r="D55" t="str">
            <v>-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 t="str">
            <v>-</v>
          </cell>
          <cell r="P55" t="str">
            <v>-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A56" t="str">
            <v>A2576</v>
          </cell>
          <cell r="B56" t="str">
            <v>MILKA GABRIELA WAY</v>
          </cell>
          <cell r="C56" t="str">
            <v>-</v>
          </cell>
          <cell r="D56" t="str">
            <v>-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 t="str">
            <v>-</v>
          </cell>
          <cell r="P56" t="str">
            <v>-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A57" t="str">
            <v>A2851</v>
          </cell>
          <cell r="B57" t="str">
            <v>ARWINA UINA RAHMA</v>
          </cell>
          <cell r="C57" t="str">
            <v>-</v>
          </cell>
          <cell r="D57" t="str">
            <v>-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-</v>
          </cell>
          <cell r="P57" t="str">
            <v>-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 t="str">
            <v>A2873</v>
          </cell>
          <cell r="B58" t="str">
            <v>CHRISTOPHER LAKSAWANA</v>
          </cell>
          <cell r="C58">
            <v>22</v>
          </cell>
          <cell r="D58">
            <v>1001</v>
          </cell>
          <cell r="E58">
            <v>53</v>
          </cell>
          <cell r="F58">
            <v>2271</v>
          </cell>
          <cell r="G58">
            <v>50</v>
          </cell>
          <cell r="H58">
            <v>2277</v>
          </cell>
          <cell r="I58">
            <v>48</v>
          </cell>
          <cell r="J58">
            <v>2175</v>
          </cell>
          <cell r="K58">
            <v>54</v>
          </cell>
          <cell r="L58">
            <v>2223</v>
          </cell>
          <cell r="M58">
            <v>47</v>
          </cell>
          <cell r="N58">
            <v>2062</v>
          </cell>
          <cell r="O58">
            <v>22</v>
          </cell>
          <cell r="P58">
            <v>850</v>
          </cell>
          <cell r="Q58">
            <v>296</v>
          </cell>
          <cell r="R58">
            <v>12859</v>
          </cell>
          <cell r="S58">
            <v>43.442567567567565</v>
          </cell>
          <cell r="T58">
            <v>3</v>
          </cell>
        </row>
        <row r="59">
          <cell r="A59" t="str">
            <v>A2874</v>
          </cell>
          <cell r="B59" t="str">
            <v>KADEK FERA APRILIA</v>
          </cell>
          <cell r="C59" t="str">
            <v>-</v>
          </cell>
          <cell r="D59" t="str">
            <v>-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 t="str">
            <v>-</v>
          </cell>
          <cell r="P59" t="str">
            <v>-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>A2879</v>
          </cell>
          <cell r="B60" t="str">
            <v>FAUZI</v>
          </cell>
          <cell r="C60">
            <v>15</v>
          </cell>
          <cell r="D60">
            <v>662</v>
          </cell>
          <cell r="E60">
            <v>27</v>
          </cell>
          <cell r="F60">
            <v>1064</v>
          </cell>
          <cell r="G60">
            <v>36</v>
          </cell>
          <cell r="H60">
            <v>1602</v>
          </cell>
          <cell r="I60">
            <v>12</v>
          </cell>
          <cell r="J60">
            <v>524</v>
          </cell>
          <cell r="K60">
            <v>27</v>
          </cell>
          <cell r="L60">
            <v>1049</v>
          </cell>
          <cell r="M60">
            <v>30</v>
          </cell>
          <cell r="N60">
            <v>1364</v>
          </cell>
          <cell r="O60">
            <v>19</v>
          </cell>
          <cell r="P60">
            <v>770</v>
          </cell>
          <cell r="Q60">
            <v>166</v>
          </cell>
          <cell r="R60">
            <v>7035</v>
          </cell>
          <cell r="S60">
            <v>42.379518072289159</v>
          </cell>
          <cell r="T60">
            <v>3</v>
          </cell>
        </row>
        <row r="61">
          <cell r="A61" t="str">
            <v>A2615</v>
          </cell>
          <cell r="B61" t="str">
            <v>NOVITA LANGKAI</v>
          </cell>
          <cell r="C61">
            <v>19</v>
          </cell>
          <cell r="D61">
            <v>842</v>
          </cell>
          <cell r="E61">
            <v>44</v>
          </cell>
          <cell r="F61">
            <v>1683</v>
          </cell>
          <cell r="G61">
            <v>48</v>
          </cell>
          <cell r="H61">
            <v>2254</v>
          </cell>
          <cell r="I61">
            <v>48</v>
          </cell>
          <cell r="J61">
            <v>2331</v>
          </cell>
          <cell r="K61">
            <v>57</v>
          </cell>
          <cell r="L61">
            <v>2289</v>
          </cell>
          <cell r="M61">
            <v>54</v>
          </cell>
          <cell r="N61">
            <v>2390</v>
          </cell>
          <cell r="O61">
            <v>23</v>
          </cell>
          <cell r="P61">
            <v>975</v>
          </cell>
          <cell r="Q61">
            <v>293</v>
          </cell>
          <cell r="R61">
            <v>12764</v>
          </cell>
          <cell r="S61">
            <v>43.563139931740615</v>
          </cell>
          <cell r="T61">
            <v>3</v>
          </cell>
        </row>
        <row r="62">
          <cell r="A62" t="str">
            <v>A2902</v>
          </cell>
          <cell r="B62" t="str">
            <v>ANGGRAENI RAHMAH PRASTIWI</v>
          </cell>
          <cell r="C62" t="str">
            <v>-</v>
          </cell>
          <cell r="D62" t="str">
            <v>-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 t="str">
            <v>-</v>
          </cell>
          <cell r="P62" t="str">
            <v>-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A63" t="str">
            <v>A0948</v>
          </cell>
          <cell r="B63" t="str">
            <v>NURUL HIKMAH</v>
          </cell>
          <cell r="C63" t="str">
            <v>-</v>
          </cell>
          <cell r="D63" t="str">
            <v>-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 t="str">
            <v>-</v>
          </cell>
          <cell r="P63" t="str">
            <v>-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A64" t="str">
            <v>A3612</v>
          </cell>
          <cell r="B64" t="str">
            <v>RINTAN MIRZA DIANI</v>
          </cell>
          <cell r="C64" t="str">
            <v>-</v>
          </cell>
          <cell r="D64" t="str">
            <v>-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 t="str">
            <v>-</v>
          </cell>
          <cell r="P64" t="str">
            <v>-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A65" t="str">
            <v>A3498</v>
          </cell>
          <cell r="B65" t="str">
            <v>KIRANA AMILYA</v>
          </cell>
          <cell r="C65">
            <v>14</v>
          </cell>
          <cell r="D65">
            <v>456</v>
          </cell>
          <cell r="E65">
            <v>15</v>
          </cell>
          <cell r="F65">
            <v>449</v>
          </cell>
          <cell r="G65">
            <v>12</v>
          </cell>
          <cell r="H65">
            <v>403</v>
          </cell>
          <cell r="I65">
            <v>0</v>
          </cell>
          <cell r="J65">
            <v>0</v>
          </cell>
          <cell r="K65">
            <v>8</v>
          </cell>
          <cell r="L65">
            <v>226</v>
          </cell>
          <cell r="M65">
            <v>2</v>
          </cell>
          <cell r="N65">
            <v>66</v>
          </cell>
          <cell r="O65">
            <v>4</v>
          </cell>
          <cell r="P65">
            <v>127</v>
          </cell>
          <cell r="Q65">
            <v>55</v>
          </cell>
          <cell r="R65">
            <v>1727</v>
          </cell>
          <cell r="S65">
            <v>31.4</v>
          </cell>
          <cell r="T65">
            <v>2</v>
          </cell>
        </row>
        <row r="66">
          <cell r="A66" t="str">
            <v>A3431</v>
          </cell>
          <cell r="B66" t="str">
            <v>YULIANA DIAH AYU MITAYANI</v>
          </cell>
          <cell r="C66" t="str">
            <v>-</v>
          </cell>
          <cell r="D66" t="str">
            <v>-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str">
            <v>-</v>
          </cell>
          <cell r="P66" t="str">
            <v>-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A67" t="str">
            <v>A2554</v>
          </cell>
          <cell r="B67" t="str">
            <v>ALLIFYA ABIWANTARI</v>
          </cell>
          <cell r="C67" t="str">
            <v>-</v>
          </cell>
          <cell r="D67" t="str">
            <v>-</v>
          </cell>
          <cell r="E67">
            <v>12</v>
          </cell>
          <cell r="F67">
            <v>308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-</v>
          </cell>
          <cell r="P67" t="str">
            <v>-</v>
          </cell>
          <cell r="Q67">
            <v>12</v>
          </cell>
          <cell r="R67">
            <v>308</v>
          </cell>
          <cell r="S67">
            <v>25.666666666666668</v>
          </cell>
          <cell r="T67">
            <v>0</v>
          </cell>
        </row>
        <row r="68">
          <cell r="A68" t="str">
            <v>A4247</v>
          </cell>
          <cell r="B68" t="str">
            <v>WA ODE ALYA SHINTA AMALIA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19</v>
          </cell>
          <cell r="J68">
            <v>476</v>
          </cell>
          <cell r="K68">
            <v>20</v>
          </cell>
          <cell r="L68">
            <v>532</v>
          </cell>
          <cell r="M68">
            <v>17</v>
          </cell>
          <cell r="N68">
            <v>548</v>
          </cell>
          <cell r="O68">
            <v>9</v>
          </cell>
          <cell r="P68">
            <v>300</v>
          </cell>
          <cell r="Q68">
            <v>65</v>
          </cell>
          <cell r="R68">
            <v>1856</v>
          </cell>
          <cell r="S68">
            <v>28.553846153846155</v>
          </cell>
          <cell r="T68">
            <v>0</v>
          </cell>
        </row>
        <row r="69">
          <cell r="A69" t="str">
            <v>A4348</v>
          </cell>
          <cell r="B69" t="str">
            <v>RISKA WULAN NAWANGSARI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19</v>
          </cell>
          <cell r="L69">
            <v>456</v>
          </cell>
          <cell r="M69">
            <v>25</v>
          </cell>
          <cell r="N69">
            <v>756</v>
          </cell>
          <cell r="O69">
            <v>3</v>
          </cell>
          <cell r="P69">
            <v>95</v>
          </cell>
          <cell r="Q69">
            <v>47</v>
          </cell>
          <cell r="R69">
            <v>1307</v>
          </cell>
          <cell r="S69">
            <v>27.808510638297872</v>
          </cell>
          <cell r="T69">
            <v>0</v>
          </cell>
        </row>
        <row r="70">
          <cell r="A70" t="str">
            <v>A4346</v>
          </cell>
          <cell r="B70" t="str">
            <v>KIKI RIZKY ANANDA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37</v>
          </cell>
          <cell r="L70">
            <v>724</v>
          </cell>
          <cell r="M70">
            <v>16</v>
          </cell>
          <cell r="N70">
            <v>471</v>
          </cell>
          <cell r="O70" t="str">
            <v>-</v>
          </cell>
          <cell r="P70" t="str">
            <v>-</v>
          </cell>
          <cell r="Q70">
            <v>53</v>
          </cell>
          <cell r="R70">
            <v>1195</v>
          </cell>
          <cell r="S70">
            <v>22.547169811320753</v>
          </cell>
          <cell r="T70">
            <v>0</v>
          </cell>
        </row>
        <row r="71">
          <cell r="A71" t="str">
            <v>A4347</v>
          </cell>
          <cell r="B71" t="str">
            <v>CHINDI PRATIWI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7</v>
          </cell>
          <cell r="L71">
            <v>84</v>
          </cell>
          <cell r="M71">
            <v>9</v>
          </cell>
          <cell r="N71">
            <v>172</v>
          </cell>
          <cell r="O71" t="str">
            <v>-</v>
          </cell>
          <cell r="P71" t="str">
            <v>-</v>
          </cell>
          <cell r="Q71">
            <v>16</v>
          </cell>
          <cell r="R71">
            <v>256</v>
          </cell>
          <cell r="S71">
            <v>16</v>
          </cell>
          <cell r="T71">
            <v>0</v>
          </cell>
        </row>
        <row r="72">
          <cell r="A72" t="str">
            <v>A4403</v>
          </cell>
          <cell r="B72" t="str">
            <v>Deva Aryani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3</v>
          </cell>
          <cell r="L72">
            <v>43</v>
          </cell>
          <cell r="M72">
            <v>0</v>
          </cell>
          <cell r="N72">
            <v>0</v>
          </cell>
          <cell r="O72" t="str">
            <v>-</v>
          </cell>
          <cell r="P72" t="str">
            <v>-</v>
          </cell>
          <cell r="Q72">
            <v>3</v>
          </cell>
          <cell r="R72">
            <v>43</v>
          </cell>
          <cell r="S72">
            <v>14.333333333333334</v>
          </cell>
          <cell r="T72">
            <v>0</v>
          </cell>
        </row>
        <row r="73">
          <cell r="A73" t="str">
            <v>A2273</v>
          </cell>
          <cell r="B73" t="str">
            <v>Wiena Mardhina Putri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3</v>
          </cell>
          <cell r="L73">
            <v>46</v>
          </cell>
          <cell r="M73">
            <v>0</v>
          </cell>
          <cell r="N73">
            <v>0</v>
          </cell>
          <cell r="O73" t="str">
            <v>-</v>
          </cell>
          <cell r="P73" t="str">
            <v>-</v>
          </cell>
          <cell r="Q73">
            <v>3</v>
          </cell>
          <cell r="R73">
            <v>46</v>
          </cell>
          <cell r="S73">
            <v>15.333333333333334</v>
          </cell>
          <cell r="T73">
            <v>0</v>
          </cell>
        </row>
        <row r="74">
          <cell r="A74" t="str">
            <v>A4404</v>
          </cell>
          <cell r="B74" t="str">
            <v>Antonia Maria Ajeng Galuh Dewanti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3</v>
          </cell>
          <cell r="L74">
            <v>49</v>
          </cell>
          <cell r="M74">
            <v>8</v>
          </cell>
          <cell r="N74">
            <v>186</v>
          </cell>
          <cell r="O74">
            <v>12</v>
          </cell>
          <cell r="P74">
            <v>304</v>
          </cell>
          <cell r="Q74">
            <v>23</v>
          </cell>
          <cell r="R74">
            <v>539</v>
          </cell>
          <cell r="S74">
            <v>23.434782608695652</v>
          </cell>
          <cell r="T74">
            <v>0</v>
          </cell>
        </row>
        <row r="75">
          <cell r="A75" t="str">
            <v>A4429</v>
          </cell>
          <cell r="B75" t="str">
            <v>ESTER SEFANYA SULU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</v>
          </cell>
          <cell r="L75">
            <v>20</v>
          </cell>
          <cell r="M75">
            <v>1</v>
          </cell>
          <cell r="N75">
            <v>20</v>
          </cell>
          <cell r="O75" t="str">
            <v>-</v>
          </cell>
          <cell r="P75" t="str">
            <v>-</v>
          </cell>
          <cell r="Q75">
            <v>2</v>
          </cell>
          <cell r="R75">
            <v>40</v>
          </cell>
          <cell r="S75">
            <v>20</v>
          </cell>
          <cell r="T75">
            <v>0</v>
          </cell>
        </row>
        <row r="76">
          <cell r="A76" t="str">
            <v>A4428</v>
          </cell>
          <cell r="B76" t="str">
            <v>FERDIAN ANGGA RACHMADHANI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1</v>
          </cell>
          <cell r="L76">
            <v>17</v>
          </cell>
          <cell r="M76">
            <v>2</v>
          </cell>
          <cell r="N76">
            <v>49</v>
          </cell>
          <cell r="O76">
            <v>4</v>
          </cell>
          <cell r="P76">
            <v>108</v>
          </cell>
          <cell r="Q76">
            <v>7</v>
          </cell>
          <cell r="R76">
            <v>174</v>
          </cell>
          <cell r="S76">
            <v>24.857142857142858</v>
          </cell>
          <cell r="T76">
            <v>0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V"/>
      <sheetName val="AAV AUTO2000"/>
      <sheetName val="GC"/>
      <sheetName val="SBPV"/>
      <sheetName val="RVO"/>
      <sheetName val="CC SK"/>
      <sheetName val="DELTA"/>
      <sheetName val="TEMA C1"/>
      <sheetName val="TEMA C2"/>
      <sheetName val="TEMA C3"/>
      <sheetName val="SUMMARY"/>
      <sheetName val="PRIO DANA"/>
      <sheetName val="TEMA HAJI"/>
      <sheetName val="DESIRE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B1" t="str">
            <v>NPK</v>
          </cell>
          <cell r="C1" t="str">
            <v>NAMA LENGKAP</v>
          </cell>
          <cell r="D1" t="str">
            <v>FUNGSI</v>
          </cell>
          <cell r="E1" t="str">
            <v>STATUS</v>
          </cell>
        </row>
        <row r="2">
          <cell r="B2">
            <v>92168</v>
          </cell>
          <cell r="C2" t="str">
            <v>Deanita Chandrasari Nur P</v>
          </cell>
          <cell r="D2" t="str">
            <v>AAV</v>
          </cell>
          <cell r="E2" t="str">
            <v>RESIGN</v>
          </cell>
        </row>
        <row r="3">
          <cell r="B3">
            <v>92256</v>
          </cell>
          <cell r="C3" t="str">
            <v>Banty Segara Bening</v>
          </cell>
          <cell r="D3" t="str">
            <v>AAV</v>
          </cell>
          <cell r="E3" t="str">
            <v>RESIGN</v>
          </cell>
        </row>
        <row r="4">
          <cell r="B4">
            <v>92258</v>
          </cell>
          <cell r="C4" t="str">
            <v>Vincentia Martha Yuliani</v>
          </cell>
          <cell r="D4" t="str">
            <v>AAV</v>
          </cell>
          <cell r="E4" t="str">
            <v>RESIGN</v>
          </cell>
        </row>
        <row r="5">
          <cell r="B5">
            <v>92408</v>
          </cell>
          <cell r="C5" t="str">
            <v>Gaudiensius Caesario Danarta Raharjo</v>
          </cell>
          <cell r="D5" t="str">
            <v>AAV</v>
          </cell>
          <cell r="E5" t="str">
            <v>RESIGN</v>
          </cell>
        </row>
        <row r="6">
          <cell r="B6">
            <v>92480</v>
          </cell>
          <cell r="C6" t="str">
            <v>Umma Putri Iman</v>
          </cell>
          <cell r="D6" t="str">
            <v>AAV</v>
          </cell>
          <cell r="E6" t="str">
            <v>RESIGN</v>
          </cell>
        </row>
        <row r="7">
          <cell r="B7">
            <v>92498</v>
          </cell>
          <cell r="C7" t="str">
            <v>Hartapriliano Ady Nugroho</v>
          </cell>
          <cell r="D7" t="str">
            <v>AAV</v>
          </cell>
          <cell r="E7" t="str">
            <v>RESIGN</v>
          </cell>
        </row>
        <row r="8">
          <cell r="B8">
            <v>92499</v>
          </cell>
          <cell r="C8" t="str">
            <v>Toni Wandono</v>
          </cell>
          <cell r="D8" t="str">
            <v>AAV</v>
          </cell>
          <cell r="E8" t="str">
            <v>RESIGN</v>
          </cell>
        </row>
        <row r="9">
          <cell r="B9">
            <v>92569</v>
          </cell>
          <cell r="C9" t="str">
            <v>Alfian Nur Muhammad</v>
          </cell>
          <cell r="D9" t="str">
            <v>AAV</v>
          </cell>
          <cell r="E9" t="str">
            <v>RESIGN</v>
          </cell>
        </row>
        <row r="10">
          <cell r="B10" t="str">
            <v>A0041</v>
          </cell>
          <cell r="C10" t="str">
            <v>YOGI ISTIFAR</v>
          </cell>
          <cell r="D10" t="str">
            <v>AAV</v>
          </cell>
          <cell r="E10" t="str">
            <v>RESIGN</v>
          </cell>
        </row>
        <row r="11">
          <cell r="B11" t="str">
            <v>A0169</v>
          </cell>
          <cell r="C11" t="str">
            <v>Rachmasari Nur Hutaminingtyas</v>
          </cell>
          <cell r="D11" t="str">
            <v>AAV</v>
          </cell>
          <cell r="E11" t="str">
            <v>RESIGN</v>
          </cell>
        </row>
        <row r="12">
          <cell r="B12" t="str">
            <v>A0166</v>
          </cell>
          <cell r="C12" t="str">
            <v>Amri Hakim</v>
          </cell>
          <cell r="D12" t="str">
            <v>AAV</v>
          </cell>
          <cell r="E12" t="str">
            <v>RESIGN</v>
          </cell>
        </row>
        <row r="13">
          <cell r="B13" t="str">
            <v>A0532</v>
          </cell>
          <cell r="C13" t="str">
            <v>Devara Krisnawati</v>
          </cell>
          <cell r="D13" t="str">
            <v>AAV</v>
          </cell>
          <cell r="E13" t="str">
            <v>RESIGN</v>
          </cell>
        </row>
        <row r="14">
          <cell r="B14" t="str">
            <v>A2079</v>
          </cell>
          <cell r="C14" t="str">
            <v>Ida Ayu Komang Dinda Mahadevi</v>
          </cell>
          <cell r="D14" t="str">
            <v>AAV</v>
          </cell>
          <cell r="E14" t="str">
            <v>RESIGN</v>
          </cell>
        </row>
        <row r="15">
          <cell r="B15" t="str">
            <v>A2798</v>
          </cell>
          <cell r="C15" t="str">
            <v>Adho Vercassa</v>
          </cell>
          <cell r="D15" t="str">
            <v>AAV</v>
          </cell>
          <cell r="E15" t="str">
            <v>RESIGN</v>
          </cell>
        </row>
        <row r="16">
          <cell r="B16" t="str">
            <v>A2624</v>
          </cell>
          <cell r="C16" t="str">
            <v>Annisa Aprillia Kharisma Dewi</v>
          </cell>
          <cell r="D16" t="str">
            <v>AAV</v>
          </cell>
          <cell r="E16" t="str">
            <v>RESIGN</v>
          </cell>
        </row>
        <row r="17">
          <cell r="B17" t="str">
            <v>A2617</v>
          </cell>
          <cell r="C17" t="str">
            <v>Holanda Respati Kiranaratri</v>
          </cell>
          <cell r="D17" t="str">
            <v>AAV</v>
          </cell>
          <cell r="E17" t="str">
            <v>RESIGN</v>
          </cell>
        </row>
        <row r="18">
          <cell r="B18" t="str">
            <v>A2591</v>
          </cell>
          <cell r="C18" t="str">
            <v>Immanuel Edi Nugroho</v>
          </cell>
          <cell r="D18" t="str">
            <v>AAV</v>
          </cell>
          <cell r="E18" t="str">
            <v>RESIGN</v>
          </cell>
        </row>
        <row r="19">
          <cell r="B19" t="str">
            <v>A2874</v>
          </cell>
          <cell r="C19" t="str">
            <v>Kadek Fera Aprilia</v>
          </cell>
          <cell r="D19" t="str">
            <v>AAV</v>
          </cell>
          <cell r="E19" t="str">
            <v>RESIGN</v>
          </cell>
        </row>
        <row r="20">
          <cell r="B20" t="str">
            <v>A2647</v>
          </cell>
          <cell r="C20" t="str">
            <v>Alfriendly Wau</v>
          </cell>
          <cell r="D20" t="str">
            <v>AAV AUTO 2000</v>
          </cell>
          <cell r="E20" t="str">
            <v>RESIGN</v>
          </cell>
        </row>
        <row r="21">
          <cell r="B21" t="str">
            <v>A2919</v>
          </cell>
          <cell r="C21" t="str">
            <v>Pingkan Annisa</v>
          </cell>
          <cell r="D21" t="str">
            <v>AAV AUTO 2000</v>
          </cell>
          <cell r="E21" t="str">
            <v>RESIGN</v>
          </cell>
        </row>
        <row r="22">
          <cell r="B22" t="str">
            <v>A2647</v>
          </cell>
          <cell r="C22" t="str">
            <v>Alfriendly Wau</v>
          </cell>
          <cell r="D22" t="str">
            <v>GREETING CALL</v>
          </cell>
          <cell r="E22" t="str">
            <v>RESIGN</v>
          </cell>
        </row>
        <row r="23">
          <cell r="B23" t="str">
            <v>A2919</v>
          </cell>
          <cell r="C23" t="str">
            <v>Pingkan Annisa</v>
          </cell>
          <cell r="D23" t="str">
            <v>GREETING CALL</v>
          </cell>
          <cell r="E23" t="str">
            <v>RESIGN</v>
          </cell>
        </row>
        <row r="24">
          <cell r="B24">
            <v>92140</v>
          </cell>
          <cell r="C24" t="str">
            <v>Deni Julio Kristianto</v>
          </cell>
          <cell r="D24" t="str">
            <v>SBPV</v>
          </cell>
          <cell r="E24" t="str">
            <v>RESIGN</v>
          </cell>
        </row>
        <row r="25">
          <cell r="B25">
            <v>92171</v>
          </cell>
          <cell r="C25" t="str">
            <v>Veri Rahmanta</v>
          </cell>
          <cell r="D25" t="str">
            <v>SBPV</v>
          </cell>
          <cell r="E25" t="str">
            <v>RESIGN</v>
          </cell>
        </row>
        <row r="26">
          <cell r="B26">
            <v>92194</v>
          </cell>
          <cell r="C26" t="str">
            <v>Windarti</v>
          </cell>
          <cell r="D26" t="str">
            <v>SBPV</v>
          </cell>
          <cell r="E26" t="str">
            <v>RESIGN</v>
          </cell>
        </row>
        <row r="27">
          <cell r="B27">
            <v>92261</v>
          </cell>
          <cell r="C27" t="str">
            <v>Uswathun Khasanah Assri Kusumaningsih</v>
          </cell>
          <cell r="D27" t="str">
            <v>SBPV</v>
          </cell>
          <cell r="E27" t="str">
            <v>RESIGN</v>
          </cell>
        </row>
        <row r="28">
          <cell r="B28">
            <v>92276</v>
          </cell>
          <cell r="C28" t="str">
            <v>B CHRISNAN YUDHA PRATAMA</v>
          </cell>
          <cell r="D28" t="str">
            <v>SBPV</v>
          </cell>
          <cell r="E28" t="str">
            <v>RESIGN</v>
          </cell>
        </row>
        <row r="29">
          <cell r="B29">
            <v>92283</v>
          </cell>
          <cell r="C29" t="str">
            <v>Rio Ananto</v>
          </cell>
          <cell r="D29" t="str">
            <v>SBPV</v>
          </cell>
          <cell r="E29" t="str">
            <v>RESIGN</v>
          </cell>
        </row>
        <row r="30">
          <cell r="B30">
            <v>92293</v>
          </cell>
          <cell r="C30" t="str">
            <v>Adelia Prili Imantika</v>
          </cell>
          <cell r="D30" t="str">
            <v>SBPV</v>
          </cell>
          <cell r="E30" t="str">
            <v>RESIGN</v>
          </cell>
        </row>
        <row r="31">
          <cell r="B31">
            <v>92383</v>
          </cell>
          <cell r="C31" t="str">
            <v>Agnes Kusmawati</v>
          </cell>
          <cell r="D31" t="str">
            <v>SBPV</v>
          </cell>
          <cell r="E31" t="str">
            <v>RESIGN</v>
          </cell>
        </row>
        <row r="32">
          <cell r="B32">
            <v>92384</v>
          </cell>
          <cell r="C32" t="str">
            <v>Febiyola Marchelina</v>
          </cell>
          <cell r="D32" t="str">
            <v>SBPV</v>
          </cell>
          <cell r="E32" t="str">
            <v>RESIGN</v>
          </cell>
        </row>
        <row r="33">
          <cell r="B33">
            <v>92404</v>
          </cell>
          <cell r="C33" t="str">
            <v>Hasni Anatasia</v>
          </cell>
          <cell r="D33" t="str">
            <v>SBPV</v>
          </cell>
          <cell r="E33" t="str">
            <v>RESIGN</v>
          </cell>
        </row>
        <row r="34">
          <cell r="B34">
            <v>92405</v>
          </cell>
          <cell r="C34" t="str">
            <v>Gracia Maria Pricilla Panjaitan</v>
          </cell>
          <cell r="D34" t="str">
            <v>SBPV</v>
          </cell>
          <cell r="E34" t="str">
            <v>RESIGN</v>
          </cell>
        </row>
        <row r="35">
          <cell r="B35">
            <v>92412</v>
          </cell>
          <cell r="C35" t="str">
            <v>Reza Maylina Butarbutar</v>
          </cell>
          <cell r="D35" t="str">
            <v>SBPV</v>
          </cell>
          <cell r="E35" t="str">
            <v>RESIGN</v>
          </cell>
        </row>
        <row r="36">
          <cell r="B36">
            <v>92490</v>
          </cell>
          <cell r="C36" t="str">
            <v>Hania Eka Farah Adila</v>
          </cell>
          <cell r="D36" t="str">
            <v>SBPV</v>
          </cell>
          <cell r="E36" t="str">
            <v>RESIGN</v>
          </cell>
        </row>
        <row r="37">
          <cell r="B37">
            <v>92497</v>
          </cell>
          <cell r="C37" t="str">
            <v>Demi Rollang Fipdanto</v>
          </cell>
          <cell r="D37" t="str">
            <v>SBPV</v>
          </cell>
          <cell r="E37" t="str">
            <v>RESIGN</v>
          </cell>
        </row>
        <row r="38">
          <cell r="B38">
            <v>92525</v>
          </cell>
          <cell r="C38" t="str">
            <v>Gigih Surya Putra</v>
          </cell>
          <cell r="D38" t="str">
            <v>SBPV</v>
          </cell>
          <cell r="E38" t="str">
            <v>RESIGN</v>
          </cell>
        </row>
        <row r="39">
          <cell r="B39">
            <v>92330</v>
          </cell>
          <cell r="C39" t="str">
            <v>DWI KARTI HANDAYANI</v>
          </cell>
          <cell r="D39" t="str">
            <v>SBPV</v>
          </cell>
          <cell r="E39" t="str">
            <v>RESIGN</v>
          </cell>
        </row>
        <row r="40">
          <cell r="B40">
            <v>92563</v>
          </cell>
          <cell r="C40" t="str">
            <v>Florencia Irena Santosa</v>
          </cell>
          <cell r="D40" t="str">
            <v>SBPV</v>
          </cell>
          <cell r="E40" t="str">
            <v>RESIGN</v>
          </cell>
        </row>
        <row r="41">
          <cell r="B41">
            <v>92566</v>
          </cell>
          <cell r="C41" t="str">
            <v>Adi Wicaksono</v>
          </cell>
          <cell r="D41" t="str">
            <v>SBPV</v>
          </cell>
          <cell r="E41" t="str">
            <v>RESIGN</v>
          </cell>
        </row>
        <row r="42">
          <cell r="B42">
            <v>92610</v>
          </cell>
          <cell r="C42" t="str">
            <v>Lara Ola Simarmata</v>
          </cell>
          <cell r="D42" t="str">
            <v>SBPV</v>
          </cell>
          <cell r="E42" t="str">
            <v>RESIGN</v>
          </cell>
        </row>
        <row r="43">
          <cell r="B43">
            <v>92346</v>
          </cell>
          <cell r="C43" t="str">
            <v>ALRIANI LINGGA</v>
          </cell>
          <cell r="D43" t="str">
            <v>SBPV</v>
          </cell>
          <cell r="E43" t="str">
            <v>RESIGN</v>
          </cell>
        </row>
        <row r="44">
          <cell r="B44">
            <v>92571</v>
          </cell>
          <cell r="C44" t="str">
            <v>DWITA RISANTI</v>
          </cell>
          <cell r="D44" t="str">
            <v>SBPV</v>
          </cell>
          <cell r="E44" t="str">
            <v>RESIGN</v>
          </cell>
        </row>
        <row r="45">
          <cell r="B45">
            <v>92687</v>
          </cell>
          <cell r="C45" t="str">
            <v>NISA FADILAH</v>
          </cell>
          <cell r="D45" t="str">
            <v>SBPV</v>
          </cell>
          <cell r="E45" t="str">
            <v>RESIGN</v>
          </cell>
        </row>
        <row r="46">
          <cell r="B46">
            <v>92672</v>
          </cell>
          <cell r="C46" t="str">
            <v>Ekklesia Christian Adiksa</v>
          </cell>
          <cell r="D46" t="str">
            <v>SBPV</v>
          </cell>
          <cell r="E46" t="str">
            <v>RESIGN</v>
          </cell>
        </row>
        <row r="47">
          <cell r="B47" t="str">
            <v>A0287</v>
          </cell>
          <cell r="C47" t="str">
            <v>Silver Nugraha</v>
          </cell>
          <cell r="D47" t="str">
            <v>SBPV</v>
          </cell>
          <cell r="E47" t="str">
            <v>RESIGN</v>
          </cell>
        </row>
        <row r="48">
          <cell r="B48" t="str">
            <v>A0285</v>
          </cell>
          <cell r="C48" t="str">
            <v>Aya Rizka Evani</v>
          </cell>
          <cell r="D48" t="str">
            <v>SBPV</v>
          </cell>
          <cell r="E48" t="str">
            <v>RESIGN</v>
          </cell>
        </row>
        <row r="49">
          <cell r="B49" t="str">
            <v>A1079</v>
          </cell>
          <cell r="C49" t="str">
            <v>Leni Rahmawati</v>
          </cell>
          <cell r="D49" t="str">
            <v>SBPV</v>
          </cell>
          <cell r="E49" t="str">
            <v>RESIGN</v>
          </cell>
        </row>
        <row r="50">
          <cell r="B50" t="str">
            <v>A1080</v>
          </cell>
          <cell r="C50" t="str">
            <v>Nurhalimah</v>
          </cell>
          <cell r="D50" t="str">
            <v>SBPV</v>
          </cell>
          <cell r="E50" t="str">
            <v>RESIGN</v>
          </cell>
        </row>
        <row r="51">
          <cell r="B51" t="str">
            <v>A1081</v>
          </cell>
          <cell r="C51" t="str">
            <v>Dzakiyya Indiffat Maitsadhifa</v>
          </cell>
          <cell r="D51" t="str">
            <v>SBPV</v>
          </cell>
          <cell r="E51" t="str">
            <v>RESIGN</v>
          </cell>
        </row>
        <row r="52">
          <cell r="B52" t="str">
            <v>A1082</v>
          </cell>
          <cell r="C52" t="str">
            <v>Yuyan Nur Feima</v>
          </cell>
          <cell r="D52" t="str">
            <v>SBPV</v>
          </cell>
          <cell r="E52" t="str">
            <v>RESIGN</v>
          </cell>
        </row>
        <row r="53">
          <cell r="B53" t="str">
            <v>A1937</v>
          </cell>
          <cell r="C53" t="str">
            <v>Niken Dwi Utari</v>
          </cell>
          <cell r="D53" t="str">
            <v>SBPV</v>
          </cell>
          <cell r="E53" t="str">
            <v>RESIGN</v>
          </cell>
        </row>
        <row r="54">
          <cell r="B54" t="str">
            <v>A1939</v>
          </cell>
          <cell r="C54" t="str">
            <v>Dwi Nurhayani</v>
          </cell>
          <cell r="D54" t="str">
            <v>SBPV</v>
          </cell>
          <cell r="E54" t="str">
            <v>RESIGN</v>
          </cell>
        </row>
        <row r="55">
          <cell r="B55" t="str">
            <v>A1951</v>
          </cell>
          <cell r="C55" t="str">
            <v>Lieska</v>
          </cell>
          <cell r="D55" t="str">
            <v>SBPV</v>
          </cell>
          <cell r="E55" t="str">
            <v>RESIGN</v>
          </cell>
        </row>
        <row r="56">
          <cell r="B56" t="str">
            <v>A2006</v>
          </cell>
          <cell r="C56" t="str">
            <v>Ngurah Satya Sudana</v>
          </cell>
          <cell r="D56" t="str">
            <v>SBPV</v>
          </cell>
          <cell r="E56" t="str">
            <v>RESIGN</v>
          </cell>
        </row>
        <row r="57">
          <cell r="B57" t="str">
            <v>A2018</v>
          </cell>
          <cell r="C57" t="str">
            <v>Steffany Audina</v>
          </cell>
          <cell r="D57" t="str">
            <v>SBPV</v>
          </cell>
          <cell r="E57" t="str">
            <v>RESIGN</v>
          </cell>
        </row>
        <row r="58">
          <cell r="B58" t="str">
            <v>A2021</v>
          </cell>
          <cell r="C58" t="str">
            <v>Marcellino Yoga Wicaksana</v>
          </cell>
          <cell r="D58" t="str">
            <v>SBPV</v>
          </cell>
          <cell r="E58" t="str">
            <v>RESIGN</v>
          </cell>
        </row>
        <row r="59">
          <cell r="B59" t="str">
            <v>A2029</v>
          </cell>
          <cell r="C59" t="str">
            <v>AGUNG PRASETYO</v>
          </cell>
          <cell r="D59" t="str">
            <v>SBPV</v>
          </cell>
          <cell r="E59" t="str">
            <v>RESIGN</v>
          </cell>
        </row>
        <row r="60">
          <cell r="B60">
            <v>90894</v>
          </cell>
          <cell r="C60" t="str">
            <v>Ristri Krisnugraheni</v>
          </cell>
          <cell r="D60" t="str">
            <v>SBPV</v>
          </cell>
          <cell r="E60" t="str">
            <v>RESIGN</v>
          </cell>
        </row>
        <row r="61">
          <cell r="B61" t="str">
            <v>A2094</v>
          </cell>
          <cell r="C61" t="str">
            <v>Sahara Hanifah</v>
          </cell>
          <cell r="D61" t="str">
            <v>SBPV</v>
          </cell>
          <cell r="E61" t="str">
            <v>RESIGN</v>
          </cell>
        </row>
        <row r="62">
          <cell r="B62" t="str">
            <v>A2132</v>
          </cell>
          <cell r="C62" t="str">
            <v>Nochi Anggana</v>
          </cell>
          <cell r="D62" t="str">
            <v>SBPV</v>
          </cell>
          <cell r="E62" t="str">
            <v>RESIGN</v>
          </cell>
        </row>
        <row r="63">
          <cell r="B63" t="str">
            <v>A3019</v>
          </cell>
          <cell r="C63" t="str">
            <v>Arfika Iffada Putri</v>
          </cell>
          <cell r="D63" t="str">
            <v>SBPV</v>
          </cell>
          <cell r="E63" t="str">
            <v>RESIGN</v>
          </cell>
        </row>
        <row r="64">
          <cell r="B64" t="str">
            <v>A3021</v>
          </cell>
          <cell r="C64" t="str">
            <v>Fita Bintary</v>
          </cell>
          <cell r="D64" t="str">
            <v>SBPV</v>
          </cell>
          <cell r="E64" t="str">
            <v>RESIGN</v>
          </cell>
        </row>
        <row r="65">
          <cell r="B65" t="str">
            <v>A3022</v>
          </cell>
          <cell r="C65" t="str">
            <v>Brigita Pramesti Novita Sari</v>
          </cell>
          <cell r="D65" t="str">
            <v>SBPV</v>
          </cell>
          <cell r="E65" t="str">
            <v>RESIGN</v>
          </cell>
        </row>
        <row r="66">
          <cell r="B66" t="str">
            <v>A3619</v>
          </cell>
          <cell r="C66" t="str">
            <v>Lusia Wikanita</v>
          </cell>
          <cell r="D66" t="str">
            <v>SBPV</v>
          </cell>
          <cell r="E66" t="str">
            <v>RESIGN</v>
          </cell>
        </row>
        <row r="67">
          <cell r="B67" t="str">
            <v>A4002</v>
          </cell>
          <cell r="C67" t="str">
            <v>Falya Ismarsanto</v>
          </cell>
          <cell r="D67" t="str">
            <v>SBPV</v>
          </cell>
          <cell r="E67" t="str">
            <v>RESIGN</v>
          </cell>
        </row>
        <row r="68">
          <cell r="B68" t="str">
            <v>A4132</v>
          </cell>
          <cell r="C68" t="str">
            <v>Renelius Rohit</v>
          </cell>
          <cell r="D68" t="str">
            <v>SBPV</v>
          </cell>
          <cell r="E68" t="str">
            <v>RESIGN</v>
          </cell>
        </row>
        <row r="69">
          <cell r="B69" t="str">
            <v>A4257</v>
          </cell>
          <cell r="C69" t="str">
            <v>Andrea Daniswara Sukardi</v>
          </cell>
          <cell r="D69" t="str">
            <v>SBPV</v>
          </cell>
          <cell r="E69" t="str">
            <v>RESIGN</v>
          </cell>
        </row>
        <row r="70">
          <cell r="B70" t="str">
            <v>A0563</v>
          </cell>
          <cell r="C70" t="str">
            <v>Natalia Noviasih Utami</v>
          </cell>
          <cell r="D70" t="str">
            <v>CC SETIR KANAN</v>
          </cell>
          <cell r="E70" t="str">
            <v>RESIGN</v>
          </cell>
        </row>
        <row r="71">
          <cell r="B71" t="str">
            <v>A0393</v>
          </cell>
          <cell r="C71" t="str">
            <v>Tabitha Septiana</v>
          </cell>
          <cell r="D71" t="str">
            <v>CC SETIR KANAN</v>
          </cell>
          <cell r="E71" t="str">
            <v>RESIGN</v>
          </cell>
        </row>
        <row r="72">
          <cell r="B72" t="str">
            <v>A0569</v>
          </cell>
          <cell r="C72" t="str">
            <v>Valentina Zevanya Setya Prahesti</v>
          </cell>
          <cell r="D72" t="str">
            <v>CC SETIR KANAN</v>
          </cell>
          <cell r="E72" t="str">
            <v>RESIGN</v>
          </cell>
        </row>
        <row r="73">
          <cell r="B73" t="str">
            <v>A0697</v>
          </cell>
          <cell r="C73" t="str">
            <v>Fidianty Pratiwi</v>
          </cell>
          <cell r="D73" t="str">
            <v>CC SETIR KANAN</v>
          </cell>
          <cell r="E73" t="str">
            <v>RESIGN</v>
          </cell>
        </row>
        <row r="74">
          <cell r="B74" t="str">
            <v>A2195</v>
          </cell>
          <cell r="C74" t="str">
            <v>Angela Yannu Permatasari</v>
          </cell>
          <cell r="D74" t="str">
            <v>CC SETIR KANAN</v>
          </cell>
          <cell r="E74" t="str">
            <v>RESIGN</v>
          </cell>
        </row>
        <row r="75">
          <cell r="B75" t="str">
            <v>A2550</v>
          </cell>
          <cell r="C75" t="str">
            <v>Dionisia Vandana Shiva Andreyanti</v>
          </cell>
          <cell r="D75" t="str">
            <v>CC SETIR KANAN</v>
          </cell>
          <cell r="E75" t="str">
            <v>RESIGN</v>
          </cell>
        </row>
        <row r="76">
          <cell r="B76" t="str">
            <v>A2891</v>
          </cell>
          <cell r="C76" t="str">
            <v>Isnaini Destyfitriana</v>
          </cell>
          <cell r="D76" t="str">
            <v>CC SETIR KANAN</v>
          </cell>
          <cell r="E76" t="str">
            <v>RESIGN</v>
          </cell>
        </row>
        <row r="77">
          <cell r="B77" t="str">
            <v>A0690</v>
          </cell>
          <cell r="C77" t="str">
            <v>Muhammad Rafy Ramadhan</v>
          </cell>
          <cell r="D77" t="str">
            <v>CC SETIR KANAN</v>
          </cell>
          <cell r="E77" t="str">
            <v>RESIGN</v>
          </cell>
        </row>
        <row r="78">
          <cell r="B78">
            <v>92110</v>
          </cell>
          <cell r="C78" t="str">
            <v>Anes Suhada</v>
          </cell>
          <cell r="D78" t="str">
            <v>RVO</v>
          </cell>
          <cell r="E78" t="str">
            <v>RESIGN</v>
          </cell>
        </row>
        <row r="79">
          <cell r="B79">
            <v>92113</v>
          </cell>
          <cell r="C79" t="str">
            <v>Latifah Nur Fidiyanti</v>
          </cell>
          <cell r="D79" t="str">
            <v>RVO</v>
          </cell>
          <cell r="E79" t="str">
            <v>RESIGN</v>
          </cell>
        </row>
        <row r="80">
          <cell r="B80">
            <v>92125</v>
          </cell>
          <cell r="C80" t="str">
            <v>Asdaqul qoilin</v>
          </cell>
          <cell r="D80" t="str">
            <v>RVO</v>
          </cell>
          <cell r="E80" t="str">
            <v>RESIGN</v>
          </cell>
        </row>
        <row r="81">
          <cell r="B81">
            <v>92136</v>
          </cell>
          <cell r="C81" t="str">
            <v>Pradityana Dewi Larasati</v>
          </cell>
          <cell r="D81" t="str">
            <v>RVO</v>
          </cell>
          <cell r="E81" t="str">
            <v>RESIGN</v>
          </cell>
        </row>
        <row r="82">
          <cell r="B82">
            <v>92138</v>
          </cell>
          <cell r="C82" t="str">
            <v>Destriandari Dinda Puryanti</v>
          </cell>
          <cell r="D82" t="str">
            <v>RVO</v>
          </cell>
          <cell r="E82" t="str">
            <v>RESIGN</v>
          </cell>
        </row>
        <row r="83">
          <cell r="B83">
            <v>92139</v>
          </cell>
          <cell r="C83" t="str">
            <v>Rusmalina Noer Laily Ayu S</v>
          </cell>
          <cell r="D83" t="str">
            <v>RVO</v>
          </cell>
          <cell r="E83" t="str">
            <v>RESIGN</v>
          </cell>
        </row>
        <row r="84">
          <cell r="B84">
            <v>92161</v>
          </cell>
          <cell r="C84" t="str">
            <v xml:space="preserve">Intan Pangestu </v>
          </cell>
          <cell r="D84" t="str">
            <v>RVO</v>
          </cell>
          <cell r="E84" t="str">
            <v>RESIGN</v>
          </cell>
        </row>
        <row r="85">
          <cell r="B85">
            <v>92188</v>
          </cell>
          <cell r="C85" t="str">
            <v>Amalina Ghaisani Putri</v>
          </cell>
          <cell r="D85" t="str">
            <v>RVO</v>
          </cell>
          <cell r="E85" t="str">
            <v>RESIGN</v>
          </cell>
        </row>
        <row r="86">
          <cell r="B86">
            <v>92289</v>
          </cell>
          <cell r="C86" t="str">
            <v>Yasmin Novita Dewi</v>
          </cell>
          <cell r="D86" t="str">
            <v>RVO</v>
          </cell>
          <cell r="E86" t="str">
            <v>RESIGN</v>
          </cell>
        </row>
        <row r="87">
          <cell r="B87">
            <v>92290</v>
          </cell>
          <cell r="C87" t="str">
            <v>Gabriella Vania</v>
          </cell>
          <cell r="D87" t="str">
            <v>RVO</v>
          </cell>
          <cell r="E87" t="str">
            <v>RESIGN</v>
          </cell>
        </row>
        <row r="88">
          <cell r="B88">
            <v>92302</v>
          </cell>
          <cell r="C88" t="str">
            <v>Ayu Nurifani Choirunnisa</v>
          </cell>
          <cell r="D88" t="str">
            <v>RVO</v>
          </cell>
          <cell r="E88" t="str">
            <v>RESIGN</v>
          </cell>
        </row>
        <row r="89">
          <cell r="B89">
            <v>92312</v>
          </cell>
          <cell r="C89" t="str">
            <v>Sylvia Candra Kurniawan</v>
          </cell>
          <cell r="D89" t="str">
            <v>RVO</v>
          </cell>
          <cell r="E89" t="str">
            <v>RESIGN</v>
          </cell>
        </row>
        <row r="90">
          <cell r="B90">
            <v>92326</v>
          </cell>
          <cell r="C90" t="str">
            <v>BENEDIKTUS BAKTI KUNCORO</v>
          </cell>
          <cell r="D90" t="str">
            <v>RVO</v>
          </cell>
          <cell r="E90" t="str">
            <v>RESIGN</v>
          </cell>
        </row>
        <row r="91">
          <cell r="B91">
            <v>92335</v>
          </cell>
          <cell r="C91" t="str">
            <v>NOVITRIANNA FAROUZIAH</v>
          </cell>
          <cell r="D91" t="str">
            <v>RVO</v>
          </cell>
          <cell r="E91" t="str">
            <v>RESIGN</v>
          </cell>
        </row>
        <row r="92">
          <cell r="B92">
            <v>92350</v>
          </cell>
          <cell r="C92" t="str">
            <v>INGGIL DEWANTORO</v>
          </cell>
          <cell r="D92" t="str">
            <v>RVO</v>
          </cell>
          <cell r="E92" t="str">
            <v>RESIGN</v>
          </cell>
        </row>
        <row r="93">
          <cell r="B93">
            <v>92354</v>
          </cell>
          <cell r="C93" t="str">
            <v>Stevanny Yosicha Putri</v>
          </cell>
          <cell r="D93" t="str">
            <v>RVO</v>
          </cell>
          <cell r="E93" t="str">
            <v>RESIGN</v>
          </cell>
        </row>
        <row r="94">
          <cell r="B94">
            <v>92367</v>
          </cell>
          <cell r="C94" t="str">
            <v>G. Natania Dhea Anriska</v>
          </cell>
          <cell r="D94" t="str">
            <v>RVO</v>
          </cell>
          <cell r="E94" t="str">
            <v>RESIGN</v>
          </cell>
        </row>
        <row r="95">
          <cell r="B95">
            <v>92379</v>
          </cell>
          <cell r="C95" t="str">
            <v>Vanny Kurnia Atmodjo</v>
          </cell>
          <cell r="D95" t="str">
            <v>RVO</v>
          </cell>
          <cell r="E95" t="str">
            <v>RESIGN</v>
          </cell>
        </row>
        <row r="96">
          <cell r="B96">
            <v>92418</v>
          </cell>
          <cell r="C96" t="str">
            <v>Ragilika Ayu Diwanti Putri</v>
          </cell>
          <cell r="D96" t="str">
            <v>RVO</v>
          </cell>
          <cell r="E96" t="str">
            <v>RESIGN</v>
          </cell>
        </row>
        <row r="97">
          <cell r="B97">
            <v>92467</v>
          </cell>
          <cell r="C97" t="str">
            <v>Vincentius Kris Sang Tri Nugroho Adi</v>
          </cell>
          <cell r="D97" t="str">
            <v>RVO</v>
          </cell>
          <cell r="E97" t="str">
            <v>RESIGN</v>
          </cell>
        </row>
        <row r="98">
          <cell r="B98">
            <v>92468</v>
          </cell>
          <cell r="C98" t="str">
            <v>Muhamad Fauzin Nur</v>
          </cell>
          <cell r="D98" t="str">
            <v>RVO</v>
          </cell>
          <cell r="E98" t="str">
            <v>RESIGN</v>
          </cell>
        </row>
        <row r="99">
          <cell r="B99">
            <v>92407</v>
          </cell>
          <cell r="C99" t="str">
            <v>Maria Subekti</v>
          </cell>
          <cell r="D99" t="str">
            <v>RVO</v>
          </cell>
          <cell r="E99" t="str">
            <v>RESIGN</v>
          </cell>
        </row>
        <row r="100">
          <cell r="B100">
            <v>92237</v>
          </cell>
          <cell r="C100" t="str">
            <v>ANDY CAESAR SHIDQI</v>
          </cell>
          <cell r="D100" t="str">
            <v>RVO</v>
          </cell>
          <cell r="E100" t="str">
            <v>RESIGN</v>
          </cell>
        </row>
        <row r="101">
          <cell r="B101">
            <v>92540</v>
          </cell>
          <cell r="C101" t="str">
            <v>SAMUEL DAMAR KUNCORO</v>
          </cell>
          <cell r="D101" t="str">
            <v>RVO</v>
          </cell>
          <cell r="E101" t="str">
            <v>RESIGN</v>
          </cell>
        </row>
        <row r="102">
          <cell r="B102">
            <v>92495</v>
          </cell>
          <cell r="C102" t="str">
            <v>Syifa Hanna Fauziah</v>
          </cell>
          <cell r="D102" t="str">
            <v>RVO</v>
          </cell>
          <cell r="E102" t="str">
            <v>RESIGN</v>
          </cell>
        </row>
        <row r="103">
          <cell r="B103">
            <v>92531</v>
          </cell>
          <cell r="C103" t="str">
            <v>Dea Rizkita</v>
          </cell>
          <cell r="D103" t="str">
            <v>RVO</v>
          </cell>
          <cell r="E103" t="str">
            <v>RESIGN</v>
          </cell>
        </row>
        <row r="104">
          <cell r="B104">
            <v>92580</v>
          </cell>
          <cell r="C104" t="str">
            <v>Ramadhanni Nanda Dirgantara</v>
          </cell>
          <cell r="D104" t="str">
            <v>RVO</v>
          </cell>
          <cell r="E104" t="str">
            <v>RESIGN</v>
          </cell>
        </row>
        <row r="105">
          <cell r="B105">
            <v>92599</v>
          </cell>
          <cell r="C105" t="str">
            <v>Gista Neli Mariskha</v>
          </cell>
          <cell r="D105" t="str">
            <v>RVO</v>
          </cell>
          <cell r="E105" t="str">
            <v>RESIGN</v>
          </cell>
        </row>
        <row r="106">
          <cell r="B106">
            <v>92596</v>
          </cell>
          <cell r="C106" t="str">
            <v>JALU NINDYO JATMIKO</v>
          </cell>
          <cell r="D106" t="str">
            <v>RVO</v>
          </cell>
          <cell r="E106" t="str">
            <v>RESIGN</v>
          </cell>
        </row>
        <row r="107">
          <cell r="B107">
            <v>92643</v>
          </cell>
          <cell r="C107" t="str">
            <v>Adham Naufal Bintoro</v>
          </cell>
          <cell r="D107" t="str">
            <v>RVO</v>
          </cell>
          <cell r="E107" t="str">
            <v>RESIGN</v>
          </cell>
        </row>
        <row r="108">
          <cell r="B108">
            <v>92648</v>
          </cell>
          <cell r="C108" t="str">
            <v>Ellen Ira</v>
          </cell>
          <cell r="D108" t="str">
            <v>RVO</v>
          </cell>
          <cell r="E108" t="str">
            <v>RESIGN</v>
          </cell>
        </row>
        <row r="109">
          <cell r="B109">
            <v>92654</v>
          </cell>
          <cell r="C109" t="str">
            <v>Aprilia Putri Candrasari</v>
          </cell>
          <cell r="D109" t="str">
            <v>RVO</v>
          </cell>
          <cell r="E109" t="str">
            <v>RESIGN</v>
          </cell>
        </row>
        <row r="110">
          <cell r="B110" t="str">
            <v>A0051</v>
          </cell>
          <cell r="C110" t="str">
            <v>FEBYOLA BERLIANA</v>
          </cell>
          <cell r="D110" t="str">
            <v>RVO</v>
          </cell>
          <cell r="E110" t="str">
            <v>RESIGN</v>
          </cell>
        </row>
        <row r="111">
          <cell r="B111" t="str">
            <v>A0079</v>
          </cell>
          <cell r="C111" t="str">
            <v>NATALIA RENNY DESTWINA SETYAWATI</v>
          </cell>
          <cell r="D111" t="str">
            <v>RVO</v>
          </cell>
          <cell r="E111" t="str">
            <v>RESIGN</v>
          </cell>
        </row>
        <row r="112">
          <cell r="B112" t="str">
            <v>A0094</v>
          </cell>
          <cell r="C112" t="str">
            <v>PRATOMO RINALDI</v>
          </cell>
          <cell r="D112" t="str">
            <v>RVO</v>
          </cell>
          <cell r="E112" t="str">
            <v>RESIGN</v>
          </cell>
        </row>
        <row r="113">
          <cell r="B113" t="str">
            <v>A0081</v>
          </cell>
          <cell r="C113" t="str">
            <v>THALISTA NASYANDHA</v>
          </cell>
          <cell r="D113" t="str">
            <v>RVO</v>
          </cell>
          <cell r="E113" t="str">
            <v>RESIGN</v>
          </cell>
        </row>
        <row r="114">
          <cell r="B114" t="str">
            <v>A0102</v>
          </cell>
          <cell r="C114" t="str">
            <v>SUNARSONO</v>
          </cell>
          <cell r="D114" t="str">
            <v>RVO</v>
          </cell>
          <cell r="E114" t="str">
            <v>RESIGN</v>
          </cell>
        </row>
        <row r="115">
          <cell r="B115" t="str">
            <v>A0097</v>
          </cell>
          <cell r="C115" t="str">
            <v>DWI HANDAYANI</v>
          </cell>
          <cell r="D115" t="str">
            <v>RVO</v>
          </cell>
          <cell r="E115" t="str">
            <v>RESIGN</v>
          </cell>
        </row>
        <row r="116">
          <cell r="B116" t="str">
            <v>A0103</v>
          </cell>
          <cell r="C116" t="str">
            <v>DANINDRA DIMAS SAKTI</v>
          </cell>
          <cell r="D116" t="str">
            <v>RVO</v>
          </cell>
          <cell r="E116" t="str">
            <v>RESIGN</v>
          </cell>
        </row>
        <row r="117">
          <cell r="B117" t="str">
            <v>A0145</v>
          </cell>
          <cell r="C117" t="str">
            <v>RESA ARUM SALINDRI</v>
          </cell>
          <cell r="D117" t="str">
            <v>RVO</v>
          </cell>
          <cell r="E117" t="str">
            <v>RESIGN</v>
          </cell>
        </row>
        <row r="118">
          <cell r="B118" t="str">
            <v>A0133</v>
          </cell>
          <cell r="C118" t="str">
            <v>CYRILLUS RAMA HENDRAWAN</v>
          </cell>
          <cell r="D118" t="str">
            <v>RVO</v>
          </cell>
          <cell r="E118" t="str">
            <v>RESIGN</v>
          </cell>
        </row>
        <row r="119">
          <cell r="B119" t="str">
            <v>A2339</v>
          </cell>
          <cell r="C119" t="str">
            <v>EVA SULIANI</v>
          </cell>
          <cell r="D119" t="str">
            <v>RVO</v>
          </cell>
          <cell r="E119" t="str">
            <v>RESIGN</v>
          </cell>
        </row>
        <row r="120">
          <cell r="B120" t="str">
            <v>A2361</v>
          </cell>
          <cell r="C120" t="str">
            <v>TISA YONANTA</v>
          </cell>
          <cell r="D120" t="str">
            <v>RVO</v>
          </cell>
          <cell r="E120" t="str">
            <v>RESIGN</v>
          </cell>
        </row>
        <row r="121">
          <cell r="B121" t="str">
            <v>A2395</v>
          </cell>
          <cell r="C121" t="str">
            <v>MAHARANY PUTRI</v>
          </cell>
          <cell r="D121" t="str">
            <v>RVO</v>
          </cell>
          <cell r="E121" t="str">
            <v>RESIGN</v>
          </cell>
        </row>
        <row r="122">
          <cell r="B122" t="str">
            <v>A2406</v>
          </cell>
          <cell r="C122" t="str">
            <v>RADEN MUHAMMAD NALINDRA POERBANINGRAT</v>
          </cell>
          <cell r="D122" t="str">
            <v>RVO</v>
          </cell>
          <cell r="E122" t="str">
            <v>RESIGN</v>
          </cell>
        </row>
        <row r="123">
          <cell r="B123" t="str">
            <v>A2857</v>
          </cell>
          <cell r="C123" t="str">
            <v>MUHAMMAD FAHRUR ROZI</v>
          </cell>
          <cell r="D123" t="str">
            <v>RVO</v>
          </cell>
          <cell r="E123" t="str">
            <v>RESIGN</v>
          </cell>
        </row>
        <row r="124">
          <cell r="B124" t="str">
            <v>A2813</v>
          </cell>
          <cell r="C124" t="str">
            <v>RANTRI DEWI IRFANIYANTI NUGRAHA</v>
          </cell>
          <cell r="D124" t="str">
            <v>RVO</v>
          </cell>
          <cell r="E124" t="str">
            <v>RESIGN</v>
          </cell>
        </row>
        <row r="125">
          <cell r="B125" t="str">
            <v>A2820</v>
          </cell>
          <cell r="C125" t="str">
            <v>OKTAVIA MARWATIN HUDANTI</v>
          </cell>
          <cell r="D125" t="str">
            <v>RVO</v>
          </cell>
          <cell r="E125" t="str">
            <v>RESIGN</v>
          </cell>
        </row>
        <row r="126">
          <cell r="B126" t="str">
            <v>A2808</v>
          </cell>
          <cell r="C126" t="str">
            <v>JERRY CHRISTOFER</v>
          </cell>
          <cell r="D126" t="str">
            <v>RVO</v>
          </cell>
          <cell r="E126" t="str">
            <v>RESIGN</v>
          </cell>
        </row>
        <row r="127">
          <cell r="B127" t="str">
            <v>A4335</v>
          </cell>
          <cell r="C127" t="str">
            <v>GREGORIUS DWIKA KUNCAHYO DEWAJI</v>
          </cell>
          <cell r="D127" t="str">
            <v>RVO</v>
          </cell>
          <cell r="E127" t="str">
            <v>RESIGN</v>
          </cell>
        </row>
        <row r="128">
          <cell r="B128">
            <v>92108</v>
          </cell>
          <cell r="C128" t="str">
            <v>Adnindya Qotrunnada Mandadewi</v>
          </cell>
          <cell r="D128" t="str">
            <v>DELTA</v>
          </cell>
          <cell r="E128" t="str">
            <v>RESIGN</v>
          </cell>
        </row>
        <row r="129">
          <cell r="B129">
            <v>92109</v>
          </cell>
          <cell r="C129" t="str">
            <v>Ridwan Suryawan</v>
          </cell>
          <cell r="D129" t="str">
            <v>DELTA</v>
          </cell>
          <cell r="E129" t="str">
            <v>RESIGN</v>
          </cell>
        </row>
        <row r="130">
          <cell r="B130">
            <v>92118</v>
          </cell>
          <cell r="C130" t="str">
            <v>AMELIA JINGGA</v>
          </cell>
          <cell r="D130" t="str">
            <v>DELTA</v>
          </cell>
          <cell r="E130" t="str">
            <v>RESIGN</v>
          </cell>
        </row>
        <row r="131">
          <cell r="B131">
            <v>92131</v>
          </cell>
          <cell r="C131" t="str">
            <v>ADELINA SEKAR PUTRI</v>
          </cell>
          <cell r="D131" t="str">
            <v>DELTA</v>
          </cell>
          <cell r="E131" t="str">
            <v>RESIGN</v>
          </cell>
        </row>
        <row r="132">
          <cell r="B132">
            <v>92151</v>
          </cell>
          <cell r="C132" t="str">
            <v>Gregorius Ardian Setyo Wicaksono</v>
          </cell>
          <cell r="D132" t="str">
            <v>DELTA</v>
          </cell>
          <cell r="E132" t="str">
            <v>RESIGN</v>
          </cell>
        </row>
        <row r="133">
          <cell r="B133">
            <v>92164</v>
          </cell>
          <cell r="C133" t="str">
            <v>Enggal wasis siyati</v>
          </cell>
          <cell r="D133" t="str">
            <v>DELTA</v>
          </cell>
          <cell r="E133" t="str">
            <v>RESIGN</v>
          </cell>
        </row>
        <row r="134">
          <cell r="B134">
            <v>92166</v>
          </cell>
          <cell r="C134" t="str">
            <v>Vira Wasistha</v>
          </cell>
          <cell r="D134" t="str">
            <v>DELTA</v>
          </cell>
          <cell r="E134" t="str">
            <v>RESIGN</v>
          </cell>
        </row>
        <row r="135">
          <cell r="B135">
            <v>92215</v>
          </cell>
          <cell r="C135" t="str">
            <v>Briantaka Dennis Kusuma</v>
          </cell>
          <cell r="D135" t="str">
            <v>DELTA</v>
          </cell>
          <cell r="E135" t="str">
            <v>RESIGN</v>
          </cell>
        </row>
        <row r="136">
          <cell r="B136">
            <v>92218</v>
          </cell>
          <cell r="C136" t="str">
            <v>Dita Cita Mulyawati</v>
          </cell>
          <cell r="D136" t="str">
            <v>DELTA</v>
          </cell>
          <cell r="E136" t="str">
            <v>RESIGN</v>
          </cell>
        </row>
        <row r="137">
          <cell r="B137">
            <v>92093</v>
          </cell>
          <cell r="C137" t="str">
            <v>Jessica Magdalena Sidabutar</v>
          </cell>
          <cell r="D137" t="str">
            <v>DELTA</v>
          </cell>
          <cell r="E137" t="str">
            <v>RESIGN</v>
          </cell>
        </row>
        <row r="138">
          <cell r="B138">
            <v>92262</v>
          </cell>
          <cell r="C138" t="str">
            <v>Marsiana Milo</v>
          </cell>
          <cell r="D138" t="str">
            <v>DELTA</v>
          </cell>
          <cell r="E138" t="str">
            <v>RESIGN</v>
          </cell>
        </row>
        <row r="139">
          <cell r="B139">
            <v>92277</v>
          </cell>
          <cell r="C139" t="str">
            <v>SEVEN RENGGAN NOVITA</v>
          </cell>
          <cell r="D139" t="str">
            <v>DELTA</v>
          </cell>
          <cell r="E139" t="str">
            <v>RESIGN</v>
          </cell>
        </row>
        <row r="140">
          <cell r="B140">
            <v>92291</v>
          </cell>
          <cell r="C140" t="str">
            <v>Ronauli Valentina Tamba</v>
          </cell>
          <cell r="D140" t="str">
            <v>DELTA</v>
          </cell>
          <cell r="E140" t="str">
            <v>RESIGN</v>
          </cell>
        </row>
        <row r="141">
          <cell r="B141">
            <v>92319</v>
          </cell>
          <cell r="C141" t="str">
            <v>Dea Natalia</v>
          </cell>
          <cell r="D141" t="str">
            <v>DELTA</v>
          </cell>
          <cell r="E141" t="str">
            <v>RESIGN</v>
          </cell>
        </row>
        <row r="142">
          <cell r="B142">
            <v>92374</v>
          </cell>
          <cell r="C142" t="str">
            <v>Tri Yuniarti Padji Kana</v>
          </cell>
          <cell r="D142" t="str">
            <v>DELTA</v>
          </cell>
          <cell r="E142" t="str">
            <v>RESIGN</v>
          </cell>
        </row>
        <row r="143">
          <cell r="B143">
            <v>92386</v>
          </cell>
          <cell r="C143" t="str">
            <v>Marieta Christy Cahyati</v>
          </cell>
          <cell r="D143" t="str">
            <v>DELTA</v>
          </cell>
          <cell r="E143" t="str">
            <v>RESIGN</v>
          </cell>
        </row>
        <row r="144">
          <cell r="B144">
            <v>92389</v>
          </cell>
          <cell r="C144" t="str">
            <v>Prabima Dipayasa</v>
          </cell>
          <cell r="D144" t="str">
            <v>DELTA</v>
          </cell>
          <cell r="E144" t="str">
            <v>RESIGN</v>
          </cell>
        </row>
        <row r="145">
          <cell r="B145">
            <v>92395</v>
          </cell>
          <cell r="C145" t="str">
            <v>Muhamad Kemal</v>
          </cell>
          <cell r="D145" t="str">
            <v>DELTA</v>
          </cell>
          <cell r="E145" t="str">
            <v>RESIGN</v>
          </cell>
        </row>
        <row r="146">
          <cell r="B146">
            <v>92437</v>
          </cell>
          <cell r="C146" t="str">
            <v>Jessica Siagian</v>
          </cell>
          <cell r="D146" t="str">
            <v>DELTA</v>
          </cell>
          <cell r="E146" t="str">
            <v>RESIGN</v>
          </cell>
        </row>
        <row r="147">
          <cell r="B147">
            <v>92445</v>
          </cell>
          <cell r="C147" t="str">
            <v>Ayu Era Wardhani</v>
          </cell>
          <cell r="D147" t="str">
            <v>DELTA</v>
          </cell>
          <cell r="E147" t="str">
            <v>RESIGN</v>
          </cell>
        </row>
        <row r="148">
          <cell r="B148">
            <v>90176</v>
          </cell>
          <cell r="C148" t="str">
            <v>Guntoro Galih Setyanto</v>
          </cell>
          <cell r="D148" t="str">
            <v>DELTA</v>
          </cell>
          <cell r="E148" t="str">
            <v>RESIGN</v>
          </cell>
        </row>
        <row r="149">
          <cell r="B149">
            <v>92487</v>
          </cell>
          <cell r="C149" t="str">
            <v>Robby Ahmadi</v>
          </cell>
          <cell r="D149" t="str">
            <v>DELTA</v>
          </cell>
          <cell r="E149" t="str">
            <v>RESIGN</v>
          </cell>
        </row>
        <row r="150">
          <cell r="B150">
            <v>92507</v>
          </cell>
          <cell r="C150" t="str">
            <v>Umbu Gauka</v>
          </cell>
          <cell r="D150" t="str">
            <v>DELTA</v>
          </cell>
          <cell r="E150" t="str">
            <v>RESIGN</v>
          </cell>
        </row>
        <row r="151">
          <cell r="B151">
            <v>92508</v>
          </cell>
          <cell r="C151" t="str">
            <v>Tari Zalma Yanthi</v>
          </cell>
          <cell r="D151" t="str">
            <v>DELTA</v>
          </cell>
          <cell r="E151" t="str">
            <v>RESIGN</v>
          </cell>
        </row>
        <row r="152">
          <cell r="B152">
            <v>92538</v>
          </cell>
          <cell r="C152" t="str">
            <v>Nur Fadilah</v>
          </cell>
          <cell r="D152" t="str">
            <v>DELTA</v>
          </cell>
          <cell r="E152" t="str">
            <v>RESIGN</v>
          </cell>
        </row>
        <row r="153">
          <cell r="B153">
            <v>92559</v>
          </cell>
          <cell r="C153" t="str">
            <v>Dwi Aufa Burhan</v>
          </cell>
          <cell r="D153" t="str">
            <v>DELTA</v>
          </cell>
          <cell r="E153" t="str">
            <v>RESIGN</v>
          </cell>
        </row>
        <row r="154">
          <cell r="B154">
            <v>92488</v>
          </cell>
          <cell r="C154" t="str">
            <v>Riko Manik</v>
          </cell>
          <cell r="D154" t="str">
            <v>DELTA</v>
          </cell>
          <cell r="E154" t="str">
            <v>RESIGN</v>
          </cell>
        </row>
        <row r="155">
          <cell r="B155">
            <v>92496</v>
          </cell>
          <cell r="C155" t="str">
            <v>Prabuangga Putra</v>
          </cell>
          <cell r="D155" t="str">
            <v>DELTA</v>
          </cell>
          <cell r="E155" t="str">
            <v>RESIGN</v>
          </cell>
        </row>
        <row r="156">
          <cell r="B156">
            <v>92501</v>
          </cell>
          <cell r="C156" t="str">
            <v>Dionisia Hilda Ngadha</v>
          </cell>
          <cell r="D156" t="str">
            <v>DELTA</v>
          </cell>
          <cell r="E156" t="str">
            <v>RESIGN</v>
          </cell>
        </row>
        <row r="157">
          <cell r="B157">
            <v>92667</v>
          </cell>
          <cell r="C157" t="str">
            <v>Fandri Ghozali</v>
          </cell>
          <cell r="D157" t="str">
            <v>DELTA</v>
          </cell>
          <cell r="E157" t="str">
            <v>RESIGN</v>
          </cell>
        </row>
        <row r="158">
          <cell r="B158">
            <v>92731</v>
          </cell>
          <cell r="C158" t="str">
            <v>NETI SETIYOWATI</v>
          </cell>
          <cell r="D158" t="str">
            <v>DELTA</v>
          </cell>
          <cell r="E158" t="str">
            <v>RESIGN</v>
          </cell>
        </row>
        <row r="159">
          <cell r="B159">
            <v>92655</v>
          </cell>
          <cell r="C159" t="str">
            <v>Irene Teresia Tasikreu</v>
          </cell>
          <cell r="D159" t="str">
            <v>DELTA</v>
          </cell>
          <cell r="E159" t="str">
            <v>RESIGN</v>
          </cell>
        </row>
        <row r="160">
          <cell r="B160" t="str">
            <v>A0063</v>
          </cell>
          <cell r="C160" t="str">
            <v>SIGIT NUGROHO DWI PUTRA</v>
          </cell>
          <cell r="D160" t="str">
            <v>DELTA</v>
          </cell>
          <cell r="E160" t="str">
            <v>RESIGN</v>
          </cell>
        </row>
        <row r="161">
          <cell r="B161" t="str">
            <v>A0028</v>
          </cell>
          <cell r="C161" t="str">
            <v>RIAN KRISTANTO</v>
          </cell>
          <cell r="D161" t="str">
            <v>DELTA</v>
          </cell>
          <cell r="E161" t="str">
            <v>RESIGN</v>
          </cell>
        </row>
        <row r="162">
          <cell r="B162" t="str">
            <v>A0257</v>
          </cell>
          <cell r="C162" t="str">
            <v>Ika Nur Atamimi</v>
          </cell>
          <cell r="D162" t="str">
            <v>DELTA</v>
          </cell>
          <cell r="E162" t="str">
            <v>RESIGN</v>
          </cell>
        </row>
        <row r="163">
          <cell r="B163" t="str">
            <v>A0263</v>
          </cell>
          <cell r="C163" t="str">
            <v>Johannes Glenneagles Limbong</v>
          </cell>
          <cell r="D163" t="str">
            <v>DELTA</v>
          </cell>
          <cell r="E163" t="str">
            <v>RESIGN</v>
          </cell>
        </row>
        <row r="164">
          <cell r="B164" t="str">
            <v>A0267</v>
          </cell>
          <cell r="C164" t="str">
            <v>DAROJI</v>
          </cell>
          <cell r="D164" t="str">
            <v>DELTA</v>
          </cell>
          <cell r="E164" t="str">
            <v>RESIGN</v>
          </cell>
        </row>
        <row r="165">
          <cell r="B165" t="str">
            <v>A0269</v>
          </cell>
          <cell r="C165" t="str">
            <v>ESTRI RUTININGSIH</v>
          </cell>
          <cell r="D165" t="str">
            <v>DELTA</v>
          </cell>
          <cell r="E165" t="str">
            <v>RESIGN</v>
          </cell>
        </row>
        <row r="166">
          <cell r="B166" t="str">
            <v>A0278</v>
          </cell>
          <cell r="C166" t="str">
            <v>Theresia Alfira Alexandra</v>
          </cell>
          <cell r="D166" t="str">
            <v>DELTA</v>
          </cell>
          <cell r="E166" t="str">
            <v>RESIGN</v>
          </cell>
        </row>
        <row r="167">
          <cell r="B167" t="str">
            <v>A0282</v>
          </cell>
          <cell r="C167" t="str">
            <v>Riany Handiana</v>
          </cell>
          <cell r="D167" t="str">
            <v>DELTA</v>
          </cell>
          <cell r="E167" t="str">
            <v>RESIGN</v>
          </cell>
        </row>
        <row r="168">
          <cell r="B168" t="str">
            <v>A0259</v>
          </cell>
          <cell r="C168" t="str">
            <v>Rachel Johana Lupano</v>
          </cell>
          <cell r="D168" t="str">
            <v>DELTA</v>
          </cell>
          <cell r="E168" t="str">
            <v>RESIGN</v>
          </cell>
        </row>
        <row r="169">
          <cell r="B169" t="str">
            <v>A0305</v>
          </cell>
          <cell r="C169" t="str">
            <v>Dea Rista Utami</v>
          </cell>
          <cell r="D169" t="str">
            <v>DELTA</v>
          </cell>
          <cell r="E169" t="str">
            <v>RESIGN</v>
          </cell>
        </row>
        <row r="170">
          <cell r="B170" t="str">
            <v>A0326</v>
          </cell>
          <cell r="C170" t="str">
            <v>Wahyudi Eka Syahputra</v>
          </cell>
          <cell r="D170" t="str">
            <v>DELTA</v>
          </cell>
          <cell r="E170" t="str">
            <v>RESIGN</v>
          </cell>
        </row>
        <row r="171">
          <cell r="B171" t="str">
            <v>A0350</v>
          </cell>
          <cell r="C171" t="str">
            <v>Luki Lisiandi</v>
          </cell>
          <cell r="D171" t="str">
            <v>DELTA</v>
          </cell>
          <cell r="E171" t="str">
            <v>RESIGN</v>
          </cell>
        </row>
        <row r="172">
          <cell r="B172" t="str">
            <v>A0387</v>
          </cell>
          <cell r="C172" t="str">
            <v>Dea Stella</v>
          </cell>
          <cell r="D172" t="str">
            <v>DELTA</v>
          </cell>
          <cell r="E172" t="str">
            <v>RESIGN</v>
          </cell>
        </row>
        <row r="173">
          <cell r="B173" t="str">
            <v>A0388</v>
          </cell>
          <cell r="C173" t="str">
            <v>Jody Wirawan</v>
          </cell>
          <cell r="D173" t="str">
            <v>DELTA</v>
          </cell>
          <cell r="E173" t="str">
            <v>RESIGN</v>
          </cell>
        </row>
        <row r="174">
          <cell r="B174" t="str">
            <v>A0386</v>
          </cell>
          <cell r="C174" t="str">
            <v>Rizqi Fathu Rahman</v>
          </cell>
          <cell r="D174" t="str">
            <v>DELTA</v>
          </cell>
          <cell r="E174" t="str">
            <v>RESIGN</v>
          </cell>
        </row>
        <row r="175">
          <cell r="B175" t="str">
            <v>A0404</v>
          </cell>
          <cell r="C175" t="str">
            <v>Prisca Widya Perwitosari</v>
          </cell>
          <cell r="D175" t="str">
            <v>DELTA</v>
          </cell>
          <cell r="E175" t="str">
            <v>RESIGN</v>
          </cell>
        </row>
        <row r="176">
          <cell r="B176" t="str">
            <v>A0400</v>
          </cell>
          <cell r="C176" t="str">
            <v>Tuti Haryanti</v>
          </cell>
          <cell r="D176" t="str">
            <v>DELTA</v>
          </cell>
          <cell r="E176" t="str">
            <v>RESIGN</v>
          </cell>
        </row>
        <row r="177">
          <cell r="B177" t="str">
            <v>A0436</v>
          </cell>
          <cell r="C177" t="str">
            <v>Evi</v>
          </cell>
          <cell r="D177" t="str">
            <v>DELTA</v>
          </cell>
          <cell r="E177" t="str">
            <v>RESIGN</v>
          </cell>
        </row>
        <row r="178">
          <cell r="B178" t="str">
            <v>A0512</v>
          </cell>
          <cell r="C178" t="str">
            <v>Rositta Laili Fajrani</v>
          </cell>
          <cell r="D178" t="str">
            <v>DELTA</v>
          </cell>
          <cell r="E178" t="str">
            <v>RESIGN</v>
          </cell>
        </row>
        <row r="179">
          <cell r="B179" t="str">
            <v>A0524</v>
          </cell>
          <cell r="C179" t="str">
            <v>Jibran Febriano</v>
          </cell>
          <cell r="D179" t="str">
            <v>DELTA</v>
          </cell>
          <cell r="E179" t="str">
            <v>RESIGN</v>
          </cell>
        </row>
        <row r="180">
          <cell r="B180" t="str">
            <v>A0617</v>
          </cell>
          <cell r="C180" t="str">
            <v>Niko Ageng Nugraha</v>
          </cell>
          <cell r="D180" t="str">
            <v>DELTA</v>
          </cell>
          <cell r="E180" t="str">
            <v>RESIGN</v>
          </cell>
        </row>
        <row r="181">
          <cell r="B181" t="str">
            <v>A0618</v>
          </cell>
          <cell r="C181" t="str">
            <v>A Dedy Setiawan</v>
          </cell>
          <cell r="D181" t="str">
            <v>DELTA</v>
          </cell>
          <cell r="E181" t="str">
            <v>RESIGN</v>
          </cell>
        </row>
        <row r="182">
          <cell r="B182" t="str">
            <v>A0631</v>
          </cell>
          <cell r="C182" t="str">
            <v>Wimbi Dwi Cahyani</v>
          </cell>
          <cell r="D182" t="str">
            <v>DELTA</v>
          </cell>
          <cell r="E182" t="str">
            <v>RESIGN</v>
          </cell>
        </row>
        <row r="183">
          <cell r="B183" t="str">
            <v>A0635</v>
          </cell>
          <cell r="C183" t="str">
            <v>Eufrasia Anindita</v>
          </cell>
          <cell r="D183" t="str">
            <v>DELTA</v>
          </cell>
          <cell r="E183" t="str">
            <v>RESIGN</v>
          </cell>
        </row>
        <row r="184">
          <cell r="B184" t="str">
            <v>A0201</v>
          </cell>
          <cell r="C184" t="str">
            <v>Natalia Tanaem</v>
          </cell>
          <cell r="D184" t="str">
            <v>DELTA</v>
          </cell>
          <cell r="E184" t="str">
            <v>RESIGN</v>
          </cell>
        </row>
        <row r="185">
          <cell r="B185" t="str">
            <v>A0673</v>
          </cell>
          <cell r="C185" t="str">
            <v>Dimas Wijayanto</v>
          </cell>
          <cell r="D185" t="str">
            <v>DELTA</v>
          </cell>
          <cell r="E185" t="str">
            <v>RESIGN</v>
          </cell>
        </row>
        <row r="186">
          <cell r="B186" t="str">
            <v>A0693</v>
          </cell>
          <cell r="C186" t="str">
            <v>Christian Nagalanjar</v>
          </cell>
          <cell r="D186" t="str">
            <v>DELTA</v>
          </cell>
          <cell r="E186" t="str">
            <v>RESIGN</v>
          </cell>
        </row>
        <row r="187">
          <cell r="B187" t="str">
            <v>A0752</v>
          </cell>
          <cell r="C187" t="str">
            <v>Grathya Nathalia Uly Simanjuntak</v>
          </cell>
          <cell r="D187" t="str">
            <v>DELTA</v>
          </cell>
          <cell r="E187" t="str">
            <v>RESIGN</v>
          </cell>
        </row>
        <row r="188">
          <cell r="B188" t="str">
            <v>A0749</v>
          </cell>
          <cell r="C188" t="str">
            <v>Nabela Kurnia Lita Lita</v>
          </cell>
          <cell r="D188" t="str">
            <v>DELTA</v>
          </cell>
          <cell r="E188" t="str">
            <v>RESIGN</v>
          </cell>
        </row>
        <row r="189">
          <cell r="B189" t="str">
            <v>A0739</v>
          </cell>
          <cell r="C189" t="str">
            <v>Grasiana Idha</v>
          </cell>
          <cell r="D189" t="str">
            <v>DELTA</v>
          </cell>
          <cell r="E189" t="str">
            <v>RESIGN</v>
          </cell>
        </row>
        <row r="190">
          <cell r="B190" t="str">
            <v>A0734</v>
          </cell>
          <cell r="C190" t="str">
            <v>Ryan Yusuf Rifai</v>
          </cell>
          <cell r="D190" t="str">
            <v>DELTA</v>
          </cell>
          <cell r="E190" t="str">
            <v>RESIGN</v>
          </cell>
        </row>
        <row r="191">
          <cell r="B191" t="str">
            <v>A0758</v>
          </cell>
          <cell r="C191" t="str">
            <v>Faiza Shafa Prasta</v>
          </cell>
          <cell r="D191" t="str">
            <v>DELTA</v>
          </cell>
          <cell r="E191" t="str">
            <v>RESIGN</v>
          </cell>
        </row>
        <row r="192">
          <cell r="B192" t="str">
            <v>A0880</v>
          </cell>
          <cell r="C192" t="str">
            <v>Theresia Arwila Utami</v>
          </cell>
          <cell r="D192" t="str">
            <v>DELTA</v>
          </cell>
          <cell r="E192" t="str">
            <v>RESIGN</v>
          </cell>
        </row>
        <row r="193">
          <cell r="B193" t="str">
            <v>A1039</v>
          </cell>
          <cell r="C193" t="str">
            <v>Septi Nugraheni</v>
          </cell>
          <cell r="D193" t="str">
            <v>DELTA</v>
          </cell>
          <cell r="E193" t="str">
            <v>RESIGN</v>
          </cell>
        </row>
        <row r="194">
          <cell r="B194" t="str">
            <v>A1111</v>
          </cell>
          <cell r="C194" t="str">
            <v>Alexia Dea</v>
          </cell>
          <cell r="D194" t="str">
            <v>DELTA</v>
          </cell>
          <cell r="E194" t="str">
            <v>RESIGN</v>
          </cell>
        </row>
        <row r="195">
          <cell r="B195" t="str">
            <v>A1171</v>
          </cell>
          <cell r="C195" t="str">
            <v>Vikiyana Haris Aditya</v>
          </cell>
          <cell r="D195" t="str">
            <v>DELTA</v>
          </cell>
          <cell r="E195" t="str">
            <v>RESIGN</v>
          </cell>
        </row>
        <row r="196">
          <cell r="B196" t="str">
            <v>A1147</v>
          </cell>
          <cell r="C196" t="str">
            <v>Meta Arkadia</v>
          </cell>
          <cell r="D196" t="str">
            <v>DELTA</v>
          </cell>
          <cell r="E196" t="str">
            <v>RESIGN</v>
          </cell>
        </row>
        <row r="197">
          <cell r="B197" t="str">
            <v>A1257</v>
          </cell>
          <cell r="C197" t="str">
            <v>Lailatul Rohmah</v>
          </cell>
          <cell r="D197" t="str">
            <v>DELTA</v>
          </cell>
          <cell r="E197" t="str">
            <v>RESIGN</v>
          </cell>
        </row>
        <row r="198">
          <cell r="B198" t="str">
            <v>A0590</v>
          </cell>
          <cell r="C198" t="str">
            <v>Atisa Ratu Valya Bungara</v>
          </cell>
          <cell r="D198" t="str">
            <v>DELTA</v>
          </cell>
          <cell r="E198" t="str">
            <v>RESIGN</v>
          </cell>
        </row>
        <row r="199">
          <cell r="B199" t="str">
            <v>A0608</v>
          </cell>
          <cell r="C199" t="str">
            <v>Eka Widiyaningsih</v>
          </cell>
          <cell r="D199" t="str">
            <v>DELTA</v>
          </cell>
          <cell r="E199" t="str">
            <v>RESIGN</v>
          </cell>
        </row>
        <row r="200">
          <cell r="B200" t="str">
            <v>A0593</v>
          </cell>
          <cell r="C200" t="str">
            <v>Eudia Melka Novitasari</v>
          </cell>
          <cell r="D200" t="str">
            <v>DELTA</v>
          </cell>
          <cell r="E200" t="str">
            <v>RESIGN</v>
          </cell>
        </row>
        <row r="201">
          <cell r="B201" t="str">
            <v>A1393</v>
          </cell>
          <cell r="C201" t="str">
            <v>Erva Lifda Ayu Rosanty</v>
          </cell>
          <cell r="D201" t="str">
            <v>DELTA</v>
          </cell>
          <cell r="E201" t="str">
            <v>RESIGN</v>
          </cell>
        </row>
        <row r="202">
          <cell r="B202" t="str">
            <v>A1435</v>
          </cell>
          <cell r="C202" t="str">
            <v>Brigitta Berlina</v>
          </cell>
          <cell r="D202" t="str">
            <v>DELTA</v>
          </cell>
          <cell r="E202" t="str">
            <v>RESIGN</v>
          </cell>
        </row>
        <row r="203">
          <cell r="B203" t="str">
            <v>A1469</v>
          </cell>
          <cell r="C203" t="str">
            <v>Vita Hartanti</v>
          </cell>
          <cell r="D203" t="str">
            <v>DELTA</v>
          </cell>
          <cell r="E203" t="str">
            <v>RESIGN</v>
          </cell>
        </row>
        <row r="204">
          <cell r="B204" t="str">
            <v>A1634</v>
          </cell>
          <cell r="C204" t="str">
            <v>Laninda Dewi Herujianti</v>
          </cell>
          <cell r="D204" t="str">
            <v>DELTA</v>
          </cell>
          <cell r="E204" t="str">
            <v>RESIGN</v>
          </cell>
        </row>
        <row r="205">
          <cell r="B205" t="str">
            <v>A1640</v>
          </cell>
          <cell r="C205" t="str">
            <v>Marintan Gultom</v>
          </cell>
          <cell r="D205" t="str">
            <v>DELTA</v>
          </cell>
          <cell r="E205" t="str">
            <v>RESIGN</v>
          </cell>
        </row>
        <row r="206">
          <cell r="B206" t="str">
            <v>A1663</v>
          </cell>
          <cell r="C206" t="str">
            <v>Feri Romadhon</v>
          </cell>
          <cell r="D206" t="str">
            <v>DELTA</v>
          </cell>
          <cell r="E206" t="str">
            <v>RESIGN</v>
          </cell>
        </row>
        <row r="207">
          <cell r="B207" t="str">
            <v>A1838</v>
          </cell>
          <cell r="C207" t="str">
            <v>Mita Listyana</v>
          </cell>
          <cell r="D207" t="str">
            <v>DELTA</v>
          </cell>
          <cell r="E207" t="str">
            <v>RESIGN</v>
          </cell>
        </row>
        <row r="208">
          <cell r="B208" t="str">
            <v>A1860</v>
          </cell>
          <cell r="C208" t="str">
            <v>Widiana Winarsih</v>
          </cell>
          <cell r="D208" t="str">
            <v>DELTA</v>
          </cell>
          <cell r="E208" t="str">
            <v>RESIGN</v>
          </cell>
        </row>
        <row r="209">
          <cell r="B209" t="str">
            <v>A1851</v>
          </cell>
          <cell r="C209" t="str">
            <v>Silvi Oktavia Sari</v>
          </cell>
          <cell r="D209" t="str">
            <v>DELTA</v>
          </cell>
          <cell r="E209" t="str">
            <v>RESIGN</v>
          </cell>
        </row>
        <row r="210">
          <cell r="B210" t="str">
            <v>A1885</v>
          </cell>
          <cell r="C210" t="str">
            <v>Resti Sukmawati</v>
          </cell>
          <cell r="D210" t="str">
            <v>DELTA</v>
          </cell>
          <cell r="E210" t="str">
            <v>RESIGN</v>
          </cell>
        </row>
        <row r="211">
          <cell r="B211" t="str">
            <v>A2184</v>
          </cell>
          <cell r="C211" t="str">
            <v>Krismonita</v>
          </cell>
          <cell r="D211" t="str">
            <v>DELTA</v>
          </cell>
          <cell r="E211" t="str">
            <v>RESIGN</v>
          </cell>
        </row>
        <row r="212">
          <cell r="B212" t="str">
            <v>A2282</v>
          </cell>
          <cell r="C212" t="str">
            <v>Latifah Silvi Parwati</v>
          </cell>
          <cell r="D212" t="str">
            <v>DELTA</v>
          </cell>
          <cell r="E212" t="str">
            <v>RESIGN</v>
          </cell>
        </row>
        <row r="213">
          <cell r="B213" t="str">
            <v>A2283</v>
          </cell>
          <cell r="C213" t="str">
            <v>Melania Kristiningsih</v>
          </cell>
          <cell r="D213" t="str">
            <v>DELTA</v>
          </cell>
          <cell r="E213" t="str">
            <v>RESIGN</v>
          </cell>
        </row>
        <row r="214">
          <cell r="B214" t="str">
            <v>A2327</v>
          </cell>
          <cell r="C214" t="str">
            <v>Annisa Maulani</v>
          </cell>
          <cell r="D214" t="str">
            <v>DELTA</v>
          </cell>
          <cell r="E214" t="str">
            <v>RESIGN</v>
          </cell>
        </row>
        <row r="215">
          <cell r="B215" t="str">
            <v>A2294</v>
          </cell>
          <cell r="C215" t="str">
            <v>Yashinta Sinuhaji</v>
          </cell>
          <cell r="D215" t="str">
            <v>DELTA</v>
          </cell>
          <cell r="E215" t="str">
            <v>RESIGN</v>
          </cell>
        </row>
        <row r="216">
          <cell r="B216" t="str">
            <v>A2350</v>
          </cell>
          <cell r="C216" t="str">
            <v>Yulia Oktaviani Vergenia</v>
          </cell>
          <cell r="D216" t="str">
            <v>DELTA</v>
          </cell>
          <cell r="E216" t="str">
            <v>RESIGN</v>
          </cell>
        </row>
        <row r="217">
          <cell r="B217" t="str">
            <v>A2285</v>
          </cell>
          <cell r="C217" t="str">
            <v>Vanessa Gunawan</v>
          </cell>
          <cell r="D217" t="str">
            <v>DELTA</v>
          </cell>
          <cell r="E217" t="str">
            <v>RESIGN</v>
          </cell>
        </row>
        <row r="218">
          <cell r="B218" t="str">
            <v>A2548</v>
          </cell>
          <cell r="C218" t="str">
            <v>Khotami Nurbaiti</v>
          </cell>
          <cell r="D218" t="str">
            <v>DELTA</v>
          </cell>
          <cell r="E218" t="str">
            <v>RESIGN</v>
          </cell>
        </row>
        <row r="219">
          <cell r="B219" t="str">
            <v>A2942</v>
          </cell>
          <cell r="C219" t="str">
            <v>Bima Ridho Pratama</v>
          </cell>
          <cell r="D219" t="str">
            <v>DELTA</v>
          </cell>
          <cell r="E219" t="str">
            <v>RESIGN</v>
          </cell>
        </row>
        <row r="220">
          <cell r="B220" t="str">
            <v>A2958</v>
          </cell>
          <cell r="C220" t="str">
            <v>Ria Anita Pratiwi</v>
          </cell>
          <cell r="D220" t="str">
            <v>DELTA</v>
          </cell>
          <cell r="E220" t="str">
            <v>RESIGN</v>
          </cell>
        </row>
        <row r="221">
          <cell r="B221" t="str">
            <v>A2950</v>
          </cell>
          <cell r="C221" t="str">
            <v>Ani Heriyanti</v>
          </cell>
          <cell r="D221" t="str">
            <v>DELTA</v>
          </cell>
          <cell r="E221" t="str">
            <v>RESIGN</v>
          </cell>
        </row>
        <row r="222">
          <cell r="B222" t="str">
            <v>A3263</v>
          </cell>
          <cell r="C222" t="str">
            <v>Lidia Vita</v>
          </cell>
          <cell r="D222" t="str">
            <v>DELTA</v>
          </cell>
          <cell r="E222" t="str">
            <v>RESIGN</v>
          </cell>
        </row>
        <row r="223">
          <cell r="B223" t="str">
            <v>A3409</v>
          </cell>
          <cell r="C223" t="str">
            <v>St Via Delarosa</v>
          </cell>
          <cell r="D223" t="str">
            <v>DELTA</v>
          </cell>
          <cell r="E223" t="str">
            <v>RESIGN</v>
          </cell>
        </row>
        <row r="224">
          <cell r="B224" t="str">
            <v>A3402</v>
          </cell>
          <cell r="C224" t="str">
            <v>Wahyu Intan Febriyanti</v>
          </cell>
          <cell r="D224" t="str">
            <v>DELTA</v>
          </cell>
          <cell r="E224" t="str">
            <v>RESIGN</v>
          </cell>
        </row>
        <row r="225">
          <cell r="B225" t="str">
            <v>A3401</v>
          </cell>
          <cell r="C225" t="str">
            <v>Monica Forolus</v>
          </cell>
          <cell r="D225" t="str">
            <v>DELTA</v>
          </cell>
          <cell r="E225" t="str">
            <v>RESIGN</v>
          </cell>
        </row>
        <row r="226">
          <cell r="B226" t="str">
            <v>A3460</v>
          </cell>
          <cell r="C226" t="str">
            <v>Rifqi Ayatullah</v>
          </cell>
          <cell r="D226" t="str">
            <v>DELTA</v>
          </cell>
          <cell r="E226" t="str">
            <v>RESIGN</v>
          </cell>
        </row>
        <row r="227">
          <cell r="B227" t="str">
            <v>A3600</v>
          </cell>
          <cell r="C227" t="str">
            <v>Arum</v>
          </cell>
          <cell r="D227" t="str">
            <v>DELTA</v>
          </cell>
          <cell r="E227" t="str">
            <v>RESIGN</v>
          </cell>
        </row>
        <row r="228">
          <cell r="B228" t="str">
            <v>A3598</v>
          </cell>
          <cell r="C228" t="str">
            <v>Deprilana Ego Prakasa</v>
          </cell>
          <cell r="D228" t="str">
            <v>DELTA</v>
          </cell>
          <cell r="E228" t="str">
            <v>RESIGN</v>
          </cell>
        </row>
        <row r="229">
          <cell r="B229" t="str">
            <v>A3613</v>
          </cell>
          <cell r="C229" t="str">
            <v>Alfi Firkhannisa</v>
          </cell>
          <cell r="D229" t="str">
            <v>DELTA</v>
          </cell>
          <cell r="E229" t="str">
            <v>RESIGN</v>
          </cell>
        </row>
        <row r="230">
          <cell r="B230" t="str">
            <v>A3614</v>
          </cell>
          <cell r="C230" t="str">
            <v>Salfa Hasna</v>
          </cell>
          <cell r="D230" t="str">
            <v>DELTA</v>
          </cell>
          <cell r="E230" t="str">
            <v>RESIGN</v>
          </cell>
        </row>
        <row r="231">
          <cell r="B231" t="str">
            <v>A3724</v>
          </cell>
          <cell r="C231" t="str">
            <v>Neneng Sri Nurfauziah</v>
          </cell>
          <cell r="D231" t="str">
            <v>DELTA</v>
          </cell>
          <cell r="E231" t="str">
            <v>RESIGN</v>
          </cell>
        </row>
        <row r="232">
          <cell r="B232" t="str">
            <v>A3901</v>
          </cell>
          <cell r="C232" t="str">
            <v>Adetia Chorisolekah</v>
          </cell>
          <cell r="D232" t="str">
            <v>DELTA</v>
          </cell>
          <cell r="E232" t="str">
            <v>RESIGN</v>
          </cell>
        </row>
        <row r="233">
          <cell r="B233" t="str">
            <v>A3906</v>
          </cell>
          <cell r="C233" t="str">
            <v>Tarisa Dea Puspita</v>
          </cell>
          <cell r="D233" t="str">
            <v>DELTA</v>
          </cell>
          <cell r="E233" t="str">
            <v>RESIGN</v>
          </cell>
        </row>
        <row r="234">
          <cell r="B234" t="str">
            <v>A3939</v>
          </cell>
          <cell r="C234" t="str">
            <v>Linda Kurnianingrum</v>
          </cell>
          <cell r="D234" t="str">
            <v>DELTA</v>
          </cell>
          <cell r="E234" t="str">
            <v>RESIGN</v>
          </cell>
        </row>
        <row r="235">
          <cell r="B235" t="str">
            <v>A3990</v>
          </cell>
          <cell r="C235" t="str">
            <v>Anisya Riyadi</v>
          </cell>
          <cell r="D235" t="str">
            <v>DELTA</v>
          </cell>
          <cell r="E235" t="str">
            <v>RESIGN</v>
          </cell>
        </row>
        <row r="236">
          <cell r="B236" t="str">
            <v>A3991</v>
          </cell>
          <cell r="C236" t="str">
            <v>Deiven Hommy</v>
          </cell>
          <cell r="D236" t="str">
            <v>DELTA</v>
          </cell>
          <cell r="E236" t="str">
            <v>RESIGN</v>
          </cell>
        </row>
        <row r="237">
          <cell r="B237" t="str">
            <v>A3995</v>
          </cell>
          <cell r="C237" t="str">
            <v>Vincentia Ferer</v>
          </cell>
          <cell r="D237" t="str">
            <v>DELTA</v>
          </cell>
          <cell r="E237" t="str">
            <v>RESIGN</v>
          </cell>
        </row>
        <row r="238">
          <cell r="B238" t="str">
            <v>A4040</v>
          </cell>
          <cell r="C238" t="str">
            <v>Andaru Riza Ayusti</v>
          </cell>
          <cell r="D238" t="str">
            <v>DELTA</v>
          </cell>
          <cell r="E238" t="str">
            <v>RESIGN</v>
          </cell>
        </row>
        <row r="239">
          <cell r="B239" t="str">
            <v>A4056</v>
          </cell>
          <cell r="C239" t="str">
            <v>Yuliska Azzahrra</v>
          </cell>
          <cell r="D239" t="str">
            <v>DELTA</v>
          </cell>
          <cell r="E239" t="str">
            <v>RESIGN</v>
          </cell>
        </row>
        <row r="240">
          <cell r="B240" t="str">
            <v>A4093</v>
          </cell>
          <cell r="C240" t="str">
            <v>Ema Cahaya Wisma</v>
          </cell>
          <cell r="D240" t="str">
            <v>DELTA</v>
          </cell>
          <cell r="E240" t="str">
            <v>RESIGN</v>
          </cell>
        </row>
        <row r="241">
          <cell r="B241" t="str">
            <v>A4144</v>
          </cell>
          <cell r="C241" t="str">
            <v>Isnaini Amanah</v>
          </cell>
          <cell r="D241" t="str">
            <v>DELTA</v>
          </cell>
          <cell r="E241" t="str">
            <v>RESIGN</v>
          </cell>
        </row>
        <row r="242">
          <cell r="B242" t="str">
            <v>A4147</v>
          </cell>
          <cell r="C242" t="str">
            <v>Sinta Wulandari</v>
          </cell>
          <cell r="D242" t="str">
            <v>DELTA</v>
          </cell>
          <cell r="E242" t="str">
            <v>RESIGN</v>
          </cell>
        </row>
        <row r="243">
          <cell r="B243" t="str">
            <v>A4179</v>
          </cell>
          <cell r="C243" t="str">
            <v>Diah Nurul Istiqomah</v>
          </cell>
          <cell r="D243" t="str">
            <v>DELTA</v>
          </cell>
          <cell r="E243" t="str">
            <v>RESIGN</v>
          </cell>
        </row>
        <row r="244">
          <cell r="B244" t="str">
            <v>A4197</v>
          </cell>
          <cell r="C244" t="str">
            <v>Oky Rangga Sukendar</v>
          </cell>
          <cell r="D244" t="str">
            <v>DELTA</v>
          </cell>
          <cell r="E244" t="str">
            <v>RESIGN</v>
          </cell>
        </row>
        <row r="245">
          <cell r="B245" t="e">
            <v>#N/A</v>
          </cell>
          <cell r="C245" t="str">
            <v>Kumalasari Prasetyawati</v>
          </cell>
          <cell r="D245" t="str">
            <v>DELTA</v>
          </cell>
          <cell r="E245" t="str">
            <v>RESIGN</v>
          </cell>
        </row>
        <row r="246">
          <cell r="B246" t="str">
            <v>A4234</v>
          </cell>
          <cell r="C246" t="str">
            <v>Anggi Novi Astuti</v>
          </cell>
          <cell r="D246" t="str">
            <v>DELTA</v>
          </cell>
          <cell r="E246" t="str">
            <v>RESIGN</v>
          </cell>
        </row>
        <row r="247">
          <cell r="B247" t="e">
            <v>#N/A</v>
          </cell>
          <cell r="C247" t="str">
            <v>Nurul Arofah Ariyanti</v>
          </cell>
          <cell r="D247" t="str">
            <v>DELTA</v>
          </cell>
          <cell r="E247" t="str">
            <v>RESIGN</v>
          </cell>
        </row>
        <row r="248">
          <cell r="B248" t="e">
            <v>#N/A</v>
          </cell>
          <cell r="C248" t="str">
            <v>Strinareswari Ardhanawikanestri</v>
          </cell>
          <cell r="D248" t="str">
            <v>DELTA</v>
          </cell>
          <cell r="E248" t="str">
            <v>RESIGN</v>
          </cell>
        </row>
        <row r="249">
          <cell r="B249" t="str">
            <v>A4189</v>
          </cell>
          <cell r="C249" t="str">
            <v>Arta Aprilia Sri Astuti</v>
          </cell>
          <cell r="D249" t="str">
            <v>DELTA</v>
          </cell>
          <cell r="E249" t="str">
            <v>RESIGN</v>
          </cell>
        </row>
        <row r="250">
          <cell r="B250" t="str">
            <v>A4476</v>
          </cell>
          <cell r="C250" t="str">
            <v>Badai Mahesa</v>
          </cell>
          <cell r="D250" t="str">
            <v>DELTA</v>
          </cell>
          <cell r="E250" t="str">
            <v>RESIGN</v>
          </cell>
        </row>
        <row r="251">
          <cell r="B251" t="str">
            <v>A4474</v>
          </cell>
          <cell r="C251" t="str">
            <v>Alfian Sapta Pradana</v>
          </cell>
          <cell r="D251" t="str">
            <v>DELTA</v>
          </cell>
          <cell r="E251" t="str">
            <v>RESIGN</v>
          </cell>
        </row>
        <row r="252">
          <cell r="B252" t="str">
            <v>A4543</v>
          </cell>
          <cell r="C252" t="str">
            <v>Siska Difa Ardillah</v>
          </cell>
          <cell r="D252" t="str">
            <v>DELTA</v>
          </cell>
          <cell r="E252" t="str">
            <v>RESIGN</v>
          </cell>
        </row>
        <row r="253">
          <cell r="B253">
            <v>92397</v>
          </cell>
          <cell r="C253" t="str">
            <v>Zanuarita Suryandani</v>
          </cell>
          <cell r="D253" t="str">
            <v>TEMA C1</v>
          </cell>
          <cell r="E253" t="str">
            <v>RESIGN</v>
          </cell>
        </row>
        <row r="254">
          <cell r="B254">
            <v>92398</v>
          </cell>
          <cell r="C254" t="str">
            <v>Sanjaya Sinaga</v>
          </cell>
          <cell r="D254" t="str">
            <v>TEMA C1</v>
          </cell>
          <cell r="E254" t="str">
            <v>RESIGN</v>
          </cell>
        </row>
        <row r="255">
          <cell r="B255">
            <v>92649</v>
          </cell>
          <cell r="C255" t="str">
            <v>Anfas Sawa</v>
          </cell>
          <cell r="D255" t="str">
            <v>TEMA C1</v>
          </cell>
          <cell r="E255" t="str">
            <v>RESIGN</v>
          </cell>
        </row>
        <row r="256">
          <cell r="B256">
            <v>92691</v>
          </cell>
          <cell r="C256" t="str">
            <v>NOVI WIDYA SISWI</v>
          </cell>
          <cell r="D256" t="str">
            <v>TEMA C1</v>
          </cell>
          <cell r="E256" t="str">
            <v>RESIGN</v>
          </cell>
        </row>
        <row r="257">
          <cell r="B257">
            <v>92708</v>
          </cell>
          <cell r="C257" t="str">
            <v>FELIX FIORENTINO</v>
          </cell>
          <cell r="D257" t="str">
            <v>TEMA C1</v>
          </cell>
          <cell r="E257" t="str">
            <v>RESIGN</v>
          </cell>
        </row>
        <row r="258">
          <cell r="B258" t="str">
            <v>A0359</v>
          </cell>
          <cell r="C258" t="str">
            <v>Ervina Eka Frigia</v>
          </cell>
          <cell r="D258" t="str">
            <v>TEMA C1</v>
          </cell>
          <cell r="E258" t="str">
            <v>RESIGN</v>
          </cell>
        </row>
        <row r="259">
          <cell r="B259" t="str">
            <v>A0410</v>
          </cell>
          <cell r="C259" t="str">
            <v>Eric Moralles</v>
          </cell>
          <cell r="D259" t="str">
            <v>TEMA C1</v>
          </cell>
          <cell r="E259" t="str">
            <v>RESIGN</v>
          </cell>
        </row>
        <row r="260">
          <cell r="B260" t="str">
            <v>A0340</v>
          </cell>
          <cell r="C260" t="str">
            <v>Cornelia Maria Radita</v>
          </cell>
          <cell r="D260" t="str">
            <v>TEMA C1</v>
          </cell>
          <cell r="E260" t="str">
            <v>RESIGN</v>
          </cell>
        </row>
        <row r="261">
          <cell r="B261" t="str">
            <v>A0363</v>
          </cell>
          <cell r="C261" t="str">
            <v>Inaka Wetimora Gandhi Samodra</v>
          </cell>
          <cell r="D261" t="str">
            <v>TEMA C1</v>
          </cell>
          <cell r="E261" t="str">
            <v>RESIGN</v>
          </cell>
        </row>
        <row r="262">
          <cell r="B262" t="str">
            <v>A0471</v>
          </cell>
          <cell r="C262" t="str">
            <v>Nadilla Evi Rahmadani</v>
          </cell>
          <cell r="D262" t="str">
            <v>TEMA C1</v>
          </cell>
          <cell r="E262" t="str">
            <v>RESIGN</v>
          </cell>
        </row>
        <row r="263">
          <cell r="B263" t="str">
            <v>A0474</v>
          </cell>
          <cell r="C263" t="str">
            <v>Riandy Muhamad Santo</v>
          </cell>
          <cell r="D263" t="str">
            <v>TEMA C1</v>
          </cell>
          <cell r="E263" t="str">
            <v>RESIGN</v>
          </cell>
        </row>
        <row r="264">
          <cell r="B264" t="str">
            <v>A0538</v>
          </cell>
          <cell r="C264" t="str">
            <v>Akhmad Rizal Adiatoro</v>
          </cell>
          <cell r="D264" t="str">
            <v>TEMA C1</v>
          </cell>
          <cell r="E264" t="str">
            <v>RESIGN</v>
          </cell>
        </row>
        <row r="265">
          <cell r="B265" t="str">
            <v>A0655</v>
          </cell>
          <cell r="C265" t="str">
            <v>Dian Setya Wibawati</v>
          </cell>
          <cell r="D265" t="str">
            <v>TEMA C1</v>
          </cell>
          <cell r="E265" t="str">
            <v>RESIGN</v>
          </cell>
        </row>
        <row r="266">
          <cell r="B266" t="str">
            <v>A0159</v>
          </cell>
          <cell r="C266" t="str">
            <v>Oscar Seno Aji Mastopan</v>
          </cell>
          <cell r="D266" t="str">
            <v>TEMA C1</v>
          </cell>
          <cell r="E266" t="str">
            <v>RESIGN</v>
          </cell>
        </row>
        <row r="267">
          <cell r="B267" t="str">
            <v>A0796</v>
          </cell>
          <cell r="C267" t="str">
            <v>Afdol Fikri Rahmat</v>
          </cell>
          <cell r="D267" t="str">
            <v>TEMA C1</v>
          </cell>
          <cell r="E267" t="str">
            <v>RESIGN</v>
          </cell>
        </row>
        <row r="268">
          <cell r="B268" t="str">
            <v>A1555</v>
          </cell>
          <cell r="C268" t="str">
            <v>Shinta Aulia Zahra</v>
          </cell>
          <cell r="D268" t="str">
            <v>TEMA C1</v>
          </cell>
          <cell r="E268" t="str">
            <v>RESIGN</v>
          </cell>
        </row>
        <row r="269">
          <cell r="B269" t="e">
            <v>#REF!</v>
          </cell>
          <cell r="C269" t="str">
            <v>Angelina Prasaedentia</v>
          </cell>
          <cell r="D269" t="str">
            <v>TEMA C1</v>
          </cell>
          <cell r="E269" t="str">
            <v>RESIGN</v>
          </cell>
        </row>
        <row r="270">
          <cell r="B270" t="str">
            <v>A4268</v>
          </cell>
          <cell r="C270" t="str">
            <v>Ahmad Azzam Adhomah</v>
          </cell>
          <cell r="D270" t="str">
            <v>TEMA C1</v>
          </cell>
          <cell r="E270" t="str">
            <v>RESIGN</v>
          </cell>
        </row>
        <row r="271">
          <cell r="B271" t="e">
            <v>#REF!</v>
          </cell>
          <cell r="C271" t="str">
            <v>Herfin Rahmawati</v>
          </cell>
          <cell r="D271" t="str">
            <v>TEMA C1</v>
          </cell>
          <cell r="E271" t="str">
            <v>RESIGN</v>
          </cell>
        </row>
        <row r="272">
          <cell r="B272">
            <v>90540</v>
          </cell>
          <cell r="C272" t="str">
            <v>Clara Frida Jagadhita</v>
          </cell>
          <cell r="D272" t="str">
            <v>TEMA C2</v>
          </cell>
          <cell r="E272" t="str">
            <v>RESIGN</v>
          </cell>
        </row>
        <row r="273">
          <cell r="B273">
            <v>90580</v>
          </cell>
          <cell r="C273" t="str">
            <v>Friska Uli Br Sinurat</v>
          </cell>
          <cell r="D273" t="str">
            <v>TEMA C2</v>
          </cell>
          <cell r="E273" t="str">
            <v>RESIGN</v>
          </cell>
        </row>
        <row r="274">
          <cell r="B274">
            <v>90476</v>
          </cell>
          <cell r="C274" t="str">
            <v>Novita Diyah Ayu Pratiwi</v>
          </cell>
          <cell r="D274" t="str">
            <v>TEMA C2</v>
          </cell>
          <cell r="E274" t="str">
            <v>RESIGN</v>
          </cell>
        </row>
        <row r="275">
          <cell r="B275">
            <v>90784</v>
          </cell>
          <cell r="C275" t="str">
            <v>Devi Rahma Dani</v>
          </cell>
          <cell r="D275" t="str">
            <v>TEMA C2</v>
          </cell>
          <cell r="E275" t="str">
            <v>RESIGN</v>
          </cell>
        </row>
        <row r="276">
          <cell r="B276">
            <v>92004</v>
          </cell>
          <cell r="C276" t="str">
            <v>Nurhaida Kusumawati</v>
          </cell>
          <cell r="D276" t="str">
            <v>TEMA C2</v>
          </cell>
          <cell r="E276" t="str">
            <v>RESIGN</v>
          </cell>
        </row>
        <row r="277">
          <cell r="B277">
            <v>92142</v>
          </cell>
          <cell r="C277" t="str">
            <v>Nandeni Tioza</v>
          </cell>
          <cell r="D277" t="str">
            <v>TEMA C2</v>
          </cell>
          <cell r="E277" t="str">
            <v>RESIGN</v>
          </cell>
        </row>
        <row r="278">
          <cell r="B278">
            <v>92228</v>
          </cell>
          <cell r="C278" t="str">
            <v>Manasena Susana Gibannebit Giban</v>
          </cell>
          <cell r="D278" t="str">
            <v>TEMA C2</v>
          </cell>
          <cell r="E278" t="str">
            <v>RESIGN</v>
          </cell>
        </row>
        <row r="279">
          <cell r="B279">
            <v>92333</v>
          </cell>
          <cell r="C279" t="str">
            <v>TH. HENRIKA KUN ANDRIANI</v>
          </cell>
          <cell r="D279" t="str">
            <v>TEMA C2</v>
          </cell>
          <cell r="E279" t="str">
            <v>RESIGN</v>
          </cell>
        </row>
        <row r="280">
          <cell r="B280">
            <v>92338</v>
          </cell>
          <cell r="C280" t="str">
            <v>APRILIA YOHANA PARWANTI</v>
          </cell>
          <cell r="D280" t="str">
            <v>TEMA C2</v>
          </cell>
          <cell r="E280" t="str">
            <v>RESIGN</v>
          </cell>
        </row>
        <row r="281">
          <cell r="B281">
            <v>92348</v>
          </cell>
          <cell r="C281" t="str">
            <v>ANTONIUS TRI WIDJANARKO</v>
          </cell>
          <cell r="D281" t="str">
            <v>TEMA C2</v>
          </cell>
          <cell r="E281" t="str">
            <v>RESIGN</v>
          </cell>
        </row>
        <row r="282">
          <cell r="B282">
            <v>92349</v>
          </cell>
          <cell r="C282" t="str">
            <v>MARGARET ALVERINA</v>
          </cell>
          <cell r="D282" t="str">
            <v>TEMA C2</v>
          </cell>
          <cell r="E282" t="str">
            <v>RESIGN</v>
          </cell>
        </row>
        <row r="283">
          <cell r="B283">
            <v>92394</v>
          </cell>
          <cell r="C283" t="str">
            <v>Anggita Purnama</v>
          </cell>
          <cell r="D283" t="str">
            <v>TEMA C2</v>
          </cell>
          <cell r="E283" t="str">
            <v>RESIGN</v>
          </cell>
        </row>
        <row r="284">
          <cell r="B284">
            <v>92402</v>
          </cell>
          <cell r="C284" t="str">
            <v>Lukman Maulana Fachreza</v>
          </cell>
          <cell r="D284" t="str">
            <v>TEMA C2</v>
          </cell>
          <cell r="E284" t="str">
            <v>RESIGN</v>
          </cell>
        </row>
        <row r="285">
          <cell r="B285">
            <v>90943</v>
          </cell>
          <cell r="C285" t="str">
            <v>Titania Lisabriyanti</v>
          </cell>
          <cell r="D285" t="str">
            <v>TEMA C2</v>
          </cell>
          <cell r="E285" t="str">
            <v>RESIGN</v>
          </cell>
        </row>
        <row r="286">
          <cell r="B286">
            <v>92550</v>
          </cell>
          <cell r="C286" t="str">
            <v>Rio Surya Pamungkas</v>
          </cell>
          <cell r="D286" t="str">
            <v>TEMA C2</v>
          </cell>
          <cell r="E286" t="str">
            <v>RESIGN</v>
          </cell>
        </row>
        <row r="287">
          <cell r="B287">
            <v>92641</v>
          </cell>
          <cell r="C287" t="str">
            <v>Kiswati</v>
          </cell>
          <cell r="D287" t="str">
            <v>TEMA C2</v>
          </cell>
          <cell r="E287" t="str">
            <v>RESIGN</v>
          </cell>
        </row>
        <row r="288">
          <cell r="B288">
            <v>92730</v>
          </cell>
          <cell r="C288" t="str">
            <v>HAPPY ASY SYIFAINI ABADIYYAH</v>
          </cell>
          <cell r="D288" t="str">
            <v>TEMA C2</v>
          </cell>
          <cell r="E288" t="str">
            <v>RESIGN</v>
          </cell>
        </row>
        <row r="289">
          <cell r="B289" t="str">
            <v>A0108</v>
          </cell>
          <cell r="C289" t="str">
            <v>PUTERI GILANG MAHARDIKA</v>
          </cell>
          <cell r="D289" t="str">
            <v>TEMA C2</v>
          </cell>
          <cell r="E289" t="str">
            <v>RESIGN</v>
          </cell>
        </row>
        <row r="290">
          <cell r="B290">
            <v>92589</v>
          </cell>
          <cell r="C290" t="str">
            <v xml:space="preserve">INTAN JULINDA SITANGGANG </v>
          </cell>
          <cell r="D290" t="str">
            <v>TEMA C2</v>
          </cell>
          <cell r="E290" t="str">
            <v>RESIGN</v>
          </cell>
        </row>
        <row r="291">
          <cell r="B291" t="str">
            <v>A0187</v>
          </cell>
          <cell r="C291" t="str">
            <v>Wikan Rizki Dewanta</v>
          </cell>
          <cell r="D291" t="str">
            <v>TEMA C2</v>
          </cell>
          <cell r="E291" t="str">
            <v>RESIGN</v>
          </cell>
        </row>
        <row r="292">
          <cell r="B292" t="str">
            <v>A0195</v>
          </cell>
          <cell r="C292" t="str">
            <v>Abdul Manan Nasution</v>
          </cell>
          <cell r="D292" t="str">
            <v>TEMA C2</v>
          </cell>
          <cell r="E292" t="str">
            <v>RESIGN</v>
          </cell>
        </row>
        <row r="293">
          <cell r="B293" t="str">
            <v>A0200</v>
          </cell>
          <cell r="C293" t="str">
            <v>Herlin Nirmalasari Rahadiani</v>
          </cell>
          <cell r="D293" t="str">
            <v>TEMA C2</v>
          </cell>
          <cell r="E293" t="str">
            <v>RESIGN</v>
          </cell>
        </row>
        <row r="294">
          <cell r="B294" t="str">
            <v>A0202</v>
          </cell>
          <cell r="C294" t="str">
            <v>Rasta Herlambang</v>
          </cell>
          <cell r="D294" t="str">
            <v>TEMA C2</v>
          </cell>
          <cell r="E294" t="str">
            <v>RESIGN</v>
          </cell>
        </row>
        <row r="295">
          <cell r="B295" t="str">
            <v>A0206</v>
          </cell>
          <cell r="C295" t="str">
            <v>Zakya Anjani</v>
          </cell>
          <cell r="D295" t="str">
            <v>TEMA C2</v>
          </cell>
          <cell r="E295" t="str">
            <v>RESIGN</v>
          </cell>
        </row>
        <row r="296">
          <cell r="B296" t="str">
            <v>A0211</v>
          </cell>
          <cell r="C296" t="str">
            <v>Rosalia Seriang</v>
          </cell>
          <cell r="D296" t="str">
            <v>TEMA C2</v>
          </cell>
          <cell r="E296" t="str">
            <v>RESIGN</v>
          </cell>
        </row>
        <row r="297">
          <cell r="B297" t="str">
            <v>A0214</v>
          </cell>
          <cell r="C297" t="str">
            <v>Arief Azizy</v>
          </cell>
          <cell r="D297" t="str">
            <v>TEMA C2</v>
          </cell>
          <cell r="E297" t="str">
            <v>RESIGN</v>
          </cell>
        </row>
        <row r="298">
          <cell r="B298" t="str">
            <v>A0222</v>
          </cell>
          <cell r="C298" t="str">
            <v>Rian Febriansyah</v>
          </cell>
          <cell r="D298" t="str">
            <v>TEMA C2</v>
          </cell>
          <cell r="E298" t="str">
            <v>RESIGN</v>
          </cell>
        </row>
        <row r="299">
          <cell r="B299" t="str">
            <v>A0224</v>
          </cell>
          <cell r="C299" t="str">
            <v>Silvia Faradella</v>
          </cell>
          <cell r="D299" t="str">
            <v>TEMA C2</v>
          </cell>
          <cell r="E299" t="str">
            <v>RESIGN</v>
          </cell>
        </row>
        <row r="300">
          <cell r="B300" t="str">
            <v>A0235</v>
          </cell>
          <cell r="C300" t="str">
            <v>Martin Parulian Zega</v>
          </cell>
          <cell r="D300" t="str">
            <v>TEMA C2</v>
          </cell>
          <cell r="E300" t="str">
            <v>RESIGN</v>
          </cell>
        </row>
        <row r="301">
          <cell r="B301" t="str">
            <v>A0242</v>
          </cell>
          <cell r="C301" t="str">
            <v>Nabila Yunita Putrie</v>
          </cell>
          <cell r="D301" t="str">
            <v>TEMA C2</v>
          </cell>
          <cell r="E301" t="str">
            <v>RESIGN</v>
          </cell>
        </row>
        <row r="302">
          <cell r="B302" t="str">
            <v>A0232</v>
          </cell>
          <cell r="C302" t="str">
            <v>Frida Mega Pratiwi</v>
          </cell>
          <cell r="D302" t="str">
            <v>TEMA C2</v>
          </cell>
          <cell r="E302" t="str">
            <v>RESIGN</v>
          </cell>
        </row>
        <row r="303">
          <cell r="B303" t="str">
            <v>A0364</v>
          </cell>
          <cell r="C303" t="str">
            <v>Alhafidz</v>
          </cell>
          <cell r="D303" t="str">
            <v>TEMA C2</v>
          </cell>
          <cell r="E303" t="str">
            <v>RESIGN</v>
          </cell>
        </row>
        <row r="304">
          <cell r="B304" t="str">
            <v>A0366</v>
          </cell>
          <cell r="C304" t="str">
            <v>Qurrotul Ayuni</v>
          </cell>
          <cell r="D304" t="str">
            <v>TEMA C2</v>
          </cell>
          <cell r="E304" t="str">
            <v>RESIGN</v>
          </cell>
        </row>
        <row r="305">
          <cell r="B305" t="str">
            <v>A0373</v>
          </cell>
          <cell r="C305" t="str">
            <v>Martha Setyati</v>
          </cell>
          <cell r="D305" t="str">
            <v>TEMA C2</v>
          </cell>
          <cell r="E305" t="str">
            <v>RESIGN</v>
          </cell>
        </row>
        <row r="306">
          <cell r="B306" t="str">
            <v>A0374</v>
          </cell>
          <cell r="C306" t="str">
            <v>Bogi Anugra Ilahi</v>
          </cell>
          <cell r="D306" t="str">
            <v>TEMA C2</v>
          </cell>
          <cell r="E306" t="str">
            <v>RESIGN</v>
          </cell>
        </row>
        <row r="307">
          <cell r="B307" t="str">
            <v>A0365</v>
          </cell>
          <cell r="C307" t="str">
            <v>Raditya Aria Ramadhani</v>
          </cell>
          <cell r="D307" t="str">
            <v>TEMA C2</v>
          </cell>
          <cell r="E307" t="str">
            <v>RESIGN</v>
          </cell>
        </row>
        <row r="308">
          <cell r="B308" t="str">
            <v>A0431</v>
          </cell>
          <cell r="C308" t="str">
            <v>Lisa Nuraini</v>
          </cell>
          <cell r="D308" t="str">
            <v>TEMA C2</v>
          </cell>
          <cell r="E308" t="str">
            <v>RESIGN</v>
          </cell>
        </row>
        <row r="309">
          <cell r="B309" t="str">
            <v>A0433</v>
          </cell>
          <cell r="C309" t="str">
            <v>Dyah Kusuma Al Afsyah</v>
          </cell>
          <cell r="D309" t="str">
            <v>TEMA C2</v>
          </cell>
          <cell r="E309" t="str">
            <v>RESIGN</v>
          </cell>
        </row>
        <row r="310">
          <cell r="B310" t="str">
            <v>A0430</v>
          </cell>
          <cell r="C310" t="str">
            <v>Ignatius Purnama</v>
          </cell>
          <cell r="D310" t="str">
            <v>TEMA C2</v>
          </cell>
          <cell r="E310" t="str">
            <v>RESIGN</v>
          </cell>
        </row>
        <row r="311">
          <cell r="B311" t="str">
            <v>A0494</v>
          </cell>
          <cell r="C311" t="str">
            <v>Elvira Mangayun Pasudi</v>
          </cell>
          <cell r="D311" t="str">
            <v>TEMA C2</v>
          </cell>
          <cell r="E311" t="str">
            <v>RESIGN</v>
          </cell>
        </row>
        <row r="312">
          <cell r="B312" t="str">
            <v>A0497</v>
          </cell>
          <cell r="C312" t="str">
            <v>Dimas Yuda Firmansyah</v>
          </cell>
          <cell r="D312" t="str">
            <v>TEMA C2</v>
          </cell>
          <cell r="E312" t="str">
            <v>RESIGN</v>
          </cell>
        </row>
        <row r="313">
          <cell r="B313" t="str">
            <v>A0493</v>
          </cell>
          <cell r="C313" t="str">
            <v>Amar Kurniadi</v>
          </cell>
          <cell r="D313" t="str">
            <v>TEMA C2</v>
          </cell>
          <cell r="E313" t="str">
            <v>RESIGN</v>
          </cell>
        </row>
        <row r="314">
          <cell r="B314" t="str">
            <v>A0545</v>
          </cell>
          <cell r="C314" t="str">
            <v>Tristanti Wardani</v>
          </cell>
          <cell r="D314" t="str">
            <v>TEMA C2</v>
          </cell>
          <cell r="E314" t="str">
            <v>RESIGN</v>
          </cell>
        </row>
        <row r="315">
          <cell r="B315" t="str">
            <v>A0604</v>
          </cell>
          <cell r="C315" t="str">
            <v>Elisabeth Noviana Veriani</v>
          </cell>
          <cell r="D315" t="str">
            <v>TEMA C2</v>
          </cell>
          <cell r="E315" t="str">
            <v>RESIGN</v>
          </cell>
        </row>
        <row r="316">
          <cell r="B316" t="str">
            <v>A0585</v>
          </cell>
          <cell r="C316" t="str">
            <v>Luciana Bertha Ananda</v>
          </cell>
          <cell r="D316" t="str">
            <v>TEMA C2</v>
          </cell>
          <cell r="E316" t="str">
            <v>RESIGN</v>
          </cell>
        </row>
        <row r="317">
          <cell r="B317">
            <v>92506</v>
          </cell>
          <cell r="C317" t="str">
            <v>Nabila Auliyah</v>
          </cell>
          <cell r="D317" t="str">
            <v>TEMA C2</v>
          </cell>
          <cell r="E317" t="str">
            <v>RESIGN</v>
          </cell>
        </row>
        <row r="318">
          <cell r="B318" t="str">
            <v>A0472</v>
          </cell>
          <cell r="C318" t="str">
            <v>Aswin Ardiningrat</v>
          </cell>
          <cell r="D318" t="str">
            <v>TEMA C2</v>
          </cell>
          <cell r="E318" t="str">
            <v>RESIGN</v>
          </cell>
        </row>
        <row r="319">
          <cell r="B319" t="str">
            <v>A0666</v>
          </cell>
          <cell r="C319" t="str">
            <v>Yosephin Jessica Alda Melaneta</v>
          </cell>
          <cell r="D319" t="str">
            <v>TEMA C2</v>
          </cell>
          <cell r="E319" t="str">
            <v>RESIGN</v>
          </cell>
        </row>
        <row r="320">
          <cell r="B320" t="str">
            <v>A0477</v>
          </cell>
          <cell r="C320" t="str">
            <v>Theresia Yusi</v>
          </cell>
          <cell r="D320" t="str">
            <v>TEMA C2</v>
          </cell>
          <cell r="E320" t="str">
            <v>RESIGN</v>
          </cell>
        </row>
        <row r="321">
          <cell r="B321" t="str">
            <v>A0664</v>
          </cell>
          <cell r="C321" t="str">
            <v>Maelannur Masithoh</v>
          </cell>
          <cell r="D321" t="str">
            <v>TEMA C2</v>
          </cell>
          <cell r="E321" t="str">
            <v>RESIGN</v>
          </cell>
        </row>
        <row r="322">
          <cell r="B322" t="str">
            <v>A0667</v>
          </cell>
          <cell r="C322" t="str">
            <v>Adila Estika Rini</v>
          </cell>
          <cell r="D322" t="str">
            <v>TEMA C2</v>
          </cell>
          <cell r="E322" t="str">
            <v>RESIGN</v>
          </cell>
        </row>
        <row r="323">
          <cell r="B323" t="str">
            <v>A0718</v>
          </cell>
          <cell r="C323" t="str">
            <v>Bagas Yusnanto</v>
          </cell>
          <cell r="D323" t="str">
            <v>TEMA C2</v>
          </cell>
          <cell r="E323" t="str">
            <v>RESIGN</v>
          </cell>
        </row>
        <row r="324">
          <cell r="B324" t="str">
            <v>A0719</v>
          </cell>
          <cell r="C324" t="str">
            <v>Aria Yudhistira Dasopang</v>
          </cell>
          <cell r="D324" t="str">
            <v>TEMA C2</v>
          </cell>
          <cell r="E324" t="str">
            <v>RESIGN</v>
          </cell>
        </row>
        <row r="325">
          <cell r="B325" t="str">
            <v>A0716</v>
          </cell>
          <cell r="C325" t="str">
            <v>Asri Meliana</v>
          </cell>
          <cell r="D325" t="str">
            <v>TEMA C2</v>
          </cell>
          <cell r="E325" t="str">
            <v>RESIGN</v>
          </cell>
        </row>
        <row r="326">
          <cell r="B326" t="str">
            <v>A0854</v>
          </cell>
          <cell r="C326" t="str">
            <v>Shandi Noryanto</v>
          </cell>
          <cell r="D326" t="str">
            <v>TEMA C2</v>
          </cell>
          <cell r="E326" t="str">
            <v>RESIGN</v>
          </cell>
        </row>
        <row r="327">
          <cell r="B327" t="str">
            <v>A0848</v>
          </cell>
          <cell r="C327" t="str">
            <v>Angga Arindra Shonta</v>
          </cell>
          <cell r="D327" t="str">
            <v>TEMA C2</v>
          </cell>
          <cell r="E327" t="str">
            <v>RESIGN</v>
          </cell>
        </row>
        <row r="328">
          <cell r="B328" t="str">
            <v>A0897</v>
          </cell>
          <cell r="C328" t="str">
            <v>Zumratul Aulia</v>
          </cell>
          <cell r="D328" t="str">
            <v>TEMA C2</v>
          </cell>
          <cell r="E328" t="str">
            <v>RESIGN</v>
          </cell>
        </row>
        <row r="329">
          <cell r="B329" t="str">
            <v>A0900</v>
          </cell>
          <cell r="C329" t="str">
            <v>Egi Rahmawati</v>
          </cell>
          <cell r="D329" t="str">
            <v>TEMA C2</v>
          </cell>
          <cell r="E329" t="str">
            <v>RESIGN</v>
          </cell>
        </row>
        <row r="330">
          <cell r="B330" t="str">
            <v>A0914</v>
          </cell>
          <cell r="C330" t="str">
            <v>Bimo Derin Setiawan</v>
          </cell>
          <cell r="D330" t="str">
            <v>TEMA C2</v>
          </cell>
          <cell r="E330" t="str">
            <v>RESIGN</v>
          </cell>
        </row>
        <row r="331">
          <cell r="B331" t="str">
            <v>A0916</v>
          </cell>
          <cell r="C331" t="str">
            <v>Shafira Laksmi Ratnadewati</v>
          </cell>
          <cell r="D331" t="str">
            <v>TEMA C2</v>
          </cell>
          <cell r="E331" t="str">
            <v>RESIGN</v>
          </cell>
        </row>
        <row r="332">
          <cell r="B332" t="str">
            <v>A0890</v>
          </cell>
          <cell r="C332" t="str">
            <v>Nika Nofya</v>
          </cell>
          <cell r="D332" t="str">
            <v>TEMA C2</v>
          </cell>
          <cell r="E332" t="str">
            <v>RESIGN</v>
          </cell>
        </row>
        <row r="333">
          <cell r="B333" t="str">
            <v>A0913</v>
          </cell>
          <cell r="C333" t="str">
            <v>Yacinta Dinda Oktafiani</v>
          </cell>
          <cell r="D333" t="str">
            <v>TEMA C2</v>
          </cell>
          <cell r="E333" t="str">
            <v>RESIGN</v>
          </cell>
        </row>
        <row r="334">
          <cell r="B334" t="str">
            <v>A0934</v>
          </cell>
          <cell r="C334" t="str">
            <v>Sindu Prathiwi</v>
          </cell>
          <cell r="D334" t="str">
            <v>TEMA C2</v>
          </cell>
          <cell r="E334" t="str">
            <v>RESIGN</v>
          </cell>
        </row>
        <row r="335">
          <cell r="B335" t="str">
            <v>A0945</v>
          </cell>
          <cell r="C335" t="str">
            <v>Laila Rachma</v>
          </cell>
          <cell r="D335" t="str">
            <v>TEMA C2</v>
          </cell>
          <cell r="E335" t="str">
            <v>RESIGN</v>
          </cell>
        </row>
        <row r="336">
          <cell r="B336" t="str">
            <v>A0950</v>
          </cell>
          <cell r="C336" t="str">
            <v>Angga Nenggolo</v>
          </cell>
          <cell r="D336" t="str">
            <v>TEMA C2</v>
          </cell>
          <cell r="E336" t="str">
            <v>RESIGN</v>
          </cell>
        </row>
        <row r="337">
          <cell r="B337" t="str">
            <v>A0961</v>
          </cell>
          <cell r="C337" t="str">
            <v>Megalova Gladys Nabila</v>
          </cell>
          <cell r="D337" t="str">
            <v>TEMA C2</v>
          </cell>
          <cell r="E337" t="str">
            <v>RESIGN</v>
          </cell>
        </row>
        <row r="338">
          <cell r="B338" t="str">
            <v>A1122</v>
          </cell>
          <cell r="C338" t="str">
            <v>Nabila Hidayati</v>
          </cell>
          <cell r="D338" t="str">
            <v>TEMA C2</v>
          </cell>
          <cell r="E338" t="str">
            <v>RESIGN</v>
          </cell>
        </row>
        <row r="339">
          <cell r="B339" t="str">
            <v>A1188</v>
          </cell>
          <cell r="C339" t="str">
            <v>Tegar Hersetyowibowo</v>
          </cell>
          <cell r="D339" t="str">
            <v>TEMA C2</v>
          </cell>
          <cell r="E339" t="str">
            <v>RESIGN</v>
          </cell>
        </row>
        <row r="340">
          <cell r="B340" t="str">
            <v>A1230</v>
          </cell>
          <cell r="C340" t="str">
            <v>Ghina Chusniatun Nafila</v>
          </cell>
          <cell r="D340" t="str">
            <v>TEMA C2</v>
          </cell>
          <cell r="E340" t="str">
            <v>RESIGN</v>
          </cell>
        </row>
        <row r="341">
          <cell r="B341" t="str">
            <v>A1236</v>
          </cell>
          <cell r="C341" t="str">
            <v>Angelia Clarissa Zandra</v>
          </cell>
          <cell r="D341" t="str">
            <v>TEMA C2</v>
          </cell>
          <cell r="E341" t="str">
            <v>RESIGN</v>
          </cell>
        </row>
        <row r="342">
          <cell r="B342" t="str">
            <v>A1242</v>
          </cell>
          <cell r="C342" t="str">
            <v>Faridah Hasnah</v>
          </cell>
          <cell r="D342" t="str">
            <v>TEMA C2</v>
          </cell>
          <cell r="E342" t="str">
            <v>RESIGN</v>
          </cell>
        </row>
        <row r="343">
          <cell r="B343" t="str">
            <v>A1247</v>
          </cell>
          <cell r="C343" t="str">
            <v>Adam Fadilla</v>
          </cell>
          <cell r="D343" t="str">
            <v>TEMA C2</v>
          </cell>
          <cell r="E343" t="str">
            <v>RESIGN</v>
          </cell>
        </row>
        <row r="344">
          <cell r="B344" t="str">
            <v>A1403</v>
          </cell>
          <cell r="C344" t="str">
            <v>Isniyati Isniyati</v>
          </cell>
          <cell r="D344" t="str">
            <v>TEMA C2</v>
          </cell>
          <cell r="E344" t="str">
            <v>RESIGN</v>
          </cell>
        </row>
        <row r="345">
          <cell r="B345" t="str">
            <v>A1462</v>
          </cell>
          <cell r="C345" t="str">
            <v>Ainunnisa Malecha</v>
          </cell>
          <cell r="D345" t="str">
            <v>TEMA C2</v>
          </cell>
          <cell r="E345" t="str">
            <v>RESIGN</v>
          </cell>
        </row>
        <row r="346">
          <cell r="B346" t="str">
            <v>A1684</v>
          </cell>
          <cell r="C346" t="str">
            <v>Yohanes Pramono</v>
          </cell>
          <cell r="D346" t="str">
            <v>TEMA C2</v>
          </cell>
          <cell r="E346" t="str">
            <v>RESIGN</v>
          </cell>
        </row>
        <row r="347">
          <cell r="B347" t="str">
            <v>A1686</v>
          </cell>
          <cell r="C347" t="str">
            <v>Aloysius Anggoro</v>
          </cell>
          <cell r="D347" t="str">
            <v>TEMA C2</v>
          </cell>
          <cell r="E347" t="str">
            <v>RESIGN</v>
          </cell>
        </row>
        <row r="348">
          <cell r="B348" t="str">
            <v>A1729</v>
          </cell>
          <cell r="C348" t="str">
            <v>Satria Kala Lembang</v>
          </cell>
          <cell r="D348" t="str">
            <v>TEMA C2</v>
          </cell>
          <cell r="E348" t="str">
            <v>RESIGN</v>
          </cell>
        </row>
        <row r="349">
          <cell r="B349" t="str">
            <v>A1866</v>
          </cell>
          <cell r="C349" t="str">
            <v>Christopher Yoga Satria Budirahardjo</v>
          </cell>
          <cell r="D349" t="str">
            <v>TEMA C2</v>
          </cell>
          <cell r="E349" t="str">
            <v>RESIGN</v>
          </cell>
        </row>
        <row r="350">
          <cell r="B350" t="str">
            <v>A1914</v>
          </cell>
          <cell r="C350" t="str">
            <v>Veraya Veraya</v>
          </cell>
          <cell r="D350" t="str">
            <v>TEMA C2</v>
          </cell>
          <cell r="E350" t="str">
            <v>RESIGN</v>
          </cell>
        </row>
        <row r="351">
          <cell r="B351" t="str">
            <v>A2093</v>
          </cell>
          <cell r="C351" t="str">
            <v>Dhea Pramesti Wardani</v>
          </cell>
          <cell r="D351" t="str">
            <v>TEMA C2</v>
          </cell>
          <cell r="E351" t="str">
            <v>RESIGN</v>
          </cell>
        </row>
        <row r="352">
          <cell r="B352" t="str">
            <v>A2092</v>
          </cell>
          <cell r="C352" t="str">
            <v>Salsabila Sapphira Kautsar</v>
          </cell>
          <cell r="D352" t="str">
            <v>TEMA C2</v>
          </cell>
          <cell r="E352" t="str">
            <v>RESIGN</v>
          </cell>
        </row>
        <row r="353">
          <cell r="B353" t="str">
            <v>A2142</v>
          </cell>
          <cell r="C353" t="str">
            <v>Novira Riski Herdian</v>
          </cell>
          <cell r="D353" t="str">
            <v>TEMA C2</v>
          </cell>
          <cell r="E353" t="str">
            <v>RESIGN</v>
          </cell>
        </row>
        <row r="354">
          <cell r="B354" t="str">
            <v>A2203</v>
          </cell>
          <cell r="C354" t="str">
            <v>Berliana Cahya Pertiwi</v>
          </cell>
          <cell r="D354" t="str">
            <v>TEMA C2</v>
          </cell>
          <cell r="E354" t="str">
            <v>RESIGN</v>
          </cell>
        </row>
        <row r="355">
          <cell r="B355" t="str">
            <v>A2334</v>
          </cell>
          <cell r="C355" t="str">
            <v>Nur Safira Susilowati Prabono</v>
          </cell>
          <cell r="D355" t="str">
            <v>TEMA C2</v>
          </cell>
          <cell r="E355" t="str">
            <v>RESIGN</v>
          </cell>
        </row>
        <row r="356">
          <cell r="B356" t="str">
            <v>A2450</v>
          </cell>
          <cell r="C356" t="str">
            <v>Tiara Liyan Kusuma</v>
          </cell>
          <cell r="D356" t="str">
            <v>TEMA C2</v>
          </cell>
          <cell r="E356" t="str">
            <v>RESIGN</v>
          </cell>
        </row>
        <row r="357">
          <cell r="B357" t="str">
            <v>A2455</v>
          </cell>
          <cell r="C357" t="str">
            <v>Imelda Nika Debora</v>
          </cell>
          <cell r="D357" t="str">
            <v>TEMA C2</v>
          </cell>
          <cell r="E357" t="str">
            <v>RESIGN</v>
          </cell>
        </row>
        <row r="358">
          <cell r="B358" t="str">
            <v>A2461</v>
          </cell>
          <cell r="C358" t="str">
            <v>Barid Lingga Noviasari Suronto</v>
          </cell>
          <cell r="D358" t="str">
            <v>TEMA C2</v>
          </cell>
          <cell r="E358" t="str">
            <v>RESIGN</v>
          </cell>
        </row>
        <row r="359">
          <cell r="B359" t="str">
            <v>A2526</v>
          </cell>
          <cell r="C359" t="str">
            <v>Yohanes Kapistrano Nana</v>
          </cell>
          <cell r="D359" t="str">
            <v>TEMA C2</v>
          </cell>
          <cell r="E359" t="str">
            <v>RESIGN</v>
          </cell>
        </row>
        <row r="360">
          <cell r="B360" t="str">
            <v>A2531</v>
          </cell>
          <cell r="C360" t="str">
            <v>Lisna Fau</v>
          </cell>
          <cell r="D360" t="str">
            <v>TEMA C2</v>
          </cell>
          <cell r="E360" t="str">
            <v>RESIGN</v>
          </cell>
        </row>
        <row r="361">
          <cell r="B361" t="str">
            <v>A2589</v>
          </cell>
          <cell r="C361" t="str">
            <v>Ahmad Ramadhansyah</v>
          </cell>
          <cell r="D361" t="str">
            <v>TEMA C2</v>
          </cell>
          <cell r="E361" t="str">
            <v>RESIGN</v>
          </cell>
        </row>
        <row r="362">
          <cell r="B362" t="str">
            <v>A2639</v>
          </cell>
          <cell r="C362" t="str">
            <v>Paulus Dasi Letto</v>
          </cell>
          <cell r="D362" t="str">
            <v>TEMA C2</v>
          </cell>
          <cell r="E362" t="str">
            <v>RESIGN</v>
          </cell>
        </row>
        <row r="363">
          <cell r="B363" t="str">
            <v>A2695</v>
          </cell>
          <cell r="C363" t="str">
            <v>Maria Rensiana Ninu</v>
          </cell>
          <cell r="D363" t="str">
            <v>TEMA C2</v>
          </cell>
          <cell r="E363" t="str">
            <v>RESIGN</v>
          </cell>
        </row>
        <row r="364">
          <cell r="B364" t="str">
            <v>A2727</v>
          </cell>
          <cell r="C364" t="str">
            <v>Fida Fariha Amatullah</v>
          </cell>
          <cell r="D364" t="str">
            <v>TEMA C2</v>
          </cell>
          <cell r="E364" t="str">
            <v>RESIGN</v>
          </cell>
        </row>
        <row r="365">
          <cell r="B365" t="str">
            <v>A2730</v>
          </cell>
          <cell r="C365" t="str">
            <v>Amalia Wahyu Wulandari</v>
          </cell>
          <cell r="D365" t="str">
            <v>TEMA C2</v>
          </cell>
          <cell r="E365" t="str">
            <v>RESIGN</v>
          </cell>
        </row>
        <row r="366">
          <cell r="B366" t="str">
            <v>A2739</v>
          </cell>
          <cell r="C366" t="str">
            <v>Franzeska Wilfrida Sudjono</v>
          </cell>
          <cell r="D366" t="str">
            <v>TEMA C2</v>
          </cell>
          <cell r="E366" t="str">
            <v>RESIGN</v>
          </cell>
        </row>
        <row r="367">
          <cell r="B367" t="str">
            <v>A2721</v>
          </cell>
          <cell r="C367" t="str">
            <v>Rima Deswanti</v>
          </cell>
          <cell r="D367" t="str">
            <v>TEMA C2</v>
          </cell>
          <cell r="E367" t="str">
            <v>RESIGN</v>
          </cell>
        </row>
        <row r="368">
          <cell r="B368" t="str">
            <v>A2769</v>
          </cell>
          <cell r="C368" t="str">
            <v>Maria Yosepha Galuh Pramesti</v>
          </cell>
          <cell r="D368" t="str">
            <v>TEMA C2</v>
          </cell>
          <cell r="E368" t="str">
            <v>RESIGN</v>
          </cell>
        </row>
        <row r="369">
          <cell r="B369" t="str">
            <v>A2568</v>
          </cell>
          <cell r="C369" t="str">
            <v>Alsya Aini</v>
          </cell>
          <cell r="D369" t="str">
            <v>TEMA C2</v>
          </cell>
          <cell r="E369" t="str">
            <v>RESIGN</v>
          </cell>
        </row>
        <row r="370">
          <cell r="B370" t="str">
            <v>A2855</v>
          </cell>
          <cell r="C370" t="str">
            <v>Jasmine Rizky</v>
          </cell>
          <cell r="D370" t="str">
            <v>TEMA C2</v>
          </cell>
          <cell r="E370" t="str">
            <v>RESIGN</v>
          </cell>
        </row>
        <row r="371">
          <cell r="B371" t="str">
            <v>A2869</v>
          </cell>
          <cell r="C371" t="str">
            <v>Lisa Kurniawati</v>
          </cell>
          <cell r="D371" t="str">
            <v>TEMA C2</v>
          </cell>
          <cell r="E371" t="str">
            <v>RESIGN</v>
          </cell>
        </row>
        <row r="372">
          <cell r="B372" t="str">
            <v>A2905</v>
          </cell>
          <cell r="C372" t="str">
            <v>Ervita Kurniasari</v>
          </cell>
          <cell r="D372" t="str">
            <v>TEMA C2</v>
          </cell>
          <cell r="E372" t="str">
            <v>RESIGN</v>
          </cell>
        </row>
        <row r="373">
          <cell r="B373" t="str">
            <v>A2970</v>
          </cell>
          <cell r="C373" t="str">
            <v>Georgius Ariyadi Nugroho</v>
          </cell>
          <cell r="D373" t="str">
            <v>TEMA C2</v>
          </cell>
          <cell r="E373" t="str">
            <v>RESIGN</v>
          </cell>
        </row>
        <row r="374">
          <cell r="B374" t="str">
            <v>A2983</v>
          </cell>
          <cell r="C374" t="str">
            <v>Tri Diana</v>
          </cell>
          <cell r="D374" t="str">
            <v>TEMA C2</v>
          </cell>
          <cell r="E374" t="str">
            <v>RESIGN</v>
          </cell>
        </row>
        <row r="375">
          <cell r="B375" t="str">
            <v>A3077</v>
          </cell>
          <cell r="C375" t="str">
            <v>Wahyuni Handayani</v>
          </cell>
          <cell r="D375" t="str">
            <v>TEMA C2</v>
          </cell>
          <cell r="E375" t="str">
            <v>RESIGN</v>
          </cell>
        </row>
        <row r="376">
          <cell r="B376" t="str">
            <v>A3178</v>
          </cell>
          <cell r="C376" t="str">
            <v>Yohana Aventi Aninditha</v>
          </cell>
          <cell r="D376" t="str">
            <v>TEMA C2</v>
          </cell>
          <cell r="E376" t="str">
            <v>RESIGN</v>
          </cell>
        </row>
        <row r="377">
          <cell r="B377" t="str">
            <v>A3230</v>
          </cell>
          <cell r="C377" t="str">
            <v>Monika Frila Abid</v>
          </cell>
          <cell r="D377" t="str">
            <v>TEMA C2</v>
          </cell>
          <cell r="E377" t="str">
            <v>RESIGN</v>
          </cell>
        </row>
        <row r="378">
          <cell r="B378" t="str">
            <v>A3232</v>
          </cell>
          <cell r="C378" t="str">
            <v>Verena Raning Krismisita</v>
          </cell>
          <cell r="D378" t="str">
            <v>TEMA C2</v>
          </cell>
          <cell r="E378" t="str">
            <v>RESIGN</v>
          </cell>
        </row>
        <row r="379">
          <cell r="B379" t="str">
            <v>A3310</v>
          </cell>
          <cell r="C379" t="str">
            <v>Ika Safitri Wicaksono</v>
          </cell>
          <cell r="D379" t="str">
            <v>TEMA C2</v>
          </cell>
          <cell r="E379" t="str">
            <v>RESIGN</v>
          </cell>
        </row>
        <row r="380">
          <cell r="B380" t="str">
            <v>A3335</v>
          </cell>
          <cell r="C380" t="str">
            <v>Salsa Nabila Safhira</v>
          </cell>
          <cell r="D380" t="str">
            <v>TEMA C2</v>
          </cell>
          <cell r="E380" t="str">
            <v>RESIGN</v>
          </cell>
        </row>
        <row r="381">
          <cell r="B381" t="str">
            <v>A3395</v>
          </cell>
          <cell r="C381" t="str">
            <v>Yeni Liani Sianipar</v>
          </cell>
          <cell r="D381" t="str">
            <v>TEMA C2</v>
          </cell>
          <cell r="E381" t="str">
            <v>RESIGN</v>
          </cell>
        </row>
        <row r="382">
          <cell r="B382" t="str">
            <v>A3428</v>
          </cell>
          <cell r="C382" t="str">
            <v>Anton Rumandi</v>
          </cell>
          <cell r="D382" t="str">
            <v>TEMA C2</v>
          </cell>
          <cell r="E382" t="str">
            <v>RESIGN</v>
          </cell>
        </row>
        <row r="383">
          <cell r="B383" t="str">
            <v>A3568</v>
          </cell>
          <cell r="C383" t="str">
            <v>Deny Alfian Novianto</v>
          </cell>
          <cell r="D383" t="str">
            <v>TEMA C2</v>
          </cell>
          <cell r="E383" t="str">
            <v>RESIGN</v>
          </cell>
        </row>
        <row r="384">
          <cell r="B384" t="str">
            <v>A3747</v>
          </cell>
          <cell r="C384" t="str">
            <v>Agatha Nias Sari</v>
          </cell>
          <cell r="D384" t="str">
            <v>TEMA C2</v>
          </cell>
          <cell r="E384" t="str">
            <v>RESIGN</v>
          </cell>
        </row>
        <row r="385">
          <cell r="B385" t="str">
            <v>A3799</v>
          </cell>
          <cell r="C385" t="str">
            <v>Muhamad Mustofainal Achyar</v>
          </cell>
          <cell r="D385" t="str">
            <v>TEMA C2</v>
          </cell>
          <cell r="E385" t="str">
            <v>RESIGN</v>
          </cell>
        </row>
        <row r="386">
          <cell r="B386" t="str">
            <v>A3890</v>
          </cell>
          <cell r="C386" t="str">
            <v>Tiur Valentina Siregar</v>
          </cell>
          <cell r="D386" t="str">
            <v>TEMA C2</v>
          </cell>
          <cell r="E386" t="str">
            <v>RESIGN</v>
          </cell>
        </row>
        <row r="387">
          <cell r="B387" t="str">
            <v>A3959</v>
          </cell>
          <cell r="C387" t="str">
            <v>Ignatius Surya Rahadi</v>
          </cell>
          <cell r="D387" t="str">
            <v>TEMA C2</v>
          </cell>
          <cell r="E387" t="str">
            <v>RESIGN</v>
          </cell>
        </row>
        <row r="388">
          <cell r="B388" t="str">
            <v>A3961</v>
          </cell>
          <cell r="C388" t="str">
            <v>Bernadus Gilang Penggalih</v>
          </cell>
          <cell r="D388" t="str">
            <v>TEMA C2</v>
          </cell>
          <cell r="E388" t="str">
            <v>RESIGN</v>
          </cell>
        </row>
        <row r="389">
          <cell r="B389" t="str">
            <v>A1302</v>
          </cell>
          <cell r="C389" t="str">
            <v>Fitria Nuraini</v>
          </cell>
          <cell r="D389" t="str">
            <v>TEMA C2</v>
          </cell>
          <cell r="E389" t="str">
            <v>RESIGN</v>
          </cell>
        </row>
        <row r="390">
          <cell r="B390" t="str">
            <v>A3982</v>
          </cell>
          <cell r="C390" t="str">
            <v>Salwa Putri Nabilah</v>
          </cell>
          <cell r="D390" t="str">
            <v>TEMA C2</v>
          </cell>
          <cell r="E390" t="str">
            <v>RESIGN</v>
          </cell>
        </row>
        <row r="391">
          <cell r="B391" t="str">
            <v>A3985</v>
          </cell>
          <cell r="C391" t="str">
            <v>Riaunaldi Nugroho Azhari</v>
          </cell>
          <cell r="D391" t="str">
            <v>TEMA C2</v>
          </cell>
          <cell r="E391" t="str">
            <v>RESIGN</v>
          </cell>
        </row>
        <row r="392">
          <cell r="B392" t="str">
            <v>A3879</v>
          </cell>
          <cell r="C392" t="str">
            <v>Charlotte Theresia Pattipeilohy</v>
          </cell>
          <cell r="D392" t="str">
            <v>TEMA C2</v>
          </cell>
          <cell r="E392" t="str">
            <v>RESIGN</v>
          </cell>
        </row>
        <row r="393">
          <cell r="B393" t="str">
            <v>A4020</v>
          </cell>
          <cell r="C393" t="str">
            <v>Yanuita Rahmasari</v>
          </cell>
          <cell r="D393" t="str">
            <v>TEMA C2</v>
          </cell>
          <cell r="E393" t="str">
            <v>RESIGN</v>
          </cell>
        </row>
        <row r="394">
          <cell r="B394" t="str">
            <v>A4032</v>
          </cell>
          <cell r="C394" t="str">
            <v>Fiky Azhari Bachruddin</v>
          </cell>
          <cell r="D394" t="str">
            <v>TEMA C2</v>
          </cell>
          <cell r="E394" t="str">
            <v>RESIGN</v>
          </cell>
        </row>
        <row r="395">
          <cell r="B395" t="str">
            <v>A4034</v>
          </cell>
          <cell r="C395" t="str">
            <v>Dini Lestari</v>
          </cell>
          <cell r="D395" t="str">
            <v>TEMA C2</v>
          </cell>
          <cell r="E395" t="str">
            <v>RESIGN</v>
          </cell>
        </row>
        <row r="396">
          <cell r="B396" t="str">
            <v>A4045</v>
          </cell>
          <cell r="C396" t="str">
            <v>Helmalia Aura</v>
          </cell>
          <cell r="D396" t="str">
            <v>TEMA C2</v>
          </cell>
          <cell r="E396" t="str">
            <v>RESIGN</v>
          </cell>
        </row>
        <row r="397">
          <cell r="B397" t="str">
            <v>A4047</v>
          </cell>
          <cell r="C397" t="str">
            <v>Zura Fajri Rahmadani</v>
          </cell>
          <cell r="D397" t="str">
            <v>TEMA C2</v>
          </cell>
          <cell r="E397" t="str">
            <v>RESIGN</v>
          </cell>
        </row>
        <row r="398">
          <cell r="B398" t="str">
            <v>A4048</v>
          </cell>
          <cell r="C398" t="str">
            <v>Bayu Nanda</v>
          </cell>
          <cell r="D398" t="str">
            <v>TEMA C2</v>
          </cell>
          <cell r="E398" t="str">
            <v>RESIGN</v>
          </cell>
        </row>
        <row r="399">
          <cell r="B399" t="str">
            <v>A4084</v>
          </cell>
          <cell r="C399" t="str">
            <v>Regina Cahyanti</v>
          </cell>
          <cell r="D399" t="str">
            <v>TEMA C2</v>
          </cell>
          <cell r="E399" t="str">
            <v>RESIGN</v>
          </cell>
        </row>
        <row r="400">
          <cell r="B400" t="str">
            <v>A4086</v>
          </cell>
          <cell r="C400" t="str">
            <v>Efa Kurniasari</v>
          </cell>
          <cell r="D400" t="str">
            <v>TEMA C2</v>
          </cell>
          <cell r="E400" t="str">
            <v>RESIGN</v>
          </cell>
        </row>
        <row r="401">
          <cell r="B401" t="str">
            <v>A4108</v>
          </cell>
          <cell r="C401" t="str">
            <v>Ira Puspita</v>
          </cell>
          <cell r="D401" t="str">
            <v>TEMA C2</v>
          </cell>
          <cell r="E401" t="str">
            <v>RESIGN</v>
          </cell>
        </row>
        <row r="402">
          <cell r="B402" t="str">
            <v>A4109</v>
          </cell>
          <cell r="C402" t="str">
            <v>Zidna Nuur Aida W</v>
          </cell>
          <cell r="D402" t="str">
            <v>TEMA C2</v>
          </cell>
          <cell r="E402" t="str">
            <v>RESIGN</v>
          </cell>
        </row>
        <row r="403">
          <cell r="B403" t="str">
            <v>A4140</v>
          </cell>
          <cell r="C403" t="str">
            <v>Fadhilla Nurul Chasanah</v>
          </cell>
          <cell r="D403" t="str">
            <v>TEMA C2</v>
          </cell>
          <cell r="E403" t="str">
            <v>RESIGN</v>
          </cell>
        </row>
        <row r="404">
          <cell r="B404" t="str">
            <v>A4190</v>
          </cell>
          <cell r="C404" t="str">
            <v>Dheva Dayat Vito Indrajaka</v>
          </cell>
          <cell r="D404" t="str">
            <v>TEMA C2</v>
          </cell>
          <cell r="E404" t="str">
            <v>RESIGN</v>
          </cell>
        </row>
        <row r="405">
          <cell r="B405" t="e">
            <v>#N/A</v>
          </cell>
          <cell r="C405" t="str">
            <v>Vella Arna Septiana</v>
          </cell>
          <cell r="D405" t="str">
            <v>TEMA C2</v>
          </cell>
          <cell r="E405" t="str">
            <v>RESIGN</v>
          </cell>
        </row>
        <row r="406">
          <cell r="B406" t="str">
            <v>A4228</v>
          </cell>
          <cell r="C406" t="str">
            <v>Oktaria Puspita</v>
          </cell>
          <cell r="D406" t="str">
            <v>TEMA C2</v>
          </cell>
          <cell r="E406" t="str">
            <v>RESIGN</v>
          </cell>
        </row>
        <row r="407">
          <cell r="B407" t="str">
            <v>A4240</v>
          </cell>
          <cell r="C407" t="str">
            <v>Alia Febrianti Yuhandari</v>
          </cell>
          <cell r="D407" t="str">
            <v>TEMA C2</v>
          </cell>
          <cell r="E407" t="str">
            <v>RESIGN</v>
          </cell>
        </row>
        <row r="408">
          <cell r="B408" t="str">
            <v>A2813</v>
          </cell>
          <cell r="C408" t="str">
            <v>Rantri Dewi Irfaniyanti Nugraha</v>
          </cell>
          <cell r="D408" t="str">
            <v>TEMA C2</v>
          </cell>
          <cell r="E408" t="str">
            <v>RESIGN</v>
          </cell>
        </row>
        <row r="409">
          <cell r="B409" t="str">
            <v>A4254</v>
          </cell>
          <cell r="C409" t="str">
            <v>Dian Indah Pratiwi</v>
          </cell>
          <cell r="D409" t="str">
            <v>TEMA C2</v>
          </cell>
          <cell r="E409" t="str">
            <v>RESIGN</v>
          </cell>
        </row>
        <row r="410">
          <cell r="B410" t="str">
            <v>A0141</v>
          </cell>
          <cell r="C410" t="str">
            <v>Rizki Rahmadita</v>
          </cell>
          <cell r="D410" t="str">
            <v>TEMA C2</v>
          </cell>
          <cell r="E410" t="str">
            <v>RESIGN</v>
          </cell>
        </row>
        <row r="411">
          <cell r="B411" t="str">
            <v>A4339</v>
          </cell>
          <cell r="C411" t="str">
            <v>Nur Sya Ban Anisa</v>
          </cell>
          <cell r="D411" t="str">
            <v>TEMA C2</v>
          </cell>
          <cell r="E411" t="str">
            <v>RESIGN</v>
          </cell>
        </row>
        <row r="412">
          <cell r="B412" t="str">
            <v>A4342</v>
          </cell>
          <cell r="C412" t="str">
            <v>Tantri Br Tarigan</v>
          </cell>
          <cell r="D412" t="str">
            <v>TEMA C2</v>
          </cell>
          <cell r="E412" t="str">
            <v>RESIGN</v>
          </cell>
        </row>
        <row r="413">
          <cell r="B413" t="str">
            <v>A4343</v>
          </cell>
          <cell r="C413" t="str">
            <v>Dinda Rizqiya</v>
          </cell>
          <cell r="D413" t="str">
            <v>TEMA C2</v>
          </cell>
          <cell r="E413" t="str">
            <v>RESIGN</v>
          </cell>
        </row>
        <row r="414">
          <cell r="B414" t="e">
            <v>#N/A</v>
          </cell>
          <cell r="C414" t="str">
            <v>Ilham David Nusa</v>
          </cell>
          <cell r="D414" t="str">
            <v>TEMA C2</v>
          </cell>
          <cell r="E414" t="str">
            <v>RESIGN</v>
          </cell>
        </row>
        <row r="415">
          <cell r="B415" t="e">
            <v>#N/A</v>
          </cell>
          <cell r="C415" t="str">
            <v>Keisha Amalia Zachrie</v>
          </cell>
          <cell r="D415" t="str">
            <v>TEMA C2</v>
          </cell>
          <cell r="E415" t="str">
            <v>RESIGN</v>
          </cell>
        </row>
        <row r="416">
          <cell r="B416" t="e">
            <v>#N/A</v>
          </cell>
          <cell r="C416" t="str">
            <v>Heni Setyaningrum</v>
          </cell>
          <cell r="D416" t="str">
            <v>TEMA C2</v>
          </cell>
          <cell r="E416" t="str">
            <v>RESIGN</v>
          </cell>
        </row>
        <row r="417">
          <cell r="B417" t="e">
            <v>#N/A</v>
          </cell>
          <cell r="C417" t="str">
            <v>Heni Wulandari</v>
          </cell>
          <cell r="D417" t="str">
            <v>TEMA C2</v>
          </cell>
          <cell r="E417" t="str">
            <v>RESIGN</v>
          </cell>
        </row>
        <row r="418">
          <cell r="B418" t="str">
            <v>A4419</v>
          </cell>
          <cell r="C418" t="str">
            <v>Michaela Yudhista</v>
          </cell>
          <cell r="D418" t="str">
            <v>TEMA C2</v>
          </cell>
          <cell r="E418" t="str">
            <v>RESIGN</v>
          </cell>
        </row>
        <row r="419">
          <cell r="B419" t="e">
            <v>#N/A</v>
          </cell>
          <cell r="C419" t="str">
            <v>Akbar Mahendrathama</v>
          </cell>
          <cell r="D419" t="str">
            <v>TEMA C2</v>
          </cell>
          <cell r="E419" t="str">
            <v>RESIGN</v>
          </cell>
        </row>
        <row r="420">
          <cell r="B420" t="e">
            <v>#N/A</v>
          </cell>
          <cell r="C420" t="str">
            <v>Muhammad Iqbal Rahman</v>
          </cell>
          <cell r="D420" t="str">
            <v>TEMA C2</v>
          </cell>
          <cell r="E420" t="str">
            <v>RESIGN</v>
          </cell>
        </row>
        <row r="421">
          <cell r="B421" t="str">
            <v>A4438</v>
          </cell>
          <cell r="C421" t="str">
            <v>Yesinta Valentina</v>
          </cell>
          <cell r="D421" t="str">
            <v>TEMA C2</v>
          </cell>
          <cell r="E421" t="str">
            <v>RESIGN</v>
          </cell>
        </row>
        <row r="422">
          <cell r="B422" t="e">
            <v>#N/A</v>
          </cell>
          <cell r="C422" t="str">
            <v>Aswin Fariansyah</v>
          </cell>
          <cell r="D422" t="str">
            <v>TEMA C2</v>
          </cell>
          <cell r="E422" t="str">
            <v>RESIGN</v>
          </cell>
        </row>
        <row r="423">
          <cell r="B423" t="str">
            <v>A4445</v>
          </cell>
          <cell r="C423" t="str">
            <v>Tiya Agustina Riyanto</v>
          </cell>
          <cell r="D423" t="str">
            <v>TEMA C2</v>
          </cell>
          <cell r="E423" t="str">
            <v>RESIGN</v>
          </cell>
        </row>
        <row r="424">
          <cell r="B424" t="str">
            <v>A4446</v>
          </cell>
          <cell r="C424" t="str">
            <v>Fitri Nur Indah Sari</v>
          </cell>
          <cell r="D424" t="str">
            <v>TEMA C2</v>
          </cell>
          <cell r="E424" t="str">
            <v>RESIGN</v>
          </cell>
        </row>
        <row r="425">
          <cell r="B425" t="str">
            <v>A4580</v>
          </cell>
          <cell r="C425" t="str">
            <v>Fadhillah Anhar</v>
          </cell>
          <cell r="D425" t="str">
            <v>TEMA C2</v>
          </cell>
          <cell r="E425" t="str">
            <v>RESIGN</v>
          </cell>
        </row>
        <row r="426">
          <cell r="B426" t="str">
            <v>A4472</v>
          </cell>
          <cell r="C426" t="str">
            <v>Putri Adella Maharani</v>
          </cell>
          <cell r="D426" t="str">
            <v>TEMA C2</v>
          </cell>
          <cell r="E426" t="str">
            <v>RESIGN</v>
          </cell>
        </row>
        <row r="427">
          <cell r="B427" t="str">
            <v>A4473</v>
          </cell>
          <cell r="C427" t="str">
            <v>Maureen Marcia</v>
          </cell>
          <cell r="D427" t="str">
            <v>TEMA C2</v>
          </cell>
          <cell r="E427" t="str">
            <v>RESIGN</v>
          </cell>
        </row>
        <row r="428">
          <cell r="B428" t="e">
            <v>#N/A</v>
          </cell>
          <cell r="C428" t="str">
            <v>Farah Maharani Yudintasari</v>
          </cell>
          <cell r="D428" t="str">
            <v>TEMA C2</v>
          </cell>
          <cell r="E428" t="str">
            <v>RESIGN</v>
          </cell>
        </row>
        <row r="429">
          <cell r="B429" t="e">
            <v>#N/A</v>
          </cell>
          <cell r="C429" t="str">
            <v>Wina Dwi Martanti</v>
          </cell>
          <cell r="D429" t="str">
            <v>TEMA C2</v>
          </cell>
          <cell r="E429" t="str">
            <v>RESIGN</v>
          </cell>
        </row>
        <row r="430">
          <cell r="B430" t="e">
            <v>#N/A</v>
          </cell>
          <cell r="C430" t="str">
            <v>Hayyi Lana</v>
          </cell>
          <cell r="D430" t="str">
            <v>TEMA C2</v>
          </cell>
          <cell r="E430" t="str">
            <v>RESIGN</v>
          </cell>
        </row>
        <row r="431">
          <cell r="B431" t="str">
            <v>A4549</v>
          </cell>
          <cell r="C431" t="str">
            <v>Maria Anggriani Jehamu</v>
          </cell>
          <cell r="D431" t="str">
            <v>TEMA C2</v>
          </cell>
          <cell r="E431" t="str">
            <v>RESIGN</v>
          </cell>
        </row>
        <row r="432">
          <cell r="B432" t="str">
            <v>A4550</v>
          </cell>
          <cell r="C432" t="str">
            <v>Anisca Orchidyta</v>
          </cell>
          <cell r="D432" t="str">
            <v>TEMA C2</v>
          </cell>
          <cell r="E432" t="str">
            <v>RESIGN</v>
          </cell>
        </row>
        <row r="433">
          <cell r="B433" t="str">
            <v>A4553</v>
          </cell>
          <cell r="C433" t="str">
            <v>Cosmeth Albertho</v>
          </cell>
          <cell r="D433" t="str">
            <v>TEMA C2</v>
          </cell>
          <cell r="E433" t="str">
            <v>RESIGN</v>
          </cell>
        </row>
        <row r="434">
          <cell r="B434" t="e">
            <v>#N/A</v>
          </cell>
          <cell r="C434" t="str">
            <v>Izah Nur Haniyah</v>
          </cell>
          <cell r="D434" t="str">
            <v>TEMA C2</v>
          </cell>
          <cell r="E434" t="str">
            <v>RESIGN</v>
          </cell>
        </row>
        <row r="435">
          <cell r="B435" t="str">
            <v>A4583</v>
          </cell>
          <cell r="C435" t="str">
            <v>Jihan Putri Ratu Sasongko</v>
          </cell>
          <cell r="D435" t="str">
            <v>TEMA C2</v>
          </cell>
          <cell r="E435" t="str">
            <v>RESIGN</v>
          </cell>
        </row>
        <row r="436">
          <cell r="B436" t="e">
            <v>#N/A</v>
          </cell>
          <cell r="C436" t="str">
            <v>Nuringsih Khusnul Khotimah</v>
          </cell>
          <cell r="D436" t="str">
            <v>TEMA C2</v>
          </cell>
          <cell r="E436" t="str">
            <v>RESIGN</v>
          </cell>
        </row>
        <row r="437">
          <cell r="B437">
            <v>90428</v>
          </cell>
          <cell r="C437" t="str">
            <v>Yosefina Safira Intan</v>
          </cell>
          <cell r="D437" t="str">
            <v>TEMA C3</v>
          </cell>
          <cell r="E437" t="str">
            <v>RESIGN</v>
          </cell>
        </row>
        <row r="438">
          <cell r="B438" t="str">
            <v>A0546</v>
          </cell>
          <cell r="C438" t="str">
            <v>Karina Dwitasari</v>
          </cell>
          <cell r="D438" t="str">
            <v>TEMA C3</v>
          </cell>
          <cell r="E438" t="str">
            <v>RESIGN</v>
          </cell>
        </row>
        <row r="439">
          <cell r="B439" t="str">
            <v>A0701</v>
          </cell>
          <cell r="C439" t="str">
            <v>Arinda Novitasari</v>
          </cell>
          <cell r="D439" t="str">
            <v>TEMA C3</v>
          </cell>
          <cell r="E439" t="str">
            <v>RESIGN</v>
          </cell>
        </row>
        <row r="440">
          <cell r="B440" t="str">
            <v>A0697</v>
          </cell>
          <cell r="C440" t="str">
            <v>Fidianty Pratiwi</v>
          </cell>
          <cell r="D440" t="str">
            <v>TEMA C3</v>
          </cell>
          <cell r="E440" t="str">
            <v>RESIGN</v>
          </cell>
        </row>
        <row r="441">
          <cell r="B441" t="str">
            <v>A0703</v>
          </cell>
          <cell r="C441" t="str">
            <v>Meizana Damayanti</v>
          </cell>
          <cell r="D441" t="str">
            <v>TEMA C3</v>
          </cell>
          <cell r="E441" t="str">
            <v>RESIGN</v>
          </cell>
        </row>
        <row r="442">
          <cell r="B442" t="str">
            <v>A0474</v>
          </cell>
          <cell r="C442" t="str">
            <v>RIANDY MUHAMAD SANTO</v>
          </cell>
          <cell r="D442" t="str">
            <v>TEMA C3</v>
          </cell>
          <cell r="E442" t="str">
            <v>RESIGN</v>
          </cell>
        </row>
        <row r="443">
          <cell r="B443" t="str">
            <v>A0720</v>
          </cell>
          <cell r="C443" t="str">
            <v>Bonifasius Nugraha Wicaksana</v>
          </cell>
          <cell r="D443" t="str">
            <v>TEMA C3</v>
          </cell>
          <cell r="E443" t="str">
            <v>RESIGN</v>
          </cell>
        </row>
        <row r="444">
          <cell r="B444" t="str">
            <v>A0782</v>
          </cell>
          <cell r="C444" t="str">
            <v>Diyah Vita Febriana</v>
          </cell>
          <cell r="D444" t="str">
            <v>TEMA C3</v>
          </cell>
          <cell r="E444" t="str">
            <v>RESIGN</v>
          </cell>
        </row>
        <row r="445">
          <cell r="B445" t="str">
            <v>A0722</v>
          </cell>
          <cell r="C445" t="str">
            <v>Arifta Sri Rizki</v>
          </cell>
          <cell r="D445" t="str">
            <v>TEMA C3</v>
          </cell>
          <cell r="E445" t="str">
            <v>RESIGN</v>
          </cell>
        </row>
        <row r="446">
          <cell r="B446" t="str">
            <v>A0783</v>
          </cell>
          <cell r="C446" t="str">
            <v>Bagas Tri Cahyo</v>
          </cell>
          <cell r="D446" t="str">
            <v>TEMA C3</v>
          </cell>
          <cell r="E446" t="str">
            <v>RESIGN</v>
          </cell>
        </row>
        <row r="447">
          <cell r="B447" t="str">
            <v>A0535</v>
          </cell>
          <cell r="C447" t="str">
            <v>N Serren Rasya Fitri</v>
          </cell>
          <cell r="D447" t="str">
            <v>TEMA C3</v>
          </cell>
          <cell r="E447" t="str">
            <v>RESIGN</v>
          </cell>
        </row>
        <row r="448">
          <cell r="B448" t="str">
            <v>A0534</v>
          </cell>
          <cell r="C448" t="str">
            <v>Tommy Samudra Ocklien Filippi</v>
          </cell>
          <cell r="D448" t="str">
            <v>TEMA C3</v>
          </cell>
          <cell r="E448" t="str">
            <v>RESIGN</v>
          </cell>
        </row>
        <row r="449">
          <cell r="B449" t="str">
            <v>A0998</v>
          </cell>
          <cell r="C449" t="str">
            <v>Tito Ardhiyanto Perdana</v>
          </cell>
          <cell r="D449" t="str">
            <v>TEMA C3</v>
          </cell>
          <cell r="E449" t="str">
            <v>RESIGN</v>
          </cell>
        </row>
        <row r="450">
          <cell r="B450" t="str">
            <v>A1038</v>
          </cell>
          <cell r="C450" t="str">
            <v>Ilmiah Sholikhah Oktafiani</v>
          </cell>
          <cell r="D450" t="str">
            <v>TEMA C3</v>
          </cell>
          <cell r="E450" t="str">
            <v>RESIGN</v>
          </cell>
        </row>
        <row r="451">
          <cell r="B451" t="str">
            <v>A1137</v>
          </cell>
          <cell r="C451" t="str">
            <v>Adyansah Fauzi Rahman</v>
          </cell>
          <cell r="D451" t="str">
            <v>TEMA C3</v>
          </cell>
          <cell r="E451" t="str">
            <v>RESIGN</v>
          </cell>
        </row>
        <row r="452">
          <cell r="B452" t="str">
            <v>A1144</v>
          </cell>
          <cell r="C452" t="str">
            <v>Herlan Wibisono</v>
          </cell>
          <cell r="D452" t="str">
            <v>TEMA C3</v>
          </cell>
          <cell r="E452" t="str">
            <v>RESIGN</v>
          </cell>
        </row>
        <row r="453">
          <cell r="B453" t="str">
            <v>A1149</v>
          </cell>
          <cell r="C453" t="str">
            <v>Dany Wijaya</v>
          </cell>
          <cell r="D453" t="str">
            <v>TEMA C3</v>
          </cell>
          <cell r="E453" t="str">
            <v>RESIGN</v>
          </cell>
        </row>
        <row r="454">
          <cell r="B454" t="str">
            <v>A1196</v>
          </cell>
          <cell r="C454" t="str">
            <v>Vebri Aldiansyah</v>
          </cell>
          <cell r="D454" t="str">
            <v>TEMA C3</v>
          </cell>
          <cell r="E454" t="str">
            <v>RESIGN</v>
          </cell>
        </row>
        <row r="455">
          <cell r="B455" t="str">
            <v>A1200</v>
          </cell>
          <cell r="C455" t="str">
            <v>Tahta Akbar</v>
          </cell>
          <cell r="D455" t="str">
            <v>TEMA C3</v>
          </cell>
          <cell r="E455" t="str">
            <v>RESIGN</v>
          </cell>
        </row>
        <row r="456">
          <cell r="B456" t="str">
            <v>A1319</v>
          </cell>
          <cell r="C456" t="str">
            <v xml:space="preserve">Mardianto Tiro </v>
          </cell>
          <cell r="D456" t="str">
            <v>TEMA C3</v>
          </cell>
          <cell r="E456" t="str">
            <v>RESIGN</v>
          </cell>
        </row>
        <row r="457">
          <cell r="B457">
            <v>90762</v>
          </cell>
          <cell r="C457" t="str">
            <v>KRISTIANI ANUGRAH</v>
          </cell>
          <cell r="D457" t="str">
            <v>TEMA C3</v>
          </cell>
          <cell r="E457" t="str">
            <v>RESIGN</v>
          </cell>
        </row>
        <row r="458">
          <cell r="B458" t="str">
            <v>A1376</v>
          </cell>
          <cell r="C458" t="str">
            <v>Nuzul Hariyanti Nurjanah</v>
          </cell>
          <cell r="D458" t="str">
            <v>TEMA C3</v>
          </cell>
          <cell r="E458" t="str">
            <v>RESIGN</v>
          </cell>
        </row>
        <row r="459">
          <cell r="B459" t="str">
            <v>A1501</v>
          </cell>
          <cell r="C459" t="str">
            <v>Kezia Prasetya Christvidya</v>
          </cell>
          <cell r="D459" t="str">
            <v>TEMA C3</v>
          </cell>
          <cell r="E459" t="str">
            <v>RESIGN</v>
          </cell>
        </row>
        <row r="460">
          <cell r="B460" t="str">
            <v>A1504</v>
          </cell>
          <cell r="C460" t="str">
            <v>Santi Febri</v>
          </cell>
          <cell r="D460" t="str">
            <v>TEMA C3</v>
          </cell>
          <cell r="E460" t="str">
            <v>RESIGN</v>
          </cell>
        </row>
        <row r="461">
          <cell r="B461" t="str">
            <v>A1873</v>
          </cell>
          <cell r="C461" t="str">
            <v>Yuli Widyastuti Gunawan</v>
          </cell>
          <cell r="D461" t="str">
            <v>TEMA C3</v>
          </cell>
          <cell r="E461" t="str">
            <v>RESIGN</v>
          </cell>
        </row>
        <row r="462">
          <cell r="B462" t="str">
            <v>A1982</v>
          </cell>
          <cell r="C462" t="str">
            <v>Muhammad Ilham Firmansyah</v>
          </cell>
          <cell r="D462" t="str">
            <v>TEMA C3</v>
          </cell>
          <cell r="E462" t="str">
            <v>RESIGN</v>
          </cell>
        </row>
        <row r="463">
          <cell r="B463" t="str">
            <v>A1990</v>
          </cell>
          <cell r="C463" t="str">
            <v>Alexander Ardiyanto</v>
          </cell>
          <cell r="D463" t="str">
            <v>TEMA C3</v>
          </cell>
          <cell r="E463" t="str">
            <v>RESIGN</v>
          </cell>
        </row>
        <row r="464">
          <cell r="B464" t="str">
            <v>A2098</v>
          </cell>
          <cell r="C464" t="str">
            <v>Fauzan Radiansyah</v>
          </cell>
          <cell r="D464" t="str">
            <v>TEMA C3</v>
          </cell>
          <cell r="E464" t="str">
            <v>RESIGN</v>
          </cell>
        </row>
        <row r="465">
          <cell r="B465" t="str">
            <v>A2156</v>
          </cell>
          <cell r="C465" t="str">
            <v>Nariswari Lutfiah Pramesti</v>
          </cell>
          <cell r="D465" t="str">
            <v>TEMA C3</v>
          </cell>
          <cell r="E465" t="str">
            <v>RESIGN</v>
          </cell>
        </row>
        <row r="466">
          <cell r="B466" t="str">
            <v>A2123</v>
          </cell>
          <cell r="C466" t="str">
            <v>Erliana</v>
          </cell>
          <cell r="D466" t="str">
            <v>TEMA C3</v>
          </cell>
          <cell r="E466" t="str">
            <v>RESIGN</v>
          </cell>
        </row>
        <row r="467">
          <cell r="B467" t="str">
            <v>A2516</v>
          </cell>
          <cell r="C467" t="str">
            <v>Cindy Grace Queen</v>
          </cell>
          <cell r="D467" t="str">
            <v>TEMA C3</v>
          </cell>
          <cell r="E467" t="str">
            <v>RESIGN</v>
          </cell>
        </row>
        <row r="468">
          <cell r="B468" t="str">
            <v>A2563</v>
          </cell>
          <cell r="C468" t="str">
            <v>Anta Maulana</v>
          </cell>
          <cell r="D468" t="str">
            <v>TEMA C3</v>
          </cell>
          <cell r="E468" t="str">
            <v>RESIGN</v>
          </cell>
        </row>
        <row r="469">
          <cell r="B469" t="str">
            <v>A2747</v>
          </cell>
          <cell r="C469" t="str">
            <v>Muhammad Abdurrahman Rofieq</v>
          </cell>
          <cell r="D469" t="str">
            <v>TEMA C3</v>
          </cell>
          <cell r="E469" t="str">
            <v>RESIGN</v>
          </cell>
        </row>
        <row r="470">
          <cell r="B470" t="str">
            <v>A2298</v>
          </cell>
          <cell r="C470" t="str">
            <v>Riang Anugraha Putri</v>
          </cell>
          <cell r="D470" t="str">
            <v>TEMA C3</v>
          </cell>
          <cell r="E470" t="str">
            <v>RESIGN</v>
          </cell>
        </row>
        <row r="471">
          <cell r="B471" t="str">
            <v>A3005</v>
          </cell>
          <cell r="C471" t="str">
            <v>Apri Fajar Muharom</v>
          </cell>
          <cell r="D471" t="str">
            <v>TEMA C3</v>
          </cell>
          <cell r="E471" t="str">
            <v>RESIGN</v>
          </cell>
        </row>
        <row r="472">
          <cell r="B472" t="str">
            <v>A3748</v>
          </cell>
          <cell r="C472" t="str">
            <v>Margie Andiny Rafael</v>
          </cell>
          <cell r="D472" t="str">
            <v>TEMA C3</v>
          </cell>
          <cell r="E472" t="str">
            <v>RESIGN</v>
          </cell>
        </row>
        <row r="473">
          <cell r="B473" t="str">
            <v>A3928</v>
          </cell>
          <cell r="C473" t="str">
            <v>Dicka Johan Agustina</v>
          </cell>
          <cell r="D473" t="str">
            <v>TEMA C3</v>
          </cell>
          <cell r="E473" t="str">
            <v>RESIGN</v>
          </cell>
        </row>
        <row r="474">
          <cell r="B474" t="str">
            <v>A4130</v>
          </cell>
          <cell r="C474" t="str">
            <v>Nur Achmadi</v>
          </cell>
          <cell r="D474" t="str">
            <v>TEMA C3</v>
          </cell>
          <cell r="E474" t="str">
            <v>RESIGN</v>
          </cell>
        </row>
        <row r="475">
          <cell r="B475" t="str">
            <v>A3278</v>
          </cell>
          <cell r="C475" t="str">
            <v>Zainal Buyung</v>
          </cell>
          <cell r="D475" t="str">
            <v>TEMA C3</v>
          </cell>
          <cell r="E475" t="str">
            <v>RESIGN</v>
          </cell>
        </row>
        <row r="476">
          <cell r="B476" t="str">
            <v>A4356</v>
          </cell>
          <cell r="C476" t="str">
            <v>Novita Dwi Handayani</v>
          </cell>
          <cell r="D476" t="str">
            <v>TEMA C3</v>
          </cell>
          <cell r="E476" t="str">
            <v>RESIGN</v>
          </cell>
        </row>
        <row r="477">
          <cell r="B477" t="e">
            <v>#N/A</v>
          </cell>
          <cell r="C477" t="str">
            <v>Maysa Dwi</v>
          </cell>
          <cell r="D477" t="str">
            <v>TEMA C3</v>
          </cell>
          <cell r="E477" t="str">
            <v>RESIGN</v>
          </cell>
        </row>
        <row r="478">
          <cell r="B478" t="str">
            <v>A4355</v>
          </cell>
          <cell r="C478" t="str">
            <v>Yufita Anggraini</v>
          </cell>
          <cell r="D478" t="str">
            <v>TEMA C3</v>
          </cell>
          <cell r="E478" t="str">
            <v>RESIGN</v>
          </cell>
        </row>
        <row r="479">
          <cell r="B479" t="str">
            <v>A4387</v>
          </cell>
          <cell r="C479" t="str">
            <v>Lara Niscia Sembiring</v>
          </cell>
          <cell r="D479" t="str">
            <v>TEMA C3</v>
          </cell>
          <cell r="E479" t="str">
            <v>RESIGN</v>
          </cell>
        </row>
        <row r="480">
          <cell r="B480" t="str">
            <v>A0726</v>
          </cell>
          <cell r="C480" t="str">
            <v>Andy Lie</v>
          </cell>
          <cell r="D480" t="str">
            <v>PRIORITAS DANA</v>
          </cell>
          <cell r="E480" t="str">
            <v>RESIGN</v>
          </cell>
        </row>
        <row r="481">
          <cell r="B481" t="str">
            <v>A0729</v>
          </cell>
          <cell r="C481" t="str">
            <v>Fitri Ayu Kristyanti</v>
          </cell>
          <cell r="D481" t="str">
            <v>PRIORITAS DANA</v>
          </cell>
          <cell r="E481" t="str">
            <v>RESIGN</v>
          </cell>
        </row>
        <row r="482">
          <cell r="B482" t="str">
            <v>A1070</v>
          </cell>
          <cell r="C482" t="str">
            <v>Jihan Pratiwi Anwar</v>
          </cell>
          <cell r="D482" t="str">
            <v>PRIORITAS DANA</v>
          </cell>
          <cell r="E482" t="str">
            <v>RESIGN</v>
          </cell>
        </row>
        <row r="483">
          <cell r="B483" t="str">
            <v>A1072</v>
          </cell>
          <cell r="C483" t="str">
            <v>Rahma Hasanah</v>
          </cell>
          <cell r="D483" t="str">
            <v>PRIORITAS DANA</v>
          </cell>
          <cell r="E483" t="str">
            <v>RESIGN</v>
          </cell>
        </row>
        <row r="484">
          <cell r="B484" t="str">
            <v>A1153</v>
          </cell>
          <cell r="C484" t="str">
            <v>Adryn Ivanna Toban</v>
          </cell>
          <cell r="D484" t="str">
            <v>PRIORITAS DANA</v>
          </cell>
          <cell r="E484" t="str">
            <v>RESIGN</v>
          </cell>
        </row>
        <row r="485">
          <cell r="B485" t="str">
            <v>A4258</v>
          </cell>
          <cell r="C485" t="str">
            <v>Achmad Dekriawan Gata</v>
          </cell>
          <cell r="D485" t="str">
            <v>PRIORITAS DANA</v>
          </cell>
          <cell r="E485" t="str">
            <v>RESIGN</v>
          </cell>
        </row>
        <row r="486">
          <cell r="B486" t="str">
            <v>A4259</v>
          </cell>
          <cell r="C486" t="str">
            <v>Andin Rahma Aulia</v>
          </cell>
          <cell r="D486" t="str">
            <v>PRIORITAS DANA</v>
          </cell>
          <cell r="E486" t="str">
            <v>RESIGN</v>
          </cell>
        </row>
        <row r="487">
          <cell r="B487" t="e">
            <v>#REF!</v>
          </cell>
          <cell r="C487" t="str">
            <v>Adinda Ayu Nafitri</v>
          </cell>
          <cell r="D487" t="str">
            <v>PRIORITAS DANA</v>
          </cell>
          <cell r="E487" t="str">
            <v>RESIGN</v>
          </cell>
        </row>
        <row r="488">
          <cell r="B488" t="e">
            <v>#REF!</v>
          </cell>
          <cell r="C488" t="str">
            <v>Friska Sari Zai</v>
          </cell>
          <cell r="D488" t="str">
            <v>PRIORITAS DANA</v>
          </cell>
          <cell r="E488" t="str">
            <v>RESIGN</v>
          </cell>
        </row>
        <row r="489">
          <cell r="B489" t="e">
            <v>#REF!</v>
          </cell>
          <cell r="C489" t="str">
            <v>Zalfaa Fadhilla</v>
          </cell>
          <cell r="D489" t="str">
            <v>PRIORITAS DANA</v>
          </cell>
          <cell r="E489" t="str">
            <v>RESIGN</v>
          </cell>
        </row>
        <row r="490">
          <cell r="B490" t="str">
            <v>A3520</v>
          </cell>
          <cell r="C490" t="str">
            <v>Lovita Dhira Prameswari</v>
          </cell>
          <cell r="D490" t="str">
            <v>TEMA HAJI</v>
          </cell>
          <cell r="E490" t="str">
            <v>RESIGN</v>
          </cell>
        </row>
        <row r="491">
          <cell r="B491" t="str">
            <v>A3535</v>
          </cell>
          <cell r="C491" t="str">
            <v>Rusmiyati</v>
          </cell>
          <cell r="D491" t="str">
            <v>TEMA HAJI</v>
          </cell>
          <cell r="E491" t="str">
            <v>RESIGN</v>
          </cell>
        </row>
        <row r="492">
          <cell r="B492" t="str">
            <v>A3687</v>
          </cell>
          <cell r="C492" t="str">
            <v>Rangga Maulana Arrazy</v>
          </cell>
          <cell r="D492" t="str">
            <v>TEMA HAJI</v>
          </cell>
          <cell r="E492" t="str">
            <v>RESIGN</v>
          </cell>
        </row>
        <row r="493">
          <cell r="B493" t="str">
            <v>A3701</v>
          </cell>
          <cell r="C493" t="str">
            <v>Aurelia Trimaris Salakkau</v>
          </cell>
          <cell r="D493" t="str">
            <v>TEMA HAJI</v>
          </cell>
          <cell r="E493" t="str">
            <v>RESIGN</v>
          </cell>
        </row>
        <row r="494">
          <cell r="B494" t="str">
            <v>A3703</v>
          </cell>
          <cell r="C494" t="str">
            <v>Eduardus Jerry Kurniadi</v>
          </cell>
          <cell r="D494" t="str">
            <v>TEMA HAJI</v>
          </cell>
          <cell r="E494" t="str">
            <v>RESIGN</v>
          </cell>
        </row>
        <row r="495">
          <cell r="B495" t="str">
            <v>A3954</v>
          </cell>
          <cell r="C495" t="str">
            <v>Justian Pilar Prambar Galaphuri</v>
          </cell>
          <cell r="D495" t="str">
            <v>TEMA HAJI</v>
          </cell>
          <cell r="E495" t="str">
            <v>RESIGN</v>
          </cell>
        </row>
        <row r="496">
          <cell r="B496" t="str">
            <v>A3638</v>
          </cell>
          <cell r="C496" t="str">
            <v>Dhito Maharsa</v>
          </cell>
          <cell r="D496" t="str">
            <v>TEMA HAJI</v>
          </cell>
          <cell r="E496" t="str">
            <v>RESIGN</v>
          </cell>
        </row>
        <row r="497">
          <cell r="B497" t="str">
            <v>A4124</v>
          </cell>
          <cell r="C497" t="str">
            <v>Maulana Ihsan Santoso</v>
          </cell>
          <cell r="D497" t="str">
            <v>TEMA HAJI</v>
          </cell>
          <cell r="E497" t="str">
            <v>RESIGN</v>
          </cell>
        </row>
        <row r="498">
          <cell r="B498" t="e">
            <v>#N/A</v>
          </cell>
          <cell r="C498" t="str">
            <v>Siti Hartina</v>
          </cell>
          <cell r="D498" t="str">
            <v>TEMA HAJI</v>
          </cell>
          <cell r="E498" t="str">
            <v>RESIGN</v>
          </cell>
        </row>
        <row r="499">
          <cell r="B499" t="str">
            <v>A4403</v>
          </cell>
          <cell r="C499" t="str">
            <v>Deva Aryani</v>
          </cell>
          <cell r="D499" t="str">
            <v>TEMA HAJI</v>
          </cell>
          <cell r="E499" t="str">
            <v>RESIGN</v>
          </cell>
        </row>
        <row r="500">
          <cell r="B500" t="str">
            <v>A4430</v>
          </cell>
          <cell r="C500" t="str">
            <v>Muhammad Fahri</v>
          </cell>
          <cell r="D500" t="str">
            <v>TEMA HAJI</v>
          </cell>
          <cell r="E500" t="str">
            <v>RESIGN</v>
          </cell>
        </row>
        <row r="501">
          <cell r="B501" t="str">
            <v>A4440</v>
          </cell>
          <cell r="C501" t="str">
            <v>Dandy Kurniawan</v>
          </cell>
          <cell r="D501" t="str">
            <v>TEMA HAJI</v>
          </cell>
          <cell r="E501" t="str">
            <v>RESIGN</v>
          </cell>
        </row>
        <row r="502">
          <cell r="B502" t="e">
            <v>#REF!</v>
          </cell>
          <cell r="C502" t="str">
            <v>Nadia Priski Dheanasti</v>
          </cell>
          <cell r="D502" t="str">
            <v>DESIRE</v>
          </cell>
          <cell r="E502" t="str">
            <v>RESIGN</v>
          </cell>
        </row>
        <row r="503">
          <cell r="B503" t="e">
            <v>#REF!</v>
          </cell>
          <cell r="C503" t="str">
            <v>Sephia Nurhwan Azizha</v>
          </cell>
          <cell r="D503" t="str">
            <v>DESIRE</v>
          </cell>
          <cell r="E503" t="str">
            <v>RESIGN</v>
          </cell>
        </row>
        <row r="504">
          <cell r="B504" t="e">
            <v>#REF!</v>
          </cell>
          <cell r="C504" t="str">
            <v>Yohanes Wahyu Indra Prasetyo</v>
          </cell>
          <cell r="D504" t="str">
            <v>DESIRE</v>
          </cell>
          <cell r="E504" t="str">
            <v>RESIGN</v>
          </cell>
        </row>
        <row r="505">
          <cell r="B505" t="e">
            <v>#REF!</v>
          </cell>
          <cell r="C505" t="str">
            <v>Azza Nur Zubaidah</v>
          </cell>
          <cell r="D505" t="str">
            <v>DESIRE</v>
          </cell>
          <cell r="E505" t="str">
            <v>RESIGN</v>
          </cell>
        </row>
        <row r="506">
          <cell r="B506" t="e">
            <v>#REF!</v>
          </cell>
          <cell r="C506" t="str">
            <v>Felicia Adventa Andjani Susilo</v>
          </cell>
          <cell r="D506" t="str">
            <v>DESIRE</v>
          </cell>
          <cell r="E506" t="str">
            <v>RESIGN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 REDEEM P2 - v2 (2)"/>
      <sheetName val="Form Responses 1"/>
      <sheetName val="OLAH PERIODE 1 - 2024"/>
      <sheetName val="RECAP REDEEM P2 - v2"/>
      <sheetName val="RECAP REDEEM P2"/>
      <sheetName val="MASTER TOKEN P2"/>
      <sheetName val="ATURAN"/>
      <sheetName val="RECAP REDEEM P2 - unupdated v2"/>
      <sheetName val="P1 2024 - REPORT"/>
      <sheetName val="CO - AUG P2 2024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NPK</v>
          </cell>
          <cell r="B1" t="str">
            <v>NAMA LENGKAP</v>
          </cell>
          <cell r="C1" t="str">
            <v xml:space="preserve">TOKEN </v>
          </cell>
          <cell r="D1" t="str">
            <v>JENIS MEMBERSHIP</v>
          </cell>
          <cell r="E1" t="str">
            <v>JUMLAH TOKEN YANG DITUKAR</v>
          </cell>
          <cell r="F1" t="str">
            <v>GAP</v>
          </cell>
          <cell r="G1" t="str">
            <v>MELEBIHI TOKEN?</v>
          </cell>
          <cell r="H1" t="str">
            <v>BISA REEDEM</v>
          </cell>
          <cell r="I1" t="str">
            <v>FUNGSI</v>
          </cell>
        </row>
        <row r="2">
          <cell r="A2" t="str">
            <v>Jumlah Token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90557</v>
          </cell>
          <cell r="B3" t="str">
            <v xml:space="preserve">Tifani eka Alcisha </v>
          </cell>
          <cell r="C3">
            <v>387</v>
          </cell>
          <cell r="D3" t="str">
            <v>SAPHIRE</v>
          </cell>
          <cell r="E3">
            <v>325</v>
          </cell>
          <cell r="F3">
            <v>62</v>
          </cell>
          <cell r="G3" t="str">
            <v>TIDAK</v>
          </cell>
          <cell r="H3" t="str">
            <v>BISA</v>
          </cell>
          <cell r="I3" t="str">
            <v>AAV</v>
          </cell>
        </row>
        <row r="4">
          <cell r="A4" t="str">
            <v>A2879</v>
          </cell>
          <cell r="B4" t="str">
            <v xml:space="preserve">Fauzi </v>
          </cell>
          <cell r="C4">
            <v>235</v>
          </cell>
          <cell r="D4" t="str">
            <v>SAPHIRE</v>
          </cell>
          <cell r="E4">
            <v>65</v>
          </cell>
          <cell r="F4">
            <v>170</v>
          </cell>
          <cell r="G4" t="str">
            <v>TIDAK</v>
          </cell>
          <cell r="H4" t="str">
            <v>BISA</v>
          </cell>
          <cell r="I4" t="str">
            <v>AAV</v>
          </cell>
        </row>
        <row r="5">
          <cell r="A5">
            <v>90716</v>
          </cell>
          <cell r="B5" t="str">
            <v>nikita swastika paramita</v>
          </cell>
          <cell r="C5">
            <v>274</v>
          </cell>
          <cell r="D5" t="str">
            <v>SAPHIRE</v>
          </cell>
          <cell r="E5">
            <v>265</v>
          </cell>
          <cell r="F5">
            <v>9</v>
          </cell>
          <cell r="G5" t="str">
            <v>TIDAK</v>
          </cell>
          <cell r="H5" t="str">
            <v>BISA</v>
          </cell>
          <cell r="I5" t="str">
            <v>AAV</v>
          </cell>
        </row>
        <row r="6">
          <cell r="A6" t="str">
            <v>A3946</v>
          </cell>
          <cell r="B6" t="str">
            <v>Alfina Fairuzah</v>
          </cell>
          <cell r="C6">
            <v>114</v>
          </cell>
          <cell r="D6" t="str">
            <v>SAPHIRE</v>
          </cell>
          <cell r="E6">
            <v>65</v>
          </cell>
          <cell r="F6">
            <v>49</v>
          </cell>
          <cell r="G6" t="str">
            <v>TIDAK</v>
          </cell>
          <cell r="H6" t="str">
            <v>BISA</v>
          </cell>
          <cell r="I6" t="str">
            <v>CC SETIR KANAN</v>
          </cell>
        </row>
        <row r="7">
          <cell r="A7" t="str">
            <v>A3870</v>
          </cell>
          <cell r="B7" t="str">
            <v>Rizki Fernanda</v>
          </cell>
          <cell r="C7">
            <v>133</v>
          </cell>
          <cell r="D7" t="str">
            <v>SAPHIRE</v>
          </cell>
          <cell r="E7">
            <v>130</v>
          </cell>
          <cell r="F7">
            <v>3</v>
          </cell>
          <cell r="G7" t="str">
            <v>TIDAK</v>
          </cell>
          <cell r="H7" t="str">
            <v>BISA</v>
          </cell>
          <cell r="I7" t="str">
            <v>CC SETIR KANAN</v>
          </cell>
        </row>
        <row r="8">
          <cell r="A8" t="str">
            <v>A3041</v>
          </cell>
          <cell r="B8" t="str">
            <v>ANISA FITRIANINGSIH</v>
          </cell>
          <cell r="C8">
            <v>272</v>
          </cell>
          <cell r="D8" t="str">
            <v>SAPHIRE</v>
          </cell>
          <cell r="E8">
            <v>260</v>
          </cell>
          <cell r="F8">
            <v>12</v>
          </cell>
          <cell r="G8" t="str">
            <v>TIDAK</v>
          </cell>
          <cell r="H8" t="str">
            <v>BISA</v>
          </cell>
          <cell r="I8" t="str">
            <v>CC SETIR KANAN</v>
          </cell>
        </row>
        <row r="9">
          <cell r="A9" t="str">
            <v>A4317</v>
          </cell>
          <cell r="B9" t="str">
            <v>Annisa Shofi Rofifah</v>
          </cell>
          <cell r="C9">
            <v>92</v>
          </cell>
          <cell r="D9" t="str">
            <v>SAPHIRE</v>
          </cell>
          <cell r="E9">
            <v>65</v>
          </cell>
          <cell r="F9">
            <v>27</v>
          </cell>
          <cell r="G9" t="str">
            <v>TIDAK</v>
          </cell>
          <cell r="H9" t="str">
            <v>BISA</v>
          </cell>
          <cell r="I9" t="str">
            <v>CC SETIR KANAN</v>
          </cell>
        </row>
        <row r="10">
          <cell r="A10" t="str">
            <v>A2342</v>
          </cell>
          <cell r="B10" t="str">
            <v>Naufal Ikbar</v>
          </cell>
          <cell r="C10">
            <v>283</v>
          </cell>
          <cell r="D10" t="str">
            <v>SAPHIRE</v>
          </cell>
          <cell r="E10">
            <v>265</v>
          </cell>
          <cell r="F10">
            <v>18</v>
          </cell>
          <cell r="G10" t="str">
            <v>TIDAK</v>
          </cell>
          <cell r="H10" t="str">
            <v>BISA</v>
          </cell>
          <cell r="I10" t="str">
            <v>CC SETIR KANAN</v>
          </cell>
        </row>
        <row r="11">
          <cell r="A11" t="str">
            <v>A4036</v>
          </cell>
          <cell r="B11" t="str">
            <v>Dwika Eltanjung</v>
          </cell>
          <cell r="C11">
            <v>104</v>
          </cell>
          <cell r="D11" t="str">
            <v>SAPHIRE</v>
          </cell>
          <cell r="E11">
            <v>65</v>
          </cell>
          <cell r="F11">
            <v>39</v>
          </cell>
          <cell r="G11" t="str">
            <v>TIDAK</v>
          </cell>
          <cell r="H11" t="str">
            <v>BISA</v>
          </cell>
          <cell r="I11" t="str">
            <v>DELTA</v>
          </cell>
        </row>
        <row r="12">
          <cell r="A12" t="str">
            <v>A2255</v>
          </cell>
          <cell r="B12" t="str">
            <v>Eli Santi Sitohang</v>
          </cell>
          <cell r="C12">
            <v>72</v>
          </cell>
          <cell r="D12" t="str">
            <v>SAPHIRE</v>
          </cell>
          <cell r="E12">
            <v>65</v>
          </cell>
          <cell r="F12">
            <v>7</v>
          </cell>
          <cell r="G12" t="str">
            <v>TIDAK</v>
          </cell>
          <cell r="H12" t="str">
            <v>BISA</v>
          </cell>
          <cell r="I12" t="str">
            <v>DELTA</v>
          </cell>
        </row>
        <row r="13">
          <cell r="A13" t="str">
            <v>A3664</v>
          </cell>
          <cell r="B13" t="str">
            <v xml:space="preserve">Viona Ambarita </v>
          </cell>
          <cell r="C13">
            <v>162</v>
          </cell>
          <cell r="D13" t="str">
            <v>SAPHIRE</v>
          </cell>
          <cell r="E13">
            <v>130</v>
          </cell>
          <cell r="F13">
            <v>32</v>
          </cell>
          <cell r="G13" t="str">
            <v>TIDAK</v>
          </cell>
          <cell r="H13" t="str">
            <v>BISA</v>
          </cell>
          <cell r="I13" t="str">
            <v>DELTA</v>
          </cell>
        </row>
        <row r="14">
          <cell r="A14" t="str">
            <v>A3406</v>
          </cell>
          <cell r="B14" t="str">
            <v>Septi Munte</v>
          </cell>
          <cell r="C14">
            <v>148</v>
          </cell>
          <cell r="D14" t="str">
            <v>SAPHIRE</v>
          </cell>
          <cell r="E14">
            <v>135</v>
          </cell>
          <cell r="F14">
            <v>13</v>
          </cell>
          <cell r="G14" t="str">
            <v>TIDAK</v>
          </cell>
          <cell r="H14" t="str">
            <v>BISA</v>
          </cell>
          <cell r="I14" t="str">
            <v>DELTA</v>
          </cell>
        </row>
        <row r="15">
          <cell r="A15" t="str">
            <v>A0519</v>
          </cell>
          <cell r="B15" t="str">
            <v>Anastacia Juliana</v>
          </cell>
          <cell r="C15">
            <v>159</v>
          </cell>
          <cell r="D15" t="str">
            <v>SAPHIRE</v>
          </cell>
          <cell r="E15">
            <v>130</v>
          </cell>
          <cell r="F15">
            <v>29</v>
          </cell>
          <cell r="G15" t="str">
            <v>TIDAK</v>
          </cell>
          <cell r="H15" t="str">
            <v>BISA</v>
          </cell>
          <cell r="I15" t="str">
            <v>DELTA</v>
          </cell>
        </row>
        <row r="16">
          <cell r="A16" t="str">
            <v>A0934</v>
          </cell>
          <cell r="B16" t="str">
            <v>SINDU PRATHIWI</v>
          </cell>
          <cell r="C16">
            <v>352</v>
          </cell>
          <cell r="D16" t="str">
            <v>SAPHIRE</v>
          </cell>
          <cell r="E16">
            <v>330</v>
          </cell>
          <cell r="F16">
            <v>22</v>
          </cell>
          <cell r="G16" t="str">
            <v>TIDAK</v>
          </cell>
          <cell r="H16" t="str">
            <v>BISA</v>
          </cell>
          <cell r="I16" t="str">
            <v>DELTA</v>
          </cell>
        </row>
        <row r="17">
          <cell r="A17" t="str">
            <v>A0886</v>
          </cell>
          <cell r="B17" t="str">
            <v>Astutri Puji Rahayu</v>
          </cell>
          <cell r="C17">
            <v>319</v>
          </cell>
          <cell r="D17" t="str">
            <v>SAPHIRE</v>
          </cell>
          <cell r="E17">
            <v>265</v>
          </cell>
          <cell r="F17">
            <v>54</v>
          </cell>
          <cell r="G17" t="str">
            <v>TIDAK</v>
          </cell>
          <cell r="H17" t="str">
            <v>BISA</v>
          </cell>
          <cell r="I17" t="str">
            <v>DELTA</v>
          </cell>
        </row>
        <row r="18">
          <cell r="A18">
            <v>92135</v>
          </cell>
          <cell r="B18" t="str">
            <v>Ernawati Nofia Rindiani</v>
          </cell>
          <cell r="C18">
            <v>350</v>
          </cell>
          <cell r="D18" t="str">
            <v>SAPHIRE</v>
          </cell>
          <cell r="E18">
            <v>65</v>
          </cell>
          <cell r="F18">
            <v>285</v>
          </cell>
          <cell r="G18" t="str">
            <v>TIDAK</v>
          </cell>
          <cell r="H18" t="str">
            <v>BISA</v>
          </cell>
          <cell r="I18" t="str">
            <v>DELTA</v>
          </cell>
        </row>
        <row r="19">
          <cell r="A19" t="str">
            <v>A1465</v>
          </cell>
          <cell r="B19" t="str">
            <v>Aldy ciptha primanda</v>
          </cell>
          <cell r="C19">
            <v>247</v>
          </cell>
          <cell r="D19" t="str">
            <v>SAPHIRE</v>
          </cell>
          <cell r="E19">
            <v>195</v>
          </cell>
          <cell r="F19">
            <v>52</v>
          </cell>
          <cell r="G19" t="str">
            <v>TIDAK</v>
          </cell>
          <cell r="H19" t="str">
            <v>BISA</v>
          </cell>
          <cell r="I19" t="str">
            <v>DELTA</v>
          </cell>
        </row>
        <row r="20">
          <cell r="A20" t="str">
            <v>A1118</v>
          </cell>
          <cell r="B20" t="str">
            <v>Oksa Andriardina</v>
          </cell>
          <cell r="C20">
            <v>102</v>
          </cell>
          <cell r="D20" t="str">
            <v>SAPHIRE</v>
          </cell>
          <cell r="E20">
            <v>65</v>
          </cell>
          <cell r="F20">
            <v>37</v>
          </cell>
          <cell r="G20" t="str">
            <v>TIDAK</v>
          </cell>
          <cell r="H20" t="str">
            <v>BISA</v>
          </cell>
          <cell r="I20" t="str">
            <v>DELTA</v>
          </cell>
        </row>
        <row r="21">
          <cell r="A21" t="str">
            <v>A3752</v>
          </cell>
          <cell r="B21" t="str">
            <v>Meyta Andira</v>
          </cell>
          <cell r="C21">
            <v>125</v>
          </cell>
          <cell r="D21" t="str">
            <v>SAPHIRE</v>
          </cell>
          <cell r="E21">
            <v>65</v>
          </cell>
          <cell r="F21">
            <v>60</v>
          </cell>
          <cell r="G21" t="str">
            <v>TIDAK</v>
          </cell>
          <cell r="H21" t="str">
            <v>BISA</v>
          </cell>
          <cell r="I21" t="str">
            <v>DELTA</v>
          </cell>
        </row>
        <row r="22">
          <cell r="A22" t="str">
            <v>A2145</v>
          </cell>
          <cell r="B22" t="str">
            <v>LAILY FAJRIYANTI</v>
          </cell>
          <cell r="C22">
            <v>446</v>
          </cell>
          <cell r="D22" t="str">
            <v>EMERALD</v>
          </cell>
          <cell r="E22">
            <v>390</v>
          </cell>
          <cell r="F22">
            <v>56</v>
          </cell>
          <cell r="G22" t="str">
            <v>TIDAK</v>
          </cell>
          <cell r="H22" t="str">
            <v>BISA</v>
          </cell>
          <cell r="I22" t="str">
            <v>DELTA</v>
          </cell>
        </row>
        <row r="23">
          <cell r="A23" t="str">
            <v>A1030</v>
          </cell>
          <cell r="B23" t="str">
            <v>Eni Rachmi M</v>
          </cell>
          <cell r="C23">
            <v>345</v>
          </cell>
          <cell r="D23" t="str">
            <v>SAPHIRE</v>
          </cell>
          <cell r="E23">
            <v>265</v>
          </cell>
          <cell r="F23">
            <v>80</v>
          </cell>
          <cell r="G23" t="str">
            <v>TIDAK</v>
          </cell>
          <cell r="H23" t="str">
            <v>BISA</v>
          </cell>
          <cell r="I23" t="str">
            <v>DELTA</v>
          </cell>
        </row>
        <row r="24">
          <cell r="A24" t="str">
            <v>A1360</v>
          </cell>
          <cell r="B24" t="str">
            <v>Nurputranto Laksono</v>
          </cell>
          <cell r="C24">
            <v>321</v>
          </cell>
          <cell r="D24" t="str">
            <v>SAPHIRE</v>
          </cell>
          <cell r="E24">
            <v>260</v>
          </cell>
          <cell r="F24">
            <v>61</v>
          </cell>
          <cell r="G24" t="str">
            <v>TIDAK</v>
          </cell>
          <cell r="H24" t="str">
            <v>BISA</v>
          </cell>
          <cell r="I24" t="str">
            <v>DELTA</v>
          </cell>
        </row>
        <row r="25">
          <cell r="A25" t="str">
            <v>A2462</v>
          </cell>
          <cell r="B25" t="str">
            <v>Khusnul Khatimah</v>
          </cell>
          <cell r="C25">
            <v>161</v>
          </cell>
          <cell r="D25" t="str">
            <v>SAPHIRE</v>
          </cell>
          <cell r="E25">
            <v>130</v>
          </cell>
          <cell r="F25">
            <v>31</v>
          </cell>
          <cell r="G25" t="str">
            <v>TIDAK</v>
          </cell>
          <cell r="H25" t="str">
            <v>BISA</v>
          </cell>
          <cell r="I25" t="str">
            <v>DELTA</v>
          </cell>
        </row>
        <row r="26">
          <cell r="A26" t="str">
            <v>A4039</v>
          </cell>
          <cell r="B26" t="str">
            <v>Ibrahim feba naufalindo</v>
          </cell>
          <cell r="C26">
            <v>152</v>
          </cell>
          <cell r="D26" t="str">
            <v>SAPHIRE</v>
          </cell>
          <cell r="E26">
            <v>130</v>
          </cell>
          <cell r="F26">
            <v>22</v>
          </cell>
          <cell r="G26" t="str">
            <v>TIDAK</v>
          </cell>
          <cell r="H26" t="str">
            <v>BISA</v>
          </cell>
          <cell r="I26" t="str">
            <v>DELTA</v>
          </cell>
        </row>
        <row r="27">
          <cell r="A27" t="str">
            <v>A3404</v>
          </cell>
          <cell r="B27" t="str">
            <v>Ayu Sukmawati</v>
          </cell>
          <cell r="C27">
            <v>130</v>
          </cell>
          <cell r="D27" t="str">
            <v>SAPHIRE</v>
          </cell>
          <cell r="E27">
            <v>130</v>
          </cell>
          <cell r="F27">
            <v>0</v>
          </cell>
          <cell r="G27" t="str">
            <v>TIDAK</v>
          </cell>
          <cell r="H27" t="str">
            <v>BISA</v>
          </cell>
          <cell r="I27" t="str">
            <v>DELTA</v>
          </cell>
        </row>
        <row r="28">
          <cell r="A28" t="str">
            <v>A3456</v>
          </cell>
          <cell r="B28" t="str">
            <v>Feby kurnia</v>
          </cell>
          <cell r="C28">
            <v>135</v>
          </cell>
          <cell r="D28" t="str">
            <v>SAPHIRE</v>
          </cell>
          <cell r="E28">
            <v>130</v>
          </cell>
          <cell r="F28">
            <v>5</v>
          </cell>
          <cell r="G28" t="str">
            <v>TIDAK</v>
          </cell>
          <cell r="H28" t="str">
            <v>BISA</v>
          </cell>
          <cell r="I28" t="str">
            <v>DELTA</v>
          </cell>
        </row>
        <row r="29">
          <cell r="A29" t="str">
            <v>A3840</v>
          </cell>
          <cell r="B29" t="str">
            <v>Nathania Putri</v>
          </cell>
          <cell r="C29">
            <v>87</v>
          </cell>
          <cell r="D29" t="str">
            <v>SAPHIRE</v>
          </cell>
          <cell r="E29">
            <v>65</v>
          </cell>
          <cell r="F29">
            <v>22</v>
          </cell>
          <cell r="G29" t="str">
            <v>TIDAK</v>
          </cell>
          <cell r="H29" t="str">
            <v>BISA</v>
          </cell>
          <cell r="I29" t="str">
            <v>DELTA</v>
          </cell>
        </row>
        <row r="30">
          <cell r="A30" t="str">
            <v>A0680</v>
          </cell>
          <cell r="B30" t="str">
            <v xml:space="preserve">Euis Yunike Windyaningrum </v>
          </cell>
          <cell r="C30">
            <v>349</v>
          </cell>
          <cell r="D30" t="str">
            <v>SAPHIRE</v>
          </cell>
          <cell r="E30">
            <v>330</v>
          </cell>
          <cell r="F30">
            <v>19</v>
          </cell>
          <cell r="G30" t="str">
            <v>TIDAK</v>
          </cell>
          <cell r="H30" t="str">
            <v>BISA</v>
          </cell>
          <cell r="I30" t="str">
            <v>DELTA</v>
          </cell>
        </row>
        <row r="31">
          <cell r="A31" t="str">
            <v>A3258</v>
          </cell>
          <cell r="B31" t="str">
            <v xml:space="preserve">Clara Devi Maharani </v>
          </cell>
          <cell r="C31">
            <v>385</v>
          </cell>
          <cell r="D31" t="str">
            <v>SAPHIRE</v>
          </cell>
          <cell r="E31">
            <v>330</v>
          </cell>
          <cell r="F31">
            <v>55</v>
          </cell>
          <cell r="G31" t="str">
            <v>TIDAK</v>
          </cell>
          <cell r="H31" t="str">
            <v>BISA</v>
          </cell>
          <cell r="I31" t="str">
            <v>DELTA</v>
          </cell>
        </row>
        <row r="32">
          <cell r="A32" t="str">
            <v>A1669</v>
          </cell>
          <cell r="B32" t="str">
            <v>Cintia Aninda Heka Shafira</v>
          </cell>
          <cell r="C32">
            <v>420</v>
          </cell>
          <cell r="D32" t="str">
            <v>SAPHIRE</v>
          </cell>
          <cell r="E32">
            <v>395</v>
          </cell>
          <cell r="F32">
            <v>25</v>
          </cell>
          <cell r="G32" t="str">
            <v>TIDAK</v>
          </cell>
          <cell r="H32" t="str">
            <v>BISA</v>
          </cell>
          <cell r="I32" t="str">
            <v>DELTA</v>
          </cell>
        </row>
        <row r="33">
          <cell r="A33" t="str">
            <v>A4152</v>
          </cell>
          <cell r="B33" t="str">
            <v>Kamal Maulana Ramadhan</v>
          </cell>
          <cell r="C33">
            <v>202</v>
          </cell>
          <cell r="D33" t="str">
            <v>SAPHIRE</v>
          </cell>
          <cell r="E33">
            <v>135</v>
          </cell>
          <cell r="F33">
            <v>67</v>
          </cell>
          <cell r="G33" t="str">
            <v>TIDAK</v>
          </cell>
          <cell r="H33" t="str">
            <v>BISA</v>
          </cell>
          <cell r="I33" t="str">
            <v>DELTA</v>
          </cell>
        </row>
        <row r="34">
          <cell r="A34" t="str">
            <v>A0964</v>
          </cell>
          <cell r="B34" t="str">
            <v>Anisa Desianti Ramadhani</v>
          </cell>
          <cell r="C34">
            <v>259</v>
          </cell>
          <cell r="D34" t="str">
            <v>SAPHIRE</v>
          </cell>
          <cell r="E34">
            <v>200</v>
          </cell>
          <cell r="F34">
            <v>59</v>
          </cell>
          <cell r="G34" t="str">
            <v>TIDAK</v>
          </cell>
          <cell r="H34" t="str">
            <v>BISA</v>
          </cell>
          <cell r="I34" t="str">
            <v>DELTA</v>
          </cell>
        </row>
        <row r="35">
          <cell r="A35" t="str">
            <v>A3601</v>
          </cell>
          <cell r="B35" t="str">
            <v>Virginia Lorensa Nugraha</v>
          </cell>
          <cell r="C35">
            <v>387</v>
          </cell>
          <cell r="D35" t="str">
            <v>SAPHIRE</v>
          </cell>
          <cell r="E35">
            <v>330</v>
          </cell>
          <cell r="F35">
            <v>57</v>
          </cell>
          <cell r="G35" t="str">
            <v>TIDAK</v>
          </cell>
          <cell r="H35" t="str">
            <v>BISA</v>
          </cell>
          <cell r="I35" t="str">
            <v>DELTA</v>
          </cell>
        </row>
        <row r="36">
          <cell r="A36" t="str">
            <v>A3785</v>
          </cell>
          <cell r="B36" t="str">
            <v>Muhammad Dafa Febriansyah</v>
          </cell>
          <cell r="C36">
            <v>220</v>
          </cell>
          <cell r="D36" t="str">
            <v>SAPHIRE</v>
          </cell>
          <cell r="E36">
            <v>195</v>
          </cell>
          <cell r="F36">
            <v>25</v>
          </cell>
          <cell r="G36" t="str">
            <v>TIDAK</v>
          </cell>
          <cell r="H36" t="str">
            <v>BISA</v>
          </cell>
          <cell r="I36" t="str">
            <v>DELTA</v>
          </cell>
        </row>
        <row r="37">
          <cell r="A37" t="str">
            <v>A2961</v>
          </cell>
          <cell r="B37" t="str">
            <v>Agung Prasetyadi</v>
          </cell>
          <cell r="C37">
            <v>251</v>
          </cell>
          <cell r="D37" t="str">
            <v>SAPHIRE</v>
          </cell>
          <cell r="E37">
            <v>200</v>
          </cell>
          <cell r="F37">
            <v>51</v>
          </cell>
          <cell r="G37" t="str">
            <v>TIDAK</v>
          </cell>
          <cell r="H37" t="str">
            <v>BISA</v>
          </cell>
          <cell r="I37" t="str">
            <v>DELTA</v>
          </cell>
        </row>
        <row r="38">
          <cell r="A38" t="str">
            <v>A2944</v>
          </cell>
          <cell r="B38" t="str">
            <v>I luh laksmi eka dewi</v>
          </cell>
          <cell r="C38">
            <v>343</v>
          </cell>
          <cell r="D38" t="str">
            <v>SAPHIRE</v>
          </cell>
          <cell r="E38">
            <v>325</v>
          </cell>
          <cell r="F38">
            <v>18</v>
          </cell>
          <cell r="G38" t="str">
            <v>TIDAK</v>
          </cell>
          <cell r="H38" t="str">
            <v>BISA</v>
          </cell>
          <cell r="I38" t="str">
            <v>DELTA</v>
          </cell>
        </row>
        <row r="39">
          <cell r="A39" t="str">
            <v>A1342</v>
          </cell>
          <cell r="B39" t="str">
            <v>Enzellena</v>
          </cell>
          <cell r="C39">
            <v>162</v>
          </cell>
          <cell r="D39" t="str">
            <v>SAPHIRE</v>
          </cell>
          <cell r="E39">
            <v>135</v>
          </cell>
          <cell r="F39">
            <v>27</v>
          </cell>
          <cell r="G39" t="str">
            <v>TIDAK</v>
          </cell>
          <cell r="H39" t="str">
            <v>BISA</v>
          </cell>
          <cell r="I39" t="str">
            <v>DELTA</v>
          </cell>
        </row>
        <row r="40">
          <cell r="A40" t="str">
            <v>A0440</v>
          </cell>
          <cell r="B40" t="str">
            <v xml:space="preserve">Muhammad Hamzah Alfarisi </v>
          </cell>
          <cell r="C40">
            <v>160</v>
          </cell>
          <cell r="D40" t="str">
            <v>SAPHIRE</v>
          </cell>
          <cell r="E40">
            <v>130</v>
          </cell>
          <cell r="F40">
            <v>30</v>
          </cell>
          <cell r="G40" t="str">
            <v>TIDAK</v>
          </cell>
          <cell r="H40" t="str">
            <v>BISA</v>
          </cell>
          <cell r="I40" t="str">
            <v>DELTA</v>
          </cell>
        </row>
        <row r="41">
          <cell r="A41" t="str">
            <v>A3826</v>
          </cell>
          <cell r="B41" t="str">
            <v>Irene Intan Pradista</v>
          </cell>
          <cell r="C41">
            <v>266</v>
          </cell>
          <cell r="D41" t="str">
            <v>SAPHIRE</v>
          </cell>
          <cell r="E41">
            <v>65</v>
          </cell>
          <cell r="F41">
            <v>201</v>
          </cell>
          <cell r="G41" t="str">
            <v>TIDAK</v>
          </cell>
          <cell r="H41" t="str">
            <v>BISA</v>
          </cell>
          <cell r="I41" t="str">
            <v>DELTA</v>
          </cell>
        </row>
        <row r="42">
          <cell r="A42" t="str">
            <v>A3273</v>
          </cell>
          <cell r="B42" t="str">
            <v>Bintang Mutiarajati</v>
          </cell>
          <cell r="C42">
            <v>434</v>
          </cell>
          <cell r="D42" t="str">
            <v>EMERALD</v>
          </cell>
          <cell r="E42">
            <v>395</v>
          </cell>
          <cell r="F42">
            <v>39</v>
          </cell>
          <cell r="G42" t="str">
            <v>TIDAK</v>
          </cell>
          <cell r="H42" t="str">
            <v>BISA</v>
          </cell>
          <cell r="I42" t="str">
            <v>DELTA</v>
          </cell>
        </row>
        <row r="43">
          <cell r="A43" t="str">
            <v>A3358</v>
          </cell>
          <cell r="B43" t="str">
            <v xml:space="preserve">Novia Putriana Kusumawati </v>
          </cell>
          <cell r="C43">
            <v>232</v>
          </cell>
          <cell r="D43" t="str">
            <v>SAPHIRE</v>
          </cell>
          <cell r="E43">
            <v>195</v>
          </cell>
          <cell r="F43">
            <v>37</v>
          </cell>
          <cell r="G43" t="str">
            <v>TIDAK</v>
          </cell>
          <cell r="H43" t="str">
            <v>BISA</v>
          </cell>
          <cell r="I43" t="str">
            <v>DELTA</v>
          </cell>
        </row>
        <row r="44">
          <cell r="A44" t="str">
            <v>A0812</v>
          </cell>
          <cell r="B44" t="str">
            <v xml:space="preserve">Herlini Nur Azizah </v>
          </cell>
          <cell r="C44">
            <v>269</v>
          </cell>
          <cell r="D44" t="str">
            <v>SAPHIRE</v>
          </cell>
          <cell r="E44">
            <v>260</v>
          </cell>
          <cell r="F44">
            <v>9</v>
          </cell>
          <cell r="G44" t="str">
            <v>TIDAK</v>
          </cell>
          <cell r="H44" t="str">
            <v>BISA</v>
          </cell>
          <cell r="I44" t="str">
            <v>DELTA</v>
          </cell>
        </row>
        <row r="45">
          <cell r="A45" t="str">
            <v>A1651</v>
          </cell>
          <cell r="B45" t="str">
            <v xml:space="preserve">Nur Romadani Fitriana </v>
          </cell>
          <cell r="C45">
            <v>122</v>
          </cell>
          <cell r="D45" t="str">
            <v>SAPHIRE</v>
          </cell>
          <cell r="E45">
            <v>65</v>
          </cell>
          <cell r="F45">
            <v>57</v>
          </cell>
          <cell r="G45" t="str">
            <v>TIDAK</v>
          </cell>
          <cell r="H45" t="str">
            <v>BISA</v>
          </cell>
          <cell r="I45" t="str">
            <v>DELTA</v>
          </cell>
        </row>
        <row r="46">
          <cell r="A46" t="str">
            <v>A3558</v>
          </cell>
          <cell r="B46" t="str">
            <v>Andi Sofie Febrina Salshabila</v>
          </cell>
          <cell r="C46">
            <v>239</v>
          </cell>
          <cell r="D46" t="str">
            <v>SAPHIRE</v>
          </cell>
          <cell r="E46">
            <v>195</v>
          </cell>
          <cell r="F46">
            <v>44</v>
          </cell>
          <cell r="G46" t="str">
            <v>TIDAK</v>
          </cell>
          <cell r="H46" t="str">
            <v>BISA</v>
          </cell>
          <cell r="I46" t="str">
            <v>DELTA</v>
          </cell>
        </row>
        <row r="47">
          <cell r="A47" t="str">
            <v>A3403</v>
          </cell>
          <cell r="B47" t="str">
            <v>Pinkan Ndaru Dewantari</v>
          </cell>
          <cell r="C47">
            <v>401</v>
          </cell>
          <cell r="D47" t="str">
            <v>SAPHIRE</v>
          </cell>
          <cell r="E47">
            <v>390</v>
          </cell>
          <cell r="F47">
            <v>11</v>
          </cell>
          <cell r="G47" t="str">
            <v>TIDAK</v>
          </cell>
          <cell r="H47" t="str">
            <v>BISA</v>
          </cell>
          <cell r="I47" t="str">
            <v>DELTA</v>
          </cell>
        </row>
        <row r="48">
          <cell r="A48" t="str">
            <v>A1777</v>
          </cell>
          <cell r="B48" t="str">
            <v>Mutiani Wulandari</v>
          </cell>
          <cell r="C48">
            <v>241</v>
          </cell>
          <cell r="D48" t="str">
            <v>SAPHIRE</v>
          </cell>
          <cell r="E48">
            <v>200</v>
          </cell>
          <cell r="F48">
            <v>41</v>
          </cell>
          <cell r="G48" t="str">
            <v>TIDAK</v>
          </cell>
          <cell r="H48" t="str">
            <v>BISA</v>
          </cell>
          <cell r="I48" t="str">
            <v>DELTA</v>
          </cell>
        </row>
        <row r="49">
          <cell r="A49" t="str">
            <v>A1025</v>
          </cell>
          <cell r="B49" t="str">
            <v>Wafa sinta rian kusuma</v>
          </cell>
          <cell r="C49">
            <v>228</v>
          </cell>
          <cell r="D49" t="str">
            <v>SAPHIRE</v>
          </cell>
          <cell r="E49">
            <v>200</v>
          </cell>
          <cell r="F49">
            <v>28</v>
          </cell>
          <cell r="G49" t="str">
            <v>TIDAK</v>
          </cell>
          <cell r="H49" t="str">
            <v>BISA</v>
          </cell>
          <cell r="I49" t="str">
            <v>DELTA</v>
          </cell>
        </row>
        <row r="50">
          <cell r="A50" t="str">
            <v>A3451</v>
          </cell>
          <cell r="B50" t="str">
            <v>Marcellina</v>
          </cell>
          <cell r="C50">
            <v>214</v>
          </cell>
          <cell r="D50" t="str">
            <v>SAPHIRE</v>
          </cell>
          <cell r="E50">
            <v>200</v>
          </cell>
          <cell r="F50">
            <v>14</v>
          </cell>
          <cell r="G50" t="str">
            <v>TIDAK</v>
          </cell>
          <cell r="H50" t="str">
            <v>BISA</v>
          </cell>
          <cell r="I50" t="str">
            <v>DELTA</v>
          </cell>
        </row>
        <row r="51">
          <cell r="A51" t="str">
            <v>A3218</v>
          </cell>
          <cell r="B51" t="str">
            <v xml:space="preserve">Irma Sembiring </v>
          </cell>
          <cell r="C51">
            <v>305</v>
          </cell>
          <cell r="D51" t="str">
            <v>SAPHIRE</v>
          </cell>
          <cell r="E51">
            <v>265</v>
          </cell>
          <cell r="F51">
            <v>40</v>
          </cell>
          <cell r="G51" t="str">
            <v>TIDAK</v>
          </cell>
          <cell r="H51" t="str">
            <v>BISA</v>
          </cell>
          <cell r="I51" t="str">
            <v>DELTA</v>
          </cell>
        </row>
        <row r="52">
          <cell r="A52">
            <v>92504</v>
          </cell>
          <cell r="B52" t="str">
            <v>Artika Yunita Ardi</v>
          </cell>
          <cell r="C52">
            <v>173</v>
          </cell>
          <cell r="D52" t="str">
            <v>SAPHIRE</v>
          </cell>
          <cell r="E52">
            <v>130</v>
          </cell>
          <cell r="F52">
            <v>43</v>
          </cell>
          <cell r="G52" t="str">
            <v>TIDAK</v>
          </cell>
          <cell r="H52" t="str">
            <v>BISA</v>
          </cell>
          <cell r="I52" t="str">
            <v>DELTA</v>
          </cell>
        </row>
        <row r="53">
          <cell r="A53" t="str">
            <v>A3547</v>
          </cell>
          <cell r="B53" t="str">
            <v>Sheravina Nadanti</v>
          </cell>
          <cell r="C53">
            <v>326</v>
          </cell>
          <cell r="D53" t="str">
            <v>SAPHIRE</v>
          </cell>
          <cell r="E53">
            <v>325</v>
          </cell>
          <cell r="F53">
            <v>1</v>
          </cell>
          <cell r="G53" t="str">
            <v>TIDAK</v>
          </cell>
          <cell r="H53" t="str">
            <v>BISA</v>
          </cell>
          <cell r="I53" t="str">
            <v>DELTA</v>
          </cell>
        </row>
        <row r="54">
          <cell r="A54" t="str">
            <v>a3599</v>
          </cell>
          <cell r="B54" t="str">
            <v>Hanifah Rahmadhani</v>
          </cell>
          <cell r="C54">
            <v>120</v>
          </cell>
          <cell r="D54" t="str">
            <v>SAPHIRE</v>
          </cell>
          <cell r="E54">
            <v>65</v>
          </cell>
          <cell r="F54">
            <v>55</v>
          </cell>
          <cell r="G54" t="str">
            <v>TIDAK</v>
          </cell>
          <cell r="H54" t="str">
            <v>BISA</v>
          </cell>
          <cell r="I54" t="str">
            <v>DELTA</v>
          </cell>
        </row>
        <row r="55">
          <cell r="A55" t="str">
            <v>A3475</v>
          </cell>
          <cell r="B55" t="str">
            <v>Septiana Dwi Lestari Purbaningrum</v>
          </cell>
          <cell r="C55">
            <v>262</v>
          </cell>
          <cell r="D55" t="str">
            <v>SAPHIRE</v>
          </cell>
          <cell r="E55">
            <v>260</v>
          </cell>
          <cell r="F55">
            <v>2</v>
          </cell>
          <cell r="G55" t="str">
            <v>TIDAK</v>
          </cell>
          <cell r="H55" t="str">
            <v>BISA</v>
          </cell>
          <cell r="I55" t="str">
            <v>DELTA</v>
          </cell>
        </row>
        <row r="56">
          <cell r="A56" t="str">
            <v>A3408</v>
          </cell>
          <cell r="B56" t="str">
            <v>Agista Wigi Nuroini</v>
          </cell>
          <cell r="C56">
            <v>378</v>
          </cell>
          <cell r="D56" t="str">
            <v>SAPHIRE</v>
          </cell>
          <cell r="E56">
            <v>325</v>
          </cell>
          <cell r="F56">
            <v>53</v>
          </cell>
          <cell r="G56" t="str">
            <v>TIDAK</v>
          </cell>
          <cell r="H56" t="str">
            <v>BISA</v>
          </cell>
          <cell r="I56" t="str">
            <v>DELTA</v>
          </cell>
        </row>
        <row r="57">
          <cell r="A57">
            <v>92485</v>
          </cell>
          <cell r="B57" t="str">
            <v>YULISA ERI ARVIDAYANI</v>
          </cell>
          <cell r="C57">
            <v>389</v>
          </cell>
          <cell r="D57" t="str">
            <v>SAPHIRE</v>
          </cell>
          <cell r="E57">
            <v>325</v>
          </cell>
          <cell r="F57">
            <v>64</v>
          </cell>
          <cell r="G57" t="str">
            <v>TIDAK</v>
          </cell>
          <cell r="H57" t="str">
            <v>BISA</v>
          </cell>
          <cell r="I57" t="str">
            <v>DELTA</v>
          </cell>
        </row>
        <row r="58">
          <cell r="A58" t="str">
            <v>A3301</v>
          </cell>
          <cell r="B58" t="str">
            <v>Maria shinta</v>
          </cell>
          <cell r="C58">
            <v>260</v>
          </cell>
          <cell r="D58" t="str">
            <v>SAPHIRE</v>
          </cell>
          <cell r="E58">
            <v>65</v>
          </cell>
          <cell r="F58">
            <v>195</v>
          </cell>
          <cell r="G58" t="str">
            <v>TIDAK</v>
          </cell>
          <cell r="H58" t="str">
            <v>BISA</v>
          </cell>
          <cell r="I58" t="str">
            <v>DELTA</v>
          </cell>
        </row>
        <row r="59">
          <cell r="A59" t="str">
            <v>A1766</v>
          </cell>
          <cell r="B59" t="str">
            <v>Elizabeth Paramita</v>
          </cell>
          <cell r="C59">
            <v>109</v>
          </cell>
          <cell r="D59" t="str">
            <v>SAPHIRE</v>
          </cell>
          <cell r="E59">
            <v>65</v>
          </cell>
          <cell r="F59">
            <v>44</v>
          </cell>
          <cell r="G59" t="str">
            <v>TIDAK</v>
          </cell>
          <cell r="H59" t="str">
            <v>BISA</v>
          </cell>
          <cell r="I59" t="str">
            <v>DELTA</v>
          </cell>
        </row>
        <row r="60">
          <cell r="A60" t="str">
            <v>a1825</v>
          </cell>
          <cell r="B60" t="str">
            <v>marliana</v>
          </cell>
          <cell r="C60">
            <v>78</v>
          </cell>
          <cell r="D60" t="str">
            <v>SAPHIRE</v>
          </cell>
          <cell r="E60">
            <v>65</v>
          </cell>
          <cell r="F60">
            <v>13</v>
          </cell>
          <cell r="G60" t="str">
            <v>TIDAK</v>
          </cell>
          <cell r="H60" t="str">
            <v>BISA</v>
          </cell>
          <cell r="I60" t="str">
            <v>DELTA</v>
          </cell>
        </row>
        <row r="61">
          <cell r="A61" t="str">
            <v>A1531</v>
          </cell>
          <cell r="B61" t="str">
            <v>Erin Alfinata</v>
          </cell>
          <cell r="C61">
            <v>271</v>
          </cell>
          <cell r="D61" t="str">
            <v>SAPHIRE</v>
          </cell>
          <cell r="E61">
            <v>260</v>
          </cell>
          <cell r="F61">
            <v>11</v>
          </cell>
          <cell r="G61" t="str">
            <v>TIDAK</v>
          </cell>
          <cell r="H61" t="str">
            <v>BISA</v>
          </cell>
          <cell r="I61" t="str">
            <v>DELTA</v>
          </cell>
        </row>
        <row r="62">
          <cell r="A62" t="str">
            <v>A2886</v>
          </cell>
          <cell r="B62" t="str">
            <v>ASA HIRASNA SEPTIANI</v>
          </cell>
          <cell r="C62">
            <v>193</v>
          </cell>
          <cell r="D62" t="str">
            <v>SAPHIRE</v>
          </cell>
          <cell r="E62">
            <v>130</v>
          </cell>
          <cell r="F62">
            <v>63</v>
          </cell>
          <cell r="G62" t="str">
            <v>TIDAK</v>
          </cell>
          <cell r="H62" t="str">
            <v>BISA</v>
          </cell>
          <cell r="I62" t="str">
            <v>DELTA</v>
          </cell>
        </row>
        <row r="63">
          <cell r="A63" t="str">
            <v>A0986</v>
          </cell>
          <cell r="B63" t="str">
            <v>Dimas adam jordan</v>
          </cell>
          <cell r="C63">
            <v>308</v>
          </cell>
          <cell r="D63" t="str">
            <v>SAPHIRE</v>
          </cell>
          <cell r="E63">
            <v>265</v>
          </cell>
          <cell r="F63">
            <v>43</v>
          </cell>
          <cell r="G63" t="str">
            <v>TIDAK</v>
          </cell>
          <cell r="H63" t="str">
            <v>BISA</v>
          </cell>
          <cell r="I63" t="str">
            <v>DELTA</v>
          </cell>
        </row>
        <row r="64">
          <cell r="A64" t="str">
            <v>A2442</v>
          </cell>
          <cell r="B64" t="str">
            <v>Fayi Salsabila</v>
          </cell>
          <cell r="C64">
            <v>249</v>
          </cell>
          <cell r="D64" t="str">
            <v>SAPHIRE</v>
          </cell>
          <cell r="E64">
            <v>130</v>
          </cell>
          <cell r="F64">
            <v>119</v>
          </cell>
          <cell r="G64" t="str">
            <v>TIDAK</v>
          </cell>
          <cell r="H64" t="str">
            <v>BISA</v>
          </cell>
          <cell r="I64" t="str">
            <v>DELTA</v>
          </cell>
        </row>
        <row r="65">
          <cell r="A65" t="str">
            <v>A3999</v>
          </cell>
          <cell r="B65" t="str">
            <v>Mikha Mamoru</v>
          </cell>
          <cell r="C65">
            <v>211</v>
          </cell>
          <cell r="D65" t="str">
            <v>SAPHIRE</v>
          </cell>
          <cell r="E65">
            <v>200</v>
          </cell>
          <cell r="F65">
            <v>11</v>
          </cell>
          <cell r="G65" t="str">
            <v>TIDAK</v>
          </cell>
          <cell r="H65" t="str">
            <v>BISA</v>
          </cell>
          <cell r="I65" t="str">
            <v>DELTA</v>
          </cell>
        </row>
        <row r="66">
          <cell r="A66" t="str">
            <v>A3321</v>
          </cell>
          <cell r="B66" t="str">
            <v>Desti Rahmawati</v>
          </cell>
          <cell r="C66">
            <v>83</v>
          </cell>
          <cell r="D66" t="str">
            <v>SAPHIRE</v>
          </cell>
          <cell r="E66">
            <v>65</v>
          </cell>
          <cell r="F66">
            <v>18</v>
          </cell>
          <cell r="G66" t="str">
            <v>TIDAK</v>
          </cell>
          <cell r="H66" t="str">
            <v>BISA</v>
          </cell>
          <cell r="I66" t="str">
            <v>DELTA</v>
          </cell>
        </row>
        <row r="67">
          <cell r="A67" t="str">
            <v>A3145</v>
          </cell>
          <cell r="B67" t="str">
            <v xml:space="preserve">Sri Gusmiarti </v>
          </cell>
          <cell r="C67">
            <v>75</v>
          </cell>
          <cell r="D67" t="str">
            <v>SAPHIRE</v>
          </cell>
          <cell r="E67">
            <v>65</v>
          </cell>
          <cell r="F67">
            <v>10</v>
          </cell>
          <cell r="G67" t="str">
            <v>TIDAK</v>
          </cell>
          <cell r="H67" t="str">
            <v>BISA</v>
          </cell>
          <cell r="I67" t="str">
            <v>GC</v>
          </cell>
        </row>
        <row r="68">
          <cell r="A68" t="str">
            <v>A2646</v>
          </cell>
          <cell r="B68" t="str">
            <v>Anisa Putri Erawati</v>
          </cell>
          <cell r="C68">
            <v>359</v>
          </cell>
          <cell r="D68" t="str">
            <v>SAPHIRE</v>
          </cell>
          <cell r="E68">
            <v>330</v>
          </cell>
          <cell r="F68">
            <v>29</v>
          </cell>
          <cell r="G68" t="str">
            <v>TIDAK</v>
          </cell>
          <cell r="H68" t="str">
            <v>BISA</v>
          </cell>
          <cell r="I68" t="str">
            <v>GC</v>
          </cell>
        </row>
        <row r="69">
          <cell r="A69" t="str">
            <v>A3126</v>
          </cell>
          <cell r="B69" t="str">
            <v xml:space="preserve">Cindy Felicia Picauly </v>
          </cell>
          <cell r="C69">
            <v>399</v>
          </cell>
          <cell r="D69" t="str">
            <v>SAPHIRE</v>
          </cell>
          <cell r="E69">
            <v>330</v>
          </cell>
          <cell r="F69">
            <v>69</v>
          </cell>
          <cell r="G69" t="str">
            <v>TIDAK</v>
          </cell>
          <cell r="H69" t="str">
            <v>BISA</v>
          </cell>
          <cell r="I69" t="str">
            <v>GC</v>
          </cell>
        </row>
        <row r="70">
          <cell r="A70" t="str">
            <v>A4127</v>
          </cell>
          <cell r="B70" t="str">
            <v>Ilham Setya Dharmawan</v>
          </cell>
          <cell r="C70">
            <v>153</v>
          </cell>
          <cell r="D70" t="str">
            <v>SAPHIRE</v>
          </cell>
          <cell r="E70">
            <v>135</v>
          </cell>
          <cell r="F70">
            <v>18</v>
          </cell>
          <cell r="G70" t="str">
            <v>TIDAK</v>
          </cell>
          <cell r="H70" t="str">
            <v>BISA</v>
          </cell>
          <cell r="I70" t="str">
            <v>PRIORITAS DANA</v>
          </cell>
        </row>
        <row r="71">
          <cell r="A71">
            <v>92582</v>
          </cell>
          <cell r="B71" t="str">
            <v xml:space="preserve">Agnes Ruwintyas Putri </v>
          </cell>
          <cell r="C71">
            <v>164</v>
          </cell>
          <cell r="D71" t="str">
            <v>SAPHIRE</v>
          </cell>
          <cell r="E71">
            <v>130</v>
          </cell>
          <cell r="F71">
            <v>34</v>
          </cell>
          <cell r="G71" t="str">
            <v>TIDAK</v>
          </cell>
          <cell r="H71" t="str">
            <v>BISA</v>
          </cell>
          <cell r="I71" t="str">
            <v>RVO</v>
          </cell>
        </row>
        <row r="72">
          <cell r="A72" t="str">
            <v>A0799</v>
          </cell>
          <cell r="B72" t="str">
            <v xml:space="preserve">Vivi Rizqi Hapsari </v>
          </cell>
          <cell r="C72">
            <v>246</v>
          </cell>
          <cell r="D72" t="str">
            <v>SAPHIRE</v>
          </cell>
          <cell r="E72">
            <v>195</v>
          </cell>
          <cell r="F72">
            <v>51</v>
          </cell>
          <cell r="G72" t="str">
            <v>TIDAK</v>
          </cell>
          <cell r="H72" t="str">
            <v>BISA</v>
          </cell>
          <cell r="I72" t="str">
            <v>RVO</v>
          </cell>
        </row>
        <row r="73">
          <cell r="A73" t="str">
            <v>A0061</v>
          </cell>
          <cell r="B73" t="str">
            <v>RIZKI HERMANSYAH</v>
          </cell>
          <cell r="C73">
            <v>358</v>
          </cell>
          <cell r="D73" t="str">
            <v>SAPHIRE</v>
          </cell>
          <cell r="E73">
            <v>330</v>
          </cell>
          <cell r="F73">
            <v>28</v>
          </cell>
          <cell r="G73" t="str">
            <v>TIDAK</v>
          </cell>
          <cell r="H73" t="str">
            <v>BISA</v>
          </cell>
          <cell r="I73" t="str">
            <v>RVO</v>
          </cell>
        </row>
        <row r="74">
          <cell r="A74">
            <v>92112</v>
          </cell>
          <cell r="B74" t="str">
            <v>Yudha Dwi Yulianto</v>
          </cell>
          <cell r="C74">
            <v>242</v>
          </cell>
          <cell r="D74" t="str">
            <v>SAPHIRE</v>
          </cell>
          <cell r="E74">
            <v>195</v>
          </cell>
          <cell r="F74">
            <v>47</v>
          </cell>
          <cell r="G74" t="str">
            <v>TIDAK</v>
          </cell>
          <cell r="H74" t="str">
            <v>BISA</v>
          </cell>
          <cell r="I74" t="str">
            <v>RVO</v>
          </cell>
        </row>
        <row r="75">
          <cell r="A75" t="str">
            <v>A3776</v>
          </cell>
          <cell r="B75" t="str">
            <v>Owena Zaneta Yogaswari</v>
          </cell>
          <cell r="C75">
            <v>307</v>
          </cell>
          <cell r="D75" t="str">
            <v>SAPHIRE</v>
          </cell>
          <cell r="E75">
            <v>265</v>
          </cell>
          <cell r="F75">
            <v>42</v>
          </cell>
          <cell r="G75" t="str">
            <v>TIDAK</v>
          </cell>
          <cell r="H75" t="str">
            <v>BISA</v>
          </cell>
          <cell r="I75" t="str">
            <v>RVO</v>
          </cell>
        </row>
        <row r="76">
          <cell r="A76">
            <v>92403</v>
          </cell>
          <cell r="B76" t="str">
            <v>Aulia Ashfahani</v>
          </cell>
          <cell r="C76">
            <v>382</v>
          </cell>
          <cell r="D76" t="str">
            <v>SAPHIRE</v>
          </cell>
          <cell r="E76">
            <v>330</v>
          </cell>
          <cell r="F76">
            <v>52</v>
          </cell>
          <cell r="G76" t="str">
            <v>TIDAK</v>
          </cell>
          <cell r="H76" t="str">
            <v>BISA</v>
          </cell>
          <cell r="I76" t="str">
            <v>RVO</v>
          </cell>
        </row>
        <row r="77">
          <cell r="A77" t="str">
            <v>A3437</v>
          </cell>
          <cell r="B77" t="str">
            <v>Yohana Claudia</v>
          </cell>
          <cell r="C77">
            <v>71</v>
          </cell>
          <cell r="D77" t="str">
            <v>SAPHIRE</v>
          </cell>
          <cell r="E77">
            <v>65</v>
          </cell>
          <cell r="F77">
            <v>6</v>
          </cell>
          <cell r="G77" t="str">
            <v>TIDAK</v>
          </cell>
          <cell r="H77" t="str">
            <v>BISA</v>
          </cell>
          <cell r="I77" t="str">
            <v>RVO</v>
          </cell>
        </row>
        <row r="78">
          <cell r="A78" t="str">
            <v>A2289</v>
          </cell>
          <cell r="B78" t="str">
            <v>Fijar Sintata</v>
          </cell>
          <cell r="C78">
            <v>118</v>
          </cell>
          <cell r="D78" t="str">
            <v>SAPHIRE</v>
          </cell>
          <cell r="E78">
            <v>65</v>
          </cell>
          <cell r="F78">
            <v>53</v>
          </cell>
          <cell r="G78" t="str">
            <v>TIDAK</v>
          </cell>
          <cell r="H78" t="str">
            <v>BISA</v>
          </cell>
          <cell r="I78" t="str">
            <v>RVO</v>
          </cell>
        </row>
        <row r="79">
          <cell r="A79">
            <v>92213</v>
          </cell>
          <cell r="B79" t="str">
            <v>Agung Pambudi</v>
          </cell>
          <cell r="C79">
            <v>115</v>
          </cell>
          <cell r="D79" t="str">
            <v>SAPHIRE</v>
          </cell>
          <cell r="E79">
            <v>65</v>
          </cell>
          <cell r="F79">
            <v>50</v>
          </cell>
          <cell r="G79" t="str">
            <v>TIDAK</v>
          </cell>
          <cell r="H79" t="str">
            <v>BISA</v>
          </cell>
          <cell r="I79" t="str">
            <v>RVO</v>
          </cell>
        </row>
        <row r="80">
          <cell r="A80" t="str">
            <v>A2447</v>
          </cell>
          <cell r="B80" t="str">
            <v>Sufyan Hanif A</v>
          </cell>
          <cell r="C80">
            <v>329</v>
          </cell>
          <cell r="D80" t="str">
            <v>SAPHIRE</v>
          </cell>
          <cell r="E80">
            <v>265</v>
          </cell>
          <cell r="F80">
            <v>64</v>
          </cell>
          <cell r="G80" t="str">
            <v>TIDAK</v>
          </cell>
          <cell r="H80" t="str">
            <v>BISA</v>
          </cell>
          <cell r="I80" t="str">
            <v>RVO</v>
          </cell>
        </row>
        <row r="81">
          <cell r="A81" t="str">
            <v>A4333</v>
          </cell>
          <cell r="B81" t="str">
            <v>Galuh Safitri</v>
          </cell>
          <cell r="C81">
            <v>76</v>
          </cell>
          <cell r="D81" t="str">
            <v>SAPHIRE</v>
          </cell>
          <cell r="E81">
            <v>65</v>
          </cell>
          <cell r="F81">
            <v>11</v>
          </cell>
          <cell r="G81" t="str">
            <v>TIDAK</v>
          </cell>
          <cell r="H81" t="str">
            <v>BISA</v>
          </cell>
          <cell r="I81" t="str">
            <v>RVO</v>
          </cell>
        </row>
        <row r="82">
          <cell r="A82">
            <v>90374</v>
          </cell>
          <cell r="B82" t="str">
            <v>AISYAH DINDA WAHYUNINGSIH</v>
          </cell>
          <cell r="C82">
            <v>445</v>
          </cell>
          <cell r="D82" t="str">
            <v>EMERALD</v>
          </cell>
          <cell r="E82">
            <v>395</v>
          </cell>
          <cell r="F82">
            <v>50</v>
          </cell>
          <cell r="G82" t="str">
            <v>TIDAK</v>
          </cell>
          <cell r="H82" t="str">
            <v>BISA</v>
          </cell>
          <cell r="I82" t="str">
            <v>RVO</v>
          </cell>
        </row>
        <row r="83">
          <cell r="A83">
            <v>92600</v>
          </cell>
          <cell r="B83" t="str">
            <v>EVELINA WIDODO</v>
          </cell>
          <cell r="C83">
            <v>443</v>
          </cell>
          <cell r="D83" t="str">
            <v>EMERALD</v>
          </cell>
          <cell r="E83">
            <v>390</v>
          </cell>
          <cell r="F83">
            <v>53</v>
          </cell>
          <cell r="G83" t="str">
            <v>TIDAK</v>
          </cell>
          <cell r="H83" t="str">
            <v>BISA</v>
          </cell>
          <cell r="I83" t="str">
            <v>RVO</v>
          </cell>
        </row>
        <row r="84">
          <cell r="A84">
            <v>92511</v>
          </cell>
          <cell r="B84" t="str">
            <v>Jeni Brian Pratiwi</v>
          </cell>
          <cell r="C84">
            <v>225</v>
          </cell>
          <cell r="D84" t="str">
            <v>SAPHIRE</v>
          </cell>
          <cell r="E84">
            <v>200</v>
          </cell>
          <cell r="F84">
            <v>25</v>
          </cell>
          <cell r="G84" t="str">
            <v>TIDAK</v>
          </cell>
          <cell r="H84" t="str">
            <v>BISA</v>
          </cell>
          <cell r="I84" t="str">
            <v>RVO</v>
          </cell>
        </row>
        <row r="85">
          <cell r="A85">
            <v>92356</v>
          </cell>
          <cell r="B85" t="str">
            <v>LIA FIRLIANA</v>
          </cell>
          <cell r="C85">
            <v>241</v>
          </cell>
          <cell r="D85" t="str">
            <v>SAPHIRE</v>
          </cell>
          <cell r="E85">
            <v>195</v>
          </cell>
          <cell r="F85">
            <v>46</v>
          </cell>
          <cell r="G85" t="str">
            <v>TIDAK</v>
          </cell>
          <cell r="H85" t="str">
            <v>BISA</v>
          </cell>
          <cell r="I85" t="str">
            <v>RVO</v>
          </cell>
        </row>
        <row r="86">
          <cell r="A86">
            <v>92699</v>
          </cell>
          <cell r="B86" t="str">
            <v>AHMAD IRFAI</v>
          </cell>
          <cell r="C86">
            <v>181</v>
          </cell>
          <cell r="D86" t="str">
            <v>SAPHIRE</v>
          </cell>
          <cell r="E86">
            <v>130</v>
          </cell>
          <cell r="F86">
            <v>51</v>
          </cell>
          <cell r="G86" t="str">
            <v>TIDAK</v>
          </cell>
          <cell r="H86" t="str">
            <v>BISA</v>
          </cell>
          <cell r="I86" t="str">
            <v>RVO</v>
          </cell>
        </row>
        <row r="87">
          <cell r="A87" t="str">
            <v>A0046</v>
          </cell>
          <cell r="B87" t="str">
            <v>ALI WAFA</v>
          </cell>
          <cell r="C87">
            <v>302</v>
          </cell>
          <cell r="D87" t="str">
            <v>SAPHIRE</v>
          </cell>
          <cell r="E87">
            <v>260</v>
          </cell>
          <cell r="F87">
            <v>42</v>
          </cell>
          <cell r="G87" t="str">
            <v>TIDAK</v>
          </cell>
          <cell r="H87" t="str">
            <v>BISA</v>
          </cell>
          <cell r="I87" t="str">
            <v>RVO</v>
          </cell>
        </row>
        <row r="88">
          <cell r="A88" t="str">
            <v>A0045</v>
          </cell>
          <cell r="B88" t="str">
            <v>Muhammad Afif Naufal Fadhilah</v>
          </cell>
          <cell r="C88">
            <v>351</v>
          </cell>
          <cell r="D88" t="str">
            <v>SAPHIRE</v>
          </cell>
          <cell r="E88">
            <v>330</v>
          </cell>
          <cell r="F88">
            <v>21</v>
          </cell>
          <cell r="G88" t="str">
            <v>TIDAK</v>
          </cell>
          <cell r="H88" t="str">
            <v>BISA</v>
          </cell>
          <cell r="I88" t="str">
            <v>RVO</v>
          </cell>
        </row>
        <row r="89">
          <cell r="A89">
            <v>92737</v>
          </cell>
          <cell r="B89" t="str">
            <v xml:space="preserve">Tiara Sonya Pitaloka </v>
          </cell>
          <cell r="C89">
            <v>303</v>
          </cell>
          <cell r="D89" t="str">
            <v>SAPHIRE</v>
          </cell>
          <cell r="E89">
            <v>260</v>
          </cell>
          <cell r="F89">
            <v>43</v>
          </cell>
          <cell r="G89" t="str">
            <v>TIDAK</v>
          </cell>
          <cell r="H89" t="str">
            <v>BISA</v>
          </cell>
          <cell r="I89" t="str">
            <v>RVO</v>
          </cell>
        </row>
        <row r="90">
          <cell r="A90" t="str">
            <v>A3576</v>
          </cell>
          <cell r="B90" t="str">
            <v>Yonatan Adi Saputro</v>
          </cell>
          <cell r="C90">
            <v>219</v>
          </cell>
          <cell r="D90" t="str">
            <v>SAPHIRE</v>
          </cell>
          <cell r="E90">
            <v>200</v>
          </cell>
          <cell r="F90">
            <v>19</v>
          </cell>
          <cell r="G90" t="str">
            <v>TIDAK</v>
          </cell>
          <cell r="H90" t="str">
            <v>BISA</v>
          </cell>
          <cell r="I90" t="str">
            <v>RVO</v>
          </cell>
        </row>
        <row r="91">
          <cell r="A91">
            <v>92740</v>
          </cell>
          <cell r="B91" t="str">
            <v>Fani Rahmawati</v>
          </cell>
          <cell r="C91">
            <v>123</v>
          </cell>
          <cell r="D91" t="str">
            <v>SAPHIRE</v>
          </cell>
          <cell r="E91">
            <v>65</v>
          </cell>
          <cell r="F91">
            <v>58</v>
          </cell>
          <cell r="G91" t="str">
            <v>TIDAK</v>
          </cell>
          <cell r="H91" t="str">
            <v>BISA</v>
          </cell>
          <cell r="I91" t="str">
            <v>RVO</v>
          </cell>
        </row>
        <row r="92">
          <cell r="A92" t="str">
            <v>A0088</v>
          </cell>
          <cell r="B92" t="str">
            <v>OGI SHOFIA EKA ANISIA</v>
          </cell>
          <cell r="C92">
            <v>257</v>
          </cell>
          <cell r="D92" t="str">
            <v>SAPHIRE</v>
          </cell>
          <cell r="E92">
            <v>195</v>
          </cell>
          <cell r="F92">
            <v>62</v>
          </cell>
          <cell r="G92" t="str">
            <v>TIDAK</v>
          </cell>
          <cell r="H92" t="str">
            <v>BISA</v>
          </cell>
          <cell r="I92" t="str">
            <v>RVO</v>
          </cell>
        </row>
        <row r="93">
          <cell r="A93">
            <v>92436</v>
          </cell>
          <cell r="B93" t="str">
            <v>Gilang Wiradana</v>
          </cell>
          <cell r="C93">
            <v>317</v>
          </cell>
          <cell r="D93" t="str">
            <v>SAPHIRE</v>
          </cell>
          <cell r="E93">
            <v>260</v>
          </cell>
          <cell r="F93">
            <v>57</v>
          </cell>
          <cell r="G93" t="str">
            <v>TIDAK</v>
          </cell>
          <cell r="H93" t="str">
            <v>BISA</v>
          </cell>
          <cell r="I93" t="str">
            <v>RVO</v>
          </cell>
        </row>
        <row r="94">
          <cell r="A94">
            <v>92594</v>
          </cell>
          <cell r="B94" t="str">
            <v>Bryan Juliano Imantaka</v>
          </cell>
          <cell r="C94">
            <v>374</v>
          </cell>
          <cell r="D94" t="str">
            <v>SAPHIRE</v>
          </cell>
          <cell r="E94">
            <v>325</v>
          </cell>
          <cell r="F94">
            <v>49</v>
          </cell>
          <cell r="G94" t="str">
            <v>TIDAK</v>
          </cell>
          <cell r="H94" t="str">
            <v>BISA</v>
          </cell>
          <cell r="I94" t="str">
            <v>RVO</v>
          </cell>
        </row>
        <row r="95">
          <cell r="A95" t="str">
            <v>A2976</v>
          </cell>
          <cell r="B95" t="str">
            <v>INTAN FIFIANA</v>
          </cell>
          <cell r="C95">
            <v>601</v>
          </cell>
          <cell r="D95" t="str">
            <v>EMERALD</v>
          </cell>
          <cell r="E95">
            <v>595</v>
          </cell>
          <cell r="F95">
            <v>6</v>
          </cell>
          <cell r="G95" t="str">
            <v>TIDAK</v>
          </cell>
          <cell r="H95" t="str">
            <v>BISA</v>
          </cell>
          <cell r="I95" t="str">
            <v>SBPV</v>
          </cell>
        </row>
        <row r="96">
          <cell r="A96" t="str">
            <v>A4315</v>
          </cell>
          <cell r="B96" t="str">
            <v>Widia Sijabat</v>
          </cell>
          <cell r="C96">
            <v>83</v>
          </cell>
          <cell r="D96" t="str">
            <v>SAPHIRE</v>
          </cell>
          <cell r="E96">
            <v>65</v>
          </cell>
          <cell r="F96">
            <v>18</v>
          </cell>
          <cell r="G96" t="str">
            <v>TIDAK</v>
          </cell>
          <cell r="H96" t="str">
            <v>BISA</v>
          </cell>
          <cell r="I96" t="str">
            <v>SBPV</v>
          </cell>
        </row>
        <row r="97">
          <cell r="A97" t="str">
            <v>a4313</v>
          </cell>
          <cell r="B97" t="str">
            <v>Vidya Kalingga Murti</v>
          </cell>
          <cell r="C97">
            <v>103</v>
          </cell>
          <cell r="D97" t="str">
            <v>SAPHIRE</v>
          </cell>
          <cell r="E97">
            <v>65</v>
          </cell>
          <cell r="F97">
            <v>38</v>
          </cell>
          <cell r="G97" t="str">
            <v>TIDAK</v>
          </cell>
          <cell r="H97" t="str">
            <v>BISA</v>
          </cell>
          <cell r="I97" t="str">
            <v>SBPV</v>
          </cell>
        </row>
        <row r="98">
          <cell r="A98" t="str">
            <v>A0177</v>
          </cell>
          <cell r="B98" t="str">
            <v>YUNITA NUSWANTARI WIRATNA</v>
          </cell>
          <cell r="C98">
            <v>245</v>
          </cell>
          <cell r="D98" t="str">
            <v>SAPHIRE</v>
          </cell>
          <cell r="E98">
            <v>195</v>
          </cell>
          <cell r="F98">
            <v>50</v>
          </cell>
          <cell r="G98" t="str">
            <v>TIDAK</v>
          </cell>
          <cell r="H98" t="str">
            <v>BISA</v>
          </cell>
          <cell r="I98" t="str">
            <v>SBPV</v>
          </cell>
        </row>
        <row r="99">
          <cell r="A99" t="str">
            <v>A2385</v>
          </cell>
          <cell r="B99" t="str">
            <v>Pungki irawan</v>
          </cell>
          <cell r="C99">
            <v>347</v>
          </cell>
          <cell r="D99" t="str">
            <v>SAPHIRE</v>
          </cell>
          <cell r="E99">
            <v>330</v>
          </cell>
          <cell r="F99">
            <v>17</v>
          </cell>
          <cell r="G99" t="str">
            <v>TIDAK</v>
          </cell>
          <cell r="H99" t="str">
            <v>BISA</v>
          </cell>
          <cell r="I99" t="str">
            <v>SBPV</v>
          </cell>
        </row>
        <row r="100">
          <cell r="A100" t="str">
            <v>A1400</v>
          </cell>
          <cell r="B100" t="str">
            <v>Puji Setyo Hari</v>
          </cell>
          <cell r="C100">
            <v>144</v>
          </cell>
          <cell r="D100" t="str">
            <v>SAPHIRE</v>
          </cell>
          <cell r="E100">
            <v>135</v>
          </cell>
          <cell r="F100">
            <v>9</v>
          </cell>
          <cell r="G100" t="str">
            <v>TIDAK</v>
          </cell>
          <cell r="H100" t="str">
            <v>BISA</v>
          </cell>
          <cell r="I100" t="str">
            <v>TECHNO CENTER</v>
          </cell>
        </row>
        <row r="101">
          <cell r="A101" t="str">
            <v>A3864</v>
          </cell>
          <cell r="B101" t="str">
            <v>William Christian Santoso</v>
          </cell>
          <cell r="C101">
            <v>78</v>
          </cell>
          <cell r="D101" t="str">
            <v>SAPHIRE</v>
          </cell>
          <cell r="E101">
            <v>65</v>
          </cell>
          <cell r="F101">
            <v>13</v>
          </cell>
          <cell r="G101" t="str">
            <v>TIDAK</v>
          </cell>
          <cell r="H101" t="str">
            <v>BISA</v>
          </cell>
          <cell r="I101" t="str">
            <v>TECHNO CENTER</v>
          </cell>
        </row>
        <row r="102">
          <cell r="A102" t="str">
            <v>A2852</v>
          </cell>
          <cell r="B102" t="str">
            <v xml:space="preserve">Surya Aji Pratama </v>
          </cell>
          <cell r="C102">
            <v>168</v>
          </cell>
          <cell r="D102" t="str">
            <v>SAPHIRE</v>
          </cell>
          <cell r="E102">
            <v>130</v>
          </cell>
          <cell r="F102">
            <v>38</v>
          </cell>
          <cell r="G102" t="str">
            <v>TIDAK</v>
          </cell>
          <cell r="H102" t="str">
            <v>BISA</v>
          </cell>
          <cell r="I102" t="str">
            <v>TECHNO CENTER</v>
          </cell>
        </row>
        <row r="103">
          <cell r="A103">
            <v>90987</v>
          </cell>
          <cell r="B103" t="str">
            <v>Putri Sri Prikustyowati</v>
          </cell>
          <cell r="C103">
            <v>66</v>
          </cell>
          <cell r="D103" t="str">
            <v>SAPHIRE</v>
          </cell>
          <cell r="E103">
            <v>65</v>
          </cell>
          <cell r="F103">
            <v>1</v>
          </cell>
          <cell r="G103" t="str">
            <v>TIDAK</v>
          </cell>
          <cell r="H103" t="str">
            <v>BISA</v>
          </cell>
          <cell r="I103" t="str">
            <v>TECHNO CENTER</v>
          </cell>
        </row>
        <row r="104">
          <cell r="A104" t="str">
            <v>A1573</v>
          </cell>
          <cell r="B104" t="str">
            <v>Niken Regina Yojana</v>
          </cell>
          <cell r="C104">
            <v>104</v>
          </cell>
          <cell r="D104" t="str">
            <v>SAPHIRE</v>
          </cell>
          <cell r="E104">
            <v>65</v>
          </cell>
          <cell r="F104">
            <v>39</v>
          </cell>
          <cell r="G104" t="str">
            <v>TIDAK</v>
          </cell>
          <cell r="H104" t="str">
            <v>BISA</v>
          </cell>
          <cell r="I104" t="str">
            <v>TECHNO CENTER</v>
          </cell>
        </row>
        <row r="105">
          <cell r="A105" t="str">
            <v>A3850</v>
          </cell>
          <cell r="B105" t="str">
            <v>Edwin Mahendra</v>
          </cell>
          <cell r="C105">
            <v>110</v>
          </cell>
          <cell r="D105" t="str">
            <v>SAPHIRE</v>
          </cell>
          <cell r="E105">
            <v>65</v>
          </cell>
          <cell r="F105">
            <v>45</v>
          </cell>
          <cell r="G105" t="str">
            <v>TIDAK</v>
          </cell>
          <cell r="H105" t="str">
            <v>BISA</v>
          </cell>
          <cell r="I105" t="str">
            <v>TECHNO CENTER</v>
          </cell>
        </row>
        <row r="106">
          <cell r="A106" t="str">
            <v>A3848</v>
          </cell>
          <cell r="B106" t="str">
            <v>Bagas Adytia Budianto</v>
          </cell>
          <cell r="C106">
            <v>168</v>
          </cell>
          <cell r="D106" t="str">
            <v>SAPHIRE</v>
          </cell>
          <cell r="E106">
            <v>130</v>
          </cell>
          <cell r="F106">
            <v>38</v>
          </cell>
          <cell r="G106" t="str">
            <v>TIDAK</v>
          </cell>
          <cell r="H106" t="str">
            <v>BISA</v>
          </cell>
          <cell r="I106" t="str">
            <v>TECHNO CENTER</v>
          </cell>
        </row>
        <row r="107">
          <cell r="A107">
            <v>91896</v>
          </cell>
          <cell r="B107" t="str">
            <v>Ruben Coda Sofiq Indonesiawan</v>
          </cell>
          <cell r="C107">
            <v>238</v>
          </cell>
          <cell r="D107" t="str">
            <v>SAPHIRE</v>
          </cell>
          <cell r="E107">
            <v>195</v>
          </cell>
          <cell r="F107">
            <v>43</v>
          </cell>
          <cell r="G107" t="str">
            <v>TIDAK</v>
          </cell>
          <cell r="H107" t="str">
            <v>BISA</v>
          </cell>
          <cell r="I107" t="str">
            <v>TECHNO CENTER</v>
          </cell>
        </row>
        <row r="108">
          <cell r="A108" t="str">
            <v>A3507</v>
          </cell>
          <cell r="B108" t="str">
            <v>Gilang Irfansyah</v>
          </cell>
          <cell r="C108">
            <v>336</v>
          </cell>
          <cell r="D108" t="str">
            <v>SAPHIRE</v>
          </cell>
          <cell r="E108">
            <v>325</v>
          </cell>
          <cell r="F108">
            <v>11</v>
          </cell>
          <cell r="G108" t="str">
            <v>TIDAK</v>
          </cell>
          <cell r="H108" t="str">
            <v>BISA</v>
          </cell>
          <cell r="I108" t="str">
            <v>TECHNO CENTER</v>
          </cell>
        </row>
        <row r="109">
          <cell r="A109" t="str">
            <v>A2848</v>
          </cell>
          <cell r="B109" t="str">
            <v>Patricia Meta Pudya Astari</v>
          </cell>
          <cell r="C109">
            <v>236</v>
          </cell>
          <cell r="D109" t="str">
            <v>SAPHIRE</v>
          </cell>
          <cell r="E109">
            <v>200</v>
          </cell>
          <cell r="F109">
            <v>36</v>
          </cell>
          <cell r="G109" t="str">
            <v>TIDAK</v>
          </cell>
          <cell r="H109" t="str">
            <v>BISA</v>
          </cell>
          <cell r="I109" t="str">
            <v>TECHNO CENTER</v>
          </cell>
        </row>
        <row r="110">
          <cell r="A110" t="str">
            <v>A3853</v>
          </cell>
          <cell r="B110" t="str">
            <v>Imanuel Vicky Sanjaya</v>
          </cell>
          <cell r="C110">
            <v>90</v>
          </cell>
          <cell r="D110" t="str">
            <v>SAPHIRE</v>
          </cell>
          <cell r="E110">
            <v>65</v>
          </cell>
          <cell r="F110">
            <v>25</v>
          </cell>
          <cell r="G110" t="str">
            <v>TIDAK</v>
          </cell>
          <cell r="H110" t="str">
            <v>BISA</v>
          </cell>
          <cell r="I110" t="str">
            <v>TECHNO CENTER</v>
          </cell>
        </row>
        <row r="111">
          <cell r="A111">
            <v>91934</v>
          </cell>
          <cell r="B111" t="str">
            <v>Putu Yogie Ayu Nirmala</v>
          </cell>
          <cell r="C111">
            <v>220</v>
          </cell>
          <cell r="D111" t="str">
            <v>SAPHIRE</v>
          </cell>
          <cell r="E111">
            <v>130</v>
          </cell>
          <cell r="F111">
            <v>90</v>
          </cell>
          <cell r="G111" t="str">
            <v>TIDAK</v>
          </cell>
          <cell r="H111" t="str">
            <v>BISA</v>
          </cell>
          <cell r="I111" t="str">
            <v>TECHNO CENTER</v>
          </cell>
        </row>
        <row r="112">
          <cell r="A112" t="str">
            <v>A2838</v>
          </cell>
          <cell r="B112" t="str">
            <v>Daniel Renato Marlen</v>
          </cell>
          <cell r="C112">
            <v>246</v>
          </cell>
          <cell r="D112" t="str">
            <v>SAPHIRE</v>
          </cell>
          <cell r="E112">
            <v>195</v>
          </cell>
          <cell r="F112">
            <v>51</v>
          </cell>
          <cell r="G112" t="str">
            <v>TIDAK</v>
          </cell>
          <cell r="H112" t="str">
            <v>BISA</v>
          </cell>
          <cell r="I112" t="str">
            <v>TECHNO CENTER</v>
          </cell>
        </row>
        <row r="113">
          <cell r="A113" t="str">
            <v>A3682</v>
          </cell>
          <cell r="B113" t="str">
            <v>Jessica Maharani Ananda Putri</v>
          </cell>
          <cell r="C113">
            <v>421</v>
          </cell>
          <cell r="D113" t="str">
            <v>SAPHIRE</v>
          </cell>
          <cell r="E113">
            <v>390</v>
          </cell>
          <cell r="F113">
            <v>31</v>
          </cell>
          <cell r="G113" t="str">
            <v>TIDAK</v>
          </cell>
          <cell r="H113" t="str">
            <v>BISA</v>
          </cell>
          <cell r="I113" t="str">
            <v>TEMA C1</v>
          </cell>
        </row>
        <row r="114">
          <cell r="A114" t="str">
            <v>A4138</v>
          </cell>
          <cell r="B114" t="str">
            <v>DIAN KRISTINA</v>
          </cell>
          <cell r="C114">
            <v>194</v>
          </cell>
          <cell r="D114" t="str">
            <v>SAPHIRE</v>
          </cell>
          <cell r="E114">
            <v>130</v>
          </cell>
          <cell r="F114">
            <v>64</v>
          </cell>
          <cell r="G114" t="str">
            <v>TIDAK</v>
          </cell>
          <cell r="H114" t="str">
            <v>BISA</v>
          </cell>
          <cell r="I114" t="str">
            <v>TEMA C1</v>
          </cell>
        </row>
        <row r="115">
          <cell r="A115" t="str">
            <v>A3742</v>
          </cell>
          <cell r="B115" t="str">
            <v xml:space="preserve">IRENE KIREN KESYA MAGANG </v>
          </cell>
          <cell r="C115">
            <v>302</v>
          </cell>
          <cell r="D115" t="str">
            <v>SAPHIRE</v>
          </cell>
          <cell r="E115">
            <v>260</v>
          </cell>
          <cell r="F115">
            <v>42</v>
          </cell>
          <cell r="G115" t="str">
            <v>TIDAK</v>
          </cell>
          <cell r="H115" t="str">
            <v>BISA</v>
          </cell>
          <cell r="I115" t="str">
            <v>TEMA C1</v>
          </cell>
        </row>
        <row r="116">
          <cell r="A116" t="str">
            <v>A0417</v>
          </cell>
          <cell r="B116" t="str">
            <v xml:space="preserve">Nur afifah </v>
          </cell>
          <cell r="C116">
            <v>442</v>
          </cell>
          <cell r="D116" t="str">
            <v>EMERALD</v>
          </cell>
          <cell r="E116">
            <v>390</v>
          </cell>
          <cell r="F116">
            <v>52</v>
          </cell>
          <cell r="G116" t="str">
            <v>TIDAK</v>
          </cell>
          <cell r="H116" t="str">
            <v>BISA</v>
          </cell>
          <cell r="I116" t="str">
            <v>TEMA C1</v>
          </cell>
        </row>
        <row r="117">
          <cell r="A117" t="str">
            <v>A3736</v>
          </cell>
          <cell r="B117" t="str">
            <v>WAHYU VANCE VELLY BRIAN MARGARETTA</v>
          </cell>
          <cell r="C117">
            <v>153</v>
          </cell>
          <cell r="D117" t="str">
            <v>SAPHIRE</v>
          </cell>
          <cell r="E117">
            <v>130</v>
          </cell>
          <cell r="F117">
            <v>23</v>
          </cell>
          <cell r="G117" t="str">
            <v>TIDAK</v>
          </cell>
          <cell r="H117" t="str">
            <v>BISA</v>
          </cell>
          <cell r="I117" t="str">
            <v>TEMA C1</v>
          </cell>
        </row>
        <row r="118">
          <cell r="A118" t="str">
            <v>A4137</v>
          </cell>
          <cell r="B118" t="str">
            <v>Misyella Fanny Christiani</v>
          </cell>
          <cell r="C118">
            <v>147</v>
          </cell>
          <cell r="D118" t="str">
            <v>SAPHIRE</v>
          </cell>
          <cell r="E118">
            <v>130</v>
          </cell>
          <cell r="F118">
            <v>17</v>
          </cell>
          <cell r="G118" t="str">
            <v>TIDAK</v>
          </cell>
          <cell r="H118" t="str">
            <v>BISA</v>
          </cell>
          <cell r="I118" t="str">
            <v>TEMA C1</v>
          </cell>
        </row>
        <row r="119">
          <cell r="A119" t="str">
            <v>A3823</v>
          </cell>
          <cell r="B119" t="str">
            <v xml:space="preserve">Ayu Enjelina Sitompul </v>
          </cell>
          <cell r="C119">
            <v>169</v>
          </cell>
          <cell r="D119" t="str">
            <v>SAPHIRE</v>
          </cell>
          <cell r="E119">
            <v>130</v>
          </cell>
          <cell r="F119">
            <v>39</v>
          </cell>
          <cell r="G119" t="str">
            <v>TIDAK</v>
          </cell>
          <cell r="H119" t="str">
            <v>BISA</v>
          </cell>
          <cell r="I119" t="str">
            <v>TEMA C1</v>
          </cell>
        </row>
        <row r="120">
          <cell r="A120" t="str">
            <v>A1305</v>
          </cell>
          <cell r="B120" t="str">
            <v xml:space="preserve">Hanifah Duwi Amalia </v>
          </cell>
          <cell r="C120">
            <v>194</v>
          </cell>
          <cell r="D120" t="str">
            <v>SAPHIRE</v>
          </cell>
          <cell r="E120">
            <v>135</v>
          </cell>
          <cell r="F120">
            <v>59</v>
          </cell>
          <cell r="G120" t="str">
            <v>TIDAK</v>
          </cell>
          <cell r="H120" t="str">
            <v>BISA</v>
          </cell>
          <cell r="I120" t="str">
            <v>TEMA C2</v>
          </cell>
        </row>
        <row r="121">
          <cell r="A121" t="str">
            <v>A4320</v>
          </cell>
          <cell r="B121" t="str">
            <v>Carina Moniq Anadella</v>
          </cell>
          <cell r="C121">
            <v>113</v>
          </cell>
          <cell r="D121" t="str">
            <v>SAPHIRE</v>
          </cell>
          <cell r="E121">
            <v>65</v>
          </cell>
          <cell r="F121">
            <v>48</v>
          </cell>
          <cell r="G121" t="str">
            <v>TIDAK</v>
          </cell>
          <cell r="H121" t="str">
            <v>BISA</v>
          </cell>
          <cell r="I121" t="str">
            <v>TEMA C2</v>
          </cell>
        </row>
        <row r="122">
          <cell r="A122" t="str">
            <v>A3514</v>
          </cell>
          <cell r="B122" t="str">
            <v xml:space="preserve">Alexsandre Dede </v>
          </cell>
          <cell r="C122">
            <v>411</v>
          </cell>
          <cell r="D122" t="str">
            <v>SAPHIRE</v>
          </cell>
          <cell r="E122">
            <v>395</v>
          </cell>
          <cell r="F122">
            <v>16</v>
          </cell>
          <cell r="G122" t="str">
            <v>TIDAK</v>
          </cell>
          <cell r="H122" t="str">
            <v>BISA</v>
          </cell>
          <cell r="I122" t="str">
            <v>TEMA C2</v>
          </cell>
        </row>
        <row r="123">
          <cell r="A123" t="str">
            <v>A3333</v>
          </cell>
          <cell r="B123" t="str">
            <v>Zefanya Noviana H</v>
          </cell>
          <cell r="C123">
            <v>368</v>
          </cell>
          <cell r="D123" t="str">
            <v>SAPHIRE</v>
          </cell>
          <cell r="E123">
            <v>325</v>
          </cell>
          <cell r="F123">
            <v>43</v>
          </cell>
          <cell r="G123" t="str">
            <v>TIDAK</v>
          </cell>
          <cell r="H123" t="str">
            <v>BISA</v>
          </cell>
          <cell r="I123" t="str">
            <v>TEMA C2</v>
          </cell>
        </row>
        <row r="124">
          <cell r="A124" t="str">
            <v>A4369</v>
          </cell>
          <cell r="B124" t="str">
            <v>Aulia Putri Wulandari</v>
          </cell>
          <cell r="C124">
            <v>67</v>
          </cell>
          <cell r="D124" t="str">
            <v>SAPHIRE</v>
          </cell>
          <cell r="E124">
            <v>65</v>
          </cell>
          <cell r="F124">
            <v>2</v>
          </cell>
          <cell r="G124" t="str">
            <v>TIDAK</v>
          </cell>
          <cell r="H124" t="str">
            <v>BISA</v>
          </cell>
          <cell r="I124" t="str">
            <v>TEMA C2</v>
          </cell>
        </row>
        <row r="125">
          <cell r="A125" t="str">
            <v>A4363</v>
          </cell>
          <cell r="B125" t="str">
            <v xml:space="preserve">Rina Ika Lestari </v>
          </cell>
          <cell r="C125">
            <v>79</v>
          </cell>
          <cell r="D125" t="str">
            <v>SAPHIRE</v>
          </cell>
          <cell r="E125">
            <v>65</v>
          </cell>
          <cell r="F125">
            <v>14</v>
          </cell>
          <cell r="G125" t="str">
            <v>TIDAK</v>
          </cell>
          <cell r="H125" t="str">
            <v>BISA</v>
          </cell>
          <cell r="I125" t="str">
            <v>TEMA C2</v>
          </cell>
        </row>
        <row r="126">
          <cell r="A126" t="str">
            <v>A1428</v>
          </cell>
          <cell r="B126" t="str">
            <v>Rifka Ayu Pradita</v>
          </cell>
          <cell r="C126">
            <v>110</v>
          </cell>
          <cell r="D126" t="str">
            <v>SAPHIRE</v>
          </cell>
          <cell r="E126">
            <v>65</v>
          </cell>
          <cell r="F126">
            <v>45</v>
          </cell>
          <cell r="G126" t="str">
            <v>TIDAK</v>
          </cell>
          <cell r="H126" t="str">
            <v>BISA</v>
          </cell>
          <cell r="I126" t="str">
            <v>TEMA C2</v>
          </cell>
        </row>
        <row r="127">
          <cell r="A127" t="str">
            <v>A0707</v>
          </cell>
          <cell r="B127" t="str">
            <v>Naili Azka</v>
          </cell>
          <cell r="C127">
            <v>276</v>
          </cell>
          <cell r="D127" t="str">
            <v>SAPHIRE</v>
          </cell>
          <cell r="E127">
            <v>260</v>
          </cell>
          <cell r="F127">
            <v>16</v>
          </cell>
          <cell r="G127" t="str">
            <v>TIDAK</v>
          </cell>
          <cell r="H127" t="str">
            <v>BISA</v>
          </cell>
          <cell r="I127" t="str">
            <v>TEMA C2</v>
          </cell>
        </row>
        <row r="128">
          <cell r="A128" t="str">
            <v>A1117</v>
          </cell>
          <cell r="B128" t="str">
            <v xml:space="preserve">Ninda Rizqi Safitri </v>
          </cell>
          <cell r="C128">
            <v>273</v>
          </cell>
          <cell r="D128" t="str">
            <v>SAPHIRE</v>
          </cell>
          <cell r="E128">
            <v>265</v>
          </cell>
          <cell r="F128">
            <v>8</v>
          </cell>
          <cell r="G128" t="str">
            <v>TIDAK</v>
          </cell>
          <cell r="H128" t="str">
            <v>BISA</v>
          </cell>
          <cell r="I128" t="str">
            <v>TEMA C2</v>
          </cell>
        </row>
        <row r="129">
          <cell r="A129" t="str">
            <v>A0855</v>
          </cell>
          <cell r="B129" t="str">
            <v xml:space="preserve">Dwike Mutiara Rahmadani </v>
          </cell>
          <cell r="C129">
            <v>141</v>
          </cell>
          <cell r="D129" t="str">
            <v>SAPHIRE</v>
          </cell>
          <cell r="E129">
            <v>135</v>
          </cell>
          <cell r="F129">
            <v>6</v>
          </cell>
          <cell r="G129" t="str">
            <v>TIDAK</v>
          </cell>
          <cell r="H129" t="str">
            <v>BISA</v>
          </cell>
          <cell r="I129" t="str">
            <v>TEMA C2</v>
          </cell>
        </row>
        <row r="130">
          <cell r="A130" t="str">
            <v>A4273</v>
          </cell>
          <cell r="B130" t="str">
            <v>Ruth Tris Kristianti</v>
          </cell>
          <cell r="C130">
            <v>89</v>
          </cell>
          <cell r="D130" t="str">
            <v>SAPHIRE</v>
          </cell>
          <cell r="E130">
            <v>65</v>
          </cell>
          <cell r="F130">
            <v>24</v>
          </cell>
          <cell r="G130" t="str">
            <v>TIDAK</v>
          </cell>
          <cell r="H130" t="str">
            <v>BISA</v>
          </cell>
          <cell r="I130" t="str">
            <v>TEMA C2</v>
          </cell>
        </row>
        <row r="131">
          <cell r="A131">
            <v>92303</v>
          </cell>
          <cell r="B131" t="str">
            <v>KELVIN REVIDO HAFIDH SYAHPUTRA</v>
          </cell>
          <cell r="C131">
            <v>269</v>
          </cell>
          <cell r="D131" t="str">
            <v>SAPHIRE</v>
          </cell>
          <cell r="E131">
            <v>265</v>
          </cell>
          <cell r="F131">
            <v>4</v>
          </cell>
          <cell r="G131" t="str">
            <v>TIDAK</v>
          </cell>
          <cell r="H131" t="str">
            <v>BISA</v>
          </cell>
          <cell r="I131" t="str">
            <v>TEMA C2</v>
          </cell>
        </row>
        <row r="132">
          <cell r="A132" t="str">
            <v>A4326</v>
          </cell>
          <cell r="B132" t="str">
            <v>Astira Novantara</v>
          </cell>
          <cell r="C132">
            <v>129</v>
          </cell>
          <cell r="D132" t="str">
            <v>SAPHIRE</v>
          </cell>
          <cell r="E132">
            <v>65</v>
          </cell>
          <cell r="F132">
            <v>64</v>
          </cell>
          <cell r="G132" t="str">
            <v>TIDAK</v>
          </cell>
          <cell r="H132" t="str">
            <v>BISA</v>
          </cell>
          <cell r="I132" t="str">
            <v>TEMA C2</v>
          </cell>
        </row>
        <row r="133">
          <cell r="A133" t="str">
            <v>A2619</v>
          </cell>
          <cell r="B133" t="str">
            <v>Tedi Afriyanto</v>
          </cell>
          <cell r="C133">
            <v>131</v>
          </cell>
          <cell r="D133" t="str">
            <v>SAPHIRE</v>
          </cell>
          <cell r="E133">
            <v>130</v>
          </cell>
          <cell r="F133">
            <v>1</v>
          </cell>
          <cell r="G133" t="str">
            <v>TIDAK</v>
          </cell>
          <cell r="H133" t="str">
            <v>BISA</v>
          </cell>
          <cell r="I133" t="str">
            <v>TEMA C2</v>
          </cell>
        </row>
        <row r="134">
          <cell r="A134" t="str">
            <v>A4364</v>
          </cell>
          <cell r="B134" t="str">
            <v xml:space="preserve">Muhammad Raihandra </v>
          </cell>
          <cell r="C134">
            <v>96</v>
          </cell>
          <cell r="D134" t="str">
            <v>SAPHIRE</v>
          </cell>
          <cell r="E134">
            <v>65</v>
          </cell>
          <cell r="F134">
            <v>31</v>
          </cell>
          <cell r="G134" t="str">
            <v>TIDAK</v>
          </cell>
          <cell r="H134" t="str">
            <v>BISA</v>
          </cell>
          <cell r="I134" t="str">
            <v>TEMA C2</v>
          </cell>
        </row>
        <row r="135">
          <cell r="A135" t="str">
            <v>A1366</v>
          </cell>
          <cell r="B135" t="str">
            <v>Mifta Ul Ulum</v>
          </cell>
          <cell r="C135">
            <v>203</v>
          </cell>
          <cell r="D135" t="str">
            <v>SAPHIRE</v>
          </cell>
          <cell r="E135">
            <v>200</v>
          </cell>
          <cell r="F135">
            <v>3</v>
          </cell>
          <cell r="G135" t="str">
            <v>TIDAK</v>
          </cell>
          <cell r="H135" t="str">
            <v>BISA</v>
          </cell>
          <cell r="I135" t="str">
            <v>TEMA C2</v>
          </cell>
        </row>
        <row r="136">
          <cell r="A136" t="str">
            <v>A4024</v>
          </cell>
          <cell r="B136" t="str">
            <v xml:space="preserve">Fitria Nurul Anggraeni </v>
          </cell>
          <cell r="C136">
            <v>117</v>
          </cell>
          <cell r="D136" t="str">
            <v>SAPHIRE</v>
          </cell>
          <cell r="E136">
            <v>65</v>
          </cell>
          <cell r="F136">
            <v>52</v>
          </cell>
          <cell r="G136" t="str">
            <v>TIDAK</v>
          </cell>
          <cell r="H136" t="str">
            <v>BISA</v>
          </cell>
          <cell r="I136" t="str">
            <v>TEMA C2</v>
          </cell>
        </row>
        <row r="137">
          <cell r="A137" t="str">
            <v>A2604</v>
          </cell>
          <cell r="B137" t="str">
            <v>Yusridah Lubis</v>
          </cell>
          <cell r="C137">
            <v>169</v>
          </cell>
          <cell r="D137" t="str">
            <v>SAPHIRE</v>
          </cell>
          <cell r="E137">
            <v>130</v>
          </cell>
          <cell r="F137">
            <v>39</v>
          </cell>
          <cell r="G137" t="str">
            <v>TIDAK</v>
          </cell>
          <cell r="H137" t="str">
            <v>BISA</v>
          </cell>
          <cell r="I137" t="str">
            <v>TEMA C2</v>
          </cell>
        </row>
        <row r="138">
          <cell r="A138" t="str">
            <v>A2684</v>
          </cell>
          <cell r="B138" t="str">
            <v>DIMAS VERGIAWAN AFIAT</v>
          </cell>
          <cell r="C138">
            <v>157</v>
          </cell>
          <cell r="D138" t="str">
            <v>SAPHIRE</v>
          </cell>
          <cell r="E138">
            <v>130</v>
          </cell>
          <cell r="F138">
            <v>27</v>
          </cell>
          <cell r="G138" t="str">
            <v>TIDAK</v>
          </cell>
          <cell r="H138" t="str">
            <v>BISA</v>
          </cell>
          <cell r="I138" t="str">
            <v>TEMA C2</v>
          </cell>
        </row>
        <row r="139">
          <cell r="A139" t="str">
            <v>A1409</v>
          </cell>
          <cell r="B139" t="str">
            <v>Yuliana</v>
          </cell>
          <cell r="C139">
            <v>88</v>
          </cell>
          <cell r="D139" t="str">
            <v>SAPHIRE</v>
          </cell>
          <cell r="E139">
            <v>65</v>
          </cell>
          <cell r="F139">
            <v>23</v>
          </cell>
          <cell r="G139" t="str">
            <v>TIDAK</v>
          </cell>
          <cell r="H139" t="str">
            <v>BISA</v>
          </cell>
          <cell r="I139" t="str">
            <v>TEMA C2</v>
          </cell>
        </row>
        <row r="140">
          <cell r="A140" t="str">
            <v>A4324</v>
          </cell>
          <cell r="B140" t="str">
            <v>Maria Cesha Putriawan</v>
          </cell>
          <cell r="C140">
            <v>120</v>
          </cell>
          <cell r="D140" t="str">
            <v>SAPHIRE</v>
          </cell>
          <cell r="E140">
            <v>65</v>
          </cell>
          <cell r="F140">
            <v>55</v>
          </cell>
          <cell r="G140" t="str">
            <v>TIDAK</v>
          </cell>
          <cell r="H140" t="str">
            <v>BISA</v>
          </cell>
          <cell r="I140" t="str">
            <v>TEMA C2</v>
          </cell>
        </row>
        <row r="141">
          <cell r="A141" t="str">
            <v>A2014</v>
          </cell>
          <cell r="B141" t="str">
            <v xml:space="preserve">Nur Anisa Ayu Eka Putri </v>
          </cell>
          <cell r="C141">
            <v>259</v>
          </cell>
          <cell r="D141" t="str">
            <v>SAPHIRE</v>
          </cell>
          <cell r="E141">
            <v>195</v>
          </cell>
          <cell r="F141">
            <v>64</v>
          </cell>
          <cell r="G141" t="str">
            <v>TIDAK</v>
          </cell>
          <cell r="H141" t="str">
            <v>BISA</v>
          </cell>
          <cell r="I141" t="str">
            <v>TEMA C2</v>
          </cell>
        </row>
        <row r="142">
          <cell r="A142" t="str">
            <v>A4323</v>
          </cell>
          <cell r="B142" t="str">
            <v>Rohedi Annisa Wijayanti</v>
          </cell>
          <cell r="C142">
            <v>116</v>
          </cell>
          <cell r="D142" t="str">
            <v>SAPHIRE</v>
          </cell>
          <cell r="E142">
            <v>65</v>
          </cell>
          <cell r="F142">
            <v>51</v>
          </cell>
          <cell r="G142" t="str">
            <v>TIDAK</v>
          </cell>
          <cell r="H142" t="str">
            <v>BISA</v>
          </cell>
          <cell r="I142" t="str">
            <v>TEMA C2</v>
          </cell>
        </row>
        <row r="143">
          <cell r="A143" t="str">
            <v>A1362</v>
          </cell>
          <cell r="B143" t="str">
            <v>Natalia Elpina Simamora</v>
          </cell>
          <cell r="C143">
            <v>97</v>
          </cell>
          <cell r="D143" t="str">
            <v>SAPHIRE</v>
          </cell>
          <cell r="E143">
            <v>65</v>
          </cell>
          <cell r="F143">
            <v>32</v>
          </cell>
          <cell r="G143" t="str">
            <v>TIDAK</v>
          </cell>
          <cell r="H143" t="str">
            <v>BISA</v>
          </cell>
          <cell r="I143" t="str">
            <v>TEMA C2</v>
          </cell>
        </row>
        <row r="144">
          <cell r="A144" t="str">
            <v>A4270</v>
          </cell>
          <cell r="B144" t="str">
            <v>DELLA OXZA</v>
          </cell>
          <cell r="C144">
            <v>146</v>
          </cell>
          <cell r="D144" t="str">
            <v>SAPHIRE</v>
          </cell>
          <cell r="E144">
            <v>130</v>
          </cell>
          <cell r="F144">
            <v>16</v>
          </cell>
          <cell r="G144" t="str">
            <v>TIDAK</v>
          </cell>
          <cell r="H144" t="str">
            <v>BISA</v>
          </cell>
          <cell r="I144" t="str">
            <v>TEMA C2</v>
          </cell>
        </row>
        <row r="145">
          <cell r="A145" t="str">
            <v>A4321</v>
          </cell>
          <cell r="B145" t="str">
            <v>Aulia Nur Azizah</v>
          </cell>
          <cell r="C145">
            <v>135</v>
          </cell>
          <cell r="D145" t="str">
            <v>SAPHIRE</v>
          </cell>
          <cell r="E145">
            <v>130</v>
          </cell>
          <cell r="F145">
            <v>5</v>
          </cell>
          <cell r="G145" t="str">
            <v>TIDAK</v>
          </cell>
          <cell r="H145" t="str">
            <v>BISA</v>
          </cell>
          <cell r="I145" t="str">
            <v>TEMA C2</v>
          </cell>
        </row>
        <row r="146">
          <cell r="A146" t="str">
            <v>A0919</v>
          </cell>
          <cell r="B146" t="str">
            <v>Nabila Yudistya Pratiwi</v>
          </cell>
          <cell r="C146">
            <v>262</v>
          </cell>
          <cell r="D146" t="str">
            <v>SAPHIRE</v>
          </cell>
          <cell r="E146">
            <v>200</v>
          </cell>
          <cell r="F146">
            <v>62</v>
          </cell>
          <cell r="G146" t="str">
            <v>TIDAK</v>
          </cell>
          <cell r="H146" t="str">
            <v>BISA</v>
          </cell>
          <cell r="I146" t="str">
            <v>TEMA C2</v>
          </cell>
        </row>
        <row r="147">
          <cell r="A147" t="str">
            <v>A2495</v>
          </cell>
          <cell r="B147" t="str">
            <v xml:space="preserve">Fadlin Rohmawati </v>
          </cell>
          <cell r="C147">
            <v>368</v>
          </cell>
          <cell r="D147" t="str">
            <v>SAPHIRE</v>
          </cell>
          <cell r="E147">
            <v>330</v>
          </cell>
          <cell r="F147">
            <v>38</v>
          </cell>
          <cell r="G147" t="str">
            <v>TIDAK</v>
          </cell>
          <cell r="H147" t="str">
            <v>BISA</v>
          </cell>
          <cell r="I147" t="str">
            <v>TEMA C2</v>
          </cell>
        </row>
        <row r="148">
          <cell r="A148" t="str">
            <v>A4287</v>
          </cell>
          <cell r="B148" t="str">
            <v>Fara dhiya hasfana</v>
          </cell>
          <cell r="C148">
            <v>73</v>
          </cell>
          <cell r="D148" t="str">
            <v>SAPHIRE</v>
          </cell>
          <cell r="E148">
            <v>65</v>
          </cell>
          <cell r="F148">
            <v>8</v>
          </cell>
          <cell r="G148" t="str">
            <v>TIDAK</v>
          </cell>
          <cell r="H148" t="str">
            <v>BISA</v>
          </cell>
          <cell r="I148" t="str">
            <v>TEMA C2</v>
          </cell>
        </row>
        <row r="149">
          <cell r="A149" t="str">
            <v>A2985</v>
          </cell>
          <cell r="B149" t="str">
            <v>Regina Michelle Tansaya Pramono</v>
          </cell>
          <cell r="C149">
            <v>102</v>
          </cell>
          <cell r="D149" t="str">
            <v>SAPHIRE</v>
          </cell>
          <cell r="E149">
            <v>65</v>
          </cell>
          <cell r="F149">
            <v>37</v>
          </cell>
          <cell r="G149" t="str">
            <v>TIDAK</v>
          </cell>
          <cell r="H149" t="str">
            <v>BISA</v>
          </cell>
          <cell r="I149" t="str">
            <v>TEMA C2</v>
          </cell>
        </row>
        <row r="150">
          <cell r="A150">
            <v>92192</v>
          </cell>
          <cell r="B150" t="str">
            <v>BIMA BAGASKARA</v>
          </cell>
          <cell r="C150">
            <v>261</v>
          </cell>
          <cell r="D150" t="str">
            <v>SAPHIRE</v>
          </cell>
          <cell r="E150">
            <v>260</v>
          </cell>
          <cell r="F150">
            <v>1</v>
          </cell>
          <cell r="G150" t="str">
            <v>TIDAK</v>
          </cell>
          <cell r="H150" t="str">
            <v>BISA</v>
          </cell>
          <cell r="I150" t="str">
            <v>TEMA C2</v>
          </cell>
        </row>
        <row r="151">
          <cell r="A151">
            <v>92265</v>
          </cell>
          <cell r="B151" t="str">
            <v>Ika Muzainatul Khasanah</v>
          </cell>
          <cell r="C151">
            <v>242</v>
          </cell>
          <cell r="D151" t="str">
            <v>SAPHIRE</v>
          </cell>
          <cell r="E151">
            <v>195</v>
          </cell>
          <cell r="F151">
            <v>47</v>
          </cell>
          <cell r="G151" t="str">
            <v>TIDAK</v>
          </cell>
          <cell r="H151" t="str">
            <v>BISA</v>
          </cell>
          <cell r="I151" t="str">
            <v>TEMA C2</v>
          </cell>
        </row>
        <row r="152">
          <cell r="A152" t="str">
            <v>A4276</v>
          </cell>
          <cell r="B152" t="str">
            <v xml:space="preserve">Ummi Aisyatul Latifah Asaro </v>
          </cell>
          <cell r="C152">
            <v>124</v>
          </cell>
          <cell r="D152" t="str">
            <v>SAPHIRE</v>
          </cell>
          <cell r="E152">
            <v>65</v>
          </cell>
          <cell r="F152">
            <v>59</v>
          </cell>
          <cell r="G152" t="str">
            <v>TIDAK</v>
          </cell>
          <cell r="H152" t="str">
            <v>BISA</v>
          </cell>
          <cell r="I152" t="str">
            <v>TEMA C2</v>
          </cell>
        </row>
        <row r="153">
          <cell r="A153" t="str">
            <v>A4422</v>
          </cell>
          <cell r="B153" t="str">
            <v>Nur sabila</v>
          </cell>
          <cell r="C153">
            <v>68</v>
          </cell>
          <cell r="D153" t="str">
            <v>SAPHIRE</v>
          </cell>
          <cell r="E153">
            <v>65</v>
          </cell>
          <cell r="F153">
            <v>3</v>
          </cell>
          <cell r="G153" t="str">
            <v>TIDAK</v>
          </cell>
          <cell r="H153" t="str">
            <v>BISA</v>
          </cell>
          <cell r="I153" t="str">
            <v>TEMA C2</v>
          </cell>
        </row>
        <row r="154">
          <cell r="A154" t="str">
            <v>A3034</v>
          </cell>
          <cell r="B154" t="str">
            <v>Meytia eka putri</v>
          </cell>
          <cell r="C154">
            <v>126</v>
          </cell>
          <cell r="D154" t="str">
            <v>SAPHIRE</v>
          </cell>
          <cell r="E154">
            <v>65</v>
          </cell>
          <cell r="F154">
            <v>61</v>
          </cell>
          <cell r="G154" t="str">
            <v>TIDAK</v>
          </cell>
          <cell r="H154" t="str">
            <v>BISA</v>
          </cell>
          <cell r="I154" t="str">
            <v>TEMA C2</v>
          </cell>
        </row>
        <row r="155">
          <cell r="A155" t="str">
            <v>A3680</v>
          </cell>
          <cell r="B155" t="str">
            <v>Farah Nadhifah</v>
          </cell>
          <cell r="C155">
            <v>192</v>
          </cell>
          <cell r="D155" t="str">
            <v>SAPHIRE</v>
          </cell>
          <cell r="E155">
            <v>135</v>
          </cell>
          <cell r="F155">
            <v>57</v>
          </cell>
          <cell r="G155" t="str">
            <v>TIDAK</v>
          </cell>
          <cell r="H155" t="str">
            <v>BISA</v>
          </cell>
          <cell r="I155" t="str">
            <v>TEMA C2</v>
          </cell>
        </row>
        <row r="156">
          <cell r="A156" t="str">
            <v>A3188</v>
          </cell>
          <cell r="B156" t="str">
            <v>Fauziyati Khairul Latifah</v>
          </cell>
          <cell r="C156">
            <v>447</v>
          </cell>
          <cell r="D156" t="str">
            <v>EMERALD</v>
          </cell>
          <cell r="E156">
            <v>400</v>
          </cell>
          <cell r="F156">
            <v>47</v>
          </cell>
          <cell r="G156" t="str">
            <v>TIDAK</v>
          </cell>
          <cell r="H156" t="str">
            <v>BISA</v>
          </cell>
          <cell r="I156" t="str">
            <v>TEMA C2</v>
          </cell>
        </row>
        <row r="157">
          <cell r="A157" t="str">
            <v>A1566</v>
          </cell>
          <cell r="B157" t="str">
            <v>Andita Hermawanto</v>
          </cell>
          <cell r="C157">
            <v>236</v>
          </cell>
          <cell r="D157" t="str">
            <v>SAPHIRE</v>
          </cell>
          <cell r="E157">
            <v>200</v>
          </cell>
          <cell r="F157">
            <v>36</v>
          </cell>
          <cell r="G157" t="str">
            <v>TIDAK</v>
          </cell>
          <cell r="H157" t="str">
            <v>BISA</v>
          </cell>
          <cell r="I157" t="str">
            <v>TEMA C2</v>
          </cell>
        </row>
        <row r="158">
          <cell r="A158" t="str">
            <v>A0216</v>
          </cell>
          <cell r="B158" t="str">
            <v>Devi Prastika</v>
          </cell>
          <cell r="C158">
            <v>429</v>
          </cell>
          <cell r="D158" t="str">
            <v>SAPHIRE</v>
          </cell>
          <cell r="E158">
            <v>395</v>
          </cell>
          <cell r="F158">
            <v>34</v>
          </cell>
          <cell r="G158" t="str">
            <v>TIDAK</v>
          </cell>
          <cell r="H158" t="str">
            <v>BISA</v>
          </cell>
          <cell r="I158" t="str">
            <v>TEMA C2</v>
          </cell>
        </row>
        <row r="159">
          <cell r="A159" t="str">
            <v>A1135</v>
          </cell>
          <cell r="B159" t="str">
            <v xml:space="preserve">Fanni Melia Alvionaliza </v>
          </cell>
          <cell r="C159">
            <v>123</v>
          </cell>
          <cell r="D159" t="str">
            <v>SAPHIRE</v>
          </cell>
          <cell r="E159">
            <v>65</v>
          </cell>
          <cell r="F159">
            <v>58</v>
          </cell>
          <cell r="G159" t="str">
            <v>TIDAK</v>
          </cell>
          <cell r="H159" t="str">
            <v>BISA</v>
          </cell>
          <cell r="I159" t="str">
            <v>TEMA C2</v>
          </cell>
        </row>
        <row r="160">
          <cell r="A160" t="str">
            <v>A2705</v>
          </cell>
          <cell r="B160" t="str">
            <v>Antonia Desi Endah Kristiyanti</v>
          </cell>
          <cell r="C160">
            <v>274</v>
          </cell>
          <cell r="D160" t="str">
            <v>SAPHIRE</v>
          </cell>
          <cell r="E160">
            <v>265</v>
          </cell>
          <cell r="F160">
            <v>9</v>
          </cell>
          <cell r="G160" t="str">
            <v>TIDAK</v>
          </cell>
          <cell r="H160" t="str">
            <v>BISA</v>
          </cell>
          <cell r="I160" t="str">
            <v>TEMA C2</v>
          </cell>
        </row>
        <row r="161">
          <cell r="A161" t="str">
            <v>A0244</v>
          </cell>
          <cell r="B161" t="str">
            <v>Setyaningyas Trinovitasari</v>
          </cell>
          <cell r="C161">
            <v>283</v>
          </cell>
          <cell r="D161" t="str">
            <v>SAPHIRE</v>
          </cell>
          <cell r="E161">
            <v>265</v>
          </cell>
          <cell r="F161">
            <v>18</v>
          </cell>
          <cell r="G161" t="str">
            <v>TIDAK</v>
          </cell>
          <cell r="H161" t="str">
            <v>BISA</v>
          </cell>
          <cell r="I161" t="str">
            <v>TEMA C2</v>
          </cell>
        </row>
        <row r="162">
          <cell r="A162" t="str">
            <v>A0565</v>
          </cell>
          <cell r="B162" t="str">
            <v>Pradipta Niwayani</v>
          </cell>
          <cell r="C162">
            <v>239</v>
          </cell>
          <cell r="D162" t="str">
            <v>SAPHIRE</v>
          </cell>
          <cell r="E162">
            <v>200</v>
          </cell>
          <cell r="F162">
            <v>39</v>
          </cell>
          <cell r="G162" t="str">
            <v>TIDAK</v>
          </cell>
          <cell r="H162" t="str">
            <v>BISA</v>
          </cell>
          <cell r="I162" t="str">
            <v>TEMA C2</v>
          </cell>
        </row>
        <row r="163">
          <cell r="A163" t="str">
            <v>A3305</v>
          </cell>
          <cell r="B163" t="str">
            <v>Arif Novianto</v>
          </cell>
          <cell r="C163">
            <v>302</v>
          </cell>
          <cell r="D163" t="str">
            <v>SAPHIRE</v>
          </cell>
          <cell r="E163">
            <v>265</v>
          </cell>
          <cell r="F163">
            <v>37</v>
          </cell>
          <cell r="G163" t="str">
            <v>TIDAK</v>
          </cell>
          <cell r="H163" t="str">
            <v>BISA</v>
          </cell>
          <cell r="I163" t="str">
            <v>TEMA C2</v>
          </cell>
        </row>
        <row r="164">
          <cell r="A164" t="str">
            <v>A3766</v>
          </cell>
          <cell r="B164" t="str">
            <v>Bestfebri Christy Dameria P</v>
          </cell>
          <cell r="C164">
            <v>264</v>
          </cell>
          <cell r="D164" t="str">
            <v>SAPHIRE</v>
          </cell>
          <cell r="E164">
            <v>200</v>
          </cell>
          <cell r="F164">
            <v>64</v>
          </cell>
          <cell r="G164" t="str">
            <v>TIDAK</v>
          </cell>
          <cell r="H164" t="str">
            <v>BISA</v>
          </cell>
          <cell r="I164" t="str">
            <v>TEMA C2</v>
          </cell>
        </row>
        <row r="165">
          <cell r="A165" t="str">
            <v>A4285</v>
          </cell>
          <cell r="B165" t="str">
            <v xml:space="preserve">Vino mujahidin </v>
          </cell>
          <cell r="C165">
            <v>70</v>
          </cell>
          <cell r="D165" t="str">
            <v>SAPHIRE</v>
          </cell>
          <cell r="E165">
            <v>65</v>
          </cell>
          <cell r="F165">
            <v>5</v>
          </cell>
          <cell r="G165" t="str">
            <v>TIDAK</v>
          </cell>
          <cell r="H165" t="str">
            <v>BISA</v>
          </cell>
          <cell r="I165" t="str">
            <v>TEMA C2</v>
          </cell>
        </row>
        <row r="166">
          <cell r="A166" t="str">
            <v>A3693</v>
          </cell>
          <cell r="B166" t="str">
            <v>Lense maria sitompul</v>
          </cell>
          <cell r="C166">
            <v>97</v>
          </cell>
          <cell r="D166" t="str">
            <v>SAPHIRE</v>
          </cell>
          <cell r="E166">
            <v>65</v>
          </cell>
          <cell r="F166">
            <v>32</v>
          </cell>
          <cell r="G166" t="str">
            <v>TIDAK</v>
          </cell>
          <cell r="H166" t="str">
            <v>BISA</v>
          </cell>
          <cell r="I166" t="str">
            <v>TEMA C2</v>
          </cell>
        </row>
        <row r="167">
          <cell r="A167" t="str">
            <v>A3815</v>
          </cell>
          <cell r="B167" t="str">
            <v>Andreane Amarissa</v>
          </cell>
          <cell r="C167">
            <v>236</v>
          </cell>
          <cell r="D167" t="str">
            <v>SAPHIRE</v>
          </cell>
          <cell r="E167">
            <v>200</v>
          </cell>
          <cell r="F167">
            <v>36</v>
          </cell>
          <cell r="G167" t="str">
            <v>TIDAK</v>
          </cell>
          <cell r="H167" t="str">
            <v>BISA</v>
          </cell>
          <cell r="I167" t="str">
            <v>TEMA C2</v>
          </cell>
        </row>
        <row r="168">
          <cell r="A168" t="str">
            <v>A0486</v>
          </cell>
          <cell r="B168" t="str">
            <v xml:space="preserve">Yacinta Puspitasari </v>
          </cell>
          <cell r="C168">
            <v>195</v>
          </cell>
          <cell r="D168" t="str">
            <v>SAPHIRE</v>
          </cell>
          <cell r="E168">
            <v>195</v>
          </cell>
          <cell r="F168">
            <v>0</v>
          </cell>
          <cell r="G168" t="str">
            <v>TIDAK</v>
          </cell>
          <cell r="H168" t="str">
            <v>BISA</v>
          </cell>
          <cell r="I168" t="str">
            <v>TEMA C2</v>
          </cell>
        </row>
        <row r="169">
          <cell r="A169" t="str">
            <v>A3892</v>
          </cell>
          <cell r="B169" t="str">
            <v>Raden Bonaventura Gendra Igambimata</v>
          </cell>
          <cell r="C169">
            <v>149</v>
          </cell>
          <cell r="D169" t="str">
            <v>SAPHIRE</v>
          </cell>
          <cell r="E169">
            <v>130</v>
          </cell>
          <cell r="F169">
            <v>19</v>
          </cell>
          <cell r="G169" t="str">
            <v>TIDAK</v>
          </cell>
          <cell r="H169" t="str">
            <v>BISA</v>
          </cell>
          <cell r="I169" t="str">
            <v>TEMA C2</v>
          </cell>
        </row>
        <row r="170">
          <cell r="A170" t="str">
            <v>A1089</v>
          </cell>
          <cell r="B170" t="str">
            <v xml:space="preserve">Dina Rohmatika </v>
          </cell>
          <cell r="C170">
            <v>373</v>
          </cell>
          <cell r="D170" t="str">
            <v>SAPHIRE</v>
          </cell>
          <cell r="E170">
            <v>330</v>
          </cell>
          <cell r="F170">
            <v>43</v>
          </cell>
          <cell r="G170" t="str">
            <v>TIDAK</v>
          </cell>
          <cell r="H170" t="str">
            <v>BISA</v>
          </cell>
          <cell r="I170" t="str">
            <v>TEMA C2</v>
          </cell>
        </row>
        <row r="171">
          <cell r="A171" t="str">
            <v>A3216</v>
          </cell>
          <cell r="B171" t="str">
            <v xml:space="preserve">Intan Khoirunisa Febiliana </v>
          </cell>
          <cell r="C171">
            <v>157</v>
          </cell>
          <cell r="D171" t="str">
            <v>SAPHIRE</v>
          </cell>
          <cell r="E171">
            <v>135</v>
          </cell>
          <cell r="F171">
            <v>22</v>
          </cell>
          <cell r="G171" t="str">
            <v>TIDAK</v>
          </cell>
          <cell r="H171" t="str">
            <v>BISA</v>
          </cell>
          <cell r="I171" t="str">
            <v>TEMA C2</v>
          </cell>
        </row>
        <row r="172">
          <cell r="A172" t="str">
            <v>A2300</v>
          </cell>
          <cell r="B172" t="str">
            <v>GRACE SIFRA</v>
          </cell>
          <cell r="C172">
            <v>156</v>
          </cell>
          <cell r="D172" t="str">
            <v>SAPHIRE</v>
          </cell>
          <cell r="E172">
            <v>135</v>
          </cell>
          <cell r="F172">
            <v>21</v>
          </cell>
          <cell r="G172" t="str">
            <v>TIDAK</v>
          </cell>
          <cell r="H172" t="str">
            <v>BISA</v>
          </cell>
          <cell r="I172" t="str">
            <v>TEMA C2</v>
          </cell>
        </row>
        <row r="173">
          <cell r="A173" t="str">
            <v>A4050</v>
          </cell>
          <cell r="B173" t="str">
            <v>Dita Puspita Sari</v>
          </cell>
          <cell r="C173">
            <v>132</v>
          </cell>
          <cell r="D173" t="str">
            <v>SAPHIRE</v>
          </cell>
          <cell r="E173">
            <v>130</v>
          </cell>
          <cell r="F173">
            <v>2</v>
          </cell>
          <cell r="G173" t="str">
            <v>TIDAK</v>
          </cell>
          <cell r="H173" t="str">
            <v>BISA</v>
          </cell>
          <cell r="I173" t="str">
            <v>TEMA C2</v>
          </cell>
        </row>
        <row r="174">
          <cell r="A174" t="str">
            <v>A4087</v>
          </cell>
          <cell r="B174" t="str">
            <v>Arif teguh wicaksono</v>
          </cell>
          <cell r="C174">
            <v>140</v>
          </cell>
          <cell r="D174" t="str">
            <v>SAPHIRE</v>
          </cell>
          <cell r="E174">
            <v>135</v>
          </cell>
          <cell r="F174">
            <v>5</v>
          </cell>
          <cell r="G174" t="str">
            <v>TIDAK</v>
          </cell>
          <cell r="H174" t="str">
            <v>BISA</v>
          </cell>
          <cell r="I174" t="str">
            <v>TEMA C2</v>
          </cell>
        </row>
        <row r="175">
          <cell r="A175" t="str">
            <v>A4405</v>
          </cell>
          <cell r="B175" t="str">
            <v>Salwa Ayu Wigati</v>
          </cell>
          <cell r="C175">
            <v>81</v>
          </cell>
          <cell r="D175" t="str">
            <v>SAPHIRE</v>
          </cell>
          <cell r="E175">
            <v>65</v>
          </cell>
          <cell r="F175">
            <v>16</v>
          </cell>
          <cell r="G175" t="str">
            <v>TIDAK</v>
          </cell>
          <cell r="H175" t="str">
            <v>BISA</v>
          </cell>
          <cell r="I175" t="str">
            <v>TEMA C2</v>
          </cell>
        </row>
        <row r="176">
          <cell r="A176" t="str">
            <v>A4112</v>
          </cell>
          <cell r="B176" t="str">
            <v>Veny Angelia sipayung</v>
          </cell>
          <cell r="C176">
            <v>146</v>
          </cell>
          <cell r="D176" t="str">
            <v>SAPHIRE</v>
          </cell>
          <cell r="E176">
            <v>135</v>
          </cell>
          <cell r="F176">
            <v>11</v>
          </cell>
          <cell r="G176" t="str">
            <v>TIDAK</v>
          </cell>
          <cell r="H176" t="str">
            <v>BISA</v>
          </cell>
          <cell r="I176" t="str">
            <v>TEMA C2</v>
          </cell>
        </row>
        <row r="177">
          <cell r="A177" t="str">
            <v>A2964</v>
          </cell>
          <cell r="B177" t="str">
            <v xml:space="preserve">Akhaya Arsyoga </v>
          </cell>
          <cell r="C177">
            <v>296</v>
          </cell>
          <cell r="D177" t="str">
            <v>SAPHIRE</v>
          </cell>
          <cell r="E177">
            <v>265</v>
          </cell>
          <cell r="F177">
            <v>31</v>
          </cell>
          <cell r="G177" t="str">
            <v>TIDAK</v>
          </cell>
          <cell r="H177" t="str">
            <v>BISA</v>
          </cell>
          <cell r="I177" t="str">
            <v>TEMA C2</v>
          </cell>
        </row>
        <row r="178">
          <cell r="A178" t="str">
            <v>A4322</v>
          </cell>
          <cell r="B178" t="str">
            <v>Aico Jusu</v>
          </cell>
          <cell r="C178">
            <v>135</v>
          </cell>
          <cell r="D178" t="str">
            <v>SAPHIRE</v>
          </cell>
          <cell r="E178">
            <v>130</v>
          </cell>
          <cell r="F178">
            <v>5</v>
          </cell>
          <cell r="G178" t="str">
            <v>TIDAK</v>
          </cell>
          <cell r="H178" t="str">
            <v>BISA</v>
          </cell>
          <cell r="I178" t="str">
            <v>TEMA C2</v>
          </cell>
        </row>
        <row r="179">
          <cell r="A179" t="str">
            <v>A4035</v>
          </cell>
          <cell r="B179" t="str">
            <v>Rizki Mulyawan</v>
          </cell>
          <cell r="C179">
            <v>70</v>
          </cell>
          <cell r="D179" t="str">
            <v>SAPHIRE</v>
          </cell>
          <cell r="E179">
            <v>65</v>
          </cell>
          <cell r="F179">
            <v>5</v>
          </cell>
          <cell r="G179" t="str">
            <v>TIDAK</v>
          </cell>
          <cell r="H179" t="str">
            <v>BISA</v>
          </cell>
          <cell r="I179" t="str">
            <v>TEMA C2</v>
          </cell>
        </row>
        <row r="180">
          <cell r="A180">
            <v>92259</v>
          </cell>
          <cell r="B180" t="str">
            <v xml:space="preserve">Novi Anggraini </v>
          </cell>
          <cell r="C180">
            <v>111</v>
          </cell>
          <cell r="D180" t="str">
            <v>SAPHIRE</v>
          </cell>
          <cell r="E180">
            <v>65</v>
          </cell>
          <cell r="F180">
            <v>46</v>
          </cell>
          <cell r="G180" t="str">
            <v>TIDAK</v>
          </cell>
          <cell r="H180" t="str">
            <v>BISA</v>
          </cell>
          <cell r="I180" t="str">
            <v>TEMA C2</v>
          </cell>
        </row>
        <row r="181">
          <cell r="A181" t="str">
            <v>A2899</v>
          </cell>
          <cell r="B181" t="str">
            <v>Alfath Rainey</v>
          </cell>
          <cell r="C181">
            <v>244</v>
          </cell>
          <cell r="D181" t="str">
            <v>SAPHIRE</v>
          </cell>
          <cell r="E181">
            <v>195</v>
          </cell>
          <cell r="F181">
            <v>49</v>
          </cell>
          <cell r="G181" t="str">
            <v>TIDAK</v>
          </cell>
          <cell r="H181" t="str">
            <v>BISA</v>
          </cell>
          <cell r="I181" t="str">
            <v>TEMA C2</v>
          </cell>
        </row>
        <row r="182">
          <cell r="A182" t="str">
            <v>A3265</v>
          </cell>
          <cell r="B182" t="str">
            <v>Yolanda Putri Andaresta</v>
          </cell>
          <cell r="C182">
            <v>287</v>
          </cell>
          <cell r="D182" t="str">
            <v>SAPHIRE</v>
          </cell>
          <cell r="E182">
            <v>265</v>
          </cell>
          <cell r="F182">
            <v>22</v>
          </cell>
          <cell r="G182" t="str">
            <v>TIDAK</v>
          </cell>
          <cell r="H182" t="str">
            <v>BISA</v>
          </cell>
          <cell r="I182" t="str">
            <v>TEMA C3</v>
          </cell>
        </row>
        <row r="183">
          <cell r="A183" t="str">
            <v>A2308</v>
          </cell>
          <cell r="B183" t="str">
            <v>Ayu Tri Astutik</v>
          </cell>
          <cell r="C183">
            <v>217</v>
          </cell>
          <cell r="D183" t="str">
            <v>SAPHIRE</v>
          </cell>
          <cell r="E183">
            <v>200</v>
          </cell>
          <cell r="F183">
            <v>17</v>
          </cell>
          <cell r="G183" t="str">
            <v>TIDAK</v>
          </cell>
          <cell r="H183" t="str">
            <v>BISA</v>
          </cell>
          <cell r="I183" t="str">
            <v>TEMA C3</v>
          </cell>
        </row>
        <row r="184">
          <cell r="A184" t="str">
            <v>A4129</v>
          </cell>
          <cell r="B184" t="str">
            <v xml:space="preserve">Merlinda Astuti </v>
          </cell>
          <cell r="C184">
            <v>202</v>
          </cell>
          <cell r="D184" t="str">
            <v>SAPHIRE</v>
          </cell>
          <cell r="E184">
            <v>195</v>
          </cell>
          <cell r="F184">
            <v>7</v>
          </cell>
          <cell r="G184" t="str">
            <v>TIDAK</v>
          </cell>
          <cell r="H184" t="str">
            <v>BISA</v>
          </cell>
          <cell r="I184" t="str">
            <v>TEMA C3</v>
          </cell>
        </row>
        <row r="185">
          <cell r="A185" t="str">
            <v>A3686</v>
          </cell>
          <cell r="B185" t="str">
            <v xml:space="preserve">Yuliyanti Nur Hasanah </v>
          </cell>
          <cell r="C185">
            <v>132</v>
          </cell>
          <cell r="D185" t="str">
            <v>SAPHIRE</v>
          </cell>
          <cell r="E185">
            <v>130</v>
          </cell>
          <cell r="F185">
            <v>2</v>
          </cell>
          <cell r="G185" t="str">
            <v>TIDAK</v>
          </cell>
          <cell r="H185" t="str">
            <v>BISA</v>
          </cell>
          <cell r="I185" t="str">
            <v>TEMA HAJI</v>
          </cell>
        </row>
        <row r="186">
          <cell r="A186" t="str">
            <v>A4043</v>
          </cell>
          <cell r="B186" t="str">
            <v>Tabita Kristin Lintangingtyas</v>
          </cell>
          <cell r="C186">
            <v>266</v>
          </cell>
          <cell r="D186" t="str">
            <v>SAPHIRE</v>
          </cell>
          <cell r="E186">
            <v>265</v>
          </cell>
          <cell r="F186">
            <v>1</v>
          </cell>
          <cell r="G186" t="str">
            <v>TIDAK</v>
          </cell>
          <cell r="H186" t="str">
            <v>BISA</v>
          </cell>
          <cell r="I186" t="str">
            <v>TEMA HAJI</v>
          </cell>
        </row>
        <row r="187">
          <cell r="A187" t="str">
            <v>A3654</v>
          </cell>
          <cell r="B187" t="str">
            <v>Muhamad Saifurrahman Wahid</v>
          </cell>
          <cell r="C187">
            <v>263</v>
          </cell>
          <cell r="D187" t="str">
            <v>SAPHIRE</v>
          </cell>
          <cell r="E187">
            <v>260</v>
          </cell>
          <cell r="F187">
            <v>3</v>
          </cell>
          <cell r="G187" t="str">
            <v>TIDAK</v>
          </cell>
          <cell r="H187" t="str">
            <v>BISA</v>
          </cell>
          <cell r="I187" t="str">
            <v>TEMA HAJI</v>
          </cell>
        </row>
        <row r="188">
          <cell r="A188" t="str">
            <v>A3685</v>
          </cell>
          <cell r="B188" t="str">
            <v>Henok Christovel Valentino Mewengkang</v>
          </cell>
          <cell r="C188">
            <v>390</v>
          </cell>
          <cell r="D188" t="str">
            <v>SAPHIRE</v>
          </cell>
          <cell r="E188">
            <v>265</v>
          </cell>
          <cell r="F188">
            <v>125</v>
          </cell>
          <cell r="G188" t="str">
            <v>TIDAK</v>
          </cell>
          <cell r="H188" t="str">
            <v>BISA</v>
          </cell>
          <cell r="I188" t="str">
            <v>TEMA HAJI</v>
          </cell>
        </row>
        <row r="189">
          <cell r="A189" t="str">
            <v>A4027</v>
          </cell>
          <cell r="B189" t="str">
            <v>Farhan Adrian</v>
          </cell>
          <cell r="C189">
            <v>115</v>
          </cell>
          <cell r="D189" t="str">
            <v>SAPHIRE</v>
          </cell>
          <cell r="E189">
            <v>65</v>
          </cell>
          <cell r="F189">
            <v>50</v>
          </cell>
          <cell r="G189" t="str">
            <v>TIDAK</v>
          </cell>
          <cell r="H189" t="str">
            <v>BISA</v>
          </cell>
          <cell r="I189" t="str">
            <v>TEMA HAJI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</row>
        <row r="194">
          <cell r="B194" t="str">
            <v>optel</v>
          </cell>
          <cell r="C194">
            <v>390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</row>
        <row r="195">
          <cell r="B195" t="str">
            <v>techno</v>
          </cell>
          <cell r="C195">
            <v>102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C196">
            <v>492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</row>
        <row r="197">
          <cell r="C197">
            <v>187</v>
          </cell>
          <cell r="D197">
            <v>0.38008130081300812</v>
          </cell>
          <cell r="E197">
            <v>0</v>
          </cell>
          <cell r="F197">
            <v>0</v>
          </cell>
          <cell r="G197">
            <v>0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A200" t="str">
            <v>A1400</v>
          </cell>
          <cell r="B200" t="str">
            <v>A1400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</row>
        <row r="201">
          <cell r="A201" t="str">
            <v>A2852</v>
          </cell>
          <cell r="B201" t="str">
            <v>A2852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</row>
        <row r="202">
          <cell r="A202" t="str">
            <v>A1573</v>
          </cell>
          <cell r="B202" t="str">
            <v>Niken Regina Yojana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</row>
        <row r="203">
          <cell r="A203">
            <v>91896</v>
          </cell>
          <cell r="B203" t="str">
            <v>Ruben Coda Sofiq Indonesiawan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</row>
        <row r="204">
          <cell r="A204" t="str">
            <v>A3507</v>
          </cell>
          <cell r="B204" t="str">
            <v>Gilang Irfansyah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</row>
        <row r="205">
          <cell r="A205" t="str">
            <v>A3599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</row>
        <row r="206">
          <cell r="A206" t="str">
            <v>A3301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</row>
        <row r="207">
          <cell r="A207" t="str">
            <v>A3752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</row>
        <row r="208">
          <cell r="A208" t="str">
            <v>A3358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</row>
        <row r="209">
          <cell r="A209" t="str">
            <v>A1651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</row>
        <row r="210">
          <cell r="A210" t="str">
            <v>A3547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</row>
        <row r="211">
          <cell r="A211" t="str">
            <v>A3664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</row>
        <row r="212">
          <cell r="A212" t="str">
            <v>A1025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A4036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A4152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A3145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  <row r="216">
          <cell r="A216" t="str">
            <v>A2385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</row>
        <row r="217">
          <cell r="A217" t="str">
            <v>A4138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</row>
        <row r="218">
          <cell r="A218" t="str">
            <v>A2899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</row>
        <row r="219">
          <cell r="A219" t="str">
            <v>A1366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A220" t="str">
            <v>A1362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</row>
        <row r="221">
          <cell r="A221" t="str">
            <v>A2985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</row>
        <row r="222">
          <cell r="A222" t="str">
            <v>A4112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</row>
        <row r="223">
          <cell r="A223" t="str">
            <v>A4364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</row>
        <row r="224">
          <cell r="A224" t="str">
            <v>A4422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</row>
        <row r="233"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</row>
        <row r="235"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</row>
        <row r="243"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</row>
        <row r="248"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</row>
        <row r="251"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</row>
        <row r="252"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</row>
        <row r="255"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</row>
        <row r="256"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</row>
        <row r="258"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</row>
        <row r="259"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</row>
        <row r="263"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</row>
        <row r="264"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</row>
        <row r="265"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</row>
        <row r="266"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</row>
        <row r="267"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</row>
        <row r="272"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</row>
        <row r="273"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</row>
        <row r="282"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</row>
        <row r="283"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</row>
        <row r="284"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</row>
        <row r="285"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</row>
        <row r="287"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</row>
        <row r="288"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</row>
        <row r="289"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</row>
        <row r="290">
          <cell r="C290">
            <v>0</v>
          </cell>
          <cell r="D290">
            <v>0</v>
          </cell>
          <cell r="F290">
            <v>0</v>
          </cell>
          <cell r="G290">
            <v>0</v>
          </cell>
        </row>
        <row r="291">
          <cell r="C291">
            <v>0</v>
          </cell>
          <cell r="D291">
            <v>0</v>
          </cell>
          <cell r="F291">
            <v>0</v>
          </cell>
          <cell r="G291">
            <v>0</v>
          </cell>
        </row>
        <row r="292">
          <cell r="C292">
            <v>0</v>
          </cell>
          <cell r="D292">
            <v>0</v>
          </cell>
          <cell r="F292">
            <v>0</v>
          </cell>
          <cell r="G292">
            <v>0</v>
          </cell>
        </row>
        <row r="293">
          <cell r="C293">
            <v>0</v>
          </cell>
          <cell r="D293">
            <v>0</v>
          </cell>
          <cell r="F293">
            <v>0</v>
          </cell>
          <cell r="G293">
            <v>0</v>
          </cell>
        </row>
        <row r="294">
          <cell r="C294">
            <v>0</v>
          </cell>
          <cell r="D294">
            <v>0</v>
          </cell>
          <cell r="F294">
            <v>0</v>
          </cell>
          <cell r="G294">
            <v>0</v>
          </cell>
        </row>
        <row r="295">
          <cell r="C295">
            <v>0</v>
          </cell>
          <cell r="D295">
            <v>0</v>
          </cell>
          <cell r="F295">
            <v>0</v>
          </cell>
          <cell r="G295">
            <v>0</v>
          </cell>
        </row>
        <row r="296">
          <cell r="C296">
            <v>0</v>
          </cell>
          <cell r="D296">
            <v>0</v>
          </cell>
          <cell r="F296">
            <v>0</v>
          </cell>
          <cell r="G296">
            <v>0</v>
          </cell>
        </row>
        <row r="297">
          <cell r="C297">
            <v>0</v>
          </cell>
          <cell r="D297">
            <v>0</v>
          </cell>
          <cell r="F297">
            <v>0</v>
          </cell>
          <cell r="G297">
            <v>0</v>
          </cell>
        </row>
        <row r="298">
          <cell r="C298">
            <v>0</v>
          </cell>
          <cell r="D298">
            <v>0</v>
          </cell>
          <cell r="F298">
            <v>0</v>
          </cell>
          <cell r="G298">
            <v>0</v>
          </cell>
        </row>
        <row r="299">
          <cell r="C299">
            <v>0</v>
          </cell>
          <cell r="D299">
            <v>0</v>
          </cell>
          <cell r="F299">
            <v>0</v>
          </cell>
          <cell r="G299">
            <v>0</v>
          </cell>
        </row>
        <row r="300">
          <cell r="C300">
            <v>0</v>
          </cell>
          <cell r="D300">
            <v>0</v>
          </cell>
          <cell r="F300">
            <v>0</v>
          </cell>
          <cell r="G300">
            <v>0</v>
          </cell>
        </row>
        <row r="301">
          <cell r="C301">
            <v>0</v>
          </cell>
          <cell r="D301">
            <v>0</v>
          </cell>
          <cell r="F301">
            <v>0</v>
          </cell>
          <cell r="G301">
            <v>0</v>
          </cell>
        </row>
        <row r="302">
          <cell r="C302">
            <v>0</v>
          </cell>
          <cell r="D302">
            <v>0</v>
          </cell>
          <cell r="F302">
            <v>0</v>
          </cell>
          <cell r="G302">
            <v>0</v>
          </cell>
        </row>
        <row r="303">
          <cell r="C303">
            <v>0</v>
          </cell>
          <cell r="D303">
            <v>0</v>
          </cell>
          <cell r="F303">
            <v>0</v>
          </cell>
          <cell r="G303">
            <v>0</v>
          </cell>
        </row>
        <row r="304">
          <cell r="C304">
            <v>0</v>
          </cell>
          <cell r="D304">
            <v>0</v>
          </cell>
          <cell r="F304">
            <v>0</v>
          </cell>
          <cell r="G304">
            <v>0</v>
          </cell>
        </row>
        <row r="305">
          <cell r="C305">
            <v>0</v>
          </cell>
          <cell r="D305">
            <v>0</v>
          </cell>
          <cell r="F305">
            <v>0</v>
          </cell>
          <cell r="G305">
            <v>0</v>
          </cell>
        </row>
        <row r="306">
          <cell r="C306">
            <v>0</v>
          </cell>
          <cell r="D306">
            <v>0</v>
          </cell>
          <cell r="F306">
            <v>0</v>
          </cell>
          <cell r="G306">
            <v>0</v>
          </cell>
        </row>
        <row r="307">
          <cell r="C307">
            <v>0</v>
          </cell>
          <cell r="D307">
            <v>0</v>
          </cell>
          <cell r="F307">
            <v>0</v>
          </cell>
          <cell r="G307">
            <v>0</v>
          </cell>
        </row>
        <row r="308">
          <cell r="C308">
            <v>0</v>
          </cell>
          <cell r="D308">
            <v>0</v>
          </cell>
          <cell r="F308">
            <v>0</v>
          </cell>
          <cell r="G308">
            <v>0</v>
          </cell>
        </row>
        <row r="309">
          <cell r="C309">
            <v>0</v>
          </cell>
          <cell r="D309">
            <v>0</v>
          </cell>
          <cell r="F309">
            <v>0</v>
          </cell>
          <cell r="G309">
            <v>0</v>
          </cell>
        </row>
        <row r="310">
          <cell r="C310">
            <v>0</v>
          </cell>
          <cell r="D310">
            <v>0</v>
          </cell>
          <cell r="F310">
            <v>0</v>
          </cell>
          <cell r="G310">
            <v>0</v>
          </cell>
        </row>
        <row r="311">
          <cell r="C311">
            <v>0</v>
          </cell>
          <cell r="D311">
            <v>0</v>
          </cell>
          <cell r="F311">
            <v>0</v>
          </cell>
          <cell r="G311">
            <v>0</v>
          </cell>
        </row>
        <row r="312">
          <cell r="C312">
            <v>0</v>
          </cell>
          <cell r="D312">
            <v>0</v>
          </cell>
          <cell r="F312">
            <v>0</v>
          </cell>
          <cell r="G312">
            <v>0</v>
          </cell>
        </row>
        <row r="313">
          <cell r="C313">
            <v>0</v>
          </cell>
          <cell r="D313">
            <v>0</v>
          </cell>
          <cell r="F313">
            <v>0</v>
          </cell>
          <cell r="G313">
            <v>0</v>
          </cell>
        </row>
        <row r="314">
          <cell r="C314">
            <v>0</v>
          </cell>
          <cell r="D314">
            <v>0</v>
          </cell>
          <cell r="F314">
            <v>0</v>
          </cell>
          <cell r="G314">
            <v>0</v>
          </cell>
        </row>
        <row r="315">
          <cell r="C315">
            <v>0</v>
          </cell>
          <cell r="D315">
            <v>0</v>
          </cell>
          <cell r="F315">
            <v>0</v>
          </cell>
          <cell r="G315">
            <v>0</v>
          </cell>
        </row>
        <row r="316">
          <cell r="C316">
            <v>0</v>
          </cell>
          <cell r="D316">
            <v>0</v>
          </cell>
          <cell r="F316">
            <v>0</v>
          </cell>
          <cell r="G316">
            <v>0</v>
          </cell>
        </row>
        <row r="317">
          <cell r="C317">
            <v>0</v>
          </cell>
          <cell r="D317">
            <v>0</v>
          </cell>
          <cell r="F317">
            <v>0</v>
          </cell>
          <cell r="G317">
            <v>0</v>
          </cell>
        </row>
        <row r="318">
          <cell r="C318">
            <v>0</v>
          </cell>
          <cell r="D318">
            <v>0</v>
          </cell>
          <cell r="F318">
            <v>0</v>
          </cell>
          <cell r="G318">
            <v>0</v>
          </cell>
        </row>
        <row r="319">
          <cell r="C319">
            <v>0</v>
          </cell>
          <cell r="D319">
            <v>0</v>
          </cell>
          <cell r="F319">
            <v>0</v>
          </cell>
          <cell r="G319">
            <v>0</v>
          </cell>
        </row>
        <row r="320">
          <cell r="C320">
            <v>0</v>
          </cell>
          <cell r="D320">
            <v>0</v>
          </cell>
          <cell r="F320">
            <v>0</v>
          </cell>
          <cell r="G320">
            <v>0</v>
          </cell>
        </row>
        <row r="321">
          <cell r="C321">
            <v>0</v>
          </cell>
          <cell r="D321">
            <v>0</v>
          </cell>
          <cell r="F321">
            <v>0</v>
          </cell>
          <cell r="G321">
            <v>0</v>
          </cell>
        </row>
        <row r="322">
          <cell r="C322">
            <v>0</v>
          </cell>
          <cell r="D322">
            <v>0</v>
          </cell>
          <cell r="F322">
            <v>0</v>
          </cell>
          <cell r="G322">
            <v>0</v>
          </cell>
        </row>
        <row r="323">
          <cell r="C323">
            <v>0</v>
          </cell>
          <cell r="D323">
            <v>0</v>
          </cell>
          <cell r="F323">
            <v>0</v>
          </cell>
          <cell r="G323">
            <v>0</v>
          </cell>
        </row>
        <row r="324">
          <cell r="C324">
            <v>0</v>
          </cell>
          <cell r="D324">
            <v>0</v>
          </cell>
          <cell r="F324">
            <v>0</v>
          </cell>
          <cell r="G324">
            <v>0</v>
          </cell>
        </row>
        <row r="325">
          <cell r="C325">
            <v>0</v>
          </cell>
          <cell r="D325">
            <v>0</v>
          </cell>
          <cell r="F325">
            <v>0</v>
          </cell>
          <cell r="G325">
            <v>0</v>
          </cell>
        </row>
        <row r="326">
          <cell r="C326">
            <v>0</v>
          </cell>
          <cell r="D326">
            <v>0</v>
          </cell>
          <cell r="F326">
            <v>0</v>
          </cell>
          <cell r="G326">
            <v>0</v>
          </cell>
        </row>
        <row r="327">
          <cell r="C327">
            <v>0</v>
          </cell>
          <cell r="D327">
            <v>0</v>
          </cell>
          <cell r="F327">
            <v>0</v>
          </cell>
          <cell r="G327">
            <v>0</v>
          </cell>
        </row>
        <row r="328">
          <cell r="C328">
            <v>0</v>
          </cell>
          <cell r="D328">
            <v>0</v>
          </cell>
          <cell r="F328">
            <v>0</v>
          </cell>
          <cell r="G328">
            <v>0</v>
          </cell>
        </row>
        <row r="329">
          <cell r="C329">
            <v>0</v>
          </cell>
          <cell r="D329">
            <v>0</v>
          </cell>
          <cell r="F329">
            <v>0</v>
          </cell>
          <cell r="G329">
            <v>0</v>
          </cell>
        </row>
        <row r="330">
          <cell r="C330">
            <v>0</v>
          </cell>
          <cell r="D330">
            <v>0</v>
          </cell>
          <cell r="F330">
            <v>0</v>
          </cell>
          <cell r="G330">
            <v>0</v>
          </cell>
        </row>
        <row r="331">
          <cell r="C331">
            <v>0</v>
          </cell>
          <cell r="D331">
            <v>0</v>
          </cell>
          <cell r="F331">
            <v>0</v>
          </cell>
          <cell r="G331">
            <v>0</v>
          </cell>
        </row>
        <row r="332">
          <cell r="C332">
            <v>0</v>
          </cell>
          <cell r="D332">
            <v>0</v>
          </cell>
          <cell r="F332">
            <v>0</v>
          </cell>
          <cell r="G332">
            <v>0</v>
          </cell>
        </row>
        <row r="333">
          <cell r="C333">
            <v>0</v>
          </cell>
          <cell r="D333">
            <v>0</v>
          </cell>
          <cell r="F333">
            <v>0</v>
          </cell>
          <cell r="G333">
            <v>0</v>
          </cell>
        </row>
        <row r="334">
          <cell r="C334">
            <v>0</v>
          </cell>
          <cell r="D334">
            <v>0</v>
          </cell>
          <cell r="F334">
            <v>0</v>
          </cell>
          <cell r="G334">
            <v>0</v>
          </cell>
        </row>
        <row r="335">
          <cell r="C335">
            <v>0</v>
          </cell>
          <cell r="D335">
            <v>0</v>
          </cell>
          <cell r="F335">
            <v>0</v>
          </cell>
          <cell r="G335">
            <v>0</v>
          </cell>
        </row>
        <row r="336">
          <cell r="C336">
            <v>0</v>
          </cell>
          <cell r="D336">
            <v>0</v>
          </cell>
          <cell r="F336">
            <v>0</v>
          </cell>
          <cell r="G336">
            <v>0</v>
          </cell>
        </row>
        <row r="337">
          <cell r="C337">
            <v>0</v>
          </cell>
          <cell r="D337">
            <v>0</v>
          </cell>
          <cell r="F337">
            <v>0</v>
          </cell>
          <cell r="G337">
            <v>0</v>
          </cell>
        </row>
        <row r="338">
          <cell r="C338">
            <v>0</v>
          </cell>
          <cell r="D338">
            <v>0</v>
          </cell>
          <cell r="F338">
            <v>0</v>
          </cell>
          <cell r="G338">
            <v>0</v>
          </cell>
        </row>
        <row r="339">
          <cell r="C339">
            <v>0</v>
          </cell>
          <cell r="D339">
            <v>0</v>
          </cell>
          <cell r="F339">
            <v>0</v>
          </cell>
          <cell r="G339">
            <v>0</v>
          </cell>
        </row>
        <row r="340">
          <cell r="C340">
            <v>0</v>
          </cell>
          <cell r="D340">
            <v>0</v>
          </cell>
          <cell r="F340">
            <v>0</v>
          </cell>
          <cell r="G340">
            <v>0</v>
          </cell>
        </row>
        <row r="341">
          <cell r="C341">
            <v>0</v>
          </cell>
          <cell r="D341">
            <v>0</v>
          </cell>
          <cell r="F341">
            <v>0</v>
          </cell>
          <cell r="G341">
            <v>0</v>
          </cell>
        </row>
        <row r="342">
          <cell r="C342">
            <v>0</v>
          </cell>
          <cell r="D342">
            <v>0</v>
          </cell>
          <cell r="F342">
            <v>0</v>
          </cell>
          <cell r="G342">
            <v>0</v>
          </cell>
        </row>
        <row r="343">
          <cell r="C343">
            <v>0</v>
          </cell>
          <cell r="D343">
            <v>0</v>
          </cell>
          <cell r="F343">
            <v>0</v>
          </cell>
          <cell r="G343">
            <v>0</v>
          </cell>
        </row>
        <row r="344">
          <cell r="C344">
            <v>0</v>
          </cell>
          <cell r="D344">
            <v>0</v>
          </cell>
          <cell r="F344">
            <v>0</v>
          </cell>
          <cell r="G344">
            <v>0</v>
          </cell>
        </row>
        <row r="345">
          <cell r="C345">
            <v>0</v>
          </cell>
          <cell r="D345">
            <v>0</v>
          </cell>
          <cell r="F345">
            <v>0</v>
          </cell>
          <cell r="G345">
            <v>0</v>
          </cell>
        </row>
        <row r="346">
          <cell r="C346">
            <v>0</v>
          </cell>
          <cell r="D346">
            <v>0</v>
          </cell>
          <cell r="F346">
            <v>0</v>
          </cell>
          <cell r="G346">
            <v>0</v>
          </cell>
        </row>
        <row r="347">
          <cell r="C347">
            <v>0</v>
          </cell>
          <cell r="D347">
            <v>0</v>
          </cell>
          <cell r="F347">
            <v>0</v>
          </cell>
          <cell r="G347">
            <v>0</v>
          </cell>
        </row>
        <row r="348">
          <cell r="C348">
            <v>0</v>
          </cell>
          <cell r="D348">
            <v>0</v>
          </cell>
          <cell r="F348">
            <v>0</v>
          </cell>
          <cell r="G348">
            <v>0</v>
          </cell>
        </row>
        <row r="349">
          <cell r="C349">
            <v>0</v>
          </cell>
          <cell r="D349">
            <v>0</v>
          </cell>
          <cell r="F349">
            <v>0</v>
          </cell>
          <cell r="G349">
            <v>0</v>
          </cell>
        </row>
        <row r="350">
          <cell r="C350">
            <v>0</v>
          </cell>
          <cell r="D350">
            <v>0</v>
          </cell>
          <cell r="F350">
            <v>0</v>
          </cell>
          <cell r="G350">
            <v>0</v>
          </cell>
        </row>
        <row r="351">
          <cell r="C351">
            <v>0</v>
          </cell>
          <cell r="D351">
            <v>0</v>
          </cell>
          <cell r="F351">
            <v>0</v>
          </cell>
          <cell r="G351">
            <v>0</v>
          </cell>
        </row>
        <row r="352">
          <cell r="C352">
            <v>0</v>
          </cell>
          <cell r="D352">
            <v>0</v>
          </cell>
          <cell r="F352">
            <v>0</v>
          </cell>
          <cell r="G352">
            <v>0</v>
          </cell>
        </row>
        <row r="353">
          <cell r="C353">
            <v>0</v>
          </cell>
          <cell r="D353">
            <v>0</v>
          </cell>
          <cell r="F353">
            <v>0</v>
          </cell>
          <cell r="G353">
            <v>0</v>
          </cell>
        </row>
        <row r="354">
          <cell r="C354">
            <v>0</v>
          </cell>
          <cell r="D354">
            <v>0</v>
          </cell>
          <cell r="F354">
            <v>0</v>
          </cell>
          <cell r="G354">
            <v>0</v>
          </cell>
        </row>
        <row r="355">
          <cell r="C355">
            <v>0</v>
          </cell>
          <cell r="D355">
            <v>0</v>
          </cell>
          <cell r="F355">
            <v>0</v>
          </cell>
          <cell r="G355">
            <v>0</v>
          </cell>
        </row>
        <row r="356">
          <cell r="C356">
            <v>0</v>
          </cell>
          <cell r="D356">
            <v>0</v>
          </cell>
          <cell r="F356">
            <v>0</v>
          </cell>
          <cell r="G356">
            <v>0</v>
          </cell>
        </row>
        <row r="357">
          <cell r="C357">
            <v>0</v>
          </cell>
          <cell r="D357">
            <v>0</v>
          </cell>
          <cell r="F357">
            <v>0</v>
          </cell>
          <cell r="G357">
            <v>0</v>
          </cell>
        </row>
        <row r="358">
          <cell r="C358">
            <v>0</v>
          </cell>
          <cell r="D358">
            <v>0</v>
          </cell>
          <cell r="F358">
            <v>0</v>
          </cell>
          <cell r="G358">
            <v>0</v>
          </cell>
        </row>
        <row r="359">
          <cell r="C359">
            <v>0</v>
          </cell>
          <cell r="D359">
            <v>0</v>
          </cell>
          <cell r="F359">
            <v>0</v>
          </cell>
          <cell r="G359">
            <v>0</v>
          </cell>
        </row>
        <row r="360">
          <cell r="C360">
            <v>0</v>
          </cell>
          <cell r="D360">
            <v>0</v>
          </cell>
          <cell r="F360">
            <v>0</v>
          </cell>
          <cell r="G360">
            <v>0</v>
          </cell>
        </row>
        <row r="361">
          <cell r="C361">
            <v>0</v>
          </cell>
          <cell r="D361">
            <v>0</v>
          </cell>
          <cell r="F361">
            <v>0</v>
          </cell>
          <cell r="G361">
            <v>0</v>
          </cell>
        </row>
        <row r="362">
          <cell r="C362">
            <v>0</v>
          </cell>
          <cell r="D362">
            <v>0</v>
          </cell>
          <cell r="F362">
            <v>0</v>
          </cell>
          <cell r="G362">
            <v>0</v>
          </cell>
        </row>
        <row r="363">
          <cell r="C363">
            <v>0</v>
          </cell>
          <cell r="D363">
            <v>0</v>
          </cell>
          <cell r="F363">
            <v>0</v>
          </cell>
          <cell r="G363">
            <v>0</v>
          </cell>
        </row>
        <row r="364">
          <cell r="C364">
            <v>0</v>
          </cell>
          <cell r="D364">
            <v>0</v>
          </cell>
          <cell r="F364">
            <v>0</v>
          </cell>
          <cell r="G364">
            <v>0</v>
          </cell>
        </row>
        <row r="365">
          <cell r="C365">
            <v>0</v>
          </cell>
          <cell r="D365">
            <v>0</v>
          </cell>
          <cell r="F365">
            <v>0</v>
          </cell>
          <cell r="G365">
            <v>0</v>
          </cell>
        </row>
        <row r="366">
          <cell r="C366">
            <v>0</v>
          </cell>
          <cell r="D366">
            <v>0</v>
          </cell>
          <cell r="F366">
            <v>0</v>
          </cell>
          <cell r="G366">
            <v>0</v>
          </cell>
        </row>
        <row r="367">
          <cell r="C367">
            <v>0</v>
          </cell>
          <cell r="D367">
            <v>0</v>
          </cell>
          <cell r="F367">
            <v>0</v>
          </cell>
          <cell r="G367">
            <v>0</v>
          </cell>
        </row>
        <row r="368">
          <cell r="C368">
            <v>0</v>
          </cell>
          <cell r="D368">
            <v>0</v>
          </cell>
          <cell r="F368">
            <v>0</v>
          </cell>
          <cell r="G368">
            <v>0</v>
          </cell>
        </row>
        <row r="369">
          <cell r="C369">
            <v>0</v>
          </cell>
          <cell r="D369">
            <v>0</v>
          </cell>
          <cell r="F369">
            <v>0</v>
          </cell>
          <cell r="G369">
            <v>0</v>
          </cell>
        </row>
        <row r="370">
          <cell r="C370">
            <v>0</v>
          </cell>
          <cell r="D370">
            <v>0</v>
          </cell>
          <cell r="F370">
            <v>0</v>
          </cell>
          <cell r="G370">
            <v>0</v>
          </cell>
        </row>
        <row r="371">
          <cell r="C371">
            <v>0</v>
          </cell>
          <cell r="D371">
            <v>0</v>
          </cell>
          <cell r="F371">
            <v>0</v>
          </cell>
          <cell r="G371">
            <v>0</v>
          </cell>
        </row>
        <row r="372">
          <cell r="C372">
            <v>0</v>
          </cell>
          <cell r="D372">
            <v>0</v>
          </cell>
          <cell r="F372">
            <v>0</v>
          </cell>
          <cell r="G372">
            <v>0</v>
          </cell>
        </row>
        <row r="373">
          <cell r="C373">
            <v>0</v>
          </cell>
          <cell r="D373">
            <v>0</v>
          </cell>
          <cell r="F373">
            <v>0</v>
          </cell>
          <cell r="G373">
            <v>0</v>
          </cell>
        </row>
        <row r="374">
          <cell r="C374">
            <v>0</v>
          </cell>
          <cell r="D374">
            <v>0</v>
          </cell>
          <cell r="F374">
            <v>0</v>
          </cell>
          <cell r="G374">
            <v>0</v>
          </cell>
        </row>
        <row r="375">
          <cell r="C375">
            <v>0</v>
          </cell>
          <cell r="D375">
            <v>0</v>
          </cell>
          <cell r="F375">
            <v>0</v>
          </cell>
          <cell r="G375">
            <v>0</v>
          </cell>
        </row>
        <row r="376">
          <cell r="C376">
            <v>0</v>
          </cell>
          <cell r="D376">
            <v>0</v>
          </cell>
          <cell r="F376">
            <v>0</v>
          </cell>
          <cell r="G376">
            <v>0</v>
          </cell>
        </row>
        <row r="377">
          <cell r="C377">
            <v>0</v>
          </cell>
          <cell r="D377">
            <v>0</v>
          </cell>
          <cell r="F377">
            <v>0</v>
          </cell>
          <cell r="G377">
            <v>0</v>
          </cell>
        </row>
        <row r="378">
          <cell r="C378">
            <v>0</v>
          </cell>
          <cell r="D378">
            <v>0</v>
          </cell>
          <cell r="F378">
            <v>0</v>
          </cell>
          <cell r="G378">
            <v>0</v>
          </cell>
        </row>
        <row r="379">
          <cell r="C379">
            <v>0</v>
          </cell>
          <cell r="D379">
            <v>0</v>
          </cell>
          <cell r="F379">
            <v>0</v>
          </cell>
          <cell r="G379">
            <v>0</v>
          </cell>
        </row>
        <row r="380">
          <cell r="C380">
            <v>0</v>
          </cell>
          <cell r="D380">
            <v>0</v>
          </cell>
          <cell r="F380">
            <v>0</v>
          </cell>
          <cell r="G380">
            <v>0</v>
          </cell>
        </row>
        <row r="381">
          <cell r="C381">
            <v>0</v>
          </cell>
          <cell r="D381">
            <v>0</v>
          </cell>
          <cell r="F381">
            <v>0</v>
          </cell>
          <cell r="G381">
            <v>0</v>
          </cell>
        </row>
        <row r="382">
          <cell r="C382">
            <v>0</v>
          </cell>
          <cell r="D382">
            <v>0</v>
          </cell>
          <cell r="F382">
            <v>0</v>
          </cell>
          <cell r="G382">
            <v>0</v>
          </cell>
        </row>
        <row r="383">
          <cell r="C383">
            <v>0</v>
          </cell>
          <cell r="D383">
            <v>0</v>
          </cell>
          <cell r="F383">
            <v>0</v>
          </cell>
          <cell r="G383">
            <v>0</v>
          </cell>
        </row>
        <row r="384">
          <cell r="C384">
            <v>0</v>
          </cell>
          <cell r="D384">
            <v>0</v>
          </cell>
          <cell r="F384">
            <v>0</v>
          </cell>
          <cell r="G384">
            <v>0</v>
          </cell>
        </row>
        <row r="385">
          <cell r="C385">
            <v>0</v>
          </cell>
          <cell r="D385">
            <v>0</v>
          </cell>
          <cell r="F385">
            <v>0</v>
          </cell>
          <cell r="G385">
            <v>0</v>
          </cell>
        </row>
        <row r="386">
          <cell r="C386">
            <v>0</v>
          </cell>
          <cell r="D386">
            <v>0</v>
          </cell>
          <cell r="F386">
            <v>0</v>
          </cell>
          <cell r="G386">
            <v>0</v>
          </cell>
        </row>
        <row r="387">
          <cell r="C387">
            <v>0</v>
          </cell>
          <cell r="D387">
            <v>0</v>
          </cell>
          <cell r="F387">
            <v>0</v>
          </cell>
          <cell r="G387">
            <v>0</v>
          </cell>
        </row>
        <row r="388">
          <cell r="C388">
            <v>0</v>
          </cell>
          <cell r="D388">
            <v>0</v>
          </cell>
          <cell r="F388">
            <v>0</v>
          </cell>
          <cell r="G388">
            <v>0</v>
          </cell>
        </row>
        <row r="389">
          <cell r="C389">
            <v>0</v>
          </cell>
          <cell r="D389">
            <v>0</v>
          </cell>
          <cell r="F389">
            <v>0</v>
          </cell>
          <cell r="G389">
            <v>0</v>
          </cell>
        </row>
        <row r="390">
          <cell r="C390">
            <v>0</v>
          </cell>
          <cell r="D390">
            <v>0</v>
          </cell>
          <cell r="F390">
            <v>0</v>
          </cell>
          <cell r="G390">
            <v>0</v>
          </cell>
        </row>
        <row r="391">
          <cell r="C391">
            <v>0</v>
          </cell>
          <cell r="D391">
            <v>0</v>
          </cell>
          <cell r="F391">
            <v>0</v>
          </cell>
          <cell r="G391">
            <v>0</v>
          </cell>
        </row>
        <row r="392">
          <cell r="C392">
            <v>0</v>
          </cell>
          <cell r="D392">
            <v>0</v>
          </cell>
          <cell r="F392">
            <v>0</v>
          </cell>
          <cell r="G392">
            <v>0</v>
          </cell>
        </row>
        <row r="393">
          <cell r="C393">
            <v>0</v>
          </cell>
          <cell r="D393">
            <v>0</v>
          </cell>
          <cell r="F393">
            <v>0</v>
          </cell>
          <cell r="G393">
            <v>0</v>
          </cell>
        </row>
        <row r="394">
          <cell r="C394">
            <v>0</v>
          </cell>
          <cell r="D394">
            <v>0</v>
          </cell>
          <cell r="F394">
            <v>0</v>
          </cell>
          <cell r="G394">
            <v>0</v>
          </cell>
        </row>
        <row r="395">
          <cell r="C395">
            <v>0</v>
          </cell>
          <cell r="D395">
            <v>0</v>
          </cell>
          <cell r="F395">
            <v>0</v>
          </cell>
          <cell r="G395">
            <v>0</v>
          </cell>
        </row>
        <row r="396">
          <cell r="C396">
            <v>0</v>
          </cell>
          <cell r="D396">
            <v>0</v>
          </cell>
          <cell r="F396">
            <v>0</v>
          </cell>
          <cell r="G396">
            <v>0</v>
          </cell>
        </row>
        <row r="397">
          <cell r="C397">
            <v>0</v>
          </cell>
          <cell r="D397">
            <v>0</v>
          </cell>
          <cell r="F397">
            <v>0</v>
          </cell>
          <cell r="G397">
            <v>0</v>
          </cell>
        </row>
        <row r="398">
          <cell r="C398">
            <v>0</v>
          </cell>
          <cell r="D398">
            <v>0</v>
          </cell>
          <cell r="F398">
            <v>0</v>
          </cell>
          <cell r="G398">
            <v>0</v>
          </cell>
        </row>
        <row r="399">
          <cell r="C399">
            <v>0</v>
          </cell>
          <cell r="D399">
            <v>0</v>
          </cell>
          <cell r="F399">
            <v>0</v>
          </cell>
          <cell r="G399">
            <v>0</v>
          </cell>
        </row>
        <row r="400">
          <cell r="C400">
            <v>0</v>
          </cell>
          <cell r="D400">
            <v>0</v>
          </cell>
          <cell r="F400">
            <v>0</v>
          </cell>
          <cell r="G400">
            <v>0</v>
          </cell>
        </row>
        <row r="401">
          <cell r="C401">
            <v>0</v>
          </cell>
          <cell r="D401">
            <v>0</v>
          </cell>
          <cell r="F401">
            <v>0</v>
          </cell>
          <cell r="G401">
            <v>0</v>
          </cell>
        </row>
        <row r="402">
          <cell r="C402">
            <v>0</v>
          </cell>
          <cell r="D402">
            <v>0</v>
          </cell>
          <cell r="F402">
            <v>0</v>
          </cell>
          <cell r="G402">
            <v>0</v>
          </cell>
        </row>
        <row r="403">
          <cell r="C403">
            <v>0</v>
          </cell>
          <cell r="D403">
            <v>0</v>
          </cell>
          <cell r="F403">
            <v>0</v>
          </cell>
          <cell r="G403">
            <v>0</v>
          </cell>
        </row>
        <row r="404">
          <cell r="C404">
            <v>0</v>
          </cell>
          <cell r="D404">
            <v>0</v>
          </cell>
          <cell r="F404">
            <v>0</v>
          </cell>
          <cell r="G404">
            <v>0</v>
          </cell>
        </row>
        <row r="405">
          <cell r="C405">
            <v>0</v>
          </cell>
          <cell r="D405">
            <v>0</v>
          </cell>
          <cell r="F405">
            <v>0</v>
          </cell>
          <cell r="G405">
            <v>0</v>
          </cell>
        </row>
        <row r="406">
          <cell r="C406">
            <v>0</v>
          </cell>
          <cell r="D406">
            <v>0</v>
          </cell>
          <cell r="F406">
            <v>0</v>
          </cell>
          <cell r="G406">
            <v>0</v>
          </cell>
        </row>
        <row r="407">
          <cell r="C407">
            <v>0</v>
          </cell>
          <cell r="D407">
            <v>0</v>
          </cell>
          <cell r="F407">
            <v>0</v>
          </cell>
          <cell r="G407">
            <v>0</v>
          </cell>
        </row>
        <row r="408">
          <cell r="C408">
            <v>0</v>
          </cell>
          <cell r="D408">
            <v>0</v>
          </cell>
          <cell r="F408">
            <v>0</v>
          </cell>
          <cell r="G408">
            <v>0</v>
          </cell>
        </row>
        <row r="409">
          <cell r="C409">
            <v>0</v>
          </cell>
          <cell r="D409">
            <v>0</v>
          </cell>
          <cell r="F409">
            <v>0</v>
          </cell>
          <cell r="G409">
            <v>0</v>
          </cell>
        </row>
        <row r="410">
          <cell r="C410">
            <v>0</v>
          </cell>
          <cell r="D410">
            <v>0</v>
          </cell>
          <cell r="F410">
            <v>0</v>
          </cell>
          <cell r="G410">
            <v>0</v>
          </cell>
        </row>
        <row r="411">
          <cell r="C411">
            <v>0</v>
          </cell>
          <cell r="D411">
            <v>0</v>
          </cell>
          <cell r="F411">
            <v>0</v>
          </cell>
          <cell r="G411">
            <v>0</v>
          </cell>
        </row>
        <row r="412">
          <cell r="C412">
            <v>0</v>
          </cell>
          <cell r="D412">
            <v>0</v>
          </cell>
          <cell r="F412">
            <v>0</v>
          </cell>
          <cell r="G412">
            <v>0</v>
          </cell>
        </row>
        <row r="413">
          <cell r="C413">
            <v>0</v>
          </cell>
          <cell r="D413">
            <v>0</v>
          </cell>
          <cell r="F413">
            <v>0</v>
          </cell>
          <cell r="G413">
            <v>0</v>
          </cell>
        </row>
        <row r="414">
          <cell r="C414">
            <v>0</v>
          </cell>
          <cell r="D414">
            <v>0</v>
          </cell>
          <cell r="F414">
            <v>0</v>
          </cell>
          <cell r="G414">
            <v>0</v>
          </cell>
        </row>
        <row r="415">
          <cell r="C415">
            <v>0</v>
          </cell>
          <cell r="D415">
            <v>0</v>
          </cell>
          <cell r="F415">
            <v>0</v>
          </cell>
          <cell r="G415">
            <v>0</v>
          </cell>
        </row>
        <row r="416">
          <cell r="C416">
            <v>0</v>
          </cell>
          <cell r="D416">
            <v>0</v>
          </cell>
          <cell r="F416">
            <v>0</v>
          </cell>
          <cell r="G416">
            <v>0</v>
          </cell>
        </row>
        <row r="417">
          <cell r="C417">
            <v>0</v>
          </cell>
          <cell r="D417">
            <v>0</v>
          </cell>
          <cell r="F417">
            <v>0</v>
          </cell>
          <cell r="G417">
            <v>0</v>
          </cell>
        </row>
        <row r="418">
          <cell r="C418">
            <v>0</v>
          </cell>
          <cell r="D418">
            <v>0</v>
          </cell>
          <cell r="F418">
            <v>0</v>
          </cell>
          <cell r="G418">
            <v>0</v>
          </cell>
        </row>
        <row r="419">
          <cell r="C419">
            <v>0</v>
          </cell>
          <cell r="D419">
            <v>0</v>
          </cell>
          <cell r="F419">
            <v>0</v>
          </cell>
          <cell r="G419">
            <v>0</v>
          </cell>
        </row>
        <row r="420">
          <cell r="C420">
            <v>0</v>
          </cell>
          <cell r="D420">
            <v>0</v>
          </cell>
          <cell r="F420">
            <v>0</v>
          </cell>
          <cell r="G420">
            <v>0</v>
          </cell>
        </row>
        <row r="421">
          <cell r="C421">
            <v>0</v>
          </cell>
          <cell r="D421">
            <v>0</v>
          </cell>
          <cell r="F421">
            <v>0</v>
          </cell>
          <cell r="G421">
            <v>0</v>
          </cell>
        </row>
        <row r="422">
          <cell r="C422">
            <v>0</v>
          </cell>
          <cell r="D422">
            <v>0</v>
          </cell>
          <cell r="F422">
            <v>0</v>
          </cell>
          <cell r="G422">
            <v>0</v>
          </cell>
        </row>
        <row r="423">
          <cell r="C423">
            <v>0</v>
          </cell>
          <cell r="D423">
            <v>0</v>
          </cell>
          <cell r="F423">
            <v>0</v>
          </cell>
          <cell r="G423">
            <v>0</v>
          </cell>
        </row>
        <row r="424">
          <cell r="C424">
            <v>0</v>
          </cell>
          <cell r="D424">
            <v>0</v>
          </cell>
          <cell r="F424">
            <v>0</v>
          </cell>
          <cell r="G424">
            <v>0</v>
          </cell>
        </row>
        <row r="425">
          <cell r="C425">
            <v>0</v>
          </cell>
          <cell r="D425">
            <v>0</v>
          </cell>
          <cell r="F425">
            <v>0</v>
          </cell>
          <cell r="G425">
            <v>0</v>
          </cell>
        </row>
        <row r="426">
          <cell r="C426">
            <v>0</v>
          </cell>
          <cell r="D426">
            <v>0</v>
          </cell>
          <cell r="F426">
            <v>0</v>
          </cell>
          <cell r="G426">
            <v>0</v>
          </cell>
        </row>
        <row r="427">
          <cell r="C427">
            <v>0</v>
          </cell>
          <cell r="D427">
            <v>0</v>
          </cell>
          <cell r="F427">
            <v>0</v>
          </cell>
          <cell r="G427">
            <v>0</v>
          </cell>
        </row>
        <row r="428">
          <cell r="C428">
            <v>0</v>
          </cell>
          <cell r="D428">
            <v>0</v>
          </cell>
          <cell r="F428">
            <v>0</v>
          </cell>
          <cell r="G428">
            <v>0</v>
          </cell>
        </row>
        <row r="429">
          <cell r="C429">
            <v>0</v>
          </cell>
          <cell r="D429">
            <v>0</v>
          </cell>
          <cell r="F429">
            <v>0</v>
          </cell>
          <cell r="G429">
            <v>0</v>
          </cell>
        </row>
        <row r="430">
          <cell r="C430">
            <v>0</v>
          </cell>
          <cell r="D430">
            <v>0</v>
          </cell>
          <cell r="F430">
            <v>0</v>
          </cell>
          <cell r="G430">
            <v>0</v>
          </cell>
        </row>
        <row r="431">
          <cell r="C431">
            <v>0</v>
          </cell>
          <cell r="D431">
            <v>0</v>
          </cell>
          <cell r="F431">
            <v>0</v>
          </cell>
          <cell r="G431">
            <v>0</v>
          </cell>
        </row>
        <row r="432">
          <cell r="C432">
            <v>0</v>
          </cell>
          <cell r="D432">
            <v>0</v>
          </cell>
          <cell r="F432">
            <v>0</v>
          </cell>
          <cell r="G432">
            <v>0</v>
          </cell>
        </row>
        <row r="433">
          <cell r="C433">
            <v>0</v>
          </cell>
          <cell r="D433">
            <v>0</v>
          </cell>
          <cell r="F433">
            <v>0</v>
          </cell>
          <cell r="G433">
            <v>0</v>
          </cell>
        </row>
        <row r="434">
          <cell r="C434">
            <v>0</v>
          </cell>
          <cell r="D434">
            <v>0</v>
          </cell>
          <cell r="F434">
            <v>0</v>
          </cell>
          <cell r="G434">
            <v>0</v>
          </cell>
        </row>
        <row r="435">
          <cell r="C435">
            <v>0</v>
          </cell>
          <cell r="D435">
            <v>0</v>
          </cell>
          <cell r="F435">
            <v>0</v>
          </cell>
          <cell r="G435">
            <v>0</v>
          </cell>
        </row>
        <row r="436">
          <cell r="C436">
            <v>0</v>
          </cell>
          <cell r="D436">
            <v>0</v>
          </cell>
          <cell r="F436">
            <v>0</v>
          </cell>
          <cell r="G436">
            <v>0</v>
          </cell>
        </row>
        <row r="437">
          <cell r="C437">
            <v>0</v>
          </cell>
          <cell r="D437">
            <v>0</v>
          </cell>
          <cell r="F437">
            <v>0</v>
          </cell>
          <cell r="G437">
            <v>0</v>
          </cell>
        </row>
        <row r="438">
          <cell r="C438">
            <v>0</v>
          </cell>
          <cell r="D438">
            <v>0</v>
          </cell>
          <cell r="F438">
            <v>0</v>
          </cell>
          <cell r="G438">
            <v>0</v>
          </cell>
        </row>
        <row r="439">
          <cell r="C439">
            <v>0</v>
          </cell>
          <cell r="D439">
            <v>0</v>
          </cell>
          <cell r="F439">
            <v>0</v>
          </cell>
          <cell r="G439">
            <v>0</v>
          </cell>
        </row>
        <row r="440">
          <cell r="C440">
            <v>0</v>
          </cell>
          <cell r="D440">
            <v>0</v>
          </cell>
          <cell r="F440">
            <v>0</v>
          </cell>
          <cell r="G440">
            <v>0</v>
          </cell>
        </row>
        <row r="441">
          <cell r="C441">
            <v>0</v>
          </cell>
          <cell r="D441">
            <v>0</v>
          </cell>
          <cell r="F441">
            <v>0</v>
          </cell>
          <cell r="G441">
            <v>0</v>
          </cell>
        </row>
        <row r="442">
          <cell r="C442">
            <v>0</v>
          </cell>
          <cell r="D442">
            <v>0</v>
          </cell>
          <cell r="F442">
            <v>0</v>
          </cell>
          <cell r="G442">
            <v>0</v>
          </cell>
        </row>
        <row r="443">
          <cell r="C443">
            <v>0</v>
          </cell>
          <cell r="D443">
            <v>0</v>
          </cell>
          <cell r="F443">
            <v>0</v>
          </cell>
          <cell r="G443">
            <v>0</v>
          </cell>
        </row>
        <row r="444">
          <cell r="C444">
            <v>0</v>
          </cell>
          <cell r="D444">
            <v>0</v>
          </cell>
          <cell r="F444">
            <v>0</v>
          </cell>
          <cell r="G444">
            <v>0</v>
          </cell>
        </row>
        <row r="445">
          <cell r="C445">
            <v>0</v>
          </cell>
          <cell r="D445">
            <v>0</v>
          </cell>
          <cell r="F445">
            <v>0</v>
          </cell>
          <cell r="G445">
            <v>0</v>
          </cell>
        </row>
        <row r="446">
          <cell r="C446">
            <v>0</v>
          </cell>
          <cell r="D446">
            <v>0</v>
          </cell>
          <cell r="F446">
            <v>0</v>
          </cell>
          <cell r="G446">
            <v>0</v>
          </cell>
        </row>
        <row r="447">
          <cell r="C447">
            <v>0</v>
          </cell>
          <cell r="D447">
            <v>0</v>
          </cell>
          <cell r="F447">
            <v>0</v>
          </cell>
          <cell r="G447">
            <v>0</v>
          </cell>
        </row>
        <row r="448">
          <cell r="C448">
            <v>0</v>
          </cell>
          <cell r="D448">
            <v>0</v>
          </cell>
          <cell r="F448">
            <v>0</v>
          </cell>
          <cell r="G448">
            <v>0</v>
          </cell>
        </row>
        <row r="449">
          <cell r="C449">
            <v>0</v>
          </cell>
          <cell r="D449">
            <v>0</v>
          </cell>
          <cell r="F449">
            <v>0</v>
          </cell>
          <cell r="G449">
            <v>0</v>
          </cell>
        </row>
        <row r="450">
          <cell r="C450">
            <v>0</v>
          </cell>
          <cell r="D450">
            <v>0</v>
          </cell>
          <cell r="F450">
            <v>0</v>
          </cell>
          <cell r="G450">
            <v>0</v>
          </cell>
        </row>
        <row r="451">
          <cell r="C451">
            <v>0</v>
          </cell>
          <cell r="D451">
            <v>0</v>
          </cell>
          <cell r="F451">
            <v>0</v>
          </cell>
          <cell r="G451">
            <v>0</v>
          </cell>
        </row>
        <row r="452">
          <cell r="C452">
            <v>0</v>
          </cell>
          <cell r="D452">
            <v>0</v>
          </cell>
          <cell r="F452">
            <v>0</v>
          </cell>
          <cell r="G452">
            <v>0</v>
          </cell>
        </row>
        <row r="453">
          <cell r="C453">
            <v>0</v>
          </cell>
          <cell r="D453">
            <v>0</v>
          </cell>
          <cell r="F453">
            <v>0</v>
          </cell>
          <cell r="G453">
            <v>0</v>
          </cell>
        </row>
        <row r="454">
          <cell r="C454">
            <v>0</v>
          </cell>
          <cell r="D454">
            <v>0</v>
          </cell>
          <cell r="F454">
            <v>0</v>
          </cell>
          <cell r="G454">
            <v>0</v>
          </cell>
        </row>
        <row r="455">
          <cell r="C455">
            <v>0</v>
          </cell>
          <cell r="D455">
            <v>0</v>
          </cell>
          <cell r="F455">
            <v>0</v>
          </cell>
          <cell r="G455">
            <v>0</v>
          </cell>
        </row>
        <row r="456">
          <cell r="C456">
            <v>0</v>
          </cell>
          <cell r="D456">
            <v>0</v>
          </cell>
          <cell r="F456">
            <v>0</v>
          </cell>
          <cell r="G456">
            <v>0</v>
          </cell>
        </row>
        <row r="457">
          <cell r="C457">
            <v>0</v>
          </cell>
          <cell r="D457">
            <v>0</v>
          </cell>
          <cell r="F457">
            <v>0</v>
          </cell>
          <cell r="G457">
            <v>0</v>
          </cell>
        </row>
        <row r="458">
          <cell r="C458">
            <v>0</v>
          </cell>
          <cell r="D458">
            <v>0</v>
          </cell>
          <cell r="F458">
            <v>0</v>
          </cell>
          <cell r="G458">
            <v>0</v>
          </cell>
        </row>
        <row r="459">
          <cell r="C459">
            <v>0</v>
          </cell>
          <cell r="D459">
            <v>0</v>
          </cell>
          <cell r="F459">
            <v>0</v>
          </cell>
          <cell r="G459">
            <v>0</v>
          </cell>
        </row>
        <row r="460">
          <cell r="C460">
            <v>0</v>
          </cell>
          <cell r="D460">
            <v>0</v>
          </cell>
          <cell r="F460">
            <v>0</v>
          </cell>
          <cell r="G460">
            <v>0</v>
          </cell>
        </row>
        <row r="461">
          <cell r="C461">
            <v>0</v>
          </cell>
          <cell r="D461">
            <v>0</v>
          </cell>
          <cell r="F461">
            <v>0</v>
          </cell>
          <cell r="G461">
            <v>0</v>
          </cell>
        </row>
        <row r="462">
          <cell r="C462">
            <v>0</v>
          </cell>
          <cell r="D462">
            <v>0</v>
          </cell>
          <cell r="F462">
            <v>0</v>
          </cell>
          <cell r="G462">
            <v>0</v>
          </cell>
        </row>
        <row r="463">
          <cell r="C463">
            <v>0</v>
          </cell>
          <cell r="D463">
            <v>0</v>
          </cell>
          <cell r="F463">
            <v>0</v>
          </cell>
          <cell r="G463">
            <v>0</v>
          </cell>
        </row>
        <row r="464">
          <cell r="C464">
            <v>0</v>
          </cell>
          <cell r="D464">
            <v>0</v>
          </cell>
          <cell r="F464">
            <v>0</v>
          </cell>
          <cell r="G464">
            <v>0</v>
          </cell>
        </row>
        <row r="465">
          <cell r="C465">
            <v>0</v>
          </cell>
          <cell r="D465">
            <v>0</v>
          </cell>
          <cell r="F465">
            <v>0</v>
          </cell>
          <cell r="G465">
            <v>0</v>
          </cell>
        </row>
        <row r="466">
          <cell r="C466">
            <v>0</v>
          </cell>
          <cell r="D466">
            <v>0</v>
          </cell>
          <cell r="F466">
            <v>0</v>
          </cell>
          <cell r="G466">
            <v>0</v>
          </cell>
        </row>
        <row r="467">
          <cell r="C467">
            <v>0</v>
          </cell>
          <cell r="D467">
            <v>0</v>
          </cell>
          <cell r="F467">
            <v>0</v>
          </cell>
          <cell r="G467">
            <v>0</v>
          </cell>
        </row>
        <row r="468">
          <cell r="C468">
            <v>0</v>
          </cell>
          <cell r="D468">
            <v>0</v>
          </cell>
          <cell r="F468">
            <v>0</v>
          </cell>
          <cell r="G468">
            <v>0</v>
          </cell>
        </row>
        <row r="469">
          <cell r="C469">
            <v>0</v>
          </cell>
          <cell r="D469">
            <v>0</v>
          </cell>
          <cell r="F469">
            <v>0</v>
          </cell>
          <cell r="G469">
            <v>0</v>
          </cell>
        </row>
        <row r="470">
          <cell r="C470">
            <v>0</v>
          </cell>
          <cell r="D470">
            <v>0</v>
          </cell>
          <cell r="F470">
            <v>0</v>
          </cell>
          <cell r="G470">
            <v>0</v>
          </cell>
        </row>
        <row r="471">
          <cell r="C471">
            <v>0</v>
          </cell>
          <cell r="D471">
            <v>0</v>
          </cell>
          <cell r="F471">
            <v>0</v>
          </cell>
          <cell r="G471">
            <v>0</v>
          </cell>
        </row>
        <row r="472">
          <cell r="C472">
            <v>0</v>
          </cell>
          <cell r="D472">
            <v>0</v>
          </cell>
          <cell r="F472">
            <v>0</v>
          </cell>
          <cell r="G472">
            <v>0</v>
          </cell>
        </row>
        <row r="473">
          <cell r="C473">
            <v>0</v>
          </cell>
          <cell r="D473">
            <v>0</v>
          </cell>
          <cell r="F473">
            <v>0</v>
          </cell>
          <cell r="G473">
            <v>0</v>
          </cell>
        </row>
        <row r="474">
          <cell r="C474">
            <v>0</v>
          </cell>
          <cell r="D474">
            <v>0</v>
          </cell>
          <cell r="F474">
            <v>0</v>
          </cell>
          <cell r="G474">
            <v>0</v>
          </cell>
        </row>
        <row r="475">
          <cell r="C475">
            <v>0</v>
          </cell>
          <cell r="D475">
            <v>0</v>
          </cell>
          <cell r="F475">
            <v>0</v>
          </cell>
          <cell r="G475">
            <v>0</v>
          </cell>
        </row>
        <row r="476">
          <cell r="C476">
            <v>0</v>
          </cell>
          <cell r="D476">
            <v>0</v>
          </cell>
          <cell r="F476">
            <v>0</v>
          </cell>
          <cell r="G476">
            <v>0</v>
          </cell>
        </row>
        <row r="477">
          <cell r="C477">
            <v>0</v>
          </cell>
          <cell r="D477">
            <v>0</v>
          </cell>
          <cell r="F477">
            <v>0</v>
          </cell>
          <cell r="G477">
            <v>0</v>
          </cell>
        </row>
        <row r="478">
          <cell r="C478">
            <v>0</v>
          </cell>
          <cell r="D478">
            <v>0</v>
          </cell>
          <cell r="F478">
            <v>0</v>
          </cell>
          <cell r="G478">
            <v>0</v>
          </cell>
        </row>
        <row r="479">
          <cell r="C479">
            <v>0</v>
          </cell>
          <cell r="D479">
            <v>0</v>
          </cell>
          <cell r="F479">
            <v>0</v>
          </cell>
          <cell r="G479">
            <v>0</v>
          </cell>
        </row>
        <row r="480">
          <cell r="C480">
            <v>0</v>
          </cell>
          <cell r="D480">
            <v>0</v>
          </cell>
          <cell r="F480">
            <v>0</v>
          </cell>
          <cell r="G480">
            <v>0</v>
          </cell>
        </row>
        <row r="481">
          <cell r="C481">
            <v>0</v>
          </cell>
          <cell r="D481">
            <v>0</v>
          </cell>
          <cell r="F481">
            <v>0</v>
          </cell>
          <cell r="G481">
            <v>0</v>
          </cell>
        </row>
        <row r="482">
          <cell r="C482">
            <v>0</v>
          </cell>
          <cell r="D482">
            <v>0</v>
          </cell>
          <cell r="F482">
            <v>0</v>
          </cell>
          <cell r="G482">
            <v>0</v>
          </cell>
        </row>
        <row r="483">
          <cell r="C483">
            <v>0</v>
          </cell>
          <cell r="D483">
            <v>0</v>
          </cell>
          <cell r="F483">
            <v>0</v>
          </cell>
          <cell r="G483">
            <v>0</v>
          </cell>
        </row>
        <row r="484">
          <cell r="C484">
            <v>0</v>
          </cell>
          <cell r="D484">
            <v>0</v>
          </cell>
          <cell r="F484">
            <v>0</v>
          </cell>
          <cell r="G484">
            <v>0</v>
          </cell>
        </row>
        <row r="485">
          <cell r="C485">
            <v>0</v>
          </cell>
          <cell r="D485">
            <v>0</v>
          </cell>
          <cell r="F485">
            <v>0</v>
          </cell>
          <cell r="G485">
            <v>0</v>
          </cell>
        </row>
        <row r="486">
          <cell r="C486">
            <v>0</v>
          </cell>
          <cell r="D486">
            <v>0</v>
          </cell>
          <cell r="F486">
            <v>0</v>
          </cell>
          <cell r="G486">
            <v>0</v>
          </cell>
        </row>
        <row r="487">
          <cell r="C487">
            <v>0</v>
          </cell>
          <cell r="D487">
            <v>0</v>
          </cell>
          <cell r="F487">
            <v>0</v>
          </cell>
          <cell r="G487">
            <v>0</v>
          </cell>
        </row>
        <row r="488">
          <cell r="C488">
            <v>0</v>
          </cell>
          <cell r="D488">
            <v>0</v>
          </cell>
          <cell r="F488">
            <v>0</v>
          </cell>
          <cell r="G488">
            <v>0</v>
          </cell>
        </row>
        <row r="489">
          <cell r="C489">
            <v>0</v>
          </cell>
          <cell r="D489">
            <v>0</v>
          </cell>
          <cell r="F489">
            <v>0</v>
          </cell>
          <cell r="G489">
            <v>0</v>
          </cell>
        </row>
        <row r="490">
          <cell r="C490">
            <v>0</v>
          </cell>
          <cell r="D490">
            <v>0</v>
          </cell>
          <cell r="F490">
            <v>0</v>
          </cell>
          <cell r="G490">
            <v>0</v>
          </cell>
        </row>
        <row r="491">
          <cell r="C491">
            <v>0</v>
          </cell>
          <cell r="D491">
            <v>0</v>
          </cell>
          <cell r="F491">
            <v>0</v>
          </cell>
          <cell r="G491">
            <v>0</v>
          </cell>
        </row>
        <row r="492">
          <cell r="C492">
            <v>0</v>
          </cell>
          <cell r="D492">
            <v>0</v>
          </cell>
          <cell r="F492">
            <v>0</v>
          </cell>
          <cell r="G492">
            <v>0</v>
          </cell>
        </row>
        <row r="493">
          <cell r="C493">
            <v>0</v>
          </cell>
          <cell r="D493">
            <v>0</v>
          </cell>
          <cell r="F493">
            <v>0</v>
          </cell>
          <cell r="G493">
            <v>0</v>
          </cell>
        </row>
        <row r="494">
          <cell r="C494">
            <v>0</v>
          </cell>
          <cell r="D494">
            <v>0</v>
          </cell>
          <cell r="F494">
            <v>0</v>
          </cell>
          <cell r="G494">
            <v>0</v>
          </cell>
        </row>
        <row r="495">
          <cell r="C495">
            <v>0</v>
          </cell>
          <cell r="D495">
            <v>0</v>
          </cell>
          <cell r="F495">
            <v>0</v>
          </cell>
          <cell r="G495">
            <v>0</v>
          </cell>
        </row>
        <row r="496">
          <cell r="C496">
            <v>0</v>
          </cell>
          <cell r="D496">
            <v>0</v>
          </cell>
          <cell r="F496">
            <v>0</v>
          </cell>
          <cell r="G496">
            <v>0</v>
          </cell>
        </row>
        <row r="497">
          <cell r="C497">
            <v>0</v>
          </cell>
          <cell r="D497">
            <v>0</v>
          </cell>
          <cell r="F497">
            <v>0</v>
          </cell>
          <cell r="G497">
            <v>0</v>
          </cell>
        </row>
        <row r="498">
          <cell r="C498">
            <v>0</v>
          </cell>
          <cell r="D498">
            <v>0</v>
          </cell>
          <cell r="F498">
            <v>0</v>
          </cell>
          <cell r="G498">
            <v>0</v>
          </cell>
        </row>
        <row r="499">
          <cell r="C499">
            <v>0</v>
          </cell>
          <cell r="D499">
            <v>0</v>
          </cell>
          <cell r="F499">
            <v>0</v>
          </cell>
          <cell r="G499">
            <v>0</v>
          </cell>
        </row>
        <row r="500">
          <cell r="C500">
            <v>0</v>
          </cell>
          <cell r="D500">
            <v>0</v>
          </cell>
          <cell r="F500">
            <v>0</v>
          </cell>
          <cell r="G500">
            <v>0</v>
          </cell>
        </row>
        <row r="501">
          <cell r="C501">
            <v>0</v>
          </cell>
          <cell r="D501">
            <v>0</v>
          </cell>
          <cell r="F501">
            <v>0</v>
          </cell>
          <cell r="G501">
            <v>0</v>
          </cell>
        </row>
        <row r="502">
          <cell r="C502">
            <v>0</v>
          </cell>
          <cell r="D502">
            <v>0</v>
          </cell>
          <cell r="F502">
            <v>0</v>
          </cell>
          <cell r="G502">
            <v>0</v>
          </cell>
        </row>
        <row r="503">
          <cell r="C503">
            <v>0</v>
          </cell>
          <cell r="D503">
            <v>0</v>
          </cell>
          <cell r="F503">
            <v>0</v>
          </cell>
          <cell r="G503">
            <v>0</v>
          </cell>
        </row>
        <row r="504">
          <cell r="C504">
            <v>0</v>
          </cell>
          <cell r="D504">
            <v>0</v>
          </cell>
          <cell r="F504">
            <v>0</v>
          </cell>
          <cell r="G504">
            <v>0</v>
          </cell>
        </row>
        <row r="505">
          <cell r="C505">
            <v>0</v>
          </cell>
          <cell r="D505">
            <v>0</v>
          </cell>
          <cell r="F505">
            <v>0</v>
          </cell>
          <cell r="G505">
            <v>0</v>
          </cell>
        </row>
        <row r="506">
          <cell r="C506">
            <v>0</v>
          </cell>
          <cell r="D506">
            <v>0</v>
          </cell>
          <cell r="F506">
            <v>0</v>
          </cell>
          <cell r="G506">
            <v>0</v>
          </cell>
        </row>
        <row r="507">
          <cell r="C507">
            <v>0</v>
          </cell>
          <cell r="D507">
            <v>0</v>
          </cell>
          <cell r="F507">
            <v>0</v>
          </cell>
          <cell r="G507">
            <v>0</v>
          </cell>
        </row>
        <row r="508">
          <cell r="C508">
            <v>0</v>
          </cell>
          <cell r="D508">
            <v>0</v>
          </cell>
          <cell r="F508">
            <v>0</v>
          </cell>
          <cell r="G508">
            <v>0</v>
          </cell>
        </row>
        <row r="509">
          <cell r="C509">
            <v>0</v>
          </cell>
          <cell r="D509">
            <v>0</v>
          </cell>
          <cell r="F509">
            <v>0</v>
          </cell>
          <cell r="G509">
            <v>0</v>
          </cell>
        </row>
        <row r="510">
          <cell r="C510">
            <v>0</v>
          </cell>
          <cell r="D510">
            <v>0</v>
          </cell>
          <cell r="F510">
            <v>0</v>
          </cell>
          <cell r="G510">
            <v>0</v>
          </cell>
        </row>
        <row r="511">
          <cell r="C511">
            <v>0</v>
          </cell>
          <cell r="D511">
            <v>0</v>
          </cell>
          <cell r="F511">
            <v>0</v>
          </cell>
          <cell r="G511">
            <v>0</v>
          </cell>
        </row>
        <row r="512">
          <cell r="C512">
            <v>0</v>
          </cell>
          <cell r="D512">
            <v>0</v>
          </cell>
          <cell r="F512">
            <v>0</v>
          </cell>
          <cell r="G512">
            <v>0</v>
          </cell>
        </row>
        <row r="513">
          <cell r="C513">
            <v>0</v>
          </cell>
          <cell r="D513">
            <v>0</v>
          </cell>
          <cell r="F513">
            <v>0</v>
          </cell>
          <cell r="G513">
            <v>0</v>
          </cell>
        </row>
        <row r="514">
          <cell r="C514">
            <v>0</v>
          </cell>
          <cell r="D514">
            <v>0</v>
          </cell>
          <cell r="F514">
            <v>0</v>
          </cell>
          <cell r="G514">
            <v>0</v>
          </cell>
        </row>
        <row r="515">
          <cell r="C515">
            <v>0</v>
          </cell>
          <cell r="D515">
            <v>0</v>
          </cell>
          <cell r="F515">
            <v>0</v>
          </cell>
          <cell r="G515">
            <v>0</v>
          </cell>
        </row>
        <row r="516">
          <cell r="C516">
            <v>0</v>
          </cell>
          <cell r="D516">
            <v>0</v>
          </cell>
          <cell r="F516">
            <v>0</v>
          </cell>
          <cell r="G516">
            <v>0</v>
          </cell>
        </row>
        <row r="517">
          <cell r="C517">
            <v>0</v>
          </cell>
          <cell r="D517">
            <v>0</v>
          </cell>
          <cell r="F517">
            <v>0</v>
          </cell>
          <cell r="G517">
            <v>0</v>
          </cell>
        </row>
        <row r="518">
          <cell r="C518">
            <v>0</v>
          </cell>
          <cell r="D518">
            <v>0</v>
          </cell>
          <cell r="F518">
            <v>0</v>
          </cell>
          <cell r="G518">
            <v>0</v>
          </cell>
        </row>
        <row r="519">
          <cell r="C519">
            <v>0</v>
          </cell>
          <cell r="D519">
            <v>0</v>
          </cell>
          <cell r="F519">
            <v>0</v>
          </cell>
          <cell r="G519">
            <v>0</v>
          </cell>
        </row>
        <row r="520">
          <cell r="C520">
            <v>0</v>
          </cell>
          <cell r="D520">
            <v>0</v>
          </cell>
          <cell r="F520">
            <v>0</v>
          </cell>
          <cell r="G520">
            <v>0</v>
          </cell>
        </row>
        <row r="521">
          <cell r="C521">
            <v>0</v>
          </cell>
          <cell r="D521">
            <v>0</v>
          </cell>
          <cell r="F521">
            <v>0</v>
          </cell>
          <cell r="G521">
            <v>0</v>
          </cell>
        </row>
        <row r="522">
          <cell r="C522">
            <v>0</v>
          </cell>
          <cell r="D522">
            <v>0</v>
          </cell>
          <cell r="F522">
            <v>0</v>
          </cell>
          <cell r="G522">
            <v>0</v>
          </cell>
        </row>
        <row r="523">
          <cell r="C523">
            <v>0</v>
          </cell>
          <cell r="D523">
            <v>0</v>
          </cell>
          <cell r="F523">
            <v>0</v>
          </cell>
          <cell r="G523">
            <v>0</v>
          </cell>
        </row>
        <row r="524">
          <cell r="C524">
            <v>0</v>
          </cell>
          <cell r="D524">
            <v>0</v>
          </cell>
          <cell r="F524">
            <v>0</v>
          </cell>
          <cell r="G524">
            <v>0</v>
          </cell>
        </row>
        <row r="525">
          <cell r="C525">
            <v>0</v>
          </cell>
          <cell r="D525">
            <v>0</v>
          </cell>
          <cell r="F525">
            <v>0</v>
          </cell>
          <cell r="G525">
            <v>0</v>
          </cell>
        </row>
        <row r="526">
          <cell r="C526">
            <v>0</v>
          </cell>
          <cell r="D526">
            <v>0</v>
          </cell>
          <cell r="F526">
            <v>0</v>
          </cell>
          <cell r="G526">
            <v>0</v>
          </cell>
        </row>
        <row r="527">
          <cell r="C527">
            <v>0</v>
          </cell>
          <cell r="D527">
            <v>0</v>
          </cell>
          <cell r="F527">
            <v>0</v>
          </cell>
          <cell r="G527">
            <v>0</v>
          </cell>
        </row>
        <row r="528">
          <cell r="C528">
            <v>0</v>
          </cell>
          <cell r="D528">
            <v>0</v>
          </cell>
          <cell r="F528">
            <v>0</v>
          </cell>
          <cell r="G528">
            <v>0</v>
          </cell>
        </row>
        <row r="529">
          <cell r="C529">
            <v>0</v>
          </cell>
          <cell r="D529">
            <v>0</v>
          </cell>
          <cell r="F529">
            <v>0</v>
          </cell>
          <cell r="G529">
            <v>0</v>
          </cell>
        </row>
        <row r="530">
          <cell r="C530">
            <v>0</v>
          </cell>
          <cell r="D530">
            <v>0</v>
          </cell>
          <cell r="F530">
            <v>0</v>
          </cell>
          <cell r="G530">
            <v>0</v>
          </cell>
        </row>
        <row r="531">
          <cell r="C531">
            <v>0</v>
          </cell>
          <cell r="D531">
            <v>0</v>
          </cell>
          <cell r="F531">
            <v>0</v>
          </cell>
          <cell r="G531">
            <v>0</v>
          </cell>
        </row>
        <row r="532">
          <cell r="C532">
            <v>0</v>
          </cell>
          <cell r="D532">
            <v>0</v>
          </cell>
          <cell r="F532">
            <v>0</v>
          </cell>
          <cell r="G532">
            <v>0</v>
          </cell>
        </row>
        <row r="533">
          <cell r="C533">
            <v>0</v>
          </cell>
          <cell r="D533">
            <v>0</v>
          </cell>
          <cell r="F533">
            <v>0</v>
          </cell>
          <cell r="G533">
            <v>0</v>
          </cell>
        </row>
        <row r="534">
          <cell r="C534">
            <v>0</v>
          </cell>
          <cell r="D534">
            <v>0</v>
          </cell>
          <cell r="F534">
            <v>0</v>
          </cell>
          <cell r="G534">
            <v>0</v>
          </cell>
        </row>
        <row r="535">
          <cell r="C535">
            <v>0</v>
          </cell>
          <cell r="D535">
            <v>0</v>
          </cell>
          <cell r="F535">
            <v>0</v>
          </cell>
          <cell r="G535">
            <v>0</v>
          </cell>
        </row>
        <row r="536">
          <cell r="C536">
            <v>0</v>
          </cell>
          <cell r="D536">
            <v>0</v>
          </cell>
          <cell r="F536">
            <v>0</v>
          </cell>
          <cell r="G536">
            <v>0</v>
          </cell>
        </row>
        <row r="537">
          <cell r="C537">
            <v>0</v>
          </cell>
          <cell r="D537">
            <v>0</v>
          </cell>
          <cell r="F537">
            <v>0</v>
          </cell>
          <cell r="G537">
            <v>0</v>
          </cell>
        </row>
        <row r="538">
          <cell r="C538">
            <v>0</v>
          </cell>
          <cell r="D538">
            <v>0</v>
          </cell>
          <cell r="F538">
            <v>0</v>
          </cell>
          <cell r="G538">
            <v>0</v>
          </cell>
        </row>
        <row r="539">
          <cell r="C539">
            <v>0</v>
          </cell>
          <cell r="D539">
            <v>0</v>
          </cell>
          <cell r="F539">
            <v>0</v>
          </cell>
          <cell r="G539">
            <v>0</v>
          </cell>
        </row>
        <row r="540">
          <cell r="C540">
            <v>0</v>
          </cell>
          <cell r="D540">
            <v>0</v>
          </cell>
          <cell r="F540">
            <v>0</v>
          </cell>
          <cell r="G540">
            <v>0</v>
          </cell>
        </row>
        <row r="541">
          <cell r="C541">
            <v>0</v>
          </cell>
          <cell r="D541">
            <v>0</v>
          </cell>
          <cell r="F541">
            <v>0</v>
          </cell>
          <cell r="G541">
            <v>0</v>
          </cell>
        </row>
        <row r="542">
          <cell r="C542">
            <v>0</v>
          </cell>
          <cell r="D542">
            <v>0</v>
          </cell>
          <cell r="F542">
            <v>0</v>
          </cell>
          <cell r="G542">
            <v>0</v>
          </cell>
        </row>
        <row r="543">
          <cell r="C543">
            <v>0</v>
          </cell>
          <cell r="D543">
            <v>0</v>
          </cell>
          <cell r="F543">
            <v>0</v>
          </cell>
          <cell r="G543">
            <v>0</v>
          </cell>
        </row>
        <row r="544">
          <cell r="C544">
            <v>0</v>
          </cell>
          <cell r="D544">
            <v>0</v>
          </cell>
          <cell r="F544">
            <v>0</v>
          </cell>
          <cell r="G544">
            <v>0</v>
          </cell>
        </row>
        <row r="545">
          <cell r="C545">
            <v>0</v>
          </cell>
          <cell r="D545">
            <v>0</v>
          </cell>
          <cell r="F545">
            <v>0</v>
          </cell>
          <cell r="G545">
            <v>0</v>
          </cell>
        </row>
        <row r="546">
          <cell r="C546">
            <v>0</v>
          </cell>
          <cell r="D546">
            <v>0</v>
          </cell>
          <cell r="F546">
            <v>0</v>
          </cell>
          <cell r="G546">
            <v>0</v>
          </cell>
        </row>
        <row r="547">
          <cell r="C547">
            <v>0</v>
          </cell>
          <cell r="D547">
            <v>0</v>
          </cell>
          <cell r="F547">
            <v>0</v>
          </cell>
          <cell r="G547">
            <v>0</v>
          </cell>
        </row>
        <row r="548">
          <cell r="C548">
            <v>0</v>
          </cell>
          <cell r="D548">
            <v>0</v>
          </cell>
          <cell r="F548">
            <v>0</v>
          </cell>
          <cell r="G548">
            <v>0</v>
          </cell>
        </row>
        <row r="549">
          <cell r="C549">
            <v>0</v>
          </cell>
          <cell r="D549">
            <v>0</v>
          </cell>
          <cell r="F549">
            <v>0</v>
          </cell>
          <cell r="G549">
            <v>0</v>
          </cell>
        </row>
        <row r="550">
          <cell r="C550">
            <v>0</v>
          </cell>
          <cell r="D550">
            <v>0</v>
          </cell>
          <cell r="F550">
            <v>0</v>
          </cell>
          <cell r="G550">
            <v>0</v>
          </cell>
        </row>
        <row r="551">
          <cell r="C551">
            <v>0</v>
          </cell>
          <cell r="D551">
            <v>0</v>
          </cell>
          <cell r="F551">
            <v>0</v>
          </cell>
          <cell r="G551">
            <v>0</v>
          </cell>
        </row>
        <row r="552">
          <cell r="C552">
            <v>0</v>
          </cell>
          <cell r="D552">
            <v>0</v>
          </cell>
          <cell r="F552">
            <v>0</v>
          </cell>
          <cell r="G552">
            <v>0</v>
          </cell>
        </row>
        <row r="553">
          <cell r="C553">
            <v>0</v>
          </cell>
          <cell r="D553">
            <v>0</v>
          </cell>
          <cell r="F553">
            <v>0</v>
          </cell>
          <cell r="G553">
            <v>0</v>
          </cell>
        </row>
        <row r="554">
          <cell r="C554">
            <v>0</v>
          </cell>
          <cell r="D554">
            <v>0</v>
          </cell>
          <cell r="F554">
            <v>0</v>
          </cell>
          <cell r="G554">
            <v>0</v>
          </cell>
        </row>
        <row r="555">
          <cell r="C555">
            <v>0</v>
          </cell>
          <cell r="D555">
            <v>0</v>
          </cell>
          <cell r="F555">
            <v>0</v>
          </cell>
          <cell r="G555">
            <v>0</v>
          </cell>
        </row>
        <row r="556">
          <cell r="C556">
            <v>0</v>
          </cell>
          <cell r="D556">
            <v>0</v>
          </cell>
          <cell r="F556">
            <v>0</v>
          </cell>
          <cell r="G556">
            <v>0</v>
          </cell>
        </row>
        <row r="557">
          <cell r="C557">
            <v>0</v>
          </cell>
          <cell r="D557">
            <v>0</v>
          </cell>
          <cell r="F557">
            <v>0</v>
          </cell>
          <cell r="G557">
            <v>0</v>
          </cell>
        </row>
        <row r="558">
          <cell r="C558">
            <v>0</v>
          </cell>
          <cell r="D558">
            <v>0</v>
          </cell>
          <cell r="F558">
            <v>0</v>
          </cell>
          <cell r="G558">
            <v>0</v>
          </cell>
        </row>
        <row r="559">
          <cell r="C559">
            <v>0</v>
          </cell>
          <cell r="D559">
            <v>0</v>
          </cell>
          <cell r="F559">
            <v>0</v>
          </cell>
          <cell r="G559">
            <v>0</v>
          </cell>
        </row>
        <row r="560">
          <cell r="C560">
            <v>0</v>
          </cell>
          <cell r="D560">
            <v>0</v>
          </cell>
          <cell r="F560">
            <v>0</v>
          </cell>
          <cell r="G560">
            <v>0</v>
          </cell>
        </row>
        <row r="561">
          <cell r="C561">
            <v>0</v>
          </cell>
          <cell r="D561">
            <v>0</v>
          </cell>
          <cell r="F561">
            <v>0</v>
          </cell>
          <cell r="G561">
            <v>0</v>
          </cell>
        </row>
        <row r="562">
          <cell r="C562">
            <v>0</v>
          </cell>
          <cell r="D562">
            <v>0</v>
          </cell>
          <cell r="F562">
            <v>0</v>
          </cell>
          <cell r="G562">
            <v>0</v>
          </cell>
        </row>
        <row r="563">
          <cell r="C563">
            <v>0</v>
          </cell>
          <cell r="D563">
            <v>0</v>
          </cell>
          <cell r="F563">
            <v>0</v>
          </cell>
          <cell r="G563">
            <v>0</v>
          </cell>
        </row>
        <row r="564">
          <cell r="C564">
            <v>0</v>
          </cell>
          <cell r="D564">
            <v>0</v>
          </cell>
          <cell r="F564">
            <v>0</v>
          </cell>
          <cell r="G564">
            <v>0</v>
          </cell>
        </row>
        <row r="565">
          <cell r="C565">
            <v>0</v>
          </cell>
          <cell r="D565">
            <v>0</v>
          </cell>
          <cell r="F565">
            <v>0</v>
          </cell>
          <cell r="G565">
            <v>0</v>
          </cell>
        </row>
        <row r="566">
          <cell r="C566">
            <v>0</v>
          </cell>
          <cell r="D566">
            <v>0</v>
          </cell>
          <cell r="F566">
            <v>0</v>
          </cell>
          <cell r="G566">
            <v>0</v>
          </cell>
        </row>
        <row r="567">
          <cell r="C567">
            <v>0</v>
          </cell>
          <cell r="D567">
            <v>0</v>
          </cell>
          <cell r="F567">
            <v>0</v>
          </cell>
          <cell r="G567">
            <v>0</v>
          </cell>
        </row>
        <row r="568">
          <cell r="C568">
            <v>0</v>
          </cell>
          <cell r="D568">
            <v>0</v>
          </cell>
          <cell r="F568">
            <v>0</v>
          </cell>
          <cell r="G568">
            <v>0</v>
          </cell>
        </row>
        <row r="569">
          <cell r="C569">
            <v>0</v>
          </cell>
          <cell r="D569">
            <v>0</v>
          </cell>
          <cell r="F569">
            <v>0</v>
          </cell>
          <cell r="G569">
            <v>0</v>
          </cell>
        </row>
        <row r="570">
          <cell r="C570">
            <v>0</v>
          </cell>
          <cell r="D570">
            <v>0</v>
          </cell>
          <cell r="F570">
            <v>0</v>
          </cell>
          <cell r="G570">
            <v>0</v>
          </cell>
        </row>
        <row r="571">
          <cell r="C571">
            <v>0</v>
          </cell>
          <cell r="D571">
            <v>0</v>
          </cell>
          <cell r="F571">
            <v>0</v>
          </cell>
          <cell r="G571">
            <v>0</v>
          </cell>
        </row>
        <row r="572">
          <cell r="C572">
            <v>0</v>
          </cell>
          <cell r="D572">
            <v>0</v>
          </cell>
          <cell r="F572">
            <v>0</v>
          </cell>
          <cell r="G572">
            <v>0</v>
          </cell>
        </row>
        <row r="573">
          <cell r="C573">
            <v>0</v>
          </cell>
          <cell r="D573">
            <v>0</v>
          </cell>
          <cell r="F573">
            <v>0</v>
          </cell>
          <cell r="G573">
            <v>0</v>
          </cell>
        </row>
        <row r="574">
          <cell r="C574">
            <v>0</v>
          </cell>
          <cell r="D574">
            <v>0</v>
          </cell>
          <cell r="F574">
            <v>0</v>
          </cell>
          <cell r="G574">
            <v>0</v>
          </cell>
        </row>
        <row r="575">
          <cell r="C575">
            <v>0</v>
          </cell>
          <cell r="D575">
            <v>0</v>
          </cell>
          <cell r="F575">
            <v>0</v>
          </cell>
          <cell r="G575">
            <v>0</v>
          </cell>
        </row>
        <row r="576">
          <cell r="C576">
            <v>0</v>
          </cell>
          <cell r="D576">
            <v>0</v>
          </cell>
          <cell r="F576">
            <v>0</v>
          </cell>
          <cell r="G576">
            <v>0</v>
          </cell>
        </row>
        <row r="577">
          <cell r="C577">
            <v>0</v>
          </cell>
          <cell r="D577">
            <v>0</v>
          </cell>
          <cell r="F577">
            <v>0</v>
          </cell>
          <cell r="G577">
            <v>0</v>
          </cell>
        </row>
        <row r="578">
          <cell r="C578">
            <v>0</v>
          </cell>
          <cell r="D578">
            <v>0</v>
          </cell>
          <cell r="F578">
            <v>0</v>
          </cell>
          <cell r="G578">
            <v>0</v>
          </cell>
        </row>
        <row r="579">
          <cell r="C579">
            <v>0</v>
          </cell>
          <cell r="D579">
            <v>0</v>
          </cell>
          <cell r="F579">
            <v>0</v>
          </cell>
          <cell r="G579">
            <v>0</v>
          </cell>
        </row>
        <row r="580">
          <cell r="C580">
            <v>0</v>
          </cell>
          <cell r="D580">
            <v>0</v>
          </cell>
          <cell r="F580">
            <v>0</v>
          </cell>
          <cell r="G580">
            <v>0</v>
          </cell>
        </row>
        <row r="581">
          <cell r="C581">
            <v>0</v>
          </cell>
          <cell r="D581">
            <v>0</v>
          </cell>
          <cell r="F581">
            <v>0</v>
          </cell>
          <cell r="G581">
            <v>0</v>
          </cell>
        </row>
        <row r="582">
          <cell r="C582">
            <v>0</v>
          </cell>
          <cell r="D582">
            <v>0</v>
          </cell>
          <cell r="F582">
            <v>0</v>
          </cell>
          <cell r="G582">
            <v>0</v>
          </cell>
        </row>
        <row r="583">
          <cell r="C583">
            <v>0</v>
          </cell>
          <cell r="D583">
            <v>0</v>
          </cell>
          <cell r="F583">
            <v>0</v>
          </cell>
          <cell r="G583">
            <v>0</v>
          </cell>
        </row>
        <row r="584">
          <cell r="C584">
            <v>0</v>
          </cell>
          <cell r="D584">
            <v>0</v>
          </cell>
          <cell r="F584">
            <v>0</v>
          </cell>
          <cell r="G584">
            <v>0</v>
          </cell>
        </row>
        <row r="585">
          <cell r="C585">
            <v>0</v>
          </cell>
          <cell r="D585">
            <v>0</v>
          </cell>
          <cell r="F585">
            <v>0</v>
          </cell>
          <cell r="G585">
            <v>0</v>
          </cell>
        </row>
        <row r="586">
          <cell r="C586">
            <v>0</v>
          </cell>
          <cell r="D586">
            <v>0</v>
          </cell>
          <cell r="F586">
            <v>0</v>
          </cell>
          <cell r="G586">
            <v>0</v>
          </cell>
        </row>
        <row r="587">
          <cell r="C587">
            <v>0</v>
          </cell>
          <cell r="D587">
            <v>0</v>
          </cell>
          <cell r="F587">
            <v>0</v>
          </cell>
          <cell r="G587">
            <v>0</v>
          </cell>
        </row>
        <row r="588">
          <cell r="C588">
            <v>0</v>
          </cell>
          <cell r="D588">
            <v>0</v>
          </cell>
          <cell r="F588">
            <v>0</v>
          </cell>
          <cell r="G588">
            <v>0</v>
          </cell>
        </row>
        <row r="589">
          <cell r="C589">
            <v>0</v>
          </cell>
          <cell r="D589">
            <v>0</v>
          </cell>
          <cell r="F589">
            <v>0</v>
          </cell>
          <cell r="G589">
            <v>0</v>
          </cell>
        </row>
        <row r="590">
          <cell r="C590">
            <v>0</v>
          </cell>
          <cell r="D590">
            <v>0</v>
          </cell>
          <cell r="F590">
            <v>0</v>
          </cell>
          <cell r="G590">
            <v>0</v>
          </cell>
        </row>
        <row r="591">
          <cell r="C591">
            <v>0</v>
          </cell>
          <cell r="D591">
            <v>0</v>
          </cell>
          <cell r="F591">
            <v>0</v>
          </cell>
          <cell r="G591">
            <v>0</v>
          </cell>
        </row>
        <row r="592">
          <cell r="C592">
            <v>0</v>
          </cell>
          <cell r="D592">
            <v>0</v>
          </cell>
          <cell r="F592">
            <v>0</v>
          </cell>
          <cell r="G592">
            <v>0</v>
          </cell>
        </row>
        <row r="593">
          <cell r="C593">
            <v>0</v>
          </cell>
          <cell r="D593">
            <v>0</v>
          </cell>
          <cell r="F593">
            <v>0</v>
          </cell>
          <cell r="G593">
            <v>0</v>
          </cell>
        </row>
        <row r="594">
          <cell r="C594">
            <v>0</v>
          </cell>
          <cell r="D594">
            <v>0</v>
          </cell>
          <cell r="F594">
            <v>0</v>
          </cell>
          <cell r="G594">
            <v>0</v>
          </cell>
        </row>
        <row r="595">
          <cell r="C595">
            <v>0</v>
          </cell>
          <cell r="D595">
            <v>0</v>
          </cell>
          <cell r="F595">
            <v>0</v>
          </cell>
          <cell r="G595">
            <v>0</v>
          </cell>
        </row>
        <row r="596">
          <cell r="C596">
            <v>0</v>
          </cell>
          <cell r="D596">
            <v>0</v>
          </cell>
          <cell r="F596">
            <v>0</v>
          </cell>
          <cell r="G596">
            <v>0</v>
          </cell>
        </row>
        <row r="597">
          <cell r="C597">
            <v>0</v>
          </cell>
          <cell r="D597">
            <v>0</v>
          </cell>
          <cell r="F597">
            <v>0</v>
          </cell>
          <cell r="G597">
            <v>0</v>
          </cell>
        </row>
        <row r="598">
          <cell r="C598">
            <v>0</v>
          </cell>
          <cell r="D598">
            <v>0</v>
          </cell>
          <cell r="F598">
            <v>0</v>
          </cell>
          <cell r="G598">
            <v>0</v>
          </cell>
        </row>
        <row r="599">
          <cell r="C599">
            <v>0</v>
          </cell>
          <cell r="D599">
            <v>0</v>
          </cell>
          <cell r="F599">
            <v>0</v>
          </cell>
          <cell r="G599">
            <v>0</v>
          </cell>
        </row>
        <row r="600">
          <cell r="C600">
            <v>0</v>
          </cell>
          <cell r="D600">
            <v>0</v>
          </cell>
          <cell r="F600">
            <v>0</v>
          </cell>
          <cell r="G600">
            <v>0</v>
          </cell>
        </row>
        <row r="601">
          <cell r="C601">
            <v>0</v>
          </cell>
          <cell r="D601">
            <v>0</v>
          </cell>
          <cell r="F601">
            <v>0</v>
          </cell>
          <cell r="G601">
            <v>0</v>
          </cell>
        </row>
        <row r="602">
          <cell r="C602">
            <v>0</v>
          </cell>
          <cell r="D602">
            <v>0</v>
          </cell>
          <cell r="F602">
            <v>0</v>
          </cell>
          <cell r="G602">
            <v>0</v>
          </cell>
        </row>
        <row r="603">
          <cell r="C603">
            <v>0</v>
          </cell>
          <cell r="D603">
            <v>0</v>
          </cell>
          <cell r="F603">
            <v>0</v>
          </cell>
          <cell r="G603">
            <v>0</v>
          </cell>
        </row>
        <row r="604">
          <cell r="C604">
            <v>0</v>
          </cell>
          <cell r="D604">
            <v>0</v>
          </cell>
          <cell r="F604">
            <v>0</v>
          </cell>
          <cell r="G604">
            <v>0</v>
          </cell>
        </row>
        <row r="605">
          <cell r="C605">
            <v>0</v>
          </cell>
          <cell r="D605">
            <v>0</v>
          </cell>
          <cell r="F605">
            <v>0</v>
          </cell>
          <cell r="G605">
            <v>0</v>
          </cell>
        </row>
        <row r="606">
          <cell r="C606">
            <v>0</v>
          </cell>
          <cell r="D606">
            <v>0</v>
          </cell>
          <cell r="F606">
            <v>0</v>
          </cell>
          <cell r="G606">
            <v>0</v>
          </cell>
        </row>
        <row r="607">
          <cell r="C607">
            <v>0</v>
          </cell>
          <cell r="D607">
            <v>0</v>
          </cell>
          <cell r="F607">
            <v>0</v>
          </cell>
          <cell r="G607">
            <v>0</v>
          </cell>
        </row>
        <row r="608">
          <cell r="C608">
            <v>0</v>
          </cell>
          <cell r="D608">
            <v>0</v>
          </cell>
          <cell r="F608">
            <v>0</v>
          </cell>
          <cell r="G608">
            <v>0</v>
          </cell>
        </row>
        <row r="609">
          <cell r="C609">
            <v>0</v>
          </cell>
          <cell r="D609">
            <v>0</v>
          </cell>
          <cell r="F609">
            <v>0</v>
          </cell>
          <cell r="G609">
            <v>0</v>
          </cell>
        </row>
        <row r="610">
          <cell r="C610">
            <v>0</v>
          </cell>
          <cell r="D610">
            <v>0</v>
          </cell>
          <cell r="F610">
            <v>0</v>
          </cell>
          <cell r="G610">
            <v>0</v>
          </cell>
        </row>
        <row r="611">
          <cell r="C611">
            <v>0</v>
          </cell>
          <cell r="D611">
            <v>0</v>
          </cell>
          <cell r="F611">
            <v>0</v>
          </cell>
          <cell r="G611">
            <v>0</v>
          </cell>
        </row>
        <row r="612">
          <cell r="C612">
            <v>0</v>
          </cell>
          <cell r="D612">
            <v>0</v>
          </cell>
          <cell r="F612">
            <v>0</v>
          </cell>
          <cell r="G612">
            <v>0</v>
          </cell>
        </row>
        <row r="613">
          <cell r="C613">
            <v>0</v>
          </cell>
          <cell r="D613">
            <v>0</v>
          </cell>
          <cell r="F613">
            <v>0</v>
          </cell>
          <cell r="G613">
            <v>0</v>
          </cell>
        </row>
        <row r="614">
          <cell r="C614">
            <v>0</v>
          </cell>
          <cell r="D614">
            <v>0</v>
          </cell>
          <cell r="F614">
            <v>0</v>
          </cell>
          <cell r="G614">
            <v>0</v>
          </cell>
        </row>
        <row r="615">
          <cell r="C615">
            <v>0</v>
          </cell>
          <cell r="D615">
            <v>0</v>
          </cell>
          <cell r="F615">
            <v>0</v>
          </cell>
          <cell r="G615">
            <v>0</v>
          </cell>
        </row>
        <row r="616">
          <cell r="C616">
            <v>0</v>
          </cell>
          <cell r="D616">
            <v>0</v>
          </cell>
          <cell r="F616">
            <v>0</v>
          </cell>
          <cell r="G616">
            <v>0</v>
          </cell>
        </row>
        <row r="617">
          <cell r="C617">
            <v>0</v>
          </cell>
          <cell r="D617">
            <v>0</v>
          </cell>
          <cell r="F617">
            <v>0</v>
          </cell>
          <cell r="G617">
            <v>0</v>
          </cell>
        </row>
        <row r="618">
          <cell r="C618">
            <v>0</v>
          </cell>
          <cell r="D618">
            <v>0</v>
          </cell>
          <cell r="F618">
            <v>0</v>
          </cell>
          <cell r="G618">
            <v>0</v>
          </cell>
        </row>
        <row r="619">
          <cell r="C619">
            <v>0</v>
          </cell>
          <cell r="D619">
            <v>0</v>
          </cell>
          <cell r="F619">
            <v>0</v>
          </cell>
          <cell r="G619">
            <v>0</v>
          </cell>
        </row>
        <row r="620">
          <cell r="C620">
            <v>0</v>
          </cell>
          <cell r="D620">
            <v>0</v>
          </cell>
          <cell r="F620">
            <v>0</v>
          </cell>
          <cell r="G620">
            <v>0</v>
          </cell>
        </row>
        <row r="621">
          <cell r="C621">
            <v>0</v>
          </cell>
          <cell r="D621">
            <v>0</v>
          </cell>
          <cell r="F621">
            <v>0</v>
          </cell>
          <cell r="G621">
            <v>0</v>
          </cell>
        </row>
        <row r="622">
          <cell r="C622">
            <v>0</v>
          </cell>
          <cell r="D622">
            <v>0</v>
          </cell>
          <cell r="F622">
            <v>0</v>
          </cell>
          <cell r="G622">
            <v>0</v>
          </cell>
        </row>
        <row r="623">
          <cell r="C623">
            <v>0</v>
          </cell>
          <cell r="D623">
            <v>0</v>
          </cell>
          <cell r="F623">
            <v>0</v>
          </cell>
          <cell r="G623">
            <v>0</v>
          </cell>
        </row>
        <row r="624">
          <cell r="C624">
            <v>0</v>
          </cell>
          <cell r="D624">
            <v>0</v>
          </cell>
          <cell r="F624">
            <v>0</v>
          </cell>
          <cell r="G624">
            <v>0</v>
          </cell>
        </row>
        <row r="625">
          <cell r="C625">
            <v>0</v>
          </cell>
          <cell r="D625">
            <v>0</v>
          </cell>
          <cell r="F625">
            <v>0</v>
          </cell>
          <cell r="G625">
            <v>0</v>
          </cell>
        </row>
        <row r="626">
          <cell r="C626">
            <v>0</v>
          </cell>
          <cell r="D626">
            <v>0</v>
          </cell>
          <cell r="F626">
            <v>0</v>
          </cell>
          <cell r="G626">
            <v>0</v>
          </cell>
        </row>
        <row r="627">
          <cell r="C627">
            <v>0</v>
          </cell>
          <cell r="D627">
            <v>0</v>
          </cell>
          <cell r="F627">
            <v>0</v>
          </cell>
          <cell r="G627">
            <v>0</v>
          </cell>
        </row>
        <row r="628">
          <cell r="C628">
            <v>0</v>
          </cell>
          <cell r="D628">
            <v>0</v>
          </cell>
          <cell r="F628">
            <v>0</v>
          </cell>
          <cell r="G628">
            <v>0</v>
          </cell>
        </row>
        <row r="629">
          <cell r="C629">
            <v>0</v>
          </cell>
          <cell r="D629">
            <v>0</v>
          </cell>
          <cell r="F629">
            <v>0</v>
          </cell>
          <cell r="G629">
            <v>0</v>
          </cell>
        </row>
        <row r="630">
          <cell r="C630">
            <v>0</v>
          </cell>
          <cell r="D630">
            <v>0</v>
          </cell>
          <cell r="F630">
            <v>0</v>
          </cell>
          <cell r="G630">
            <v>0</v>
          </cell>
        </row>
        <row r="631">
          <cell r="C631">
            <v>0</v>
          </cell>
          <cell r="D631">
            <v>0</v>
          </cell>
          <cell r="F631">
            <v>0</v>
          </cell>
          <cell r="G631">
            <v>0</v>
          </cell>
        </row>
        <row r="632">
          <cell r="C632">
            <v>0</v>
          </cell>
          <cell r="D632">
            <v>0</v>
          </cell>
          <cell r="F632">
            <v>0</v>
          </cell>
          <cell r="G632">
            <v>0</v>
          </cell>
        </row>
        <row r="633">
          <cell r="C633">
            <v>0</v>
          </cell>
          <cell r="D633">
            <v>0</v>
          </cell>
          <cell r="F633">
            <v>0</v>
          </cell>
          <cell r="G633">
            <v>0</v>
          </cell>
        </row>
        <row r="634">
          <cell r="C634">
            <v>0</v>
          </cell>
          <cell r="D634">
            <v>0</v>
          </cell>
          <cell r="F634">
            <v>0</v>
          </cell>
          <cell r="G634">
            <v>0</v>
          </cell>
        </row>
        <row r="635">
          <cell r="C635">
            <v>0</v>
          </cell>
          <cell r="D635">
            <v>0</v>
          </cell>
          <cell r="F635">
            <v>0</v>
          </cell>
          <cell r="G635">
            <v>0</v>
          </cell>
        </row>
        <row r="636">
          <cell r="C636">
            <v>0</v>
          </cell>
          <cell r="D636">
            <v>0</v>
          </cell>
          <cell r="F636">
            <v>0</v>
          </cell>
          <cell r="G636">
            <v>0</v>
          </cell>
        </row>
        <row r="637">
          <cell r="C637">
            <v>0</v>
          </cell>
          <cell r="D637">
            <v>0</v>
          </cell>
          <cell r="F637">
            <v>0</v>
          </cell>
          <cell r="G637">
            <v>0</v>
          </cell>
        </row>
        <row r="638">
          <cell r="C638">
            <v>0</v>
          </cell>
          <cell r="D638">
            <v>0</v>
          </cell>
          <cell r="F638">
            <v>0</v>
          </cell>
          <cell r="G638">
            <v>0</v>
          </cell>
        </row>
        <row r="639">
          <cell r="C639">
            <v>0</v>
          </cell>
          <cell r="D639">
            <v>0</v>
          </cell>
          <cell r="F639">
            <v>0</v>
          </cell>
          <cell r="G639">
            <v>0</v>
          </cell>
        </row>
        <row r="640">
          <cell r="C640">
            <v>0</v>
          </cell>
          <cell r="D640">
            <v>0</v>
          </cell>
          <cell r="F640">
            <v>0</v>
          </cell>
          <cell r="G640">
            <v>0</v>
          </cell>
        </row>
        <row r="641">
          <cell r="C641">
            <v>0</v>
          </cell>
          <cell r="D641">
            <v>0</v>
          </cell>
          <cell r="F641">
            <v>0</v>
          </cell>
          <cell r="G641">
            <v>0</v>
          </cell>
        </row>
        <row r="642">
          <cell r="C642">
            <v>0</v>
          </cell>
          <cell r="D642">
            <v>0</v>
          </cell>
          <cell r="F642">
            <v>0</v>
          </cell>
          <cell r="G642">
            <v>0</v>
          </cell>
        </row>
        <row r="643">
          <cell r="C643">
            <v>0</v>
          </cell>
          <cell r="D643">
            <v>0</v>
          </cell>
          <cell r="F643">
            <v>0</v>
          </cell>
          <cell r="G643">
            <v>0</v>
          </cell>
        </row>
        <row r="644">
          <cell r="C644">
            <v>0</v>
          </cell>
          <cell r="D644">
            <v>0</v>
          </cell>
          <cell r="F644">
            <v>0</v>
          </cell>
          <cell r="G644">
            <v>0</v>
          </cell>
        </row>
        <row r="645">
          <cell r="C645">
            <v>0</v>
          </cell>
          <cell r="D645">
            <v>0</v>
          </cell>
          <cell r="F645">
            <v>0</v>
          </cell>
          <cell r="G645">
            <v>0</v>
          </cell>
        </row>
        <row r="646">
          <cell r="C646">
            <v>0</v>
          </cell>
          <cell r="D646">
            <v>0</v>
          </cell>
          <cell r="F646">
            <v>0</v>
          </cell>
          <cell r="G646">
            <v>0</v>
          </cell>
        </row>
        <row r="647">
          <cell r="C647">
            <v>0</v>
          </cell>
          <cell r="D647">
            <v>0</v>
          </cell>
          <cell r="F647">
            <v>0</v>
          </cell>
          <cell r="G647">
            <v>0</v>
          </cell>
        </row>
        <row r="648">
          <cell r="C648">
            <v>0</v>
          </cell>
          <cell r="D648">
            <v>0</v>
          </cell>
          <cell r="F648">
            <v>0</v>
          </cell>
          <cell r="G648">
            <v>0</v>
          </cell>
        </row>
        <row r="649">
          <cell r="C649">
            <v>0</v>
          </cell>
          <cell r="D649">
            <v>0</v>
          </cell>
          <cell r="F649">
            <v>0</v>
          </cell>
          <cell r="G649">
            <v>0</v>
          </cell>
        </row>
        <row r="650">
          <cell r="C650">
            <v>0</v>
          </cell>
          <cell r="D650">
            <v>0</v>
          </cell>
          <cell r="F650">
            <v>0</v>
          </cell>
          <cell r="G650">
            <v>0</v>
          </cell>
        </row>
        <row r="651">
          <cell r="C651">
            <v>0</v>
          </cell>
          <cell r="D651">
            <v>0</v>
          </cell>
          <cell r="F651">
            <v>0</v>
          </cell>
          <cell r="G651">
            <v>0</v>
          </cell>
        </row>
        <row r="652">
          <cell r="C652">
            <v>0</v>
          </cell>
          <cell r="D652">
            <v>0</v>
          </cell>
          <cell r="F652">
            <v>0</v>
          </cell>
          <cell r="G652">
            <v>0</v>
          </cell>
        </row>
        <row r="653">
          <cell r="C653">
            <v>0</v>
          </cell>
          <cell r="D653">
            <v>0</v>
          </cell>
          <cell r="F653">
            <v>0</v>
          </cell>
          <cell r="G653">
            <v>0</v>
          </cell>
        </row>
        <row r="654">
          <cell r="C654">
            <v>0</v>
          </cell>
          <cell r="D654">
            <v>0</v>
          </cell>
          <cell r="F654">
            <v>0</v>
          </cell>
          <cell r="G654">
            <v>0</v>
          </cell>
        </row>
        <row r="655">
          <cell r="C655">
            <v>0</v>
          </cell>
          <cell r="D655">
            <v>0</v>
          </cell>
          <cell r="F655">
            <v>0</v>
          </cell>
          <cell r="G655">
            <v>0</v>
          </cell>
        </row>
        <row r="656">
          <cell r="C656">
            <v>0</v>
          </cell>
          <cell r="D656">
            <v>0</v>
          </cell>
          <cell r="F656">
            <v>0</v>
          </cell>
          <cell r="G656">
            <v>0</v>
          </cell>
        </row>
        <row r="657">
          <cell r="C657">
            <v>0</v>
          </cell>
          <cell r="D657">
            <v>0</v>
          </cell>
          <cell r="F657">
            <v>0</v>
          </cell>
          <cell r="G657">
            <v>0</v>
          </cell>
        </row>
        <row r="658">
          <cell r="C658">
            <v>0</v>
          </cell>
          <cell r="D658">
            <v>0</v>
          </cell>
          <cell r="F658">
            <v>0</v>
          </cell>
          <cell r="G658">
            <v>0</v>
          </cell>
        </row>
        <row r="659">
          <cell r="C659">
            <v>0</v>
          </cell>
          <cell r="D659">
            <v>0</v>
          </cell>
          <cell r="F659">
            <v>0</v>
          </cell>
          <cell r="G659">
            <v>0</v>
          </cell>
        </row>
        <row r="660">
          <cell r="C660">
            <v>0</v>
          </cell>
          <cell r="D660">
            <v>0</v>
          </cell>
          <cell r="F660">
            <v>0</v>
          </cell>
          <cell r="G660">
            <v>0</v>
          </cell>
        </row>
        <row r="661">
          <cell r="C661">
            <v>0</v>
          </cell>
          <cell r="D661">
            <v>0</v>
          </cell>
          <cell r="F661">
            <v>0</v>
          </cell>
          <cell r="G661">
            <v>0</v>
          </cell>
        </row>
        <row r="662">
          <cell r="C662">
            <v>0</v>
          </cell>
          <cell r="D662">
            <v>0</v>
          </cell>
          <cell r="F662">
            <v>0</v>
          </cell>
          <cell r="G662">
            <v>0</v>
          </cell>
        </row>
        <row r="663">
          <cell r="C663">
            <v>0</v>
          </cell>
          <cell r="D663">
            <v>0</v>
          </cell>
          <cell r="F663">
            <v>0</v>
          </cell>
          <cell r="G663">
            <v>0</v>
          </cell>
        </row>
        <row r="664">
          <cell r="C664">
            <v>0</v>
          </cell>
          <cell r="D664">
            <v>0</v>
          </cell>
          <cell r="F664">
            <v>0</v>
          </cell>
          <cell r="G664">
            <v>0</v>
          </cell>
        </row>
        <row r="665">
          <cell r="C665">
            <v>0</v>
          </cell>
          <cell r="D665">
            <v>0</v>
          </cell>
          <cell r="F665">
            <v>0</v>
          </cell>
          <cell r="G665">
            <v>0</v>
          </cell>
        </row>
        <row r="666">
          <cell r="C666">
            <v>0</v>
          </cell>
          <cell r="D666">
            <v>0</v>
          </cell>
          <cell r="F666">
            <v>0</v>
          </cell>
          <cell r="G666">
            <v>0</v>
          </cell>
        </row>
        <row r="667">
          <cell r="C667">
            <v>0</v>
          </cell>
          <cell r="D667">
            <v>0</v>
          </cell>
          <cell r="F667">
            <v>0</v>
          </cell>
          <cell r="G667">
            <v>0</v>
          </cell>
        </row>
        <row r="668">
          <cell r="C668">
            <v>0</v>
          </cell>
          <cell r="D668">
            <v>0</v>
          </cell>
          <cell r="F668">
            <v>0</v>
          </cell>
          <cell r="G668">
            <v>0</v>
          </cell>
        </row>
        <row r="669">
          <cell r="C669">
            <v>0</v>
          </cell>
          <cell r="D669">
            <v>0</v>
          </cell>
          <cell r="F669">
            <v>0</v>
          </cell>
          <cell r="G669">
            <v>0</v>
          </cell>
        </row>
        <row r="670">
          <cell r="C670">
            <v>0</v>
          </cell>
          <cell r="D670">
            <v>0</v>
          </cell>
          <cell r="F670">
            <v>0</v>
          </cell>
          <cell r="G670">
            <v>0</v>
          </cell>
        </row>
        <row r="671">
          <cell r="C671">
            <v>0</v>
          </cell>
          <cell r="D671">
            <v>0</v>
          </cell>
          <cell r="F671">
            <v>0</v>
          </cell>
          <cell r="G671">
            <v>0</v>
          </cell>
        </row>
        <row r="672">
          <cell r="C672">
            <v>0</v>
          </cell>
          <cell r="D672">
            <v>0</v>
          </cell>
          <cell r="F672">
            <v>0</v>
          </cell>
          <cell r="G672">
            <v>0</v>
          </cell>
        </row>
        <row r="673">
          <cell r="C673">
            <v>0</v>
          </cell>
          <cell r="D673">
            <v>0</v>
          </cell>
          <cell r="F673">
            <v>0</v>
          </cell>
          <cell r="G673">
            <v>0</v>
          </cell>
        </row>
        <row r="674">
          <cell r="C674">
            <v>0</v>
          </cell>
          <cell r="D674">
            <v>0</v>
          </cell>
          <cell r="F674">
            <v>0</v>
          </cell>
          <cell r="G674">
            <v>0</v>
          </cell>
        </row>
        <row r="675">
          <cell r="C675">
            <v>0</v>
          </cell>
          <cell r="D675">
            <v>0</v>
          </cell>
          <cell r="F675">
            <v>0</v>
          </cell>
          <cell r="G675">
            <v>0</v>
          </cell>
        </row>
        <row r="676">
          <cell r="C676">
            <v>0</v>
          </cell>
          <cell r="D676">
            <v>0</v>
          </cell>
          <cell r="F676">
            <v>0</v>
          </cell>
          <cell r="G676">
            <v>0</v>
          </cell>
        </row>
        <row r="677">
          <cell r="C677">
            <v>0</v>
          </cell>
          <cell r="D677">
            <v>0</v>
          </cell>
          <cell r="F677">
            <v>0</v>
          </cell>
          <cell r="G677">
            <v>0</v>
          </cell>
        </row>
        <row r="678">
          <cell r="C678">
            <v>0</v>
          </cell>
          <cell r="D678">
            <v>0</v>
          </cell>
          <cell r="F678">
            <v>0</v>
          </cell>
          <cell r="G678">
            <v>0</v>
          </cell>
        </row>
        <row r="679">
          <cell r="C679">
            <v>0</v>
          </cell>
          <cell r="D679">
            <v>0</v>
          </cell>
          <cell r="F679">
            <v>0</v>
          </cell>
          <cell r="G679">
            <v>0</v>
          </cell>
        </row>
        <row r="680">
          <cell r="C680">
            <v>0</v>
          </cell>
          <cell r="D680">
            <v>0</v>
          </cell>
          <cell r="F680">
            <v>0</v>
          </cell>
          <cell r="G680">
            <v>0</v>
          </cell>
        </row>
        <row r="681">
          <cell r="C681">
            <v>0</v>
          </cell>
          <cell r="D681">
            <v>0</v>
          </cell>
          <cell r="F681">
            <v>0</v>
          </cell>
          <cell r="G681">
            <v>0</v>
          </cell>
        </row>
        <row r="682">
          <cell r="C682">
            <v>0</v>
          </cell>
          <cell r="D682">
            <v>0</v>
          </cell>
          <cell r="F682">
            <v>0</v>
          </cell>
          <cell r="G682">
            <v>0</v>
          </cell>
        </row>
        <row r="683">
          <cell r="C683">
            <v>0</v>
          </cell>
          <cell r="D683">
            <v>0</v>
          </cell>
          <cell r="F683">
            <v>0</v>
          </cell>
          <cell r="G683">
            <v>0</v>
          </cell>
        </row>
        <row r="684">
          <cell r="C684">
            <v>0</v>
          </cell>
          <cell r="D684">
            <v>0</v>
          </cell>
          <cell r="F684">
            <v>0</v>
          </cell>
          <cell r="G684">
            <v>0</v>
          </cell>
        </row>
        <row r="685">
          <cell r="C685">
            <v>0</v>
          </cell>
          <cell r="D685">
            <v>0</v>
          </cell>
          <cell r="F685">
            <v>0</v>
          </cell>
          <cell r="G685">
            <v>0</v>
          </cell>
        </row>
        <row r="686">
          <cell r="C686">
            <v>0</v>
          </cell>
          <cell r="D686">
            <v>0</v>
          </cell>
          <cell r="F686">
            <v>0</v>
          </cell>
          <cell r="G686">
            <v>0</v>
          </cell>
        </row>
        <row r="687">
          <cell r="C687">
            <v>0</v>
          </cell>
          <cell r="D687">
            <v>0</v>
          </cell>
          <cell r="F687">
            <v>0</v>
          </cell>
          <cell r="G687">
            <v>0</v>
          </cell>
        </row>
        <row r="688">
          <cell r="C688">
            <v>0</v>
          </cell>
          <cell r="D688">
            <v>0</v>
          </cell>
          <cell r="F688">
            <v>0</v>
          </cell>
          <cell r="G688">
            <v>0</v>
          </cell>
        </row>
        <row r="689">
          <cell r="C689">
            <v>0</v>
          </cell>
          <cell r="D689">
            <v>0</v>
          </cell>
          <cell r="F689">
            <v>0</v>
          </cell>
          <cell r="G689">
            <v>0</v>
          </cell>
        </row>
        <row r="690">
          <cell r="C690">
            <v>0</v>
          </cell>
          <cell r="D690">
            <v>0</v>
          </cell>
          <cell r="F690">
            <v>0</v>
          </cell>
          <cell r="G690">
            <v>0</v>
          </cell>
        </row>
        <row r="691">
          <cell r="C691">
            <v>0</v>
          </cell>
          <cell r="D691">
            <v>0</v>
          </cell>
          <cell r="F691">
            <v>0</v>
          </cell>
          <cell r="G691">
            <v>0</v>
          </cell>
        </row>
        <row r="692">
          <cell r="C692">
            <v>0</v>
          </cell>
          <cell r="D692">
            <v>0</v>
          </cell>
          <cell r="F692">
            <v>0</v>
          </cell>
          <cell r="G692">
            <v>0</v>
          </cell>
        </row>
        <row r="693">
          <cell r="C693">
            <v>0</v>
          </cell>
          <cell r="D693">
            <v>0</v>
          </cell>
          <cell r="F693">
            <v>0</v>
          </cell>
          <cell r="G693">
            <v>0</v>
          </cell>
        </row>
        <row r="694">
          <cell r="C694">
            <v>0</v>
          </cell>
          <cell r="D694">
            <v>0</v>
          </cell>
          <cell r="F694">
            <v>0</v>
          </cell>
          <cell r="G694">
            <v>0</v>
          </cell>
        </row>
        <row r="695">
          <cell r="C695">
            <v>0</v>
          </cell>
          <cell r="D695">
            <v>0</v>
          </cell>
          <cell r="F695">
            <v>0</v>
          </cell>
          <cell r="G695">
            <v>0</v>
          </cell>
        </row>
        <row r="696">
          <cell r="C696">
            <v>0</v>
          </cell>
          <cell r="D696">
            <v>0</v>
          </cell>
          <cell r="F696">
            <v>0</v>
          </cell>
          <cell r="G696">
            <v>0</v>
          </cell>
        </row>
        <row r="697">
          <cell r="C697">
            <v>0</v>
          </cell>
          <cell r="D697">
            <v>0</v>
          </cell>
          <cell r="F697">
            <v>0</v>
          </cell>
          <cell r="G697">
            <v>0</v>
          </cell>
        </row>
        <row r="698">
          <cell r="C698">
            <v>0</v>
          </cell>
          <cell r="D698">
            <v>0</v>
          </cell>
          <cell r="F698">
            <v>0</v>
          </cell>
          <cell r="G698">
            <v>0</v>
          </cell>
        </row>
        <row r="699">
          <cell r="C699">
            <v>0</v>
          </cell>
          <cell r="D699">
            <v>0</v>
          </cell>
          <cell r="F699">
            <v>0</v>
          </cell>
          <cell r="G699">
            <v>0</v>
          </cell>
        </row>
        <row r="700">
          <cell r="C700">
            <v>0</v>
          </cell>
          <cell r="D700">
            <v>0</v>
          </cell>
          <cell r="F700">
            <v>0</v>
          </cell>
          <cell r="G700">
            <v>0</v>
          </cell>
        </row>
        <row r="701">
          <cell r="C701">
            <v>0</v>
          </cell>
          <cell r="D701">
            <v>0</v>
          </cell>
          <cell r="F701">
            <v>0</v>
          </cell>
          <cell r="G701">
            <v>0</v>
          </cell>
        </row>
        <row r="702">
          <cell r="C702">
            <v>0</v>
          </cell>
          <cell r="D702">
            <v>0</v>
          </cell>
          <cell r="F702">
            <v>0</v>
          </cell>
          <cell r="G702">
            <v>0</v>
          </cell>
        </row>
        <row r="703">
          <cell r="C703">
            <v>0</v>
          </cell>
          <cell r="D703">
            <v>0</v>
          </cell>
          <cell r="F703">
            <v>0</v>
          </cell>
          <cell r="G703">
            <v>0</v>
          </cell>
        </row>
        <row r="704">
          <cell r="C704">
            <v>0</v>
          </cell>
          <cell r="D704">
            <v>0</v>
          </cell>
          <cell r="F704">
            <v>0</v>
          </cell>
          <cell r="G704">
            <v>0</v>
          </cell>
        </row>
        <row r="705">
          <cell r="C705">
            <v>0</v>
          </cell>
          <cell r="D705">
            <v>0</v>
          </cell>
          <cell r="F705">
            <v>0</v>
          </cell>
          <cell r="G705">
            <v>0</v>
          </cell>
        </row>
        <row r="706">
          <cell r="C706">
            <v>0</v>
          </cell>
          <cell r="D706">
            <v>0</v>
          </cell>
          <cell r="F706">
            <v>0</v>
          </cell>
          <cell r="G706">
            <v>0</v>
          </cell>
        </row>
        <row r="707">
          <cell r="C707">
            <v>0</v>
          </cell>
          <cell r="D707">
            <v>0</v>
          </cell>
          <cell r="F707">
            <v>0</v>
          </cell>
          <cell r="G707">
            <v>0</v>
          </cell>
        </row>
        <row r="708">
          <cell r="C708">
            <v>0</v>
          </cell>
          <cell r="D708">
            <v>0</v>
          </cell>
          <cell r="F708">
            <v>0</v>
          </cell>
          <cell r="G708">
            <v>0</v>
          </cell>
        </row>
        <row r="709">
          <cell r="C709">
            <v>0</v>
          </cell>
          <cell r="D709">
            <v>0</v>
          </cell>
          <cell r="F709">
            <v>0</v>
          </cell>
          <cell r="G709">
            <v>0</v>
          </cell>
        </row>
        <row r="710">
          <cell r="C710">
            <v>0</v>
          </cell>
          <cell r="D710">
            <v>0</v>
          </cell>
          <cell r="F710">
            <v>0</v>
          </cell>
          <cell r="G710">
            <v>0</v>
          </cell>
        </row>
        <row r="711">
          <cell r="C711">
            <v>0</v>
          </cell>
          <cell r="D711">
            <v>0</v>
          </cell>
          <cell r="F711">
            <v>0</v>
          </cell>
          <cell r="G711">
            <v>0</v>
          </cell>
        </row>
        <row r="712">
          <cell r="C712">
            <v>0</v>
          </cell>
          <cell r="D712">
            <v>0</v>
          </cell>
          <cell r="F712">
            <v>0</v>
          </cell>
          <cell r="G712">
            <v>0</v>
          </cell>
        </row>
        <row r="713">
          <cell r="C713">
            <v>0</v>
          </cell>
          <cell r="D713">
            <v>0</v>
          </cell>
          <cell r="F713">
            <v>0</v>
          </cell>
          <cell r="G713">
            <v>0</v>
          </cell>
        </row>
        <row r="714">
          <cell r="C714">
            <v>0</v>
          </cell>
          <cell r="D714">
            <v>0</v>
          </cell>
          <cell r="F714">
            <v>0</v>
          </cell>
          <cell r="G714">
            <v>0</v>
          </cell>
        </row>
        <row r="715">
          <cell r="C715">
            <v>0</v>
          </cell>
          <cell r="D715">
            <v>0</v>
          </cell>
          <cell r="F715">
            <v>0</v>
          </cell>
          <cell r="G715">
            <v>0</v>
          </cell>
        </row>
        <row r="716">
          <cell r="C716">
            <v>0</v>
          </cell>
          <cell r="D716">
            <v>0</v>
          </cell>
          <cell r="F716">
            <v>0</v>
          </cell>
          <cell r="G716">
            <v>0</v>
          </cell>
        </row>
        <row r="717">
          <cell r="C717">
            <v>0</v>
          </cell>
          <cell r="D717">
            <v>0</v>
          </cell>
          <cell r="F717">
            <v>0</v>
          </cell>
          <cell r="G717">
            <v>0</v>
          </cell>
        </row>
        <row r="718">
          <cell r="C718">
            <v>0</v>
          </cell>
          <cell r="D718">
            <v>0</v>
          </cell>
          <cell r="F718">
            <v>0</v>
          </cell>
          <cell r="G718">
            <v>0</v>
          </cell>
        </row>
        <row r="719">
          <cell r="C719">
            <v>0</v>
          </cell>
          <cell r="D719">
            <v>0</v>
          </cell>
          <cell r="F719">
            <v>0</v>
          </cell>
          <cell r="G719">
            <v>0</v>
          </cell>
        </row>
        <row r="720">
          <cell r="C720">
            <v>0</v>
          </cell>
          <cell r="D720">
            <v>0</v>
          </cell>
          <cell r="F720">
            <v>0</v>
          </cell>
          <cell r="G720">
            <v>0</v>
          </cell>
        </row>
        <row r="721">
          <cell r="C721">
            <v>0</v>
          </cell>
          <cell r="D721">
            <v>0</v>
          </cell>
          <cell r="F721">
            <v>0</v>
          </cell>
          <cell r="G721">
            <v>0</v>
          </cell>
        </row>
        <row r="722">
          <cell r="C722">
            <v>0</v>
          </cell>
          <cell r="D722">
            <v>0</v>
          </cell>
          <cell r="F722">
            <v>0</v>
          </cell>
          <cell r="G722">
            <v>0</v>
          </cell>
        </row>
        <row r="723">
          <cell r="C723">
            <v>0</v>
          </cell>
          <cell r="D723">
            <v>0</v>
          </cell>
          <cell r="F723">
            <v>0</v>
          </cell>
          <cell r="G723">
            <v>0</v>
          </cell>
        </row>
        <row r="724">
          <cell r="C724">
            <v>0</v>
          </cell>
          <cell r="D724">
            <v>0</v>
          </cell>
          <cell r="F724">
            <v>0</v>
          </cell>
          <cell r="G724">
            <v>0</v>
          </cell>
        </row>
        <row r="725">
          <cell r="C725">
            <v>0</v>
          </cell>
          <cell r="D725">
            <v>0</v>
          </cell>
          <cell r="F725">
            <v>0</v>
          </cell>
          <cell r="G725">
            <v>0</v>
          </cell>
        </row>
        <row r="726">
          <cell r="C726">
            <v>0</v>
          </cell>
          <cell r="D726">
            <v>0</v>
          </cell>
          <cell r="F726">
            <v>0</v>
          </cell>
          <cell r="G726">
            <v>0</v>
          </cell>
        </row>
        <row r="727">
          <cell r="C727">
            <v>0</v>
          </cell>
          <cell r="D727">
            <v>0</v>
          </cell>
          <cell r="F727">
            <v>0</v>
          </cell>
          <cell r="G727">
            <v>0</v>
          </cell>
        </row>
        <row r="728">
          <cell r="C728">
            <v>0</v>
          </cell>
          <cell r="D728">
            <v>0</v>
          </cell>
          <cell r="F728">
            <v>0</v>
          </cell>
          <cell r="G728">
            <v>0</v>
          </cell>
        </row>
        <row r="729">
          <cell r="C729">
            <v>0</v>
          </cell>
          <cell r="D729">
            <v>0</v>
          </cell>
          <cell r="F729">
            <v>0</v>
          </cell>
          <cell r="G729">
            <v>0</v>
          </cell>
        </row>
        <row r="730">
          <cell r="C730">
            <v>0</v>
          </cell>
          <cell r="D730">
            <v>0</v>
          </cell>
          <cell r="F730">
            <v>0</v>
          </cell>
          <cell r="G730">
            <v>0</v>
          </cell>
        </row>
        <row r="731">
          <cell r="C731">
            <v>0</v>
          </cell>
          <cell r="D731">
            <v>0</v>
          </cell>
          <cell r="F731">
            <v>0</v>
          </cell>
          <cell r="G731">
            <v>0</v>
          </cell>
        </row>
        <row r="732">
          <cell r="C732">
            <v>0</v>
          </cell>
          <cell r="D732">
            <v>0</v>
          </cell>
          <cell r="F732">
            <v>0</v>
          </cell>
          <cell r="G732">
            <v>0</v>
          </cell>
        </row>
        <row r="733">
          <cell r="C733">
            <v>0</v>
          </cell>
          <cell r="D733">
            <v>0</v>
          </cell>
          <cell r="F733">
            <v>0</v>
          </cell>
          <cell r="G733">
            <v>0</v>
          </cell>
        </row>
        <row r="734">
          <cell r="C734">
            <v>0</v>
          </cell>
          <cell r="D734">
            <v>0</v>
          </cell>
          <cell r="F734">
            <v>0</v>
          </cell>
          <cell r="G734">
            <v>0</v>
          </cell>
        </row>
        <row r="735">
          <cell r="C735">
            <v>0</v>
          </cell>
          <cell r="D735">
            <v>0</v>
          </cell>
          <cell r="F735">
            <v>0</v>
          </cell>
          <cell r="G735">
            <v>0</v>
          </cell>
        </row>
        <row r="736">
          <cell r="C736">
            <v>0</v>
          </cell>
          <cell r="D736">
            <v>0</v>
          </cell>
          <cell r="F736">
            <v>0</v>
          </cell>
          <cell r="G736">
            <v>0</v>
          </cell>
        </row>
        <row r="737">
          <cell r="C737">
            <v>0</v>
          </cell>
          <cell r="D737">
            <v>0</v>
          </cell>
          <cell r="F737">
            <v>0</v>
          </cell>
          <cell r="G737">
            <v>0</v>
          </cell>
        </row>
        <row r="738">
          <cell r="C738">
            <v>0</v>
          </cell>
          <cell r="D738">
            <v>0</v>
          </cell>
          <cell r="F738">
            <v>0</v>
          </cell>
          <cell r="G738">
            <v>0</v>
          </cell>
        </row>
        <row r="739">
          <cell r="C739">
            <v>0</v>
          </cell>
          <cell r="D739">
            <v>0</v>
          </cell>
          <cell r="F739">
            <v>0</v>
          </cell>
          <cell r="G739">
            <v>0</v>
          </cell>
        </row>
        <row r="740">
          <cell r="C740">
            <v>0</v>
          </cell>
          <cell r="D740">
            <v>0</v>
          </cell>
          <cell r="F740">
            <v>0</v>
          </cell>
          <cell r="G740">
            <v>0</v>
          </cell>
        </row>
        <row r="741">
          <cell r="C741">
            <v>0</v>
          </cell>
          <cell r="D741">
            <v>0</v>
          </cell>
          <cell r="F741">
            <v>0</v>
          </cell>
          <cell r="G741">
            <v>0</v>
          </cell>
        </row>
        <row r="742">
          <cell r="C742">
            <v>0</v>
          </cell>
          <cell r="D742">
            <v>0</v>
          </cell>
          <cell r="F742">
            <v>0</v>
          </cell>
          <cell r="G742">
            <v>0</v>
          </cell>
        </row>
        <row r="743">
          <cell r="C743">
            <v>0</v>
          </cell>
          <cell r="D743">
            <v>0</v>
          </cell>
          <cell r="F743">
            <v>0</v>
          </cell>
          <cell r="G743">
            <v>0</v>
          </cell>
        </row>
        <row r="744">
          <cell r="C744">
            <v>0</v>
          </cell>
          <cell r="D744">
            <v>0</v>
          </cell>
          <cell r="F744">
            <v>0</v>
          </cell>
          <cell r="G744">
            <v>0</v>
          </cell>
        </row>
        <row r="745">
          <cell r="C745">
            <v>0</v>
          </cell>
          <cell r="D745">
            <v>0</v>
          </cell>
          <cell r="F745">
            <v>0</v>
          </cell>
          <cell r="G745">
            <v>0</v>
          </cell>
        </row>
        <row r="746">
          <cell r="C746">
            <v>0</v>
          </cell>
          <cell r="D746">
            <v>0</v>
          </cell>
          <cell r="F746">
            <v>0</v>
          </cell>
          <cell r="G746">
            <v>0</v>
          </cell>
        </row>
        <row r="747">
          <cell r="C747">
            <v>0</v>
          </cell>
          <cell r="D747">
            <v>0</v>
          </cell>
          <cell r="F747">
            <v>0</v>
          </cell>
          <cell r="G747">
            <v>0</v>
          </cell>
        </row>
        <row r="748">
          <cell r="C748">
            <v>0</v>
          </cell>
          <cell r="D748">
            <v>0</v>
          </cell>
          <cell r="F748">
            <v>0</v>
          </cell>
          <cell r="G748">
            <v>0</v>
          </cell>
        </row>
        <row r="749">
          <cell r="C749">
            <v>0</v>
          </cell>
          <cell r="D749">
            <v>0</v>
          </cell>
          <cell r="F749">
            <v>0</v>
          </cell>
          <cell r="G749">
            <v>0</v>
          </cell>
        </row>
        <row r="750">
          <cell r="C750">
            <v>0</v>
          </cell>
          <cell r="D750">
            <v>0</v>
          </cell>
          <cell r="F750">
            <v>0</v>
          </cell>
          <cell r="G750">
            <v>0</v>
          </cell>
        </row>
        <row r="751">
          <cell r="C751">
            <v>0</v>
          </cell>
          <cell r="D751">
            <v>0</v>
          </cell>
          <cell r="F751">
            <v>0</v>
          </cell>
          <cell r="G751">
            <v>0</v>
          </cell>
        </row>
        <row r="752">
          <cell r="C752">
            <v>0</v>
          </cell>
          <cell r="D752">
            <v>0</v>
          </cell>
          <cell r="F752">
            <v>0</v>
          </cell>
          <cell r="G752">
            <v>0</v>
          </cell>
        </row>
        <row r="753">
          <cell r="C753">
            <v>0</v>
          </cell>
          <cell r="D753">
            <v>0</v>
          </cell>
          <cell r="F753">
            <v>0</v>
          </cell>
          <cell r="G753">
            <v>0</v>
          </cell>
        </row>
        <row r="754">
          <cell r="C754">
            <v>0</v>
          </cell>
          <cell r="D754">
            <v>0</v>
          </cell>
          <cell r="F754">
            <v>0</v>
          </cell>
          <cell r="G754">
            <v>0</v>
          </cell>
        </row>
        <row r="755">
          <cell r="C755">
            <v>0</v>
          </cell>
          <cell r="D755">
            <v>0</v>
          </cell>
          <cell r="F755">
            <v>0</v>
          </cell>
          <cell r="G755">
            <v>0</v>
          </cell>
        </row>
        <row r="756">
          <cell r="C756">
            <v>0</v>
          </cell>
          <cell r="D756">
            <v>0</v>
          </cell>
          <cell r="F756">
            <v>0</v>
          </cell>
          <cell r="G756">
            <v>0</v>
          </cell>
        </row>
        <row r="757">
          <cell r="C757">
            <v>0</v>
          </cell>
          <cell r="D757">
            <v>0</v>
          </cell>
          <cell r="F757">
            <v>0</v>
          </cell>
          <cell r="G757">
            <v>0</v>
          </cell>
        </row>
        <row r="758">
          <cell r="C758">
            <v>0</v>
          </cell>
          <cell r="D758">
            <v>0</v>
          </cell>
          <cell r="F758">
            <v>0</v>
          </cell>
          <cell r="G758">
            <v>0</v>
          </cell>
        </row>
        <row r="759">
          <cell r="C759">
            <v>0</v>
          </cell>
          <cell r="D759">
            <v>0</v>
          </cell>
          <cell r="F759">
            <v>0</v>
          </cell>
          <cell r="G759">
            <v>0</v>
          </cell>
        </row>
        <row r="760">
          <cell r="C760">
            <v>0</v>
          </cell>
          <cell r="D760">
            <v>0</v>
          </cell>
          <cell r="F760">
            <v>0</v>
          </cell>
          <cell r="G760">
            <v>0</v>
          </cell>
        </row>
        <row r="761">
          <cell r="C761">
            <v>0</v>
          </cell>
          <cell r="D761">
            <v>0</v>
          </cell>
          <cell r="F761">
            <v>0</v>
          </cell>
          <cell r="G761">
            <v>0</v>
          </cell>
        </row>
        <row r="762">
          <cell r="C762">
            <v>0</v>
          </cell>
          <cell r="D762">
            <v>0</v>
          </cell>
          <cell r="F762">
            <v>0</v>
          </cell>
          <cell r="G762">
            <v>0</v>
          </cell>
        </row>
        <row r="763">
          <cell r="C763">
            <v>0</v>
          </cell>
          <cell r="D763">
            <v>0</v>
          </cell>
          <cell r="F763">
            <v>0</v>
          </cell>
          <cell r="G763">
            <v>0</v>
          </cell>
        </row>
        <row r="764">
          <cell r="C764">
            <v>0</v>
          </cell>
          <cell r="D764">
            <v>0</v>
          </cell>
          <cell r="F764">
            <v>0</v>
          </cell>
          <cell r="G764">
            <v>0</v>
          </cell>
        </row>
        <row r="765">
          <cell r="C765">
            <v>0</v>
          </cell>
          <cell r="D765">
            <v>0</v>
          </cell>
          <cell r="F765">
            <v>0</v>
          </cell>
          <cell r="G765">
            <v>0</v>
          </cell>
        </row>
        <row r="766">
          <cell r="C766">
            <v>0</v>
          </cell>
          <cell r="D766">
            <v>0</v>
          </cell>
          <cell r="F766">
            <v>0</v>
          </cell>
          <cell r="G766">
            <v>0</v>
          </cell>
        </row>
        <row r="767">
          <cell r="C767">
            <v>0</v>
          </cell>
          <cell r="D767">
            <v>0</v>
          </cell>
          <cell r="F767">
            <v>0</v>
          </cell>
          <cell r="G767">
            <v>0</v>
          </cell>
        </row>
        <row r="768">
          <cell r="C768">
            <v>0</v>
          </cell>
          <cell r="D768">
            <v>0</v>
          </cell>
          <cell r="F768">
            <v>0</v>
          </cell>
          <cell r="G768">
            <v>0</v>
          </cell>
        </row>
        <row r="769">
          <cell r="C769">
            <v>0</v>
          </cell>
          <cell r="D769">
            <v>0</v>
          </cell>
          <cell r="F769">
            <v>0</v>
          </cell>
          <cell r="G769">
            <v>0</v>
          </cell>
        </row>
        <row r="770">
          <cell r="C770">
            <v>0</v>
          </cell>
          <cell r="D770">
            <v>0</v>
          </cell>
          <cell r="F770">
            <v>0</v>
          </cell>
          <cell r="G770">
            <v>0</v>
          </cell>
        </row>
        <row r="771">
          <cell r="C771">
            <v>0</v>
          </cell>
          <cell r="D771">
            <v>0</v>
          </cell>
          <cell r="F771">
            <v>0</v>
          </cell>
          <cell r="G771">
            <v>0</v>
          </cell>
        </row>
        <row r="772">
          <cell r="C772">
            <v>0</v>
          </cell>
          <cell r="D772">
            <v>0</v>
          </cell>
          <cell r="F772">
            <v>0</v>
          </cell>
          <cell r="G772">
            <v>0</v>
          </cell>
        </row>
        <row r="773">
          <cell r="C773">
            <v>0</v>
          </cell>
          <cell r="D773">
            <v>0</v>
          </cell>
          <cell r="F773">
            <v>0</v>
          </cell>
          <cell r="G773">
            <v>0</v>
          </cell>
        </row>
        <row r="774">
          <cell r="C774">
            <v>0</v>
          </cell>
          <cell r="D774">
            <v>0</v>
          </cell>
          <cell r="F774">
            <v>0</v>
          </cell>
          <cell r="G774">
            <v>0</v>
          </cell>
        </row>
        <row r="775">
          <cell r="C775">
            <v>0</v>
          </cell>
          <cell r="D775">
            <v>0</v>
          </cell>
          <cell r="F775">
            <v>0</v>
          </cell>
          <cell r="G775">
            <v>0</v>
          </cell>
        </row>
        <row r="776">
          <cell r="C776">
            <v>0</v>
          </cell>
          <cell r="D776">
            <v>0</v>
          </cell>
          <cell r="F776">
            <v>0</v>
          </cell>
          <cell r="G776">
            <v>0</v>
          </cell>
        </row>
        <row r="777">
          <cell r="C777">
            <v>0</v>
          </cell>
          <cell r="D777">
            <v>0</v>
          </cell>
          <cell r="F777">
            <v>0</v>
          </cell>
          <cell r="G777">
            <v>0</v>
          </cell>
        </row>
        <row r="778">
          <cell r="C778">
            <v>0</v>
          </cell>
          <cell r="D778">
            <v>0</v>
          </cell>
          <cell r="F778">
            <v>0</v>
          </cell>
          <cell r="G778">
            <v>0</v>
          </cell>
        </row>
        <row r="779">
          <cell r="C779">
            <v>0</v>
          </cell>
          <cell r="D779">
            <v>0</v>
          </cell>
          <cell r="F779">
            <v>0</v>
          </cell>
          <cell r="G779">
            <v>0</v>
          </cell>
        </row>
        <row r="780">
          <cell r="C780">
            <v>0</v>
          </cell>
          <cell r="D780">
            <v>0</v>
          </cell>
          <cell r="F780">
            <v>0</v>
          </cell>
          <cell r="G780">
            <v>0</v>
          </cell>
        </row>
        <row r="781">
          <cell r="C781">
            <v>0</v>
          </cell>
          <cell r="D781">
            <v>0</v>
          </cell>
          <cell r="F781">
            <v>0</v>
          </cell>
          <cell r="G781">
            <v>0</v>
          </cell>
        </row>
        <row r="782">
          <cell r="C782">
            <v>0</v>
          </cell>
          <cell r="D782">
            <v>0</v>
          </cell>
          <cell r="F782">
            <v>0</v>
          </cell>
          <cell r="G782">
            <v>0</v>
          </cell>
        </row>
        <row r="783">
          <cell r="C783">
            <v>0</v>
          </cell>
          <cell r="D783">
            <v>0</v>
          </cell>
          <cell r="F783">
            <v>0</v>
          </cell>
          <cell r="G783">
            <v>0</v>
          </cell>
        </row>
        <row r="784">
          <cell r="C784">
            <v>0</v>
          </cell>
          <cell r="D784">
            <v>0</v>
          </cell>
          <cell r="F784">
            <v>0</v>
          </cell>
          <cell r="G784">
            <v>0</v>
          </cell>
        </row>
        <row r="785">
          <cell r="C785">
            <v>0</v>
          </cell>
          <cell r="D785">
            <v>0</v>
          </cell>
          <cell r="F785">
            <v>0</v>
          </cell>
          <cell r="G785">
            <v>0</v>
          </cell>
        </row>
        <row r="786">
          <cell r="C786">
            <v>0</v>
          </cell>
          <cell r="D786">
            <v>0</v>
          </cell>
          <cell r="F786">
            <v>0</v>
          </cell>
          <cell r="G786">
            <v>0</v>
          </cell>
        </row>
        <row r="787">
          <cell r="C787">
            <v>0</v>
          </cell>
          <cell r="D787">
            <v>0</v>
          </cell>
          <cell r="F787">
            <v>0</v>
          </cell>
          <cell r="G787">
            <v>0</v>
          </cell>
        </row>
        <row r="788">
          <cell r="C788">
            <v>0</v>
          </cell>
          <cell r="D788">
            <v>0</v>
          </cell>
          <cell r="F788">
            <v>0</v>
          </cell>
          <cell r="G788">
            <v>0</v>
          </cell>
        </row>
        <row r="789">
          <cell r="C789">
            <v>0</v>
          </cell>
          <cell r="D789">
            <v>0</v>
          </cell>
          <cell r="F789">
            <v>0</v>
          </cell>
          <cell r="G789">
            <v>0</v>
          </cell>
        </row>
        <row r="790">
          <cell r="C790">
            <v>0</v>
          </cell>
          <cell r="D790">
            <v>0</v>
          </cell>
          <cell r="F790">
            <v>0</v>
          </cell>
          <cell r="G790">
            <v>0</v>
          </cell>
        </row>
        <row r="791">
          <cell r="C791">
            <v>0</v>
          </cell>
          <cell r="D791">
            <v>0</v>
          </cell>
          <cell r="F791">
            <v>0</v>
          </cell>
          <cell r="G791">
            <v>0</v>
          </cell>
        </row>
        <row r="792">
          <cell r="C792">
            <v>0</v>
          </cell>
          <cell r="D792">
            <v>0</v>
          </cell>
          <cell r="F792">
            <v>0</v>
          </cell>
          <cell r="G792">
            <v>0</v>
          </cell>
        </row>
        <row r="793">
          <cell r="C793">
            <v>0</v>
          </cell>
          <cell r="D793">
            <v>0</v>
          </cell>
          <cell r="F793">
            <v>0</v>
          </cell>
          <cell r="G793">
            <v>0</v>
          </cell>
        </row>
        <row r="794">
          <cell r="C794">
            <v>0</v>
          </cell>
          <cell r="D794">
            <v>0</v>
          </cell>
          <cell r="F794">
            <v>0</v>
          </cell>
          <cell r="G794">
            <v>0</v>
          </cell>
        </row>
        <row r="795">
          <cell r="C795">
            <v>0</v>
          </cell>
          <cell r="D795">
            <v>0</v>
          </cell>
          <cell r="F795">
            <v>0</v>
          </cell>
          <cell r="G795">
            <v>0</v>
          </cell>
        </row>
        <row r="796">
          <cell r="C796">
            <v>0</v>
          </cell>
          <cell r="D796">
            <v>0</v>
          </cell>
          <cell r="F796">
            <v>0</v>
          </cell>
          <cell r="G796">
            <v>0</v>
          </cell>
        </row>
        <row r="797">
          <cell r="C797">
            <v>0</v>
          </cell>
          <cell r="D797">
            <v>0</v>
          </cell>
          <cell r="F797">
            <v>0</v>
          </cell>
          <cell r="G797">
            <v>0</v>
          </cell>
        </row>
        <row r="798">
          <cell r="C798">
            <v>0</v>
          </cell>
          <cell r="D798">
            <v>0</v>
          </cell>
          <cell r="F798">
            <v>0</v>
          </cell>
          <cell r="G798">
            <v>0</v>
          </cell>
        </row>
        <row r="799">
          <cell r="C799">
            <v>0</v>
          </cell>
          <cell r="D799">
            <v>0</v>
          </cell>
          <cell r="F799">
            <v>0</v>
          </cell>
          <cell r="G799">
            <v>0</v>
          </cell>
        </row>
        <row r="800">
          <cell r="C800">
            <v>0</v>
          </cell>
          <cell r="D800">
            <v>0</v>
          </cell>
          <cell r="F800">
            <v>0</v>
          </cell>
          <cell r="G800">
            <v>0</v>
          </cell>
        </row>
        <row r="801">
          <cell r="C801">
            <v>0</v>
          </cell>
          <cell r="D801">
            <v>0</v>
          </cell>
          <cell r="F801">
            <v>0</v>
          </cell>
          <cell r="G801">
            <v>0</v>
          </cell>
        </row>
        <row r="802">
          <cell r="C802">
            <v>0</v>
          </cell>
          <cell r="D802">
            <v>0</v>
          </cell>
          <cell r="F802">
            <v>0</v>
          </cell>
          <cell r="G802">
            <v>0</v>
          </cell>
        </row>
        <row r="803">
          <cell r="C803">
            <v>0</v>
          </cell>
          <cell r="D803">
            <v>0</v>
          </cell>
          <cell r="F803">
            <v>0</v>
          </cell>
          <cell r="G803">
            <v>0</v>
          </cell>
        </row>
        <row r="804">
          <cell r="C804">
            <v>0</v>
          </cell>
          <cell r="D804">
            <v>0</v>
          </cell>
          <cell r="F804">
            <v>0</v>
          </cell>
          <cell r="G804">
            <v>0</v>
          </cell>
        </row>
        <row r="805">
          <cell r="C805">
            <v>0</v>
          </cell>
          <cell r="D805">
            <v>0</v>
          </cell>
          <cell r="F805">
            <v>0</v>
          </cell>
          <cell r="G805">
            <v>0</v>
          </cell>
        </row>
        <row r="806">
          <cell r="C806">
            <v>0</v>
          </cell>
          <cell r="D806">
            <v>0</v>
          </cell>
          <cell r="F806">
            <v>0</v>
          </cell>
          <cell r="G806">
            <v>0</v>
          </cell>
        </row>
        <row r="807">
          <cell r="C807">
            <v>0</v>
          </cell>
          <cell r="D807">
            <v>0</v>
          </cell>
          <cell r="F807">
            <v>0</v>
          </cell>
          <cell r="G807">
            <v>0</v>
          </cell>
        </row>
        <row r="808">
          <cell r="C808">
            <v>0</v>
          </cell>
          <cell r="D808">
            <v>0</v>
          </cell>
          <cell r="F808">
            <v>0</v>
          </cell>
          <cell r="G808">
            <v>0</v>
          </cell>
        </row>
        <row r="809">
          <cell r="C809">
            <v>0</v>
          </cell>
          <cell r="D809">
            <v>0</v>
          </cell>
          <cell r="F809">
            <v>0</v>
          </cell>
          <cell r="G809">
            <v>0</v>
          </cell>
        </row>
        <row r="810">
          <cell r="C810">
            <v>0</v>
          </cell>
          <cell r="D810">
            <v>0</v>
          </cell>
          <cell r="F810">
            <v>0</v>
          </cell>
          <cell r="G810">
            <v>0</v>
          </cell>
        </row>
        <row r="811">
          <cell r="C811">
            <v>0</v>
          </cell>
          <cell r="D811">
            <v>0</v>
          </cell>
          <cell r="F811">
            <v>0</v>
          </cell>
          <cell r="G811">
            <v>0</v>
          </cell>
        </row>
        <row r="812">
          <cell r="C812">
            <v>0</v>
          </cell>
          <cell r="D812">
            <v>0</v>
          </cell>
          <cell r="F812">
            <v>0</v>
          </cell>
          <cell r="G812">
            <v>0</v>
          </cell>
        </row>
        <row r="813">
          <cell r="C813">
            <v>0</v>
          </cell>
          <cell r="D813">
            <v>0</v>
          </cell>
          <cell r="F813">
            <v>0</v>
          </cell>
          <cell r="G813">
            <v>0</v>
          </cell>
        </row>
        <row r="814">
          <cell r="C814">
            <v>0</v>
          </cell>
          <cell r="D814">
            <v>0</v>
          </cell>
          <cell r="F814">
            <v>0</v>
          </cell>
          <cell r="G814">
            <v>0</v>
          </cell>
        </row>
        <row r="815">
          <cell r="C815">
            <v>0</v>
          </cell>
          <cell r="D815">
            <v>0</v>
          </cell>
          <cell r="F815">
            <v>0</v>
          </cell>
          <cell r="G815">
            <v>0</v>
          </cell>
        </row>
        <row r="816">
          <cell r="C816">
            <v>0</v>
          </cell>
          <cell r="D816">
            <v>0</v>
          </cell>
          <cell r="F816">
            <v>0</v>
          </cell>
          <cell r="G816">
            <v>0</v>
          </cell>
        </row>
        <row r="817">
          <cell r="C817">
            <v>0</v>
          </cell>
          <cell r="D817">
            <v>0</v>
          </cell>
          <cell r="F817">
            <v>0</v>
          </cell>
          <cell r="G817">
            <v>0</v>
          </cell>
        </row>
        <row r="818">
          <cell r="C818">
            <v>0</v>
          </cell>
          <cell r="D818">
            <v>0</v>
          </cell>
          <cell r="F818">
            <v>0</v>
          </cell>
          <cell r="G818">
            <v>0</v>
          </cell>
        </row>
        <row r="819">
          <cell r="C819">
            <v>0</v>
          </cell>
          <cell r="D819">
            <v>0</v>
          </cell>
          <cell r="F819">
            <v>0</v>
          </cell>
          <cell r="G819">
            <v>0</v>
          </cell>
        </row>
        <row r="820">
          <cell r="C820">
            <v>0</v>
          </cell>
          <cell r="D820">
            <v>0</v>
          </cell>
          <cell r="F820">
            <v>0</v>
          </cell>
          <cell r="G820">
            <v>0</v>
          </cell>
        </row>
        <row r="821">
          <cell r="C821">
            <v>0</v>
          </cell>
          <cell r="D821">
            <v>0</v>
          </cell>
          <cell r="F821">
            <v>0</v>
          </cell>
          <cell r="G821">
            <v>0</v>
          </cell>
        </row>
        <row r="822">
          <cell r="C822">
            <v>0</v>
          </cell>
          <cell r="D822">
            <v>0</v>
          </cell>
          <cell r="F822">
            <v>0</v>
          </cell>
          <cell r="G822">
            <v>0</v>
          </cell>
        </row>
        <row r="823">
          <cell r="C823">
            <v>0</v>
          </cell>
          <cell r="D823">
            <v>0</v>
          </cell>
          <cell r="F823">
            <v>0</v>
          </cell>
          <cell r="G823">
            <v>0</v>
          </cell>
        </row>
        <row r="824">
          <cell r="C824">
            <v>0</v>
          </cell>
          <cell r="D824">
            <v>0</v>
          </cell>
          <cell r="F824">
            <v>0</v>
          </cell>
          <cell r="G824">
            <v>0</v>
          </cell>
        </row>
        <row r="825">
          <cell r="C825">
            <v>0</v>
          </cell>
          <cell r="D825">
            <v>0</v>
          </cell>
          <cell r="F825">
            <v>0</v>
          </cell>
          <cell r="G825">
            <v>0</v>
          </cell>
        </row>
        <row r="826">
          <cell r="C826">
            <v>0</v>
          </cell>
          <cell r="D826">
            <v>0</v>
          </cell>
          <cell r="F826">
            <v>0</v>
          </cell>
          <cell r="G826">
            <v>0</v>
          </cell>
        </row>
        <row r="827">
          <cell r="C827">
            <v>0</v>
          </cell>
          <cell r="D827">
            <v>0</v>
          </cell>
          <cell r="F827">
            <v>0</v>
          </cell>
          <cell r="G827">
            <v>0</v>
          </cell>
        </row>
        <row r="828">
          <cell r="C828">
            <v>0</v>
          </cell>
          <cell r="D828">
            <v>0</v>
          </cell>
          <cell r="F828">
            <v>0</v>
          </cell>
          <cell r="G828">
            <v>0</v>
          </cell>
        </row>
        <row r="829">
          <cell r="C829">
            <v>0</v>
          </cell>
          <cell r="D829">
            <v>0</v>
          </cell>
          <cell r="F829">
            <v>0</v>
          </cell>
          <cell r="G829">
            <v>0</v>
          </cell>
        </row>
        <row r="830">
          <cell r="C830">
            <v>0</v>
          </cell>
          <cell r="D830">
            <v>0</v>
          </cell>
          <cell r="F830">
            <v>0</v>
          </cell>
          <cell r="G830">
            <v>0</v>
          </cell>
        </row>
        <row r="831">
          <cell r="C831">
            <v>0</v>
          </cell>
          <cell r="D831">
            <v>0</v>
          </cell>
          <cell r="F831">
            <v>0</v>
          </cell>
          <cell r="G831">
            <v>0</v>
          </cell>
        </row>
        <row r="832">
          <cell r="C832">
            <v>0</v>
          </cell>
          <cell r="D832">
            <v>0</v>
          </cell>
          <cell r="F832">
            <v>0</v>
          </cell>
          <cell r="G832">
            <v>0</v>
          </cell>
        </row>
        <row r="833">
          <cell r="C833">
            <v>0</v>
          </cell>
          <cell r="D833">
            <v>0</v>
          </cell>
          <cell r="F833">
            <v>0</v>
          </cell>
          <cell r="G833">
            <v>0</v>
          </cell>
        </row>
        <row r="834">
          <cell r="C834">
            <v>0</v>
          </cell>
          <cell r="D834">
            <v>0</v>
          </cell>
          <cell r="F834">
            <v>0</v>
          </cell>
          <cell r="G834">
            <v>0</v>
          </cell>
        </row>
        <row r="835">
          <cell r="C835">
            <v>0</v>
          </cell>
          <cell r="D835">
            <v>0</v>
          </cell>
          <cell r="F835">
            <v>0</v>
          </cell>
          <cell r="G835">
            <v>0</v>
          </cell>
        </row>
        <row r="836">
          <cell r="C836">
            <v>0</v>
          </cell>
          <cell r="D836">
            <v>0</v>
          </cell>
          <cell r="F836">
            <v>0</v>
          </cell>
          <cell r="G836">
            <v>0</v>
          </cell>
        </row>
        <row r="837">
          <cell r="C837">
            <v>0</v>
          </cell>
          <cell r="D837">
            <v>0</v>
          </cell>
          <cell r="F837">
            <v>0</v>
          </cell>
          <cell r="G837">
            <v>0</v>
          </cell>
        </row>
        <row r="838">
          <cell r="C838">
            <v>0</v>
          </cell>
          <cell r="D838">
            <v>0</v>
          </cell>
          <cell r="F838">
            <v>0</v>
          </cell>
          <cell r="G838">
            <v>0</v>
          </cell>
        </row>
        <row r="839">
          <cell r="C839">
            <v>0</v>
          </cell>
          <cell r="D839">
            <v>0</v>
          </cell>
          <cell r="F839">
            <v>0</v>
          </cell>
          <cell r="G839">
            <v>0</v>
          </cell>
        </row>
        <row r="840">
          <cell r="C840">
            <v>0</v>
          </cell>
          <cell r="D840">
            <v>0</v>
          </cell>
          <cell r="F840">
            <v>0</v>
          </cell>
          <cell r="G840">
            <v>0</v>
          </cell>
        </row>
        <row r="841">
          <cell r="C841">
            <v>0</v>
          </cell>
          <cell r="D841">
            <v>0</v>
          </cell>
          <cell r="F841">
            <v>0</v>
          </cell>
          <cell r="G841">
            <v>0</v>
          </cell>
        </row>
        <row r="842">
          <cell r="C842">
            <v>0</v>
          </cell>
          <cell r="D842">
            <v>0</v>
          </cell>
          <cell r="F842">
            <v>0</v>
          </cell>
          <cell r="G842">
            <v>0</v>
          </cell>
        </row>
        <row r="843">
          <cell r="C843">
            <v>0</v>
          </cell>
          <cell r="D843">
            <v>0</v>
          </cell>
          <cell r="F843">
            <v>0</v>
          </cell>
          <cell r="G843">
            <v>0</v>
          </cell>
        </row>
        <row r="844">
          <cell r="C844">
            <v>0</v>
          </cell>
          <cell r="D844">
            <v>0</v>
          </cell>
          <cell r="F844">
            <v>0</v>
          </cell>
          <cell r="G844">
            <v>0</v>
          </cell>
        </row>
        <row r="845">
          <cell r="C845">
            <v>0</v>
          </cell>
          <cell r="D845">
            <v>0</v>
          </cell>
          <cell r="F845">
            <v>0</v>
          </cell>
          <cell r="G845">
            <v>0</v>
          </cell>
        </row>
        <row r="846">
          <cell r="C846">
            <v>0</v>
          </cell>
          <cell r="D846">
            <v>0</v>
          </cell>
          <cell r="F846">
            <v>0</v>
          </cell>
          <cell r="G846">
            <v>0</v>
          </cell>
        </row>
        <row r="847">
          <cell r="C847">
            <v>0</v>
          </cell>
          <cell r="D847">
            <v>0</v>
          </cell>
          <cell r="F847">
            <v>0</v>
          </cell>
          <cell r="G847">
            <v>0</v>
          </cell>
        </row>
        <row r="848">
          <cell r="C848">
            <v>0</v>
          </cell>
          <cell r="D848">
            <v>0</v>
          </cell>
          <cell r="F848">
            <v>0</v>
          </cell>
          <cell r="G848">
            <v>0</v>
          </cell>
        </row>
        <row r="849">
          <cell r="C849">
            <v>0</v>
          </cell>
          <cell r="D849">
            <v>0</v>
          </cell>
          <cell r="F849">
            <v>0</v>
          </cell>
          <cell r="G849">
            <v>0</v>
          </cell>
        </row>
        <row r="850">
          <cell r="C850">
            <v>0</v>
          </cell>
          <cell r="D850">
            <v>0</v>
          </cell>
          <cell r="F850">
            <v>0</v>
          </cell>
          <cell r="G850">
            <v>0</v>
          </cell>
        </row>
        <row r="851">
          <cell r="C851">
            <v>0</v>
          </cell>
          <cell r="D851">
            <v>0</v>
          </cell>
          <cell r="F851">
            <v>0</v>
          </cell>
          <cell r="G851">
            <v>0</v>
          </cell>
        </row>
        <row r="852">
          <cell r="C852">
            <v>0</v>
          </cell>
          <cell r="D852">
            <v>0</v>
          </cell>
          <cell r="F852">
            <v>0</v>
          </cell>
          <cell r="G852">
            <v>0</v>
          </cell>
        </row>
        <row r="853">
          <cell r="C853">
            <v>0</v>
          </cell>
          <cell r="D853">
            <v>0</v>
          </cell>
          <cell r="F853">
            <v>0</v>
          </cell>
          <cell r="G853">
            <v>0</v>
          </cell>
        </row>
        <row r="854">
          <cell r="C854">
            <v>0</v>
          </cell>
          <cell r="D854">
            <v>0</v>
          </cell>
          <cell r="F854">
            <v>0</v>
          </cell>
          <cell r="G854">
            <v>0</v>
          </cell>
        </row>
        <row r="855">
          <cell r="C855">
            <v>0</v>
          </cell>
          <cell r="D855">
            <v>0</v>
          </cell>
          <cell r="F855">
            <v>0</v>
          </cell>
          <cell r="G855">
            <v>0</v>
          </cell>
        </row>
        <row r="856">
          <cell r="C856">
            <v>0</v>
          </cell>
          <cell r="D856">
            <v>0</v>
          </cell>
          <cell r="F856">
            <v>0</v>
          </cell>
          <cell r="G856">
            <v>0</v>
          </cell>
        </row>
        <row r="857">
          <cell r="C857">
            <v>0</v>
          </cell>
          <cell r="D857">
            <v>0</v>
          </cell>
          <cell r="F857">
            <v>0</v>
          </cell>
          <cell r="G857">
            <v>0</v>
          </cell>
        </row>
        <row r="858">
          <cell r="C858">
            <v>0</v>
          </cell>
          <cell r="D858">
            <v>0</v>
          </cell>
          <cell r="F858">
            <v>0</v>
          </cell>
          <cell r="G858">
            <v>0</v>
          </cell>
        </row>
        <row r="859">
          <cell r="C859">
            <v>0</v>
          </cell>
          <cell r="D859">
            <v>0</v>
          </cell>
          <cell r="F859">
            <v>0</v>
          </cell>
          <cell r="G859">
            <v>0</v>
          </cell>
        </row>
        <row r="860">
          <cell r="C860">
            <v>0</v>
          </cell>
          <cell r="D860">
            <v>0</v>
          </cell>
          <cell r="F860">
            <v>0</v>
          </cell>
          <cell r="G860">
            <v>0</v>
          </cell>
        </row>
        <row r="861">
          <cell r="C861">
            <v>0</v>
          </cell>
          <cell r="D861">
            <v>0</v>
          </cell>
          <cell r="F861">
            <v>0</v>
          </cell>
          <cell r="G861">
            <v>0</v>
          </cell>
        </row>
        <row r="862">
          <cell r="C862">
            <v>0</v>
          </cell>
          <cell r="D862">
            <v>0</v>
          </cell>
          <cell r="F862">
            <v>0</v>
          </cell>
          <cell r="G862">
            <v>0</v>
          </cell>
        </row>
        <row r="863">
          <cell r="C863">
            <v>0</v>
          </cell>
          <cell r="D863">
            <v>0</v>
          </cell>
          <cell r="F863">
            <v>0</v>
          </cell>
          <cell r="G863">
            <v>0</v>
          </cell>
        </row>
        <row r="864">
          <cell r="C864">
            <v>0</v>
          </cell>
          <cell r="D864">
            <v>0</v>
          </cell>
          <cell r="F864">
            <v>0</v>
          </cell>
          <cell r="G864">
            <v>0</v>
          </cell>
        </row>
        <row r="865">
          <cell r="C865">
            <v>0</v>
          </cell>
          <cell r="D865">
            <v>0</v>
          </cell>
          <cell r="F865">
            <v>0</v>
          </cell>
          <cell r="G865">
            <v>0</v>
          </cell>
        </row>
        <row r="866">
          <cell r="C866">
            <v>0</v>
          </cell>
          <cell r="D866">
            <v>0</v>
          </cell>
          <cell r="F866">
            <v>0</v>
          </cell>
          <cell r="G866">
            <v>0</v>
          </cell>
        </row>
        <row r="867">
          <cell r="C867">
            <v>0</v>
          </cell>
          <cell r="D867">
            <v>0</v>
          </cell>
          <cell r="F867">
            <v>0</v>
          </cell>
          <cell r="G867">
            <v>0</v>
          </cell>
        </row>
        <row r="868">
          <cell r="C868">
            <v>0</v>
          </cell>
          <cell r="D868">
            <v>0</v>
          </cell>
          <cell r="F868">
            <v>0</v>
          </cell>
          <cell r="G868">
            <v>0</v>
          </cell>
        </row>
        <row r="869">
          <cell r="C869">
            <v>0</v>
          </cell>
          <cell r="D869">
            <v>0</v>
          </cell>
          <cell r="F869">
            <v>0</v>
          </cell>
          <cell r="G869">
            <v>0</v>
          </cell>
        </row>
        <row r="870">
          <cell r="C870">
            <v>0</v>
          </cell>
          <cell r="D870">
            <v>0</v>
          </cell>
          <cell r="F870">
            <v>0</v>
          </cell>
          <cell r="G870">
            <v>0</v>
          </cell>
        </row>
        <row r="871">
          <cell r="C871">
            <v>0</v>
          </cell>
          <cell r="D871">
            <v>0</v>
          </cell>
          <cell r="F871">
            <v>0</v>
          </cell>
          <cell r="G871">
            <v>0</v>
          </cell>
        </row>
        <row r="872">
          <cell r="C872">
            <v>0</v>
          </cell>
          <cell r="D872">
            <v>0</v>
          </cell>
          <cell r="F872">
            <v>0</v>
          </cell>
          <cell r="G872">
            <v>0</v>
          </cell>
        </row>
        <row r="873">
          <cell r="C873">
            <v>0</v>
          </cell>
          <cell r="D873">
            <v>0</v>
          </cell>
          <cell r="F873">
            <v>0</v>
          </cell>
          <cell r="G873">
            <v>0</v>
          </cell>
        </row>
        <row r="874">
          <cell r="C874">
            <v>0</v>
          </cell>
          <cell r="D874">
            <v>0</v>
          </cell>
          <cell r="F874">
            <v>0</v>
          </cell>
          <cell r="G874">
            <v>0</v>
          </cell>
        </row>
        <row r="875">
          <cell r="C875">
            <v>0</v>
          </cell>
          <cell r="D875">
            <v>0</v>
          </cell>
          <cell r="F875">
            <v>0</v>
          </cell>
          <cell r="G875">
            <v>0</v>
          </cell>
        </row>
        <row r="876">
          <cell r="C876">
            <v>0</v>
          </cell>
          <cell r="D876">
            <v>0</v>
          </cell>
          <cell r="F876">
            <v>0</v>
          </cell>
          <cell r="G876">
            <v>0</v>
          </cell>
        </row>
        <row r="877">
          <cell r="C877">
            <v>0</v>
          </cell>
          <cell r="D877">
            <v>0</v>
          </cell>
          <cell r="F877">
            <v>0</v>
          </cell>
          <cell r="G877">
            <v>0</v>
          </cell>
        </row>
        <row r="878">
          <cell r="C878">
            <v>0</v>
          </cell>
          <cell r="D878">
            <v>0</v>
          </cell>
          <cell r="F878">
            <v>0</v>
          </cell>
          <cell r="G878">
            <v>0</v>
          </cell>
        </row>
        <row r="879">
          <cell r="C879">
            <v>0</v>
          </cell>
          <cell r="D879">
            <v>0</v>
          </cell>
          <cell r="F879">
            <v>0</v>
          </cell>
          <cell r="G879">
            <v>0</v>
          </cell>
        </row>
        <row r="880">
          <cell r="C880">
            <v>0</v>
          </cell>
          <cell r="D880">
            <v>0</v>
          </cell>
          <cell r="F880">
            <v>0</v>
          </cell>
          <cell r="G880">
            <v>0</v>
          </cell>
        </row>
        <row r="881">
          <cell r="C881">
            <v>0</v>
          </cell>
          <cell r="D881">
            <v>0</v>
          </cell>
          <cell r="F881">
            <v>0</v>
          </cell>
          <cell r="G881">
            <v>0</v>
          </cell>
        </row>
        <row r="882">
          <cell r="C882">
            <v>0</v>
          </cell>
          <cell r="D882">
            <v>0</v>
          </cell>
          <cell r="F882">
            <v>0</v>
          </cell>
          <cell r="G882">
            <v>0</v>
          </cell>
        </row>
        <row r="883">
          <cell r="C883">
            <v>0</v>
          </cell>
          <cell r="D883">
            <v>0</v>
          </cell>
          <cell r="F883">
            <v>0</v>
          </cell>
          <cell r="G883">
            <v>0</v>
          </cell>
        </row>
        <row r="884">
          <cell r="C884">
            <v>0</v>
          </cell>
          <cell r="D884">
            <v>0</v>
          </cell>
          <cell r="F884">
            <v>0</v>
          </cell>
          <cell r="G884">
            <v>0</v>
          </cell>
        </row>
        <row r="885">
          <cell r="C885">
            <v>0</v>
          </cell>
          <cell r="D885">
            <v>0</v>
          </cell>
          <cell r="F885">
            <v>0</v>
          </cell>
          <cell r="G885">
            <v>0</v>
          </cell>
        </row>
        <row r="886">
          <cell r="C886">
            <v>0</v>
          </cell>
          <cell r="D886">
            <v>0</v>
          </cell>
          <cell r="F886">
            <v>0</v>
          </cell>
          <cell r="G886">
            <v>0</v>
          </cell>
        </row>
        <row r="887">
          <cell r="C887">
            <v>0</v>
          </cell>
          <cell r="D887">
            <v>0</v>
          </cell>
          <cell r="F887">
            <v>0</v>
          </cell>
          <cell r="G887">
            <v>0</v>
          </cell>
        </row>
        <row r="888">
          <cell r="C888">
            <v>0</v>
          </cell>
          <cell r="D888">
            <v>0</v>
          </cell>
          <cell r="F888">
            <v>0</v>
          </cell>
          <cell r="G888">
            <v>0</v>
          </cell>
        </row>
        <row r="889">
          <cell r="C889">
            <v>0</v>
          </cell>
          <cell r="D889">
            <v>0</v>
          </cell>
          <cell r="F889">
            <v>0</v>
          </cell>
          <cell r="G889">
            <v>0</v>
          </cell>
        </row>
        <row r="890">
          <cell r="C890">
            <v>0</v>
          </cell>
          <cell r="D890">
            <v>0</v>
          </cell>
          <cell r="F890">
            <v>0</v>
          </cell>
          <cell r="G890">
            <v>0</v>
          </cell>
        </row>
        <row r="891">
          <cell r="C891">
            <v>0</v>
          </cell>
          <cell r="D891">
            <v>0</v>
          </cell>
          <cell r="F891">
            <v>0</v>
          </cell>
          <cell r="G891">
            <v>0</v>
          </cell>
        </row>
        <row r="892">
          <cell r="C892">
            <v>0</v>
          </cell>
          <cell r="D892">
            <v>0</v>
          </cell>
          <cell r="F892">
            <v>0</v>
          </cell>
          <cell r="G892">
            <v>0</v>
          </cell>
        </row>
        <row r="893">
          <cell r="C893">
            <v>0</v>
          </cell>
          <cell r="D893">
            <v>0</v>
          </cell>
          <cell r="F893">
            <v>0</v>
          </cell>
          <cell r="G893">
            <v>0</v>
          </cell>
        </row>
        <row r="894">
          <cell r="C894">
            <v>0</v>
          </cell>
          <cell r="D894">
            <v>0</v>
          </cell>
          <cell r="F894">
            <v>0</v>
          </cell>
          <cell r="G894">
            <v>0</v>
          </cell>
        </row>
        <row r="895">
          <cell r="C895">
            <v>0</v>
          </cell>
          <cell r="D895">
            <v>0</v>
          </cell>
          <cell r="F895">
            <v>0</v>
          </cell>
          <cell r="G895">
            <v>0</v>
          </cell>
        </row>
        <row r="896">
          <cell r="C896">
            <v>0</v>
          </cell>
          <cell r="D896">
            <v>0</v>
          </cell>
          <cell r="F896">
            <v>0</v>
          </cell>
          <cell r="G896">
            <v>0</v>
          </cell>
        </row>
        <row r="897">
          <cell r="C897">
            <v>0</v>
          </cell>
          <cell r="D897">
            <v>0</v>
          </cell>
          <cell r="F897">
            <v>0</v>
          </cell>
          <cell r="G897">
            <v>0</v>
          </cell>
        </row>
        <row r="898">
          <cell r="C898">
            <v>0</v>
          </cell>
          <cell r="D898">
            <v>0</v>
          </cell>
          <cell r="F898">
            <v>0</v>
          </cell>
          <cell r="G898">
            <v>0</v>
          </cell>
        </row>
        <row r="899">
          <cell r="C899">
            <v>0</v>
          </cell>
          <cell r="D899">
            <v>0</v>
          </cell>
          <cell r="F899">
            <v>0</v>
          </cell>
          <cell r="G899">
            <v>0</v>
          </cell>
        </row>
        <row r="900">
          <cell r="C900">
            <v>0</v>
          </cell>
          <cell r="D900">
            <v>0</v>
          </cell>
          <cell r="F900">
            <v>0</v>
          </cell>
          <cell r="G900">
            <v>0</v>
          </cell>
        </row>
        <row r="901">
          <cell r="C901">
            <v>0</v>
          </cell>
          <cell r="D901">
            <v>0</v>
          </cell>
          <cell r="F901">
            <v>0</v>
          </cell>
          <cell r="G901">
            <v>0</v>
          </cell>
        </row>
        <row r="902">
          <cell r="C902">
            <v>0</v>
          </cell>
          <cell r="D902">
            <v>0</v>
          </cell>
          <cell r="F902">
            <v>0</v>
          </cell>
          <cell r="G902">
            <v>0</v>
          </cell>
        </row>
        <row r="903">
          <cell r="C903">
            <v>0</v>
          </cell>
          <cell r="D903">
            <v>0</v>
          </cell>
          <cell r="F903">
            <v>0</v>
          </cell>
          <cell r="G903">
            <v>0</v>
          </cell>
        </row>
        <row r="904">
          <cell r="C904">
            <v>0</v>
          </cell>
          <cell r="D904">
            <v>0</v>
          </cell>
          <cell r="F904">
            <v>0</v>
          </cell>
          <cell r="G904">
            <v>0</v>
          </cell>
        </row>
        <row r="905">
          <cell r="C905">
            <v>0</v>
          </cell>
          <cell r="D905">
            <v>0</v>
          </cell>
          <cell r="F905">
            <v>0</v>
          </cell>
          <cell r="G905">
            <v>0</v>
          </cell>
        </row>
        <row r="906">
          <cell r="C906">
            <v>0</v>
          </cell>
          <cell r="D906">
            <v>0</v>
          </cell>
          <cell r="F906">
            <v>0</v>
          </cell>
          <cell r="G906">
            <v>0</v>
          </cell>
        </row>
        <row r="907">
          <cell r="C907">
            <v>0</v>
          </cell>
          <cell r="D907">
            <v>0</v>
          </cell>
          <cell r="F907">
            <v>0</v>
          </cell>
          <cell r="G907">
            <v>0</v>
          </cell>
        </row>
        <row r="908">
          <cell r="C908">
            <v>0</v>
          </cell>
          <cell r="D908">
            <v>0</v>
          </cell>
          <cell r="F908">
            <v>0</v>
          </cell>
          <cell r="G908">
            <v>0</v>
          </cell>
        </row>
        <row r="909">
          <cell r="C909">
            <v>0</v>
          </cell>
          <cell r="D909">
            <v>0</v>
          </cell>
          <cell r="F909">
            <v>0</v>
          </cell>
          <cell r="G909">
            <v>0</v>
          </cell>
        </row>
        <row r="910">
          <cell r="C910">
            <v>0</v>
          </cell>
          <cell r="D910">
            <v>0</v>
          </cell>
          <cell r="F910">
            <v>0</v>
          </cell>
          <cell r="G910">
            <v>0</v>
          </cell>
        </row>
        <row r="911">
          <cell r="C911">
            <v>0</v>
          </cell>
          <cell r="D911">
            <v>0</v>
          </cell>
          <cell r="F911">
            <v>0</v>
          </cell>
          <cell r="G911">
            <v>0</v>
          </cell>
        </row>
        <row r="912">
          <cell r="C912">
            <v>0</v>
          </cell>
          <cell r="D912">
            <v>0</v>
          </cell>
          <cell r="F912">
            <v>0</v>
          </cell>
          <cell r="G912">
            <v>0</v>
          </cell>
        </row>
        <row r="913">
          <cell r="C913">
            <v>0</v>
          </cell>
          <cell r="D913">
            <v>0</v>
          </cell>
          <cell r="F913">
            <v>0</v>
          </cell>
          <cell r="G913">
            <v>0</v>
          </cell>
        </row>
        <row r="914">
          <cell r="C914">
            <v>0</v>
          </cell>
          <cell r="D914">
            <v>0</v>
          </cell>
          <cell r="F914">
            <v>0</v>
          </cell>
          <cell r="G914">
            <v>0</v>
          </cell>
        </row>
        <row r="915">
          <cell r="C915">
            <v>0</v>
          </cell>
          <cell r="D915">
            <v>0</v>
          </cell>
          <cell r="F915">
            <v>0</v>
          </cell>
          <cell r="G915">
            <v>0</v>
          </cell>
        </row>
        <row r="916">
          <cell r="C916">
            <v>0</v>
          </cell>
          <cell r="D916">
            <v>0</v>
          </cell>
          <cell r="F916">
            <v>0</v>
          </cell>
          <cell r="G916">
            <v>0</v>
          </cell>
        </row>
        <row r="917">
          <cell r="C917">
            <v>0</v>
          </cell>
          <cell r="D917">
            <v>0</v>
          </cell>
          <cell r="F917">
            <v>0</v>
          </cell>
          <cell r="G917">
            <v>0</v>
          </cell>
        </row>
        <row r="918">
          <cell r="C918">
            <v>0</v>
          </cell>
          <cell r="D918">
            <v>0</v>
          </cell>
          <cell r="F918">
            <v>0</v>
          </cell>
          <cell r="G918">
            <v>0</v>
          </cell>
        </row>
        <row r="919">
          <cell r="C919">
            <v>0</v>
          </cell>
          <cell r="D919">
            <v>0</v>
          </cell>
          <cell r="F919">
            <v>0</v>
          </cell>
          <cell r="G919">
            <v>0</v>
          </cell>
        </row>
        <row r="920">
          <cell r="C920">
            <v>0</v>
          </cell>
          <cell r="D920">
            <v>0</v>
          </cell>
          <cell r="F920">
            <v>0</v>
          </cell>
          <cell r="G920">
            <v>0</v>
          </cell>
        </row>
        <row r="921">
          <cell r="C921">
            <v>0</v>
          </cell>
          <cell r="D921">
            <v>0</v>
          </cell>
          <cell r="F921">
            <v>0</v>
          </cell>
          <cell r="G921">
            <v>0</v>
          </cell>
        </row>
        <row r="922">
          <cell r="C922">
            <v>0</v>
          </cell>
          <cell r="D922">
            <v>0</v>
          </cell>
          <cell r="F922">
            <v>0</v>
          </cell>
          <cell r="G922">
            <v>0</v>
          </cell>
        </row>
        <row r="923">
          <cell r="C923">
            <v>0</v>
          </cell>
          <cell r="D923">
            <v>0</v>
          </cell>
          <cell r="F923">
            <v>0</v>
          </cell>
          <cell r="G923">
            <v>0</v>
          </cell>
        </row>
        <row r="924">
          <cell r="C924">
            <v>0</v>
          </cell>
          <cell r="D924">
            <v>0</v>
          </cell>
          <cell r="F924">
            <v>0</v>
          </cell>
          <cell r="G924">
            <v>0</v>
          </cell>
        </row>
        <row r="925">
          <cell r="C925">
            <v>0</v>
          </cell>
          <cell r="D925">
            <v>0</v>
          </cell>
          <cell r="F925">
            <v>0</v>
          </cell>
          <cell r="G925">
            <v>0</v>
          </cell>
        </row>
        <row r="926">
          <cell r="C926">
            <v>0</v>
          </cell>
          <cell r="D926">
            <v>0</v>
          </cell>
          <cell r="F926">
            <v>0</v>
          </cell>
          <cell r="G926">
            <v>0</v>
          </cell>
        </row>
        <row r="927">
          <cell r="C927">
            <v>0</v>
          </cell>
          <cell r="D927">
            <v>0</v>
          </cell>
          <cell r="F927">
            <v>0</v>
          </cell>
          <cell r="G927">
            <v>0</v>
          </cell>
        </row>
        <row r="928">
          <cell r="C928">
            <v>0</v>
          </cell>
          <cell r="D928">
            <v>0</v>
          </cell>
          <cell r="F928">
            <v>0</v>
          </cell>
          <cell r="G928">
            <v>0</v>
          </cell>
        </row>
        <row r="929">
          <cell r="C929">
            <v>0</v>
          </cell>
          <cell r="D929">
            <v>0</v>
          </cell>
          <cell r="F929">
            <v>0</v>
          </cell>
          <cell r="G929">
            <v>0</v>
          </cell>
        </row>
        <row r="930">
          <cell r="C930">
            <v>0</v>
          </cell>
          <cell r="D930">
            <v>0</v>
          </cell>
          <cell r="F930">
            <v>0</v>
          </cell>
          <cell r="G930">
            <v>0</v>
          </cell>
        </row>
        <row r="931">
          <cell r="C931">
            <v>0</v>
          </cell>
          <cell r="D931">
            <v>0</v>
          </cell>
          <cell r="F931">
            <v>0</v>
          </cell>
          <cell r="G931">
            <v>0</v>
          </cell>
        </row>
        <row r="932">
          <cell r="C932">
            <v>0</v>
          </cell>
          <cell r="D932">
            <v>0</v>
          </cell>
          <cell r="F932">
            <v>0</v>
          </cell>
          <cell r="G932">
            <v>0</v>
          </cell>
        </row>
        <row r="933">
          <cell r="C933">
            <v>0</v>
          </cell>
          <cell r="D933">
            <v>0</v>
          </cell>
          <cell r="F933">
            <v>0</v>
          </cell>
          <cell r="G933">
            <v>0</v>
          </cell>
        </row>
        <row r="934">
          <cell r="C934">
            <v>0</v>
          </cell>
          <cell r="D934">
            <v>0</v>
          </cell>
          <cell r="F934">
            <v>0</v>
          </cell>
          <cell r="G934">
            <v>0</v>
          </cell>
        </row>
        <row r="935">
          <cell r="C935">
            <v>0</v>
          </cell>
          <cell r="D935">
            <v>0</v>
          </cell>
          <cell r="F935">
            <v>0</v>
          </cell>
          <cell r="G935">
            <v>0</v>
          </cell>
        </row>
        <row r="936">
          <cell r="C936">
            <v>0</v>
          </cell>
          <cell r="D936">
            <v>0</v>
          </cell>
          <cell r="F936">
            <v>0</v>
          </cell>
          <cell r="G936">
            <v>0</v>
          </cell>
        </row>
        <row r="937">
          <cell r="C937">
            <v>0</v>
          </cell>
          <cell r="D937">
            <v>0</v>
          </cell>
          <cell r="F937">
            <v>0</v>
          </cell>
          <cell r="G937">
            <v>0</v>
          </cell>
        </row>
        <row r="938">
          <cell r="C938">
            <v>0</v>
          </cell>
          <cell r="D938">
            <v>0</v>
          </cell>
          <cell r="F938">
            <v>0</v>
          </cell>
          <cell r="G938">
            <v>0</v>
          </cell>
        </row>
        <row r="939">
          <cell r="C939">
            <v>0</v>
          </cell>
          <cell r="D939">
            <v>0</v>
          </cell>
          <cell r="F939">
            <v>0</v>
          </cell>
          <cell r="G939">
            <v>0</v>
          </cell>
        </row>
        <row r="940">
          <cell r="C940">
            <v>0</v>
          </cell>
          <cell r="D940">
            <v>0</v>
          </cell>
          <cell r="F940">
            <v>0</v>
          </cell>
          <cell r="G940">
            <v>0</v>
          </cell>
        </row>
        <row r="941">
          <cell r="C941">
            <v>0</v>
          </cell>
          <cell r="D941">
            <v>0</v>
          </cell>
          <cell r="F941">
            <v>0</v>
          </cell>
          <cell r="G941">
            <v>0</v>
          </cell>
        </row>
        <row r="942">
          <cell r="C942">
            <v>0</v>
          </cell>
          <cell r="D942">
            <v>0</v>
          </cell>
          <cell r="F942">
            <v>0</v>
          </cell>
          <cell r="G942">
            <v>0</v>
          </cell>
        </row>
        <row r="943">
          <cell r="C943">
            <v>0</v>
          </cell>
          <cell r="D943">
            <v>0</v>
          </cell>
          <cell r="F943">
            <v>0</v>
          </cell>
          <cell r="G943">
            <v>0</v>
          </cell>
        </row>
        <row r="944">
          <cell r="C944">
            <v>0</v>
          </cell>
          <cell r="D944">
            <v>0</v>
          </cell>
          <cell r="F944">
            <v>0</v>
          </cell>
          <cell r="G944">
            <v>0</v>
          </cell>
        </row>
        <row r="945">
          <cell r="C945">
            <v>0</v>
          </cell>
          <cell r="D945">
            <v>0</v>
          </cell>
          <cell r="F945">
            <v>0</v>
          </cell>
          <cell r="G945">
            <v>0</v>
          </cell>
        </row>
        <row r="946">
          <cell r="C946">
            <v>0</v>
          </cell>
          <cell r="D946">
            <v>0</v>
          </cell>
          <cell r="F946">
            <v>0</v>
          </cell>
          <cell r="G946">
            <v>0</v>
          </cell>
        </row>
        <row r="947">
          <cell r="C947">
            <v>0</v>
          </cell>
          <cell r="D947">
            <v>0</v>
          </cell>
          <cell r="F947">
            <v>0</v>
          </cell>
          <cell r="G947">
            <v>0</v>
          </cell>
        </row>
        <row r="948">
          <cell r="C948">
            <v>0</v>
          </cell>
          <cell r="D948">
            <v>0</v>
          </cell>
          <cell r="F948">
            <v>0</v>
          </cell>
          <cell r="G948">
            <v>0</v>
          </cell>
        </row>
        <row r="949">
          <cell r="C949">
            <v>0</v>
          </cell>
          <cell r="D949">
            <v>0</v>
          </cell>
          <cell r="F949">
            <v>0</v>
          </cell>
          <cell r="G949">
            <v>0</v>
          </cell>
        </row>
        <row r="950">
          <cell r="C950">
            <v>0</v>
          </cell>
          <cell r="D950">
            <v>0</v>
          </cell>
          <cell r="F950">
            <v>0</v>
          </cell>
          <cell r="G950">
            <v>0</v>
          </cell>
        </row>
        <row r="951">
          <cell r="C951">
            <v>0</v>
          </cell>
          <cell r="D951">
            <v>0</v>
          </cell>
          <cell r="F951">
            <v>0</v>
          </cell>
          <cell r="G951">
            <v>0</v>
          </cell>
        </row>
        <row r="952">
          <cell r="C952">
            <v>0</v>
          </cell>
          <cell r="D952">
            <v>0</v>
          </cell>
          <cell r="F952">
            <v>0</v>
          </cell>
          <cell r="G952">
            <v>0</v>
          </cell>
        </row>
        <row r="953">
          <cell r="C953">
            <v>0</v>
          </cell>
          <cell r="D953">
            <v>0</v>
          </cell>
          <cell r="F953">
            <v>0</v>
          </cell>
          <cell r="G953">
            <v>0</v>
          </cell>
        </row>
        <row r="954">
          <cell r="C954">
            <v>0</v>
          </cell>
          <cell r="D954">
            <v>0</v>
          </cell>
          <cell r="F954">
            <v>0</v>
          </cell>
          <cell r="G954">
            <v>0</v>
          </cell>
        </row>
        <row r="955">
          <cell r="C955">
            <v>0</v>
          </cell>
          <cell r="D955">
            <v>0</v>
          </cell>
          <cell r="F955">
            <v>0</v>
          </cell>
          <cell r="G955">
            <v>0</v>
          </cell>
        </row>
        <row r="956">
          <cell r="C956">
            <v>0</v>
          </cell>
          <cell r="D956">
            <v>0</v>
          </cell>
          <cell r="F956">
            <v>0</v>
          </cell>
          <cell r="G956">
            <v>0</v>
          </cell>
        </row>
        <row r="957">
          <cell r="C957">
            <v>0</v>
          </cell>
          <cell r="D957">
            <v>0</v>
          </cell>
          <cell r="F957">
            <v>0</v>
          </cell>
          <cell r="G957">
            <v>0</v>
          </cell>
        </row>
        <row r="958">
          <cell r="C958">
            <v>0</v>
          </cell>
          <cell r="D958">
            <v>0</v>
          </cell>
          <cell r="F958">
            <v>0</v>
          </cell>
          <cell r="G958">
            <v>0</v>
          </cell>
        </row>
        <row r="959">
          <cell r="C959">
            <v>0</v>
          </cell>
          <cell r="D959">
            <v>0</v>
          </cell>
          <cell r="F959">
            <v>0</v>
          </cell>
          <cell r="G959">
            <v>0</v>
          </cell>
        </row>
        <row r="960">
          <cell r="C960">
            <v>0</v>
          </cell>
          <cell r="D960">
            <v>0</v>
          </cell>
          <cell r="F960">
            <v>0</v>
          </cell>
          <cell r="G960">
            <v>0</v>
          </cell>
        </row>
        <row r="961">
          <cell r="C961">
            <v>0</v>
          </cell>
          <cell r="D961">
            <v>0</v>
          </cell>
          <cell r="F961">
            <v>0</v>
          </cell>
          <cell r="G961">
            <v>0</v>
          </cell>
        </row>
        <row r="962">
          <cell r="C962">
            <v>0</v>
          </cell>
          <cell r="D962">
            <v>0</v>
          </cell>
          <cell r="F962">
            <v>0</v>
          </cell>
          <cell r="G962">
            <v>0</v>
          </cell>
        </row>
        <row r="963">
          <cell r="C963">
            <v>0</v>
          </cell>
          <cell r="D963">
            <v>0</v>
          </cell>
          <cell r="F963">
            <v>0</v>
          </cell>
          <cell r="G963">
            <v>0</v>
          </cell>
        </row>
        <row r="964">
          <cell r="C964">
            <v>0</v>
          </cell>
          <cell r="D964">
            <v>0</v>
          </cell>
          <cell r="F964">
            <v>0</v>
          </cell>
          <cell r="G964">
            <v>0</v>
          </cell>
        </row>
        <row r="965">
          <cell r="C965">
            <v>0</v>
          </cell>
          <cell r="D965">
            <v>0</v>
          </cell>
          <cell r="F965">
            <v>0</v>
          </cell>
          <cell r="G965">
            <v>0</v>
          </cell>
        </row>
        <row r="966">
          <cell r="C966">
            <v>0</v>
          </cell>
          <cell r="D966">
            <v>0</v>
          </cell>
          <cell r="F966">
            <v>0</v>
          </cell>
          <cell r="G966">
            <v>0</v>
          </cell>
        </row>
        <row r="967">
          <cell r="C967">
            <v>0</v>
          </cell>
          <cell r="D967">
            <v>0</v>
          </cell>
          <cell r="F967">
            <v>0</v>
          </cell>
          <cell r="G967">
            <v>0</v>
          </cell>
        </row>
        <row r="968">
          <cell r="C968">
            <v>0</v>
          </cell>
          <cell r="D968">
            <v>0</v>
          </cell>
          <cell r="F968">
            <v>0</v>
          </cell>
          <cell r="G968">
            <v>0</v>
          </cell>
        </row>
        <row r="969">
          <cell r="C969">
            <v>0</v>
          </cell>
          <cell r="D969">
            <v>0</v>
          </cell>
          <cell r="F969">
            <v>0</v>
          </cell>
          <cell r="G969">
            <v>0</v>
          </cell>
        </row>
        <row r="970">
          <cell r="C970">
            <v>0</v>
          </cell>
          <cell r="D970">
            <v>0</v>
          </cell>
          <cell r="F970">
            <v>0</v>
          </cell>
          <cell r="G970">
            <v>0</v>
          </cell>
        </row>
        <row r="971">
          <cell r="C971">
            <v>0</v>
          </cell>
          <cell r="D971">
            <v>0</v>
          </cell>
          <cell r="F971">
            <v>0</v>
          </cell>
          <cell r="G971">
            <v>0</v>
          </cell>
        </row>
        <row r="972">
          <cell r="C972">
            <v>0</v>
          </cell>
          <cell r="D972">
            <v>0</v>
          </cell>
          <cell r="F972">
            <v>0</v>
          </cell>
          <cell r="G972">
            <v>0</v>
          </cell>
        </row>
        <row r="973">
          <cell r="C973">
            <v>0</v>
          </cell>
          <cell r="D973">
            <v>0</v>
          </cell>
          <cell r="F973">
            <v>0</v>
          </cell>
          <cell r="G973">
            <v>0</v>
          </cell>
        </row>
        <row r="974">
          <cell r="C974">
            <v>0</v>
          </cell>
          <cell r="D974">
            <v>0</v>
          </cell>
          <cell r="F974">
            <v>0</v>
          </cell>
          <cell r="G974">
            <v>0</v>
          </cell>
        </row>
        <row r="975">
          <cell r="C975">
            <v>0</v>
          </cell>
          <cell r="D975">
            <v>0</v>
          </cell>
          <cell r="F975">
            <v>0</v>
          </cell>
          <cell r="G975">
            <v>0</v>
          </cell>
        </row>
        <row r="976">
          <cell r="C976">
            <v>0</v>
          </cell>
          <cell r="D976">
            <v>0</v>
          </cell>
          <cell r="F976">
            <v>0</v>
          </cell>
          <cell r="G976">
            <v>0</v>
          </cell>
        </row>
        <row r="977">
          <cell r="C977">
            <v>0</v>
          </cell>
          <cell r="D977">
            <v>0</v>
          </cell>
          <cell r="F977">
            <v>0</v>
          </cell>
          <cell r="G977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PK"/>
      <sheetName val="ME"/>
      <sheetName val="AAV"/>
      <sheetName val="GC"/>
      <sheetName val="SBPV"/>
      <sheetName val="DESIRE"/>
      <sheetName val="RVO"/>
      <sheetName val="CC SK"/>
      <sheetName val="AUTO 2000"/>
      <sheetName val="DELTA"/>
      <sheetName val="TEMA C1"/>
      <sheetName val="TEMA C2"/>
      <sheetName val="TEMA C3"/>
      <sheetName val="TEMA HAJI"/>
      <sheetName val="PRIO DANA"/>
      <sheetName val="DRIVER"/>
    </sheetNames>
    <sheetDataSet>
      <sheetData sheetId="0" refreshError="1"/>
      <sheetData sheetId="1" refreshError="1">
        <row r="1">
          <cell r="A1" t="str">
            <v>NPK</v>
          </cell>
          <cell r="B1" t="str">
            <v>NAMA</v>
          </cell>
          <cell r="C1" t="str">
            <v>POSISI</v>
          </cell>
          <cell r="D1" t="str">
            <v>START</v>
          </cell>
          <cell r="E1" t="str">
            <v>FINISH</v>
          </cell>
          <cell r="F1" t="str">
            <v>PERIODE</v>
          </cell>
          <cell r="G1" t="str">
            <v>BULAN INI</v>
          </cell>
          <cell r="H1" t="str">
            <v>BULAN BERJALAN</v>
          </cell>
          <cell r="I1" t="str">
            <v>BULAN EKSLUSIF</v>
          </cell>
          <cell r="J1" t="str">
            <v>RUPIAH</v>
          </cell>
          <cell r="K1">
            <v>0</v>
          </cell>
        </row>
        <row r="2">
          <cell r="A2" t="str">
            <v>A2615</v>
          </cell>
          <cell r="B2" t="str">
            <v>Novita Langkai</v>
          </cell>
          <cell r="C2" t="str">
            <v>AAV</v>
          </cell>
          <cell r="D2">
            <v>45505</v>
          </cell>
          <cell r="E2">
            <v>45658</v>
          </cell>
          <cell r="F2">
            <v>6</v>
          </cell>
          <cell r="G2">
            <v>45650</v>
          </cell>
          <cell r="H2">
            <v>5</v>
          </cell>
          <cell r="I2" t="e">
            <v>#NAME?</v>
          </cell>
          <cell r="J2" t="e">
            <v>#NAME?</v>
          </cell>
          <cell r="K2" t="str">
            <v>EKSKLUSIF</v>
          </cell>
        </row>
        <row r="3">
          <cell r="A3" t="str">
            <v>A0349</v>
          </cell>
          <cell r="B3" t="str">
            <v>Ahmad Zainal Arifin</v>
          </cell>
          <cell r="C3" t="str">
            <v>AAV</v>
          </cell>
          <cell r="D3">
            <v>45536</v>
          </cell>
          <cell r="E3">
            <v>45689</v>
          </cell>
          <cell r="F3">
            <v>6</v>
          </cell>
          <cell r="G3">
            <v>45650</v>
          </cell>
          <cell r="H3">
            <v>4</v>
          </cell>
          <cell r="I3" t="e">
            <v>#NAME?</v>
          </cell>
          <cell r="J3" t="e">
            <v>#NAME?</v>
          </cell>
          <cell r="K3" t="str">
            <v>EKSKLUSIF</v>
          </cell>
        </row>
        <row r="4">
          <cell r="A4" t="str">
            <v>A2873</v>
          </cell>
          <cell r="B4" t="str">
            <v>CHRISTOPHER LAKSAWANA</v>
          </cell>
          <cell r="C4" t="str">
            <v>AAV</v>
          </cell>
          <cell r="D4">
            <v>45536</v>
          </cell>
          <cell r="E4">
            <v>45689</v>
          </cell>
          <cell r="F4">
            <v>6</v>
          </cell>
          <cell r="G4">
            <v>45650</v>
          </cell>
          <cell r="H4">
            <v>4</v>
          </cell>
          <cell r="I4" t="e">
            <v>#NAME?</v>
          </cell>
          <cell r="J4" t="e">
            <v>#NAME?</v>
          </cell>
          <cell r="K4" t="str">
            <v>EKSKLUSIF</v>
          </cell>
        </row>
        <row r="5">
          <cell r="A5" t="str">
            <v>A2066</v>
          </cell>
          <cell r="B5" t="str">
            <v>YULIANT EFENDI</v>
          </cell>
          <cell r="C5" t="str">
            <v>AAV</v>
          </cell>
          <cell r="D5">
            <v>45566</v>
          </cell>
          <cell r="E5">
            <v>45717</v>
          </cell>
          <cell r="F5">
            <v>6</v>
          </cell>
          <cell r="G5">
            <v>45650</v>
          </cell>
          <cell r="H5">
            <v>3</v>
          </cell>
          <cell r="I5" t="e">
            <v>#NAME?</v>
          </cell>
          <cell r="J5" t="e">
            <v>#NAME?</v>
          </cell>
          <cell r="K5" t="str">
            <v>EKSKLUSIF</v>
          </cell>
        </row>
        <row r="6">
          <cell r="A6" t="str">
            <v>A2383</v>
          </cell>
          <cell r="B6" t="str">
            <v>RYSMA NUR HIDAYAH</v>
          </cell>
          <cell r="C6" t="str">
            <v>SBPV</v>
          </cell>
          <cell r="D6">
            <v>45589</v>
          </cell>
          <cell r="E6">
            <v>45741</v>
          </cell>
          <cell r="F6">
            <v>6</v>
          </cell>
          <cell r="G6">
            <v>45650</v>
          </cell>
          <cell r="H6">
            <v>3</v>
          </cell>
          <cell r="I6" t="e">
            <v>#NAME?</v>
          </cell>
          <cell r="J6" t="e">
            <v>#NAME?</v>
          </cell>
          <cell r="K6" t="str">
            <v>EKSKLUSIF</v>
          </cell>
        </row>
        <row r="7">
          <cell r="A7" t="str">
            <v>A1971</v>
          </cell>
          <cell r="B7" t="str">
            <v>ANGGI BEATRIKS SERAN</v>
          </cell>
          <cell r="C7" t="str">
            <v>SBPV</v>
          </cell>
          <cell r="D7">
            <v>45589</v>
          </cell>
          <cell r="E7">
            <v>45741</v>
          </cell>
          <cell r="F7">
            <v>6</v>
          </cell>
          <cell r="G7">
            <v>45650</v>
          </cell>
          <cell r="H7">
            <v>3</v>
          </cell>
          <cell r="I7" t="e">
            <v>#NAME?</v>
          </cell>
          <cell r="J7" t="e">
            <v>#NAME?</v>
          </cell>
          <cell r="K7" t="str">
            <v>EKSKLUSIF</v>
          </cell>
        </row>
        <row r="8">
          <cell r="A8" t="str">
            <v>A2001</v>
          </cell>
          <cell r="B8" t="str">
            <v>M MENTARI GAGAT RAYNA</v>
          </cell>
          <cell r="C8" t="str">
            <v>SBPV</v>
          </cell>
          <cell r="D8">
            <v>45589</v>
          </cell>
          <cell r="E8">
            <v>45741</v>
          </cell>
          <cell r="F8">
            <v>6</v>
          </cell>
          <cell r="G8">
            <v>45650</v>
          </cell>
          <cell r="H8">
            <v>3</v>
          </cell>
          <cell r="I8" t="e">
            <v>#NAME?</v>
          </cell>
          <cell r="J8" t="e">
            <v>#NAME?</v>
          </cell>
          <cell r="K8" t="str">
            <v>EKSKLUSIF</v>
          </cell>
        </row>
        <row r="9">
          <cell r="A9">
            <v>92175</v>
          </cell>
          <cell r="B9" t="str">
            <v>AYU AMELIA RESANTI</v>
          </cell>
          <cell r="C9" t="str">
            <v>SBPV</v>
          </cell>
          <cell r="D9">
            <v>45620</v>
          </cell>
          <cell r="E9">
            <v>45772</v>
          </cell>
          <cell r="F9">
            <v>6</v>
          </cell>
          <cell r="G9">
            <v>45650</v>
          </cell>
          <cell r="H9">
            <v>2</v>
          </cell>
          <cell r="I9" t="e">
            <v>#NAME?</v>
          </cell>
          <cell r="J9" t="e">
            <v>#NAME?</v>
          </cell>
          <cell r="K9" t="str">
            <v>EKSKLUSIF</v>
          </cell>
        </row>
        <row r="10">
          <cell r="A10" t="str">
            <v>A2924</v>
          </cell>
          <cell r="B10" t="str">
            <v>IRA EVELIN SIHALOHO</v>
          </cell>
          <cell r="C10" t="str">
            <v>SBPV</v>
          </cell>
          <cell r="D10">
            <v>45650</v>
          </cell>
          <cell r="E10">
            <v>45802</v>
          </cell>
          <cell r="F10">
            <v>6</v>
          </cell>
          <cell r="G10">
            <v>45650</v>
          </cell>
          <cell r="H10">
            <v>1</v>
          </cell>
          <cell r="I10" t="e">
            <v>#NAME?</v>
          </cell>
          <cell r="J10" t="e">
            <v>#NAME?</v>
          </cell>
          <cell r="K10" t="str">
            <v>EKSKLUSIF</v>
          </cell>
        </row>
        <row r="11">
          <cell r="A11">
            <v>90317</v>
          </cell>
          <cell r="B11" t="str">
            <v>FILBERT SANCHIA FERDIANSAH MODOK</v>
          </cell>
          <cell r="C11" t="str">
            <v>RVO</v>
          </cell>
          <cell r="D11">
            <v>45497</v>
          </cell>
          <cell r="E11">
            <v>45627</v>
          </cell>
          <cell r="F11" t="str">
            <v>6</v>
          </cell>
          <cell r="G11">
            <v>45650</v>
          </cell>
          <cell r="H11">
            <v>6</v>
          </cell>
          <cell r="I11" t="e">
            <v>#NAME?</v>
          </cell>
          <cell r="J11" t="e">
            <v>#NAME?</v>
          </cell>
          <cell r="K11" t="str">
            <v>EKSKLUSIF</v>
          </cell>
        </row>
        <row r="12">
          <cell r="A12" t="str">
            <v>A1952</v>
          </cell>
          <cell r="B12" t="str">
            <v>LAURENSIUS AXEL RADITYA PRADANA</v>
          </cell>
          <cell r="C12" t="str">
            <v>RVO</v>
          </cell>
          <cell r="D12">
            <v>45559</v>
          </cell>
          <cell r="E12">
            <v>45689</v>
          </cell>
          <cell r="F12" t="str">
            <v>6</v>
          </cell>
          <cell r="G12">
            <v>45650</v>
          </cell>
          <cell r="H12">
            <v>4</v>
          </cell>
          <cell r="I12" t="e">
            <v>#NAME?</v>
          </cell>
          <cell r="J12" t="e">
            <v>#NAME?</v>
          </cell>
          <cell r="K12" t="str">
            <v>EKSKLUSIF</v>
          </cell>
        </row>
        <row r="13">
          <cell r="A13" t="str">
            <v>A2219</v>
          </cell>
          <cell r="B13" t="str">
            <v>AFRINDA THESALONIKA</v>
          </cell>
          <cell r="C13" t="str">
            <v>RVO</v>
          </cell>
          <cell r="D13">
            <v>45589</v>
          </cell>
          <cell r="E13">
            <v>45627</v>
          </cell>
          <cell r="F13" t="str">
            <v>3</v>
          </cell>
          <cell r="G13">
            <v>45650</v>
          </cell>
          <cell r="H13">
            <v>3</v>
          </cell>
          <cell r="I13" t="e">
            <v>#NAME?</v>
          </cell>
          <cell r="J13" t="e">
            <v>#NAME?</v>
          </cell>
          <cell r="K13" t="str">
            <v>EKSKLUSIF</v>
          </cell>
        </row>
        <row r="14">
          <cell r="A14">
            <v>90613</v>
          </cell>
          <cell r="B14" t="str">
            <v>JOHAN AIMAN RAIS</v>
          </cell>
          <cell r="C14" t="str">
            <v>RVO</v>
          </cell>
          <cell r="D14">
            <v>45589</v>
          </cell>
          <cell r="E14">
            <v>45627</v>
          </cell>
          <cell r="F14" t="str">
            <v>3</v>
          </cell>
          <cell r="G14">
            <v>45650</v>
          </cell>
          <cell r="H14">
            <v>3</v>
          </cell>
          <cell r="I14" t="e">
            <v>#NAME?</v>
          </cell>
          <cell r="J14" t="e">
            <v>#NAME?</v>
          </cell>
          <cell r="K14" t="str">
            <v>EKSKLUSIF</v>
          </cell>
        </row>
        <row r="15">
          <cell r="A15">
            <v>92694</v>
          </cell>
          <cell r="B15" t="str">
            <v>Wahyu Nugroho</v>
          </cell>
          <cell r="C15" t="str">
            <v>RVO</v>
          </cell>
          <cell r="D15">
            <v>45589</v>
          </cell>
          <cell r="E15">
            <v>45717</v>
          </cell>
          <cell r="F15" t="str">
            <v>6</v>
          </cell>
          <cell r="G15">
            <v>45650</v>
          </cell>
          <cell r="H15">
            <v>3</v>
          </cell>
          <cell r="I15" t="e">
            <v>#NAME?</v>
          </cell>
          <cell r="J15" t="e">
            <v>#NAME?</v>
          </cell>
          <cell r="K15" t="str">
            <v>EKSKLUSIF</v>
          </cell>
        </row>
        <row r="16">
          <cell r="A16" t="str">
            <v>A3442</v>
          </cell>
          <cell r="B16" t="str">
            <v>IRFAN FEBRIYANTORO</v>
          </cell>
          <cell r="C16" t="str">
            <v>RVO</v>
          </cell>
          <cell r="D16">
            <v>45589</v>
          </cell>
          <cell r="E16">
            <v>45717</v>
          </cell>
          <cell r="F16" t="str">
            <v>6</v>
          </cell>
          <cell r="G16">
            <v>45650</v>
          </cell>
          <cell r="H16">
            <v>3</v>
          </cell>
          <cell r="I16" t="e">
            <v>#NAME?</v>
          </cell>
          <cell r="J16" t="e">
            <v>#NAME?</v>
          </cell>
          <cell r="K16" t="str">
            <v>EKSKLUSIF</v>
          </cell>
        </row>
        <row r="17">
          <cell r="A17" t="str">
            <v>A0088</v>
          </cell>
          <cell r="B17" t="str">
            <v>OGI SHOFIA EKA ANISIA</v>
          </cell>
          <cell r="C17" t="str">
            <v>RVO</v>
          </cell>
          <cell r="D17">
            <v>45589</v>
          </cell>
          <cell r="E17">
            <v>45627</v>
          </cell>
          <cell r="F17" t="str">
            <v>3</v>
          </cell>
          <cell r="G17">
            <v>45650</v>
          </cell>
          <cell r="H17">
            <v>3</v>
          </cell>
          <cell r="I17" t="e">
            <v>#NAME?</v>
          </cell>
          <cell r="J17" t="e">
            <v>#NAME?</v>
          </cell>
          <cell r="K17" t="str">
            <v>EKSKLUSIF</v>
          </cell>
        </row>
        <row r="18">
          <cell r="A18" t="str">
            <v>A2217</v>
          </cell>
          <cell r="B18" t="str">
            <v>Sinatriyandika Harumawan</v>
          </cell>
          <cell r="C18" t="str">
            <v>RVO</v>
          </cell>
          <cell r="D18">
            <v>45589</v>
          </cell>
          <cell r="E18">
            <v>45627</v>
          </cell>
          <cell r="F18" t="str">
            <v>3</v>
          </cell>
          <cell r="G18">
            <v>45650</v>
          </cell>
          <cell r="H18">
            <v>3</v>
          </cell>
          <cell r="I18" t="e">
            <v>#NAME?</v>
          </cell>
          <cell r="J18" t="e">
            <v>#NAME?</v>
          </cell>
          <cell r="K18" t="str">
            <v>EKSKLUSIF</v>
          </cell>
        </row>
        <row r="19">
          <cell r="A19">
            <v>90453</v>
          </cell>
          <cell r="B19" t="str">
            <v>sherly hapsari</v>
          </cell>
          <cell r="C19" t="str">
            <v>RVO</v>
          </cell>
          <cell r="D19">
            <v>45589</v>
          </cell>
          <cell r="E19">
            <v>45627</v>
          </cell>
          <cell r="F19" t="str">
            <v>3</v>
          </cell>
          <cell r="G19">
            <v>45650</v>
          </cell>
          <cell r="H19">
            <v>3</v>
          </cell>
          <cell r="I19" t="e">
            <v>#NAME?</v>
          </cell>
          <cell r="J19" t="e">
            <v>#NAME?</v>
          </cell>
          <cell r="K19" t="str">
            <v>EKSKLUSIF</v>
          </cell>
        </row>
        <row r="20">
          <cell r="A20" t="str">
            <v>A3437</v>
          </cell>
          <cell r="B20" t="str">
            <v>YOHANA CLAUDIA</v>
          </cell>
          <cell r="C20" t="str">
            <v>RVO</v>
          </cell>
          <cell r="D20">
            <v>45597</v>
          </cell>
          <cell r="E20">
            <v>45658</v>
          </cell>
          <cell r="F20" t="str">
            <v>3</v>
          </cell>
          <cell r="G20">
            <v>45650</v>
          </cell>
          <cell r="H20">
            <v>2</v>
          </cell>
          <cell r="I20" t="e">
            <v>#NAME?</v>
          </cell>
          <cell r="J20" t="e">
            <v>#NAME?</v>
          </cell>
          <cell r="K20" t="str">
            <v>EKSKLUSIF</v>
          </cell>
        </row>
        <row r="21">
          <cell r="A21" t="str">
            <v>A0072</v>
          </cell>
          <cell r="B21" t="str">
            <v>Rahmad Dwi Adrian</v>
          </cell>
          <cell r="C21" t="str">
            <v>RVO</v>
          </cell>
          <cell r="D21">
            <v>45597</v>
          </cell>
          <cell r="E21">
            <v>45717</v>
          </cell>
          <cell r="F21" t="str">
            <v>6</v>
          </cell>
          <cell r="G21">
            <v>45650</v>
          </cell>
          <cell r="H21">
            <v>2</v>
          </cell>
          <cell r="I21" t="e">
            <v>#NAME?</v>
          </cell>
          <cell r="J21" t="e">
            <v>#NAME?</v>
          </cell>
          <cell r="K21" t="str">
            <v>EKSKLUSIF</v>
          </cell>
        </row>
        <row r="22">
          <cell r="A22">
            <v>92709</v>
          </cell>
          <cell r="B22" t="str">
            <v>Dany Ahmad Farrastio</v>
          </cell>
          <cell r="C22" t="str">
            <v>RVO</v>
          </cell>
          <cell r="D22">
            <v>45597</v>
          </cell>
          <cell r="E22">
            <v>45658</v>
          </cell>
          <cell r="F22" t="str">
            <v>3</v>
          </cell>
          <cell r="G22">
            <v>45650</v>
          </cell>
          <cell r="H22">
            <v>2</v>
          </cell>
          <cell r="I22" t="e">
            <v>#NAME?</v>
          </cell>
          <cell r="J22" t="e">
            <v>#NAME?</v>
          </cell>
          <cell r="K22" t="str">
            <v>EKSKLUSIF</v>
          </cell>
        </row>
        <row r="23">
          <cell r="A23">
            <v>92717</v>
          </cell>
          <cell r="B23" t="str">
            <v>Gresmilen Bilgis</v>
          </cell>
          <cell r="C23" t="str">
            <v>RVO</v>
          </cell>
          <cell r="D23">
            <v>45627</v>
          </cell>
          <cell r="E23">
            <v>45689</v>
          </cell>
          <cell r="F23">
            <v>3</v>
          </cell>
          <cell r="G23">
            <v>45650</v>
          </cell>
          <cell r="H23">
            <v>1</v>
          </cell>
          <cell r="I23" t="e">
            <v>#NAME?</v>
          </cell>
          <cell r="J23" t="e">
            <v>#NAME?</v>
          </cell>
          <cell r="K23" t="str">
            <v>EKSKLUSIF</v>
          </cell>
        </row>
        <row r="24">
          <cell r="A24">
            <v>90933</v>
          </cell>
          <cell r="B24" t="str">
            <v>REZA DESTI VAUZIA</v>
          </cell>
          <cell r="C24" t="str">
            <v>RVO</v>
          </cell>
          <cell r="D24">
            <v>45627</v>
          </cell>
          <cell r="E24">
            <v>45689</v>
          </cell>
          <cell r="F24">
            <v>3</v>
          </cell>
          <cell r="G24">
            <v>45650</v>
          </cell>
          <cell r="H24">
            <v>1</v>
          </cell>
          <cell r="I24" t="e">
            <v>#NAME?</v>
          </cell>
          <cell r="J24" t="e">
            <v>#NAME?</v>
          </cell>
          <cell r="K24" t="str">
            <v>EKSKLUSIF</v>
          </cell>
        </row>
        <row r="25">
          <cell r="A25">
            <v>90363</v>
          </cell>
          <cell r="B25" t="str">
            <v>Nurma Hayu</v>
          </cell>
          <cell r="C25" t="str">
            <v>RVO</v>
          </cell>
          <cell r="D25">
            <v>45627</v>
          </cell>
          <cell r="E25">
            <v>45689</v>
          </cell>
          <cell r="F25">
            <v>3</v>
          </cell>
          <cell r="G25">
            <v>45650</v>
          </cell>
          <cell r="H25">
            <v>1</v>
          </cell>
          <cell r="I25" t="e">
            <v>#NAME?</v>
          </cell>
          <cell r="J25" t="e">
            <v>#NAME?</v>
          </cell>
          <cell r="K25" t="str">
            <v>EKSKLUSIF</v>
          </cell>
        </row>
        <row r="26">
          <cell r="A26" t="str">
            <v>A1461</v>
          </cell>
          <cell r="B26" t="str">
            <v>Akhsa Eka Maharani</v>
          </cell>
          <cell r="C26" t="str">
            <v>DELTA</v>
          </cell>
          <cell r="D26">
            <v>45589</v>
          </cell>
          <cell r="E26">
            <v>45650</v>
          </cell>
          <cell r="F26" t="str">
            <v>3</v>
          </cell>
          <cell r="G26">
            <v>45650</v>
          </cell>
          <cell r="H26">
            <v>3</v>
          </cell>
          <cell r="I26" t="e">
            <v>#NAME?</v>
          </cell>
          <cell r="J26" t="e">
            <v>#NAME?</v>
          </cell>
          <cell r="K26" t="str">
            <v>EKSKLUSIF</v>
          </cell>
        </row>
        <row r="27">
          <cell r="A27" t="str">
            <v>A3754</v>
          </cell>
          <cell r="B27" t="str">
            <v>Firda Nur Karima</v>
          </cell>
          <cell r="C27" t="str">
            <v>DELTA</v>
          </cell>
          <cell r="D27">
            <v>45589</v>
          </cell>
          <cell r="E27">
            <v>45650</v>
          </cell>
          <cell r="F27" t="str">
            <v>3</v>
          </cell>
          <cell r="G27">
            <v>45650</v>
          </cell>
          <cell r="H27">
            <v>3</v>
          </cell>
          <cell r="I27" t="e">
            <v>#NAME?</v>
          </cell>
          <cell r="J27" t="e">
            <v>#NAME?</v>
          </cell>
          <cell r="K27" t="str">
            <v>EKSKLUSIF</v>
          </cell>
        </row>
        <row r="28">
          <cell r="A28" t="str">
            <v>A1957</v>
          </cell>
          <cell r="B28" t="str">
            <v>FATIA</v>
          </cell>
          <cell r="C28" t="str">
            <v>DELTA</v>
          </cell>
          <cell r="D28">
            <v>45589</v>
          </cell>
          <cell r="E28">
            <v>45650</v>
          </cell>
          <cell r="F28" t="str">
            <v>3</v>
          </cell>
          <cell r="G28">
            <v>45650</v>
          </cell>
          <cell r="H28">
            <v>3</v>
          </cell>
          <cell r="I28" t="e">
            <v>#NAME?</v>
          </cell>
          <cell r="J28" t="e">
            <v>#NAME?</v>
          </cell>
          <cell r="K28" t="str">
            <v>EKSKLUSIF</v>
          </cell>
        </row>
        <row r="29">
          <cell r="A29" t="str">
            <v>A1219</v>
          </cell>
          <cell r="B29" t="str">
            <v>AZIZ ALFISYAHRI</v>
          </cell>
          <cell r="C29" t="str">
            <v>DELTA</v>
          </cell>
          <cell r="D29">
            <v>45589</v>
          </cell>
          <cell r="E29">
            <v>45650</v>
          </cell>
          <cell r="F29" t="str">
            <v>3</v>
          </cell>
          <cell r="G29">
            <v>45650</v>
          </cell>
          <cell r="H29">
            <v>3</v>
          </cell>
          <cell r="I29" t="e">
            <v>#NAME?</v>
          </cell>
          <cell r="J29" t="e">
            <v>#NAME?</v>
          </cell>
          <cell r="K29" t="str">
            <v>EKSKLUSIF</v>
          </cell>
        </row>
        <row r="30">
          <cell r="A30" t="str">
            <v>A0770</v>
          </cell>
          <cell r="B30" t="str">
            <v>ELZE ZULFANNY</v>
          </cell>
          <cell r="C30" t="str">
            <v>DELTA</v>
          </cell>
          <cell r="D30">
            <v>45589</v>
          </cell>
          <cell r="E30">
            <v>45650</v>
          </cell>
          <cell r="F30" t="str">
            <v>3</v>
          </cell>
          <cell r="G30">
            <v>45650</v>
          </cell>
          <cell r="H30">
            <v>3</v>
          </cell>
          <cell r="I30" t="e">
            <v>#NAME?</v>
          </cell>
          <cell r="J30" t="e">
            <v>#NAME?</v>
          </cell>
          <cell r="K30" t="str">
            <v>EKSKLUSIF</v>
          </cell>
        </row>
        <row r="31">
          <cell r="A31" t="str">
            <v>A1755</v>
          </cell>
          <cell r="B31" t="str">
            <v>TIFANI ADELIA SYAFITRI</v>
          </cell>
          <cell r="C31" t="str">
            <v>DELTA</v>
          </cell>
          <cell r="D31">
            <v>45589</v>
          </cell>
          <cell r="E31">
            <v>45650</v>
          </cell>
          <cell r="F31" t="str">
            <v>3</v>
          </cell>
          <cell r="G31">
            <v>45650</v>
          </cell>
          <cell r="H31">
            <v>3</v>
          </cell>
          <cell r="I31" t="e">
            <v>#NAME?</v>
          </cell>
          <cell r="J31" t="e">
            <v>#NAME?</v>
          </cell>
          <cell r="K31" t="str">
            <v>EKSKLUSIF</v>
          </cell>
        </row>
        <row r="32">
          <cell r="A32" t="str">
            <v>A3451</v>
          </cell>
          <cell r="B32" t="str">
            <v>MARCELLINA PUTRI</v>
          </cell>
          <cell r="C32" t="str">
            <v>DELTA</v>
          </cell>
          <cell r="D32">
            <v>45589</v>
          </cell>
          <cell r="E32">
            <v>45650</v>
          </cell>
          <cell r="F32" t="str">
            <v>3</v>
          </cell>
          <cell r="G32">
            <v>45650</v>
          </cell>
          <cell r="H32">
            <v>3</v>
          </cell>
          <cell r="I32" t="e">
            <v>#NAME?</v>
          </cell>
          <cell r="J32" t="e">
            <v>#NAME?</v>
          </cell>
          <cell r="K32" t="str">
            <v>EKSKLUSIF</v>
          </cell>
        </row>
        <row r="33">
          <cell r="A33" t="str">
            <v>A1766</v>
          </cell>
          <cell r="B33" t="str">
            <v>Elizabeth Paramita</v>
          </cell>
          <cell r="C33" t="str">
            <v>DELTA</v>
          </cell>
          <cell r="D33">
            <v>45589</v>
          </cell>
          <cell r="E33">
            <v>45650</v>
          </cell>
          <cell r="F33" t="str">
            <v>3</v>
          </cell>
          <cell r="G33">
            <v>45650</v>
          </cell>
          <cell r="H33">
            <v>3</v>
          </cell>
          <cell r="I33" t="e">
            <v>#NAME?</v>
          </cell>
          <cell r="J33" t="e">
            <v>#NAME?</v>
          </cell>
          <cell r="K33" t="str">
            <v>EKSKLUSIF</v>
          </cell>
        </row>
        <row r="34">
          <cell r="A34" t="str">
            <v>A3404</v>
          </cell>
          <cell r="B34" t="str">
            <v>ayu sukmawati</v>
          </cell>
          <cell r="C34" t="str">
            <v>DELTA</v>
          </cell>
          <cell r="D34">
            <v>45589</v>
          </cell>
          <cell r="E34">
            <v>45650</v>
          </cell>
          <cell r="F34" t="str">
            <v>3</v>
          </cell>
          <cell r="G34">
            <v>45650</v>
          </cell>
          <cell r="H34">
            <v>3</v>
          </cell>
          <cell r="I34" t="e">
            <v>#NAME?</v>
          </cell>
          <cell r="J34" t="e">
            <v>#NAME?</v>
          </cell>
          <cell r="K34" t="str">
            <v>EKSKLUSIF</v>
          </cell>
        </row>
        <row r="35">
          <cell r="A35" t="str">
            <v>A0830</v>
          </cell>
          <cell r="B35" t="str">
            <v>Margi Suryani</v>
          </cell>
          <cell r="C35" t="str">
            <v>DELTA</v>
          </cell>
          <cell r="D35">
            <v>45589</v>
          </cell>
          <cell r="E35">
            <v>45650</v>
          </cell>
          <cell r="F35" t="str">
            <v>3</v>
          </cell>
          <cell r="G35">
            <v>45650</v>
          </cell>
          <cell r="H35">
            <v>3</v>
          </cell>
          <cell r="I35" t="e">
            <v>#NAME?</v>
          </cell>
          <cell r="J35" t="e">
            <v>#NAME?</v>
          </cell>
          <cell r="K35" t="str">
            <v>EKSKLUSIF</v>
          </cell>
        </row>
        <row r="36">
          <cell r="A36" t="str">
            <v>A2925</v>
          </cell>
          <cell r="B36" t="str">
            <v>Maria Goretti Dian Permata Hadi</v>
          </cell>
          <cell r="C36" t="str">
            <v>DELTA</v>
          </cell>
          <cell r="D36">
            <v>45589</v>
          </cell>
          <cell r="E36">
            <v>45650</v>
          </cell>
          <cell r="F36" t="str">
            <v>3</v>
          </cell>
          <cell r="G36">
            <v>45650</v>
          </cell>
          <cell r="H36">
            <v>3</v>
          </cell>
          <cell r="I36" t="e">
            <v>#NAME?</v>
          </cell>
          <cell r="J36" t="e">
            <v>#NAME?</v>
          </cell>
          <cell r="K36" t="str">
            <v>EKSKLUSIF</v>
          </cell>
        </row>
        <row r="37">
          <cell r="A37" t="str">
            <v>A3597</v>
          </cell>
          <cell r="B37" t="str">
            <v>Windi Ayuni Sijabat</v>
          </cell>
          <cell r="C37" t="str">
            <v>DELTA</v>
          </cell>
          <cell r="D37">
            <v>45589</v>
          </cell>
          <cell r="E37">
            <v>45650</v>
          </cell>
          <cell r="F37" t="str">
            <v>3</v>
          </cell>
          <cell r="G37">
            <v>45650</v>
          </cell>
          <cell r="H37">
            <v>3</v>
          </cell>
          <cell r="I37" t="e">
            <v>#NAME?</v>
          </cell>
          <cell r="J37" t="e">
            <v>#NAME?</v>
          </cell>
          <cell r="K37" t="str">
            <v>EKSKLUSIF</v>
          </cell>
        </row>
        <row r="38">
          <cell r="A38" t="str">
            <v>A0879</v>
          </cell>
          <cell r="B38" t="str">
            <v>RISZA ANGGUN DWI ARIANANDA</v>
          </cell>
          <cell r="C38" t="str">
            <v>DELTA</v>
          </cell>
          <cell r="D38">
            <v>45589</v>
          </cell>
          <cell r="E38">
            <v>45650</v>
          </cell>
          <cell r="F38" t="str">
            <v>3</v>
          </cell>
          <cell r="G38">
            <v>45650</v>
          </cell>
          <cell r="H38">
            <v>3</v>
          </cell>
          <cell r="I38" t="e">
            <v>#NAME?</v>
          </cell>
          <cell r="J38" t="e">
            <v>#NAME?</v>
          </cell>
          <cell r="K38" t="str">
            <v>EKSKLUSIF</v>
          </cell>
        </row>
        <row r="39">
          <cell r="A39" t="str">
            <v>A2961</v>
          </cell>
          <cell r="B39" t="str">
            <v>Agung Prasetyadi</v>
          </cell>
          <cell r="C39" t="str">
            <v>DELTA</v>
          </cell>
          <cell r="D39">
            <v>45589</v>
          </cell>
          <cell r="E39">
            <v>45650</v>
          </cell>
          <cell r="F39" t="str">
            <v>3</v>
          </cell>
          <cell r="G39">
            <v>45650</v>
          </cell>
          <cell r="H39">
            <v>3</v>
          </cell>
          <cell r="I39" t="e">
            <v>#NAME?</v>
          </cell>
          <cell r="J39" t="e">
            <v>#NAME?</v>
          </cell>
          <cell r="K39" t="str">
            <v>EKSKLUSIF</v>
          </cell>
        </row>
        <row r="40">
          <cell r="A40" t="str">
            <v>A0874</v>
          </cell>
          <cell r="B40" t="str">
            <v>GALIH MARDIANA</v>
          </cell>
          <cell r="C40" t="str">
            <v>DELTA</v>
          </cell>
          <cell r="D40">
            <v>45589</v>
          </cell>
          <cell r="E40">
            <v>45650</v>
          </cell>
          <cell r="F40" t="str">
            <v>3</v>
          </cell>
          <cell r="G40">
            <v>45650</v>
          </cell>
          <cell r="H40">
            <v>3</v>
          </cell>
          <cell r="I40" t="e">
            <v>#NAME?</v>
          </cell>
          <cell r="J40" t="e">
            <v>#NAME?</v>
          </cell>
          <cell r="K40" t="str">
            <v>EKSKLUSIF</v>
          </cell>
        </row>
        <row r="41">
          <cell r="A41" t="str">
            <v>A1096</v>
          </cell>
          <cell r="B41" t="str">
            <v>NILA HAQIQI</v>
          </cell>
          <cell r="C41" t="str">
            <v>DELTA</v>
          </cell>
          <cell r="D41">
            <v>45589</v>
          </cell>
          <cell r="E41">
            <v>45650</v>
          </cell>
          <cell r="F41" t="str">
            <v>3</v>
          </cell>
          <cell r="G41">
            <v>45650</v>
          </cell>
          <cell r="H41">
            <v>3</v>
          </cell>
          <cell r="I41" t="e">
            <v>#NAME?</v>
          </cell>
          <cell r="J41" t="e">
            <v>#NAME?</v>
          </cell>
          <cell r="K41" t="str">
            <v>EKSKLUSIF</v>
          </cell>
        </row>
        <row r="42">
          <cell r="A42" t="str">
            <v>A0817</v>
          </cell>
          <cell r="B42" t="str">
            <v>Yola Valenia</v>
          </cell>
          <cell r="C42" t="str">
            <v>DELTA</v>
          </cell>
          <cell r="D42">
            <v>45589</v>
          </cell>
          <cell r="E42">
            <v>45650</v>
          </cell>
          <cell r="F42" t="str">
            <v>3</v>
          </cell>
          <cell r="G42">
            <v>45650</v>
          </cell>
          <cell r="H42">
            <v>3</v>
          </cell>
          <cell r="I42" t="e">
            <v>#NAME?</v>
          </cell>
          <cell r="J42" t="e">
            <v>#NAME?</v>
          </cell>
          <cell r="K42" t="str">
            <v>EKSKLUSIF</v>
          </cell>
        </row>
        <row r="43">
          <cell r="A43" t="str">
            <v>A1280</v>
          </cell>
          <cell r="B43" t="str">
            <v>Paskha Aprilianingsih</v>
          </cell>
          <cell r="C43" t="str">
            <v>DELTA</v>
          </cell>
          <cell r="D43">
            <v>45589</v>
          </cell>
          <cell r="E43">
            <v>45650</v>
          </cell>
          <cell r="F43" t="str">
            <v>3</v>
          </cell>
          <cell r="G43">
            <v>45650</v>
          </cell>
          <cell r="H43">
            <v>3</v>
          </cell>
          <cell r="I43" t="e">
            <v>#NAME?</v>
          </cell>
          <cell r="J43" t="e">
            <v>#NAME?</v>
          </cell>
          <cell r="K43" t="str">
            <v>EKSKLUSIF</v>
          </cell>
        </row>
        <row r="44">
          <cell r="A44" t="str">
            <v>A1215</v>
          </cell>
          <cell r="B44" t="str">
            <v>Esterina Kusumawati</v>
          </cell>
          <cell r="C44" t="str">
            <v>DELTA</v>
          </cell>
          <cell r="D44">
            <v>45589</v>
          </cell>
          <cell r="E44">
            <v>45650</v>
          </cell>
          <cell r="F44" t="str">
            <v>3</v>
          </cell>
          <cell r="G44">
            <v>45650</v>
          </cell>
          <cell r="H44">
            <v>3</v>
          </cell>
          <cell r="I44" t="e">
            <v>#NAME?</v>
          </cell>
          <cell r="J44" t="e">
            <v>#NAME?</v>
          </cell>
          <cell r="K44" t="str">
            <v>EKSKLUSIF</v>
          </cell>
        </row>
        <row r="45">
          <cell r="A45" t="str">
            <v>A1854</v>
          </cell>
          <cell r="B45" t="str">
            <v>SALSABILA OKTAVIMADIANA</v>
          </cell>
          <cell r="C45" t="str">
            <v>DELTA</v>
          </cell>
          <cell r="D45">
            <v>45589</v>
          </cell>
          <cell r="E45">
            <v>45650</v>
          </cell>
          <cell r="F45" t="str">
            <v>3</v>
          </cell>
          <cell r="G45">
            <v>45650</v>
          </cell>
          <cell r="H45">
            <v>3</v>
          </cell>
          <cell r="I45" t="e">
            <v>#NAME?</v>
          </cell>
          <cell r="J45" t="e">
            <v>#NAME?</v>
          </cell>
          <cell r="K45" t="str">
            <v>EKSKLUSIF</v>
          </cell>
        </row>
        <row r="46">
          <cell r="A46" t="str">
            <v>A3599</v>
          </cell>
          <cell r="B46" t="str">
            <v>HANIFAH RAHMADHANI</v>
          </cell>
          <cell r="C46" t="str">
            <v>DELTA</v>
          </cell>
          <cell r="D46">
            <v>45589</v>
          </cell>
          <cell r="E46">
            <v>45650</v>
          </cell>
          <cell r="F46" t="str">
            <v>3</v>
          </cell>
          <cell r="G46">
            <v>45650</v>
          </cell>
          <cell r="H46">
            <v>3</v>
          </cell>
          <cell r="I46" t="e">
            <v>#NAME?</v>
          </cell>
          <cell r="J46" t="e">
            <v>#NAME?</v>
          </cell>
          <cell r="K46" t="str">
            <v>EKSKLUSIF</v>
          </cell>
        </row>
        <row r="47">
          <cell r="A47" t="str">
            <v>A1531</v>
          </cell>
          <cell r="B47" t="str">
            <v>ERIN ALFINATA</v>
          </cell>
          <cell r="C47" t="str">
            <v>DELTA</v>
          </cell>
          <cell r="D47">
            <v>45589</v>
          </cell>
          <cell r="E47">
            <v>45650</v>
          </cell>
          <cell r="F47" t="str">
            <v>3</v>
          </cell>
          <cell r="G47">
            <v>45650</v>
          </cell>
          <cell r="H47">
            <v>3</v>
          </cell>
          <cell r="I47" t="e">
            <v>#NAME?</v>
          </cell>
          <cell r="J47" t="e">
            <v>#NAME?</v>
          </cell>
          <cell r="K47" t="str">
            <v>EKSKLUSIF</v>
          </cell>
        </row>
        <row r="48">
          <cell r="A48" t="str">
            <v>A3029</v>
          </cell>
          <cell r="B48" t="str">
            <v>EMMIA CLARITA BR TARIGAN</v>
          </cell>
          <cell r="C48" t="str">
            <v>DELTA</v>
          </cell>
          <cell r="D48">
            <v>45589</v>
          </cell>
          <cell r="E48">
            <v>45650</v>
          </cell>
          <cell r="F48" t="str">
            <v>3</v>
          </cell>
          <cell r="G48">
            <v>45650</v>
          </cell>
          <cell r="H48">
            <v>3</v>
          </cell>
          <cell r="I48" t="e">
            <v>#NAME?</v>
          </cell>
          <cell r="J48" t="e">
            <v>#NAME?</v>
          </cell>
          <cell r="K48" t="str">
            <v>EKSKLUSIF</v>
          </cell>
        </row>
        <row r="49">
          <cell r="A49" t="str">
            <v>A2322</v>
          </cell>
          <cell r="B49" t="str">
            <v>Rosi Novi Lutfitasari</v>
          </cell>
          <cell r="C49" t="str">
            <v>DELTA</v>
          </cell>
          <cell r="D49">
            <v>45589</v>
          </cell>
          <cell r="E49">
            <v>45650</v>
          </cell>
          <cell r="F49">
            <v>3</v>
          </cell>
          <cell r="G49">
            <v>45650</v>
          </cell>
          <cell r="H49">
            <v>3</v>
          </cell>
          <cell r="I49" t="e">
            <v>#NAME?</v>
          </cell>
          <cell r="J49" t="e">
            <v>#NAME?</v>
          </cell>
          <cell r="K49" t="str">
            <v>EKSKLUSIF</v>
          </cell>
        </row>
        <row r="50">
          <cell r="A50" t="str">
            <v>A2953</v>
          </cell>
          <cell r="B50" t="str">
            <v>NAWANGWULAN DESIKUMALA</v>
          </cell>
          <cell r="C50" t="str">
            <v>DELTA</v>
          </cell>
          <cell r="D50">
            <v>45597</v>
          </cell>
          <cell r="E50">
            <v>45658</v>
          </cell>
          <cell r="F50">
            <v>3</v>
          </cell>
          <cell r="G50">
            <v>45650</v>
          </cell>
          <cell r="H50">
            <v>2</v>
          </cell>
          <cell r="I50" t="e">
            <v>#NAME?</v>
          </cell>
          <cell r="J50" t="e">
            <v>#NAME?</v>
          </cell>
          <cell r="K50" t="str">
            <v>EKSKLUSIF</v>
          </cell>
        </row>
        <row r="51">
          <cell r="A51" t="str">
            <v>A0453</v>
          </cell>
          <cell r="B51" t="str">
            <v>ANISA SHELA NOVITA</v>
          </cell>
          <cell r="C51" t="str">
            <v>DELTA</v>
          </cell>
          <cell r="D51">
            <v>45597</v>
          </cell>
          <cell r="E51">
            <v>45658</v>
          </cell>
          <cell r="F51">
            <v>3</v>
          </cell>
          <cell r="G51">
            <v>45650</v>
          </cell>
          <cell r="H51">
            <v>2</v>
          </cell>
          <cell r="I51" t="e">
            <v>#NAME?</v>
          </cell>
          <cell r="J51" t="e">
            <v>#NAME?</v>
          </cell>
          <cell r="K51" t="str">
            <v>EKSKLUSIF</v>
          </cell>
        </row>
        <row r="52">
          <cell r="A52" t="str">
            <v>A3406</v>
          </cell>
          <cell r="B52" t="str">
            <v>SEPTI MUNTE</v>
          </cell>
          <cell r="C52" t="str">
            <v>DELTA</v>
          </cell>
          <cell r="D52">
            <v>45597</v>
          </cell>
          <cell r="E52">
            <v>45658</v>
          </cell>
          <cell r="F52">
            <v>3</v>
          </cell>
          <cell r="G52">
            <v>45650</v>
          </cell>
          <cell r="H52">
            <v>2</v>
          </cell>
          <cell r="I52" t="e">
            <v>#NAME?</v>
          </cell>
          <cell r="J52" t="e">
            <v>#NAME?</v>
          </cell>
          <cell r="K52" t="str">
            <v>EKSKLUSIF</v>
          </cell>
        </row>
        <row r="53">
          <cell r="A53" t="str">
            <v>A1651</v>
          </cell>
          <cell r="B53" t="str">
            <v>NUR ROMADANI FITRIANA</v>
          </cell>
          <cell r="C53" t="str">
            <v>DELTA</v>
          </cell>
          <cell r="D53">
            <v>45597</v>
          </cell>
          <cell r="E53">
            <v>45658</v>
          </cell>
          <cell r="F53">
            <v>3</v>
          </cell>
          <cell r="G53">
            <v>45650</v>
          </cell>
          <cell r="H53">
            <v>2</v>
          </cell>
          <cell r="I53" t="e">
            <v>#NAME?</v>
          </cell>
          <cell r="J53" t="e">
            <v>#NAME?</v>
          </cell>
          <cell r="K53" t="str">
            <v>EKSKLUSIF</v>
          </cell>
        </row>
        <row r="54">
          <cell r="A54" t="str">
            <v>A0458</v>
          </cell>
          <cell r="B54" t="str">
            <v>JOKO SLAMETO</v>
          </cell>
          <cell r="C54" t="str">
            <v>DELTA</v>
          </cell>
          <cell r="D54">
            <v>45597</v>
          </cell>
          <cell r="E54">
            <v>45658</v>
          </cell>
          <cell r="F54">
            <v>3</v>
          </cell>
          <cell r="G54">
            <v>45650</v>
          </cell>
          <cell r="H54">
            <v>2</v>
          </cell>
          <cell r="I54" t="e">
            <v>#NAME?</v>
          </cell>
          <cell r="J54" t="e">
            <v>#NAME?</v>
          </cell>
          <cell r="K54" t="str">
            <v>EKSKLUSIF</v>
          </cell>
        </row>
        <row r="55">
          <cell r="A55" t="str">
            <v>A2179</v>
          </cell>
          <cell r="B55" t="str">
            <v>ANNISA LARASATI</v>
          </cell>
          <cell r="C55" t="str">
            <v>DELTA</v>
          </cell>
          <cell r="D55">
            <v>45597</v>
          </cell>
          <cell r="E55">
            <v>45658</v>
          </cell>
          <cell r="F55">
            <v>3</v>
          </cell>
          <cell r="G55">
            <v>45650</v>
          </cell>
          <cell r="H55">
            <v>2</v>
          </cell>
          <cell r="I55" t="e">
            <v>#NAME?</v>
          </cell>
          <cell r="J55" t="e">
            <v>#NAME?</v>
          </cell>
          <cell r="K55" t="str">
            <v>EKSKLUSIF</v>
          </cell>
        </row>
        <row r="56">
          <cell r="A56" t="str">
            <v>A2507</v>
          </cell>
          <cell r="B56" t="str">
            <v>ARJUNA TANJUNG</v>
          </cell>
          <cell r="C56" t="str">
            <v>DELTA</v>
          </cell>
          <cell r="D56">
            <v>45597</v>
          </cell>
          <cell r="E56">
            <v>45658</v>
          </cell>
          <cell r="F56">
            <v>3</v>
          </cell>
          <cell r="G56">
            <v>45650</v>
          </cell>
          <cell r="H56">
            <v>2</v>
          </cell>
          <cell r="I56" t="e">
            <v>#NAME?</v>
          </cell>
          <cell r="J56" t="e">
            <v>#NAME?</v>
          </cell>
          <cell r="K56" t="str">
            <v>EKSKLUSIF</v>
          </cell>
        </row>
        <row r="57">
          <cell r="A57">
            <v>92287</v>
          </cell>
          <cell r="B57" t="str">
            <v>ALYDA RIZKA</v>
          </cell>
          <cell r="C57" t="str">
            <v>DELTA</v>
          </cell>
          <cell r="D57">
            <v>45597</v>
          </cell>
          <cell r="E57">
            <v>45658</v>
          </cell>
          <cell r="F57">
            <v>3</v>
          </cell>
          <cell r="G57">
            <v>45650</v>
          </cell>
          <cell r="H57">
            <v>2</v>
          </cell>
          <cell r="I57" t="e">
            <v>#NAME?</v>
          </cell>
          <cell r="J57" t="e">
            <v>#NAME?</v>
          </cell>
          <cell r="K57" t="str">
            <v>EKSKLUSIF</v>
          </cell>
        </row>
        <row r="58">
          <cell r="A58">
            <v>92504</v>
          </cell>
          <cell r="B58" t="str">
            <v>ARTIKA YUNITA ARDI</v>
          </cell>
          <cell r="C58" t="str">
            <v>DELTA</v>
          </cell>
          <cell r="D58">
            <v>45597</v>
          </cell>
          <cell r="E58">
            <v>45658</v>
          </cell>
          <cell r="F58">
            <v>3</v>
          </cell>
          <cell r="G58">
            <v>45650</v>
          </cell>
          <cell r="H58">
            <v>2</v>
          </cell>
          <cell r="I58" t="e">
            <v>#NAME?</v>
          </cell>
          <cell r="J58" t="e">
            <v>#NAME?</v>
          </cell>
          <cell r="K58" t="str">
            <v>EKSKLUSIF</v>
          </cell>
        </row>
        <row r="59">
          <cell r="A59" t="str">
            <v>A1209</v>
          </cell>
          <cell r="B59" t="str">
            <v>ZULFI FAQIH</v>
          </cell>
          <cell r="C59" t="str">
            <v>DELTA</v>
          </cell>
          <cell r="D59">
            <v>45597</v>
          </cell>
          <cell r="E59">
            <v>45658</v>
          </cell>
          <cell r="F59">
            <v>3</v>
          </cell>
          <cell r="G59">
            <v>45650</v>
          </cell>
          <cell r="H59">
            <v>2</v>
          </cell>
          <cell r="I59" t="e">
            <v>#NAME?</v>
          </cell>
          <cell r="J59" t="e">
            <v>#NAME?</v>
          </cell>
          <cell r="K59" t="str">
            <v>EKSKLUSIF</v>
          </cell>
        </row>
        <row r="60">
          <cell r="A60" t="str">
            <v>A0378</v>
          </cell>
          <cell r="B60" t="str">
            <v>WIRANTI PUTRI</v>
          </cell>
          <cell r="C60" t="str">
            <v>DELTA</v>
          </cell>
          <cell r="D60">
            <v>45597</v>
          </cell>
          <cell r="E60">
            <v>45658</v>
          </cell>
          <cell r="F60">
            <v>3</v>
          </cell>
          <cell r="G60">
            <v>45650</v>
          </cell>
          <cell r="H60">
            <v>2</v>
          </cell>
          <cell r="I60" t="e">
            <v>#NAME?</v>
          </cell>
          <cell r="J60" t="e">
            <v>#NAME?</v>
          </cell>
          <cell r="K60" t="str">
            <v>EKSKLUSIF</v>
          </cell>
        </row>
        <row r="61">
          <cell r="A61">
            <v>92669</v>
          </cell>
          <cell r="B61" t="str">
            <v>APIK KUSUMA AYU</v>
          </cell>
          <cell r="C61" t="str">
            <v>DELTA</v>
          </cell>
          <cell r="D61">
            <v>45597</v>
          </cell>
          <cell r="E61">
            <v>45658</v>
          </cell>
          <cell r="F61">
            <v>3</v>
          </cell>
          <cell r="G61">
            <v>45650</v>
          </cell>
          <cell r="H61">
            <v>2</v>
          </cell>
          <cell r="I61" t="e">
            <v>#NAME?</v>
          </cell>
          <cell r="J61" t="e">
            <v>#NAME?</v>
          </cell>
          <cell r="K61" t="str">
            <v>EKSKLUSIF</v>
          </cell>
        </row>
        <row r="62">
          <cell r="A62" t="str">
            <v>A1721</v>
          </cell>
          <cell r="B62" t="str">
            <v>MEGA AUDILIA</v>
          </cell>
          <cell r="C62" t="str">
            <v>DELTA</v>
          </cell>
          <cell r="D62">
            <v>45597</v>
          </cell>
          <cell r="E62">
            <v>45658</v>
          </cell>
          <cell r="F62">
            <v>3</v>
          </cell>
          <cell r="G62">
            <v>45650</v>
          </cell>
          <cell r="H62">
            <v>2</v>
          </cell>
          <cell r="I62" t="e">
            <v>#NAME?</v>
          </cell>
          <cell r="J62" t="e">
            <v>#NAME?</v>
          </cell>
          <cell r="K62" t="str">
            <v>EKSKLUSIF</v>
          </cell>
        </row>
        <row r="63">
          <cell r="A63" t="str">
            <v>A1525</v>
          </cell>
          <cell r="B63" t="str">
            <v>MARSIDAH</v>
          </cell>
          <cell r="C63" t="str">
            <v>DELTA</v>
          </cell>
          <cell r="D63">
            <v>45597</v>
          </cell>
          <cell r="E63">
            <v>45658</v>
          </cell>
          <cell r="F63">
            <v>3</v>
          </cell>
          <cell r="G63">
            <v>45650</v>
          </cell>
          <cell r="H63">
            <v>2</v>
          </cell>
          <cell r="I63" t="e">
            <v>#NAME?</v>
          </cell>
          <cell r="J63" t="e">
            <v>#NAME?</v>
          </cell>
          <cell r="K63" t="str">
            <v>EKSKLUSIF</v>
          </cell>
        </row>
        <row r="64">
          <cell r="A64" t="str">
            <v>A3259</v>
          </cell>
          <cell r="B64" t="str">
            <v>ALBERTUS CHRISTIAN ADE DARMAWA</v>
          </cell>
          <cell r="C64" t="str">
            <v>DELTA</v>
          </cell>
          <cell r="D64">
            <v>45597</v>
          </cell>
          <cell r="E64">
            <v>45658</v>
          </cell>
          <cell r="F64">
            <v>3</v>
          </cell>
          <cell r="G64">
            <v>45650</v>
          </cell>
          <cell r="H64">
            <v>2</v>
          </cell>
          <cell r="I64" t="e">
            <v>#NAME?</v>
          </cell>
          <cell r="J64" t="e">
            <v>#NAME?</v>
          </cell>
          <cell r="K64" t="str">
            <v>EKSKLUSIF</v>
          </cell>
        </row>
        <row r="65">
          <cell r="A65" t="str">
            <v>A1954</v>
          </cell>
          <cell r="B65" t="str">
            <v>Jelita Ayunda Fitria</v>
          </cell>
          <cell r="C65" t="str">
            <v>DELTA</v>
          </cell>
          <cell r="D65">
            <v>45597</v>
          </cell>
          <cell r="E65">
            <v>45658</v>
          </cell>
          <cell r="F65">
            <v>3</v>
          </cell>
          <cell r="G65">
            <v>45650</v>
          </cell>
          <cell r="H65">
            <v>2</v>
          </cell>
          <cell r="I65" t="e">
            <v>#NAME?</v>
          </cell>
          <cell r="J65" t="e">
            <v>#NAME?</v>
          </cell>
          <cell r="K65" t="str">
            <v>EKSKLUSIF</v>
          </cell>
        </row>
        <row r="66">
          <cell r="A66" t="str">
            <v>A3994</v>
          </cell>
          <cell r="B66" t="str">
            <v>Alif Bintang Hasiholan Pohan</v>
          </cell>
          <cell r="C66" t="str">
            <v>DELTA</v>
          </cell>
          <cell r="D66">
            <v>45597</v>
          </cell>
          <cell r="E66">
            <v>45658</v>
          </cell>
          <cell r="F66">
            <v>3</v>
          </cell>
          <cell r="G66">
            <v>45650</v>
          </cell>
          <cell r="H66">
            <v>2</v>
          </cell>
          <cell r="I66" t="e">
            <v>#NAME?</v>
          </cell>
          <cell r="J66" t="e">
            <v>#NAME?</v>
          </cell>
          <cell r="K66" t="str">
            <v>EKSKLUSIF</v>
          </cell>
        </row>
        <row r="67">
          <cell r="A67" t="str">
            <v>A1773</v>
          </cell>
          <cell r="B67" t="str">
            <v>MELINIA WINDY ERLIYA</v>
          </cell>
          <cell r="C67" t="str">
            <v>DELTA</v>
          </cell>
          <cell r="D67">
            <v>45597</v>
          </cell>
          <cell r="E67">
            <v>45658</v>
          </cell>
          <cell r="F67">
            <v>3</v>
          </cell>
          <cell r="G67">
            <v>45650</v>
          </cell>
          <cell r="H67">
            <v>2</v>
          </cell>
          <cell r="I67" t="e">
            <v>#NAME?</v>
          </cell>
          <cell r="J67" t="e">
            <v>#NAME?</v>
          </cell>
          <cell r="K67" t="str">
            <v>EKSKLUSIF</v>
          </cell>
        </row>
        <row r="68">
          <cell r="A68" t="str">
            <v>A2417</v>
          </cell>
          <cell r="B68" t="str">
            <v>Lalang Winata Bintang Nanoe</v>
          </cell>
          <cell r="C68" t="str">
            <v>DELTA</v>
          </cell>
          <cell r="D68">
            <v>45597</v>
          </cell>
          <cell r="E68">
            <v>45658</v>
          </cell>
          <cell r="F68">
            <v>3</v>
          </cell>
          <cell r="G68">
            <v>45650</v>
          </cell>
          <cell r="H68">
            <v>2</v>
          </cell>
          <cell r="I68" t="e">
            <v>#NAME?</v>
          </cell>
          <cell r="J68" t="e">
            <v>#NAME?</v>
          </cell>
          <cell r="K68" t="str">
            <v>EKSKLUSIF</v>
          </cell>
        </row>
        <row r="69">
          <cell r="A69">
            <v>92622</v>
          </cell>
          <cell r="B69" t="str">
            <v>AYU SUCI NUGROYANTI</v>
          </cell>
          <cell r="C69" t="str">
            <v>DELTA</v>
          </cell>
          <cell r="D69">
            <v>45597</v>
          </cell>
          <cell r="E69">
            <v>45658</v>
          </cell>
          <cell r="F69">
            <v>3</v>
          </cell>
          <cell r="G69">
            <v>45650</v>
          </cell>
          <cell r="H69">
            <v>2</v>
          </cell>
          <cell r="I69" t="e">
            <v>#NAME?</v>
          </cell>
          <cell r="J69" t="e">
            <v>#NAME?</v>
          </cell>
          <cell r="K69" t="str">
            <v>EKSKLUSIF</v>
          </cell>
        </row>
        <row r="70">
          <cell r="A70">
            <v>90592</v>
          </cell>
          <cell r="B70" t="str">
            <v>DINI SHINTIA PUTRI</v>
          </cell>
          <cell r="C70" t="str">
            <v>DELTA</v>
          </cell>
          <cell r="D70">
            <v>45597</v>
          </cell>
          <cell r="E70">
            <v>45658</v>
          </cell>
          <cell r="F70">
            <v>3</v>
          </cell>
          <cell r="G70">
            <v>45650</v>
          </cell>
          <cell r="H70">
            <v>2</v>
          </cell>
          <cell r="I70" t="e">
            <v>#NAME?</v>
          </cell>
          <cell r="J70" t="e">
            <v>#NAME?</v>
          </cell>
          <cell r="K70" t="str">
            <v>EKSKLUSIF</v>
          </cell>
        </row>
        <row r="71">
          <cell r="A71" t="str">
            <v>A3456</v>
          </cell>
          <cell r="B71" t="str">
            <v>FEBY KURNIA</v>
          </cell>
          <cell r="C71" t="str">
            <v>DELTA</v>
          </cell>
          <cell r="D71">
            <v>45597</v>
          </cell>
          <cell r="E71">
            <v>45658</v>
          </cell>
          <cell r="F71">
            <v>3</v>
          </cell>
          <cell r="G71">
            <v>45650</v>
          </cell>
          <cell r="H71">
            <v>2</v>
          </cell>
          <cell r="I71" t="e">
            <v>#NAME?</v>
          </cell>
          <cell r="J71" t="e">
            <v>#NAME?</v>
          </cell>
          <cell r="K71" t="str">
            <v>EKSKLUSIF</v>
          </cell>
        </row>
        <row r="72">
          <cell r="A72" t="str">
            <v>A1276</v>
          </cell>
          <cell r="B72" t="str">
            <v>SINDI ARLINDA DEWI</v>
          </cell>
          <cell r="C72" t="str">
            <v>DELTA</v>
          </cell>
          <cell r="D72">
            <v>45597</v>
          </cell>
          <cell r="E72">
            <v>45658</v>
          </cell>
          <cell r="F72">
            <v>3</v>
          </cell>
          <cell r="G72">
            <v>45650</v>
          </cell>
          <cell r="H72">
            <v>2</v>
          </cell>
          <cell r="I72" t="e">
            <v>#NAME?</v>
          </cell>
          <cell r="J72" t="e">
            <v>#NAME?</v>
          </cell>
          <cell r="K72" t="str">
            <v>EKSKLUSIF</v>
          </cell>
        </row>
        <row r="73">
          <cell r="A73" t="str">
            <v>A0192</v>
          </cell>
          <cell r="B73" t="str">
            <v>AGNES HAUDI SURYANTIKA</v>
          </cell>
          <cell r="C73" t="str">
            <v>DELTA</v>
          </cell>
          <cell r="D73">
            <v>45597</v>
          </cell>
          <cell r="E73">
            <v>45658</v>
          </cell>
          <cell r="F73">
            <v>3</v>
          </cell>
          <cell r="G73">
            <v>45650</v>
          </cell>
          <cell r="H73">
            <v>2</v>
          </cell>
          <cell r="I73" t="e">
            <v>#NAME?</v>
          </cell>
          <cell r="J73" t="e">
            <v>#NAME?</v>
          </cell>
          <cell r="K73" t="str">
            <v>EKSKLUSIF</v>
          </cell>
        </row>
        <row r="74">
          <cell r="A74" t="str">
            <v>A4039</v>
          </cell>
          <cell r="B74" t="str">
            <v>IBRAHIM FEBA NAUFALINDO</v>
          </cell>
          <cell r="C74" t="str">
            <v>DELTA</v>
          </cell>
          <cell r="D74">
            <v>45597</v>
          </cell>
          <cell r="E74">
            <v>45658</v>
          </cell>
          <cell r="F74">
            <v>3</v>
          </cell>
          <cell r="G74">
            <v>45650</v>
          </cell>
          <cell r="H74">
            <v>2</v>
          </cell>
          <cell r="I74" t="e">
            <v>#NAME?</v>
          </cell>
          <cell r="J74" t="e">
            <v>#NAME?</v>
          </cell>
          <cell r="K74" t="str">
            <v>EKSKLUSIF</v>
          </cell>
        </row>
        <row r="75">
          <cell r="A75" t="str">
            <v>A1329</v>
          </cell>
          <cell r="B75" t="str">
            <v>NABILA HASNA</v>
          </cell>
          <cell r="C75" t="str">
            <v>DELTA</v>
          </cell>
          <cell r="D75">
            <v>45650</v>
          </cell>
          <cell r="E75">
            <v>45713</v>
          </cell>
          <cell r="F75" t="str">
            <v>3</v>
          </cell>
          <cell r="G75">
            <v>45650</v>
          </cell>
          <cell r="H75">
            <v>1</v>
          </cell>
          <cell r="I75" t="e">
            <v>#NAME?</v>
          </cell>
          <cell r="J75" t="e">
            <v>#NAME?</v>
          </cell>
          <cell r="K75" t="str">
            <v>EKSKLUSIF</v>
          </cell>
        </row>
        <row r="76">
          <cell r="A76" t="str">
            <v>A0964</v>
          </cell>
          <cell r="B76" t="str">
            <v>ANISA DESIANTI RAMADHANI</v>
          </cell>
          <cell r="C76" t="str">
            <v>DELTA</v>
          </cell>
          <cell r="D76">
            <v>45650</v>
          </cell>
          <cell r="E76">
            <v>45713</v>
          </cell>
          <cell r="F76" t="str">
            <v>3</v>
          </cell>
          <cell r="G76">
            <v>45650</v>
          </cell>
          <cell r="H76">
            <v>1</v>
          </cell>
          <cell r="I76" t="e">
            <v>#NAME?</v>
          </cell>
          <cell r="J76" t="e">
            <v>#NAME?</v>
          </cell>
          <cell r="K76" t="str">
            <v>EKSKLUSIF</v>
          </cell>
        </row>
        <row r="77">
          <cell r="A77" t="str">
            <v>A0818</v>
          </cell>
          <cell r="B77" t="str">
            <v>AGIS DWI RAHMAWATI</v>
          </cell>
          <cell r="C77" t="str">
            <v>DELTA</v>
          </cell>
          <cell r="D77">
            <v>45650</v>
          </cell>
          <cell r="E77">
            <v>45713</v>
          </cell>
          <cell r="F77" t="str">
            <v>3</v>
          </cell>
          <cell r="G77">
            <v>45650</v>
          </cell>
          <cell r="H77">
            <v>1</v>
          </cell>
          <cell r="I77" t="e">
            <v>#NAME?</v>
          </cell>
          <cell r="J77" t="e">
            <v>#NAME?</v>
          </cell>
          <cell r="K77" t="str">
            <v>EKSKLUSIF</v>
          </cell>
        </row>
        <row r="78">
          <cell r="A78" t="str">
            <v>A0812</v>
          </cell>
          <cell r="B78" t="str">
            <v>HERLINI NUR AZIZAH</v>
          </cell>
          <cell r="C78" t="str">
            <v>DELTA</v>
          </cell>
          <cell r="D78">
            <v>45650</v>
          </cell>
          <cell r="E78">
            <v>45713</v>
          </cell>
          <cell r="F78" t="str">
            <v>3</v>
          </cell>
          <cell r="G78">
            <v>45650</v>
          </cell>
          <cell r="H78">
            <v>1</v>
          </cell>
          <cell r="I78" t="e">
            <v>#NAME?</v>
          </cell>
          <cell r="J78" t="e">
            <v>#NAME?</v>
          </cell>
          <cell r="K78" t="str">
            <v>EKSKLUSIF</v>
          </cell>
        </row>
        <row r="79">
          <cell r="A79" t="str">
            <v>A2462</v>
          </cell>
          <cell r="B79" t="str">
            <v>KHUSNUL KHATIMAH</v>
          </cell>
          <cell r="C79" t="str">
            <v>DELTA</v>
          </cell>
          <cell r="D79">
            <v>45650</v>
          </cell>
          <cell r="E79">
            <v>45713</v>
          </cell>
          <cell r="F79" t="str">
            <v>3</v>
          </cell>
          <cell r="G79">
            <v>45650</v>
          </cell>
          <cell r="H79">
            <v>1</v>
          </cell>
          <cell r="I79" t="e">
            <v>#NAME?</v>
          </cell>
          <cell r="J79" t="e">
            <v>#NAME?</v>
          </cell>
          <cell r="K79" t="str">
            <v>EKSKLUSIF</v>
          </cell>
        </row>
        <row r="80">
          <cell r="A80" t="str">
            <v>A0864</v>
          </cell>
          <cell r="B80" t="str">
            <v>WAHYU NURAENI</v>
          </cell>
          <cell r="C80" t="str">
            <v>DELTA</v>
          </cell>
          <cell r="D80">
            <v>45650</v>
          </cell>
          <cell r="E80">
            <v>45713</v>
          </cell>
          <cell r="F80" t="str">
            <v>3</v>
          </cell>
          <cell r="G80">
            <v>45650</v>
          </cell>
          <cell r="H80">
            <v>1</v>
          </cell>
          <cell r="I80" t="e">
            <v>#NAME?</v>
          </cell>
          <cell r="J80" t="e">
            <v>#NAME?</v>
          </cell>
          <cell r="K80" t="str">
            <v>EKSKLUSIF</v>
          </cell>
        </row>
        <row r="81">
          <cell r="A81" t="str">
            <v>A0969</v>
          </cell>
          <cell r="B81" t="str">
            <v>ANGGI DWI</v>
          </cell>
          <cell r="C81" t="str">
            <v>DELTA</v>
          </cell>
          <cell r="D81">
            <v>45650</v>
          </cell>
          <cell r="E81">
            <v>45713</v>
          </cell>
          <cell r="F81" t="str">
            <v>3</v>
          </cell>
          <cell r="G81">
            <v>45650</v>
          </cell>
          <cell r="H81">
            <v>1</v>
          </cell>
          <cell r="I81" t="e">
            <v>#NAME?</v>
          </cell>
          <cell r="J81" t="e">
            <v>#NAME?</v>
          </cell>
          <cell r="K81" t="str">
            <v>EKSKLUSIF</v>
          </cell>
        </row>
        <row r="82">
          <cell r="A82" t="str">
            <v>A3172</v>
          </cell>
          <cell r="B82" t="str">
            <v>NURYANI NURYANI</v>
          </cell>
          <cell r="C82" t="str">
            <v>DELTA</v>
          </cell>
          <cell r="D82">
            <v>45650</v>
          </cell>
          <cell r="E82">
            <v>45713</v>
          </cell>
          <cell r="F82" t="str">
            <v>3</v>
          </cell>
          <cell r="G82">
            <v>45650</v>
          </cell>
          <cell r="H82">
            <v>1</v>
          </cell>
          <cell r="I82" t="e">
            <v>#NAME?</v>
          </cell>
          <cell r="J82" t="e">
            <v>#NAME?</v>
          </cell>
          <cell r="K82" t="str">
            <v>EKSKLUSIF</v>
          </cell>
        </row>
        <row r="83">
          <cell r="A83" t="str">
            <v>A0999</v>
          </cell>
          <cell r="B83" t="str">
            <v>MUH LUTHFI AZIZ</v>
          </cell>
          <cell r="C83" t="str">
            <v>DELTA</v>
          </cell>
          <cell r="D83">
            <v>45650</v>
          </cell>
          <cell r="E83">
            <v>45713</v>
          </cell>
          <cell r="F83" t="str">
            <v>3</v>
          </cell>
          <cell r="G83">
            <v>45650</v>
          </cell>
          <cell r="H83">
            <v>1</v>
          </cell>
          <cell r="I83" t="e">
            <v>#NAME?</v>
          </cell>
          <cell r="J83" t="e">
            <v>#NAME?</v>
          </cell>
          <cell r="K83" t="str">
            <v>EKSKLUSIF</v>
          </cell>
        </row>
        <row r="84">
          <cell r="A84">
            <v>90653</v>
          </cell>
          <cell r="B84" t="str">
            <v>WENI SAPUTRI</v>
          </cell>
          <cell r="C84" t="str">
            <v>DELTA</v>
          </cell>
          <cell r="D84">
            <v>45650</v>
          </cell>
          <cell r="E84">
            <v>45713</v>
          </cell>
          <cell r="F84" t="str">
            <v>3</v>
          </cell>
          <cell r="G84">
            <v>45650</v>
          </cell>
          <cell r="H84">
            <v>1</v>
          </cell>
          <cell r="I84" t="e">
            <v>#NAME?</v>
          </cell>
          <cell r="J84" t="e">
            <v>#NAME?</v>
          </cell>
          <cell r="K84" t="str">
            <v>EKSKLUSIF</v>
          </cell>
        </row>
        <row r="85">
          <cell r="A85" t="str">
            <v>A0977</v>
          </cell>
          <cell r="B85" t="str">
            <v>RIA ARIANTI</v>
          </cell>
          <cell r="C85" t="str">
            <v>DELTA</v>
          </cell>
          <cell r="D85">
            <v>45650</v>
          </cell>
          <cell r="E85">
            <v>45713</v>
          </cell>
          <cell r="F85" t="str">
            <v>3</v>
          </cell>
          <cell r="G85">
            <v>45650</v>
          </cell>
          <cell r="H85">
            <v>1</v>
          </cell>
          <cell r="I85" t="e">
            <v>#NAME?</v>
          </cell>
          <cell r="J85" t="e">
            <v>#NAME?</v>
          </cell>
          <cell r="K85" t="str">
            <v>EKSKLUSIF</v>
          </cell>
        </row>
        <row r="86">
          <cell r="A86" t="str">
            <v>A0750</v>
          </cell>
          <cell r="B86" t="str">
            <v>ARVIANTI JILLY VANESHA MULETE</v>
          </cell>
          <cell r="C86" t="str">
            <v>DELTA</v>
          </cell>
          <cell r="D86">
            <v>45650</v>
          </cell>
          <cell r="E86">
            <v>45713</v>
          </cell>
          <cell r="F86" t="str">
            <v>3</v>
          </cell>
          <cell r="G86">
            <v>45650</v>
          </cell>
          <cell r="H86">
            <v>1</v>
          </cell>
          <cell r="I86" t="e">
            <v>#NAME?</v>
          </cell>
          <cell r="J86" t="e">
            <v>#NAME?</v>
          </cell>
          <cell r="K86" t="str">
            <v>EKSKLUSIF</v>
          </cell>
        </row>
        <row r="87">
          <cell r="A87" t="str">
            <v>A1349</v>
          </cell>
          <cell r="B87" t="str">
            <v>TISA NORSARI</v>
          </cell>
          <cell r="C87" t="str">
            <v>DELTA</v>
          </cell>
          <cell r="D87">
            <v>45650</v>
          </cell>
          <cell r="E87">
            <v>45713</v>
          </cell>
          <cell r="F87" t="str">
            <v>3</v>
          </cell>
          <cell r="G87">
            <v>45650</v>
          </cell>
          <cell r="H87">
            <v>1</v>
          </cell>
          <cell r="I87" t="e">
            <v>#NAME?</v>
          </cell>
          <cell r="J87" t="e">
            <v>#NAME?</v>
          </cell>
          <cell r="K87" t="str">
            <v>EKSKLUSIF</v>
          </cell>
        </row>
        <row r="88">
          <cell r="A88" t="str">
            <v>A3743</v>
          </cell>
          <cell r="B88" t="str">
            <v>PUTRI RAMADHANI</v>
          </cell>
          <cell r="C88" t="str">
            <v>DELTA</v>
          </cell>
          <cell r="D88">
            <v>45650</v>
          </cell>
          <cell r="E88">
            <v>45713</v>
          </cell>
          <cell r="F88" t="str">
            <v>3</v>
          </cell>
          <cell r="G88">
            <v>45650</v>
          </cell>
          <cell r="H88">
            <v>1</v>
          </cell>
          <cell r="I88" t="e">
            <v>#NAME?</v>
          </cell>
          <cell r="J88" t="e">
            <v>#NAME?</v>
          </cell>
          <cell r="K88" t="str">
            <v>EKSKLUSIF</v>
          </cell>
        </row>
        <row r="89">
          <cell r="A89">
            <v>90648</v>
          </cell>
          <cell r="B89" t="str">
            <v>WAHYU IDHAYATI</v>
          </cell>
          <cell r="C89" t="str">
            <v>DELTA</v>
          </cell>
          <cell r="D89">
            <v>45650</v>
          </cell>
          <cell r="E89">
            <v>45713</v>
          </cell>
          <cell r="F89" t="str">
            <v>3</v>
          </cell>
          <cell r="G89">
            <v>45650</v>
          </cell>
          <cell r="H89">
            <v>1</v>
          </cell>
          <cell r="I89" t="e">
            <v>#NAME?</v>
          </cell>
          <cell r="J89" t="e">
            <v>#NAME?</v>
          </cell>
          <cell r="K89" t="str">
            <v>EKSKLUSIF</v>
          </cell>
        </row>
        <row r="90">
          <cell r="A90">
            <v>92539</v>
          </cell>
          <cell r="B90" t="str">
            <v>ROSIANA</v>
          </cell>
          <cell r="C90" t="str">
            <v>DELTA</v>
          </cell>
          <cell r="D90">
            <v>45650</v>
          </cell>
          <cell r="E90">
            <v>45713</v>
          </cell>
          <cell r="F90" t="str">
            <v>3</v>
          </cell>
          <cell r="G90">
            <v>45650</v>
          </cell>
          <cell r="H90">
            <v>1</v>
          </cell>
          <cell r="I90" t="e">
            <v>#NAME?</v>
          </cell>
          <cell r="J90" t="e">
            <v>#NAME?</v>
          </cell>
          <cell r="K90" t="str">
            <v>EKSKLUSIF</v>
          </cell>
        </row>
        <row r="91">
          <cell r="A91">
            <v>90694</v>
          </cell>
          <cell r="B91" t="str">
            <v>DAUS DEVYANA</v>
          </cell>
          <cell r="C91" t="str">
            <v>DELTA</v>
          </cell>
          <cell r="D91">
            <v>45650</v>
          </cell>
          <cell r="E91">
            <v>45713</v>
          </cell>
          <cell r="F91" t="str">
            <v>3</v>
          </cell>
          <cell r="G91">
            <v>45650</v>
          </cell>
          <cell r="H91">
            <v>1</v>
          </cell>
          <cell r="I91" t="e">
            <v>#NAME?</v>
          </cell>
          <cell r="J91" t="e">
            <v>#NAME?</v>
          </cell>
          <cell r="K91" t="str">
            <v>EKSKLUSIF</v>
          </cell>
        </row>
        <row r="92">
          <cell r="A92" t="str">
            <v>A0519</v>
          </cell>
          <cell r="B92" t="str">
            <v>ANASTACIA JULIANA</v>
          </cell>
          <cell r="C92" t="str">
            <v>DELTA</v>
          </cell>
          <cell r="D92">
            <v>45650</v>
          </cell>
          <cell r="E92">
            <v>45713</v>
          </cell>
          <cell r="F92" t="str">
            <v>3</v>
          </cell>
          <cell r="G92">
            <v>45650</v>
          </cell>
          <cell r="H92">
            <v>1</v>
          </cell>
          <cell r="I92" t="e">
            <v>#NAME?</v>
          </cell>
          <cell r="J92" t="e">
            <v>#NAME?</v>
          </cell>
          <cell r="K92" t="str">
            <v>EKSKLUSIF</v>
          </cell>
        </row>
        <row r="93">
          <cell r="A93" t="str">
            <v>A3479</v>
          </cell>
          <cell r="B93" t="str">
            <v>VASSYA DIAN</v>
          </cell>
          <cell r="C93" t="str">
            <v>DELTA</v>
          </cell>
          <cell r="D93">
            <v>45650</v>
          </cell>
          <cell r="E93">
            <v>45713</v>
          </cell>
          <cell r="F93" t="str">
            <v>3</v>
          </cell>
          <cell r="G93">
            <v>45650</v>
          </cell>
          <cell r="H93">
            <v>1</v>
          </cell>
          <cell r="I93" t="e">
            <v>#NAME?</v>
          </cell>
          <cell r="J93" t="e">
            <v>#NAME?</v>
          </cell>
          <cell r="K93" t="str">
            <v>EKSKLUSIF</v>
          </cell>
        </row>
        <row r="94">
          <cell r="A94" t="str">
            <v>A3833</v>
          </cell>
          <cell r="B94" t="str">
            <v>MUHAMMAD SUBHAN</v>
          </cell>
          <cell r="C94" t="str">
            <v>DELTA</v>
          </cell>
          <cell r="D94">
            <v>45650</v>
          </cell>
          <cell r="E94">
            <v>45713</v>
          </cell>
          <cell r="F94" t="str">
            <v>3</v>
          </cell>
          <cell r="G94">
            <v>45650</v>
          </cell>
          <cell r="H94">
            <v>1</v>
          </cell>
          <cell r="I94" t="e">
            <v>#NAME?</v>
          </cell>
          <cell r="J94" t="e">
            <v>#NAME?</v>
          </cell>
          <cell r="K94" t="str">
            <v>EKSKLUSIF</v>
          </cell>
        </row>
        <row r="95">
          <cell r="A95" t="str">
            <v>A1944</v>
          </cell>
          <cell r="B95" t="str">
            <v>MUHAMMAD HILMI AZZAHIDI</v>
          </cell>
          <cell r="C95" t="str">
            <v>DELTA</v>
          </cell>
          <cell r="D95">
            <v>45650</v>
          </cell>
          <cell r="E95">
            <v>45713</v>
          </cell>
          <cell r="F95" t="str">
            <v>3</v>
          </cell>
          <cell r="G95">
            <v>45650</v>
          </cell>
          <cell r="H95">
            <v>1</v>
          </cell>
          <cell r="I95" t="e">
            <v>#NAME?</v>
          </cell>
          <cell r="J95" t="e">
            <v>#NAME?</v>
          </cell>
          <cell r="K95" t="str">
            <v>EKSKLUSIF</v>
          </cell>
        </row>
        <row r="96">
          <cell r="A96" t="str">
            <v>A0261</v>
          </cell>
          <cell r="B96" t="str">
            <v>CHELSI ANANDA</v>
          </cell>
          <cell r="C96" t="str">
            <v>DELTA</v>
          </cell>
          <cell r="D96">
            <v>45650</v>
          </cell>
          <cell r="E96">
            <v>45713</v>
          </cell>
          <cell r="F96" t="str">
            <v>3</v>
          </cell>
          <cell r="G96">
            <v>45650</v>
          </cell>
          <cell r="H96">
            <v>1</v>
          </cell>
          <cell r="I96" t="e">
            <v>#NAME?</v>
          </cell>
          <cell r="J96" t="e">
            <v>#NAME?</v>
          </cell>
          <cell r="K96" t="str">
            <v>EKSKLUSIF</v>
          </cell>
        </row>
        <row r="97">
          <cell r="A97" t="str">
            <v>A0745</v>
          </cell>
          <cell r="B97" t="str">
            <v>ANE MELISA MURNI</v>
          </cell>
          <cell r="C97" t="str">
            <v>DELTA</v>
          </cell>
          <cell r="D97">
            <v>45650</v>
          </cell>
          <cell r="E97">
            <v>45713</v>
          </cell>
          <cell r="F97" t="str">
            <v>3</v>
          </cell>
          <cell r="G97">
            <v>45650</v>
          </cell>
          <cell r="H97">
            <v>1</v>
          </cell>
          <cell r="I97" t="e">
            <v>#NAME?</v>
          </cell>
          <cell r="J97" t="e">
            <v>#NAME?</v>
          </cell>
          <cell r="K97" t="str">
            <v>EKSKLUSIF</v>
          </cell>
        </row>
        <row r="98">
          <cell r="A98" t="str">
            <v>A1118</v>
          </cell>
          <cell r="B98" t="str">
            <v>OKSA ANDRIARDINA</v>
          </cell>
          <cell r="C98" t="str">
            <v>DELTA</v>
          </cell>
          <cell r="D98">
            <v>45650</v>
          </cell>
          <cell r="E98">
            <v>45713</v>
          </cell>
          <cell r="F98" t="str">
            <v>3</v>
          </cell>
          <cell r="G98">
            <v>45650</v>
          </cell>
          <cell r="H98">
            <v>1</v>
          </cell>
          <cell r="I98" t="e">
            <v>#NAME?</v>
          </cell>
          <cell r="J98" t="e">
            <v>#NAME?</v>
          </cell>
          <cell r="K98" t="str">
            <v>EKSKLUSIF</v>
          </cell>
        </row>
        <row r="99">
          <cell r="A99" t="str">
            <v>A3474</v>
          </cell>
          <cell r="B99" t="str">
            <v>IRMA TRIANA</v>
          </cell>
          <cell r="C99" t="str">
            <v>DELTA</v>
          </cell>
          <cell r="D99">
            <v>45650</v>
          </cell>
          <cell r="E99">
            <v>45713</v>
          </cell>
          <cell r="F99" t="str">
            <v>3</v>
          </cell>
          <cell r="G99">
            <v>45650</v>
          </cell>
          <cell r="H99">
            <v>1</v>
          </cell>
          <cell r="I99" t="e">
            <v>#NAME?</v>
          </cell>
          <cell r="J99" t="e">
            <v>#NAME?</v>
          </cell>
          <cell r="K99" t="str">
            <v>EKSKLUSIF</v>
          </cell>
        </row>
        <row r="100">
          <cell r="A100" t="str">
            <v>A0320</v>
          </cell>
          <cell r="B100" t="str">
            <v>Deafni Dinda R Utami</v>
          </cell>
          <cell r="C100" t="str">
            <v>DELTA</v>
          </cell>
          <cell r="D100">
            <v>45650</v>
          </cell>
          <cell r="E100">
            <v>45713</v>
          </cell>
          <cell r="F100" t="str">
            <v>3</v>
          </cell>
          <cell r="G100">
            <v>45650</v>
          </cell>
          <cell r="H100">
            <v>1</v>
          </cell>
          <cell r="I100" t="e">
            <v>#NAME?</v>
          </cell>
          <cell r="J100" t="e">
            <v>#NAME?</v>
          </cell>
          <cell r="K100" t="str">
            <v>EKSKLUSIF</v>
          </cell>
        </row>
        <row r="101">
          <cell r="A101" t="str">
            <v>A0725</v>
          </cell>
          <cell r="B101" t="str">
            <v>NUR KHASANAH</v>
          </cell>
          <cell r="C101" t="str">
            <v>DELTA</v>
          </cell>
          <cell r="D101">
            <v>45650</v>
          </cell>
          <cell r="E101">
            <v>45713</v>
          </cell>
          <cell r="F101" t="str">
            <v>3</v>
          </cell>
          <cell r="G101">
            <v>45650</v>
          </cell>
          <cell r="H101">
            <v>1</v>
          </cell>
          <cell r="I101" t="e">
            <v>#NAME?</v>
          </cell>
          <cell r="J101" t="e">
            <v>#NAME?</v>
          </cell>
          <cell r="K101" t="str">
            <v>EKSKLUSIF</v>
          </cell>
        </row>
        <row r="102">
          <cell r="A102" t="str">
            <v>A1025</v>
          </cell>
          <cell r="B102" t="str">
            <v>WAFA SINTA</v>
          </cell>
          <cell r="C102" t="str">
            <v>DELTA</v>
          </cell>
          <cell r="D102">
            <v>45650</v>
          </cell>
          <cell r="E102">
            <v>45713</v>
          </cell>
          <cell r="F102" t="str">
            <v>3</v>
          </cell>
          <cell r="G102">
            <v>45650</v>
          </cell>
          <cell r="H102">
            <v>1</v>
          </cell>
          <cell r="I102" t="e">
            <v>#NAME?</v>
          </cell>
          <cell r="J102" t="e">
            <v>#NAME?</v>
          </cell>
          <cell r="K102" t="str">
            <v>EKSKLUSIF</v>
          </cell>
        </row>
        <row r="103">
          <cell r="A103" t="str">
            <v>A1825</v>
          </cell>
          <cell r="B103" t="str">
            <v>MARLIANA</v>
          </cell>
          <cell r="C103" t="str">
            <v>DELTA</v>
          </cell>
          <cell r="D103">
            <v>45650</v>
          </cell>
          <cell r="E103">
            <v>45713</v>
          </cell>
          <cell r="F103" t="str">
            <v>3</v>
          </cell>
          <cell r="G103">
            <v>45650</v>
          </cell>
          <cell r="H103">
            <v>1</v>
          </cell>
          <cell r="I103" t="e">
            <v>#NAME?</v>
          </cell>
          <cell r="J103" t="e">
            <v>#NAME?</v>
          </cell>
          <cell r="K103" t="str">
            <v>EKSKLUSIF</v>
          </cell>
        </row>
        <row r="104">
          <cell r="A104" t="str">
            <v>A3218</v>
          </cell>
          <cell r="B104" t="str">
            <v>IRMA SEMBIRING</v>
          </cell>
          <cell r="C104" t="str">
            <v>DELTA</v>
          </cell>
          <cell r="D104">
            <v>45650</v>
          </cell>
          <cell r="E104">
            <v>45713</v>
          </cell>
          <cell r="F104" t="str">
            <v>3</v>
          </cell>
          <cell r="G104">
            <v>45650</v>
          </cell>
          <cell r="H104">
            <v>1</v>
          </cell>
          <cell r="I104" t="e">
            <v>#NAME?</v>
          </cell>
          <cell r="J104" t="e">
            <v>#NAME?</v>
          </cell>
          <cell r="K104" t="str">
            <v>EKSKLUSIF</v>
          </cell>
        </row>
        <row r="105">
          <cell r="A105">
            <v>92347</v>
          </cell>
          <cell r="B105" t="str">
            <v>RAHMAD SABTONO</v>
          </cell>
          <cell r="C105" t="str">
            <v>TEMA C2</v>
          </cell>
          <cell r="D105">
            <v>45497</v>
          </cell>
          <cell r="E105">
            <v>45627</v>
          </cell>
          <cell r="F105" t="str">
            <v>6</v>
          </cell>
          <cell r="G105">
            <v>45650</v>
          </cell>
          <cell r="H105">
            <v>6</v>
          </cell>
          <cell r="I105" t="e">
            <v>#NAME?</v>
          </cell>
          <cell r="J105" t="e">
            <v>#NAME?</v>
          </cell>
          <cell r="K105" t="str">
            <v>EKSKLUSIF</v>
          </cell>
        </row>
        <row r="106">
          <cell r="A106" t="str">
            <v>A1407</v>
          </cell>
          <cell r="B106" t="str">
            <v>Hardini Komalasari</v>
          </cell>
          <cell r="C106" t="str">
            <v>TEMA C2</v>
          </cell>
          <cell r="D106">
            <v>45497</v>
          </cell>
          <cell r="E106">
            <v>45627</v>
          </cell>
          <cell r="F106" t="str">
            <v>6</v>
          </cell>
          <cell r="G106">
            <v>45650</v>
          </cell>
          <cell r="H106">
            <v>6</v>
          </cell>
          <cell r="I106" t="e">
            <v>#NAME?</v>
          </cell>
          <cell r="J106" t="e">
            <v>#NAME?</v>
          </cell>
          <cell r="K106" t="str">
            <v>EKSKLUSIF</v>
          </cell>
        </row>
        <row r="107">
          <cell r="A107" t="str">
            <v>A1232</v>
          </cell>
          <cell r="B107" t="str">
            <v>FIORENTINA BR SEBAYANG</v>
          </cell>
          <cell r="C107" t="str">
            <v>TEMA C2</v>
          </cell>
          <cell r="D107">
            <v>45528</v>
          </cell>
          <cell r="E107">
            <v>45658</v>
          </cell>
          <cell r="F107">
            <v>6</v>
          </cell>
          <cell r="G107">
            <v>45650</v>
          </cell>
          <cell r="H107">
            <v>5</v>
          </cell>
          <cell r="I107" t="e">
            <v>#NAME?</v>
          </cell>
          <cell r="J107" t="e">
            <v>#NAME?</v>
          </cell>
          <cell r="K107" t="str">
            <v>EKSKLUSIF</v>
          </cell>
        </row>
        <row r="108">
          <cell r="A108" t="str">
            <v>A0927</v>
          </cell>
          <cell r="B108" t="str">
            <v>INTAN AYU WARDANI</v>
          </cell>
          <cell r="C108" t="str">
            <v>TEMA C2</v>
          </cell>
          <cell r="D108">
            <v>45528</v>
          </cell>
          <cell r="E108">
            <v>45658</v>
          </cell>
          <cell r="F108">
            <v>6</v>
          </cell>
          <cell r="G108">
            <v>45650</v>
          </cell>
          <cell r="H108">
            <v>5</v>
          </cell>
          <cell r="I108" t="e">
            <v>#NAME?</v>
          </cell>
          <cell r="J108" t="e">
            <v>#NAME?</v>
          </cell>
          <cell r="K108" t="str">
            <v>EKSKLUSIF</v>
          </cell>
        </row>
        <row r="109">
          <cell r="A109" t="str">
            <v>A2702</v>
          </cell>
          <cell r="B109" t="str">
            <v>DILA FITRIANI</v>
          </cell>
          <cell r="C109" t="str">
            <v>TEMA C2</v>
          </cell>
          <cell r="D109">
            <v>45559</v>
          </cell>
          <cell r="E109">
            <v>45689</v>
          </cell>
          <cell r="F109">
            <v>6</v>
          </cell>
          <cell r="G109">
            <v>45650</v>
          </cell>
          <cell r="H109">
            <v>4</v>
          </cell>
          <cell r="I109" t="e">
            <v>#NAME?</v>
          </cell>
          <cell r="J109" t="e">
            <v>#NAME?</v>
          </cell>
          <cell r="K109" t="str">
            <v>EKSKLUSIF</v>
          </cell>
        </row>
        <row r="110">
          <cell r="A110" t="str">
            <v>A4162</v>
          </cell>
          <cell r="B110" t="str">
            <v>FATHUL MUBAROQ</v>
          </cell>
          <cell r="C110" t="str">
            <v>TEMA C2</v>
          </cell>
          <cell r="D110">
            <v>45559</v>
          </cell>
          <cell r="E110">
            <v>45689</v>
          </cell>
          <cell r="F110">
            <v>6</v>
          </cell>
          <cell r="G110">
            <v>45650</v>
          </cell>
          <cell r="H110">
            <v>4</v>
          </cell>
          <cell r="I110" t="e">
            <v>#NAME?</v>
          </cell>
          <cell r="J110" t="e">
            <v>#NAME?</v>
          </cell>
          <cell r="K110" t="str">
            <v>EKSKLUSIF</v>
          </cell>
        </row>
        <row r="111">
          <cell r="A111" t="str">
            <v>A3034</v>
          </cell>
          <cell r="B111" t="str">
            <v>MEYTIA EKA PUTRI</v>
          </cell>
          <cell r="C111" t="str">
            <v>TEMA C2</v>
          </cell>
          <cell r="D111">
            <v>45559</v>
          </cell>
          <cell r="E111">
            <v>45713</v>
          </cell>
          <cell r="F111" t="str">
            <v>6</v>
          </cell>
          <cell r="G111">
            <v>45650</v>
          </cell>
          <cell r="H111">
            <v>4</v>
          </cell>
          <cell r="I111" t="e">
            <v>#NAME?</v>
          </cell>
          <cell r="J111" t="e">
            <v>#NAME?</v>
          </cell>
          <cell r="K111" t="str">
            <v>EKSKLUSIF</v>
          </cell>
        </row>
        <row r="112">
          <cell r="A112" t="str">
            <v>A4011</v>
          </cell>
          <cell r="B112" t="str">
            <v>MUHAMMAD FAJRIADY</v>
          </cell>
          <cell r="C112" t="str">
            <v>TEMA C2</v>
          </cell>
          <cell r="D112">
            <v>45559</v>
          </cell>
          <cell r="E112">
            <v>45713</v>
          </cell>
          <cell r="F112" t="str">
            <v>6</v>
          </cell>
          <cell r="G112">
            <v>45650</v>
          </cell>
          <cell r="H112">
            <v>4</v>
          </cell>
          <cell r="I112" t="e">
            <v>#NAME?</v>
          </cell>
          <cell r="J112" t="e">
            <v>#NAME?</v>
          </cell>
          <cell r="K112" t="str">
            <v>EKSKLUSIF</v>
          </cell>
        </row>
        <row r="113">
          <cell r="A113" t="str">
            <v>A3306</v>
          </cell>
          <cell r="B113" t="str">
            <v>ILHAM MUHAMMAD DYAN FAUZI</v>
          </cell>
          <cell r="C113" t="str">
            <v>TEMA C2</v>
          </cell>
          <cell r="D113">
            <v>45589</v>
          </cell>
          <cell r="E113">
            <v>45650</v>
          </cell>
          <cell r="F113" t="str">
            <v>3</v>
          </cell>
          <cell r="G113">
            <v>45650</v>
          </cell>
          <cell r="H113">
            <v>3</v>
          </cell>
          <cell r="I113" t="e">
            <v>#NAME?</v>
          </cell>
          <cell r="J113" t="e">
            <v>#NAME?</v>
          </cell>
          <cell r="K113" t="str">
            <v>EKSKLUSIF</v>
          </cell>
        </row>
        <row r="114">
          <cell r="A114" t="str">
            <v>A2369</v>
          </cell>
          <cell r="B114" t="str">
            <v>ANIS DIANA SARI</v>
          </cell>
          <cell r="C114" t="str">
            <v>TEMA C2</v>
          </cell>
          <cell r="D114">
            <v>45589</v>
          </cell>
          <cell r="E114">
            <v>45650</v>
          </cell>
          <cell r="F114" t="str">
            <v>3</v>
          </cell>
          <cell r="G114">
            <v>45650</v>
          </cell>
          <cell r="H114">
            <v>3</v>
          </cell>
          <cell r="I114" t="e">
            <v>#NAME?</v>
          </cell>
          <cell r="J114" t="e">
            <v>#NAME?</v>
          </cell>
          <cell r="K114" t="str">
            <v>EKSKLUSIF</v>
          </cell>
        </row>
        <row r="115">
          <cell r="A115" t="str">
            <v>A0105</v>
          </cell>
          <cell r="B115" t="str">
            <v>SANDA IRIANTO</v>
          </cell>
          <cell r="C115" t="str">
            <v>TEMA C2</v>
          </cell>
          <cell r="D115">
            <v>45589</v>
          </cell>
          <cell r="E115">
            <v>45650</v>
          </cell>
          <cell r="F115" t="str">
            <v>3</v>
          </cell>
          <cell r="G115">
            <v>45650</v>
          </cell>
          <cell r="H115">
            <v>3</v>
          </cell>
          <cell r="I115" t="e">
            <v>#NAME?</v>
          </cell>
          <cell r="J115" t="e">
            <v>#NAME?</v>
          </cell>
          <cell r="K115" t="str">
            <v>EKSKLUSIF</v>
          </cell>
        </row>
        <row r="116">
          <cell r="A116" t="str">
            <v>A0786</v>
          </cell>
          <cell r="B116" t="str">
            <v>Arya Ardiansah</v>
          </cell>
          <cell r="C116" t="str">
            <v>TEMA C2</v>
          </cell>
          <cell r="D116">
            <v>45589</v>
          </cell>
          <cell r="E116">
            <v>45741</v>
          </cell>
          <cell r="F116" t="str">
            <v>6</v>
          </cell>
          <cell r="G116">
            <v>45650</v>
          </cell>
          <cell r="H116">
            <v>3</v>
          </cell>
          <cell r="I116" t="e">
            <v>#NAME?</v>
          </cell>
          <cell r="J116" t="e">
            <v>#NAME?</v>
          </cell>
          <cell r="K116" t="str">
            <v>EKSKLUSIF</v>
          </cell>
        </row>
        <row r="117">
          <cell r="A117" t="str">
            <v>A4046</v>
          </cell>
          <cell r="B117" t="str">
            <v>Daniel Rio Andika Putra</v>
          </cell>
          <cell r="C117" t="str">
            <v>TEMA C2</v>
          </cell>
          <cell r="D117">
            <v>45589</v>
          </cell>
          <cell r="E117">
            <v>45650</v>
          </cell>
          <cell r="F117" t="str">
            <v>3</v>
          </cell>
          <cell r="G117">
            <v>45650</v>
          </cell>
          <cell r="H117">
            <v>3</v>
          </cell>
          <cell r="I117" t="e">
            <v>#NAME?</v>
          </cell>
          <cell r="J117" t="e">
            <v>#NAME?</v>
          </cell>
          <cell r="K117" t="str">
            <v>EKSKLUSIF</v>
          </cell>
        </row>
        <row r="118">
          <cell r="A118" t="str">
            <v>A3693</v>
          </cell>
          <cell r="B118" t="str">
            <v>LENSE SITOMPUL</v>
          </cell>
          <cell r="C118" t="str">
            <v>TEMA C2</v>
          </cell>
          <cell r="D118">
            <v>45589</v>
          </cell>
          <cell r="E118">
            <v>45650</v>
          </cell>
          <cell r="F118" t="str">
            <v>3</v>
          </cell>
          <cell r="G118">
            <v>45650</v>
          </cell>
          <cell r="H118">
            <v>3</v>
          </cell>
          <cell r="I118" t="e">
            <v>#NAME?</v>
          </cell>
          <cell r="J118" t="e">
            <v>#NAME?</v>
          </cell>
          <cell r="K118" t="str">
            <v>EKSKLUSIF</v>
          </cell>
        </row>
        <row r="119">
          <cell r="A119" t="str">
            <v>A2604</v>
          </cell>
          <cell r="B119" t="str">
            <v>Yusridah Lubis</v>
          </cell>
          <cell r="C119" t="str">
            <v>TEMA C2</v>
          </cell>
          <cell r="D119">
            <v>45589</v>
          </cell>
          <cell r="E119">
            <v>45650</v>
          </cell>
          <cell r="F119" t="str">
            <v>3</v>
          </cell>
          <cell r="G119">
            <v>45650</v>
          </cell>
          <cell r="H119">
            <v>3</v>
          </cell>
          <cell r="I119" t="e">
            <v>#NAME?</v>
          </cell>
          <cell r="J119" t="e">
            <v>#NAME?</v>
          </cell>
          <cell r="K119" t="str">
            <v>EKSKLUSIF</v>
          </cell>
        </row>
        <row r="120">
          <cell r="A120" t="str">
            <v>A4244</v>
          </cell>
          <cell r="B120" t="str">
            <v>Siti Fatimatuz Zahroh</v>
          </cell>
          <cell r="C120" t="str">
            <v>TEMA C2</v>
          </cell>
          <cell r="D120">
            <v>45589</v>
          </cell>
          <cell r="E120">
            <v>45650</v>
          </cell>
          <cell r="F120" t="str">
            <v>3</v>
          </cell>
          <cell r="G120">
            <v>45650</v>
          </cell>
          <cell r="H120">
            <v>3</v>
          </cell>
          <cell r="I120" t="e">
            <v>#NAME?</v>
          </cell>
          <cell r="J120" t="e">
            <v>#NAME?</v>
          </cell>
          <cell r="K120" t="str">
            <v>EKSKLUSIF</v>
          </cell>
        </row>
        <row r="121">
          <cell r="A121">
            <v>92192</v>
          </cell>
          <cell r="B121" t="str">
            <v>BIMA BAGASKARA</v>
          </cell>
          <cell r="C121" t="str">
            <v>TEMA C2</v>
          </cell>
          <cell r="D121">
            <v>45589</v>
          </cell>
          <cell r="E121">
            <v>45650</v>
          </cell>
          <cell r="F121" t="str">
            <v>3</v>
          </cell>
          <cell r="G121">
            <v>45650</v>
          </cell>
          <cell r="H121">
            <v>3</v>
          </cell>
          <cell r="I121" t="e">
            <v>#NAME?</v>
          </cell>
          <cell r="J121" t="e">
            <v>#NAME?</v>
          </cell>
          <cell r="K121" t="str">
            <v>EKSKLUSIF</v>
          </cell>
        </row>
        <row r="122">
          <cell r="A122" t="str">
            <v>A1244</v>
          </cell>
          <cell r="B122" t="str">
            <v>SHOFIA NOVIANTI</v>
          </cell>
          <cell r="C122" t="str">
            <v>TEMA C2</v>
          </cell>
          <cell r="D122">
            <v>45597</v>
          </cell>
          <cell r="E122">
            <v>45681</v>
          </cell>
          <cell r="F122" t="str">
            <v>3</v>
          </cell>
          <cell r="G122">
            <v>45650</v>
          </cell>
          <cell r="H122">
            <v>2</v>
          </cell>
          <cell r="I122" t="e">
            <v>#NAME?</v>
          </cell>
          <cell r="J122" t="e">
            <v>#NAME?</v>
          </cell>
          <cell r="K122" t="str">
            <v>EKSKLUSIF</v>
          </cell>
        </row>
        <row r="123">
          <cell r="A123" t="str">
            <v>A1059</v>
          </cell>
          <cell r="B123" t="str">
            <v>AZILA ZALWA</v>
          </cell>
          <cell r="C123" t="str">
            <v>TEMA C2</v>
          </cell>
          <cell r="D123">
            <v>45597</v>
          </cell>
          <cell r="E123">
            <v>45681</v>
          </cell>
          <cell r="F123" t="str">
            <v>3</v>
          </cell>
          <cell r="G123">
            <v>45650</v>
          </cell>
          <cell r="H123">
            <v>2</v>
          </cell>
          <cell r="I123" t="e">
            <v>#NAME?</v>
          </cell>
          <cell r="J123" t="e">
            <v>#NAME?</v>
          </cell>
          <cell r="K123" t="str">
            <v>EKSKLUSIF</v>
          </cell>
        </row>
        <row r="124">
          <cell r="A124" t="str">
            <v>A3305</v>
          </cell>
          <cell r="B124" t="str">
            <v>ARIF NOVIANTO</v>
          </cell>
          <cell r="C124" t="str">
            <v>TEMA C2</v>
          </cell>
          <cell r="D124">
            <v>45597</v>
          </cell>
          <cell r="E124">
            <v>45681</v>
          </cell>
          <cell r="F124" t="str">
            <v>3</v>
          </cell>
          <cell r="G124">
            <v>45650</v>
          </cell>
          <cell r="H124">
            <v>2</v>
          </cell>
          <cell r="I124" t="e">
            <v>#NAME?</v>
          </cell>
          <cell r="J124" t="e">
            <v>#NAME?</v>
          </cell>
          <cell r="K124" t="str">
            <v>EKSKLUSIF</v>
          </cell>
        </row>
        <row r="125">
          <cell r="A125" t="str">
            <v>A4024</v>
          </cell>
          <cell r="B125" t="str">
            <v>FITRIA NURUL</v>
          </cell>
          <cell r="C125" t="str">
            <v>TEMA C2</v>
          </cell>
          <cell r="D125">
            <v>45597</v>
          </cell>
          <cell r="E125">
            <v>45771</v>
          </cell>
          <cell r="F125">
            <v>6</v>
          </cell>
          <cell r="G125">
            <v>45650</v>
          </cell>
          <cell r="H125">
            <v>2</v>
          </cell>
          <cell r="I125" t="e">
            <v>#NAME?</v>
          </cell>
          <cell r="J125" t="e">
            <v>#NAME?</v>
          </cell>
          <cell r="K125" t="str">
            <v>EKSKLUSIF</v>
          </cell>
        </row>
        <row r="126">
          <cell r="A126" t="str">
            <v>A4139</v>
          </cell>
          <cell r="B126" t="str">
            <v>KEYLA REISA IARA</v>
          </cell>
          <cell r="C126" t="str">
            <v>TEMA C2</v>
          </cell>
          <cell r="D126">
            <v>45597</v>
          </cell>
          <cell r="E126">
            <v>45681</v>
          </cell>
          <cell r="F126" t="str">
            <v>3</v>
          </cell>
          <cell r="G126">
            <v>45650</v>
          </cell>
          <cell r="H126">
            <v>2</v>
          </cell>
          <cell r="I126" t="e">
            <v>#NAME?</v>
          </cell>
          <cell r="J126" t="e">
            <v>#NAME?</v>
          </cell>
          <cell r="K126" t="str">
            <v>EKSKLUSIF</v>
          </cell>
        </row>
        <row r="127">
          <cell r="A127" t="str">
            <v>A4285</v>
          </cell>
          <cell r="B127" t="str">
            <v>VINO MUJAHIDIN</v>
          </cell>
          <cell r="C127" t="str">
            <v>TEMA C2</v>
          </cell>
          <cell r="D127">
            <v>45597</v>
          </cell>
          <cell r="E127">
            <v>45681</v>
          </cell>
          <cell r="F127" t="str">
            <v>3</v>
          </cell>
          <cell r="G127">
            <v>45650</v>
          </cell>
          <cell r="H127">
            <v>2</v>
          </cell>
          <cell r="I127" t="e">
            <v>#NAME?</v>
          </cell>
          <cell r="J127" t="e">
            <v>#NAME?</v>
          </cell>
          <cell r="K127" t="str">
            <v>EKSKLUSIF</v>
          </cell>
        </row>
        <row r="128">
          <cell r="A128" t="str">
            <v>A4287</v>
          </cell>
          <cell r="B128" t="str">
            <v>FARA DHIYA HASFANA</v>
          </cell>
          <cell r="C128" t="str">
            <v>TEMA C2</v>
          </cell>
          <cell r="D128">
            <v>45597</v>
          </cell>
          <cell r="E128">
            <v>45681</v>
          </cell>
          <cell r="F128" t="str">
            <v>3</v>
          </cell>
          <cell r="G128">
            <v>45650</v>
          </cell>
          <cell r="H128">
            <v>2</v>
          </cell>
          <cell r="I128" t="e">
            <v>#NAME?</v>
          </cell>
          <cell r="J128" t="e">
            <v>#NAME?</v>
          </cell>
          <cell r="K128" t="str">
            <v>EKSKLUSIF</v>
          </cell>
        </row>
        <row r="129">
          <cell r="A129" t="str">
            <v>A4273</v>
          </cell>
          <cell r="B129" t="str">
            <v>RUTH TRIS KRISTANTI</v>
          </cell>
          <cell r="C129" t="str">
            <v>TEMA C2</v>
          </cell>
          <cell r="D129">
            <v>45597</v>
          </cell>
          <cell r="E129">
            <v>45681</v>
          </cell>
          <cell r="F129" t="str">
            <v>3</v>
          </cell>
          <cell r="G129">
            <v>45650</v>
          </cell>
          <cell r="H129">
            <v>2</v>
          </cell>
          <cell r="I129" t="e">
            <v>#NAME?</v>
          </cell>
          <cell r="J129" t="e">
            <v>#NAME?</v>
          </cell>
          <cell r="K129" t="str">
            <v>EKSKLUSIF</v>
          </cell>
        </row>
        <row r="130">
          <cell r="A130" t="str">
            <v>A0724</v>
          </cell>
          <cell r="B130" t="str">
            <v>RIZKY REYNALDI</v>
          </cell>
          <cell r="C130" t="str">
            <v>TEMA C2</v>
          </cell>
          <cell r="D130">
            <v>45597</v>
          </cell>
          <cell r="E130">
            <v>45681</v>
          </cell>
          <cell r="F130" t="str">
            <v>3</v>
          </cell>
          <cell r="G130">
            <v>45650</v>
          </cell>
          <cell r="H130">
            <v>2</v>
          </cell>
          <cell r="I130" t="e">
            <v>#NAME?</v>
          </cell>
          <cell r="J130" t="e">
            <v>#NAME?</v>
          </cell>
          <cell r="K130" t="str">
            <v>EKSKLUSIF</v>
          </cell>
        </row>
        <row r="131">
          <cell r="A131" t="str">
            <v>A4367</v>
          </cell>
          <cell r="B131" t="str">
            <v>SISWI HARDIYANTI RUKMANA DEWI</v>
          </cell>
          <cell r="C131" t="str">
            <v>TEMA C2</v>
          </cell>
          <cell r="D131">
            <v>45597</v>
          </cell>
          <cell r="E131">
            <v>45681</v>
          </cell>
          <cell r="F131" t="str">
            <v>3</v>
          </cell>
          <cell r="G131">
            <v>45650</v>
          </cell>
          <cell r="H131">
            <v>2</v>
          </cell>
          <cell r="I131" t="e">
            <v>#NAME?</v>
          </cell>
          <cell r="J131" t="e">
            <v>#NAME?</v>
          </cell>
          <cell r="K131" t="str">
            <v>EKSKLUSIF</v>
          </cell>
        </row>
        <row r="132">
          <cell r="A132" t="str">
            <v>A4341</v>
          </cell>
          <cell r="B132" t="str">
            <v>RIZA ULHIDAYAH H</v>
          </cell>
          <cell r="C132" t="str">
            <v>TEMA C2</v>
          </cell>
          <cell r="D132">
            <v>45597</v>
          </cell>
          <cell r="E132">
            <v>45771</v>
          </cell>
          <cell r="F132">
            <v>6</v>
          </cell>
          <cell r="G132">
            <v>45650</v>
          </cell>
          <cell r="H132">
            <v>2</v>
          </cell>
          <cell r="I132" t="e">
            <v>#NAME?</v>
          </cell>
          <cell r="J132" t="e">
            <v>#NAME?</v>
          </cell>
          <cell r="K132" t="str">
            <v>EKSKLUSIF</v>
          </cell>
        </row>
        <row r="133">
          <cell r="A133" t="str">
            <v>A4366</v>
          </cell>
          <cell r="B133" t="str">
            <v>RISKA KRISTIANA</v>
          </cell>
          <cell r="C133" t="str">
            <v>TEMA C2</v>
          </cell>
          <cell r="D133">
            <v>45597</v>
          </cell>
          <cell r="E133">
            <v>45681</v>
          </cell>
          <cell r="F133">
            <v>3</v>
          </cell>
          <cell r="G133">
            <v>45650</v>
          </cell>
          <cell r="H133">
            <v>2</v>
          </cell>
          <cell r="I133" t="e">
            <v>#NAME?</v>
          </cell>
          <cell r="J133" t="e">
            <v>#NAME?</v>
          </cell>
          <cell r="K133" t="str">
            <v>EKSKLUSIF</v>
          </cell>
        </row>
        <row r="134">
          <cell r="A134" t="str">
            <v>A1638</v>
          </cell>
          <cell r="B134" t="str">
            <v>ERNI DWI WIDYANTI</v>
          </cell>
          <cell r="C134" t="str">
            <v>TEMA C2</v>
          </cell>
          <cell r="D134">
            <v>45597</v>
          </cell>
          <cell r="E134">
            <v>45748</v>
          </cell>
          <cell r="F134">
            <v>6</v>
          </cell>
          <cell r="G134">
            <v>45650</v>
          </cell>
          <cell r="H134">
            <v>2</v>
          </cell>
          <cell r="I134" t="e">
            <v>#NAME?</v>
          </cell>
          <cell r="J134" t="e">
            <v>#NAME?</v>
          </cell>
          <cell r="K134" t="str">
            <v>EKSKLUSIF</v>
          </cell>
        </row>
        <row r="135">
          <cell r="A135" t="str">
            <v>A1366</v>
          </cell>
          <cell r="B135" t="str">
            <v>MIFTA UL ULUM</v>
          </cell>
          <cell r="C135" t="str">
            <v>TEMA C2</v>
          </cell>
          <cell r="D135">
            <v>45627</v>
          </cell>
          <cell r="E135">
            <v>45689</v>
          </cell>
          <cell r="F135">
            <v>3</v>
          </cell>
          <cell r="G135">
            <v>45650</v>
          </cell>
          <cell r="H135">
            <v>1</v>
          </cell>
          <cell r="I135" t="e">
            <v>#NAME?</v>
          </cell>
          <cell r="J135" t="e">
            <v>#NAME?</v>
          </cell>
          <cell r="K135" t="str">
            <v>EKSKLUSIF</v>
          </cell>
        </row>
        <row r="136">
          <cell r="A136" t="str">
            <v>A4422</v>
          </cell>
          <cell r="B136" t="str">
            <v>NUR SABILA</v>
          </cell>
          <cell r="C136" t="str">
            <v>TEMA C2</v>
          </cell>
          <cell r="D136">
            <v>45627</v>
          </cell>
          <cell r="E136">
            <v>45689</v>
          </cell>
          <cell r="F136">
            <v>3</v>
          </cell>
          <cell r="G136">
            <v>45650</v>
          </cell>
          <cell r="H136">
            <v>1</v>
          </cell>
          <cell r="I136" t="e">
            <v>#NAME?</v>
          </cell>
          <cell r="J136" t="e">
            <v>#NAME?</v>
          </cell>
          <cell r="K136" t="str">
            <v>EKSKLUSIF</v>
          </cell>
        </row>
        <row r="137">
          <cell r="A137" t="str">
            <v>A2072</v>
          </cell>
          <cell r="B137" t="str">
            <v>DIANA PUTERI</v>
          </cell>
          <cell r="C137" t="str">
            <v>TEMA C2</v>
          </cell>
          <cell r="D137">
            <v>45627</v>
          </cell>
          <cell r="E137">
            <v>45689</v>
          </cell>
          <cell r="F137">
            <v>3</v>
          </cell>
          <cell r="G137">
            <v>45650</v>
          </cell>
          <cell r="H137">
            <v>1</v>
          </cell>
          <cell r="I137" t="e">
            <v>#NAME?</v>
          </cell>
          <cell r="J137" t="e">
            <v>#NAME?</v>
          </cell>
          <cell r="K137" t="str">
            <v>EKSKLUSIF</v>
          </cell>
        </row>
        <row r="138">
          <cell r="A138" t="str">
            <v>A2684</v>
          </cell>
          <cell r="B138" t="str">
            <v>DIMAS VERGIAWAN AFIAT</v>
          </cell>
          <cell r="C138" t="str">
            <v>TEMA C2</v>
          </cell>
          <cell r="D138">
            <v>45627</v>
          </cell>
          <cell r="E138">
            <v>45689</v>
          </cell>
          <cell r="F138">
            <v>3</v>
          </cell>
          <cell r="G138">
            <v>45650</v>
          </cell>
          <cell r="H138">
            <v>1</v>
          </cell>
          <cell r="I138" t="e">
            <v>#NAME?</v>
          </cell>
          <cell r="J138" t="e">
            <v>#NAME?</v>
          </cell>
          <cell r="K138" t="str">
            <v>EKSKLUSIF</v>
          </cell>
        </row>
        <row r="139">
          <cell r="A139" t="str">
            <v>A0920</v>
          </cell>
          <cell r="B139" t="str">
            <v>HANGESTI RETNO UTARI</v>
          </cell>
          <cell r="C139" t="str">
            <v>TEMA C2</v>
          </cell>
          <cell r="D139">
            <v>45627</v>
          </cell>
          <cell r="E139">
            <v>45689</v>
          </cell>
          <cell r="F139">
            <v>3</v>
          </cell>
          <cell r="G139">
            <v>45650</v>
          </cell>
          <cell r="H139">
            <v>1</v>
          </cell>
          <cell r="I139" t="e">
            <v>#NAME?</v>
          </cell>
          <cell r="J139" t="e">
            <v>#NAME?</v>
          </cell>
          <cell r="K139" t="str">
            <v>EKSKLUSIF</v>
          </cell>
        </row>
        <row r="140">
          <cell r="A140" t="str">
            <v>A0565</v>
          </cell>
          <cell r="B140" t="str">
            <v>PRADIPTA NIWAYANI</v>
          </cell>
          <cell r="C140" t="str">
            <v>TEMA C2</v>
          </cell>
          <cell r="D140">
            <v>45627</v>
          </cell>
          <cell r="E140">
            <v>45689</v>
          </cell>
          <cell r="F140">
            <v>3</v>
          </cell>
          <cell r="G140">
            <v>45650</v>
          </cell>
          <cell r="H140">
            <v>1</v>
          </cell>
          <cell r="I140" t="e">
            <v>#NAME?</v>
          </cell>
          <cell r="J140" t="e">
            <v>#NAME?</v>
          </cell>
          <cell r="K140" t="str">
            <v>EKSKLUSIF</v>
          </cell>
        </row>
        <row r="141">
          <cell r="A141" t="str">
            <v>A2619</v>
          </cell>
          <cell r="B141" t="str">
            <v>TEDI AFRIYANTO</v>
          </cell>
          <cell r="C141" t="str">
            <v>TEMA C2</v>
          </cell>
          <cell r="D141">
            <v>45627</v>
          </cell>
          <cell r="E141">
            <v>45689</v>
          </cell>
          <cell r="F141">
            <v>3</v>
          </cell>
          <cell r="G141">
            <v>45650</v>
          </cell>
          <cell r="H141">
            <v>1</v>
          </cell>
          <cell r="I141" t="e">
            <v>#NAME?</v>
          </cell>
          <cell r="J141" t="e">
            <v>#NAME?</v>
          </cell>
          <cell r="K141" t="str">
            <v>EKSKLUSIF</v>
          </cell>
        </row>
        <row r="142">
          <cell r="A142" t="str">
            <v>A4270</v>
          </cell>
          <cell r="B142" t="str">
            <v>DELLA OXZA</v>
          </cell>
          <cell r="C142" t="str">
            <v>TEMA C2</v>
          </cell>
          <cell r="D142">
            <v>45627</v>
          </cell>
          <cell r="E142">
            <v>45689</v>
          </cell>
          <cell r="F142">
            <v>3</v>
          </cell>
          <cell r="G142">
            <v>45650</v>
          </cell>
          <cell r="H142">
            <v>1</v>
          </cell>
          <cell r="I142" t="e">
            <v>#NAME?</v>
          </cell>
          <cell r="J142" t="e">
            <v>#NAME?</v>
          </cell>
          <cell r="K142" t="str">
            <v>EKSKLUSIF</v>
          </cell>
        </row>
        <row r="143">
          <cell r="A143" t="str">
            <v>A3996</v>
          </cell>
          <cell r="B143" t="str">
            <v>JOANICA INTAN CAHYANDARI</v>
          </cell>
          <cell r="C143" t="str">
            <v>TEMA C2</v>
          </cell>
          <cell r="D143">
            <v>45627</v>
          </cell>
          <cell r="E143">
            <v>45689</v>
          </cell>
          <cell r="F143">
            <v>3</v>
          </cell>
          <cell r="G143">
            <v>45650</v>
          </cell>
          <cell r="H143">
            <v>1</v>
          </cell>
          <cell r="I143" t="e">
            <v>#NAME?</v>
          </cell>
          <cell r="J143" t="e">
            <v>#NAME?</v>
          </cell>
          <cell r="K143" t="str">
            <v>EKSKLUSIF</v>
          </cell>
        </row>
        <row r="144">
          <cell r="A144" t="str">
            <v>A4363</v>
          </cell>
          <cell r="B144" t="str">
            <v>RINA IKA LESTARI</v>
          </cell>
          <cell r="C144" t="str">
            <v>TEMA C2</v>
          </cell>
          <cell r="D144">
            <v>45627</v>
          </cell>
          <cell r="E144">
            <v>45689</v>
          </cell>
          <cell r="F144">
            <v>3</v>
          </cell>
          <cell r="G144">
            <v>45650</v>
          </cell>
          <cell r="H144">
            <v>1</v>
          </cell>
          <cell r="I144" t="e">
            <v>#NAME?</v>
          </cell>
          <cell r="J144" t="e">
            <v>#NAME?</v>
          </cell>
          <cell r="K144" t="str">
            <v>EKSKLUSIF</v>
          </cell>
        </row>
        <row r="145">
          <cell r="A145">
            <v>92628</v>
          </cell>
          <cell r="B145" t="str">
            <v>Nini Aulia Sari</v>
          </cell>
          <cell r="C145" t="str">
            <v>TEMA C2</v>
          </cell>
          <cell r="D145">
            <v>45627</v>
          </cell>
          <cell r="E145">
            <v>45689</v>
          </cell>
          <cell r="F145">
            <v>3</v>
          </cell>
          <cell r="G145">
            <v>45650</v>
          </cell>
          <cell r="H145">
            <v>1</v>
          </cell>
          <cell r="I145" t="e">
            <v>#NAME?</v>
          </cell>
          <cell r="J145" t="e">
            <v>#NAME?</v>
          </cell>
          <cell r="K145" t="str">
            <v>EKSKLUSIF</v>
          </cell>
        </row>
        <row r="146">
          <cell r="A146" t="str">
            <v>A2705</v>
          </cell>
          <cell r="B146" t="str">
            <v>ANTONIA DESI ENDAH KRISTIYANTI</v>
          </cell>
          <cell r="C146" t="str">
            <v>TEMA C2</v>
          </cell>
          <cell r="D146">
            <v>45627</v>
          </cell>
          <cell r="E146">
            <v>45689</v>
          </cell>
          <cell r="F146">
            <v>3</v>
          </cell>
          <cell r="G146">
            <v>45650</v>
          </cell>
          <cell r="H146">
            <v>1</v>
          </cell>
          <cell r="I146" t="e">
            <v>#NAME?</v>
          </cell>
          <cell r="J146" t="e">
            <v>#NAME?</v>
          </cell>
          <cell r="K146" t="str">
            <v>EKSKLUSIF</v>
          </cell>
        </row>
        <row r="147">
          <cell r="A147" t="str">
            <v>A1305</v>
          </cell>
          <cell r="B147" t="str">
            <v>HANIFAH DUWI AMALIA</v>
          </cell>
          <cell r="C147" t="str">
            <v>TEMA C2</v>
          </cell>
          <cell r="D147">
            <v>45627</v>
          </cell>
          <cell r="E147">
            <v>45689</v>
          </cell>
          <cell r="F147">
            <v>3</v>
          </cell>
          <cell r="G147">
            <v>45650</v>
          </cell>
          <cell r="H147">
            <v>1</v>
          </cell>
          <cell r="I147" t="e">
            <v>#NAME?</v>
          </cell>
          <cell r="J147" t="e">
            <v>#NAME?</v>
          </cell>
          <cell r="K147" t="str">
            <v>EKSKLUSIF</v>
          </cell>
        </row>
        <row r="148">
          <cell r="A148" t="str">
            <v>A4437</v>
          </cell>
          <cell r="B148" t="str">
            <v>MUHAMMAD ILZAM</v>
          </cell>
          <cell r="C148" t="str">
            <v>TEMA C2</v>
          </cell>
          <cell r="D148">
            <v>45627</v>
          </cell>
          <cell r="E148">
            <v>45689</v>
          </cell>
          <cell r="F148">
            <v>3</v>
          </cell>
          <cell r="G148">
            <v>45650</v>
          </cell>
          <cell r="H148">
            <v>1</v>
          </cell>
          <cell r="I148" t="e">
            <v>#NAME?</v>
          </cell>
          <cell r="J148" t="e">
            <v>#NAME?</v>
          </cell>
          <cell r="K148" t="str">
            <v>EKSKLUSIF</v>
          </cell>
        </row>
        <row r="149">
          <cell r="A149" t="str">
            <v>A4441</v>
          </cell>
          <cell r="B149" t="str">
            <v>IRWANDA BUDI PANGESTU</v>
          </cell>
          <cell r="C149" t="str">
            <v>TEMA C2</v>
          </cell>
          <cell r="D149">
            <v>45627</v>
          </cell>
          <cell r="E149">
            <v>45689</v>
          </cell>
          <cell r="F149">
            <v>3</v>
          </cell>
          <cell r="G149">
            <v>45650</v>
          </cell>
          <cell r="H149">
            <v>1</v>
          </cell>
          <cell r="I149" t="e">
            <v>#NAME?</v>
          </cell>
          <cell r="J149" t="e">
            <v>#NAME?</v>
          </cell>
          <cell r="K149" t="str">
            <v>EKSKLUSIF</v>
          </cell>
        </row>
        <row r="150">
          <cell r="A150" t="str">
            <v>A4364</v>
          </cell>
          <cell r="B150" t="str">
            <v>Muhammad Raihandra</v>
          </cell>
          <cell r="C150" t="str">
            <v>TEMA C2</v>
          </cell>
          <cell r="D150">
            <v>45627</v>
          </cell>
          <cell r="E150">
            <v>45689</v>
          </cell>
          <cell r="F150">
            <v>3</v>
          </cell>
          <cell r="G150">
            <v>45650</v>
          </cell>
          <cell r="H150">
            <v>1</v>
          </cell>
          <cell r="I150" t="e">
            <v>#NAME?</v>
          </cell>
          <cell r="J150" t="e">
            <v>#NAME?</v>
          </cell>
          <cell r="K150" t="str">
            <v>EKSKLUSIF</v>
          </cell>
        </row>
        <row r="151">
          <cell r="A151" t="str">
            <v>A3766</v>
          </cell>
          <cell r="B151" t="str">
            <v>BESTFEBRI CHRISTY DAMERIA PAKPAHAN</v>
          </cell>
          <cell r="C151" t="str">
            <v>TEMA C2</v>
          </cell>
          <cell r="D151">
            <v>45627</v>
          </cell>
          <cell r="E151">
            <v>45689</v>
          </cell>
          <cell r="F151">
            <v>3</v>
          </cell>
          <cell r="G151">
            <v>45650</v>
          </cell>
          <cell r="H151">
            <v>1</v>
          </cell>
          <cell r="I151" t="e">
            <v>#NAME?</v>
          </cell>
          <cell r="J151" t="e">
            <v>#NAME?</v>
          </cell>
          <cell r="K151" t="str">
            <v>EKSKLUSIF</v>
          </cell>
        </row>
        <row r="152">
          <cell r="A152" t="str">
            <v>A4276</v>
          </cell>
          <cell r="B152" t="str">
            <v>UMMI AISYATUL LATIFAH ASARO</v>
          </cell>
          <cell r="C152" t="str">
            <v>TEMA C2</v>
          </cell>
          <cell r="D152">
            <v>45627</v>
          </cell>
          <cell r="E152">
            <v>45689</v>
          </cell>
          <cell r="F152">
            <v>3</v>
          </cell>
          <cell r="G152">
            <v>45650</v>
          </cell>
          <cell r="H152">
            <v>1</v>
          </cell>
          <cell r="I152" t="e">
            <v>#NAME?</v>
          </cell>
          <cell r="J152" t="e">
            <v>#NAME?</v>
          </cell>
          <cell r="K152" t="str">
            <v>EKSKLUSIF</v>
          </cell>
        </row>
        <row r="153">
          <cell r="A153" t="str">
            <v>A2014</v>
          </cell>
          <cell r="B153" t="str">
            <v>NUR ANISA</v>
          </cell>
          <cell r="C153" t="str">
            <v>TEMA C2</v>
          </cell>
          <cell r="D153">
            <v>45627</v>
          </cell>
          <cell r="E153">
            <v>45689</v>
          </cell>
          <cell r="F153">
            <v>3</v>
          </cell>
          <cell r="G153">
            <v>45650</v>
          </cell>
          <cell r="H153">
            <v>1</v>
          </cell>
          <cell r="I153" t="e">
            <v>#NAME?</v>
          </cell>
          <cell r="J153" t="e">
            <v>#NAME?</v>
          </cell>
          <cell r="K153" t="str">
            <v>EKSKLUSIF</v>
          </cell>
        </row>
        <row r="154">
          <cell r="A154" t="str">
            <v>A4405</v>
          </cell>
          <cell r="B154" t="str">
            <v>SALWA AYU WIGATI</v>
          </cell>
          <cell r="C154" t="str">
            <v>TEMA C2</v>
          </cell>
          <cell r="D154">
            <v>45627</v>
          </cell>
          <cell r="E154">
            <v>45689</v>
          </cell>
          <cell r="F154">
            <v>3</v>
          </cell>
          <cell r="G154">
            <v>45650</v>
          </cell>
          <cell r="H154">
            <v>1</v>
          </cell>
          <cell r="I154" t="e">
            <v>#NAME?</v>
          </cell>
          <cell r="J154" t="e">
            <v>#NAME?</v>
          </cell>
          <cell r="K154" t="str">
            <v>EKSKLUSIF</v>
          </cell>
        </row>
        <row r="155">
          <cell r="A155">
            <v>90118</v>
          </cell>
          <cell r="B155" t="str">
            <v>AGRESITABELA PURNANINGRUM</v>
          </cell>
          <cell r="C155" t="str">
            <v>TEMA C2</v>
          </cell>
          <cell r="D155">
            <v>45627</v>
          </cell>
          <cell r="E155">
            <v>45689</v>
          </cell>
          <cell r="F155">
            <v>3</v>
          </cell>
          <cell r="G155">
            <v>45650</v>
          </cell>
          <cell r="H155">
            <v>1</v>
          </cell>
          <cell r="I155" t="e">
            <v>#NAME?</v>
          </cell>
          <cell r="J155" t="e">
            <v>#NAME?</v>
          </cell>
          <cell r="K155" t="str">
            <v>EKSKLUSIF</v>
          </cell>
        </row>
        <row r="156">
          <cell r="A156">
            <v>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</row>
        <row r="157">
          <cell r="A157">
            <v>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A158">
            <v>0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</row>
        <row r="159">
          <cell r="A159">
            <v>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>
            <v>0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>
            <v>0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</row>
        <row r="162">
          <cell r="A162">
            <v>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</row>
        <row r="163">
          <cell r="A163">
            <v>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</row>
        <row r="164">
          <cell r="A164">
            <v>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5">
          <cell r="A165">
            <v>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A166">
            <v>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</row>
        <row r="167">
          <cell r="A167">
            <v>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A168">
            <v>0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A169">
            <v>0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A202">
            <v>0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A203">
            <v>0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A204">
            <v>0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A205">
            <v>0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A206">
            <v>0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7">
          <cell r="A207">
            <v>0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</row>
        <row r="208">
          <cell r="A208">
            <v>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</row>
        <row r="209">
          <cell r="A209">
            <v>0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A210">
            <v>0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8">
          <cell r="A218">
            <v>0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</row>
        <row r="219">
          <cell r="A219">
            <v>0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0">
          <cell r="A220">
            <v>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</row>
        <row r="221">
          <cell r="A221">
            <v>0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2">
          <cell r="A222">
            <v>0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</row>
        <row r="223">
          <cell r="A223">
            <v>0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</row>
        <row r="224">
          <cell r="A224">
            <v>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</row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</row>
        <row r="226">
          <cell r="A226">
            <v>0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</row>
        <row r="227">
          <cell r="A227">
            <v>0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</row>
        <row r="228">
          <cell r="A228">
            <v>0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A229">
            <v>0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A230">
            <v>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A231">
            <v>0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A232">
            <v>0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</row>
        <row r="233">
          <cell r="A233">
            <v>0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</row>
        <row r="234">
          <cell r="A234">
            <v>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</row>
        <row r="235">
          <cell r="A235">
            <v>0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A236">
            <v>0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>
            <v>0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A238">
            <v>0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</row>
        <row r="239">
          <cell r="A239">
            <v>0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A240">
            <v>0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A241">
            <v>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A242">
            <v>0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A243">
            <v>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</row>
        <row r="245">
          <cell r="A245">
            <v>0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</row>
        <row r="246">
          <cell r="A246">
            <v>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A247">
            <v>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</row>
        <row r="248">
          <cell r="A248">
            <v>0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>
            <v>0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A250">
            <v>0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</row>
        <row r="251">
          <cell r="A251">
            <v>0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A252">
            <v>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</row>
        <row r="253">
          <cell r="A253">
            <v>0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A254">
            <v>0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A255">
            <v>0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A256">
            <v>0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7">
          <cell r="A257">
            <v>0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A258">
            <v>0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A259">
            <v>0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A265">
            <v>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A274">
            <v>0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</row>
        <row r="277">
          <cell r="A277">
            <v>0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</row>
        <row r="278">
          <cell r="A278">
            <v>0</v>
          </cell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</row>
        <row r="280">
          <cell r="A280">
            <v>0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</row>
        <row r="282">
          <cell r="A282">
            <v>0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</row>
        <row r="283">
          <cell r="A283">
            <v>0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A284">
            <v>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</row>
        <row r="286">
          <cell r="A286">
            <v>0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</row>
        <row r="287">
          <cell r="A287">
            <v>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</row>
        <row r="288">
          <cell r="A288">
            <v>0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</row>
        <row r="289">
          <cell r="A289">
            <v>0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</row>
        <row r="290">
          <cell r="A290">
            <v>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</row>
        <row r="292">
          <cell r="A292">
            <v>0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</row>
        <row r="293">
          <cell r="A293">
            <v>0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</row>
        <row r="294">
          <cell r="A294">
            <v>0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</row>
        <row r="295">
          <cell r="A295">
            <v>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</row>
        <row r="296">
          <cell r="A296">
            <v>0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A298">
            <v>0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</row>
        <row r="299">
          <cell r="A299">
            <v>0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</row>
        <row r="301">
          <cell r="A301">
            <v>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</row>
        <row r="304">
          <cell r="A304">
            <v>0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</row>
        <row r="305">
          <cell r="A305">
            <v>0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</row>
        <row r="306">
          <cell r="A306">
            <v>0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</row>
        <row r="307">
          <cell r="A307">
            <v>0</v>
          </cell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</row>
        <row r="308">
          <cell r="A308">
            <v>0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A309">
            <v>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</row>
        <row r="310">
          <cell r="A310">
            <v>0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</row>
        <row r="311">
          <cell r="A311">
            <v>0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</row>
        <row r="312">
          <cell r="A312">
            <v>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A313">
            <v>0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</row>
        <row r="314">
          <cell r="A314">
            <v>0</v>
          </cell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</row>
        <row r="315">
          <cell r="A315">
            <v>0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A316">
            <v>0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</row>
        <row r="317">
          <cell r="A317">
            <v>0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A318">
            <v>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</row>
        <row r="319">
          <cell r="A319">
            <v>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A320">
            <v>0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</row>
        <row r="321">
          <cell r="A321">
            <v>0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A322">
            <v>0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A323">
            <v>0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</row>
        <row r="324">
          <cell r="A324">
            <v>0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</row>
        <row r="325">
          <cell r="A325">
            <v>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</row>
        <row r="330">
          <cell r="A330">
            <v>0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</row>
        <row r="331">
          <cell r="A331">
            <v>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A332">
            <v>0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A333">
            <v>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</row>
        <row r="334">
          <cell r="A334">
            <v>0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</row>
        <row r="335">
          <cell r="A335">
            <v>0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</row>
        <row r="336">
          <cell r="A336">
            <v>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A337">
            <v>0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</row>
        <row r="339">
          <cell r="A339">
            <v>0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</row>
        <row r="340">
          <cell r="A340">
            <v>0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</row>
        <row r="341">
          <cell r="A341">
            <v>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</row>
        <row r="342">
          <cell r="A342">
            <v>0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</row>
        <row r="343">
          <cell r="A343">
            <v>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</row>
        <row r="344">
          <cell r="A344">
            <v>0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</row>
        <row r="345">
          <cell r="A345">
            <v>0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</row>
        <row r="346">
          <cell r="A346">
            <v>0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</row>
        <row r="347">
          <cell r="A347">
            <v>0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</row>
        <row r="348">
          <cell r="A348">
            <v>0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</row>
        <row r="349">
          <cell r="A349">
            <v>0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</row>
        <row r="352">
          <cell r="A352">
            <v>0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3">
          <cell r="A353">
            <v>0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</row>
        <row r="354">
          <cell r="A354">
            <v>0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</row>
        <row r="355">
          <cell r="A355">
            <v>0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</row>
        <row r="356">
          <cell r="A356">
            <v>0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7">
          <cell r="A357">
            <v>0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</row>
        <row r="358">
          <cell r="A358">
            <v>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</row>
        <row r="359">
          <cell r="A359">
            <v>0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</row>
        <row r="360">
          <cell r="A360">
            <v>0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</row>
        <row r="361">
          <cell r="A361">
            <v>0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</row>
        <row r="362">
          <cell r="A362">
            <v>0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</row>
        <row r="363">
          <cell r="A363">
            <v>0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</row>
        <row r="364">
          <cell r="A364">
            <v>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</row>
        <row r="365">
          <cell r="A365">
            <v>0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</row>
        <row r="366">
          <cell r="A366">
            <v>0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</row>
        <row r="367">
          <cell r="A367">
            <v>0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</row>
        <row r="368">
          <cell r="A368">
            <v>0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</row>
        <row r="369">
          <cell r="A369">
            <v>0</v>
          </cell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</row>
        <row r="370">
          <cell r="A370">
            <v>0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</row>
        <row r="371">
          <cell r="A371">
            <v>0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</row>
        <row r="372">
          <cell r="A372">
            <v>0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</row>
        <row r="373">
          <cell r="A373">
            <v>0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</row>
        <row r="374">
          <cell r="A374">
            <v>0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</row>
        <row r="375">
          <cell r="A375">
            <v>0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</row>
        <row r="376">
          <cell r="A376">
            <v>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</row>
        <row r="377">
          <cell r="A377">
            <v>0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</row>
        <row r="378">
          <cell r="A378">
            <v>0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</row>
        <row r="379">
          <cell r="A379">
            <v>0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</row>
        <row r="380">
          <cell r="A380">
            <v>0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</row>
        <row r="387">
          <cell r="A387">
            <v>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</row>
        <row r="388">
          <cell r="A388">
            <v>0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</row>
        <row r="389">
          <cell r="A389">
            <v>0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</row>
        <row r="390">
          <cell r="A390">
            <v>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</row>
        <row r="391">
          <cell r="A391">
            <v>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4">
          <cell r="A394">
            <v>0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</row>
        <row r="395">
          <cell r="A395">
            <v>0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A396">
            <v>0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</row>
        <row r="397">
          <cell r="A397">
            <v>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</row>
        <row r="402">
          <cell r="A402">
            <v>0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A403">
            <v>0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</row>
        <row r="404">
          <cell r="A404">
            <v>0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</row>
        <row r="406">
          <cell r="A406">
            <v>0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</row>
        <row r="408">
          <cell r="A408">
            <v>0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</row>
        <row r="409">
          <cell r="A409">
            <v>0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</row>
        <row r="410">
          <cell r="A410">
            <v>0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</row>
        <row r="411">
          <cell r="A411">
            <v>0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</row>
        <row r="412">
          <cell r="A412">
            <v>0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</row>
        <row r="413">
          <cell r="A413">
            <v>0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</row>
        <row r="414">
          <cell r="A414">
            <v>0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</row>
        <row r="415">
          <cell r="A415">
            <v>0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</row>
        <row r="416">
          <cell r="A416">
            <v>0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</row>
        <row r="417">
          <cell r="A417">
            <v>0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</row>
        <row r="418">
          <cell r="A418">
            <v>0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A419">
            <v>0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</row>
        <row r="420">
          <cell r="A420">
            <v>0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</row>
        <row r="421">
          <cell r="A421">
            <v>0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</row>
        <row r="423">
          <cell r="A423">
            <v>0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</row>
        <row r="424">
          <cell r="A424">
            <v>0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</row>
        <row r="425">
          <cell r="A425">
            <v>0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</row>
        <row r="426">
          <cell r="A426">
            <v>0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</row>
        <row r="428">
          <cell r="A428">
            <v>0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</row>
        <row r="429">
          <cell r="A429">
            <v>0</v>
          </cell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</row>
        <row r="430">
          <cell r="A430">
            <v>0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</row>
        <row r="431">
          <cell r="A431">
            <v>0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</row>
        <row r="432">
          <cell r="A432">
            <v>0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</row>
        <row r="433">
          <cell r="A433">
            <v>0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A436">
            <v>0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</row>
        <row r="437">
          <cell r="A437">
            <v>0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</row>
        <row r="439">
          <cell r="A439">
            <v>0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</row>
        <row r="442">
          <cell r="A442">
            <v>0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</row>
        <row r="444">
          <cell r="A444">
            <v>0</v>
          </cell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</row>
        <row r="446">
          <cell r="A446">
            <v>0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</row>
        <row r="447">
          <cell r="A447">
            <v>0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</row>
        <row r="448">
          <cell r="A448">
            <v>0</v>
          </cell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</row>
        <row r="450">
          <cell r="A450">
            <v>0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</row>
        <row r="451">
          <cell r="A451">
            <v>0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</row>
        <row r="452">
          <cell r="A452">
            <v>0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</row>
        <row r="454">
          <cell r="A454">
            <v>0</v>
          </cell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</row>
        <row r="455">
          <cell r="A455">
            <v>0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</row>
        <row r="456">
          <cell r="A456">
            <v>0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</row>
        <row r="457">
          <cell r="A457">
            <v>0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</row>
        <row r="458">
          <cell r="A458">
            <v>0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</row>
        <row r="460">
          <cell r="A460">
            <v>0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</row>
        <row r="461">
          <cell r="A461">
            <v>0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</row>
        <row r="462">
          <cell r="A462">
            <v>0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</row>
        <row r="463">
          <cell r="A463">
            <v>0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</row>
        <row r="548">
          <cell r="A548">
            <v>0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</row>
        <row r="549">
          <cell r="A549">
            <v>0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</row>
        <row r="550">
          <cell r="A550">
            <v>0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</row>
        <row r="551">
          <cell r="A551">
            <v>0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</row>
        <row r="553">
          <cell r="A553">
            <v>0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</row>
        <row r="554">
          <cell r="A554">
            <v>0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</row>
        <row r="555">
          <cell r="A555">
            <v>0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</row>
        <row r="557">
          <cell r="A557">
            <v>0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</row>
        <row r="558">
          <cell r="A558">
            <v>0</v>
          </cell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</row>
        <row r="559">
          <cell r="A559">
            <v>0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</row>
        <row r="561">
          <cell r="A561">
            <v>0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</row>
        <row r="562">
          <cell r="A562">
            <v>0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</row>
        <row r="563">
          <cell r="A563">
            <v>0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</row>
        <row r="564">
          <cell r="A564">
            <v>0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</row>
        <row r="565">
          <cell r="A565">
            <v>0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</row>
        <row r="566">
          <cell r="A566">
            <v>0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</row>
        <row r="567">
          <cell r="A567">
            <v>0</v>
          </cell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</row>
        <row r="568">
          <cell r="A568">
            <v>0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</row>
        <row r="569">
          <cell r="A569">
            <v>0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</row>
        <row r="570">
          <cell r="A570">
            <v>0</v>
          </cell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</row>
        <row r="571">
          <cell r="A571">
            <v>0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</row>
        <row r="573">
          <cell r="A573">
            <v>0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</row>
        <row r="574">
          <cell r="A574">
            <v>0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</row>
        <row r="575">
          <cell r="A575">
            <v>0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</row>
        <row r="576">
          <cell r="A576">
            <v>0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</row>
        <row r="577">
          <cell r="A577">
            <v>0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</row>
        <row r="578">
          <cell r="A578">
            <v>0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</row>
        <row r="579">
          <cell r="A579">
            <v>0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</row>
        <row r="580">
          <cell r="A580">
            <v>0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</row>
        <row r="581">
          <cell r="A581">
            <v>0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</row>
        <row r="582">
          <cell r="A582">
            <v>0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</row>
        <row r="583">
          <cell r="A583">
            <v>0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</row>
        <row r="584">
          <cell r="A584">
            <v>0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</row>
        <row r="586">
          <cell r="A586">
            <v>0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</row>
        <row r="589">
          <cell r="A589">
            <v>0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</row>
        <row r="590">
          <cell r="A590">
            <v>0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</row>
        <row r="591">
          <cell r="A591">
            <v>0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</row>
        <row r="592">
          <cell r="A592">
            <v>0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</row>
        <row r="593">
          <cell r="A593">
            <v>0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</row>
        <row r="594">
          <cell r="A594">
            <v>0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</row>
        <row r="595">
          <cell r="A595">
            <v>0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</row>
        <row r="596">
          <cell r="A596">
            <v>0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</row>
        <row r="597">
          <cell r="A597">
            <v>0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</row>
        <row r="598">
          <cell r="A598">
            <v>0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</row>
        <row r="601">
          <cell r="A601">
            <v>0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</row>
        <row r="602">
          <cell r="A602">
            <v>0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</row>
        <row r="606">
          <cell r="A606">
            <v>0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</row>
        <row r="607">
          <cell r="A607">
            <v>0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</row>
        <row r="608">
          <cell r="A608">
            <v>0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</row>
        <row r="609">
          <cell r="A609">
            <v>0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</row>
        <row r="610">
          <cell r="A610">
            <v>0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</row>
        <row r="611">
          <cell r="A611">
            <v>0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</row>
        <row r="613">
          <cell r="A613">
            <v>0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</row>
        <row r="614">
          <cell r="A614">
            <v>0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</row>
        <row r="615">
          <cell r="A615">
            <v>0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</row>
        <row r="617">
          <cell r="A617">
            <v>0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</row>
        <row r="618">
          <cell r="A618">
            <v>0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</row>
        <row r="619">
          <cell r="A619">
            <v>0</v>
          </cell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</row>
        <row r="621">
          <cell r="A621">
            <v>0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</row>
        <row r="622">
          <cell r="A622">
            <v>0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</row>
        <row r="623">
          <cell r="A623">
            <v>0</v>
          </cell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</row>
        <row r="624">
          <cell r="A624">
            <v>0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</row>
        <row r="625">
          <cell r="A625">
            <v>0</v>
          </cell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</row>
        <row r="626">
          <cell r="A626">
            <v>0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</row>
        <row r="627">
          <cell r="A627">
            <v>0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</row>
        <row r="628">
          <cell r="A628">
            <v>0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</row>
        <row r="629">
          <cell r="A629">
            <v>0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</row>
        <row r="631">
          <cell r="A631">
            <v>0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</row>
        <row r="632">
          <cell r="A632">
            <v>0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</row>
        <row r="633">
          <cell r="A633">
            <v>0</v>
          </cell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</row>
        <row r="635">
          <cell r="A635">
            <v>0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</row>
        <row r="636">
          <cell r="A636">
            <v>0</v>
          </cell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</row>
        <row r="637">
          <cell r="A637">
            <v>0</v>
          </cell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</row>
        <row r="638">
          <cell r="A638">
            <v>0</v>
          </cell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</row>
        <row r="639">
          <cell r="A639">
            <v>0</v>
          </cell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</row>
        <row r="641">
          <cell r="A641">
            <v>0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</row>
        <row r="642">
          <cell r="A642">
            <v>0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</row>
        <row r="643">
          <cell r="A643">
            <v>0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</row>
        <row r="644">
          <cell r="A644">
            <v>0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</row>
        <row r="645">
          <cell r="A645">
            <v>0</v>
          </cell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</row>
        <row r="646">
          <cell r="A646">
            <v>0</v>
          </cell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</row>
        <row r="647">
          <cell r="A647">
            <v>0</v>
          </cell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</row>
        <row r="648">
          <cell r="A648">
            <v>0</v>
          </cell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</row>
        <row r="649">
          <cell r="A649">
            <v>0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</row>
        <row r="650">
          <cell r="A650">
            <v>0</v>
          </cell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</row>
        <row r="652">
          <cell r="A652">
            <v>0</v>
          </cell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</row>
        <row r="653">
          <cell r="A653">
            <v>0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</row>
        <row r="654">
          <cell r="A654">
            <v>0</v>
          </cell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</row>
        <row r="655">
          <cell r="A655">
            <v>0</v>
          </cell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</row>
        <row r="656">
          <cell r="A656">
            <v>0</v>
          </cell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</row>
        <row r="657">
          <cell r="A657">
            <v>0</v>
          </cell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</row>
        <row r="658">
          <cell r="A658">
            <v>0</v>
          </cell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</row>
        <row r="660">
          <cell r="A660">
            <v>0</v>
          </cell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</row>
        <row r="661">
          <cell r="A661">
            <v>0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</row>
        <row r="662">
          <cell r="A662">
            <v>0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</row>
        <row r="663">
          <cell r="A663">
            <v>0</v>
          </cell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</row>
        <row r="664">
          <cell r="A664">
            <v>0</v>
          </cell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</row>
        <row r="665">
          <cell r="A665">
            <v>0</v>
          </cell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</row>
        <row r="666">
          <cell r="A666">
            <v>0</v>
          </cell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</row>
        <row r="667">
          <cell r="A667">
            <v>0</v>
          </cell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</row>
        <row r="668">
          <cell r="A668">
            <v>0</v>
          </cell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</row>
        <row r="670">
          <cell r="A670">
            <v>0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</row>
        <row r="671">
          <cell r="A671">
            <v>0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</row>
        <row r="672">
          <cell r="A672">
            <v>0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</row>
        <row r="673">
          <cell r="A673">
            <v>0</v>
          </cell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</row>
        <row r="674">
          <cell r="A674">
            <v>0</v>
          </cell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</row>
        <row r="675">
          <cell r="A675">
            <v>0</v>
          </cell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</row>
        <row r="676">
          <cell r="A676">
            <v>0</v>
          </cell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</row>
        <row r="677">
          <cell r="A677">
            <v>0</v>
          </cell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</row>
        <row r="678">
          <cell r="A678">
            <v>0</v>
          </cell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</row>
        <row r="680">
          <cell r="A680">
            <v>0</v>
          </cell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</row>
        <row r="681">
          <cell r="A681">
            <v>0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</row>
        <row r="682">
          <cell r="A682">
            <v>0</v>
          </cell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</row>
        <row r="683">
          <cell r="A683">
            <v>0</v>
          </cell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</row>
        <row r="684">
          <cell r="A684">
            <v>0</v>
          </cell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</row>
        <row r="685">
          <cell r="A685">
            <v>0</v>
          </cell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</row>
        <row r="686">
          <cell r="A686">
            <v>0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</row>
        <row r="687">
          <cell r="A687">
            <v>0</v>
          </cell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</row>
        <row r="696">
          <cell r="A696">
            <v>0</v>
          </cell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</row>
        <row r="697">
          <cell r="A697">
            <v>0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</row>
        <row r="698">
          <cell r="A698">
            <v>0</v>
          </cell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</row>
        <row r="699">
          <cell r="A699">
            <v>0</v>
          </cell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</row>
        <row r="700">
          <cell r="A700">
            <v>0</v>
          </cell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</row>
        <row r="701">
          <cell r="A701">
            <v>0</v>
          </cell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</row>
        <row r="703">
          <cell r="A703">
            <v>0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</row>
        <row r="704">
          <cell r="A704">
            <v>0</v>
          </cell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</row>
        <row r="705">
          <cell r="A705">
            <v>0</v>
          </cell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</row>
        <row r="707">
          <cell r="A707">
            <v>0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</row>
        <row r="708">
          <cell r="A708">
            <v>0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</row>
        <row r="709">
          <cell r="A709">
            <v>0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</row>
        <row r="710">
          <cell r="A710">
            <v>0</v>
          </cell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</row>
        <row r="712">
          <cell r="A712">
            <v>0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</row>
        <row r="713">
          <cell r="A713">
            <v>0</v>
          </cell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</row>
        <row r="714">
          <cell r="A714">
            <v>0</v>
          </cell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</row>
        <row r="715">
          <cell r="A715">
            <v>0</v>
          </cell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</row>
        <row r="717">
          <cell r="A717">
            <v>0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</row>
        <row r="718">
          <cell r="A718">
            <v>0</v>
          </cell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</row>
        <row r="720">
          <cell r="A720">
            <v>0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</row>
        <row r="721">
          <cell r="A721">
            <v>0</v>
          </cell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</row>
        <row r="722">
          <cell r="A722">
            <v>0</v>
          </cell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</row>
        <row r="723">
          <cell r="A723">
            <v>0</v>
          </cell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</row>
        <row r="724">
          <cell r="A724">
            <v>0</v>
          </cell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</row>
        <row r="725">
          <cell r="A725">
            <v>0</v>
          </cell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</row>
        <row r="727">
          <cell r="A727">
            <v>0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</row>
        <row r="728">
          <cell r="A728">
            <v>0</v>
          </cell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</row>
        <row r="729">
          <cell r="A729">
            <v>0</v>
          </cell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</row>
        <row r="730">
          <cell r="A730">
            <v>0</v>
          </cell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</row>
        <row r="733">
          <cell r="A733">
            <v>0</v>
          </cell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</row>
        <row r="734">
          <cell r="A734">
            <v>0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</row>
        <row r="735">
          <cell r="A735">
            <v>0</v>
          </cell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</row>
        <row r="736">
          <cell r="A736">
            <v>0</v>
          </cell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</row>
        <row r="740">
          <cell r="A740">
            <v>0</v>
          </cell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</row>
        <row r="741">
          <cell r="A741">
            <v>0</v>
          </cell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</row>
        <row r="742">
          <cell r="A742">
            <v>0</v>
          </cell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</row>
        <row r="743">
          <cell r="A743">
            <v>0</v>
          </cell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</row>
        <row r="744">
          <cell r="A744">
            <v>0</v>
          </cell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</row>
        <row r="745">
          <cell r="A745">
            <v>0</v>
          </cell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</row>
        <row r="746">
          <cell r="A746">
            <v>0</v>
          </cell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</row>
        <row r="747">
          <cell r="A747">
            <v>0</v>
          </cell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</row>
        <row r="748">
          <cell r="A748">
            <v>0</v>
          </cell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</row>
        <row r="750">
          <cell r="A750">
            <v>0</v>
          </cell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</row>
        <row r="751">
          <cell r="A751">
            <v>0</v>
          </cell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</row>
        <row r="752">
          <cell r="A752">
            <v>0</v>
          </cell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</row>
        <row r="754">
          <cell r="A754">
            <v>0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</row>
        <row r="755">
          <cell r="A755">
            <v>0</v>
          </cell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</row>
        <row r="756">
          <cell r="A756">
            <v>0</v>
          </cell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</row>
        <row r="757">
          <cell r="A757">
            <v>0</v>
          </cell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</row>
        <row r="758">
          <cell r="A758">
            <v>0</v>
          </cell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</row>
        <row r="759">
          <cell r="A759">
            <v>0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</row>
        <row r="760">
          <cell r="A760">
            <v>0</v>
          </cell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</row>
        <row r="761">
          <cell r="A761">
            <v>0</v>
          </cell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</row>
        <row r="762">
          <cell r="A762">
            <v>0</v>
          </cell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</row>
        <row r="763">
          <cell r="A763">
            <v>0</v>
          </cell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</row>
        <row r="764">
          <cell r="A764">
            <v>0</v>
          </cell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</row>
        <row r="765">
          <cell r="A765">
            <v>0</v>
          </cell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</row>
        <row r="766">
          <cell r="A766">
            <v>0</v>
          </cell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</row>
        <row r="767">
          <cell r="A767">
            <v>0</v>
          </cell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</row>
        <row r="768">
          <cell r="A768">
            <v>0</v>
          </cell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</row>
        <row r="769">
          <cell r="A769">
            <v>0</v>
          </cell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</row>
        <row r="770">
          <cell r="A770">
            <v>0</v>
          </cell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</row>
        <row r="771">
          <cell r="A771">
            <v>0</v>
          </cell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</row>
        <row r="772">
          <cell r="A772">
            <v>0</v>
          </cell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</row>
        <row r="773">
          <cell r="A773">
            <v>0</v>
          </cell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</row>
        <row r="774">
          <cell r="A774">
            <v>0</v>
          </cell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</row>
        <row r="775">
          <cell r="A775">
            <v>0</v>
          </cell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</row>
        <row r="776">
          <cell r="A776">
            <v>0</v>
          </cell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</row>
        <row r="777">
          <cell r="A777">
            <v>0</v>
          </cell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</row>
        <row r="778">
          <cell r="A778">
            <v>0</v>
          </cell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</row>
        <row r="779">
          <cell r="A779">
            <v>0</v>
          </cell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</row>
        <row r="780">
          <cell r="A780">
            <v>0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</row>
        <row r="781">
          <cell r="A781">
            <v>0</v>
          </cell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</row>
        <row r="782">
          <cell r="A782">
            <v>0</v>
          </cell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</row>
        <row r="783">
          <cell r="A783">
            <v>0</v>
          </cell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</row>
        <row r="784">
          <cell r="A784">
            <v>0</v>
          </cell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</row>
        <row r="785">
          <cell r="A785">
            <v>0</v>
          </cell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</row>
        <row r="786">
          <cell r="A786">
            <v>0</v>
          </cell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</row>
        <row r="787">
          <cell r="A787">
            <v>0</v>
          </cell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</row>
        <row r="788">
          <cell r="A788">
            <v>0</v>
          </cell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</row>
        <row r="789">
          <cell r="A789">
            <v>0</v>
          </cell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</row>
        <row r="790">
          <cell r="A790">
            <v>0</v>
          </cell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</row>
        <row r="791">
          <cell r="A791">
            <v>0</v>
          </cell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</row>
        <row r="792">
          <cell r="A792">
            <v>0</v>
          </cell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</row>
        <row r="793">
          <cell r="A793">
            <v>0</v>
          </cell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</row>
        <row r="794">
          <cell r="A794">
            <v>0</v>
          </cell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</row>
        <row r="795">
          <cell r="A795">
            <v>0</v>
          </cell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</row>
        <row r="796">
          <cell r="A796">
            <v>0</v>
          </cell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</row>
        <row r="797">
          <cell r="A797">
            <v>0</v>
          </cell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</row>
        <row r="798">
          <cell r="A798">
            <v>0</v>
          </cell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</row>
        <row r="799">
          <cell r="A799">
            <v>0</v>
          </cell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</row>
        <row r="800">
          <cell r="A800">
            <v>0</v>
          </cell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</row>
        <row r="801">
          <cell r="A801">
            <v>0</v>
          </cell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</row>
        <row r="802">
          <cell r="A802">
            <v>0</v>
          </cell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</row>
        <row r="803">
          <cell r="A803">
            <v>0</v>
          </cell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</row>
        <row r="804">
          <cell r="A804">
            <v>0</v>
          </cell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</row>
        <row r="805">
          <cell r="A805">
            <v>0</v>
          </cell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</row>
        <row r="806">
          <cell r="A806">
            <v>0</v>
          </cell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</row>
        <row r="807">
          <cell r="A807">
            <v>0</v>
          </cell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</row>
        <row r="808">
          <cell r="A808">
            <v>0</v>
          </cell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</row>
        <row r="809">
          <cell r="A809">
            <v>0</v>
          </cell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</row>
        <row r="810">
          <cell r="A810">
            <v>0</v>
          </cell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</row>
        <row r="811">
          <cell r="A811">
            <v>0</v>
          </cell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</row>
        <row r="812">
          <cell r="A812">
            <v>0</v>
          </cell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</row>
        <row r="813">
          <cell r="A813">
            <v>0</v>
          </cell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</row>
        <row r="814">
          <cell r="A814">
            <v>0</v>
          </cell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</row>
        <row r="815">
          <cell r="A815">
            <v>0</v>
          </cell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</row>
        <row r="816">
          <cell r="A816">
            <v>0</v>
          </cell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</row>
        <row r="817">
          <cell r="A817">
            <v>0</v>
          </cell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</row>
        <row r="818">
          <cell r="A818">
            <v>0</v>
          </cell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</row>
        <row r="819">
          <cell r="A819">
            <v>0</v>
          </cell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</row>
        <row r="820">
          <cell r="A820">
            <v>0</v>
          </cell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</row>
        <row r="821">
          <cell r="A821">
            <v>0</v>
          </cell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</row>
        <row r="822">
          <cell r="A822">
            <v>0</v>
          </cell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</row>
        <row r="823">
          <cell r="A823">
            <v>0</v>
          </cell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</row>
        <row r="824">
          <cell r="A824">
            <v>0</v>
          </cell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</row>
        <row r="825">
          <cell r="A825">
            <v>0</v>
          </cell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</row>
        <row r="826">
          <cell r="A826">
            <v>0</v>
          </cell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</row>
        <row r="827">
          <cell r="A827">
            <v>0</v>
          </cell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</row>
        <row r="828">
          <cell r="A828">
            <v>0</v>
          </cell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</row>
        <row r="829">
          <cell r="A829">
            <v>0</v>
          </cell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</row>
        <row r="830">
          <cell r="A830">
            <v>0</v>
          </cell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</row>
        <row r="831">
          <cell r="A831">
            <v>0</v>
          </cell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</row>
        <row r="832">
          <cell r="A832">
            <v>0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</row>
        <row r="833">
          <cell r="A833">
            <v>0</v>
          </cell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</row>
        <row r="834">
          <cell r="A834">
            <v>0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</row>
        <row r="835">
          <cell r="A835">
            <v>0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</row>
        <row r="836">
          <cell r="A836">
            <v>0</v>
          </cell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</row>
        <row r="837">
          <cell r="A837">
            <v>0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</row>
        <row r="838">
          <cell r="A838">
            <v>0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</row>
        <row r="839">
          <cell r="A839">
            <v>0</v>
          </cell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</row>
        <row r="840">
          <cell r="A840">
            <v>0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</row>
        <row r="841">
          <cell r="A841">
            <v>0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</row>
        <row r="842">
          <cell r="A842">
            <v>0</v>
          </cell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</row>
        <row r="843">
          <cell r="A843">
            <v>0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</row>
        <row r="844">
          <cell r="A844">
            <v>0</v>
          </cell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</row>
        <row r="845">
          <cell r="A845">
            <v>0</v>
          </cell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</row>
        <row r="846">
          <cell r="A846">
            <v>0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</row>
        <row r="847">
          <cell r="A847">
            <v>0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</row>
        <row r="848">
          <cell r="A848">
            <v>0</v>
          </cell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</row>
        <row r="849">
          <cell r="A849">
            <v>0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</row>
        <row r="850">
          <cell r="A850">
            <v>0</v>
          </cell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</row>
        <row r="851">
          <cell r="A851">
            <v>0</v>
          </cell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</row>
        <row r="852">
          <cell r="A852">
            <v>0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</row>
        <row r="853">
          <cell r="A853">
            <v>0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</row>
        <row r="854">
          <cell r="A854">
            <v>0</v>
          </cell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</row>
        <row r="855">
          <cell r="A855">
            <v>0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</row>
        <row r="856">
          <cell r="A856">
            <v>0</v>
          </cell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</row>
        <row r="857">
          <cell r="A857">
            <v>0</v>
          </cell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</row>
        <row r="858">
          <cell r="A858">
            <v>0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</row>
        <row r="859">
          <cell r="A859">
            <v>0</v>
          </cell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</row>
        <row r="860">
          <cell r="A860">
            <v>0</v>
          </cell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</row>
        <row r="861">
          <cell r="A861">
            <v>0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</row>
        <row r="862">
          <cell r="A862">
            <v>0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</row>
        <row r="863">
          <cell r="A863">
            <v>0</v>
          </cell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</row>
        <row r="864">
          <cell r="A864">
            <v>0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</row>
        <row r="865">
          <cell r="A865">
            <v>0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</row>
        <row r="866">
          <cell r="A866">
            <v>0</v>
          </cell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</row>
        <row r="867">
          <cell r="A867">
            <v>0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</row>
        <row r="868">
          <cell r="A868">
            <v>0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</row>
        <row r="869">
          <cell r="A869">
            <v>0</v>
          </cell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</row>
        <row r="870">
          <cell r="A870">
            <v>0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</row>
        <row r="871">
          <cell r="A871">
            <v>0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</row>
        <row r="872">
          <cell r="A872">
            <v>0</v>
          </cell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</row>
        <row r="873">
          <cell r="A873">
            <v>0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</row>
        <row r="874">
          <cell r="A874">
            <v>0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</row>
        <row r="875">
          <cell r="A875">
            <v>0</v>
          </cell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</row>
        <row r="876">
          <cell r="A876">
            <v>0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</row>
        <row r="877">
          <cell r="A877">
            <v>0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</row>
        <row r="878">
          <cell r="A878">
            <v>0</v>
          </cell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</row>
        <row r="879">
          <cell r="A879">
            <v>0</v>
          </cell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</row>
        <row r="880">
          <cell r="A880">
            <v>0</v>
          </cell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</row>
        <row r="881">
          <cell r="A881">
            <v>0</v>
          </cell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</row>
        <row r="882">
          <cell r="A882">
            <v>0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</row>
        <row r="883">
          <cell r="A883">
            <v>0</v>
          </cell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</row>
        <row r="884">
          <cell r="A884">
            <v>0</v>
          </cell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</row>
        <row r="885">
          <cell r="A885">
            <v>0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</row>
        <row r="886">
          <cell r="A886">
            <v>0</v>
          </cell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</row>
        <row r="887">
          <cell r="A887">
            <v>0</v>
          </cell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</row>
        <row r="888">
          <cell r="A888">
            <v>0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</row>
        <row r="889">
          <cell r="A889">
            <v>0</v>
          </cell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</row>
        <row r="890">
          <cell r="A890">
            <v>0</v>
          </cell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</row>
        <row r="891">
          <cell r="A891">
            <v>0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</row>
        <row r="892">
          <cell r="A892">
            <v>0</v>
          </cell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</row>
        <row r="893">
          <cell r="A893">
            <v>0</v>
          </cell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</row>
        <row r="894">
          <cell r="A894">
            <v>0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</row>
        <row r="895">
          <cell r="A895">
            <v>0</v>
          </cell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</row>
        <row r="896">
          <cell r="A896">
            <v>0</v>
          </cell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</row>
        <row r="897">
          <cell r="A897">
            <v>0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</row>
        <row r="898">
          <cell r="A898">
            <v>0</v>
          </cell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</row>
        <row r="899">
          <cell r="A899">
            <v>0</v>
          </cell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</row>
        <row r="900">
          <cell r="A900">
            <v>0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</row>
        <row r="901">
          <cell r="A901">
            <v>0</v>
          </cell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</row>
        <row r="902">
          <cell r="A902">
            <v>0</v>
          </cell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</row>
        <row r="903">
          <cell r="A903">
            <v>0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</row>
        <row r="904">
          <cell r="A904">
            <v>0</v>
          </cell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</row>
        <row r="905">
          <cell r="A905">
            <v>0</v>
          </cell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</row>
        <row r="906">
          <cell r="A906">
            <v>0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</row>
        <row r="907">
          <cell r="A907">
            <v>0</v>
          </cell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</row>
        <row r="908">
          <cell r="A908">
            <v>0</v>
          </cell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</row>
        <row r="909">
          <cell r="A909">
            <v>0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</row>
        <row r="910">
          <cell r="A910">
            <v>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</row>
        <row r="911">
          <cell r="A911">
            <v>0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</row>
        <row r="912">
          <cell r="A912">
            <v>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</row>
        <row r="913">
          <cell r="A913">
            <v>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</row>
        <row r="914">
          <cell r="A914">
            <v>0</v>
          </cell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</row>
        <row r="915">
          <cell r="A915">
            <v>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</row>
        <row r="916">
          <cell r="A916">
            <v>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</row>
        <row r="917">
          <cell r="A917">
            <v>0</v>
          </cell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</row>
        <row r="918">
          <cell r="A918">
            <v>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</row>
        <row r="919">
          <cell r="A919">
            <v>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</row>
        <row r="920">
          <cell r="A920">
            <v>0</v>
          </cell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</row>
        <row r="921">
          <cell r="A921">
            <v>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</row>
        <row r="922">
          <cell r="A922">
            <v>0</v>
          </cell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</row>
        <row r="923">
          <cell r="A923">
            <v>0</v>
          </cell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</row>
        <row r="924">
          <cell r="A924">
            <v>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</row>
        <row r="925">
          <cell r="A925">
            <v>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</row>
        <row r="926">
          <cell r="A926">
            <v>0</v>
          </cell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</row>
        <row r="927">
          <cell r="A927">
            <v>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</row>
        <row r="928">
          <cell r="A928">
            <v>0</v>
          </cell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</row>
        <row r="929">
          <cell r="A929">
            <v>0</v>
          </cell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</row>
        <row r="930">
          <cell r="A930">
            <v>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</row>
        <row r="931">
          <cell r="A931">
            <v>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</row>
        <row r="932">
          <cell r="A932">
            <v>0</v>
          </cell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</row>
        <row r="933">
          <cell r="A933">
            <v>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</row>
        <row r="934">
          <cell r="A934">
            <v>0</v>
          </cell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</row>
        <row r="935">
          <cell r="A935">
            <v>0</v>
          </cell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</row>
        <row r="936">
          <cell r="A936">
            <v>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</row>
        <row r="937">
          <cell r="A937">
            <v>0</v>
          </cell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</row>
        <row r="938">
          <cell r="A938">
            <v>0</v>
          </cell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</row>
        <row r="939">
          <cell r="A939">
            <v>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</row>
        <row r="940">
          <cell r="A940">
            <v>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</row>
        <row r="941">
          <cell r="A941">
            <v>0</v>
          </cell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</row>
        <row r="942">
          <cell r="A942">
            <v>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</row>
        <row r="943">
          <cell r="A943">
            <v>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</row>
        <row r="944">
          <cell r="A944">
            <v>0</v>
          </cell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</row>
        <row r="945">
          <cell r="A945">
            <v>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</row>
        <row r="946">
          <cell r="A946">
            <v>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</row>
        <row r="947">
          <cell r="A947">
            <v>0</v>
          </cell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</row>
        <row r="948">
          <cell r="A948">
            <v>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</row>
        <row r="949">
          <cell r="A949">
            <v>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</row>
        <row r="950">
          <cell r="A950">
            <v>0</v>
          </cell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</row>
        <row r="951">
          <cell r="A951">
            <v>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</row>
        <row r="952">
          <cell r="A952">
            <v>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</row>
        <row r="953">
          <cell r="A953">
            <v>0</v>
          </cell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</row>
        <row r="954">
          <cell r="A954">
            <v>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</row>
        <row r="955">
          <cell r="A955">
            <v>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</row>
        <row r="956">
          <cell r="A956">
            <v>0</v>
          </cell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</row>
        <row r="957">
          <cell r="A957">
            <v>0</v>
          </cell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</row>
        <row r="958">
          <cell r="A958">
            <v>0</v>
          </cell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</row>
        <row r="959">
          <cell r="A959">
            <v>0</v>
          </cell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</row>
        <row r="960">
          <cell r="A960">
            <v>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</row>
        <row r="961">
          <cell r="A961">
            <v>0</v>
          </cell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</row>
        <row r="962">
          <cell r="A962">
            <v>0</v>
          </cell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</row>
        <row r="963">
          <cell r="A963">
            <v>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</row>
        <row r="964">
          <cell r="A964">
            <v>0</v>
          </cell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</row>
        <row r="965">
          <cell r="A965">
            <v>0</v>
          </cell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</row>
        <row r="966">
          <cell r="A966">
            <v>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</row>
        <row r="967">
          <cell r="A967">
            <v>0</v>
          </cell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</row>
        <row r="968">
          <cell r="A968">
            <v>0</v>
          </cell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</row>
        <row r="969">
          <cell r="A969">
            <v>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</row>
        <row r="970">
          <cell r="A970">
            <v>0</v>
          </cell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</row>
        <row r="971">
          <cell r="A971">
            <v>0</v>
          </cell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</row>
        <row r="972">
          <cell r="A972">
            <v>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</row>
        <row r="973">
          <cell r="A973">
            <v>0</v>
          </cell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</row>
        <row r="974">
          <cell r="A974">
            <v>0</v>
          </cell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</row>
        <row r="975">
          <cell r="A975">
            <v>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</row>
        <row r="976">
          <cell r="A976">
            <v>0</v>
          </cell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</row>
        <row r="977">
          <cell r="A977">
            <v>0</v>
          </cell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</row>
        <row r="978">
          <cell r="A978">
            <v>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</row>
        <row r="979">
          <cell r="A979">
            <v>0</v>
          </cell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</row>
        <row r="980">
          <cell r="A980">
            <v>0</v>
          </cell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</row>
        <row r="981">
          <cell r="A981">
            <v>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</row>
        <row r="982">
          <cell r="A982">
            <v>0</v>
          </cell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</row>
        <row r="983">
          <cell r="A983">
            <v>0</v>
          </cell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</row>
        <row r="984">
          <cell r="A984">
            <v>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</row>
        <row r="985">
          <cell r="A985">
            <v>0</v>
          </cell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</row>
        <row r="986">
          <cell r="A986">
            <v>0</v>
          </cell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</row>
        <row r="987">
          <cell r="A987">
            <v>0</v>
          </cell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</row>
        <row r="988">
          <cell r="A988">
            <v>0</v>
          </cell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</row>
        <row r="989">
          <cell r="A989">
            <v>0</v>
          </cell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</row>
        <row r="990">
          <cell r="A990">
            <v>0</v>
          </cell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</row>
        <row r="991">
          <cell r="A991">
            <v>0</v>
          </cell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</row>
        <row r="992">
          <cell r="A992">
            <v>0</v>
          </cell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</row>
        <row r="993">
          <cell r="A993">
            <v>0</v>
          </cell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</row>
        <row r="994">
          <cell r="A994">
            <v>0</v>
          </cell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</row>
        <row r="995">
          <cell r="A995">
            <v>0</v>
          </cell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</row>
        <row r="996">
          <cell r="A996">
            <v>0</v>
          </cell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</row>
        <row r="997">
          <cell r="A997">
            <v>0</v>
          </cell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</row>
        <row r="998">
          <cell r="A998">
            <v>0</v>
          </cell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</row>
        <row r="999">
          <cell r="A999">
            <v>0</v>
          </cell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</row>
        <row r="1000">
          <cell r="A1000">
            <v>0</v>
          </cell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TEMA C1"/>
      <sheetName val="TEMA C2"/>
      <sheetName val="TEMA C3"/>
      <sheetName val="TEMA HAJI"/>
      <sheetName val="PD"/>
      <sheetName val="AAV"/>
      <sheetName val="GC"/>
      <sheetName val="RVO"/>
      <sheetName val="EKS"/>
      <sheetName val="Sheet4"/>
      <sheetName val="SBPV"/>
      <sheetName val="AKTIF"/>
      <sheetName val="DATABASE"/>
      <sheetName val="Sheet1"/>
      <sheetName val="NEW DATABASE"/>
      <sheetName val="KURANG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NPK</v>
          </cell>
          <cell r="B1" t="str">
            <v>NAMA</v>
          </cell>
          <cell r="C1" t="str">
            <v>POSISI</v>
          </cell>
          <cell r="D1" t="str">
            <v>START</v>
          </cell>
          <cell r="E1" t="str">
            <v>FINISH</v>
          </cell>
          <cell r="F1" t="str">
            <v>PERIODE</v>
          </cell>
          <cell r="G1" t="str">
            <v>BULAN INI</v>
          </cell>
          <cell r="H1" t="str">
            <v>BULAN BERJALAN</v>
          </cell>
          <cell r="I1" t="str">
            <v>BULAN EKSLUSIF</v>
          </cell>
          <cell r="J1" t="str">
            <v>RUPIAH</v>
          </cell>
          <cell r="K1">
            <v>0</v>
          </cell>
        </row>
        <row r="2">
          <cell r="A2" t="str">
            <v>A2615</v>
          </cell>
          <cell r="B2" t="str">
            <v>Novita Langkai</v>
          </cell>
          <cell r="C2" t="str">
            <v>AAV</v>
          </cell>
          <cell r="D2">
            <v>45505</v>
          </cell>
          <cell r="E2">
            <v>45658</v>
          </cell>
          <cell r="F2">
            <v>6</v>
          </cell>
          <cell r="G2">
            <v>45658</v>
          </cell>
          <cell r="H2">
            <v>6</v>
          </cell>
          <cell r="I2">
            <v>45814</v>
          </cell>
          <cell r="J2" t="str">
            <v>Rp1,600,000</v>
          </cell>
          <cell r="K2" t="str">
            <v>EKSKLUSIF</v>
          </cell>
        </row>
        <row r="3">
          <cell r="A3" t="str">
            <v>A0349</v>
          </cell>
          <cell r="B3" t="str">
            <v>Ahmad Zainal Arifin</v>
          </cell>
          <cell r="C3" t="str">
            <v>AAV</v>
          </cell>
          <cell r="D3">
            <v>45536</v>
          </cell>
          <cell r="E3">
            <v>45689</v>
          </cell>
          <cell r="F3">
            <v>6</v>
          </cell>
          <cell r="G3">
            <v>45658</v>
          </cell>
          <cell r="H3">
            <v>5</v>
          </cell>
          <cell r="I3">
            <v>45783</v>
          </cell>
          <cell r="J3">
            <v>500</v>
          </cell>
          <cell r="K3" t="str">
            <v>EKSKLUSIF</v>
          </cell>
        </row>
        <row r="4">
          <cell r="A4" t="str">
            <v>A2873</v>
          </cell>
          <cell r="B4" t="str">
            <v>CHRISTOPHER LAKSAWANA</v>
          </cell>
          <cell r="C4" t="str">
            <v>AAV</v>
          </cell>
          <cell r="D4">
            <v>45536</v>
          </cell>
          <cell r="E4">
            <v>45689</v>
          </cell>
          <cell r="F4">
            <v>6</v>
          </cell>
          <cell r="G4">
            <v>45658</v>
          </cell>
          <cell r="H4">
            <v>5</v>
          </cell>
          <cell r="I4">
            <v>45783</v>
          </cell>
          <cell r="J4">
            <v>500</v>
          </cell>
          <cell r="K4" t="str">
            <v>EKSKLUSIF</v>
          </cell>
        </row>
        <row r="5">
          <cell r="A5" t="str">
            <v>A2066</v>
          </cell>
          <cell r="B5" t="str">
            <v>YULIANT EFENDI</v>
          </cell>
          <cell r="C5" t="str">
            <v>AAV</v>
          </cell>
          <cell r="D5">
            <v>45566</v>
          </cell>
          <cell r="E5">
            <v>45717</v>
          </cell>
          <cell r="F5">
            <v>6</v>
          </cell>
          <cell r="G5">
            <v>45658</v>
          </cell>
          <cell r="H5">
            <v>4</v>
          </cell>
          <cell r="I5">
            <v>45753</v>
          </cell>
          <cell r="J5">
            <v>400</v>
          </cell>
          <cell r="K5" t="str">
            <v>EKSKLUSIF</v>
          </cell>
        </row>
        <row r="6">
          <cell r="A6" t="str">
            <v>A2383</v>
          </cell>
          <cell r="B6" t="str">
            <v>RYSMA NUR HIDAYAH</v>
          </cell>
          <cell r="C6" t="str">
            <v>SBPV</v>
          </cell>
          <cell r="D6">
            <v>45566</v>
          </cell>
          <cell r="E6">
            <v>45717</v>
          </cell>
          <cell r="F6">
            <v>6</v>
          </cell>
          <cell r="G6">
            <v>45658</v>
          </cell>
          <cell r="H6">
            <v>4</v>
          </cell>
          <cell r="I6">
            <v>45753</v>
          </cell>
          <cell r="J6">
            <v>400</v>
          </cell>
          <cell r="K6" t="str">
            <v>EKSKLUSIF</v>
          </cell>
        </row>
        <row r="7">
          <cell r="A7" t="str">
            <v>A1971</v>
          </cell>
          <cell r="B7" t="str">
            <v>ANGGI BEATRIKS SERAN</v>
          </cell>
          <cell r="C7" t="str">
            <v>SBPV</v>
          </cell>
          <cell r="D7">
            <v>45566</v>
          </cell>
          <cell r="E7">
            <v>45717</v>
          </cell>
          <cell r="F7">
            <v>6</v>
          </cell>
          <cell r="G7">
            <v>45658</v>
          </cell>
          <cell r="H7">
            <v>4</v>
          </cell>
          <cell r="I7">
            <v>45753</v>
          </cell>
          <cell r="J7">
            <v>400</v>
          </cell>
          <cell r="K7" t="str">
            <v>EKSKLUSIF</v>
          </cell>
        </row>
        <row r="8">
          <cell r="A8" t="str">
            <v>A2001</v>
          </cell>
          <cell r="B8" t="str">
            <v>M MENTARI GAGAT RAYNA</v>
          </cell>
          <cell r="C8" t="str">
            <v>SBPV</v>
          </cell>
          <cell r="D8">
            <v>45566</v>
          </cell>
          <cell r="E8">
            <v>45717</v>
          </cell>
          <cell r="F8">
            <v>6</v>
          </cell>
          <cell r="G8">
            <v>45658</v>
          </cell>
          <cell r="H8">
            <v>4</v>
          </cell>
          <cell r="I8">
            <v>45753</v>
          </cell>
          <cell r="J8">
            <v>400</v>
          </cell>
          <cell r="K8" t="str">
            <v>EKSKLUSIF</v>
          </cell>
        </row>
        <row r="9">
          <cell r="A9">
            <v>92175</v>
          </cell>
          <cell r="B9" t="str">
            <v>AYU AMELIA RESANTI</v>
          </cell>
          <cell r="C9" t="str">
            <v>SBPV</v>
          </cell>
          <cell r="D9">
            <v>45597</v>
          </cell>
          <cell r="E9">
            <v>45748</v>
          </cell>
          <cell r="F9">
            <v>6</v>
          </cell>
          <cell r="G9">
            <v>45658</v>
          </cell>
          <cell r="H9">
            <v>3</v>
          </cell>
          <cell r="I9">
            <v>45722</v>
          </cell>
          <cell r="J9">
            <v>400</v>
          </cell>
          <cell r="K9" t="str">
            <v>EKSKLUSIF</v>
          </cell>
        </row>
        <row r="10">
          <cell r="A10" t="str">
            <v>A2924</v>
          </cell>
          <cell r="B10" t="str">
            <v>IRA EVELIN SIHALOHO</v>
          </cell>
          <cell r="C10" t="str">
            <v>SBPV</v>
          </cell>
          <cell r="D10">
            <v>45627</v>
          </cell>
          <cell r="E10">
            <v>45778</v>
          </cell>
          <cell r="F10">
            <v>6</v>
          </cell>
          <cell r="G10">
            <v>45658</v>
          </cell>
          <cell r="H10">
            <v>2</v>
          </cell>
          <cell r="I10">
            <v>45694</v>
          </cell>
          <cell r="J10">
            <v>300</v>
          </cell>
          <cell r="K10" t="str">
            <v>EKSKLUSIF</v>
          </cell>
        </row>
        <row r="11">
          <cell r="A11" t="str">
            <v>A1952</v>
          </cell>
          <cell r="B11" t="str">
            <v>LAURENSIUS AXEL RADITYA PRADANA</v>
          </cell>
          <cell r="C11" t="str">
            <v>RVO</v>
          </cell>
          <cell r="D11">
            <v>45536</v>
          </cell>
          <cell r="E11">
            <v>45689</v>
          </cell>
          <cell r="F11">
            <v>6</v>
          </cell>
          <cell r="G11">
            <v>45658</v>
          </cell>
          <cell r="H11">
            <v>5</v>
          </cell>
          <cell r="I11">
            <v>45783</v>
          </cell>
          <cell r="J11">
            <v>500</v>
          </cell>
          <cell r="K11" t="str">
            <v>EKSKLUSIF</v>
          </cell>
        </row>
        <row r="12">
          <cell r="A12">
            <v>92694</v>
          </cell>
          <cell r="B12" t="str">
            <v>Wahyu Nugroho</v>
          </cell>
          <cell r="C12" t="str">
            <v>RVO</v>
          </cell>
          <cell r="D12">
            <v>45566</v>
          </cell>
          <cell r="E12">
            <v>45717</v>
          </cell>
          <cell r="F12">
            <v>6</v>
          </cell>
          <cell r="G12">
            <v>45658</v>
          </cell>
          <cell r="H12">
            <v>4</v>
          </cell>
          <cell r="I12">
            <v>45753</v>
          </cell>
          <cell r="J12">
            <v>400</v>
          </cell>
          <cell r="K12" t="str">
            <v>EKSKLUSIF</v>
          </cell>
        </row>
        <row r="13">
          <cell r="A13" t="str">
            <v>A3442</v>
          </cell>
          <cell r="B13" t="str">
            <v>IRFAN FEBRIYANTORO</v>
          </cell>
          <cell r="C13" t="str">
            <v>RVO</v>
          </cell>
          <cell r="D13">
            <v>45566</v>
          </cell>
          <cell r="E13">
            <v>45717</v>
          </cell>
          <cell r="F13">
            <v>6</v>
          </cell>
          <cell r="G13">
            <v>45658</v>
          </cell>
          <cell r="H13">
            <v>4</v>
          </cell>
          <cell r="I13">
            <v>45753</v>
          </cell>
          <cell r="J13">
            <v>400</v>
          </cell>
          <cell r="K13" t="str">
            <v>EKSKLUSIF</v>
          </cell>
        </row>
        <row r="14">
          <cell r="A14" t="str">
            <v>A3437</v>
          </cell>
          <cell r="B14" t="str">
            <v>YOHANA CLAUDIA</v>
          </cell>
          <cell r="C14" t="str">
            <v>RVO</v>
          </cell>
          <cell r="D14">
            <v>45597</v>
          </cell>
          <cell r="E14">
            <v>45658</v>
          </cell>
          <cell r="F14">
            <v>3</v>
          </cell>
          <cell r="G14">
            <v>45658</v>
          </cell>
          <cell r="H14">
            <v>3</v>
          </cell>
          <cell r="I14">
            <v>45719</v>
          </cell>
          <cell r="J14">
            <v>900</v>
          </cell>
          <cell r="K14" t="str">
            <v>EKSKLUSIF</v>
          </cell>
        </row>
        <row r="15">
          <cell r="A15" t="str">
            <v>A0072</v>
          </cell>
          <cell r="B15" t="str">
            <v>Rahmad Dwi Adrian</v>
          </cell>
          <cell r="C15" t="str">
            <v>RVO</v>
          </cell>
          <cell r="D15">
            <v>45597</v>
          </cell>
          <cell r="E15">
            <v>45717</v>
          </cell>
          <cell r="F15">
            <v>6</v>
          </cell>
          <cell r="G15">
            <v>45658</v>
          </cell>
          <cell r="H15">
            <v>3</v>
          </cell>
          <cell r="I15">
            <v>45722</v>
          </cell>
          <cell r="J15">
            <v>400</v>
          </cell>
          <cell r="K15" t="str">
            <v>EKSKLUSIF</v>
          </cell>
        </row>
        <row r="16">
          <cell r="A16">
            <v>92709</v>
          </cell>
          <cell r="B16" t="str">
            <v>Dany Ahmad Farrastio</v>
          </cell>
          <cell r="C16" t="str">
            <v>RVO</v>
          </cell>
          <cell r="D16">
            <v>45597</v>
          </cell>
          <cell r="E16">
            <v>45658</v>
          </cell>
          <cell r="F16">
            <v>3</v>
          </cell>
          <cell r="G16">
            <v>45658</v>
          </cell>
          <cell r="H16">
            <v>3</v>
          </cell>
          <cell r="I16">
            <v>45719</v>
          </cell>
          <cell r="J16">
            <v>900</v>
          </cell>
          <cell r="K16" t="str">
            <v>EKSKLUSIF</v>
          </cell>
        </row>
        <row r="17">
          <cell r="A17">
            <v>92717</v>
          </cell>
          <cell r="B17" t="str">
            <v>Gresmilen Bilgis</v>
          </cell>
          <cell r="C17" t="str">
            <v>RVO</v>
          </cell>
          <cell r="D17">
            <v>45627</v>
          </cell>
          <cell r="E17">
            <v>45689</v>
          </cell>
          <cell r="F17">
            <v>3</v>
          </cell>
          <cell r="G17">
            <v>45658</v>
          </cell>
          <cell r="H17">
            <v>2</v>
          </cell>
          <cell r="I17">
            <v>45691</v>
          </cell>
          <cell r="J17">
            <v>300</v>
          </cell>
          <cell r="K17" t="str">
            <v>EKSKLUSIF</v>
          </cell>
        </row>
        <row r="18">
          <cell r="A18">
            <v>90933</v>
          </cell>
          <cell r="B18" t="str">
            <v>REZA DESTI VAUZIA</v>
          </cell>
          <cell r="C18" t="str">
            <v>RVO</v>
          </cell>
          <cell r="D18">
            <v>45627</v>
          </cell>
          <cell r="E18">
            <v>45689</v>
          </cell>
          <cell r="F18">
            <v>3</v>
          </cell>
          <cell r="G18">
            <v>45658</v>
          </cell>
          <cell r="H18">
            <v>2</v>
          </cell>
          <cell r="I18">
            <v>45691</v>
          </cell>
          <cell r="J18">
            <v>300</v>
          </cell>
          <cell r="K18" t="str">
            <v>EKSKLUSIF</v>
          </cell>
        </row>
        <row r="19">
          <cell r="A19">
            <v>90363</v>
          </cell>
          <cell r="B19" t="str">
            <v>Nurma Hayu</v>
          </cell>
          <cell r="C19" t="str">
            <v>RVO</v>
          </cell>
          <cell r="D19">
            <v>45627</v>
          </cell>
          <cell r="E19">
            <v>45689</v>
          </cell>
          <cell r="F19">
            <v>3</v>
          </cell>
          <cell r="G19">
            <v>45658</v>
          </cell>
          <cell r="H19">
            <v>2</v>
          </cell>
          <cell r="I19">
            <v>45691</v>
          </cell>
          <cell r="J19">
            <v>300</v>
          </cell>
          <cell r="K19" t="str">
            <v>EKSKLUSIF</v>
          </cell>
        </row>
        <row r="20">
          <cell r="A20" t="str">
            <v>A0155</v>
          </cell>
          <cell r="B20" t="str">
            <v>Raymon Piterz Godlieb</v>
          </cell>
          <cell r="C20" t="str">
            <v>RVO</v>
          </cell>
          <cell r="D20">
            <v>45658</v>
          </cell>
          <cell r="E20">
            <v>45809</v>
          </cell>
          <cell r="F20">
            <v>6</v>
          </cell>
          <cell r="G20">
            <v>45658</v>
          </cell>
          <cell r="H20">
            <v>1</v>
          </cell>
          <cell r="I20">
            <v>45663</v>
          </cell>
          <cell r="J20">
            <v>300</v>
          </cell>
          <cell r="K20" t="str">
            <v>EKSKLUSIF</v>
          </cell>
        </row>
        <row r="21">
          <cell r="A21" t="str">
            <v>A3436</v>
          </cell>
          <cell r="B21" t="str">
            <v>Anita Kristiana laia</v>
          </cell>
          <cell r="C21" t="str">
            <v>RVO</v>
          </cell>
          <cell r="D21">
            <v>45658</v>
          </cell>
          <cell r="E21">
            <v>45717</v>
          </cell>
          <cell r="F21">
            <v>3</v>
          </cell>
          <cell r="G21">
            <v>45658</v>
          </cell>
          <cell r="H21">
            <v>1</v>
          </cell>
          <cell r="I21">
            <v>45660</v>
          </cell>
          <cell r="J21">
            <v>300</v>
          </cell>
          <cell r="K21" t="str">
            <v>EKSKLUSIF</v>
          </cell>
        </row>
        <row r="22">
          <cell r="A22">
            <v>90613</v>
          </cell>
          <cell r="B22" t="str">
            <v>JOHAN AIMAN RAIS</v>
          </cell>
          <cell r="C22" t="str">
            <v>RVO</v>
          </cell>
          <cell r="D22">
            <v>45658</v>
          </cell>
          <cell r="E22">
            <v>45717</v>
          </cell>
          <cell r="F22">
            <v>3</v>
          </cell>
          <cell r="G22">
            <v>45658</v>
          </cell>
          <cell r="H22">
            <v>1</v>
          </cell>
          <cell r="I22">
            <v>45660</v>
          </cell>
          <cell r="J22">
            <v>300</v>
          </cell>
          <cell r="K22" t="str">
            <v>EKSKLUSIF</v>
          </cell>
        </row>
        <row r="23">
          <cell r="A23">
            <v>92199</v>
          </cell>
          <cell r="B23" t="str">
            <v>Astri kurniawati</v>
          </cell>
          <cell r="C23" t="str">
            <v>RVO</v>
          </cell>
          <cell r="D23">
            <v>45658</v>
          </cell>
          <cell r="E23">
            <v>45717</v>
          </cell>
          <cell r="F23">
            <v>3</v>
          </cell>
          <cell r="G23">
            <v>45658</v>
          </cell>
          <cell r="H23">
            <v>1</v>
          </cell>
          <cell r="I23">
            <v>45660</v>
          </cell>
          <cell r="J23">
            <v>300</v>
          </cell>
          <cell r="K23" t="str">
            <v>EKSKLUSIF</v>
          </cell>
        </row>
        <row r="24">
          <cell r="A24" t="str">
            <v>A2953</v>
          </cell>
          <cell r="B24" t="str">
            <v>NAWANGWULAN DESIKUMALA</v>
          </cell>
          <cell r="C24" t="str">
            <v>DELTA</v>
          </cell>
          <cell r="D24">
            <v>45597</v>
          </cell>
          <cell r="E24">
            <v>45658</v>
          </cell>
          <cell r="F24">
            <v>3</v>
          </cell>
          <cell r="G24">
            <v>45658</v>
          </cell>
          <cell r="H24">
            <v>3</v>
          </cell>
          <cell r="I24">
            <v>45719</v>
          </cell>
          <cell r="J24">
            <v>900</v>
          </cell>
          <cell r="K24" t="str">
            <v>EKSKLUSIF</v>
          </cell>
        </row>
        <row r="25">
          <cell r="A25" t="str">
            <v>A0453</v>
          </cell>
          <cell r="B25" t="str">
            <v>ANISA SHELA NOVITA</v>
          </cell>
          <cell r="C25" t="str">
            <v>DELTA</v>
          </cell>
          <cell r="D25">
            <v>45597</v>
          </cell>
          <cell r="E25">
            <v>45658</v>
          </cell>
          <cell r="F25">
            <v>3</v>
          </cell>
          <cell r="G25">
            <v>45658</v>
          </cell>
          <cell r="H25">
            <v>3</v>
          </cell>
          <cell r="I25">
            <v>45719</v>
          </cell>
          <cell r="J25">
            <v>900</v>
          </cell>
          <cell r="K25" t="str">
            <v>EKSKLUSIF</v>
          </cell>
        </row>
        <row r="26">
          <cell r="A26" t="str">
            <v>A3406</v>
          </cell>
          <cell r="B26" t="str">
            <v>SEPTI MUNTE</v>
          </cell>
          <cell r="C26" t="str">
            <v>DELTA</v>
          </cell>
          <cell r="D26">
            <v>45597</v>
          </cell>
          <cell r="E26">
            <v>45658</v>
          </cell>
          <cell r="F26">
            <v>3</v>
          </cell>
          <cell r="G26">
            <v>45658</v>
          </cell>
          <cell r="H26">
            <v>3</v>
          </cell>
          <cell r="I26">
            <v>45719</v>
          </cell>
          <cell r="J26">
            <v>900</v>
          </cell>
          <cell r="K26" t="str">
            <v>EKSKLUSIF</v>
          </cell>
        </row>
        <row r="27">
          <cell r="A27" t="str">
            <v>A1651</v>
          </cell>
          <cell r="B27" t="str">
            <v>NUR ROMADANI FITRIANA</v>
          </cell>
          <cell r="C27" t="str">
            <v>DELTA</v>
          </cell>
          <cell r="D27">
            <v>45597</v>
          </cell>
          <cell r="E27">
            <v>45658</v>
          </cell>
          <cell r="F27">
            <v>3</v>
          </cell>
          <cell r="G27">
            <v>45658</v>
          </cell>
          <cell r="H27">
            <v>3</v>
          </cell>
          <cell r="I27">
            <v>45719</v>
          </cell>
          <cell r="J27">
            <v>900</v>
          </cell>
          <cell r="K27" t="str">
            <v>EKSKLUSIF</v>
          </cell>
        </row>
        <row r="28">
          <cell r="A28" t="str">
            <v>A0458</v>
          </cell>
          <cell r="B28" t="str">
            <v>JOKO SLAMETO</v>
          </cell>
          <cell r="C28" t="str">
            <v>DELTA</v>
          </cell>
          <cell r="D28">
            <v>45597</v>
          </cell>
          <cell r="E28">
            <v>45658</v>
          </cell>
          <cell r="F28">
            <v>3</v>
          </cell>
          <cell r="G28">
            <v>45658</v>
          </cell>
          <cell r="H28">
            <v>3</v>
          </cell>
          <cell r="I28">
            <v>45719</v>
          </cell>
          <cell r="J28">
            <v>900</v>
          </cell>
          <cell r="K28" t="str">
            <v>EKSKLUSIF</v>
          </cell>
        </row>
        <row r="29">
          <cell r="A29" t="str">
            <v>A2179</v>
          </cell>
          <cell r="B29" t="str">
            <v>ANNISA LARASATI</v>
          </cell>
          <cell r="C29" t="str">
            <v>DELTA</v>
          </cell>
          <cell r="D29">
            <v>45597</v>
          </cell>
          <cell r="E29">
            <v>45658</v>
          </cell>
          <cell r="F29">
            <v>3</v>
          </cell>
          <cell r="G29">
            <v>45658</v>
          </cell>
          <cell r="H29">
            <v>3</v>
          </cell>
          <cell r="I29">
            <v>45719</v>
          </cell>
          <cell r="J29">
            <v>900</v>
          </cell>
          <cell r="K29" t="str">
            <v>EKSKLUSIF</v>
          </cell>
        </row>
        <row r="30">
          <cell r="A30" t="str">
            <v>A2507</v>
          </cell>
          <cell r="B30" t="str">
            <v>ARJUNA TANJUNG</v>
          </cell>
          <cell r="C30" t="str">
            <v>DELTA</v>
          </cell>
          <cell r="D30">
            <v>45597</v>
          </cell>
          <cell r="E30">
            <v>45658</v>
          </cell>
          <cell r="F30">
            <v>3</v>
          </cell>
          <cell r="G30">
            <v>45658</v>
          </cell>
          <cell r="H30">
            <v>3</v>
          </cell>
          <cell r="I30">
            <v>45719</v>
          </cell>
          <cell r="J30">
            <v>900</v>
          </cell>
          <cell r="K30" t="str">
            <v>EKSKLUSIF</v>
          </cell>
        </row>
        <row r="31">
          <cell r="A31">
            <v>92287</v>
          </cell>
          <cell r="B31" t="str">
            <v>ALYDA RIZKA</v>
          </cell>
          <cell r="C31" t="str">
            <v>DELTA</v>
          </cell>
          <cell r="D31">
            <v>45597</v>
          </cell>
          <cell r="E31">
            <v>45658</v>
          </cell>
          <cell r="F31">
            <v>3</v>
          </cell>
          <cell r="G31">
            <v>45658</v>
          </cell>
          <cell r="H31">
            <v>3</v>
          </cell>
          <cell r="I31">
            <v>45719</v>
          </cell>
          <cell r="J31">
            <v>900</v>
          </cell>
          <cell r="K31" t="str">
            <v>EKSKLUSIF</v>
          </cell>
        </row>
        <row r="32">
          <cell r="A32">
            <v>92504</v>
          </cell>
          <cell r="B32" t="str">
            <v>ARTIKA YUNITA ARDI</v>
          </cell>
          <cell r="C32" t="str">
            <v>DELTA</v>
          </cell>
          <cell r="D32">
            <v>45597</v>
          </cell>
          <cell r="E32">
            <v>45658</v>
          </cell>
          <cell r="F32">
            <v>3</v>
          </cell>
          <cell r="G32">
            <v>45658</v>
          </cell>
          <cell r="H32">
            <v>3</v>
          </cell>
          <cell r="I32">
            <v>45719</v>
          </cell>
          <cell r="J32">
            <v>900</v>
          </cell>
          <cell r="K32" t="str">
            <v>EKSKLUSIF</v>
          </cell>
        </row>
        <row r="33">
          <cell r="A33" t="str">
            <v>A1209</v>
          </cell>
          <cell r="B33" t="str">
            <v>ZULFI FAQIH</v>
          </cell>
          <cell r="C33" t="str">
            <v>DELTA</v>
          </cell>
          <cell r="D33">
            <v>45597</v>
          </cell>
          <cell r="E33">
            <v>45658</v>
          </cell>
          <cell r="F33">
            <v>3</v>
          </cell>
          <cell r="G33">
            <v>45658</v>
          </cell>
          <cell r="H33">
            <v>3</v>
          </cell>
          <cell r="I33">
            <v>45719</v>
          </cell>
          <cell r="J33">
            <v>900</v>
          </cell>
          <cell r="K33" t="str">
            <v>EKSKLUSIF</v>
          </cell>
        </row>
        <row r="34">
          <cell r="A34" t="str">
            <v>A0378</v>
          </cell>
          <cell r="B34" t="str">
            <v>WIRANTI PUTRI</v>
          </cell>
          <cell r="C34" t="str">
            <v>DELTA</v>
          </cell>
          <cell r="D34">
            <v>45597</v>
          </cell>
          <cell r="E34">
            <v>45658</v>
          </cell>
          <cell r="F34">
            <v>3</v>
          </cell>
          <cell r="G34">
            <v>45658</v>
          </cell>
          <cell r="H34">
            <v>3</v>
          </cell>
          <cell r="I34">
            <v>45719</v>
          </cell>
          <cell r="J34">
            <v>900</v>
          </cell>
          <cell r="K34" t="str">
            <v>EKSKLUSIF</v>
          </cell>
        </row>
        <row r="35">
          <cell r="A35">
            <v>92669</v>
          </cell>
          <cell r="B35" t="str">
            <v>APIK KUSUMA AYU</v>
          </cell>
          <cell r="C35" t="str">
            <v>DELTA</v>
          </cell>
          <cell r="D35">
            <v>45597</v>
          </cell>
          <cell r="E35">
            <v>45658</v>
          </cell>
          <cell r="F35">
            <v>3</v>
          </cell>
          <cell r="G35">
            <v>45658</v>
          </cell>
          <cell r="H35">
            <v>3</v>
          </cell>
          <cell r="I35">
            <v>45719</v>
          </cell>
          <cell r="J35">
            <v>900</v>
          </cell>
          <cell r="K35" t="str">
            <v>EKSKLUSIF</v>
          </cell>
        </row>
        <row r="36">
          <cell r="A36" t="str">
            <v>A1721</v>
          </cell>
          <cell r="B36" t="str">
            <v>MEGA AUDILIA</v>
          </cell>
          <cell r="C36" t="str">
            <v>DELTA</v>
          </cell>
          <cell r="D36">
            <v>45597</v>
          </cell>
          <cell r="E36">
            <v>45658</v>
          </cell>
          <cell r="F36">
            <v>3</v>
          </cell>
          <cell r="G36">
            <v>45658</v>
          </cell>
          <cell r="H36">
            <v>3</v>
          </cell>
          <cell r="I36">
            <v>45719</v>
          </cell>
          <cell r="J36">
            <v>900</v>
          </cell>
          <cell r="K36" t="str">
            <v>EKSKLUSIF</v>
          </cell>
        </row>
        <row r="37">
          <cell r="A37" t="str">
            <v>A1525</v>
          </cell>
          <cell r="B37" t="str">
            <v>MARSIDAH</v>
          </cell>
          <cell r="C37" t="str">
            <v>DELTA</v>
          </cell>
          <cell r="D37">
            <v>45597</v>
          </cell>
          <cell r="E37">
            <v>45658</v>
          </cell>
          <cell r="F37">
            <v>3</v>
          </cell>
          <cell r="G37">
            <v>45658</v>
          </cell>
          <cell r="H37">
            <v>3</v>
          </cell>
          <cell r="I37">
            <v>45719</v>
          </cell>
          <cell r="J37">
            <v>900</v>
          </cell>
          <cell r="K37" t="str">
            <v>EKSKLUSIF</v>
          </cell>
        </row>
        <row r="38">
          <cell r="A38" t="str">
            <v>A3259</v>
          </cell>
          <cell r="B38" t="str">
            <v>ALBERTUS CHRISTIAN ADE DARMAWA</v>
          </cell>
          <cell r="C38" t="str">
            <v>DELTA</v>
          </cell>
          <cell r="D38">
            <v>45597</v>
          </cell>
          <cell r="E38">
            <v>45658</v>
          </cell>
          <cell r="F38">
            <v>3</v>
          </cell>
          <cell r="G38">
            <v>45658</v>
          </cell>
          <cell r="H38">
            <v>3</v>
          </cell>
          <cell r="I38">
            <v>45719</v>
          </cell>
          <cell r="J38">
            <v>900</v>
          </cell>
          <cell r="K38" t="str">
            <v>EKSKLUSIF</v>
          </cell>
        </row>
        <row r="39">
          <cell r="A39" t="str">
            <v>A1954</v>
          </cell>
          <cell r="B39" t="str">
            <v>Jelita Ayunda Fitria</v>
          </cell>
          <cell r="C39" t="str">
            <v>DELTA</v>
          </cell>
          <cell r="D39">
            <v>45597</v>
          </cell>
          <cell r="E39">
            <v>45658</v>
          </cell>
          <cell r="F39">
            <v>3</v>
          </cell>
          <cell r="G39">
            <v>45658</v>
          </cell>
          <cell r="H39">
            <v>3</v>
          </cell>
          <cell r="I39">
            <v>45719</v>
          </cell>
          <cell r="J39">
            <v>900</v>
          </cell>
          <cell r="K39" t="str">
            <v>EKSKLUSIF</v>
          </cell>
        </row>
        <row r="40">
          <cell r="A40" t="str">
            <v>A3994</v>
          </cell>
          <cell r="B40" t="str">
            <v>Alif Bintang Hasiholan Pohan</v>
          </cell>
          <cell r="C40" t="str">
            <v>DELTA</v>
          </cell>
          <cell r="D40">
            <v>45597</v>
          </cell>
          <cell r="E40">
            <v>45658</v>
          </cell>
          <cell r="F40">
            <v>3</v>
          </cell>
          <cell r="G40">
            <v>45658</v>
          </cell>
          <cell r="H40">
            <v>3</v>
          </cell>
          <cell r="I40">
            <v>45719</v>
          </cell>
          <cell r="J40">
            <v>900</v>
          </cell>
          <cell r="K40" t="str">
            <v>EKSKLUSIF</v>
          </cell>
        </row>
        <row r="41">
          <cell r="A41" t="str">
            <v>A1773</v>
          </cell>
          <cell r="B41" t="str">
            <v>MELINIA WINDY ERLIYA</v>
          </cell>
          <cell r="C41" t="str">
            <v>DELTA</v>
          </cell>
          <cell r="D41">
            <v>45597</v>
          </cell>
          <cell r="E41">
            <v>45658</v>
          </cell>
          <cell r="F41">
            <v>3</v>
          </cell>
          <cell r="G41">
            <v>45658</v>
          </cell>
          <cell r="H41">
            <v>3</v>
          </cell>
          <cell r="I41">
            <v>45719</v>
          </cell>
          <cell r="J41">
            <v>900</v>
          </cell>
          <cell r="K41" t="str">
            <v>EKSKLUSIF</v>
          </cell>
        </row>
        <row r="42">
          <cell r="A42" t="str">
            <v>A2417</v>
          </cell>
          <cell r="B42" t="str">
            <v>Lalang Winata Bintang Nanoe</v>
          </cell>
          <cell r="C42" t="str">
            <v>DELTA</v>
          </cell>
          <cell r="D42">
            <v>45597</v>
          </cell>
          <cell r="E42">
            <v>45658</v>
          </cell>
          <cell r="F42">
            <v>3</v>
          </cell>
          <cell r="G42">
            <v>45658</v>
          </cell>
          <cell r="H42">
            <v>3</v>
          </cell>
          <cell r="I42">
            <v>45719</v>
          </cell>
          <cell r="J42">
            <v>900</v>
          </cell>
          <cell r="K42" t="str">
            <v>EKSKLUSIF</v>
          </cell>
        </row>
        <row r="43">
          <cell r="A43">
            <v>92622</v>
          </cell>
          <cell r="B43" t="str">
            <v>AYU SUCI NUGROYANTI</v>
          </cell>
          <cell r="C43" t="str">
            <v>DELTA</v>
          </cell>
          <cell r="D43">
            <v>45597</v>
          </cell>
          <cell r="E43">
            <v>45658</v>
          </cell>
          <cell r="F43">
            <v>3</v>
          </cell>
          <cell r="G43">
            <v>45658</v>
          </cell>
          <cell r="H43">
            <v>3</v>
          </cell>
          <cell r="I43">
            <v>45719</v>
          </cell>
          <cell r="J43">
            <v>900</v>
          </cell>
          <cell r="K43" t="str">
            <v>EKSKLUSIF</v>
          </cell>
        </row>
        <row r="44">
          <cell r="A44">
            <v>90592</v>
          </cell>
          <cell r="B44" t="str">
            <v>DINI SHINTIA PUTRI</v>
          </cell>
          <cell r="C44" t="str">
            <v>DELTA</v>
          </cell>
          <cell r="D44">
            <v>45597</v>
          </cell>
          <cell r="E44">
            <v>45658</v>
          </cell>
          <cell r="F44">
            <v>3</v>
          </cell>
          <cell r="G44">
            <v>45658</v>
          </cell>
          <cell r="H44">
            <v>3</v>
          </cell>
          <cell r="I44">
            <v>45719</v>
          </cell>
          <cell r="J44">
            <v>900</v>
          </cell>
          <cell r="K44" t="str">
            <v>EKSKLUSIF</v>
          </cell>
        </row>
        <row r="45">
          <cell r="A45" t="str">
            <v>A3456</v>
          </cell>
          <cell r="B45" t="str">
            <v>FEBY KURNIA</v>
          </cell>
          <cell r="C45" t="str">
            <v>DELTA</v>
          </cell>
          <cell r="D45">
            <v>45597</v>
          </cell>
          <cell r="E45">
            <v>45658</v>
          </cell>
          <cell r="F45">
            <v>3</v>
          </cell>
          <cell r="G45">
            <v>45658</v>
          </cell>
          <cell r="H45">
            <v>3</v>
          </cell>
          <cell r="I45">
            <v>45719</v>
          </cell>
          <cell r="J45">
            <v>900</v>
          </cell>
          <cell r="K45" t="str">
            <v>EKSKLUSIF</v>
          </cell>
        </row>
        <row r="46">
          <cell r="A46" t="str">
            <v>A1276</v>
          </cell>
          <cell r="B46" t="str">
            <v>SINDI ARLINDA DEWI</v>
          </cell>
          <cell r="C46" t="str">
            <v>DELTA</v>
          </cell>
          <cell r="D46">
            <v>45597</v>
          </cell>
          <cell r="E46">
            <v>45658</v>
          </cell>
          <cell r="F46">
            <v>3</v>
          </cell>
          <cell r="G46">
            <v>45658</v>
          </cell>
          <cell r="H46">
            <v>3</v>
          </cell>
          <cell r="I46">
            <v>45719</v>
          </cell>
          <cell r="J46">
            <v>900</v>
          </cell>
          <cell r="K46" t="str">
            <v>EKSKLUSIF</v>
          </cell>
        </row>
        <row r="47">
          <cell r="A47" t="str">
            <v>A0192</v>
          </cell>
          <cell r="B47" t="str">
            <v>AGNES HAUDI SURYANTIKA</v>
          </cell>
          <cell r="C47" t="str">
            <v>DELTA</v>
          </cell>
          <cell r="D47">
            <v>45597</v>
          </cell>
          <cell r="E47">
            <v>45658</v>
          </cell>
          <cell r="F47">
            <v>3</v>
          </cell>
          <cell r="G47">
            <v>45658</v>
          </cell>
          <cell r="H47">
            <v>3</v>
          </cell>
          <cell r="I47">
            <v>45719</v>
          </cell>
          <cell r="J47">
            <v>900</v>
          </cell>
          <cell r="K47" t="str">
            <v>EKSKLUSIF</v>
          </cell>
        </row>
        <row r="48">
          <cell r="A48" t="str">
            <v>A4039</v>
          </cell>
          <cell r="B48" t="str">
            <v>IBRAHIM FEBA NAUFALINDO</v>
          </cell>
          <cell r="C48" t="str">
            <v>DELTA</v>
          </cell>
          <cell r="D48">
            <v>45597</v>
          </cell>
          <cell r="E48">
            <v>45658</v>
          </cell>
          <cell r="F48">
            <v>3</v>
          </cell>
          <cell r="G48">
            <v>45658</v>
          </cell>
          <cell r="H48">
            <v>3</v>
          </cell>
          <cell r="I48">
            <v>45719</v>
          </cell>
          <cell r="J48">
            <v>900</v>
          </cell>
          <cell r="K48" t="str">
            <v>EKSKLUSIF</v>
          </cell>
        </row>
        <row r="49">
          <cell r="A49" t="str">
            <v>A1329</v>
          </cell>
          <cell r="B49" t="str">
            <v>NABILA HASNA</v>
          </cell>
          <cell r="C49" t="str">
            <v>DELTA</v>
          </cell>
          <cell r="D49">
            <v>45627</v>
          </cell>
          <cell r="E49">
            <v>45689</v>
          </cell>
          <cell r="F49">
            <v>3</v>
          </cell>
          <cell r="G49">
            <v>45658</v>
          </cell>
          <cell r="H49">
            <v>2</v>
          </cell>
          <cell r="I49">
            <v>45691</v>
          </cell>
          <cell r="J49">
            <v>300</v>
          </cell>
          <cell r="K49" t="str">
            <v>EKSKLUSIF</v>
          </cell>
        </row>
        <row r="50">
          <cell r="A50" t="str">
            <v>A0964</v>
          </cell>
          <cell r="B50" t="str">
            <v>ANISA DESIANTI RAMADHANI</v>
          </cell>
          <cell r="C50" t="str">
            <v>DELTA</v>
          </cell>
          <cell r="D50">
            <v>45627</v>
          </cell>
          <cell r="E50">
            <v>45689</v>
          </cell>
          <cell r="F50">
            <v>3</v>
          </cell>
          <cell r="G50">
            <v>45658</v>
          </cell>
          <cell r="H50">
            <v>2</v>
          </cell>
          <cell r="I50">
            <v>45691</v>
          </cell>
          <cell r="J50">
            <v>300</v>
          </cell>
          <cell r="K50" t="str">
            <v>EKSKLUSIF</v>
          </cell>
        </row>
        <row r="51">
          <cell r="A51" t="str">
            <v>A0818</v>
          </cell>
          <cell r="B51" t="str">
            <v>AGIS DWI RAHMAWATI</v>
          </cell>
          <cell r="C51" t="str">
            <v>DELTA</v>
          </cell>
          <cell r="D51">
            <v>45627</v>
          </cell>
          <cell r="E51">
            <v>45689</v>
          </cell>
          <cell r="F51">
            <v>3</v>
          </cell>
          <cell r="G51">
            <v>45658</v>
          </cell>
          <cell r="H51">
            <v>2</v>
          </cell>
          <cell r="I51">
            <v>45691</v>
          </cell>
          <cell r="J51">
            <v>300</v>
          </cell>
          <cell r="K51" t="str">
            <v>EKSKLUSIF</v>
          </cell>
        </row>
        <row r="52">
          <cell r="A52" t="str">
            <v>A0812</v>
          </cell>
          <cell r="B52" t="str">
            <v>HERLINI NUR AZIZAH</v>
          </cell>
          <cell r="C52" t="str">
            <v>DELTA</v>
          </cell>
          <cell r="D52">
            <v>45627</v>
          </cell>
          <cell r="E52">
            <v>45689</v>
          </cell>
          <cell r="F52">
            <v>3</v>
          </cell>
          <cell r="G52">
            <v>45658</v>
          </cell>
          <cell r="H52">
            <v>2</v>
          </cell>
          <cell r="I52">
            <v>45691</v>
          </cell>
          <cell r="J52">
            <v>300</v>
          </cell>
          <cell r="K52" t="str">
            <v>EKSKLUSIF</v>
          </cell>
        </row>
        <row r="53">
          <cell r="A53" t="str">
            <v>A2462</v>
          </cell>
          <cell r="B53" t="str">
            <v>KHUSNUL KHATIMAH</v>
          </cell>
          <cell r="C53" t="str">
            <v>DELTA</v>
          </cell>
          <cell r="D53">
            <v>45627</v>
          </cell>
          <cell r="E53">
            <v>45689</v>
          </cell>
          <cell r="F53">
            <v>3</v>
          </cell>
          <cell r="G53">
            <v>45658</v>
          </cell>
          <cell r="H53">
            <v>2</v>
          </cell>
          <cell r="I53">
            <v>45691</v>
          </cell>
          <cell r="J53">
            <v>300</v>
          </cell>
          <cell r="K53" t="str">
            <v>EKSKLUSIF</v>
          </cell>
        </row>
        <row r="54">
          <cell r="A54" t="str">
            <v>A0864</v>
          </cell>
          <cell r="B54" t="str">
            <v>WAHYU NURAENI</v>
          </cell>
          <cell r="C54" t="str">
            <v>DELTA</v>
          </cell>
          <cell r="D54">
            <v>45627</v>
          </cell>
          <cell r="E54">
            <v>45689</v>
          </cell>
          <cell r="F54">
            <v>3</v>
          </cell>
          <cell r="G54">
            <v>45658</v>
          </cell>
          <cell r="H54">
            <v>2</v>
          </cell>
          <cell r="I54">
            <v>45691</v>
          </cell>
          <cell r="J54">
            <v>300</v>
          </cell>
          <cell r="K54" t="str">
            <v>EKSKLUSIF</v>
          </cell>
        </row>
        <row r="55">
          <cell r="A55" t="str">
            <v>A0969</v>
          </cell>
          <cell r="B55" t="str">
            <v>ANGGI DWI</v>
          </cell>
          <cell r="C55" t="str">
            <v>DELTA</v>
          </cell>
          <cell r="D55">
            <v>45627</v>
          </cell>
          <cell r="E55">
            <v>45689</v>
          </cell>
          <cell r="F55">
            <v>3</v>
          </cell>
          <cell r="G55">
            <v>45658</v>
          </cell>
          <cell r="H55">
            <v>2</v>
          </cell>
          <cell r="I55">
            <v>45691</v>
          </cell>
          <cell r="J55">
            <v>300</v>
          </cell>
          <cell r="K55" t="str">
            <v>EKSKLUSIF</v>
          </cell>
        </row>
        <row r="56">
          <cell r="A56" t="str">
            <v>A3172</v>
          </cell>
          <cell r="B56" t="str">
            <v>NURYANI NURYANI</v>
          </cell>
          <cell r="C56" t="str">
            <v>DELTA</v>
          </cell>
          <cell r="D56">
            <v>45627</v>
          </cell>
          <cell r="E56">
            <v>45689</v>
          </cell>
          <cell r="F56">
            <v>3</v>
          </cell>
          <cell r="G56">
            <v>45658</v>
          </cell>
          <cell r="H56">
            <v>2</v>
          </cell>
          <cell r="I56">
            <v>45691</v>
          </cell>
          <cell r="J56">
            <v>300</v>
          </cell>
          <cell r="K56" t="str">
            <v>EKSKLUSIF</v>
          </cell>
        </row>
        <row r="57">
          <cell r="A57" t="str">
            <v>A0999</v>
          </cell>
          <cell r="B57" t="str">
            <v>MUH LUTHFI AZIZ</v>
          </cell>
          <cell r="C57" t="str">
            <v>DELTA</v>
          </cell>
          <cell r="D57">
            <v>45627</v>
          </cell>
          <cell r="E57">
            <v>45689</v>
          </cell>
          <cell r="F57">
            <v>3</v>
          </cell>
          <cell r="G57">
            <v>45658</v>
          </cell>
          <cell r="H57">
            <v>2</v>
          </cell>
          <cell r="I57">
            <v>45691</v>
          </cell>
          <cell r="J57">
            <v>300</v>
          </cell>
          <cell r="K57" t="str">
            <v>EKSKLUSIF</v>
          </cell>
        </row>
        <row r="58">
          <cell r="A58">
            <v>90653</v>
          </cell>
          <cell r="B58" t="str">
            <v>WENI SAPUTRI</v>
          </cell>
          <cell r="C58" t="str">
            <v>DELTA</v>
          </cell>
          <cell r="D58">
            <v>45627</v>
          </cell>
          <cell r="E58">
            <v>45689</v>
          </cell>
          <cell r="F58">
            <v>3</v>
          </cell>
          <cell r="G58">
            <v>45658</v>
          </cell>
          <cell r="H58">
            <v>2</v>
          </cell>
          <cell r="I58">
            <v>45691</v>
          </cell>
          <cell r="J58">
            <v>300</v>
          </cell>
          <cell r="K58" t="str">
            <v>EKSKLUSIF</v>
          </cell>
        </row>
        <row r="59">
          <cell r="A59" t="str">
            <v>A0977</v>
          </cell>
          <cell r="B59" t="str">
            <v>RIA ARIANTI</v>
          </cell>
          <cell r="C59" t="str">
            <v>DELTA</v>
          </cell>
          <cell r="D59">
            <v>45627</v>
          </cell>
          <cell r="E59">
            <v>45689</v>
          </cell>
          <cell r="F59">
            <v>3</v>
          </cell>
          <cell r="G59">
            <v>45658</v>
          </cell>
          <cell r="H59">
            <v>2</v>
          </cell>
          <cell r="I59">
            <v>45691</v>
          </cell>
          <cell r="J59">
            <v>300</v>
          </cell>
          <cell r="K59" t="str">
            <v>EKSKLUSIF</v>
          </cell>
        </row>
        <row r="60">
          <cell r="A60" t="str">
            <v>A0750</v>
          </cell>
          <cell r="B60" t="str">
            <v>ARVIANTI JILLY VANESHA MULETE</v>
          </cell>
          <cell r="C60" t="str">
            <v>DELTA</v>
          </cell>
          <cell r="D60">
            <v>45627</v>
          </cell>
          <cell r="E60">
            <v>45689</v>
          </cell>
          <cell r="F60">
            <v>3</v>
          </cell>
          <cell r="G60">
            <v>45658</v>
          </cell>
          <cell r="H60">
            <v>2</v>
          </cell>
          <cell r="I60">
            <v>45691</v>
          </cell>
          <cell r="J60">
            <v>300</v>
          </cell>
          <cell r="K60" t="str">
            <v>EKSKLUSIF</v>
          </cell>
        </row>
        <row r="61">
          <cell r="A61" t="str">
            <v>A1349</v>
          </cell>
          <cell r="B61" t="str">
            <v>TISA NORSARI</v>
          </cell>
          <cell r="C61" t="str">
            <v>DELTA</v>
          </cell>
          <cell r="D61">
            <v>45627</v>
          </cell>
          <cell r="E61">
            <v>45689</v>
          </cell>
          <cell r="F61">
            <v>3</v>
          </cell>
          <cell r="G61">
            <v>45658</v>
          </cell>
          <cell r="H61">
            <v>2</v>
          </cell>
          <cell r="I61">
            <v>45691</v>
          </cell>
          <cell r="J61">
            <v>300</v>
          </cell>
          <cell r="K61" t="str">
            <v>EKSKLUSIF</v>
          </cell>
        </row>
        <row r="62">
          <cell r="A62" t="str">
            <v>A3743</v>
          </cell>
          <cell r="B62" t="str">
            <v>PUTRI RAMADHANI</v>
          </cell>
          <cell r="C62" t="str">
            <v>DELTA</v>
          </cell>
          <cell r="D62">
            <v>45627</v>
          </cell>
          <cell r="E62">
            <v>45689</v>
          </cell>
          <cell r="F62">
            <v>3</v>
          </cell>
          <cell r="G62">
            <v>45658</v>
          </cell>
          <cell r="H62">
            <v>2</v>
          </cell>
          <cell r="I62">
            <v>45691</v>
          </cell>
          <cell r="J62">
            <v>300</v>
          </cell>
          <cell r="K62" t="str">
            <v>EKSKLUSIF</v>
          </cell>
        </row>
        <row r="63">
          <cell r="A63">
            <v>90648</v>
          </cell>
          <cell r="B63" t="str">
            <v>WAHYU IDHAYATI</v>
          </cell>
          <cell r="C63" t="str">
            <v>DELTA</v>
          </cell>
          <cell r="D63">
            <v>45627</v>
          </cell>
          <cell r="E63">
            <v>45689</v>
          </cell>
          <cell r="F63">
            <v>3</v>
          </cell>
          <cell r="G63">
            <v>45658</v>
          </cell>
          <cell r="H63">
            <v>2</v>
          </cell>
          <cell r="I63">
            <v>45691</v>
          </cell>
          <cell r="J63">
            <v>300</v>
          </cell>
          <cell r="K63" t="str">
            <v>EKSKLUSIF</v>
          </cell>
        </row>
        <row r="64">
          <cell r="A64">
            <v>92539</v>
          </cell>
          <cell r="B64" t="str">
            <v>ROSIANA</v>
          </cell>
          <cell r="C64" t="str">
            <v>DELTA</v>
          </cell>
          <cell r="D64">
            <v>45627</v>
          </cell>
          <cell r="E64">
            <v>45689</v>
          </cell>
          <cell r="F64">
            <v>3</v>
          </cell>
          <cell r="G64">
            <v>45658</v>
          </cell>
          <cell r="H64">
            <v>2</v>
          </cell>
          <cell r="I64">
            <v>45691</v>
          </cell>
          <cell r="J64">
            <v>300</v>
          </cell>
          <cell r="K64" t="str">
            <v>EKSKLUSIF</v>
          </cell>
        </row>
        <row r="65">
          <cell r="A65">
            <v>90694</v>
          </cell>
          <cell r="B65" t="str">
            <v>DAUS DEVYANA</v>
          </cell>
          <cell r="C65" t="str">
            <v>DELTA</v>
          </cell>
          <cell r="D65">
            <v>45627</v>
          </cell>
          <cell r="E65">
            <v>45689</v>
          </cell>
          <cell r="F65">
            <v>3</v>
          </cell>
          <cell r="G65">
            <v>45658</v>
          </cell>
          <cell r="H65">
            <v>2</v>
          </cell>
          <cell r="I65">
            <v>45691</v>
          </cell>
          <cell r="J65">
            <v>300</v>
          </cell>
          <cell r="K65" t="str">
            <v>EKSKLUSIF</v>
          </cell>
        </row>
        <row r="66">
          <cell r="A66" t="str">
            <v>A0519</v>
          </cell>
          <cell r="B66" t="str">
            <v>ANASTACIA JULIANA</v>
          </cell>
          <cell r="C66" t="str">
            <v>DELTA</v>
          </cell>
          <cell r="D66">
            <v>45627</v>
          </cell>
          <cell r="E66">
            <v>45689</v>
          </cell>
          <cell r="F66">
            <v>3</v>
          </cell>
          <cell r="G66">
            <v>45658</v>
          </cell>
          <cell r="H66">
            <v>2</v>
          </cell>
          <cell r="I66">
            <v>45691</v>
          </cell>
          <cell r="J66">
            <v>300</v>
          </cell>
          <cell r="K66" t="str">
            <v>EKSKLUSIF</v>
          </cell>
        </row>
        <row r="67">
          <cell r="A67" t="str">
            <v>A3479</v>
          </cell>
          <cell r="B67" t="str">
            <v>VASSYA DIAN</v>
          </cell>
          <cell r="C67" t="str">
            <v>DELTA</v>
          </cell>
          <cell r="D67">
            <v>45627</v>
          </cell>
          <cell r="E67">
            <v>45689</v>
          </cell>
          <cell r="F67">
            <v>3</v>
          </cell>
          <cell r="G67">
            <v>45658</v>
          </cell>
          <cell r="H67">
            <v>2</v>
          </cell>
          <cell r="I67">
            <v>45691</v>
          </cell>
          <cell r="J67">
            <v>300</v>
          </cell>
          <cell r="K67" t="str">
            <v>EKSKLUSIF</v>
          </cell>
        </row>
        <row r="68">
          <cell r="A68" t="str">
            <v>A3833</v>
          </cell>
          <cell r="B68" t="str">
            <v>MUHAMMAD SUBHAN</v>
          </cell>
          <cell r="C68" t="str">
            <v>DELTA</v>
          </cell>
          <cell r="D68">
            <v>45627</v>
          </cell>
          <cell r="E68">
            <v>45689</v>
          </cell>
          <cell r="F68">
            <v>3</v>
          </cell>
          <cell r="G68">
            <v>45658</v>
          </cell>
          <cell r="H68">
            <v>2</v>
          </cell>
          <cell r="I68">
            <v>45691</v>
          </cell>
          <cell r="J68">
            <v>300</v>
          </cell>
          <cell r="K68" t="str">
            <v>EKSKLUSIF</v>
          </cell>
        </row>
        <row r="69">
          <cell r="A69" t="str">
            <v>A1944</v>
          </cell>
          <cell r="B69" t="str">
            <v>MUHAMMAD HILMI AZZAHIDI</v>
          </cell>
          <cell r="C69" t="str">
            <v>DELTA</v>
          </cell>
          <cell r="D69">
            <v>45627</v>
          </cell>
          <cell r="E69">
            <v>45689</v>
          </cell>
          <cell r="F69">
            <v>3</v>
          </cell>
          <cell r="G69">
            <v>45658</v>
          </cell>
          <cell r="H69">
            <v>2</v>
          </cell>
          <cell r="I69">
            <v>45691</v>
          </cell>
          <cell r="J69">
            <v>300</v>
          </cell>
          <cell r="K69" t="str">
            <v>EKSKLUSIF</v>
          </cell>
        </row>
        <row r="70">
          <cell r="A70" t="str">
            <v>A0261</v>
          </cell>
          <cell r="B70" t="str">
            <v>CHELSI ANANDA</v>
          </cell>
          <cell r="C70" t="str">
            <v>DELTA</v>
          </cell>
          <cell r="D70">
            <v>45627</v>
          </cell>
          <cell r="E70">
            <v>45689</v>
          </cell>
          <cell r="F70">
            <v>3</v>
          </cell>
          <cell r="G70">
            <v>45658</v>
          </cell>
          <cell r="H70">
            <v>2</v>
          </cell>
          <cell r="I70">
            <v>45691</v>
          </cell>
          <cell r="J70">
            <v>300</v>
          </cell>
          <cell r="K70" t="str">
            <v>EKSKLUSIF</v>
          </cell>
        </row>
        <row r="71">
          <cell r="A71" t="str">
            <v>A0745</v>
          </cell>
          <cell r="B71" t="str">
            <v>ANE MELISA MURNI</v>
          </cell>
          <cell r="C71" t="str">
            <v>DELTA</v>
          </cell>
          <cell r="D71">
            <v>45627</v>
          </cell>
          <cell r="E71">
            <v>45689</v>
          </cell>
          <cell r="F71">
            <v>3</v>
          </cell>
          <cell r="G71">
            <v>45658</v>
          </cell>
          <cell r="H71">
            <v>2</v>
          </cell>
          <cell r="I71">
            <v>45691</v>
          </cell>
          <cell r="J71">
            <v>300</v>
          </cell>
          <cell r="K71" t="str">
            <v>EKSKLUSIF</v>
          </cell>
        </row>
        <row r="72">
          <cell r="A72" t="str">
            <v>A1118</v>
          </cell>
          <cell r="B72" t="str">
            <v>OKSA ANDRIARDINA</v>
          </cell>
          <cell r="C72" t="str">
            <v>DELTA</v>
          </cell>
          <cell r="D72">
            <v>45627</v>
          </cell>
          <cell r="E72">
            <v>45689</v>
          </cell>
          <cell r="F72">
            <v>3</v>
          </cell>
          <cell r="G72">
            <v>45658</v>
          </cell>
          <cell r="H72">
            <v>2</v>
          </cell>
          <cell r="I72">
            <v>45691</v>
          </cell>
          <cell r="J72">
            <v>300</v>
          </cell>
          <cell r="K72" t="str">
            <v>EKSKLUSIF</v>
          </cell>
        </row>
        <row r="73">
          <cell r="A73" t="str">
            <v>A3474</v>
          </cell>
          <cell r="B73" t="str">
            <v>IRMA TRIANA</v>
          </cell>
          <cell r="C73" t="str">
            <v>DELTA</v>
          </cell>
          <cell r="D73">
            <v>45627</v>
          </cell>
          <cell r="E73">
            <v>45689</v>
          </cell>
          <cell r="F73">
            <v>3</v>
          </cell>
          <cell r="G73">
            <v>45658</v>
          </cell>
          <cell r="H73">
            <v>2</v>
          </cell>
          <cell r="I73">
            <v>45691</v>
          </cell>
          <cell r="J73">
            <v>300</v>
          </cell>
          <cell r="K73" t="str">
            <v>EKSKLUSIF</v>
          </cell>
        </row>
        <row r="74">
          <cell r="A74" t="str">
            <v>A0320</v>
          </cell>
          <cell r="B74" t="str">
            <v>Deafni Dinda R Utami</v>
          </cell>
          <cell r="C74" t="str">
            <v>DELTA</v>
          </cell>
          <cell r="D74">
            <v>45627</v>
          </cell>
          <cell r="E74">
            <v>45689</v>
          </cell>
          <cell r="F74">
            <v>3</v>
          </cell>
          <cell r="G74">
            <v>45658</v>
          </cell>
          <cell r="H74">
            <v>2</v>
          </cell>
          <cell r="I74">
            <v>45691</v>
          </cell>
          <cell r="J74">
            <v>300</v>
          </cell>
          <cell r="K74" t="str">
            <v>EKSKLUSIF</v>
          </cell>
        </row>
        <row r="75">
          <cell r="A75" t="str">
            <v>A0725</v>
          </cell>
          <cell r="B75" t="str">
            <v>NUR KHASANAH</v>
          </cell>
          <cell r="C75" t="str">
            <v>DELTA</v>
          </cell>
          <cell r="D75">
            <v>45627</v>
          </cell>
          <cell r="E75">
            <v>45689</v>
          </cell>
          <cell r="F75">
            <v>3</v>
          </cell>
          <cell r="G75">
            <v>45658</v>
          </cell>
          <cell r="H75">
            <v>2</v>
          </cell>
          <cell r="I75">
            <v>45691</v>
          </cell>
          <cell r="J75">
            <v>300</v>
          </cell>
          <cell r="K75" t="str">
            <v>EKSKLUSIF</v>
          </cell>
        </row>
        <row r="76">
          <cell r="A76" t="str">
            <v>A1825</v>
          </cell>
          <cell r="B76" t="str">
            <v>MARLIANA</v>
          </cell>
          <cell r="C76" t="str">
            <v>DELTA</v>
          </cell>
          <cell r="D76">
            <v>45627</v>
          </cell>
          <cell r="E76">
            <v>45689</v>
          </cell>
          <cell r="F76">
            <v>3</v>
          </cell>
          <cell r="G76">
            <v>45658</v>
          </cell>
          <cell r="H76">
            <v>2</v>
          </cell>
          <cell r="I76">
            <v>45691</v>
          </cell>
          <cell r="J76">
            <v>300</v>
          </cell>
          <cell r="K76" t="str">
            <v>EKSKLUSIF</v>
          </cell>
        </row>
        <row r="77">
          <cell r="A77" t="str">
            <v>A3218</v>
          </cell>
          <cell r="B77" t="str">
            <v>IRMA SEMBIRING</v>
          </cell>
          <cell r="C77" t="str">
            <v>DELTA</v>
          </cell>
          <cell r="D77">
            <v>45627</v>
          </cell>
          <cell r="E77">
            <v>45689</v>
          </cell>
          <cell r="F77">
            <v>3</v>
          </cell>
          <cell r="G77">
            <v>45658</v>
          </cell>
          <cell r="H77">
            <v>2</v>
          </cell>
          <cell r="I77">
            <v>45691</v>
          </cell>
          <cell r="J77">
            <v>300</v>
          </cell>
          <cell r="K77" t="str">
            <v>EKSKLUSIF</v>
          </cell>
        </row>
        <row r="78">
          <cell r="A78" t="str">
            <v>A2961</v>
          </cell>
          <cell r="B78" t="str">
            <v>AGUNG PRASETYADI</v>
          </cell>
          <cell r="C78" t="str">
            <v>DELTA</v>
          </cell>
          <cell r="D78">
            <v>45658</v>
          </cell>
          <cell r="E78">
            <v>45717</v>
          </cell>
          <cell r="F78">
            <v>3</v>
          </cell>
          <cell r="G78">
            <v>45658</v>
          </cell>
          <cell r="H78">
            <v>1</v>
          </cell>
          <cell r="I78">
            <v>45660</v>
          </cell>
          <cell r="J78">
            <v>300</v>
          </cell>
          <cell r="K78" t="str">
            <v>EKSKLUSIF</v>
          </cell>
        </row>
        <row r="79">
          <cell r="A79" t="str">
            <v>A1461</v>
          </cell>
          <cell r="B79" t="str">
            <v>AKHSA EKA MAHARANI</v>
          </cell>
          <cell r="C79" t="str">
            <v>DELTA</v>
          </cell>
          <cell r="D79">
            <v>45658</v>
          </cell>
          <cell r="E79">
            <v>45717</v>
          </cell>
          <cell r="F79">
            <v>3</v>
          </cell>
          <cell r="G79">
            <v>45658</v>
          </cell>
          <cell r="H79">
            <v>1</v>
          </cell>
          <cell r="I79">
            <v>45660</v>
          </cell>
          <cell r="J79">
            <v>300</v>
          </cell>
          <cell r="K79" t="str">
            <v>EKSKLUSIF</v>
          </cell>
        </row>
        <row r="80">
          <cell r="A80" t="str">
            <v>A3752</v>
          </cell>
          <cell r="B80" t="str">
            <v>MEYTA ANDIRA</v>
          </cell>
          <cell r="C80" t="str">
            <v>DELTA</v>
          </cell>
          <cell r="D80">
            <v>45658</v>
          </cell>
          <cell r="E80">
            <v>45717</v>
          </cell>
          <cell r="F80">
            <v>3</v>
          </cell>
          <cell r="G80">
            <v>45658</v>
          </cell>
          <cell r="H80">
            <v>1</v>
          </cell>
          <cell r="I80">
            <v>45660</v>
          </cell>
          <cell r="J80">
            <v>300</v>
          </cell>
          <cell r="K80" t="str">
            <v>EKSKLUSIF</v>
          </cell>
        </row>
        <row r="81">
          <cell r="A81" t="str">
            <v>A1185</v>
          </cell>
          <cell r="B81" t="str">
            <v>SAFA PRAYUDA</v>
          </cell>
          <cell r="C81" t="str">
            <v>DELTA</v>
          </cell>
          <cell r="D81">
            <v>45658</v>
          </cell>
          <cell r="E81">
            <v>45717</v>
          </cell>
          <cell r="F81">
            <v>3</v>
          </cell>
          <cell r="G81">
            <v>45658</v>
          </cell>
          <cell r="H81">
            <v>1</v>
          </cell>
          <cell r="I81">
            <v>45660</v>
          </cell>
          <cell r="J81">
            <v>300</v>
          </cell>
          <cell r="K81" t="str">
            <v>EKSKLUSIF</v>
          </cell>
        </row>
        <row r="82">
          <cell r="A82" t="str">
            <v>A0817</v>
          </cell>
          <cell r="B82" t="str">
            <v>Yola Valenia</v>
          </cell>
          <cell r="C82" t="str">
            <v>DELTA</v>
          </cell>
          <cell r="D82">
            <v>45658</v>
          </cell>
          <cell r="E82">
            <v>45717</v>
          </cell>
          <cell r="F82">
            <v>3</v>
          </cell>
          <cell r="G82">
            <v>45658</v>
          </cell>
          <cell r="H82">
            <v>1</v>
          </cell>
          <cell r="I82">
            <v>45660</v>
          </cell>
          <cell r="J82">
            <v>300</v>
          </cell>
          <cell r="K82" t="str">
            <v>EKSKLUSIF</v>
          </cell>
        </row>
        <row r="83">
          <cell r="A83" t="str">
            <v>A1280</v>
          </cell>
          <cell r="B83" t="str">
            <v>Paskha Aprilianingsih</v>
          </cell>
          <cell r="C83" t="str">
            <v>DELTA</v>
          </cell>
          <cell r="D83">
            <v>45658</v>
          </cell>
          <cell r="E83">
            <v>45717</v>
          </cell>
          <cell r="F83">
            <v>3</v>
          </cell>
          <cell r="G83">
            <v>45658</v>
          </cell>
          <cell r="H83">
            <v>1</v>
          </cell>
          <cell r="I83">
            <v>45660</v>
          </cell>
          <cell r="J83">
            <v>300</v>
          </cell>
          <cell r="K83" t="str">
            <v>EKSKLUSIF</v>
          </cell>
        </row>
        <row r="84">
          <cell r="A84" t="str">
            <v>A1215</v>
          </cell>
          <cell r="B84" t="str">
            <v>Esterina Kusumawati</v>
          </cell>
          <cell r="C84" t="str">
            <v>DELTA</v>
          </cell>
          <cell r="D84">
            <v>45658</v>
          </cell>
          <cell r="E84">
            <v>45717</v>
          </cell>
          <cell r="F84">
            <v>3</v>
          </cell>
          <cell r="G84">
            <v>45658</v>
          </cell>
          <cell r="H84">
            <v>1</v>
          </cell>
          <cell r="I84">
            <v>45660</v>
          </cell>
          <cell r="J84">
            <v>300</v>
          </cell>
          <cell r="K84" t="str">
            <v>EKSKLUSIF</v>
          </cell>
        </row>
        <row r="85">
          <cell r="A85" t="str">
            <v>A3754</v>
          </cell>
          <cell r="B85" t="str">
            <v>Firda Nur Karima</v>
          </cell>
          <cell r="C85" t="str">
            <v>DELTA</v>
          </cell>
          <cell r="D85">
            <v>45658</v>
          </cell>
          <cell r="E85">
            <v>45717</v>
          </cell>
          <cell r="F85">
            <v>3</v>
          </cell>
          <cell r="G85">
            <v>45658</v>
          </cell>
          <cell r="H85">
            <v>1</v>
          </cell>
          <cell r="I85">
            <v>45660</v>
          </cell>
          <cell r="J85">
            <v>300</v>
          </cell>
          <cell r="K85" t="str">
            <v>EKSKLUSIF</v>
          </cell>
        </row>
        <row r="86">
          <cell r="A86" t="str">
            <v>A0770</v>
          </cell>
          <cell r="B86" t="str">
            <v>ELZE ZULFANNY</v>
          </cell>
          <cell r="C86" t="str">
            <v>DELTA</v>
          </cell>
          <cell r="D86">
            <v>45658</v>
          </cell>
          <cell r="E86">
            <v>45717</v>
          </cell>
          <cell r="F86">
            <v>3</v>
          </cell>
          <cell r="G86">
            <v>45658</v>
          </cell>
          <cell r="H86">
            <v>1</v>
          </cell>
          <cell r="I86">
            <v>45660</v>
          </cell>
          <cell r="J86">
            <v>300</v>
          </cell>
          <cell r="K86" t="str">
            <v>EKSKLUSIF</v>
          </cell>
        </row>
        <row r="87">
          <cell r="A87" t="str">
            <v>A1766</v>
          </cell>
          <cell r="B87" t="str">
            <v>Elizabeth Paramita</v>
          </cell>
          <cell r="C87" t="str">
            <v>DELTA</v>
          </cell>
          <cell r="D87">
            <v>45658</v>
          </cell>
          <cell r="E87">
            <v>45717</v>
          </cell>
          <cell r="F87">
            <v>3</v>
          </cell>
          <cell r="G87">
            <v>45658</v>
          </cell>
          <cell r="H87">
            <v>1</v>
          </cell>
          <cell r="I87">
            <v>45660</v>
          </cell>
          <cell r="J87">
            <v>300</v>
          </cell>
          <cell r="K87" t="str">
            <v>EKSKLUSIF</v>
          </cell>
        </row>
        <row r="88">
          <cell r="A88" t="str">
            <v>A0830</v>
          </cell>
          <cell r="B88" t="str">
            <v>MARGI SURYANI</v>
          </cell>
          <cell r="C88" t="str">
            <v>DELTA</v>
          </cell>
          <cell r="D88">
            <v>45658</v>
          </cell>
          <cell r="E88">
            <v>45717</v>
          </cell>
          <cell r="F88">
            <v>3</v>
          </cell>
          <cell r="G88">
            <v>45658</v>
          </cell>
          <cell r="H88">
            <v>1</v>
          </cell>
          <cell r="I88">
            <v>45660</v>
          </cell>
          <cell r="J88">
            <v>300</v>
          </cell>
          <cell r="K88" t="str">
            <v>EKSKLUSIF</v>
          </cell>
        </row>
        <row r="89">
          <cell r="A89" t="str">
            <v>A3404</v>
          </cell>
          <cell r="B89" t="str">
            <v>AYU SUKMAWATI</v>
          </cell>
          <cell r="C89" t="str">
            <v>DELTA</v>
          </cell>
          <cell r="D89">
            <v>45658</v>
          </cell>
          <cell r="E89">
            <v>45717</v>
          </cell>
          <cell r="F89">
            <v>3</v>
          </cell>
          <cell r="G89">
            <v>45658</v>
          </cell>
          <cell r="H89">
            <v>1</v>
          </cell>
          <cell r="I89">
            <v>45660</v>
          </cell>
          <cell r="J89">
            <v>300</v>
          </cell>
          <cell r="K89" t="str">
            <v>EKSKLUSIF</v>
          </cell>
        </row>
        <row r="90">
          <cell r="A90" t="str">
            <v>A1774</v>
          </cell>
          <cell r="B90" t="str">
            <v>MARIA DEWI TIRTA PERWITA SARI</v>
          </cell>
          <cell r="C90" t="str">
            <v>DELTA</v>
          </cell>
          <cell r="D90">
            <v>45658</v>
          </cell>
          <cell r="E90">
            <v>45717</v>
          </cell>
          <cell r="F90">
            <v>3</v>
          </cell>
          <cell r="G90">
            <v>45658</v>
          </cell>
          <cell r="H90">
            <v>1</v>
          </cell>
          <cell r="I90">
            <v>45660</v>
          </cell>
          <cell r="J90">
            <v>300</v>
          </cell>
          <cell r="K90" t="str">
            <v>EKSKLUSIF</v>
          </cell>
        </row>
        <row r="91">
          <cell r="A91" t="str">
            <v>A0225</v>
          </cell>
          <cell r="B91" t="str">
            <v>RIZAL SAPUTRA</v>
          </cell>
          <cell r="C91" t="str">
            <v>DELTA</v>
          </cell>
          <cell r="D91">
            <v>45658</v>
          </cell>
          <cell r="E91">
            <v>45717</v>
          </cell>
          <cell r="F91">
            <v>3</v>
          </cell>
          <cell r="G91">
            <v>45658</v>
          </cell>
          <cell r="H91">
            <v>1</v>
          </cell>
          <cell r="I91">
            <v>45660</v>
          </cell>
          <cell r="J91">
            <v>300</v>
          </cell>
          <cell r="K91" t="str">
            <v>EKSKLUSIF</v>
          </cell>
        </row>
        <row r="92">
          <cell r="A92" t="str">
            <v>A1105</v>
          </cell>
          <cell r="B92" t="str">
            <v>ANISA NUR AINI</v>
          </cell>
          <cell r="C92" t="str">
            <v>DELTA</v>
          </cell>
          <cell r="D92">
            <v>45658</v>
          </cell>
          <cell r="E92">
            <v>45717</v>
          </cell>
          <cell r="F92">
            <v>3</v>
          </cell>
          <cell r="G92">
            <v>45658</v>
          </cell>
          <cell r="H92">
            <v>1</v>
          </cell>
          <cell r="I92">
            <v>45660</v>
          </cell>
          <cell r="J92">
            <v>300</v>
          </cell>
          <cell r="K92" t="str">
            <v>EKSKLUSIF</v>
          </cell>
        </row>
        <row r="93">
          <cell r="A93" t="str">
            <v>A3273</v>
          </cell>
          <cell r="B93" t="str">
            <v>BINTANG MUTIARAJATI</v>
          </cell>
          <cell r="C93" t="str">
            <v>DELTA</v>
          </cell>
          <cell r="D93">
            <v>45658</v>
          </cell>
          <cell r="E93">
            <v>45717</v>
          </cell>
          <cell r="F93">
            <v>3</v>
          </cell>
          <cell r="G93">
            <v>45658</v>
          </cell>
          <cell r="H93">
            <v>1</v>
          </cell>
          <cell r="I93">
            <v>45660</v>
          </cell>
          <cell r="J93">
            <v>300</v>
          </cell>
          <cell r="K93" t="str">
            <v>EKSKLUSIF</v>
          </cell>
        </row>
        <row r="94">
          <cell r="A94" t="str">
            <v>A2322</v>
          </cell>
          <cell r="B94" t="str">
            <v>Rosi Novi Lutfitasari</v>
          </cell>
          <cell r="C94" t="str">
            <v>DELTA</v>
          </cell>
          <cell r="D94">
            <v>45658</v>
          </cell>
          <cell r="E94">
            <v>45717</v>
          </cell>
          <cell r="F94">
            <v>3</v>
          </cell>
          <cell r="G94">
            <v>45658</v>
          </cell>
          <cell r="H94">
            <v>1</v>
          </cell>
          <cell r="I94">
            <v>45660</v>
          </cell>
          <cell r="J94">
            <v>300</v>
          </cell>
          <cell r="K94" t="str">
            <v>EKSKLUSIF</v>
          </cell>
        </row>
        <row r="95">
          <cell r="A95" t="str">
            <v>A1357</v>
          </cell>
          <cell r="B95" t="str">
            <v>Agnes Trinitas</v>
          </cell>
          <cell r="C95" t="str">
            <v>DELTA</v>
          </cell>
          <cell r="D95">
            <v>45658</v>
          </cell>
          <cell r="E95">
            <v>45717</v>
          </cell>
          <cell r="F95">
            <v>3</v>
          </cell>
          <cell r="G95">
            <v>45658</v>
          </cell>
          <cell r="H95">
            <v>1</v>
          </cell>
          <cell r="I95">
            <v>45660</v>
          </cell>
          <cell r="J95">
            <v>300</v>
          </cell>
          <cell r="K95" t="str">
            <v>EKSKLUSIF</v>
          </cell>
        </row>
        <row r="96">
          <cell r="A96" t="str">
            <v>A2255</v>
          </cell>
          <cell r="B96" t="str">
            <v>Eli Santi Sitohang</v>
          </cell>
          <cell r="C96" t="str">
            <v>DELTA</v>
          </cell>
          <cell r="D96">
            <v>45658</v>
          </cell>
          <cell r="E96">
            <v>45717</v>
          </cell>
          <cell r="F96">
            <v>3</v>
          </cell>
          <cell r="G96">
            <v>45658</v>
          </cell>
          <cell r="H96">
            <v>1</v>
          </cell>
          <cell r="I96">
            <v>45660</v>
          </cell>
          <cell r="J96">
            <v>300</v>
          </cell>
          <cell r="K96" t="str">
            <v>EKSKLUSIF</v>
          </cell>
        </row>
        <row r="97">
          <cell r="A97" t="str">
            <v>A3597</v>
          </cell>
          <cell r="B97" t="str">
            <v>Windi Ayuni Sijabat</v>
          </cell>
          <cell r="C97" t="str">
            <v>DELTA</v>
          </cell>
          <cell r="D97">
            <v>45658</v>
          </cell>
          <cell r="E97">
            <v>45717</v>
          </cell>
          <cell r="F97">
            <v>3</v>
          </cell>
          <cell r="G97">
            <v>45658</v>
          </cell>
          <cell r="H97">
            <v>1</v>
          </cell>
          <cell r="I97">
            <v>45660</v>
          </cell>
          <cell r="J97">
            <v>300</v>
          </cell>
          <cell r="K97" t="str">
            <v>EKSKLUSIF</v>
          </cell>
        </row>
        <row r="98">
          <cell r="A98" t="str">
            <v>A1096</v>
          </cell>
          <cell r="B98" t="str">
            <v>Nila Haqiqi</v>
          </cell>
          <cell r="C98" t="str">
            <v>DELTA</v>
          </cell>
          <cell r="D98">
            <v>45658</v>
          </cell>
          <cell r="E98">
            <v>45717</v>
          </cell>
          <cell r="F98">
            <v>3</v>
          </cell>
          <cell r="G98">
            <v>45658</v>
          </cell>
          <cell r="H98">
            <v>1</v>
          </cell>
          <cell r="I98">
            <v>45660</v>
          </cell>
          <cell r="J98">
            <v>300</v>
          </cell>
          <cell r="K98" t="str">
            <v>EKSKLUSIF</v>
          </cell>
        </row>
        <row r="99">
          <cell r="A99" t="str">
            <v>A0874</v>
          </cell>
          <cell r="B99" t="str">
            <v>Galih Mardiana</v>
          </cell>
          <cell r="C99" t="str">
            <v>DELTA</v>
          </cell>
          <cell r="D99">
            <v>45658</v>
          </cell>
          <cell r="E99">
            <v>45717</v>
          </cell>
          <cell r="F99">
            <v>3</v>
          </cell>
          <cell r="G99">
            <v>45658</v>
          </cell>
          <cell r="H99">
            <v>1</v>
          </cell>
          <cell r="I99">
            <v>45660</v>
          </cell>
          <cell r="J99">
            <v>300</v>
          </cell>
          <cell r="K99" t="str">
            <v>EKSKLUSIF</v>
          </cell>
        </row>
        <row r="100">
          <cell r="A100" t="str">
            <v>A1219</v>
          </cell>
          <cell r="B100" t="str">
            <v>AZIZ ALFISYAHRI</v>
          </cell>
          <cell r="C100" t="str">
            <v>DELTA</v>
          </cell>
          <cell r="D100">
            <v>45658</v>
          </cell>
          <cell r="E100">
            <v>45717</v>
          </cell>
          <cell r="F100">
            <v>3</v>
          </cell>
          <cell r="G100">
            <v>45658</v>
          </cell>
          <cell r="H100">
            <v>1</v>
          </cell>
          <cell r="I100">
            <v>45660</v>
          </cell>
          <cell r="J100">
            <v>300</v>
          </cell>
          <cell r="K100" t="str">
            <v>EKSKLUSIF</v>
          </cell>
        </row>
        <row r="101">
          <cell r="A101" t="str">
            <v>A1957</v>
          </cell>
          <cell r="B101" t="str">
            <v>FATIA</v>
          </cell>
          <cell r="C101" t="str">
            <v>DELTA</v>
          </cell>
          <cell r="D101">
            <v>45658</v>
          </cell>
          <cell r="E101">
            <v>45717</v>
          </cell>
          <cell r="F101">
            <v>3</v>
          </cell>
          <cell r="G101">
            <v>45658</v>
          </cell>
          <cell r="H101">
            <v>1</v>
          </cell>
          <cell r="I101">
            <v>45660</v>
          </cell>
          <cell r="J101">
            <v>300</v>
          </cell>
          <cell r="K101" t="str">
            <v>EKSKLUSIF</v>
          </cell>
        </row>
        <row r="102">
          <cell r="A102" t="str">
            <v>A1755</v>
          </cell>
          <cell r="B102" t="str">
            <v>TIFANI ADELIA SYAFITRI</v>
          </cell>
          <cell r="C102" t="str">
            <v>DELTA</v>
          </cell>
          <cell r="D102">
            <v>45658</v>
          </cell>
          <cell r="E102">
            <v>45717</v>
          </cell>
          <cell r="F102">
            <v>3</v>
          </cell>
          <cell r="G102">
            <v>45658</v>
          </cell>
          <cell r="H102">
            <v>1</v>
          </cell>
          <cell r="I102">
            <v>45660</v>
          </cell>
          <cell r="J102">
            <v>300</v>
          </cell>
          <cell r="K102" t="str">
            <v>EKSKLUSIF</v>
          </cell>
        </row>
        <row r="103">
          <cell r="A103" t="str">
            <v>A1841</v>
          </cell>
          <cell r="B103" t="str">
            <v>ADHINA PUTRIANA KUSUMAWATI</v>
          </cell>
          <cell r="C103" t="str">
            <v>DELTA</v>
          </cell>
          <cell r="D103">
            <v>45658</v>
          </cell>
          <cell r="E103">
            <v>45717</v>
          </cell>
          <cell r="F103">
            <v>3</v>
          </cell>
          <cell r="G103">
            <v>45658</v>
          </cell>
          <cell r="H103">
            <v>1</v>
          </cell>
          <cell r="I103">
            <v>45660</v>
          </cell>
          <cell r="J103">
            <v>300</v>
          </cell>
          <cell r="K103" t="str">
            <v>EKSKLUSIF</v>
          </cell>
        </row>
        <row r="104">
          <cell r="A104" t="str">
            <v>A1854</v>
          </cell>
          <cell r="B104" t="str">
            <v>SALSABILA OKTAVIMADIANA</v>
          </cell>
          <cell r="C104" t="str">
            <v>DELTA</v>
          </cell>
          <cell r="D104">
            <v>45658</v>
          </cell>
          <cell r="E104">
            <v>45717</v>
          </cell>
          <cell r="F104">
            <v>3</v>
          </cell>
          <cell r="G104">
            <v>45658</v>
          </cell>
          <cell r="H104">
            <v>1</v>
          </cell>
          <cell r="I104">
            <v>45660</v>
          </cell>
          <cell r="J104">
            <v>300</v>
          </cell>
          <cell r="K104" t="str">
            <v>EKSKLUSIF</v>
          </cell>
        </row>
        <row r="105">
          <cell r="A105" t="str">
            <v>A3599</v>
          </cell>
          <cell r="B105" t="str">
            <v>HANIFAH RAHMADHANI</v>
          </cell>
          <cell r="C105" t="str">
            <v>DELTA</v>
          </cell>
          <cell r="D105">
            <v>45658</v>
          </cell>
          <cell r="E105">
            <v>45717</v>
          </cell>
          <cell r="F105">
            <v>3</v>
          </cell>
          <cell r="G105">
            <v>45658</v>
          </cell>
          <cell r="H105">
            <v>1</v>
          </cell>
          <cell r="I105">
            <v>45660</v>
          </cell>
          <cell r="J105">
            <v>300</v>
          </cell>
          <cell r="K105" t="str">
            <v>EKSKLUSIF</v>
          </cell>
        </row>
        <row r="106">
          <cell r="A106" t="str">
            <v>A1531</v>
          </cell>
          <cell r="B106" t="str">
            <v>ERIN ALFINATA</v>
          </cell>
          <cell r="C106" t="str">
            <v>DELTA</v>
          </cell>
          <cell r="D106">
            <v>45658</v>
          </cell>
          <cell r="E106">
            <v>45717</v>
          </cell>
          <cell r="F106">
            <v>3</v>
          </cell>
          <cell r="G106">
            <v>45658</v>
          </cell>
          <cell r="H106">
            <v>1</v>
          </cell>
          <cell r="I106">
            <v>45660</v>
          </cell>
          <cell r="J106">
            <v>300</v>
          </cell>
          <cell r="K106" t="str">
            <v>EKSKLUSIF</v>
          </cell>
        </row>
        <row r="107">
          <cell r="A107" t="str">
            <v>A1232</v>
          </cell>
          <cell r="B107" t="str">
            <v>FIORENTINA BR SEBAYANG</v>
          </cell>
          <cell r="C107" t="str">
            <v>TEMA C2</v>
          </cell>
          <cell r="D107">
            <v>45505</v>
          </cell>
          <cell r="E107">
            <v>45658</v>
          </cell>
          <cell r="F107">
            <v>6</v>
          </cell>
          <cell r="G107">
            <v>45658</v>
          </cell>
          <cell r="H107">
            <v>6</v>
          </cell>
          <cell r="I107">
            <v>45814</v>
          </cell>
          <cell r="J107" t="str">
            <v>Rp1,600,000</v>
          </cell>
          <cell r="K107" t="str">
            <v>EKSKLUSIF</v>
          </cell>
        </row>
        <row r="108">
          <cell r="A108" t="str">
            <v>A0927</v>
          </cell>
          <cell r="B108" t="str">
            <v>INTAN AYU WARDANI</v>
          </cell>
          <cell r="C108" t="str">
            <v>TEMA C2</v>
          </cell>
          <cell r="D108">
            <v>45505</v>
          </cell>
          <cell r="E108">
            <v>45658</v>
          </cell>
          <cell r="F108">
            <v>6</v>
          </cell>
          <cell r="G108">
            <v>45658</v>
          </cell>
          <cell r="H108">
            <v>6</v>
          </cell>
          <cell r="I108">
            <v>45814</v>
          </cell>
          <cell r="J108" t="str">
            <v>Rp1,600,000</v>
          </cell>
          <cell r="K108" t="str">
            <v>EKSKLUSIF</v>
          </cell>
        </row>
        <row r="109">
          <cell r="A109" t="str">
            <v>A2702</v>
          </cell>
          <cell r="B109" t="str">
            <v>DILA FITRIANI</v>
          </cell>
          <cell r="C109" t="str">
            <v>TEMA C2</v>
          </cell>
          <cell r="D109">
            <v>45536</v>
          </cell>
          <cell r="E109">
            <v>45689</v>
          </cell>
          <cell r="F109">
            <v>6</v>
          </cell>
          <cell r="G109">
            <v>45658</v>
          </cell>
          <cell r="H109">
            <v>5</v>
          </cell>
          <cell r="I109">
            <v>45783</v>
          </cell>
          <cell r="J109">
            <v>500</v>
          </cell>
          <cell r="K109" t="str">
            <v>EKSKLUSIF</v>
          </cell>
        </row>
        <row r="110">
          <cell r="A110" t="str">
            <v>A4162</v>
          </cell>
          <cell r="B110" t="str">
            <v>FATHUL MUBAROQ</v>
          </cell>
          <cell r="C110" t="str">
            <v>TEMA C2</v>
          </cell>
          <cell r="D110">
            <v>45536</v>
          </cell>
          <cell r="E110">
            <v>45689</v>
          </cell>
          <cell r="F110">
            <v>6</v>
          </cell>
          <cell r="G110">
            <v>45658</v>
          </cell>
          <cell r="H110">
            <v>5</v>
          </cell>
          <cell r="I110">
            <v>45783</v>
          </cell>
          <cell r="J110">
            <v>500</v>
          </cell>
          <cell r="K110" t="str">
            <v>EKSKLUSIF</v>
          </cell>
        </row>
        <row r="111">
          <cell r="A111" t="str">
            <v>A3034</v>
          </cell>
          <cell r="B111" t="str">
            <v>MEYTIA EKA PUTRI</v>
          </cell>
          <cell r="C111" t="str">
            <v>TEMA C2</v>
          </cell>
          <cell r="D111">
            <v>45536</v>
          </cell>
          <cell r="E111">
            <v>45689</v>
          </cell>
          <cell r="F111">
            <v>6</v>
          </cell>
          <cell r="G111">
            <v>45658</v>
          </cell>
          <cell r="H111">
            <v>5</v>
          </cell>
          <cell r="I111">
            <v>45783</v>
          </cell>
          <cell r="J111">
            <v>500</v>
          </cell>
          <cell r="K111" t="str">
            <v>EKSKLUSIF</v>
          </cell>
        </row>
        <row r="112">
          <cell r="A112" t="str">
            <v>A4011</v>
          </cell>
          <cell r="B112" t="str">
            <v>MUHAMMAD FAJRIADY</v>
          </cell>
          <cell r="C112" t="str">
            <v>TEMA C2</v>
          </cell>
          <cell r="D112">
            <v>45536</v>
          </cell>
          <cell r="E112">
            <v>45689</v>
          </cell>
          <cell r="F112">
            <v>6</v>
          </cell>
          <cell r="G112">
            <v>45658</v>
          </cell>
          <cell r="H112">
            <v>5</v>
          </cell>
          <cell r="I112">
            <v>45783</v>
          </cell>
          <cell r="J112">
            <v>500</v>
          </cell>
          <cell r="K112" t="str">
            <v>EKSKLUSIF</v>
          </cell>
        </row>
        <row r="113">
          <cell r="A113" t="str">
            <v>A0786</v>
          </cell>
          <cell r="B113" t="str">
            <v>Arya Ardiansah</v>
          </cell>
          <cell r="C113" t="str">
            <v>TEMA C2</v>
          </cell>
          <cell r="D113">
            <v>45566</v>
          </cell>
          <cell r="E113">
            <v>45717</v>
          </cell>
          <cell r="F113">
            <v>6</v>
          </cell>
          <cell r="G113">
            <v>45658</v>
          </cell>
          <cell r="H113">
            <v>4</v>
          </cell>
          <cell r="I113">
            <v>45753</v>
          </cell>
          <cell r="J113">
            <v>400</v>
          </cell>
          <cell r="K113" t="str">
            <v>EKSKLUSIF</v>
          </cell>
        </row>
        <row r="114">
          <cell r="A114" t="str">
            <v>A1244</v>
          </cell>
          <cell r="B114" t="str">
            <v>SHOFIA NOVIANTI</v>
          </cell>
          <cell r="C114" t="str">
            <v>TEMA C2</v>
          </cell>
          <cell r="D114">
            <v>45597</v>
          </cell>
          <cell r="E114">
            <v>45658</v>
          </cell>
          <cell r="F114">
            <v>3</v>
          </cell>
          <cell r="G114">
            <v>45658</v>
          </cell>
          <cell r="H114">
            <v>3</v>
          </cell>
          <cell r="I114">
            <v>45719</v>
          </cell>
          <cell r="J114">
            <v>900</v>
          </cell>
          <cell r="K114" t="str">
            <v>EKSKLUSIF</v>
          </cell>
        </row>
        <row r="115">
          <cell r="A115" t="str">
            <v>A1059</v>
          </cell>
          <cell r="B115" t="str">
            <v>AZILA ZALWA</v>
          </cell>
          <cell r="C115" t="str">
            <v>TEMA C2</v>
          </cell>
          <cell r="D115">
            <v>45597</v>
          </cell>
          <cell r="E115">
            <v>45658</v>
          </cell>
          <cell r="F115">
            <v>3</v>
          </cell>
          <cell r="G115">
            <v>45658</v>
          </cell>
          <cell r="H115">
            <v>3</v>
          </cell>
          <cell r="I115">
            <v>45719</v>
          </cell>
          <cell r="J115">
            <v>900</v>
          </cell>
          <cell r="K115" t="str">
            <v>EKSKLUSIF</v>
          </cell>
        </row>
        <row r="116">
          <cell r="A116" t="str">
            <v>A3305</v>
          </cell>
          <cell r="B116" t="str">
            <v>ARIF NOVIANTO</v>
          </cell>
          <cell r="C116" t="str">
            <v>TEMA C2</v>
          </cell>
          <cell r="D116">
            <v>45597</v>
          </cell>
          <cell r="E116">
            <v>45658</v>
          </cell>
          <cell r="F116">
            <v>3</v>
          </cell>
          <cell r="G116">
            <v>45658</v>
          </cell>
          <cell r="H116">
            <v>3</v>
          </cell>
          <cell r="I116">
            <v>45719</v>
          </cell>
          <cell r="J116">
            <v>900</v>
          </cell>
          <cell r="K116" t="str">
            <v>EKSKLUSIF</v>
          </cell>
        </row>
        <row r="117">
          <cell r="A117" t="str">
            <v>A4024</v>
          </cell>
          <cell r="B117" t="str">
            <v>FITRIA NURUL</v>
          </cell>
          <cell r="C117" t="str">
            <v>TEMA C2</v>
          </cell>
          <cell r="D117">
            <v>45597</v>
          </cell>
          <cell r="E117">
            <v>45748</v>
          </cell>
          <cell r="F117">
            <v>6</v>
          </cell>
          <cell r="G117">
            <v>45658</v>
          </cell>
          <cell r="H117">
            <v>3</v>
          </cell>
          <cell r="I117">
            <v>45722</v>
          </cell>
          <cell r="J117">
            <v>400</v>
          </cell>
          <cell r="K117" t="str">
            <v>EKSKLUSIF</v>
          </cell>
        </row>
        <row r="118">
          <cell r="A118" t="str">
            <v>A4139</v>
          </cell>
          <cell r="B118" t="str">
            <v>KEYLA REISA IARA</v>
          </cell>
          <cell r="C118" t="str">
            <v>TEMA C2</v>
          </cell>
          <cell r="D118">
            <v>45597</v>
          </cell>
          <cell r="E118">
            <v>45658</v>
          </cell>
          <cell r="F118">
            <v>3</v>
          </cell>
          <cell r="G118">
            <v>45658</v>
          </cell>
          <cell r="H118">
            <v>3</v>
          </cell>
          <cell r="I118">
            <v>45719</v>
          </cell>
          <cell r="J118">
            <v>900</v>
          </cell>
          <cell r="K118" t="str">
            <v>EKSKLUSIF</v>
          </cell>
        </row>
        <row r="119">
          <cell r="A119" t="str">
            <v>A4285</v>
          </cell>
          <cell r="B119" t="str">
            <v>VINO MUJAHIDIN</v>
          </cell>
          <cell r="C119" t="str">
            <v>TEMA C2</v>
          </cell>
          <cell r="D119">
            <v>45597</v>
          </cell>
          <cell r="E119">
            <v>45658</v>
          </cell>
          <cell r="F119">
            <v>3</v>
          </cell>
          <cell r="G119">
            <v>45658</v>
          </cell>
          <cell r="H119">
            <v>3</v>
          </cell>
          <cell r="I119">
            <v>45719</v>
          </cell>
          <cell r="J119">
            <v>900</v>
          </cell>
          <cell r="K119" t="str">
            <v>EKSKLUSIF</v>
          </cell>
        </row>
        <row r="120">
          <cell r="A120" t="str">
            <v>A4273</v>
          </cell>
          <cell r="B120" t="str">
            <v>RUTH TRIS KRISTANTI</v>
          </cell>
          <cell r="C120" t="str">
            <v>TEMA C2</v>
          </cell>
          <cell r="D120">
            <v>45597</v>
          </cell>
          <cell r="E120">
            <v>45658</v>
          </cell>
          <cell r="F120">
            <v>3</v>
          </cell>
          <cell r="G120">
            <v>45658</v>
          </cell>
          <cell r="H120">
            <v>3</v>
          </cell>
          <cell r="I120">
            <v>45719</v>
          </cell>
          <cell r="J120">
            <v>900</v>
          </cell>
          <cell r="K120" t="str">
            <v>EKSKLUSIF</v>
          </cell>
        </row>
        <row r="121">
          <cell r="A121" t="str">
            <v>A0724</v>
          </cell>
          <cell r="B121" t="str">
            <v>RIZKY REYNALDI</v>
          </cell>
          <cell r="C121" t="str">
            <v>TEMA C2</v>
          </cell>
          <cell r="D121">
            <v>45597</v>
          </cell>
          <cell r="E121">
            <v>45658</v>
          </cell>
          <cell r="F121">
            <v>3</v>
          </cell>
          <cell r="G121">
            <v>45658</v>
          </cell>
          <cell r="H121">
            <v>3</v>
          </cell>
          <cell r="I121">
            <v>45719</v>
          </cell>
          <cell r="J121">
            <v>900</v>
          </cell>
          <cell r="K121" t="str">
            <v>EKSKLUSIF</v>
          </cell>
        </row>
        <row r="122">
          <cell r="A122" t="str">
            <v>A4367</v>
          </cell>
          <cell r="B122" t="str">
            <v>SISWI HARDIYANTI RUKMANA DEWI</v>
          </cell>
          <cell r="C122" t="str">
            <v>TEMA C2</v>
          </cell>
          <cell r="D122">
            <v>45597</v>
          </cell>
          <cell r="E122">
            <v>45658</v>
          </cell>
          <cell r="F122">
            <v>3</v>
          </cell>
          <cell r="G122">
            <v>45658</v>
          </cell>
          <cell r="H122">
            <v>3</v>
          </cell>
          <cell r="I122">
            <v>45719</v>
          </cell>
          <cell r="J122">
            <v>900</v>
          </cell>
          <cell r="K122" t="str">
            <v>EKSKLUSIF</v>
          </cell>
        </row>
        <row r="123">
          <cell r="A123" t="str">
            <v>A4341</v>
          </cell>
          <cell r="B123" t="str">
            <v>RIZA ULHIDAYAH H</v>
          </cell>
          <cell r="C123" t="str">
            <v>TEMA C2</v>
          </cell>
          <cell r="D123">
            <v>45597</v>
          </cell>
          <cell r="E123">
            <v>45748</v>
          </cell>
          <cell r="F123">
            <v>6</v>
          </cell>
          <cell r="G123">
            <v>45658</v>
          </cell>
          <cell r="H123">
            <v>3</v>
          </cell>
          <cell r="I123">
            <v>45722</v>
          </cell>
          <cell r="J123">
            <v>400</v>
          </cell>
          <cell r="K123" t="str">
            <v>EKSKLUSIF</v>
          </cell>
        </row>
        <row r="124">
          <cell r="A124" t="str">
            <v>A4366</v>
          </cell>
          <cell r="B124" t="str">
            <v>RISKA KRISTIANA</v>
          </cell>
          <cell r="C124" t="str">
            <v>TEMA C2</v>
          </cell>
          <cell r="D124">
            <v>45597</v>
          </cell>
          <cell r="E124">
            <v>45658</v>
          </cell>
          <cell r="F124">
            <v>3</v>
          </cell>
          <cell r="G124">
            <v>45658</v>
          </cell>
          <cell r="H124">
            <v>3</v>
          </cell>
          <cell r="I124">
            <v>45719</v>
          </cell>
          <cell r="J124">
            <v>900</v>
          </cell>
          <cell r="K124" t="str">
            <v>EKSKLUSIF</v>
          </cell>
        </row>
        <row r="125">
          <cell r="A125" t="str">
            <v>A1638</v>
          </cell>
          <cell r="B125" t="str">
            <v>ERNI DWI WIDYANTI</v>
          </cell>
          <cell r="C125" t="str">
            <v>TEMA C2</v>
          </cell>
          <cell r="D125">
            <v>45597</v>
          </cell>
          <cell r="E125">
            <v>45748</v>
          </cell>
          <cell r="F125">
            <v>6</v>
          </cell>
          <cell r="G125">
            <v>45658</v>
          </cell>
          <cell r="H125">
            <v>3</v>
          </cell>
          <cell r="I125">
            <v>45722</v>
          </cell>
          <cell r="J125">
            <v>400</v>
          </cell>
          <cell r="K125" t="str">
            <v>EKSKLUSIF</v>
          </cell>
        </row>
        <row r="126">
          <cell r="A126" t="str">
            <v>A4422</v>
          </cell>
          <cell r="B126" t="str">
            <v>NUR SABILA</v>
          </cell>
          <cell r="C126" t="str">
            <v>TEMA C2</v>
          </cell>
          <cell r="D126">
            <v>45627</v>
          </cell>
          <cell r="E126">
            <v>45689</v>
          </cell>
          <cell r="F126">
            <v>3</v>
          </cell>
          <cell r="G126">
            <v>45658</v>
          </cell>
          <cell r="H126">
            <v>2</v>
          </cell>
          <cell r="I126">
            <v>45691</v>
          </cell>
          <cell r="J126">
            <v>300</v>
          </cell>
          <cell r="K126" t="str">
            <v>EKSKLUSIF</v>
          </cell>
        </row>
        <row r="127">
          <cell r="A127" t="str">
            <v>A2072</v>
          </cell>
          <cell r="B127" t="str">
            <v>DIANA PUTERI</v>
          </cell>
          <cell r="C127" t="str">
            <v>TEMA C2</v>
          </cell>
          <cell r="D127">
            <v>45627</v>
          </cell>
          <cell r="E127">
            <v>45689</v>
          </cell>
          <cell r="F127">
            <v>3</v>
          </cell>
          <cell r="G127">
            <v>45658</v>
          </cell>
          <cell r="H127">
            <v>2</v>
          </cell>
          <cell r="I127">
            <v>45691</v>
          </cell>
          <cell r="J127">
            <v>300</v>
          </cell>
          <cell r="K127" t="str">
            <v>EKSKLUSIF</v>
          </cell>
        </row>
        <row r="128">
          <cell r="A128" t="str">
            <v>A2684</v>
          </cell>
          <cell r="B128" t="str">
            <v>DIMAS VERGIAWAN AFIAT</v>
          </cell>
          <cell r="C128" t="str">
            <v>TEMA C2</v>
          </cell>
          <cell r="D128">
            <v>45627</v>
          </cell>
          <cell r="E128">
            <v>45689</v>
          </cell>
          <cell r="F128">
            <v>3</v>
          </cell>
          <cell r="G128">
            <v>45658</v>
          </cell>
          <cell r="H128">
            <v>2</v>
          </cell>
          <cell r="I128">
            <v>45691</v>
          </cell>
          <cell r="J128">
            <v>300</v>
          </cell>
          <cell r="K128" t="str">
            <v>EKSKLUSIF</v>
          </cell>
        </row>
        <row r="129">
          <cell r="A129" t="str">
            <v>A0920</v>
          </cell>
          <cell r="B129" t="str">
            <v>HANGESTI RETNO UTARI</v>
          </cell>
          <cell r="C129" t="str">
            <v>TEMA C2</v>
          </cell>
          <cell r="D129">
            <v>45627</v>
          </cell>
          <cell r="E129">
            <v>45689</v>
          </cell>
          <cell r="F129">
            <v>3</v>
          </cell>
          <cell r="G129">
            <v>45658</v>
          </cell>
          <cell r="H129">
            <v>2</v>
          </cell>
          <cell r="I129">
            <v>45691</v>
          </cell>
          <cell r="J129">
            <v>300</v>
          </cell>
          <cell r="K129" t="str">
            <v>EKSKLUSIF</v>
          </cell>
        </row>
        <row r="130">
          <cell r="A130" t="str">
            <v>A0565</v>
          </cell>
          <cell r="B130" t="str">
            <v>PRADIPTA NIWAYANI</v>
          </cell>
          <cell r="C130" t="str">
            <v>TEMA C2</v>
          </cell>
          <cell r="D130">
            <v>45627</v>
          </cell>
          <cell r="E130">
            <v>45689</v>
          </cell>
          <cell r="F130">
            <v>3</v>
          </cell>
          <cell r="G130">
            <v>45658</v>
          </cell>
          <cell r="H130">
            <v>2</v>
          </cell>
          <cell r="I130">
            <v>45691</v>
          </cell>
          <cell r="J130">
            <v>300</v>
          </cell>
          <cell r="K130" t="str">
            <v>EKSKLUSIF</v>
          </cell>
        </row>
        <row r="131">
          <cell r="A131" t="str">
            <v>A4270</v>
          </cell>
          <cell r="B131" t="str">
            <v>DELLA OXZA</v>
          </cell>
          <cell r="C131" t="str">
            <v>TEMA C2</v>
          </cell>
          <cell r="D131">
            <v>45627</v>
          </cell>
          <cell r="E131">
            <v>45689</v>
          </cell>
          <cell r="F131">
            <v>3</v>
          </cell>
          <cell r="G131">
            <v>45658</v>
          </cell>
          <cell r="H131">
            <v>2</v>
          </cell>
          <cell r="I131">
            <v>45691</v>
          </cell>
          <cell r="J131">
            <v>300</v>
          </cell>
          <cell r="K131" t="str">
            <v>EKSKLUSIF</v>
          </cell>
        </row>
        <row r="132">
          <cell r="A132" t="str">
            <v>A3996</v>
          </cell>
          <cell r="B132" t="str">
            <v>JOANICA INTAN CAHYANDARI</v>
          </cell>
          <cell r="C132" t="str">
            <v>TEMA C2</v>
          </cell>
          <cell r="D132">
            <v>45627</v>
          </cell>
          <cell r="E132">
            <v>45689</v>
          </cell>
          <cell r="F132">
            <v>3</v>
          </cell>
          <cell r="G132">
            <v>45658</v>
          </cell>
          <cell r="H132">
            <v>2</v>
          </cell>
          <cell r="I132">
            <v>45691</v>
          </cell>
          <cell r="J132">
            <v>300</v>
          </cell>
          <cell r="K132" t="str">
            <v>EKSKLUSIF</v>
          </cell>
        </row>
        <row r="133">
          <cell r="A133" t="str">
            <v>A4363</v>
          </cell>
          <cell r="B133" t="str">
            <v>RINA IKA LESTARI</v>
          </cell>
          <cell r="C133" t="str">
            <v>TEMA C2</v>
          </cell>
          <cell r="D133">
            <v>45627</v>
          </cell>
          <cell r="E133">
            <v>45689</v>
          </cell>
          <cell r="F133">
            <v>3</v>
          </cell>
          <cell r="G133">
            <v>45658</v>
          </cell>
          <cell r="H133">
            <v>2</v>
          </cell>
          <cell r="I133">
            <v>45691</v>
          </cell>
          <cell r="J133">
            <v>300</v>
          </cell>
          <cell r="K133" t="str">
            <v>EKSKLUSIF</v>
          </cell>
        </row>
        <row r="134">
          <cell r="A134">
            <v>92628</v>
          </cell>
          <cell r="B134" t="str">
            <v>Nini Aulia Sari</v>
          </cell>
          <cell r="C134" t="str">
            <v>TEMA C2</v>
          </cell>
          <cell r="D134">
            <v>45627</v>
          </cell>
          <cell r="E134">
            <v>45689</v>
          </cell>
          <cell r="F134">
            <v>3</v>
          </cell>
          <cell r="G134">
            <v>45658</v>
          </cell>
          <cell r="H134">
            <v>2</v>
          </cell>
          <cell r="I134">
            <v>45691</v>
          </cell>
          <cell r="J134">
            <v>300</v>
          </cell>
          <cell r="K134" t="str">
            <v>EKSKLUSIF</v>
          </cell>
        </row>
        <row r="135">
          <cell r="A135" t="str">
            <v>A2705</v>
          </cell>
          <cell r="B135" t="str">
            <v>ANTONIA DESI ENDAH KRISTIYANTI</v>
          </cell>
          <cell r="C135" t="str">
            <v>TEMA C2</v>
          </cell>
          <cell r="D135">
            <v>45627</v>
          </cell>
          <cell r="E135">
            <v>45689</v>
          </cell>
          <cell r="F135">
            <v>3</v>
          </cell>
          <cell r="G135">
            <v>45658</v>
          </cell>
          <cell r="H135">
            <v>2</v>
          </cell>
          <cell r="I135">
            <v>45691</v>
          </cell>
          <cell r="J135">
            <v>300</v>
          </cell>
          <cell r="K135" t="str">
            <v>EKSKLUSIF</v>
          </cell>
        </row>
        <row r="136">
          <cell r="A136" t="str">
            <v>A4437</v>
          </cell>
          <cell r="B136" t="str">
            <v>MUHAMMAD ILZAM</v>
          </cell>
          <cell r="C136" t="str">
            <v>TEMA C2</v>
          </cell>
          <cell r="D136">
            <v>45627</v>
          </cell>
          <cell r="E136">
            <v>45689</v>
          </cell>
          <cell r="F136">
            <v>3</v>
          </cell>
          <cell r="G136">
            <v>45658</v>
          </cell>
          <cell r="H136">
            <v>2</v>
          </cell>
          <cell r="I136">
            <v>45691</v>
          </cell>
          <cell r="J136">
            <v>300</v>
          </cell>
          <cell r="K136" t="str">
            <v>EKSKLUSIF</v>
          </cell>
        </row>
        <row r="137">
          <cell r="A137" t="str">
            <v>A4441</v>
          </cell>
          <cell r="B137" t="str">
            <v>IRWANDA BUDI PANGESTU</v>
          </cell>
          <cell r="C137" t="str">
            <v>TEMA C2</v>
          </cell>
          <cell r="D137">
            <v>45627</v>
          </cell>
          <cell r="E137">
            <v>45689</v>
          </cell>
          <cell r="F137">
            <v>3</v>
          </cell>
          <cell r="G137">
            <v>45658</v>
          </cell>
          <cell r="H137">
            <v>2</v>
          </cell>
          <cell r="I137">
            <v>45691</v>
          </cell>
          <cell r="J137">
            <v>300</v>
          </cell>
          <cell r="K137" t="str">
            <v>EKSKLUSIF</v>
          </cell>
        </row>
        <row r="138">
          <cell r="A138" t="str">
            <v>A4364</v>
          </cell>
          <cell r="B138" t="str">
            <v>Muhammad Raihandra</v>
          </cell>
          <cell r="C138" t="str">
            <v>TEMA C2</v>
          </cell>
          <cell r="D138">
            <v>45627</v>
          </cell>
          <cell r="E138">
            <v>45689</v>
          </cell>
          <cell r="F138">
            <v>3</v>
          </cell>
          <cell r="G138">
            <v>45658</v>
          </cell>
          <cell r="H138">
            <v>2</v>
          </cell>
          <cell r="I138">
            <v>45691</v>
          </cell>
          <cell r="J138">
            <v>300</v>
          </cell>
          <cell r="K138" t="str">
            <v>EKSKLUSIF</v>
          </cell>
        </row>
        <row r="139">
          <cell r="A139" t="str">
            <v>A3766</v>
          </cell>
          <cell r="B139" t="str">
            <v>BESTFEBRI CHRISTY DAMERIA PAKPAHAN</v>
          </cell>
          <cell r="C139" t="str">
            <v>TEMA C2</v>
          </cell>
          <cell r="D139">
            <v>45627</v>
          </cell>
          <cell r="E139">
            <v>45689</v>
          </cell>
          <cell r="F139">
            <v>3</v>
          </cell>
          <cell r="G139">
            <v>45658</v>
          </cell>
          <cell r="H139">
            <v>2</v>
          </cell>
          <cell r="I139">
            <v>45691</v>
          </cell>
          <cell r="J139">
            <v>300</v>
          </cell>
          <cell r="K139" t="str">
            <v>EKSKLUSIF</v>
          </cell>
        </row>
        <row r="140">
          <cell r="A140" t="str">
            <v>A4276</v>
          </cell>
          <cell r="B140" t="str">
            <v>UMMI AISYATUL LATIFAH ASARO</v>
          </cell>
          <cell r="C140" t="str">
            <v>TEMA C2</v>
          </cell>
          <cell r="D140">
            <v>45627</v>
          </cell>
          <cell r="E140">
            <v>45689</v>
          </cell>
          <cell r="F140">
            <v>3</v>
          </cell>
          <cell r="G140">
            <v>45658</v>
          </cell>
          <cell r="H140">
            <v>2</v>
          </cell>
          <cell r="I140">
            <v>45691</v>
          </cell>
          <cell r="J140">
            <v>300</v>
          </cell>
          <cell r="K140" t="str">
            <v>EKSKLUSIF</v>
          </cell>
        </row>
        <row r="141">
          <cell r="A141" t="str">
            <v>A2014</v>
          </cell>
          <cell r="B141" t="str">
            <v>NUR ANISA</v>
          </cell>
          <cell r="C141" t="str">
            <v>TEMA C2</v>
          </cell>
          <cell r="D141">
            <v>45627</v>
          </cell>
          <cell r="E141">
            <v>45689</v>
          </cell>
          <cell r="F141">
            <v>3</v>
          </cell>
          <cell r="G141">
            <v>45658</v>
          </cell>
          <cell r="H141">
            <v>2</v>
          </cell>
          <cell r="I141">
            <v>45691</v>
          </cell>
          <cell r="J141">
            <v>300</v>
          </cell>
          <cell r="K141" t="str">
            <v>EKSKLUSIF</v>
          </cell>
        </row>
        <row r="142">
          <cell r="A142" t="str">
            <v>A4405</v>
          </cell>
          <cell r="B142" t="str">
            <v>SALWA AYU WIGATI</v>
          </cell>
          <cell r="C142" t="str">
            <v>TEMA C2</v>
          </cell>
          <cell r="D142">
            <v>45627</v>
          </cell>
          <cell r="E142">
            <v>45689</v>
          </cell>
          <cell r="F142">
            <v>3</v>
          </cell>
          <cell r="G142">
            <v>45658</v>
          </cell>
          <cell r="H142">
            <v>2</v>
          </cell>
          <cell r="I142">
            <v>45691</v>
          </cell>
          <cell r="J142">
            <v>300</v>
          </cell>
          <cell r="K142" t="str">
            <v>EKSKLUSIF</v>
          </cell>
        </row>
        <row r="143">
          <cell r="A143">
            <v>90118</v>
          </cell>
          <cell r="B143" t="str">
            <v>AGRESITABELA PURNANINGRUM</v>
          </cell>
          <cell r="C143" t="str">
            <v>TEMA C2</v>
          </cell>
          <cell r="D143">
            <v>45627</v>
          </cell>
          <cell r="E143">
            <v>45689</v>
          </cell>
          <cell r="F143">
            <v>3</v>
          </cell>
          <cell r="G143">
            <v>45658</v>
          </cell>
          <cell r="H143">
            <v>2</v>
          </cell>
          <cell r="I143">
            <v>45691</v>
          </cell>
          <cell r="J143">
            <v>300</v>
          </cell>
          <cell r="K143" t="str">
            <v>EKSKLUSIF</v>
          </cell>
        </row>
        <row r="144">
          <cell r="A144" t="str">
            <v>A0105</v>
          </cell>
          <cell r="B144" t="str">
            <v>SANDA IRIANTO</v>
          </cell>
          <cell r="C144" t="str">
            <v>TEMA C2</v>
          </cell>
          <cell r="D144">
            <v>45658</v>
          </cell>
          <cell r="E144">
            <v>45717</v>
          </cell>
          <cell r="F144">
            <v>3</v>
          </cell>
          <cell r="G144">
            <v>45658</v>
          </cell>
          <cell r="H144">
            <v>1</v>
          </cell>
          <cell r="I144">
            <v>45660</v>
          </cell>
          <cell r="J144">
            <v>300</v>
          </cell>
          <cell r="K144" t="str">
            <v>EKSKLUSIF</v>
          </cell>
        </row>
        <row r="145">
          <cell r="A145" t="str">
            <v>A3962</v>
          </cell>
          <cell r="B145" t="str">
            <v>SHIDDIQI DIQI</v>
          </cell>
          <cell r="C145" t="str">
            <v>TEMA C2</v>
          </cell>
          <cell r="D145">
            <v>45658</v>
          </cell>
          <cell r="E145">
            <v>45717</v>
          </cell>
          <cell r="F145">
            <v>3</v>
          </cell>
          <cell r="G145">
            <v>45658</v>
          </cell>
          <cell r="H145">
            <v>1</v>
          </cell>
          <cell r="I145">
            <v>45660</v>
          </cell>
          <cell r="J145">
            <v>300</v>
          </cell>
          <cell r="K145" t="str">
            <v>EKSKLUSIF</v>
          </cell>
        </row>
        <row r="146">
          <cell r="A146" t="str">
            <v>A1428</v>
          </cell>
          <cell r="B146" t="str">
            <v>RIFKA AYU PRADITA</v>
          </cell>
          <cell r="C146" t="str">
            <v>TEMA C2</v>
          </cell>
          <cell r="D146">
            <v>45658</v>
          </cell>
          <cell r="E146">
            <v>45717</v>
          </cell>
          <cell r="F146">
            <v>3</v>
          </cell>
          <cell r="G146">
            <v>45658</v>
          </cell>
          <cell r="H146">
            <v>1</v>
          </cell>
          <cell r="I146">
            <v>45660</v>
          </cell>
          <cell r="J146">
            <v>300</v>
          </cell>
          <cell r="K146" t="str">
            <v>EKSKLUSIF</v>
          </cell>
        </row>
        <row r="147">
          <cell r="A147" t="str">
            <v>A4369</v>
          </cell>
          <cell r="B147" t="str">
            <v>AULIA PUTRI WULANDARI</v>
          </cell>
          <cell r="C147" t="str">
            <v>TEMA C2</v>
          </cell>
          <cell r="D147">
            <v>45658</v>
          </cell>
          <cell r="E147">
            <v>45717</v>
          </cell>
          <cell r="F147">
            <v>3</v>
          </cell>
          <cell r="G147">
            <v>45658</v>
          </cell>
          <cell r="H147">
            <v>1</v>
          </cell>
          <cell r="I147">
            <v>45660</v>
          </cell>
          <cell r="J147">
            <v>300</v>
          </cell>
          <cell r="K147" t="str">
            <v>EKSKLUSIF</v>
          </cell>
        </row>
        <row r="148">
          <cell r="A148" t="str">
            <v>A3693</v>
          </cell>
          <cell r="B148" t="str">
            <v>LENSE SITOMPUL</v>
          </cell>
          <cell r="C148" t="str">
            <v>TEMA C2</v>
          </cell>
          <cell r="D148">
            <v>45658</v>
          </cell>
          <cell r="E148">
            <v>45717</v>
          </cell>
          <cell r="F148">
            <v>3</v>
          </cell>
          <cell r="G148">
            <v>45658</v>
          </cell>
          <cell r="H148">
            <v>1</v>
          </cell>
          <cell r="I148">
            <v>45660</v>
          </cell>
          <cell r="J148">
            <v>300</v>
          </cell>
          <cell r="K148" t="str">
            <v>EKSKLUSIF</v>
          </cell>
        </row>
        <row r="149">
          <cell r="A149" t="str">
            <v>A1250</v>
          </cell>
          <cell r="B149" t="str">
            <v>MAYANG PUTRI INANDA SARI</v>
          </cell>
          <cell r="C149" t="str">
            <v>TEMA C2</v>
          </cell>
          <cell r="D149">
            <v>45658</v>
          </cell>
          <cell r="E149">
            <v>45717</v>
          </cell>
          <cell r="F149">
            <v>3</v>
          </cell>
          <cell r="G149">
            <v>45658</v>
          </cell>
          <cell r="H149">
            <v>1</v>
          </cell>
          <cell r="I149">
            <v>45660</v>
          </cell>
          <cell r="J149">
            <v>300</v>
          </cell>
          <cell r="K149" t="str">
            <v>EKSKLUSIF</v>
          </cell>
        </row>
        <row r="150">
          <cell r="A150" t="str">
            <v>A1208</v>
          </cell>
          <cell r="B150" t="str">
            <v>RIYAN ISTIQOMAH</v>
          </cell>
          <cell r="C150" t="str">
            <v>TEMA C2</v>
          </cell>
          <cell r="D150">
            <v>45658</v>
          </cell>
          <cell r="E150">
            <v>45717</v>
          </cell>
          <cell r="F150">
            <v>3</v>
          </cell>
          <cell r="G150">
            <v>45658</v>
          </cell>
          <cell r="H150">
            <v>1</v>
          </cell>
          <cell r="I150">
            <v>45660</v>
          </cell>
          <cell r="J150">
            <v>300</v>
          </cell>
          <cell r="K150" t="str">
            <v>EKSKLUSIF</v>
          </cell>
        </row>
        <row r="151">
          <cell r="A151" t="str">
            <v>A0560</v>
          </cell>
          <cell r="B151" t="str">
            <v>MATHILDA EUNIKE ANDREA R</v>
          </cell>
          <cell r="C151" t="str">
            <v>TEMA C2</v>
          </cell>
          <cell r="D151">
            <v>45658</v>
          </cell>
          <cell r="E151">
            <v>45717</v>
          </cell>
          <cell r="F151">
            <v>3</v>
          </cell>
          <cell r="G151">
            <v>45658</v>
          </cell>
          <cell r="H151">
            <v>1</v>
          </cell>
          <cell r="I151">
            <v>45660</v>
          </cell>
          <cell r="J151">
            <v>300</v>
          </cell>
          <cell r="K151" t="str">
            <v>EKSKLUSIF</v>
          </cell>
        </row>
        <row r="152">
          <cell r="A152" t="str">
            <v>A2964</v>
          </cell>
          <cell r="B152" t="str">
            <v>AKHAYA ARSYOGA</v>
          </cell>
          <cell r="C152" t="str">
            <v>TEMA C2</v>
          </cell>
          <cell r="D152">
            <v>45658</v>
          </cell>
          <cell r="E152">
            <v>45717</v>
          </cell>
          <cell r="F152">
            <v>3</v>
          </cell>
          <cell r="G152">
            <v>45658</v>
          </cell>
          <cell r="H152">
            <v>1</v>
          </cell>
          <cell r="I152">
            <v>45660</v>
          </cell>
          <cell r="J152">
            <v>300</v>
          </cell>
          <cell r="K152" t="str">
            <v>EKSKLUSIF</v>
          </cell>
        </row>
        <row r="153">
          <cell r="A153" t="str">
            <v>A4050</v>
          </cell>
          <cell r="B153" t="str">
            <v>DITA PUSPITA SARI</v>
          </cell>
          <cell r="C153" t="str">
            <v>TEMA C2</v>
          </cell>
          <cell r="D153">
            <v>45658</v>
          </cell>
          <cell r="E153">
            <v>45717</v>
          </cell>
          <cell r="F153">
            <v>3</v>
          </cell>
          <cell r="G153">
            <v>45658</v>
          </cell>
          <cell r="H153">
            <v>1</v>
          </cell>
          <cell r="I153">
            <v>45660</v>
          </cell>
          <cell r="J153">
            <v>300</v>
          </cell>
          <cell r="K153" t="str">
            <v>EKSKLUSIF</v>
          </cell>
        </row>
        <row r="154">
          <cell r="A154" t="str">
            <v>A2300</v>
          </cell>
          <cell r="B154" t="str">
            <v>GRACE SIFRA</v>
          </cell>
          <cell r="C154" t="str">
            <v>TEMA C2</v>
          </cell>
          <cell r="D154">
            <v>45658</v>
          </cell>
          <cell r="E154">
            <v>45717</v>
          </cell>
          <cell r="F154">
            <v>3</v>
          </cell>
          <cell r="G154">
            <v>45658</v>
          </cell>
          <cell r="H154">
            <v>1</v>
          </cell>
          <cell r="I154">
            <v>45660</v>
          </cell>
          <cell r="J154">
            <v>300</v>
          </cell>
          <cell r="K154" t="str">
            <v>EKSKLUSIF</v>
          </cell>
        </row>
        <row r="155">
          <cell r="A155" t="str">
            <v>A4471</v>
          </cell>
          <cell r="B155" t="str">
            <v>DWIYAN MAHARANI MUTIARA FIRDAUS</v>
          </cell>
          <cell r="C155" t="str">
            <v>TEMA C2</v>
          </cell>
          <cell r="D155">
            <v>45658</v>
          </cell>
          <cell r="E155">
            <v>45809</v>
          </cell>
          <cell r="F155">
            <v>6</v>
          </cell>
          <cell r="G155">
            <v>45658</v>
          </cell>
          <cell r="H155">
            <v>1</v>
          </cell>
          <cell r="I155">
            <v>45663</v>
          </cell>
          <cell r="J155">
            <v>300</v>
          </cell>
          <cell r="K155" t="str">
            <v>EKSKLUSIF</v>
          </cell>
        </row>
        <row r="156">
          <cell r="A156" t="str">
            <v>A1409</v>
          </cell>
          <cell r="B156" t="str">
            <v>YULIANA</v>
          </cell>
          <cell r="C156" t="str">
            <v>TEMA C2</v>
          </cell>
          <cell r="D156">
            <v>45658</v>
          </cell>
          <cell r="E156">
            <v>45717</v>
          </cell>
          <cell r="F156">
            <v>3</v>
          </cell>
          <cell r="G156">
            <v>45658</v>
          </cell>
          <cell r="H156">
            <v>1</v>
          </cell>
          <cell r="I156">
            <v>45660</v>
          </cell>
          <cell r="J156">
            <v>300</v>
          </cell>
          <cell r="K156" t="str">
            <v>EKSKLUSIF</v>
          </cell>
        </row>
        <row r="157">
          <cell r="A157" t="str">
            <v>A4470</v>
          </cell>
          <cell r="B157" t="str">
            <v>Syarifatul Mukaromah</v>
          </cell>
          <cell r="C157" t="str">
            <v>TEMA C2</v>
          </cell>
          <cell r="D157">
            <v>45658</v>
          </cell>
          <cell r="E157">
            <v>45717</v>
          </cell>
          <cell r="F157">
            <v>3</v>
          </cell>
          <cell r="G157">
            <v>45658</v>
          </cell>
          <cell r="H157">
            <v>1</v>
          </cell>
          <cell r="I157">
            <v>45660</v>
          </cell>
          <cell r="J157">
            <v>300</v>
          </cell>
          <cell r="K157" t="str">
            <v>EKSKLUSIF</v>
          </cell>
        </row>
        <row r="158">
          <cell r="A158" t="str">
            <v>A2369</v>
          </cell>
          <cell r="B158" t="str">
            <v>ANIS DIANA SARI</v>
          </cell>
          <cell r="C158" t="str">
            <v>TEMA C2</v>
          </cell>
          <cell r="D158">
            <v>45658</v>
          </cell>
          <cell r="E158">
            <v>45717</v>
          </cell>
          <cell r="F158">
            <v>3</v>
          </cell>
          <cell r="G158">
            <v>45658</v>
          </cell>
          <cell r="H158">
            <v>1</v>
          </cell>
          <cell r="I158">
            <v>45660</v>
          </cell>
          <cell r="J158">
            <v>300</v>
          </cell>
          <cell r="K158" t="str">
            <v>EKSKLUSIF</v>
          </cell>
        </row>
        <row r="159">
          <cell r="A159" t="str">
            <v>A4089</v>
          </cell>
          <cell r="B159" t="str">
            <v>ADI FIRMANSYAH</v>
          </cell>
          <cell r="C159" t="str">
            <v>TEMA C2</v>
          </cell>
          <cell r="D159">
            <v>45658</v>
          </cell>
          <cell r="E159">
            <v>45717</v>
          </cell>
          <cell r="F159">
            <v>3</v>
          </cell>
          <cell r="G159">
            <v>45658</v>
          </cell>
          <cell r="H159">
            <v>1</v>
          </cell>
          <cell r="I159">
            <v>45660</v>
          </cell>
          <cell r="J159">
            <v>300</v>
          </cell>
          <cell r="K159" t="str">
            <v>EKSKLUSIF</v>
          </cell>
        </row>
        <row r="160">
          <cell r="A160">
            <v>92347</v>
          </cell>
          <cell r="B160" t="str">
            <v>RAHMAD SABTONO</v>
          </cell>
          <cell r="C160" t="str">
            <v>TEMA C2</v>
          </cell>
          <cell r="D160">
            <v>45658</v>
          </cell>
          <cell r="E160">
            <v>45809</v>
          </cell>
          <cell r="F160">
            <v>6</v>
          </cell>
          <cell r="G160">
            <v>45658</v>
          </cell>
          <cell r="H160">
            <v>1</v>
          </cell>
          <cell r="I160">
            <v>45663</v>
          </cell>
          <cell r="J160">
            <v>300</v>
          </cell>
          <cell r="K160" t="str">
            <v>EKSKLUSIF</v>
          </cell>
        </row>
        <row r="161">
          <cell r="A161" t="str">
            <v>A3815</v>
          </cell>
          <cell r="B161" t="str">
            <v>ANDREANE AMARISSA</v>
          </cell>
          <cell r="C161" t="str">
            <v>TEMA C2</v>
          </cell>
          <cell r="D161">
            <v>45658</v>
          </cell>
          <cell r="E161">
            <v>45717</v>
          </cell>
          <cell r="F161">
            <v>3</v>
          </cell>
          <cell r="G161">
            <v>45658</v>
          </cell>
          <cell r="H161">
            <v>1</v>
          </cell>
          <cell r="I161">
            <v>45660</v>
          </cell>
          <cell r="J161">
            <v>300</v>
          </cell>
          <cell r="K161" t="str">
            <v>EKSKLUSIF</v>
          </cell>
        </row>
        <row r="162">
          <cell r="A162" t="str">
            <v>A2574</v>
          </cell>
          <cell r="B162" t="str">
            <v>JATU ASTRI PRADISTA</v>
          </cell>
          <cell r="C162" t="str">
            <v>TEMA C2</v>
          </cell>
          <cell r="D162">
            <v>45658</v>
          </cell>
          <cell r="E162">
            <v>45717</v>
          </cell>
          <cell r="F162">
            <v>3</v>
          </cell>
          <cell r="G162">
            <v>45658</v>
          </cell>
          <cell r="H162">
            <v>1</v>
          </cell>
          <cell r="I162">
            <v>45660</v>
          </cell>
          <cell r="J162">
            <v>300</v>
          </cell>
          <cell r="K162" t="str">
            <v>EKSKLUSIF</v>
          </cell>
        </row>
        <row r="163">
          <cell r="A163" t="str">
            <v>A3216</v>
          </cell>
          <cell r="B163" t="str">
            <v>INTAN KHOIRUNISA FEBILIANA</v>
          </cell>
          <cell r="C163" t="str">
            <v>TEMA C2</v>
          </cell>
          <cell r="D163">
            <v>45658</v>
          </cell>
          <cell r="E163">
            <v>45717</v>
          </cell>
          <cell r="F163">
            <v>3</v>
          </cell>
          <cell r="G163">
            <v>45658</v>
          </cell>
          <cell r="H163">
            <v>1</v>
          </cell>
          <cell r="I163">
            <v>45660</v>
          </cell>
          <cell r="J163">
            <v>300</v>
          </cell>
          <cell r="K163" t="str">
            <v>EKSKLUSIF</v>
          </cell>
        </row>
        <row r="164">
          <cell r="A164" t="str">
            <v>A1407</v>
          </cell>
          <cell r="B164" t="str">
            <v>Hardini Komalasari</v>
          </cell>
          <cell r="C164" t="str">
            <v>TEMA C2</v>
          </cell>
          <cell r="D164">
            <v>45658</v>
          </cell>
          <cell r="E164">
            <v>45717</v>
          </cell>
          <cell r="F164">
            <v>3</v>
          </cell>
          <cell r="G164">
            <v>45658</v>
          </cell>
          <cell r="H164">
            <v>1</v>
          </cell>
          <cell r="I164">
            <v>45660</v>
          </cell>
          <cell r="J164">
            <v>300</v>
          </cell>
          <cell r="K164" t="str">
            <v>EKSKLUSIF</v>
          </cell>
        </row>
        <row r="165">
          <cell r="A165" t="str">
            <v>A0911</v>
          </cell>
          <cell r="B165" t="str">
            <v>ENGELINA GALUH WINDIASARI</v>
          </cell>
          <cell r="C165" t="str">
            <v>TEMA C2</v>
          </cell>
          <cell r="D165">
            <v>45658</v>
          </cell>
          <cell r="E165">
            <v>45809</v>
          </cell>
          <cell r="F165">
            <v>6</v>
          </cell>
          <cell r="G165">
            <v>45658</v>
          </cell>
          <cell r="H165">
            <v>1</v>
          </cell>
          <cell r="I165">
            <v>45663</v>
          </cell>
          <cell r="J165">
            <v>300</v>
          </cell>
          <cell r="K165" t="str">
            <v>EKSKLUSIF</v>
          </cell>
        </row>
        <row r="166">
          <cell r="A166" t="str">
            <v>A2604</v>
          </cell>
          <cell r="B166" t="str">
            <v>Yusridah Lubis</v>
          </cell>
          <cell r="C166" t="str">
            <v>TEMA C2</v>
          </cell>
          <cell r="D166">
            <v>45658</v>
          </cell>
          <cell r="E166">
            <v>45717</v>
          </cell>
          <cell r="F166">
            <v>3</v>
          </cell>
          <cell r="G166">
            <v>45658</v>
          </cell>
          <cell r="H166">
            <v>1</v>
          </cell>
          <cell r="I166">
            <v>45660</v>
          </cell>
          <cell r="J166">
            <v>300</v>
          </cell>
          <cell r="K166" t="str">
            <v>EKSKLUSIF</v>
          </cell>
        </row>
        <row r="167">
          <cell r="A167" t="str">
            <v>A3510</v>
          </cell>
          <cell r="B167" t="str">
            <v>ANNISA FADYA</v>
          </cell>
          <cell r="C167" t="str">
            <v>TEMA C2</v>
          </cell>
          <cell r="D167">
            <v>45658</v>
          </cell>
          <cell r="E167">
            <v>45717</v>
          </cell>
          <cell r="F167">
            <v>3</v>
          </cell>
          <cell r="G167">
            <v>45658</v>
          </cell>
          <cell r="H167">
            <v>1</v>
          </cell>
          <cell r="I167">
            <v>45660</v>
          </cell>
          <cell r="J167">
            <v>300</v>
          </cell>
          <cell r="K167" t="str">
            <v>EKSKLUSIF</v>
          </cell>
        </row>
        <row r="168">
          <cell r="A168" t="str">
            <v>A3220</v>
          </cell>
          <cell r="B168" t="str">
            <v>MUHAMAD AGUNG GUMELAR</v>
          </cell>
          <cell r="C168" t="str">
            <v>TEMA C2</v>
          </cell>
          <cell r="D168">
            <v>45658</v>
          </cell>
          <cell r="E168">
            <v>45717</v>
          </cell>
          <cell r="F168">
            <v>3</v>
          </cell>
          <cell r="G168">
            <v>45658</v>
          </cell>
          <cell r="H168">
            <v>1</v>
          </cell>
          <cell r="I168">
            <v>45660</v>
          </cell>
          <cell r="J168">
            <v>300</v>
          </cell>
          <cell r="K168" t="str">
            <v>EKSKLUSIF</v>
          </cell>
        </row>
        <row r="169">
          <cell r="A169">
            <v>92192</v>
          </cell>
          <cell r="B169" t="str">
            <v>Bima Bagaskara</v>
          </cell>
          <cell r="C169" t="str">
            <v>TEMA C2</v>
          </cell>
          <cell r="D169">
            <v>45658</v>
          </cell>
          <cell r="E169">
            <v>45717</v>
          </cell>
          <cell r="F169">
            <v>3</v>
          </cell>
          <cell r="G169">
            <v>45658</v>
          </cell>
          <cell r="H169">
            <v>1</v>
          </cell>
          <cell r="I169">
            <v>45660</v>
          </cell>
          <cell r="J169">
            <v>300</v>
          </cell>
          <cell r="K169" t="str">
            <v>EKSKLUSIF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TEMA C1"/>
      <sheetName val="TEMA C2"/>
      <sheetName val="TEMA C3"/>
      <sheetName val="TEMA HAJI"/>
      <sheetName val="PD"/>
      <sheetName val="AAV"/>
      <sheetName val="GC"/>
      <sheetName val="RVO"/>
      <sheetName val="EKS"/>
      <sheetName val="SBPV"/>
      <sheetName val="AKTIF"/>
      <sheetName val="DATABASE"/>
      <sheetName val="Sheet1"/>
      <sheetName val="NEW DATABASE"/>
      <sheetName val="KURANG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NPK</v>
          </cell>
          <cell r="B1" t="str">
            <v>NAMA</v>
          </cell>
          <cell r="C1" t="str">
            <v>POSISI</v>
          </cell>
          <cell r="D1" t="str">
            <v>START</v>
          </cell>
          <cell r="E1" t="str">
            <v>FINISH</v>
          </cell>
          <cell r="F1" t="str">
            <v>PERIODE</v>
          </cell>
          <cell r="G1" t="str">
            <v>BULAN INI</v>
          </cell>
          <cell r="H1" t="str">
            <v>BULAN BERJALAN</v>
          </cell>
          <cell r="I1" t="str">
            <v>BULAN EKSLUSIF</v>
          </cell>
          <cell r="J1" t="str">
            <v>RUPIAH</v>
          </cell>
          <cell r="K1">
            <v>0</v>
          </cell>
        </row>
        <row r="2">
          <cell r="A2" t="str">
            <v>A0349</v>
          </cell>
          <cell r="B2" t="str">
            <v>Ahmad Zainal Arifin</v>
          </cell>
          <cell r="C2" t="str">
            <v>AAV</v>
          </cell>
          <cell r="D2">
            <v>45536</v>
          </cell>
          <cell r="E2">
            <v>45689</v>
          </cell>
          <cell r="F2">
            <v>6</v>
          </cell>
          <cell r="G2">
            <v>45689</v>
          </cell>
          <cell r="H2">
            <v>6</v>
          </cell>
          <cell r="I2">
            <v>45814</v>
          </cell>
          <cell r="J2">
            <v>1600000</v>
          </cell>
          <cell r="K2" t="str">
            <v>EKSKLUSIF</v>
          </cell>
        </row>
        <row r="3">
          <cell r="A3" t="str">
            <v>A2873</v>
          </cell>
          <cell r="B3" t="str">
            <v>CHRISTOPHER LAKSAWANA</v>
          </cell>
          <cell r="C3" t="str">
            <v>AAV</v>
          </cell>
          <cell r="D3">
            <v>45536</v>
          </cell>
          <cell r="E3">
            <v>45689</v>
          </cell>
          <cell r="F3">
            <v>6</v>
          </cell>
          <cell r="G3">
            <v>45689</v>
          </cell>
          <cell r="H3">
            <v>6</v>
          </cell>
          <cell r="I3">
            <v>45814</v>
          </cell>
          <cell r="J3">
            <v>1600000</v>
          </cell>
          <cell r="K3" t="str">
            <v>EKSKLUSIF</v>
          </cell>
        </row>
        <row r="4">
          <cell r="A4" t="str">
            <v>A2066</v>
          </cell>
          <cell r="B4" t="str">
            <v>YULIANT EFENDI</v>
          </cell>
          <cell r="C4" t="str">
            <v>AAV</v>
          </cell>
          <cell r="D4" t="str">
            <v>Okt 2024</v>
          </cell>
          <cell r="E4">
            <v>45717</v>
          </cell>
          <cell r="F4">
            <v>6</v>
          </cell>
          <cell r="G4">
            <v>45689</v>
          </cell>
          <cell r="H4">
            <v>5</v>
          </cell>
          <cell r="I4">
            <v>45783</v>
          </cell>
          <cell r="J4">
            <v>500000</v>
          </cell>
          <cell r="K4" t="str">
            <v>EKSKLUSIF</v>
          </cell>
        </row>
        <row r="5">
          <cell r="A5" t="str">
            <v>A2383</v>
          </cell>
          <cell r="B5" t="str">
            <v>RYSMA NUR HIDAYAH</v>
          </cell>
          <cell r="C5" t="str">
            <v>SBPV</v>
          </cell>
          <cell r="D5" t="str">
            <v>Okt 24</v>
          </cell>
          <cell r="E5">
            <v>45717</v>
          </cell>
          <cell r="F5">
            <v>6</v>
          </cell>
          <cell r="G5">
            <v>45689</v>
          </cell>
          <cell r="H5">
            <v>5</v>
          </cell>
          <cell r="I5">
            <v>45783</v>
          </cell>
          <cell r="J5">
            <v>500000</v>
          </cell>
          <cell r="K5" t="str">
            <v>EKSKLUSIF</v>
          </cell>
        </row>
        <row r="6">
          <cell r="A6" t="str">
            <v>A1971</v>
          </cell>
          <cell r="B6" t="str">
            <v>ANGGI BEATRIKS SERAN</v>
          </cell>
          <cell r="C6" t="str">
            <v>SBPV</v>
          </cell>
          <cell r="D6" t="str">
            <v>Okt 24</v>
          </cell>
          <cell r="E6">
            <v>45717</v>
          </cell>
          <cell r="F6">
            <v>6</v>
          </cell>
          <cell r="G6">
            <v>45689</v>
          </cell>
          <cell r="H6">
            <v>5</v>
          </cell>
          <cell r="I6">
            <v>45783</v>
          </cell>
          <cell r="J6">
            <v>500000</v>
          </cell>
          <cell r="K6" t="str">
            <v>EKSKLUSIF</v>
          </cell>
        </row>
        <row r="7">
          <cell r="A7" t="str">
            <v>A2001</v>
          </cell>
          <cell r="B7" t="str">
            <v>M MENTARI GAGAT RAYNA</v>
          </cell>
          <cell r="C7" t="str">
            <v>SBPV</v>
          </cell>
          <cell r="D7" t="str">
            <v>Okt 24</v>
          </cell>
          <cell r="E7">
            <v>45717</v>
          </cell>
          <cell r="F7">
            <v>6</v>
          </cell>
          <cell r="G7">
            <v>45689</v>
          </cell>
          <cell r="H7">
            <v>5</v>
          </cell>
          <cell r="I7">
            <v>45783</v>
          </cell>
          <cell r="J7">
            <v>500000</v>
          </cell>
          <cell r="K7" t="str">
            <v>EKSKLUSIF</v>
          </cell>
        </row>
        <row r="8">
          <cell r="A8">
            <v>92175</v>
          </cell>
          <cell r="B8" t="str">
            <v>AYU AMELIA RESANTI</v>
          </cell>
          <cell r="C8" t="str">
            <v>SBPV</v>
          </cell>
          <cell r="D8">
            <v>45597</v>
          </cell>
          <cell r="E8">
            <v>45748</v>
          </cell>
          <cell r="F8">
            <v>6</v>
          </cell>
          <cell r="G8">
            <v>45689</v>
          </cell>
          <cell r="H8">
            <v>4</v>
          </cell>
          <cell r="I8">
            <v>45753</v>
          </cell>
          <cell r="J8">
            <v>400000</v>
          </cell>
          <cell r="K8" t="str">
            <v>EKSKLUSIF</v>
          </cell>
        </row>
        <row r="9">
          <cell r="A9" t="str">
            <v>A2924</v>
          </cell>
          <cell r="B9" t="str">
            <v>IRA EVELIN SIHALOHO</v>
          </cell>
          <cell r="C9" t="str">
            <v>SBPV</v>
          </cell>
          <cell r="D9" t="str">
            <v>Des 24</v>
          </cell>
          <cell r="E9" t="str">
            <v>Mei  2025</v>
          </cell>
          <cell r="F9">
            <v>6</v>
          </cell>
          <cell r="G9">
            <v>45689</v>
          </cell>
          <cell r="H9">
            <v>3</v>
          </cell>
          <cell r="I9">
            <v>45722</v>
          </cell>
          <cell r="J9">
            <v>400000</v>
          </cell>
          <cell r="K9" t="str">
            <v>EKSKLUSIF</v>
          </cell>
        </row>
        <row r="10">
          <cell r="A10" t="str">
            <v>A1952</v>
          </cell>
          <cell r="B10" t="str">
            <v>LAURENSIUS AXEL RADITYA PRADANA</v>
          </cell>
          <cell r="C10" t="str">
            <v>RVO</v>
          </cell>
          <cell r="D10">
            <v>45536</v>
          </cell>
          <cell r="E10">
            <v>45689</v>
          </cell>
          <cell r="F10">
            <v>6</v>
          </cell>
          <cell r="G10">
            <v>45689</v>
          </cell>
          <cell r="H10">
            <v>6</v>
          </cell>
          <cell r="I10">
            <v>45814</v>
          </cell>
          <cell r="J10">
            <v>1600000</v>
          </cell>
          <cell r="K10" t="str">
            <v>EKSKLUSIF</v>
          </cell>
        </row>
        <row r="11">
          <cell r="A11">
            <v>92694</v>
          </cell>
          <cell r="B11" t="str">
            <v>Wahyu Nugroho</v>
          </cell>
          <cell r="C11" t="str">
            <v>RVO</v>
          </cell>
          <cell r="D11">
            <v>45536</v>
          </cell>
          <cell r="E11">
            <v>45689</v>
          </cell>
          <cell r="F11">
            <v>6</v>
          </cell>
          <cell r="G11">
            <v>45689</v>
          </cell>
          <cell r="H11">
            <v>6</v>
          </cell>
          <cell r="I11">
            <v>45814</v>
          </cell>
          <cell r="J11">
            <v>1600000</v>
          </cell>
          <cell r="K11" t="str">
            <v>EKSKLUSIF</v>
          </cell>
        </row>
        <row r="12">
          <cell r="A12" t="str">
            <v>A3442</v>
          </cell>
          <cell r="B12" t="str">
            <v>IRFAN FEBRIYANTORO</v>
          </cell>
          <cell r="C12" t="str">
            <v>RVO</v>
          </cell>
          <cell r="D12" t="str">
            <v>Okt 2024</v>
          </cell>
          <cell r="E12">
            <v>45717</v>
          </cell>
          <cell r="F12">
            <v>6</v>
          </cell>
          <cell r="G12">
            <v>45689</v>
          </cell>
          <cell r="H12">
            <v>5</v>
          </cell>
          <cell r="I12">
            <v>45783</v>
          </cell>
          <cell r="J12">
            <v>500000</v>
          </cell>
          <cell r="K12" t="str">
            <v>EKSKLUSIF</v>
          </cell>
        </row>
        <row r="13">
          <cell r="A13" t="str">
            <v>A0072</v>
          </cell>
          <cell r="B13" t="str">
            <v>Rahmad Dwi Adrian</v>
          </cell>
          <cell r="C13" t="str">
            <v>RVO</v>
          </cell>
          <cell r="D13" t="str">
            <v>Okt 2024</v>
          </cell>
          <cell r="E13">
            <v>45717</v>
          </cell>
          <cell r="F13">
            <v>6</v>
          </cell>
          <cell r="G13">
            <v>45689</v>
          </cell>
          <cell r="H13">
            <v>5</v>
          </cell>
          <cell r="I13">
            <v>45783</v>
          </cell>
          <cell r="J13">
            <v>500000</v>
          </cell>
          <cell r="K13" t="str">
            <v>EKSKLUSIF</v>
          </cell>
        </row>
        <row r="14">
          <cell r="A14">
            <v>92717</v>
          </cell>
          <cell r="B14" t="str">
            <v>Gresmilen Bilgis</v>
          </cell>
          <cell r="C14" t="str">
            <v>RVO</v>
          </cell>
          <cell r="D14">
            <v>45597</v>
          </cell>
          <cell r="E14">
            <v>45717</v>
          </cell>
          <cell r="F14">
            <v>3</v>
          </cell>
          <cell r="G14">
            <v>45689</v>
          </cell>
          <cell r="H14">
            <v>4</v>
          </cell>
          <cell r="I14">
            <v>45750</v>
          </cell>
          <cell r="J14">
            <v>900000</v>
          </cell>
          <cell r="K14" t="str">
            <v>EKSKLUSIF</v>
          </cell>
        </row>
        <row r="15">
          <cell r="A15">
            <v>90933</v>
          </cell>
          <cell r="B15" t="str">
            <v>REZA DESTI VAUZIA</v>
          </cell>
          <cell r="C15" t="str">
            <v>RVO</v>
          </cell>
          <cell r="D15" t="str">
            <v>Des 2024</v>
          </cell>
          <cell r="E15">
            <v>45689</v>
          </cell>
          <cell r="F15">
            <v>3</v>
          </cell>
          <cell r="G15">
            <v>45689</v>
          </cell>
          <cell r="H15">
            <v>3</v>
          </cell>
          <cell r="I15">
            <v>45719</v>
          </cell>
          <cell r="J15">
            <v>900000</v>
          </cell>
          <cell r="K15" t="str">
            <v>EKSKLUSIF</v>
          </cell>
        </row>
        <row r="16">
          <cell r="A16">
            <v>90363</v>
          </cell>
          <cell r="B16" t="str">
            <v>Nurma Hayu</v>
          </cell>
          <cell r="C16" t="str">
            <v>RVO</v>
          </cell>
          <cell r="D16" t="str">
            <v>Des 2024</v>
          </cell>
          <cell r="E16">
            <v>45689</v>
          </cell>
          <cell r="F16">
            <v>3</v>
          </cell>
          <cell r="G16">
            <v>45689</v>
          </cell>
          <cell r="H16">
            <v>3</v>
          </cell>
          <cell r="I16">
            <v>45719</v>
          </cell>
          <cell r="J16">
            <v>900000</v>
          </cell>
          <cell r="K16" t="str">
            <v>EKSKLUSIF</v>
          </cell>
        </row>
        <row r="17">
          <cell r="A17" t="str">
            <v>A3436</v>
          </cell>
          <cell r="B17" t="str">
            <v>Anita Kristiana laia</v>
          </cell>
          <cell r="C17" t="str">
            <v>RVO</v>
          </cell>
          <cell r="D17" t="str">
            <v>Des 2024</v>
          </cell>
          <cell r="E17">
            <v>45689</v>
          </cell>
          <cell r="F17">
            <v>3</v>
          </cell>
          <cell r="G17">
            <v>45689</v>
          </cell>
          <cell r="H17">
            <v>3</v>
          </cell>
          <cell r="I17">
            <v>45719</v>
          </cell>
          <cell r="J17">
            <v>900000</v>
          </cell>
          <cell r="K17" t="str">
            <v>EKSKLUSIF</v>
          </cell>
        </row>
        <row r="18">
          <cell r="A18">
            <v>90613</v>
          </cell>
          <cell r="B18" t="str">
            <v>JOHAN AIMAN RAIS</v>
          </cell>
          <cell r="C18" t="str">
            <v>RVO</v>
          </cell>
          <cell r="D18">
            <v>45658</v>
          </cell>
          <cell r="E18">
            <v>45717</v>
          </cell>
          <cell r="F18">
            <v>3</v>
          </cell>
          <cell r="G18">
            <v>45689</v>
          </cell>
          <cell r="H18">
            <v>2</v>
          </cell>
          <cell r="I18">
            <v>45691</v>
          </cell>
          <cell r="J18">
            <v>300000</v>
          </cell>
          <cell r="K18" t="str">
            <v>EKSKLUSIF</v>
          </cell>
        </row>
        <row r="19">
          <cell r="A19">
            <v>92199</v>
          </cell>
          <cell r="B19" t="str">
            <v>Astri kurniawati</v>
          </cell>
          <cell r="C19" t="str">
            <v>RVO</v>
          </cell>
          <cell r="D19">
            <v>45658</v>
          </cell>
          <cell r="E19">
            <v>45717</v>
          </cell>
          <cell r="F19">
            <v>3</v>
          </cell>
          <cell r="G19">
            <v>45689</v>
          </cell>
          <cell r="H19">
            <v>2</v>
          </cell>
          <cell r="I19">
            <v>45691</v>
          </cell>
          <cell r="J19">
            <v>300000</v>
          </cell>
          <cell r="K19" t="str">
            <v>EKSKLUSIF</v>
          </cell>
        </row>
        <row r="20">
          <cell r="A20" t="str">
            <v>A3576</v>
          </cell>
          <cell r="B20" t="str">
            <v>YONATAN ADI SAPUTRO</v>
          </cell>
          <cell r="C20" t="str">
            <v>RVO</v>
          </cell>
          <cell r="D20">
            <v>45658</v>
          </cell>
          <cell r="E20">
            <v>45717</v>
          </cell>
          <cell r="F20">
            <v>3</v>
          </cell>
          <cell r="G20">
            <v>45689</v>
          </cell>
          <cell r="H20">
            <v>2</v>
          </cell>
          <cell r="I20">
            <v>45691</v>
          </cell>
          <cell r="J20">
            <v>300000</v>
          </cell>
          <cell r="K20" t="str">
            <v>EKSKLUSIF</v>
          </cell>
        </row>
        <row r="21">
          <cell r="A21" t="str">
            <v>A3180</v>
          </cell>
          <cell r="B21" t="str">
            <v>Clara Osa Diprastiwi</v>
          </cell>
          <cell r="C21" t="str">
            <v>RVO</v>
          </cell>
          <cell r="D21">
            <v>45689</v>
          </cell>
          <cell r="E21">
            <v>45748</v>
          </cell>
          <cell r="F21">
            <v>6</v>
          </cell>
          <cell r="G21">
            <v>45689</v>
          </cell>
          <cell r="H21">
            <v>1</v>
          </cell>
          <cell r="I21">
            <v>45663</v>
          </cell>
          <cell r="J21">
            <v>300000</v>
          </cell>
          <cell r="K21" t="str">
            <v>EKSKLUSIF</v>
          </cell>
        </row>
        <row r="22">
          <cell r="A22" t="str">
            <v>A3437</v>
          </cell>
          <cell r="B22" t="str">
            <v>Yohana Claudia</v>
          </cell>
          <cell r="C22" t="str">
            <v>RVO</v>
          </cell>
          <cell r="D22">
            <v>45689</v>
          </cell>
          <cell r="E22">
            <v>45839</v>
          </cell>
          <cell r="F22">
            <v>3</v>
          </cell>
          <cell r="G22">
            <v>45689</v>
          </cell>
          <cell r="H22">
            <v>1</v>
          </cell>
          <cell r="I22">
            <v>45660</v>
          </cell>
          <cell r="J22">
            <v>300000</v>
          </cell>
          <cell r="K22" t="str">
            <v>EKSKLUSIF</v>
          </cell>
        </row>
        <row r="23">
          <cell r="A23">
            <v>90317</v>
          </cell>
          <cell r="B23" t="str">
            <v>FILBERT SANCHIA FERDIANSAH MODOK</v>
          </cell>
          <cell r="C23" t="str">
            <v>RVO</v>
          </cell>
          <cell r="D23">
            <v>45689</v>
          </cell>
          <cell r="E23">
            <v>45748</v>
          </cell>
          <cell r="F23">
            <v>6</v>
          </cell>
          <cell r="G23">
            <v>45689</v>
          </cell>
          <cell r="H23">
            <v>1</v>
          </cell>
          <cell r="I23">
            <v>45663</v>
          </cell>
          <cell r="J23">
            <v>300000</v>
          </cell>
          <cell r="K23" t="str">
            <v>EKSKLUSIF</v>
          </cell>
        </row>
        <row r="24">
          <cell r="A24">
            <v>90453</v>
          </cell>
          <cell r="B24" t="str">
            <v>SHERLY HAPSARI</v>
          </cell>
          <cell r="C24" t="str">
            <v>RVO</v>
          </cell>
          <cell r="D24">
            <v>45689</v>
          </cell>
          <cell r="E24" t="str">
            <v>Agu 2025</v>
          </cell>
          <cell r="F24">
            <v>3</v>
          </cell>
          <cell r="G24">
            <v>45689</v>
          </cell>
          <cell r="H24">
            <v>1</v>
          </cell>
          <cell r="I24">
            <v>45660</v>
          </cell>
          <cell r="J24">
            <v>300000</v>
          </cell>
          <cell r="K24" t="str">
            <v>EKSKLUSIF</v>
          </cell>
        </row>
        <row r="25">
          <cell r="A25" t="str">
            <v>A2396</v>
          </cell>
          <cell r="B25" t="str">
            <v>Ilyas Fahmi</v>
          </cell>
          <cell r="C25" t="str">
            <v>RVO</v>
          </cell>
          <cell r="D25">
            <v>45689</v>
          </cell>
          <cell r="E25">
            <v>45748</v>
          </cell>
          <cell r="F25">
            <v>6</v>
          </cell>
          <cell r="G25">
            <v>45689</v>
          </cell>
          <cell r="H25">
            <v>1</v>
          </cell>
          <cell r="I25">
            <v>45663</v>
          </cell>
          <cell r="J25">
            <v>300000</v>
          </cell>
          <cell r="K25" t="str">
            <v>EKSKLUSIF</v>
          </cell>
        </row>
        <row r="26">
          <cell r="A26" t="str">
            <v>A1329</v>
          </cell>
          <cell r="B26" t="str">
            <v>NABILA HASNA</v>
          </cell>
          <cell r="C26" t="str">
            <v>DELTA</v>
          </cell>
          <cell r="D26" t="str">
            <v>Des 2024</v>
          </cell>
          <cell r="E26">
            <v>45689</v>
          </cell>
          <cell r="F26">
            <v>3</v>
          </cell>
          <cell r="G26">
            <v>45689</v>
          </cell>
          <cell r="H26">
            <v>3</v>
          </cell>
          <cell r="I26">
            <v>45719</v>
          </cell>
          <cell r="J26">
            <v>900000</v>
          </cell>
          <cell r="K26" t="str">
            <v>EKSKLUSIF</v>
          </cell>
        </row>
        <row r="27">
          <cell r="A27" t="str">
            <v>A0964</v>
          </cell>
          <cell r="B27" t="str">
            <v>ANISA DESIANTI RAMADHANI</v>
          </cell>
          <cell r="C27" t="str">
            <v>DELTA</v>
          </cell>
          <cell r="D27" t="str">
            <v>Des 2024</v>
          </cell>
          <cell r="E27">
            <v>45689</v>
          </cell>
          <cell r="F27">
            <v>3</v>
          </cell>
          <cell r="G27">
            <v>45689</v>
          </cell>
          <cell r="H27">
            <v>3</v>
          </cell>
          <cell r="I27">
            <v>45719</v>
          </cell>
          <cell r="J27">
            <v>900000</v>
          </cell>
          <cell r="K27" t="str">
            <v>EKSKLUSIF</v>
          </cell>
        </row>
        <row r="28">
          <cell r="A28" t="str">
            <v>A0818</v>
          </cell>
          <cell r="B28" t="str">
            <v>AGIS DWI RAHMAWATI</v>
          </cell>
          <cell r="C28" t="str">
            <v>DELTA</v>
          </cell>
          <cell r="D28" t="str">
            <v>Des 2024</v>
          </cell>
          <cell r="E28">
            <v>45689</v>
          </cell>
          <cell r="F28">
            <v>3</v>
          </cell>
          <cell r="G28">
            <v>45689</v>
          </cell>
          <cell r="H28">
            <v>3</v>
          </cell>
          <cell r="I28">
            <v>45719</v>
          </cell>
          <cell r="J28">
            <v>900000</v>
          </cell>
          <cell r="K28" t="str">
            <v>EKSKLUSIF</v>
          </cell>
        </row>
        <row r="29">
          <cell r="A29" t="str">
            <v>A0812</v>
          </cell>
          <cell r="B29" t="str">
            <v>HERLINI NUR AZIZAH</v>
          </cell>
          <cell r="C29" t="str">
            <v>DELTA</v>
          </cell>
          <cell r="D29" t="str">
            <v>Des 2024</v>
          </cell>
          <cell r="E29">
            <v>45689</v>
          </cell>
          <cell r="F29">
            <v>3</v>
          </cell>
          <cell r="G29">
            <v>45689</v>
          </cell>
          <cell r="H29">
            <v>3</v>
          </cell>
          <cell r="I29">
            <v>45719</v>
          </cell>
          <cell r="J29">
            <v>900000</v>
          </cell>
          <cell r="K29" t="str">
            <v>EKSKLUSIF</v>
          </cell>
        </row>
        <row r="30">
          <cell r="A30" t="str">
            <v>A2462</v>
          </cell>
          <cell r="B30" t="str">
            <v>KHUSNUL KHATIMAH</v>
          </cell>
          <cell r="C30" t="str">
            <v>DELTA</v>
          </cell>
          <cell r="D30" t="str">
            <v>Des 2024</v>
          </cell>
          <cell r="E30">
            <v>45689</v>
          </cell>
          <cell r="F30">
            <v>3</v>
          </cell>
          <cell r="G30">
            <v>45689</v>
          </cell>
          <cell r="H30">
            <v>3</v>
          </cell>
          <cell r="I30">
            <v>45719</v>
          </cell>
          <cell r="J30">
            <v>900000</v>
          </cell>
          <cell r="K30" t="str">
            <v>EKSKLUSIF</v>
          </cell>
        </row>
        <row r="31">
          <cell r="A31" t="str">
            <v>A0864</v>
          </cell>
          <cell r="B31" t="str">
            <v>WAHYU NURAENI</v>
          </cell>
          <cell r="C31" t="str">
            <v>DELTA</v>
          </cell>
          <cell r="D31" t="str">
            <v>Des 2024</v>
          </cell>
          <cell r="E31">
            <v>45689</v>
          </cell>
          <cell r="F31">
            <v>3</v>
          </cell>
          <cell r="G31">
            <v>45689</v>
          </cell>
          <cell r="H31">
            <v>3</v>
          </cell>
          <cell r="I31">
            <v>45719</v>
          </cell>
          <cell r="J31">
            <v>900000</v>
          </cell>
          <cell r="K31" t="str">
            <v>EKSKLUSIF</v>
          </cell>
        </row>
        <row r="32">
          <cell r="A32" t="str">
            <v>A0969</v>
          </cell>
          <cell r="B32" t="str">
            <v>ANGGI DWI</v>
          </cell>
          <cell r="C32" t="str">
            <v>DELTA</v>
          </cell>
          <cell r="D32" t="str">
            <v>Des 2024</v>
          </cell>
          <cell r="E32">
            <v>45689</v>
          </cell>
          <cell r="F32">
            <v>3</v>
          </cell>
          <cell r="G32">
            <v>45689</v>
          </cell>
          <cell r="H32">
            <v>3</v>
          </cell>
          <cell r="I32">
            <v>45719</v>
          </cell>
          <cell r="J32">
            <v>900000</v>
          </cell>
          <cell r="K32" t="str">
            <v>EKSKLUSIF</v>
          </cell>
        </row>
        <row r="33">
          <cell r="A33" t="str">
            <v>A3172</v>
          </cell>
          <cell r="B33" t="str">
            <v>NURYANI NURYANI</v>
          </cell>
          <cell r="C33" t="str">
            <v>DELTA</v>
          </cell>
          <cell r="D33" t="str">
            <v>Des 2024</v>
          </cell>
          <cell r="E33">
            <v>45689</v>
          </cell>
          <cell r="F33">
            <v>3</v>
          </cell>
          <cell r="G33">
            <v>45689</v>
          </cell>
          <cell r="H33">
            <v>3</v>
          </cell>
          <cell r="I33">
            <v>45719</v>
          </cell>
          <cell r="J33">
            <v>900000</v>
          </cell>
          <cell r="K33" t="str">
            <v>EKSKLUSIF</v>
          </cell>
        </row>
        <row r="34">
          <cell r="A34" t="str">
            <v>A0999</v>
          </cell>
          <cell r="B34" t="str">
            <v>MUH LUTHFI AZIZ</v>
          </cell>
          <cell r="C34" t="str">
            <v>DELTA</v>
          </cell>
          <cell r="D34" t="str">
            <v>Des 2024</v>
          </cell>
          <cell r="E34">
            <v>45689</v>
          </cell>
          <cell r="F34">
            <v>3</v>
          </cell>
          <cell r="G34">
            <v>45689</v>
          </cell>
          <cell r="H34">
            <v>3</v>
          </cell>
          <cell r="I34">
            <v>45719</v>
          </cell>
          <cell r="J34">
            <v>900000</v>
          </cell>
          <cell r="K34" t="str">
            <v>EKSKLUSIF</v>
          </cell>
        </row>
        <row r="35">
          <cell r="A35">
            <v>90653</v>
          </cell>
          <cell r="B35" t="str">
            <v>WENI SAPUTRI</v>
          </cell>
          <cell r="C35" t="str">
            <v>DELTA</v>
          </cell>
          <cell r="D35" t="str">
            <v>Des 2024</v>
          </cell>
          <cell r="E35">
            <v>45689</v>
          </cell>
          <cell r="F35">
            <v>3</v>
          </cell>
          <cell r="G35">
            <v>45689</v>
          </cell>
          <cell r="H35">
            <v>3</v>
          </cell>
          <cell r="I35">
            <v>45719</v>
          </cell>
          <cell r="J35">
            <v>900000</v>
          </cell>
          <cell r="K35" t="str">
            <v>EKSKLUSIF</v>
          </cell>
        </row>
        <row r="36">
          <cell r="A36" t="str">
            <v>A0977</v>
          </cell>
          <cell r="B36" t="str">
            <v>RIA ARIANTI</v>
          </cell>
          <cell r="C36" t="str">
            <v>DELTA</v>
          </cell>
          <cell r="D36" t="str">
            <v>Des 2024</v>
          </cell>
          <cell r="E36">
            <v>45689</v>
          </cell>
          <cell r="F36">
            <v>3</v>
          </cell>
          <cell r="G36">
            <v>45689</v>
          </cell>
          <cell r="H36">
            <v>3</v>
          </cell>
          <cell r="I36">
            <v>45719</v>
          </cell>
          <cell r="J36">
            <v>900000</v>
          </cell>
          <cell r="K36" t="str">
            <v>EKSKLUSIF</v>
          </cell>
        </row>
        <row r="37">
          <cell r="A37" t="str">
            <v>A0750</v>
          </cell>
          <cell r="B37" t="str">
            <v>ARVIANTI JILLY VANESHA MULETE</v>
          </cell>
          <cell r="C37" t="str">
            <v>DELTA</v>
          </cell>
          <cell r="D37" t="str">
            <v>Des 2024</v>
          </cell>
          <cell r="E37">
            <v>45689</v>
          </cell>
          <cell r="F37">
            <v>3</v>
          </cell>
          <cell r="G37">
            <v>45689</v>
          </cell>
          <cell r="H37">
            <v>3</v>
          </cell>
          <cell r="I37">
            <v>45719</v>
          </cell>
          <cell r="J37">
            <v>900000</v>
          </cell>
          <cell r="K37" t="str">
            <v>EKSKLUSIF</v>
          </cell>
        </row>
        <row r="38">
          <cell r="A38" t="str">
            <v>A1349</v>
          </cell>
          <cell r="B38" t="str">
            <v>TISA NORSARI</v>
          </cell>
          <cell r="C38" t="str">
            <v>DELTA</v>
          </cell>
          <cell r="D38" t="str">
            <v>Des 2024</v>
          </cell>
          <cell r="E38">
            <v>45689</v>
          </cell>
          <cell r="F38">
            <v>3</v>
          </cell>
          <cell r="G38">
            <v>45689</v>
          </cell>
          <cell r="H38">
            <v>3</v>
          </cell>
          <cell r="I38">
            <v>45719</v>
          </cell>
          <cell r="J38">
            <v>900000</v>
          </cell>
          <cell r="K38" t="str">
            <v>EKSKLUSIF</v>
          </cell>
        </row>
        <row r="39">
          <cell r="A39" t="str">
            <v>A3743</v>
          </cell>
          <cell r="B39" t="str">
            <v>PUTRI RAMADHANI</v>
          </cell>
          <cell r="C39" t="str">
            <v>DELTA</v>
          </cell>
          <cell r="D39" t="str">
            <v>Des 2024</v>
          </cell>
          <cell r="E39">
            <v>45689</v>
          </cell>
          <cell r="F39">
            <v>3</v>
          </cell>
          <cell r="G39">
            <v>45689</v>
          </cell>
          <cell r="H39">
            <v>3</v>
          </cell>
          <cell r="I39">
            <v>45719</v>
          </cell>
          <cell r="J39">
            <v>900000</v>
          </cell>
          <cell r="K39" t="str">
            <v>EKSKLUSIF</v>
          </cell>
        </row>
        <row r="40">
          <cell r="A40">
            <v>90648</v>
          </cell>
          <cell r="B40" t="str">
            <v>WAHYU IDHAYATI</v>
          </cell>
          <cell r="C40" t="str">
            <v>DELTA</v>
          </cell>
          <cell r="D40" t="str">
            <v>Des 2024</v>
          </cell>
          <cell r="E40">
            <v>45689</v>
          </cell>
          <cell r="F40">
            <v>3</v>
          </cell>
          <cell r="G40">
            <v>45689</v>
          </cell>
          <cell r="H40">
            <v>3</v>
          </cell>
          <cell r="I40">
            <v>45719</v>
          </cell>
          <cell r="J40">
            <v>900000</v>
          </cell>
          <cell r="K40" t="str">
            <v>EKSKLUSIF</v>
          </cell>
        </row>
        <row r="41">
          <cell r="A41">
            <v>92539</v>
          </cell>
          <cell r="B41" t="str">
            <v>ROSIANA</v>
          </cell>
          <cell r="C41" t="str">
            <v>DELTA</v>
          </cell>
          <cell r="D41" t="str">
            <v>Des 2024</v>
          </cell>
          <cell r="E41">
            <v>45689</v>
          </cell>
          <cell r="F41">
            <v>3</v>
          </cell>
          <cell r="G41">
            <v>45689</v>
          </cell>
          <cell r="H41">
            <v>3</v>
          </cell>
          <cell r="I41">
            <v>45719</v>
          </cell>
          <cell r="J41">
            <v>900000</v>
          </cell>
          <cell r="K41" t="str">
            <v>EKSKLUSIF</v>
          </cell>
        </row>
        <row r="42">
          <cell r="A42">
            <v>90694</v>
          </cell>
          <cell r="B42" t="str">
            <v>DAUS DEVYANA</v>
          </cell>
          <cell r="C42" t="str">
            <v>DELTA</v>
          </cell>
          <cell r="D42" t="str">
            <v>Des 2024</v>
          </cell>
          <cell r="E42">
            <v>45689</v>
          </cell>
          <cell r="F42">
            <v>3</v>
          </cell>
          <cell r="G42">
            <v>45689</v>
          </cell>
          <cell r="H42">
            <v>3</v>
          </cell>
          <cell r="I42">
            <v>45719</v>
          </cell>
          <cell r="J42">
            <v>900000</v>
          </cell>
          <cell r="K42" t="str">
            <v>EKSKLUSIF</v>
          </cell>
        </row>
        <row r="43">
          <cell r="A43" t="str">
            <v>A0519</v>
          </cell>
          <cell r="B43" t="str">
            <v>ANASTACIA JULIANA</v>
          </cell>
          <cell r="C43" t="str">
            <v>DELTA</v>
          </cell>
          <cell r="D43" t="str">
            <v>Des 2024</v>
          </cell>
          <cell r="E43">
            <v>45689</v>
          </cell>
          <cell r="F43">
            <v>3</v>
          </cell>
          <cell r="G43">
            <v>45689</v>
          </cell>
          <cell r="H43">
            <v>3</v>
          </cell>
          <cell r="I43">
            <v>45719</v>
          </cell>
          <cell r="J43">
            <v>900000</v>
          </cell>
          <cell r="K43" t="str">
            <v>EKSKLUSIF</v>
          </cell>
        </row>
        <row r="44">
          <cell r="A44" t="str">
            <v>A3479</v>
          </cell>
          <cell r="B44" t="str">
            <v>VASSYA DIAN</v>
          </cell>
          <cell r="C44" t="str">
            <v>DELTA</v>
          </cell>
          <cell r="D44" t="str">
            <v>Des 2024</v>
          </cell>
          <cell r="E44">
            <v>45689</v>
          </cell>
          <cell r="F44">
            <v>3</v>
          </cell>
          <cell r="G44">
            <v>45689</v>
          </cell>
          <cell r="H44">
            <v>3</v>
          </cell>
          <cell r="I44">
            <v>45719</v>
          </cell>
          <cell r="J44">
            <v>900000</v>
          </cell>
          <cell r="K44" t="str">
            <v>EKSKLUSIF</v>
          </cell>
        </row>
        <row r="45">
          <cell r="A45" t="str">
            <v>A3833</v>
          </cell>
          <cell r="B45" t="str">
            <v>MUHAMMAD SUBHAN</v>
          </cell>
          <cell r="C45" t="str">
            <v>DELTA</v>
          </cell>
          <cell r="D45" t="str">
            <v>Des 2024</v>
          </cell>
          <cell r="E45">
            <v>45689</v>
          </cell>
          <cell r="F45">
            <v>3</v>
          </cell>
          <cell r="G45">
            <v>45689</v>
          </cell>
          <cell r="H45">
            <v>3</v>
          </cell>
          <cell r="I45">
            <v>45719</v>
          </cell>
          <cell r="J45">
            <v>900000</v>
          </cell>
          <cell r="K45" t="str">
            <v>EKSKLUSIF</v>
          </cell>
        </row>
        <row r="46">
          <cell r="A46" t="str">
            <v>A1944</v>
          </cell>
          <cell r="B46" t="str">
            <v>MUHAMMAD HILMI AZZAHIDI</v>
          </cell>
          <cell r="C46" t="str">
            <v>DELTA</v>
          </cell>
          <cell r="D46" t="str">
            <v>Des 2024</v>
          </cell>
          <cell r="E46">
            <v>45689</v>
          </cell>
          <cell r="F46">
            <v>3</v>
          </cell>
          <cell r="G46">
            <v>45689</v>
          </cell>
          <cell r="H46">
            <v>3</v>
          </cell>
          <cell r="I46">
            <v>45719</v>
          </cell>
          <cell r="J46">
            <v>900000</v>
          </cell>
          <cell r="K46" t="str">
            <v>EKSKLUSIF</v>
          </cell>
        </row>
        <row r="47">
          <cell r="A47" t="str">
            <v>A0261</v>
          </cell>
          <cell r="B47" t="str">
            <v>CHELSI ANANDA</v>
          </cell>
          <cell r="C47" t="str">
            <v>DELTA</v>
          </cell>
          <cell r="D47" t="str">
            <v>Des 2024</v>
          </cell>
          <cell r="E47">
            <v>45689</v>
          </cell>
          <cell r="F47">
            <v>3</v>
          </cell>
          <cell r="G47">
            <v>45689</v>
          </cell>
          <cell r="H47">
            <v>3</v>
          </cell>
          <cell r="I47">
            <v>45719</v>
          </cell>
          <cell r="J47">
            <v>900000</v>
          </cell>
          <cell r="K47" t="str">
            <v>EKSKLUSIF</v>
          </cell>
        </row>
        <row r="48">
          <cell r="A48" t="str">
            <v>A0745</v>
          </cell>
          <cell r="B48" t="str">
            <v>ANE MELISA MURNI</v>
          </cell>
          <cell r="C48" t="str">
            <v>DELTA</v>
          </cell>
          <cell r="D48" t="str">
            <v>Des 2024</v>
          </cell>
          <cell r="E48">
            <v>45689</v>
          </cell>
          <cell r="F48">
            <v>3</v>
          </cell>
          <cell r="G48">
            <v>45689</v>
          </cell>
          <cell r="H48">
            <v>3</v>
          </cell>
          <cell r="I48">
            <v>45719</v>
          </cell>
          <cell r="J48">
            <v>900000</v>
          </cell>
          <cell r="K48" t="str">
            <v>EKSKLUSIF</v>
          </cell>
        </row>
        <row r="49">
          <cell r="A49" t="str">
            <v>A1118</v>
          </cell>
          <cell r="B49" t="str">
            <v>OKSA ANDRIARDINA</v>
          </cell>
          <cell r="C49" t="str">
            <v>DELTA</v>
          </cell>
          <cell r="D49" t="str">
            <v>Des 2024</v>
          </cell>
          <cell r="E49">
            <v>45689</v>
          </cell>
          <cell r="F49">
            <v>3</v>
          </cell>
          <cell r="G49">
            <v>45689</v>
          </cell>
          <cell r="H49">
            <v>3</v>
          </cell>
          <cell r="I49">
            <v>45719</v>
          </cell>
          <cell r="J49">
            <v>900000</v>
          </cell>
          <cell r="K49" t="str">
            <v>EKSKLUSIF</v>
          </cell>
        </row>
        <row r="50">
          <cell r="A50" t="str">
            <v>A3474</v>
          </cell>
          <cell r="B50" t="str">
            <v>IRMA TRIANA</v>
          </cell>
          <cell r="C50" t="str">
            <v>DELTA</v>
          </cell>
          <cell r="D50" t="str">
            <v>Des 2024</v>
          </cell>
          <cell r="E50">
            <v>45689</v>
          </cell>
          <cell r="F50">
            <v>3</v>
          </cell>
          <cell r="G50">
            <v>45689</v>
          </cell>
          <cell r="H50">
            <v>3</v>
          </cell>
          <cell r="I50">
            <v>45719</v>
          </cell>
          <cell r="J50">
            <v>900000</v>
          </cell>
          <cell r="K50" t="str">
            <v>EKSKLUSIF</v>
          </cell>
        </row>
        <row r="51">
          <cell r="A51" t="str">
            <v>A0320</v>
          </cell>
          <cell r="B51" t="str">
            <v>Deafni Dinda R Utami</v>
          </cell>
          <cell r="C51" t="str">
            <v>DELTA</v>
          </cell>
          <cell r="D51" t="str">
            <v>Des 2024</v>
          </cell>
          <cell r="E51">
            <v>45689</v>
          </cell>
          <cell r="F51">
            <v>3</v>
          </cell>
          <cell r="G51">
            <v>45689</v>
          </cell>
          <cell r="H51">
            <v>3</v>
          </cell>
          <cell r="I51">
            <v>45719</v>
          </cell>
          <cell r="J51">
            <v>900000</v>
          </cell>
          <cell r="K51" t="str">
            <v>EKSKLUSIF</v>
          </cell>
        </row>
        <row r="52">
          <cell r="A52" t="str">
            <v>A0725</v>
          </cell>
          <cell r="B52" t="str">
            <v>NUR KHASANAH</v>
          </cell>
          <cell r="C52" t="str">
            <v>DELTA</v>
          </cell>
          <cell r="D52" t="str">
            <v>Des 2024</v>
          </cell>
          <cell r="E52">
            <v>45689</v>
          </cell>
          <cell r="F52">
            <v>3</v>
          </cell>
          <cell r="G52">
            <v>45689</v>
          </cell>
          <cell r="H52">
            <v>3</v>
          </cell>
          <cell r="I52">
            <v>45719</v>
          </cell>
          <cell r="J52">
            <v>900000</v>
          </cell>
          <cell r="K52" t="str">
            <v>EKSKLUSIF</v>
          </cell>
        </row>
        <row r="53">
          <cell r="A53" t="str">
            <v>A1825</v>
          </cell>
          <cell r="B53" t="str">
            <v>MARLIANA</v>
          </cell>
          <cell r="C53" t="str">
            <v>DELTA</v>
          </cell>
          <cell r="D53" t="str">
            <v>Des 2024</v>
          </cell>
          <cell r="E53">
            <v>45689</v>
          </cell>
          <cell r="F53">
            <v>3</v>
          </cell>
          <cell r="G53">
            <v>45689</v>
          </cell>
          <cell r="H53">
            <v>3</v>
          </cell>
          <cell r="I53">
            <v>45719</v>
          </cell>
          <cell r="J53">
            <v>900000</v>
          </cell>
          <cell r="K53" t="str">
            <v>EKSKLUSIF</v>
          </cell>
        </row>
        <row r="54">
          <cell r="A54" t="str">
            <v>A3218</v>
          </cell>
          <cell r="B54" t="str">
            <v>IRMA SEMBIRING</v>
          </cell>
          <cell r="C54" t="str">
            <v>DELTA</v>
          </cell>
          <cell r="D54" t="str">
            <v>Des 2024</v>
          </cell>
          <cell r="E54">
            <v>45689</v>
          </cell>
          <cell r="F54">
            <v>3</v>
          </cell>
          <cell r="G54">
            <v>45689</v>
          </cell>
          <cell r="H54">
            <v>3</v>
          </cell>
          <cell r="I54">
            <v>45719</v>
          </cell>
          <cell r="J54">
            <v>900000</v>
          </cell>
          <cell r="K54" t="str">
            <v>EKSKLUSIF</v>
          </cell>
        </row>
        <row r="55">
          <cell r="A55" t="str">
            <v>A2961</v>
          </cell>
          <cell r="B55" t="str">
            <v>AGUNG PRASETYADI</v>
          </cell>
          <cell r="C55" t="str">
            <v>DELTA</v>
          </cell>
          <cell r="D55">
            <v>45658</v>
          </cell>
          <cell r="E55">
            <v>45717</v>
          </cell>
          <cell r="F55">
            <v>3</v>
          </cell>
          <cell r="G55">
            <v>45689</v>
          </cell>
          <cell r="H55">
            <v>2</v>
          </cell>
          <cell r="I55">
            <v>45691</v>
          </cell>
          <cell r="J55">
            <v>300000</v>
          </cell>
          <cell r="K55" t="str">
            <v>EKSKLUSIF</v>
          </cell>
        </row>
        <row r="56">
          <cell r="A56" t="str">
            <v>A1461</v>
          </cell>
          <cell r="B56" t="str">
            <v>AKHSA EKA MAHARANI</v>
          </cell>
          <cell r="C56" t="str">
            <v>DELTA</v>
          </cell>
          <cell r="D56">
            <v>45658</v>
          </cell>
          <cell r="E56">
            <v>45717</v>
          </cell>
          <cell r="F56">
            <v>3</v>
          </cell>
          <cell r="G56">
            <v>45689</v>
          </cell>
          <cell r="H56">
            <v>2</v>
          </cell>
          <cell r="I56">
            <v>45691</v>
          </cell>
          <cell r="J56">
            <v>300000</v>
          </cell>
          <cell r="K56" t="str">
            <v>EKSKLUSIF</v>
          </cell>
        </row>
        <row r="57">
          <cell r="A57" t="str">
            <v>A3752</v>
          </cell>
          <cell r="B57" t="str">
            <v>MEYTA ANDIRA</v>
          </cell>
          <cell r="C57" t="str">
            <v>DELTA</v>
          </cell>
          <cell r="D57">
            <v>45658</v>
          </cell>
          <cell r="E57">
            <v>45717</v>
          </cell>
          <cell r="F57">
            <v>3</v>
          </cell>
          <cell r="G57">
            <v>45689</v>
          </cell>
          <cell r="H57">
            <v>2</v>
          </cell>
          <cell r="I57">
            <v>45691</v>
          </cell>
          <cell r="J57">
            <v>300000</v>
          </cell>
          <cell r="K57" t="str">
            <v>EKSKLUSIF</v>
          </cell>
        </row>
        <row r="58">
          <cell r="A58" t="str">
            <v>A1185</v>
          </cell>
          <cell r="B58" t="str">
            <v>SAFA PRAYUDA</v>
          </cell>
          <cell r="C58" t="str">
            <v>DELTA</v>
          </cell>
          <cell r="D58">
            <v>45658</v>
          </cell>
          <cell r="E58">
            <v>45717</v>
          </cell>
          <cell r="F58">
            <v>3</v>
          </cell>
          <cell r="G58">
            <v>45689</v>
          </cell>
          <cell r="H58">
            <v>2</v>
          </cell>
          <cell r="I58">
            <v>45691</v>
          </cell>
          <cell r="J58">
            <v>300000</v>
          </cell>
          <cell r="K58" t="str">
            <v>EKSKLUSIF</v>
          </cell>
        </row>
        <row r="59">
          <cell r="A59" t="str">
            <v>A0817</v>
          </cell>
          <cell r="B59" t="str">
            <v>Yola Valenia</v>
          </cell>
          <cell r="C59" t="str">
            <v>DELTA</v>
          </cell>
          <cell r="D59">
            <v>45658</v>
          </cell>
          <cell r="E59">
            <v>45717</v>
          </cell>
          <cell r="F59">
            <v>3</v>
          </cell>
          <cell r="G59">
            <v>45689</v>
          </cell>
          <cell r="H59">
            <v>2</v>
          </cell>
          <cell r="I59">
            <v>45691</v>
          </cell>
          <cell r="J59">
            <v>300000</v>
          </cell>
          <cell r="K59" t="str">
            <v>EKSKLUSIF</v>
          </cell>
        </row>
        <row r="60">
          <cell r="A60" t="str">
            <v>A1280</v>
          </cell>
          <cell r="B60" t="str">
            <v>Paskha Aprilianingsih</v>
          </cell>
          <cell r="C60" t="str">
            <v>DELTA</v>
          </cell>
          <cell r="D60">
            <v>45658</v>
          </cell>
          <cell r="E60">
            <v>45717</v>
          </cell>
          <cell r="F60">
            <v>3</v>
          </cell>
          <cell r="G60">
            <v>45689</v>
          </cell>
          <cell r="H60">
            <v>2</v>
          </cell>
          <cell r="I60">
            <v>45691</v>
          </cell>
          <cell r="J60">
            <v>300000</v>
          </cell>
          <cell r="K60" t="str">
            <v>EKSKLUSIF</v>
          </cell>
        </row>
        <row r="61">
          <cell r="A61" t="str">
            <v>A1215</v>
          </cell>
          <cell r="B61" t="str">
            <v>Esterina Kusumawati</v>
          </cell>
          <cell r="C61" t="str">
            <v>DELTA</v>
          </cell>
          <cell r="D61">
            <v>45658</v>
          </cell>
          <cell r="E61">
            <v>45717</v>
          </cell>
          <cell r="F61">
            <v>3</v>
          </cell>
          <cell r="G61">
            <v>45689</v>
          </cell>
          <cell r="H61">
            <v>2</v>
          </cell>
          <cell r="I61">
            <v>45691</v>
          </cell>
          <cell r="J61">
            <v>300000</v>
          </cell>
          <cell r="K61" t="str">
            <v>EKSKLUSIF</v>
          </cell>
        </row>
        <row r="62">
          <cell r="A62" t="str">
            <v>A3754</v>
          </cell>
          <cell r="B62" t="str">
            <v>Firda Nur Karima</v>
          </cell>
          <cell r="C62" t="str">
            <v>DELTA</v>
          </cell>
          <cell r="D62">
            <v>45658</v>
          </cell>
          <cell r="E62">
            <v>45717</v>
          </cell>
          <cell r="F62">
            <v>3</v>
          </cell>
          <cell r="G62">
            <v>45689</v>
          </cell>
          <cell r="H62">
            <v>2</v>
          </cell>
          <cell r="I62">
            <v>45691</v>
          </cell>
          <cell r="J62">
            <v>300000</v>
          </cell>
          <cell r="K62" t="str">
            <v>EKSKLUSIF</v>
          </cell>
        </row>
        <row r="63">
          <cell r="A63" t="str">
            <v>A0770</v>
          </cell>
          <cell r="B63" t="str">
            <v>ELZE ZULFANNY</v>
          </cell>
          <cell r="C63" t="str">
            <v>DELTA</v>
          </cell>
          <cell r="D63">
            <v>45658</v>
          </cell>
          <cell r="E63">
            <v>45717</v>
          </cell>
          <cell r="F63">
            <v>3</v>
          </cell>
          <cell r="G63">
            <v>45689</v>
          </cell>
          <cell r="H63">
            <v>2</v>
          </cell>
          <cell r="I63">
            <v>45691</v>
          </cell>
          <cell r="J63">
            <v>300000</v>
          </cell>
          <cell r="K63" t="str">
            <v>EKSKLUSIF</v>
          </cell>
        </row>
        <row r="64">
          <cell r="A64" t="str">
            <v>A1766</v>
          </cell>
          <cell r="B64" t="str">
            <v>Elizabeth Paramita</v>
          </cell>
          <cell r="C64" t="str">
            <v>DELTA</v>
          </cell>
          <cell r="D64">
            <v>45658</v>
          </cell>
          <cell r="E64">
            <v>45717</v>
          </cell>
          <cell r="F64">
            <v>3</v>
          </cell>
          <cell r="G64">
            <v>45689</v>
          </cell>
          <cell r="H64">
            <v>2</v>
          </cell>
          <cell r="I64">
            <v>45691</v>
          </cell>
          <cell r="J64">
            <v>300000</v>
          </cell>
          <cell r="K64" t="str">
            <v>EKSKLUSIF</v>
          </cell>
        </row>
        <row r="65">
          <cell r="A65" t="str">
            <v>A0830</v>
          </cell>
          <cell r="B65" t="str">
            <v>MARGI SURYANI</v>
          </cell>
          <cell r="C65" t="str">
            <v>DELTA</v>
          </cell>
          <cell r="D65">
            <v>45658</v>
          </cell>
          <cell r="E65">
            <v>45717</v>
          </cell>
          <cell r="F65">
            <v>3</v>
          </cell>
          <cell r="G65">
            <v>45689</v>
          </cell>
          <cell r="H65">
            <v>2</v>
          </cell>
          <cell r="I65">
            <v>45691</v>
          </cell>
          <cell r="J65">
            <v>300000</v>
          </cell>
          <cell r="K65" t="str">
            <v>EKSKLUSIF</v>
          </cell>
        </row>
        <row r="66">
          <cell r="A66" t="str">
            <v>A3404</v>
          </cell>
          <cell r="B66" t="str">
            <v>AYU SUKMAWATI</v>
          </cell>
          <cell r="C66" t="str">
            <v>DELTA</v>
          </cell>
          <cell r="D66">
            <v>45658</v>
          </cell>
          <cell r="E66">
            <v>45717</v>
          </cell>
          <cell r="F66">
            <v>3</v>
          </cell>
          <cell r="G66">
            <v>45689</v>
          </cell>
          <cell r="H66">
            <v>2</v>
          </cell>
          <cell r="I66">
            <v>45691</v>
          </cell>
          <cell r="J66">
            <v>300000</v>
          </cell>
          <cell r="K66" t="str">
            <v>EKSKLUSIF</v>
          </cell>
        </row>
        <row r="67">
          <cell r="A67" t="str">
            <v>A1774</v>
          </cell>
          <cell r="B67" t="str">
            <v>MARIA DEWI TIRTA PERWITA SARI</v>
          </cell>
          <cell r="C67" t="str">
            <v>DELTA</v>
          </cell>
          <cell r="D67">
            <v>45658</v>
          </cell>
          <cell r="E67">
            <v>45717</v>
          </cell>
          <cell r="F67">
            <v>3</v>
          </cell>
          <cell r="G67">
            <v>45689</v>
          </cell>
          <cell r="H67">
            <v>2</v>
          </cell>
          <cell r="I67">
            <v>45691</v>
          </cell>
          <cell r="J67">
            <v>300000</v>
          </cell>
          <cell r="K67" t="str">
            <v>EKSKLUSIF</v>
          </cell>
        </row>
        <row r="68">
          <cell r="A68" t="str">
            <v>A0225</v>
          </cell>
          <cell r="B68" t="str">
            <v>RIZAL SAPUTRA</v>
          </cell>
          <cell r="C68" t="str">
            <v>DELTA</v>
          </cell>
          <cell r="D68">
            <v>45658</v>
          </cell>
          <cell r="E68">
            <v>45717</v>
          </cell>
          <cell r="F68">
            <v>3</v>
          </cell>
          <cell r="G68">
            <v>45689</v>
          </cell>
          <cell r="H68">
            <v>2</v>
          </cell>
          <cell r="I68">
            <v>45691</v>
          </cell>
          <cell r="J68">
            <v>300000</v>
          </cell>
          <cell r="K68" t="str">
            <v>EKSKLUSIF</v>
          </cell>
        </row>
        <row r="69">
          <cell r="A69" t="str">
            <v>A1105</v>
          </cell>
          <cell r="B69" t="str">
            <v>ANISA NUR AINI</v>
          </cell>
          <cell r="C69" t="str">
            <v>DELTA</v>
          </cell>
          <cell r="D69">
            <v>45658</v>
          </cell>
          <cell r="E69">
            <v>45717</v>
          </cell>
          <cell r="F69">
            <v>3</v>
          </cell>
          <cell r="G69">
            <v>45689</v>
          </cell>
          <cell r="H69">
            <v>2</v>
          </cell>
          <cell r="I69">
            <v>45691</v>
          </cell>
          <cell r="J69">
            <v>300000</v>
          </cell>
          <cell r="K69" t="str">
            <v>EKSKLUSIF</v>
          </cell>
        </row>
        <row r="70">
          <cell r="A70" t="str">
            <v>A3273</v>
          </cell>
          <cell r="B70" t="str">
            <v>BINTANG MUTIARAJATI</v>
          </cell>
          <cell r="C70" t="str">
            <v>DELTA</v>
          </cell>
          <cell r="D70">
            <v>45658</v>
          </cell>
          <cell r="E70">
            <v>45717</v>
          </cell>
          <cell r="F70">
            <v>3</v>
          </cell>
          <cell r="G70">
            <v>45689</v>
          </cell>
          <cell r="H70">
            <v>2</v>
          </cell>
          <cell r="I70">
            <v>45691</v>
          </cell>
          <cell r="J70">
            <v>300000</v>
          </cell>
          <cell r="K70" t="str">
            <v>EKSKLUSIF</v>
          </cell>
        </row>
        <row r="71">
          <cell r="A71" t="str">
            <v>A2322</v>
          </cell>
          <cell r="B71" t="str">
            <v>Rosi Novi Lutfitasari</v>
          </cell>
          <cell r="C71" t="str">
            <v>DELTA</v>
          </cell>
          <cell r="D71">
            <v>45658</v>
          </cell>
          <cell r="E71">
            <v>45717</v>
          </cell>
          <cell r="F71">
            <v>3</v>
          </cell>
          <cell r="G71">
            <v>45689</v>
          </cell>
          <cell r="H71">
            <v>2</v>
          </cell>
          <cell r="I71">
            <v>45691</v>
          </cell>
          <cell r="J71">
            <v>300000</v>
          </cell>
          <cell r="K71" t="str">
            <v>EKSKLUSIF</v>
          </cell>
        </row>
        <row r="72">
          <cell r="A72" t="str">
            <v>A1357</v>
          </cell>
          <cell r="B72" t="str">
            <v>Agnes Trinitas</v>
          </cell>
          <cell r="C72" t="str">
            <v>DELTA</v>
          </cell>
          <cell r="D72">
            <v>45658</v>
          </cell>
          <cell r="E72">
            <v>45717</v>
          </cell>
          <cell r="F72">
            <v>3</v>
          </cell>
          <cell r="G72">
            <v>45689</v>
          </cell>
          <cell r="H72">
            <v>2</v>
          </cell>
          <cell r="I72">
            <v>45691</v>
          </cell>
          <cell r="J72">
            <v>300000</v>
          </cell>
          <cell r="K72" t="str">
            <v>EKSKLUSIF</v>
          </cell>
        </row>
        <row r="73">
          <cell r="A73" t="str">
            <v>A2255</v>
          </cell>
          <cell r="B73" t="str">
            <v>Eli Santi Sitohang</v>
          </cell>
          <cell r="C73" t="str">
            <v>DELTA</v>
          </cell>
          <cell r="D73">
            <v>45658</v>
          </cell>
          <cell r="E73">
            <v>45717</v>
          </cell>
          <cell r="F73">
            <v>3</v>
          </cell>
          <cell r="G73">
            <v>45689</v>
          </cell>
          <cell r="H73">
            <v>2</v>
          </cell>
          <cell r="I73">
            <v>45691</v>
          </cell>
          <cell r="J73">
            <v>300000</v>
          </cell>
          <cell r="K73" t="str">
            <v>EKSKLUSIF</v>
          </cell>
        </row>
        <row r="74">
          <cell r="A74" t="str">
            <v>A3597</v>
          </cell>
          <cell r="B74" t="str">
            <v>Windi Ayuni Sijabat</v>
          </cell>
          <cell r="C74" t="str">
            <v>DELTA</v>
          </cell>
          <cell r="D74">
            <v>45658</v>
          </cell>
          <cell r="E74">
            <v>45717</v>
          </cell>
          <cell r="F74">
            <v>3</v>
          </cell>
          <cell r="G74">
            <v>45689</v>
          </cell>
          <cell r="H74">
            <v>2</v>
          </cell>
          <cell r="I74">
            <v>45691</v>
          </cell>
          <cell r="J74">
            <v>300000</v>
          </cell>
          <cell r="K74" t="str">
            <v>EKSKLUSIF</v>
          </cell>
        </row>
        <row r="75">
          <cell r="A75" t="str">
            <v>A1096</v>
          </cell>
          <cell r="B75" t="str">
            <v>Nila Haqiqi</v>
          </cell>
          <cell r="C75" t="str">
            <v>DELTA</v>
          </cell>
          <cell r="D75">
            <v>45658</v>
          </cell>
          <cell r="E75">
            <v>45717</v>
          </cell>
          <cell r="F75">
            <v>3</v>
          </cell>
          <cell r="G75">
            <v>45689</v>
          </cell>
          <cell r="H75">
            <v>2</v>
          </cell>
          <cell r="I75">
            <v>45691</v>
          </cell>
          <cell r="J75">
            <v>300000</v>
          </cell>
          <cell r="K75" t="str">
            <v>EKSKLUSIF</v>
          </cell>
        </row>
        <row r="76">
          <cell r="A76" t="str">
            <v>A0874</v>
          </cell>
          <cell r="B76" t="str">
            <v>Galih Mardiana</v>
          </cell>
          <cell r="C76" t="str">
            <v>DELTA</v>
          </cell>
          <cell r="D76">
            <v>45658</v>
          </cell>
          <cell r="E76">
            <v>45717</v>
          </cell>
          <cell r="F76">
            <v>3</v>
          </cell>
          <cell r="G76">
            <v>45689</v>
          </cell>
          <cell r="H76">
            <v>2</v>
          </cell>
          <cell r="I76">
            <v>45691</v>
          </cell>
          <cell r="J76">
            <v>300000</v>
          </cell>
          <cell r="K76" t="str">
            <v>EKSKLUSIF</v>
          </cell>
        </row>
        <row r="77">
          <cell r="A77" t="str">
            <v>A1219</v>
          </cell>
          <cell r="B77" t="str">
            <v>AZIZ ALFISYAHRI</v>
          </cell>
          <cell r="C77" t="str">
            <v>DELTA</v>
          </cell>
          <cell r="D77">
            <v>45658</v>
          </cell>
          <cell r="E77">
            <v>45717</v>
          </cell>
          <cell r="F77">
            <v>3</v>
          </cell>
          <cell r="G77">
            <v>45689</v>
          </cell>
          <cell r="H77">
            <v>2</v>
          </cell>
          <cell r="I77">
            <v>45691</v>
          </cell>
          <cell r="J77">
            <v>300000</v>
          </cell>
          <cell r="K77" t="str">
            <v>EKSKLUSIF</v>
          </cell>
        </row>
        <row r="78">
          <cell r="A78" t="str">
            <v>A1957</v>
          </cell>
          <cell r="B78" t="str">
            <v>FATIA</v>
          </cell>
          <cell r="C78" t="str">
            <v>DELTA</v>
          </cell>
          <cell r="D78">
            <v>45658</v>
          </cell>
          <cell r="E78">
            <v>45717</v>
          </cell>
          <cell r="F78">
            <v>3</v>
          </cell>
          <cell r="G78">
            <v>45689</v>
          </cell>
          <cell r="H78">
            <v>2</v>
          </cell>
          <cell r="I78">
            <v>45691</v>
          </cell>
          <cell r="J78">
            <v>300000</v>
          </cell>
          <cell r="K78" t="str">
            <v>EKSKLUSIF</v>
          </cell>
        </row>
        <row r="79">
          <cell r="A79" t="str">
            <v>A1755</v>
          </cell>
          <cell r="B79" t="str">
            <v>TIFANI ADELIA SYAFITRI</v>
          </cell>
          <cell r="C79" t="str">
            <v>DELTA</v>
          </cell>
          <cell r="D79">
            <v>45658</v>
          </cell>
          <cell r="E79">
            <v>45717</v>
          </cell>
          <cell r="F79">
            <v>3</v>
          </cell>
          <cell r="G79">
            <v>45689</v>
          </cell>
          <cell r="H79">
            <v>2</v>
          </cell>
          <cell r="I79">
            <v>45691</v>
          </cell>
          <cell r="J79">
            <v>300000</v>
          </cell>
          <cell r="K79" t="str">
            <v>EKSKLUSIF</v>
          </cell>
        </row>
        <row r="80">
          <cell r="A80" t="str">
            <v>A1841</v>
          </cell>
          <cell r="B80" t="str">
            <v>ADHINA PUTRIANA KUSUMAWATI</v>
          </cell>
          <cell r="C80" t="str">
            <v>DELTA</v>
          </cell>
          <cell r="D80">
            <v>45658</v>
          </cell>
          <cell r="E80">
            <v>45717</v>
          </cell>
          <cell r="F80">
            <v>3</v>
          </cell>
          <cell r="G80">
            <v>45689</v>
          </cell>
          <cell r="H80">
            <v>2</v>
          </cell>
          <cell r="I80">
            <v>45691</v>
          </cell>
          <cell r="J80">
            <v>300000</v>
          </cell>
          <cell r="K80" t="str">
            <v>EKSKLUSIF</v>
          </cell>
        </row>
        <row r="81">
          <cell r="A81" t="str">
            <v>A1854</v>
          </cell>
          <cell r="B81" t="str">
            <v>SALSABILA OKTAVIMADIANA</v>
          </cell>
          <cell r="C81" t="str">
            <v>DELTA</v>
          </cell>
          <cell r="D81">
            <v>45658</v>
          </cell>
          <cell r="E81">
            <v>45717</v>
          </cell>
          <cell r="F81">
            <v>3</v>
          </cell>
          <cell r="G81">
            <v>45689</v>
          </cell>
          <cell r="H81">
            <v>2</v>
          </cell>
          <cell r="I81">
            <v>45691</v>
          </cell>
          <cell r="J81">
            <v>300000</v>
          </cell>
          <cell r="K81" t="str">
            <v>EKSKLUSIF</v>
          </cell>
        </row>
        <row r="82">
          <cell r="A82" t="str">
            <v>A3599</v>
          </cell>
          <cell r="B82" t="str">
            <v>HANIFAH RAHMADHANI</v>
          </cell>
          <cell r="C82" t="str">
            <v>DELTA</v>
          </cell>
          <cell r="D82">
            <v>45658</v>
          </cell>
          <cell r="E82">
            <v>45717</v>
          </cell>
          <cell r="F82">
            <v>3</v>
          </cell>
          <cell r="G82">
            <v>45689</v>
          </cell>
          <cell r="H82">
            <v>1</v>
          </cell>
          <cell r="I82">
            <v>45660</v>
          </cell>
          <cell r="J82">
            <v>300000</v>
          </cell>
          <cell r="K82" t="str">
            <v>EKSKLUSIF</v>
          </cell>
        </row>
        <row r="83">
          <cell r="A83" t="str">
            <v>A1531</v>
          </cell>
          <cell r="B83" t="str">
            <v>ERIN ALFINATA</v>
          </cell>
          <cell r="C83" t="str">
            <v>DELTA</v>
          </cell>
          <cell r="D83">
            <v>45658</v>
          </cell>
          <cell r="E83">
            <v>45717</v>
          </cell>
          <cell r="F83">
            <v>3</v>
          </cell>
          <cell r="G83">
            <v>45689</v>
          </cell>
          <cell r="H83">
            <v>1</v>
          </cell>
          <cell r="I83">
            <v>45660</v>
          </cell>
          <cell r="J83">
            <v>300000</v>
          </cell>
          <cell r="K83" t="str">
            <v>EKSKLUSIF</v>
          </cell>
        </row>
        <row r="84">
          <cell r="A84" t="str">
            <v>A2507</v>
          </cell>
          <cell r="B84" t="str">
            <v>ARJUNA TANJUNG</v>
          </cell>
          <cell r="C84" t="str">
            <v>DELTA</v>
          </cell>
          <cell r="D84">
            <v>45689</v>
          </cell>
          <cell r="E84">
            <v>45748</v>
          </cell>
          <cell r="F84">
            <v>3</v>
          </cell>
          <cell r="G84">
            <v>45689</v>
          </cell>
          <cell r="H84">
            <v>1</v>
          </cell>
          <cell r="I84">
            <v>45660</v>
          </cell>
          <cell r="J84">
            <v>300000</v>
          </cell>
          <cell r="K84" t="str">
            <v>EKSKLUSIF</v>
          </cell>
        </row>
        <row r="85">
          <cell r="A85" t="str">
            <v>A0458</v>
          </cell>
          <cell r="B85" t="str">
            <v>JOKO SLAMETO</v>
          </cell>
          <cell r="C85" t="str">
            <v>DELTA</v>
          </cell>
          <cell r="D85">
            <v>45689</v>
          </cell>
          <cell r="E85">
            <v>45748</v>
          </cell>
          <cell r="F85">
            <v>3</v>
          </cell>
          <cell r="G85">
            <v>45689</v>
          </cell>
          <cell r="H85">
            <v>1</v>
          </cell>
          <cell r="I85">
            <v>45660</v>
          </cell>
          <cell r="J85">
            <v>300000</v>
          </cell>
          <cell r="K85" t="str">
            <v>EKSKLUSIF</v>
          </cell>
        </row>
        <row r="86">
          <cell r="A86" t="str">
            <v>A1721</v>
          </cell>
          <cell r="B86" t="str">
            <v>MEGA AUDILIA</v>
          </cell>
          <cell r="C86" t="str">
            <v>DELTA</v>
          </cell>
          <cell r="D86">
            <v>45689</v>
          </cell>
          <cell r="E86">
            <v>45748</v>
          </cell>
          <cell r="F86">
            <v>3</v>
          </cell>
          <cell r="G86">
            <v>45689</v>
          </cell>
          <cell r="H86">
            <v>1</v>
          </cell>
          <cell r="I86">
            <v>45660</v>
          </cell>
          <cell r="J86">
            <v>300000</v>
          </cell>
          <cell r="K86" t="str">
            <v>EKSKLUSIF</v>
          </cell>
        </row>
        <row r="87">
          <cell r="A87" t="str">
            <v>A0192</v>
          </cell>
          <cell r="B87" t="str">
            <v>AGNES HAUDI SURYANTIKA</v>
          </cell>
          <cell r="C87" t="str">
            <v>DELTA</v>
          </cell>
          <cell r="D87">
            <v>45689</v>
          </cell>
          <cell r="E87">
            <v>45748</v>
          </cell>
          <cell r="F87">
            <v>3</v>
          </cell>
          <cell r="G87">
            <v>45689</v>
          </cell>
          <cell r="H87">
            <v>1</v>
          </cell>
          <cell r="I87">
            <v>45660</v>
          </cell>
          <cell r="J87">
            <v>300000</v>
          </cell>
          <cell r="K87" t="str">
            <v>EKSKLUSIF</v>
          </cell>
        </row>
        <row r="88">
          <cell r="A88" t="str">
            <v>A1954</v>
          </cell>
          <cell r="B88" t="str">
            <v>JELITA AYUNDA FITRIA</v>
          </cell>
          <cell r="C88" t="str">
            <v>DELTA</v>
          </cell>
          <cell r="D88">
            <v>45689</v>
          </cell>
          <cell r="E88">
            <v>45748</v>
          </cell>
          <cell r="F88">
            <v>3</v>
          </cell>
          <cell r="G88">
            <v>45689</v>
          </cell>
          <cell r="H88">
            <v>1</v>
          </cell>
          <cell r="I88">
            <v>45660</v>
          </cell>
          <cell r="J88">
            <v>300000</v>
          </cell>
          <cell r="K88" t="str">
            <v>EKSKLUSIF</v>
          </cell>
        </row>
        <row r="89">
          <cell r="A89" t="str">
            <v>A3029</v>
          </cell>
          <cell r="B89" t="str">
            <v>EMMIA CLARITA BR TARIGAN</v>
          </cell>
          <cell r="C89" t="str">
            <v>DELTA</v>
          </cell>
          <cell r="D89">
            <v>45689</v>
          </cell>
          <cell r="E89">
            <v>45748</v>
          </cell>
          <cell r="F89">
            <v>3</v>
          </cell>
          <cell r="G89">
            <v>45689</v>
          </cell>
          <cell r="H89">
            <v>1</v>
          </cell>
          <cell r="I89">
            <v>45660</v>
          </cell>
          <cell r="J89">
            <v>300000</v>
          </cell>
          <cell r="K89" t="str">
            <v>EKSKLUSIF</v>
          </cell>
        </row>
        <row r="90">
          <cell r="A90" t="str">
            <v>A1842</v>
          </cell>
          <cell r="B90" t="str">
            <v>KELPIN PONTIUS ARON</v>
          </cell>
          <cell r="C90" t="str">
            <v>DELTA</v>
          </cell>
          <cell r="D90">
            <v>45689</v>
          </cell>
          <cell r="E90">
            <v>45748</v>
          </cell>
          <cell r="F90">
            <v>3</v>
          </cell>
          <cell r="G90">
            <v>45689</v>
          </cell>
          <cell r="H90">
            <v>1</v>
          </cell>
          <cell r="I90">
            <v>45660</v>
          </cell>
          <cell r="J90">
            <v>300000</v>
          </cell>
          <cell r="K90" t="str">
            <v>EKSKLUSIF</v>
          </cell>
        </row>
        <row r="91">
          <cell r="A91" t="str">
            <v>A0879</v>
          </cell>
          <cell r="B91" t="str">
            <v>RISZA ANGGUN DWI ARIANANDA</v>
          </cell>
          <cell r="C91" t="str">
            <v>DELTA</v>
          </cell>
          <cell r="D91">
            <v>45689</v>
          </cell>
          <cell r="E91">
            <v>45748</v>
          </cell>
          <cell r="F91">
            <v>3</v>
          </cell>
          <cell r="G91">
            <v>45689</v>
          </cell>
          <cell r="H91">
            <v>1</v>
          </cell>
          <cell r="I91">
            <v>45660</v>
          </cell>
          <cell r="J91">
            <v>300000</v>
          </cell>
          <cell r="K91" t="str">
            <v>EKSKLUSIF</v>
          </cell>
        </row>
        <row r="92">
          <cell r="A92" t="str">
            <v>A3406</v>
          </cell>
          <cell r="B92" t="str">
            <v>SEPTI MUNTE</v>
          </cell>
          <cell r="C92" t="str">
            <v>DELTA</v>
          </cell>
          <cell r="D92">
            <v>45689</v>
          </cell>
          <cell r="E92">
            <v>45748</v>
          </cell>
          <cell r="F92">
            <v>3</v>
          </cell>
          <cell r="G92">
            <v>45689</v>
          </cell>
          <cell r="H92">
            <v>1</v>
          </cell>
          <cell r="I92">
            <v>45660</v>
          </cell>
          <cell r="J92">
            <v>300000</v>
          </cell>
          <cell r="K92" t="str">
            <v>EKSKLUSIF</v>
          </cell>
        </row>
        <row r="93">
          <cell r="A93">
            <v>92669</v>
          </cell>
          <cell r="B93" t="str">
            <v>APIK KUSUMA AYU</v>
          </cell>
          <cell r="C93" t="str">
            <v>DELTA</v>
          </cell>
          <cell r="D93">
            <v>45689</v>
          </cell>
          <cell r="E93">
            <v>45748</v>
          </cell>
          <cell r="F93">
            <v>3</v>
          </cell>
          <cell r="G93">
            <v>45689</v>
          </cell>
          <cell r="H93">
            <v>1</v>
          </cell>
          <cell r="I93">
            <v>45660</v>
          </cell>
          <cell r="J93">
            <v>300000</v>
          </cell>
          <cell r="K93" t="str">
            <v>EKSKLUSIF</v>
          </cell>
        </row>
        <row r="94">
          <cell r="A94" t="str">
            <v>A2953</v>
          </cell>
          <cell r="B94" t="str">
            <v>NAWANGWULAN DESIKUMALA</v>
          </cell>
          <cell r="C94" t="str">
            <v>DELTA</v>
          </cell>
          <cell r="D94">
            <v>45689</v>
          </cell>
          <cell r="E94">
            <v>45748</v>
          </cell>
          <cell r="F94">
            <v>3</v>
          </cell>
          <cell r="G94">
            <v>45689</v>
          </cell>
          <cell r="H94">
            <v>1</v>
          </cell>
          <cell r="I94">
            <v>45660</v>
          </cell>
          <cell r="J94">
            <v>300000</v>
          </cell>
          <cell r="K94" t="str">
            <v>EKSKLUSIF</v>
          </cell>
        </row>
        <row r="95">
          <cell r="A95" t="str">
            <v>A3259</v>
          </cell>
          <cell r="B95" t="str">
            <v>ALBERTUS CHRISTIAN ADE DARMAWA</v>
          </cell>
          <cell r="C95" t="str">
            <v>DELTA</v>
          </cell>
          <cell r="D95">
            <v>45689</v>
          </cell>
          <cell r="E95">
            <v>45748</v>
          </cell>
          <cell r="F95">
            <v>3</v>
          </cell>
          <cell r="G95">
            <v>45689</v>
          </cell>
          <cell r="H95">
            <v>1</v>
          </cell>
          <cell r="I95">
            <v>45660</v>
          </cell>
          <cell r="J95">
            <v>300000</v>
          </cell>
          <cell r="K95" t="str">
            <v>EKSKLUSIF</v>
          </cell>
        </row>
        <row r="96">
          <cell r="A96" t="str">
            <v>A1773</v>
          </cell>
          <cell r="B96" t="str">
            <v>Melinia Windy E</v>
          </cell>
          <cell r="C96" t="str">
            <v>DELTA</v>
          </cell>
          <cell r="D96">
            <v>45689</v>
          </cell>
          <cell r="E96">
            <v>45748</v>
          </cell>
          <cell r="F96">
            <v>3</v>
          </cell>
          <cell r="G96">
            <v>45689</v>
          </cell>
          <cell r="H96">
            <v>1</v>
          </cell>
          <cell r="I96">
            <v>45660</v>
          </cell>
          <cell r="J96">
            <v>300000</v>
          </cell>
          <cell r="K96" t="str">
            <v>EKSKLUSIF</v>
          </cell>
        </row>
        <row r="97">
          <cell r="A97">
            <v>92622</v>
          </cell>
          <cell r="B97" t="str">
            <v>AYU SUCI NUGROYANTI</v>
          </cell>
          <cell r="C97" t="str">
            <v>DELTA</v>
          </cell>
          <cell r="D97">
            <v>45689</v>
          </cell>
          <cell r="E97">
            <v>45748</v>
          </cell>
          <cell r="F97">
            <v>3</v>
          </cell>
          <cell r="G97">
            <v>45689</v>
          </cell>
          <cell r="H97">
            <v>1</v>
          </cell>
          <cell r="I97">
            <v>45660</v>
          </cell>
          <cell r="J97">
            <v>300000</v>
          </cell>
          <cell r="K97" t="str">
            <v>EKSKLUSIF</v>
          </cell>
        </row>
        <row r="98">
          <cell r="A98" t="str">
            <v>A1762</v>
          </cell>
          <cell r="B98" t="str">
            <v>MUTAHIR ALI</v>
          </cell>
          <cell r="C98" t="str">
            <v>DELTA</v>
          </cell>
          <cell r="D98">
            <v>45689</v>
          </cell>
          <cell r="E98">
            <v>45748</v>
          </cell>
          <cell r="F98">
            <v>3</v>
          </cell>
          <cell r="G98">
            <v>45689</v>
          </cell>
          <cell r="H98">
            <v>1</v>
          </cell>
          <cell r="I98">
            <v>45660</v>
          </cell>
          <cell r="J98">
            <v>300000</v>
          </cell>
          <cell r="K98" t="str">
            <v>EKSKLUSIF</v>
          </cell>
        </row>
        <row r="99">
          <cell r="A99" t="str">
            <v>A1209</v>
          </cell>
          <cell r="B99" t="str">
            <v>ZULFI FAQIH NURUL JANNAH</v>
          </cell>
          <cell r="C99" t="str">
            <v>DELTA</v>
          </cell>
          <cell r="D99">
            <v>45689</v>
          </cell>
          <cell r="E99">
            <v>45748</v>
          </cell>
          <cell r="F99">
            <v>3</v>
          </cell>
          <cell r="G99">
            <v>45689</v>
          </cell>
          <cell r="H99">
            <v>1</v>
          </cell>
          <cell r="I99">
            <v>45660</v>
          </cell>
          <cell r="J99">
            <v>300000</v>
          </cell>
          <cell r="K99" t="str">
            <v>EKSKLUSIF</v>
          </cell>
        </row>
        <row r="100">
          <cell r="A100" t="str">
            <v>A0517</v>
          </cell>
          <cell r="B100" t="str">
            <v>CHATARINA SEPTRYANINGSI</v>
          </cell>
          <cell r="C100" t="str">
            <v>DELTA</v>
          </cell>
          <cell r="D100">
            <v>45689</v>
          </cell>
          <cell r="E100">
            <v>45748</v>
          </cell>
          <cell r="F100">
            <v>3</v>
          </cell>
          <cell r="G100">
            <v>45689</v>
          </cell>
          <cell r="H100">
            <v>1</v>
          </cell>
          <cell r="I100">
            <v>45660</v>
          </cell>
          <cell r="J100">
            <v>300000</v>
          </cell>
          <cell r="K100" t="str">
            <v>EKSKLUSIF</v>
          </cell>
        </row>
        <row r="101">
          <cell r="A101">
            <v>90592</v>
          </cell>
          <cell r="B101" t="str">
            <v>DINI SHINTIA PUTRI</v>
          </cell>
          <cell r="C101" t="str">
            <v>DELTA</v>
          </cell>
          <cell r="D101">
            <v>45689</v>
          </cell>
          <cell r="E101">
            <v>45748</v>
          </cell>
          <cell r="F101">
            <v>3</v>
          </cell>
          <cell r="G101">
            <v>45689</v>
          </cell>
          <cell r="H101">
            <v>1</v>
          </cell>
          <cell r="I101">
            <v>45660</v>
          </cell>
          <cell r="J101">
            <v>300000</v>
          </cell>
          <cell r="K101" t="str">
            <v>EKSKLUSIF</v>
          </cell>
        </row>
        <row r="102">
          <cell r="A102" t="str">
            <v>A1525</v>
          </cell>
          <cell r="B102" t="str">
            <v>MARSIDAH</v>
          </cell>
          <cell r="C102" t="str">
            <v>DELTA</v>
          </cell>
          <cell r="D102">
            <v>45689</v>
          </cell>
          <cell r="E102">
            <v>45748</v>
          </cell>
          <cell r="F102">
            <v>3</v>
          </cell>
          <cell r="G102">
            <v>45689</v>
          </cell>
          <cell r="H102">
            <v>1</v>
          </cell>
          <cell r="I102">
            <v>45660</v>
          </cell>
          <cell r="J102">
            <v>300000</v>
          </cell>
          <cell r="K102" t="str">
            <v>EKSKLUSIF</v>
          </cell>
        </row>
        <row r="103">
          <cell r="A103" t="str">
            <v>A0881</v>
          </cell>
          <cell r="B103" t="str">
            <v>ERINA EKA WULANDARI</v>
          </cell>
          <cell r="C103" t="str">
            <v>DELTA</v>
          </cell>
          <cell r="D103">
            <v>45689</v>
          </cell>
          <cell r="E103">
            <v>45748</v>
          </cell>
          <cell r="F103">
            <v>3</v>
          </cell>
          <cell r="G103">
            <v>45689</v>
          </cell>
          <cell r="H103">
            <v>1</v>
          </cell>
          <cell r="I103">
            <v>45660</v>
          </cell>
          <cell r="J103">
            <v>300000</v>
          </cell>
          <cell r="K103" t="str">
            <v>EKSKLUSIF</v>
          </cell>
        </row>
        <row r="104">
          <cell r="A104">
            <v>92135</v>
          </cell>
          <cell r="B104" t="str">
            <v>ERNAWATI NOFIA</v>
          </cell>
          <cell r="C104" t="str">
            <v>DELTA</v>
          </cell>
          <cell r="D104">
            <v>45689</v>
          </cell>
          <cell r="E104">
            <v>45748</v>
          </cell>
          <cell r="F104">
            <v>3</v>
          </cell>
          <cell r="G104">
            <v>45689</v>
          </cell>
          <cell r="H104">
            <v>1</v>
          </cell>
          <cell r="I104">
            <v>45660</v>
          </cell>
          <cell r="J104">
            <v>300000</v>
          </cell>
          <cell r="K104" t="str">
            <v>EKSKLUSIF</v>
          </cell>
        </row>
        <row r="105">
          <cell r="A105" t="str">
            <v>A1276</v>
          </cell>
          <cell r="B105" t="str">
            <v>⁠SINDI ARLINDA DEWI</v>
          </cell>
          <cell r="C105" t="str">
            <v>DELTA</v>
          </cell>
          <cell r="D105">
            <v>45689</v>
          </cell>
          <cell r="E105">
            <v>45748</v>
          </cell>
          <cell r="F105">
            <v>3</v>
          </cell>
          <cell r="G105">
            <v>45689</v>
          </cell>
          <cell r="H105">
            <v>1</v>
          </cell>
          <cell r="I105">
            <v>45660</v>
          </cell>
          <cell r="J105">
            <v>300000</v>
          </cell>
          <cell r="K105" t="str">
            <v>EKSKLUSIF</v>
          </cell>
        </row>
        <row r="106">
          <cell r="A106" t="str">
            <v>A4152</v>
          </cell>
          <cell r="B106" t="str">
            <v>KAMAL MAULANA RAMADHAN</v>
          </cell>
          <cell r="C106" t="str">
            <v>DELTA</v>
          </cell>
          <cell r="D106">
            <v>45689</v>
          </cell>
          <cell r="E106">
            <v>45748</v>
          </cell>
          <cell r="F106">
            <v>3</v>
          </cell>
          <cell r="G106">
            <v>45689</v>
          </cell>
          <cell r="H106">
            <v>1</v>
          </cell>
          <cell r="I106">
            <v>45660</v>
          </cell>
          <cell r="J106">
            <v>300000</v>
          </cell>
          <cell r="K106" t="str">
            <v>EKSKLUSIF</v>
          </cell>
        </row>
        <row r="107">
          <cell r="A107" t="str">
            <v>A2417</v>
          </cell>
          <cell r="B107" t="str">
            <v>LALANG WINATA BINTANG NANOE</v>
          </cell>
          <cell r="C107" t="str">
            <v>DELTA</v>
          </cell>
          <cell r="D107">
            <v>45689</v>
          </cell>
          <cell r="E107">
            <v>45748</v>
          </cell>
          <cell r="F107">
            <v>3</v>
          </cell>
          <cell r="G107">
            <v>45689</v>
          </cell>
          <cell r="H107">
            <v>1</v>
          </cell>
          <cell r="I107">
            <v>45660</v>
          </cell>
          <cell r="J107">
            <v>300000</v>
          </cell>
          <cell r="K107" t="str">
            <v>EKSKLUSIF</v>
          </cell>
        </row>
        <row r="108">
          <cell r="A108">
            <v>92287</v>
          </cell>
          <cell r="B108" t="str">
            <v>Alyda Rizka Islamiyati</v>
          </cell>
          <cell r="C108" t="str">
            <v>DELTA</v>
          </cell>
          <cell r="D108">
            <v>45689</v>
          </cell>
          <cell r="E108">
            <v>45748</v>
          </cell>
          <cell r="F108">
            <v>3</v>
          </cell>
          <cell r="G108">
            <v>45689</v>
          </cell>
          <cell r="H108">
            <v>1</v>
          </cell>
          <cell r="I108">
            <v>45660</v>
          </cell>
          <cell r="J108">
            <v>300000</v>
          </cell>
          <cell r="K108" t="str">
            <v>EKSKLUSIF</v>
          </cell>
        </row>
        <row r="109">
          <cell r="A109" t="str">
            <v>A2702</v>
          </cell>
          <cell r="B109" t="str">
            <v>DILA FITRIANI</v>
          </cell>
          <cell r="C109" t="str">
            <v>TEMA C2</v>
          </cell>
          <cell r="D109">
            <v>45536</v>
          </cell>
          <cell r="E109">
            <v>45689</v>
          </cell>
          <cell r="F109">
            <v>6</v>
          </cell>
          <cell r="G109">
            <v>45689</v>
          </cell>
          <cell r="H109">
            <v>6</v>
          </cell>
          <cell r="I109">
            <v>45814</v>
          </cell>
          <cell r="J109">
            <v>1600000</v>
          </cell>
          <cell r="K109" t="str">
            <v>EKSKLUSIF</v>
          </cell>
        </row>
        <row r="110">
          <cell r="A110" t="str">
            <v>A4162</v>
          </cell>
          <cell r="B110" t="str">
            <v>FATHUL MUBAROQ</v>
          </cell>
          <cell r="C110" t="str">
            <v>TEMA C2</v>
          </cell>
          <cell r="D110">
            <v>45536</v>
          </cell>
          <cell r="E110">
            <v>45689</v>
          </cell>
          <cell r="F110">
            <v>6</v>
          </cell>
          <cell r="G110">
            <v>45689</v>
          </cell>
          <cell r="H110">
            <v>6</v>
          </cell>
          <cell r="I110">
            <v>45814</v>
          </cell>
          <cell r="J110">
            <v>1600000</v>
          </cell>
          <cell r="K110" t="str">
            <v>EKSKLUSIF</v>
          </cell>
        </row>
        <row r="111">
          <cell r="A111" t="str">
            <v>A3034</v>
          </cell>
          <cell r="B111" t="str">
            <v>MEYTIA EKA PUTRI</v>
          </cell>
          <cell r="C111" t="str">
            <v>TEMA C2</v>
          </cell>
          <cell r="D111">
            <v>45536</v>
          </cell>
          <cell r="E111">
            <v>45689</v>
          </cell>
          <cell r="F111">
            <v>6</v>
          </cell>
          <cell r="G111">
            <v>45689</v>
          </cell>
          <cell r="H111">
            <v>6</v>
          </cell>
          <cell r="I111">
            <v>45814</v>
          </cell>
          <cell r="J111">
            <v>1600000</v>
          </cell>
          <cell r="K111" t="str">
            <v>EKSKLUSIF</v>
          </cell>
        </row>
        <row r="112">
          <cell r="A112" t="str">
            <v>A4011</v>
          </cell>
          <cell r="B112" t="str">
            <v>MUHAMMAD FAJRIADY</v>
          </cell>
          <cell r="C112" t="str">
            <v>TEMA C2</v>
          </cell>
          <cell r="D112">
            <v>45536</v>
          </cell>
          <cell r="E112">
            <v>45689</v>
          </cell>
          <cell r="F112">
            <v>6</v>
          </cell>
          <cell r="G112">
            <v>45689</v>
          </cell>
          <cell r="H112">
            <v>6</v>
          </cell>
          <cell r="I112">
            <v>45814</v>
          </cell>
          <cell r="J112">
            <v>1600000</v>
          </cell>
          <cell r="K112" t="str">
            <v>EKSKLUSIF</v>
          </cell>
        </row>
        <row r="113">
          <cell r="A113" t="str">
            <v>A0786</v>
          </cell>
          <cell r="B113" t="str">
            <v>Arya Ardiansah</v>
          </cell>
          <cell r="C113" t="str">
            <v>TEMA C2</v>
          </cell>
          <cell r="D113" t="str">
            <v>Okt 24</v>
          </cell>
          <cell r="E113">
            <v>45717</v>
          </cell>
          <cell r="F113">
            <v>6</v>
          </cell>
          <cell r="G113">
            <v>45689</v>
          </cell>
          <cell r="H113">
            <v>5</v>
          </cell>
          <cell r="I113">
            <v>45783</v>
          </cell>
          <cell r="J113">
            <v>500000</v>
          </cell>
          <cell r="K113" t="str">
            <v>EKSKLUSIF</v>
          </cell>
        </row>
        <row r="114">
          <cell r="A114" t="str">
            <v>A4024</v>
          </cell>
          <cell r="B114" t="str">
            <v>FITRIA NURUL</v>
          </cell>
          <cell r="C114" t="str">
            <v>TEMA C2</v>
          </cell>
          <cell r="D114">
            <v>45597</v>
          </cell>
          <cell r="E114">
            <v>45748</v>
          </cell>
          <cell r="F114">
            <v>6</v>
          </cell>
          <cell r="G114">
            <v>45689</v>
          </cell>
          <cell r="H114">
            <v>4</v>
          </cell>
          <cell r="I114">
            <v>45753</v>
          </cell>
          <cell r="J114">
            <v>400000</v>
          </cell>
          <cell r="K114" t="str">
            <v>EKSKLUSIF</v>
          </cell>
        </row>
        <row r="115">
          <cell r="A115" t="str">
            <v>A4341</v>
          </cell>
          <cell r="B115" t="str">
            <v>RIZA ULHIDAYAH H</v>
          </cell>
          <cell r="C115" t="str">
            <v>TEMA C2</v>
          </cell>
          <cell r="D115">
            <v>45597</v>
          </cell>
          <cell r="E115">
            <v>45748</v>
          </cell>
          <cell r="F115">
            <v>6</v>
          </cell>
          <cell r="G115">
            <v>45689</v>
          </cell>
          <cell r="H115">
            <v>4</v>
          </cell>
          <cell r="I115">
            <v>45753</v>
          </cell>
          <cell r="J115">
            <v>400000</v>
          </cell>
          <cell r="K115" t="str">
            <v>EKSKLUSIF</v>
          </cell>
        </row>
        <row r="116">
          <cell r="A116" t="str">
            <v>A1638</v>
          </cell>
          <cell r="B116" t="str">
            <v>ERNI DWI WIDYANTI</v>
          </cell>
          <cell r="C116" t="str">
            <v>TEMA C2</v>
          </cell>
          <cell r="D116">
            <v>45597</v>
          </cell>
          <cell r="E116">
            <v>45748</v>
          </cell>
          <cell r="F116">
            <v>6</v>
          </cell>
          <cell r="G116">
            <v>45689</v>
          </cell>
          <cell r="H116">
            <v>4</v>
          </cell>
          <cell r="I116">
            <v>45753</v>
          </cell>
          <cell r="J116">
            <v>400000</v>
          </cell>
          <cell r="K116" t="str">
            <v>EKSKLUSIF</v>
          </cell>
        </row>
        <row r="117">
          <cell r="A117" t="str">
            <v>A4422</v>
          </cell>
          <cell r="B117" t="str">
            <v>NUR SABILA</v>
          </cell>
          <cell r="C117" t="str">
            <v>TEMA C2</v>
          </cell>
          <cell r="D117" t="str">
            <v>Des 2024</v>
          </cell>
          <cell r="E117">
            <v>45689</v>
          </cell>
          <cell r="F117">
            <v>3</v>
          </cell>
          <cell r="G117">
            <v>45689</v>
          </cell>
          <cell r="H117">
            <v>3</v>
          </cell>
          <cell r="I117">
            <v>45719</v>
          </cell>
          <cell r="J117">
            <v>900000</v>
          </cell>
          <cell r="K117" t="str">
            <v>EKSKLUSIF</v>
          </cell>
        </row>
        <row r="118">
          <cell r="A118" t="str">
            <v>A2072</v>
          </cell>
          <cell r="B118" t="str">
            <v>DIANA PUTERI</v>
          </cell>
          <cell r="C118" t="str">
            <v>TEMA C2</v>
          </cell>
          <cell r="D118" t="str">
            <v>Des 2024</v>
          </cell>
          <cell r="E118">
            <v>45689</v>
          </cell>
          <cell r="F118">
            <v>3</v>
          </cell>
          <cell r="G118">
            <v>45689</v>
          </cell>
          <cell r="H118">
            <v>3</v>
          </cell>
          <cell r="I118">
            <v>45719</v>
          </cell>
          <cell r="J118">
            <v>900000</v>
          </cell>
          <cell r="K118" t="str">
            <v>EKSKLUSIF</v>
          </cell>
        </row>
        <row r="119">
          <cell r="A119" t="str">
            <v>A2684</v>
          </cell>
          <cell r="B119" t="str">
            <v>DIMAS VERGIAWAN AFIAT</v>
          </cell>
          <cell r="C119" t="str">
            <v>TEMA C2</v>
          </cell>
          <cell r="D119" t="str">
            <v>Des 2024</v>
          </cell>
          <cell r="E119">
            <v>45689</v>
          </cell>
          <cell r="F119">
            <v>3</v>
          </cell>
          <cell r="G119">
            <v>45689</v>
          </cell>
          <cell r="H119">
            <v>3</v>
          </cell>
          <cell r="I119">
            <v>45719</v>
          </cell>
          <cell r="J119">
            <v>900000</v>
          </cell>
          <cell r="K119" t="str">
            <v>EKSKLUSIF</v>
          </cell>
        </row>
        <row r="120">
          <cell r="A120" t="str">
            <v>A0920</v>
          </cell>
          <cell r="B120" t="str">
            <v>HANGESTI RETNO UTARI</v>
          </cell>
          <cell r="C120" t="str">
            <v>TEMA C2</v>
          </cell>
          <cell r="D120" t="str">
            <v>Des 2024</v>
          </cell>
          <cell r="E120">
            <v>45689</v>
          </cell>
          <cell r="F120">
            <v>3</v>
          </cell>
          <cell r="G120">
            <v>45689</v>
          </cell>
          <cell r="H120">
            <v>3</v>
          </cell>
          <cell r="I120">
            <v>45719</v>
          </cell>
          <cell r="J120">
            <v>900000</v>
          </cell>
          <cell r="K120" t="str">
            <v>EKSKLUSIF</v>
          </cell>
        </row>
        <row r="121">
          <cell r="A121" t="str">
            <v>A0565</v>
          </cell>
          <cell r="B121" t="str">
            <v>PRADIPTA NIWAYANI</v>
          </cell>
          <cell r="C121" t="str">
            <v>TEMA C2</v>
          </cell>
          <cell r="D121" t="str">
            <v>Des 2024</v>
          </cell>
          <cell r="E121">
            <v>45689</v>
          </cell>
          <cell r="F121">
            <v>3</v>
          </cell>
          <cell r="G121">
            <v>45689</v>
          </cell>
          <cell r="H121">
            <v>3</v>
          </cell>
          <cell r="I121">
            <v>45719</v>
          </cell>
          <cell r="J121">
            <v>900000</v>
          </cell>
          <cell r="K121" t="str">
            <v>EKSKLUSIF</v>
          </cell>
        </row>
        <row r="122">
          <cell r="A122" t="str">
            <v>A4270</v>
          </cell>
          <cell r="B122" t="str">
            <v>DELLA OXZA</v>
          </cell>
          <cell r="C122" t="str">
            <v>TEMA C2</v>
          </cell>
          <cell r="D122" t="str">
            <v>Des 2024</v>
          </cell>
          <cell r="E122">
            <v>45689</v>
          </cell>
          <cell r="F122">
            <v>3</v>
          </cell>
          <cell r="G122">
            <v>45689</v>
          </cell>
          <cell r="H122">
            <v>3</v>
          </cell>
          <cell r="I122">
            <v>45719</v>
          </cell>
          <cell r="J122">
            <v>900000</v>
          </cell>
          <cell r="K122" t="str">
            <v>EKSKLUSIF</v>
          </cell>
        </row>
        <row r="123">
          <cell r="A123" t="str">
            <v>A3996</v>
          </cell>
          <cell r="B123" t="str">
            <v>JOANICA INTAN CAHYANDARI</v>
          </cell>
          <cell r="C123" t="str">
            <v>TEMA C2</v>
          </cell>
          <cell r="D123" t="str">
            <v>Des 2024</v>
          </cell>
          <cell r="E123">
            <v>45689</v>
          </cell>
          <cell r="F123">
            <v>3</v>
          </cell>
          <cell r="G123">
            <v>45689</v>
          </cell>
          <cell r="H123">
            <v>3</v>
          </cell>
          <cell r="I123">
            <v>45719</v>
          </cell>
          <cell r="J123">
            <v>900000</v>
          </cell>
          <cell r="K123" t="str">
            <v>EKSKLUSIF</v>
          </cell>
        </row>
        <row r="124">
          <cell r="A124" t="str">
            <v>A4363</v>
          </cell>
          <cell r="B124" t="str">
            <v>RINA IKA LESTARI</v>
          </cell>
          <cell r="C124" t="str">
            <v>TEMA C2</v>
          </cell>
          <cell r="D124" t="str">
            <v>Des 2024</v>
          </cell>
          <cell r="E124">
            <v>45689</v>
          </cell>
          <cell r="F124">
            <v>3</v>
          </cell>
          <cell r="G124">
            <v>45689</v>
          </cell>
          <cell r="H124">
            <v>3</v>
          </cell>
          <cell r="I124">
            <v>45719</v>
          </cell>
          <cell r="J124">
            <v>900000</v>
          </cell>
          <cell r="K124" t="str">
            <v>EKSKLUSIF</v>
          </cell>
        </row>
        <row r="125">
          <cell r="A125">
            <v>92628</v>
          </cell>
          <cell r="B125" t="str">
            <v>Nini Aulia Sari</v>
          </cell>
          <cell r="C125" t="str">
            <v>TEMA C2</v>
          </cell>
          <cell r="D125" t="str">
            <v>Des 2024</v>
          </cell>
          <cell r="E125">
            <v>45689</v>
          </cell>
          <cell r="F125">
            <v>3</v>
          </cell>
          <cell r="G125">
            <v>45689</v>
          </cell>
          <cell r="H125">
            <v>3</v>
          </cell>
          <cell r="I125">
            <v>45719</v>
          </cell>
          <cell r="J125">
            <v>900000</v>
          </cell>
          <cell r="K125" t="str">
            <v>EKSKLUSIF</v>
          </cell>
        </row>
        <row r="126">
          <cell r="A126" t="str">
            <v>A2705</v>
          </cell>
          <cell r="B126" t="str">
            <v>ANTONIA DESI ENDAH KRISTIYANTI</v>
          </cell>
          <cell r="C126" t="str">
            <v>TEMA C2</v>
          </cell>
          <cell r="D126" t="str">
            <v>Des 2024</v>
          </cell>
          <cell r="E126">
            <v>45689</v>
          </cell>
          <cell r="F126">
            <v>3</v>
          </cell>
          <cell r="G126">
            <v>45689</v>
          </cell>
          <cell r="H126">
            <v>3</v>
          </cell>
          <cell r="I126">
            <v>45719</v>
          </cell>
          <cell r="J126">
            <v>900000</v>
          </cell>
          <cell r="K126" t="str">
            <v>EKSKLUSIF</v>
          </cell>
        </row>
        <row r="127">
          <cell r="A127" t="str">
            <v>A4437</v>
          </cell>
          <cell r="B127" t="str">
            <v>MUHAMMAD ILZAM</v>
          </cell>
          <cell r="C127" t="str">
            <v>TEMA C2</v>
          </cell>
          <cell r="D127" t="str">
            <v>Des 2024</v>
          </cell>
          <cell r="E127">
            <v>45689</v>
          </cell>
          <cell r="F127">
            <v>3</v>
          </cell>
          <cell r="G127">
            <v>45689</v>
          </cell>
          <cell r="H127">
            <v>3</v>
          </cell>
          <cell r="I127">
            <v>45719</v>
          </cell>
          <cell r="J127">
            <v>900000</v>
          </cell>
          <cell r="K127" t="str">
            <v>EKSKLUSIF</v>
          </cell>
        </row>
        <row r="128">
          <cell r="A128" t="str">
            <v>A4441</v>
          </cell>
          <cell r="B128" t="str">
            <v>IRWANDA BUDI PANGESTU</v>
          </cell>
          <cell r="C128" t="str">
            <v>TEMA C2</v>
          </cell>
          <cell r="D128" t="str">
            <v>Des 2024</v>
          </cell>
          <cell r="E128">
            <v>45689</v>
          </cell>
          <cell r="F128">
            <v>3</v>
          </cell>
          <cell r="G128">
            <v>45689</v>
          </cell>
          <cell r="H128">
            <v>3</v>
          </cell>
          <cell r="I128">
            <v>45719</v>
          </cell>
          <cell r="J128">
            <v>900000</v>
          </cell>
          <cell r="K128" t="str">
            <v>EKSKLUSIF</v>
          </cell>
        </row>
        <row r="129">
          <cell r="A129" t="str">
            <v>A3766</v>
          </cell>
          <cell r="B129" t="str">
            <v>BESTFEBRI CHRISTY DAMERIA PAKPAHAN</v>
          </cell>
          <cell r="C129" t="str">
            <v>TEMA C2</v>
          </cell>
          <cell r="D129" t="str">
            <v>Des 2024</v>
          </cell>
          <cell r="E129">
            <v>45689</v>
          </cell>
          <cell r="F129">
            <v>3</v>
          </cell>
          <cell r="G129">
            <v>45689</v>
          </cell>
          <cell r="H129">
            <v>3</v>
          </cell>
          <cell r="I129">
            <v>45719</v>
          </cell>
          <cell r="J129">
            <v>900000</v>
          </cell>
          <cell r="K129" t="str">
            <v>EKSKLUSIF</v>
          </cell>
        </row>
        <row r="130">
          <cell r="A130" t="str">
            <v>A4276</v>
          </cell>
          <cell r="B130" t="str">
            <v>UMMI AISYATUL LATIFAH ASARO</v>
          </cell>
          <cell r="C130" t="str">
            <v>TEMA C2</v>
          </cell>
          <cell r="D130" t="str">
            <v>Des 2024</v>
          </cell>
          <cell r="E130">
            <v>45689</v>
          </cell>
          <cell r="F130">
            <v>3</v>
          </cell>
          <cell r="G130">
            <v>45689</v>
          </cell>
          <cell r="H130">
            <v>3</v>
          </cell>
          <cell r="I130">
            <v>45719</v>
          </cell>
          <cell r="J130">
            <v>900000</v>
          </cell>
          <cell r="K130" t="str">
            <v>EKSKLUSIF</v>
          </cell>
        </row>
        <row r="131">
          <cell r="A131" t="str">
            <v>A2014</v>
          </cell>
          <cell r="B131" t="str">
            <v>NUR ANISA</v>
          </cell>
          <cell r="C131" t="str">
            <v>TEMA C2</v>
          </cell>
          <cell r="D131" t="str">
            <v>Des 2024</v>
          </cell>
          <cell r="E131">
            <v>45689</v>
          </cell>
          <cell r="F131">
            <v>3</v>
          </cell>
          <cell r="G131">
            <v>45689</v>
          </cell>
          <cell r="H131">
            <v>3</v>
          </cell>
          <cell r="I131">
            <v>45719</v>
          </cell>
          <cell r="J131">
            <v>900000</v>
          </cell>
          <cell r="K131" t="str">
            <v>EKSKLUSIF</v>
          </cell>
        </row>
        <row r="132">
          <cell r="A132" t="str">
            <v>A4405</v>
          </cell>
          <cell r="B132" t="str">
            <v>SALWA AYU WIGATI</v>
          </cell>
          <cell r="C132" t="str">
            <v>TEMA C2</v>
          </cell>
          <cell r="D132" t="str">
            <v>Des 2024</v>
          </cell>
          <cell r="E132">
            <v>45689</v>
          </cell>
          <cell r="F132">
            <v>3</v>
          </cell>
          <cell r="G132">
            <v>45689</v>
          </cell>
          <cell r="H132">
            <v>3</v>
          </cell>
          <cell r="I132">
            <v>45719</v>
          </cell>
          <cell r="J132">
            <v>900000</v>
          </cell>
          <cell r="K132" t="str">
            <v>EKSKLUSIF</v>
          </cell>
        </row>
        <row r="133">
          <cell r="A133">
            <v>90118</v>
          </cell>
          <cell r="B133" t="str">
            <v>AGRESITABELA PURNANINGRUM</v>
          </cell>
          <cell r="C133" t="str">
            <v>TEMA C2</v>
          </cell>
          <cell r="D133" t="str">
            <v>Des 2024</v>
          </cell>
          <cell r="E133">
            <v>45689</v>
          </cell>
          <cell r="F133">
            <v>3</v>
          </cell>
          <cell r="G133">
            <v>45689</v>
          </cell>
          <cell r="H133">
            <v>3</v>
          </cell>
          <cell r="I133">
            <v>45719</v>
          </cell>
          <cell r="J133">
            <v>900000</v>
          </cell>
          <cell r="K133" t="str">
            <v>EKSKLUSIF</v>
          </cell>
        </row>
        <row r="134">
          <cell r="A134" t="str">
            <v>A0105</v>
          </cell>
          <cell r="B134" t="str">
            <v>SANDA IRIANTO</v>
          </cell>
          <cell r="C134" t="str">
            <v>TEMA C2</v>
          </cell>
          <cell r="D134">
            <v>45658</v>
          </cell>
          <cell r="E134">
            <v>45717</v>
          </cell>
          <cell r="F134">
            <v>3</v>
          </cell>
          <cell r="G134">
            <v>45689</v>
          </cell>
          <cell r="H134">
            <v>2</v>
          </cell>
          <cell r="I134">
            <v>45691</v>
          </cell>
          <cell r="J134">
            <v>300000</v>
          </cell>
          <cell r="K134" t="str">
            <v>EKSKLUSIF</v>
          </cell>
        </row>
        <row r="135">
          <cell r="A135" t="str">
            <v>A3962</v>
          </cell>
          <cell r="B135" t="str">
            <v>SHIDDIQI DIQI</v>
          </cell>
          <cell r="C135" t="str">
            <v>TEMA C2</v>
          </cell>
          <cell r="D135">
            <v>45658</v>
          </cell>
          <cell r="E135">
            <v>45717</v>
          </cell>
          <cell r="F135">
            <v>3</v>
          </cell>
          <cell r="G135">
            <v>45689</v>
          </cell>
          <cell r="H135">
            <v>2</v>
          </cell>
          <cell r="I135">
            <v>45691</v>
          </cell>
          <cell r="J135">
            <v>300000</v>
          </cell>
          <cell r="K135" t="str">
            <v>EKSKLUSIF</v>
          </cell>
        </row>
        <row r="136">
          <cell r="A136" t="str">
            <v>A1428</v>
          </cell>
          <cell r="B136" t="str">
            <v>RIFKA AYU PRADITA</v>
          </cell>
          <cell r="C136" t="str">
            <v>TEMA C2</v>
          </cell>
          <cell r="D136">
            <v>45658</v>
          </cell>
          <cell r="E136">
            <v>45717</v>
          </cell>
          <cell r="F136">
            <v>3</v>
          </cell>
          <cell r="G136">
            <v>45689</v>
          </cell>
          <cell r="H136">
            <v>2</v>
          </cell>
          <cell r="I136">
            <v>45691</v>
          </cell>
          <cell r="J136">
            <v>300000</v>
          </cell>
          <cell r="K136" t="str">
            <v>EKSKLUSIF</v>
          </cell>
        </row>
        <row r="137">
          <cell r="A137" t="str">
            <v>A4369</v>
          </cell>
          <cell r="B137" t="str">
            <v>AULIA PUTRI WULANDARI</v>
          </cell>
          <cell r="C137" t="str">
            <v>TEMA C2</v>
          </cell>
          <cell r="D137">
            <v>45658</v>
          </cell>
          <cell r="E137">
            <v>45717</v>
          </cell>
          <cell r="F137">
            <v>3</v>
          </cell>
          <cell r="G137">
            <v>45689</v>
          </cell>
          <cell r="H137">
            <v>2</v>
          </cell>
          <cell r="I137">
            <v>45691</v>
          </cell>
          <cell r="J137">
            <v>300000</v>
          </cell>
          <cell r="K137" t="str">
            <v>EKSKLUSIF</v>
          </cell>
        </row>
        <row r="138">
          <cell r="A138" t="str">
            <v>A3693</v>
          </cell>
          <cell r="B138" t="str">
            <v>LENSE SITOMPUL</v>
          </cell>
          <cell r="C138" t="str">
            <v>TEMA C2</v>
          </cell>
          <cell r="D138">
            <v>45658</v>
          </cell>
          <cell r="E138">
            <v>45717</v>
          </cell>
          <cell r="F138">
            <v>3</v>
          </cell>
          <cell r="G138">
            <v>45689</v>
          </cell>
          <cell r="H138">
            <v>2</v>
          </cell>
          <cell r="I138">
            <v>45691</v>
          </cell>
          <cell r="J138">
            <v>300000</v>
          </cell>
          <cell r="K138" t="str">
            <v>EKSKLUSIF</v>
          </cell>
        </row>
        <row r="139">
          <cell r="A139" t="str">
            <v>A1250</v>
          </cell>
          <cell r="B139" t="str">
            <v>MAYANG PUTRI INANDA SARI</v>
          </cell>
          <cell r="C139" t="str">
            <v>TEMA C2</v>
          </cell>
          <cell r="D139">
            <v>45658</v>
          </cell>
          <cell r="E139">
            <v>45717</v>
          </cell>
          <cell r="F139">
            <v>3</v>
          </cell>
          <cell r="G139">
            <v>45689</v>
          </cell>
          <cell r="H139">
            <v>2</v>
          </cell>
          <cell r="I139">
            <v>45691</v>
          </cell>
          <cell r="J139">
            <v>300000</v>
          </cell>
          <cell r="K139" t="str">
            <v>EKSKLUSIF</v>
          </cell>
        </row>
        <row r="140">
          <cell r="A140" t="str">
            <v>A1208</v>
          </cell>
          <cell r="B140" t="str">
            <v>RIYAN ISTIQOMAH</v>
          </cell>
          <cell r="C140" t="str">
            <v>TEMA C2</v>
          </cell>
          <cell r="D140">
            <v>45658</v>
          </cell>
          <cell r="E140">
            <v>45717</v>
          </cell>
          <cell r="F140">
            <v>3</v>
          </cell>
          <cell r="G140">
            <v>45689</v>
          </cell>
          <cell r="H140">
            <v>2</v>
          </cell>
          <cell r="I140">
            <v>45691</v>
          </cell>
          <cell r="J140">
            <v>300000</v>
          </cell>
          <cell r="K140" t="str">
            <v>EKSKLUSIF</v>
          </cell>
        </row>
        <row r="141">
          <cell r="A141" t="str">
            <v>A0560</v>
          </cell>
          <cell r="B141" t="str">
            <v>MATHILDA EUNIKE ANDREA R</v>
          </cell>
          <cell r="C141" t="str">
            <v>TEMA C2</v>
          </cell>
          <cell r="D141">
            <v>45658</v>
          </cell>
          <cell r="E141">
            <v>45717</v>
          </cell>
          <cell r="F141">
            <v>3</v>
          </cell>
          <cell r="G141">
            <v>45689</v>
          </cell>
          <cell r="H141">
            <v>2</v>
          </cell>
          <cell r="I141">
            <v>45691</v>
          </cell>
          <cell r="J141">
            <v>300000</v>
          </cell>
          <cell r="K141" t="str">
            <v>EKSKLUSIF</v>
          </cell>
        </row>
        <row r="142">
          <cell r="A142" t="str">
            <v>A2964</v>
          </cell>
          <cell r="B142" t="str">
            <v>AKHAYA ARSYOGA</v>
          </cell>
          <cell r="C142" t="str">
            <v>TEMA C2</v>
          </cell>
          <cell r="D142">
            <v>45658</v>
          </cell>
          <cell r="E142">
            <v>45717</v>
          </cell>
          <cell r="F142">
            <v>3</v>
          </cell>
          <cell r="G142">
            <v>45689</v>
          </cell>
          <cell r="H142">
            <v>2</v>
          </cell>
          <cell r="I142">
            <v>45691</v>
          </cell>
          <cell r="J142">
            <v>300000</v>
          </cell>
          <cell r="K142" t="str">
            <v>EKSKLUSIF</v>
          </cell>
        </row>
        <row r="143">
          <cell r="A143" t="str">
            <v>A4050</v>
          </cell>
          <cell r="B143" t="str">
            <v>DITA PUSPITA SARI</v>
          </cell>
          <cell r="C143" t="str">
            <v>TEMA C2</v>
          </cell>
          <cell r="D143">
            <v>45658</v>
          </cell>
          <cell r="E143">
            <v>45717</v>
          </cell>
          <cell r="F143">
            <v>3</v>
          </cell>
          <cell r="G143">
            <v>45689</v>
          </cell>
          <cell r="H143">
            <v>2</v>
          </cell>
          <cell r="I143">
            <v>45691</v>
          </cell>
          <cell r="J143">
            <v>300000</v>
          </cell>
          <cell r="K143" t="str">
            <v>EKSKLUSIF</v>
          </cell>
        </row>
        <row r="144">
          <cell r="A144" t="str">
            <v>A2300</v>
          </cell>
          <cell r="B144" t="str">
            <v>GRACE SIFRA</v>
          </cell>
          <cell r="C144" t="str">
            <v>TEMA C2</v>
          </cell>
          <cell r="D144">
            <v>45658</v>
          </cell>
          <cell r="E144">
            <v>45717</v>
          </cell>
          <cell r="F144">
            <v>3</v>
          </cell>
          <cell r="G144">
            <v>45689</v>
          </cell>
          <cell r="H144">
            <v>2</v>
          </cell>
          <cell r="I144">
            <v>45691</v>
          </cell>
          <cell r="J144">
            <v>300000</v>
          </cell>
          <cell r="K144" t="str">
            <v>EKSKLUSIF</v>
          </cell>
        </row>
        <row r="145">
          <cell r="A145" t="str">
            <v>A1409</v>
          </cell>
          <cell r="B145" t="str">
            <v>YULIANA</v>
          </cell>
          <cell r="C145" t="str">
            <v>TEMA C2</v>
          </cell>
          <cell r="D145">
            <v>45658</v>
          </cell>
          <cell r="E145">
            <v>45717</v>
          </cell>
          <cell r="F145">
            <v>3</v>
          </cell>
          <cell r="G145">
            <v>45689</v>
          </cell>
          <cell r="H145">
            <v>2</v>
          </cell>
          <cell r="I145">
            <v>45691</v>
          </cell>
          <cell r="J145">
            <v>300000</v>
          </cell>
          <cell r="K145" t="str">
            <v>EKSKLUSIF</v>
          </cell>
        </row>
        <row r="146">
          <cell r="A146" t="str">
            <v>A4470</v>
          </cell>
          <cell r="B146" t="str">
            <v>Syarifatul Mukaromah</v>
          </cell>
          <cell r="C146" t="str">
            <v>TEMA C2</v>
          </cell>
          <cell r="D146">
            <v>45658</v>
          </cell>
          <cell r="E146">
            <v>45717</v>
          </cell>
          <cell r="F146">
            <v>6</v>
          </cell>
          <cell r="G146">
            <v>45689</v>
          </cell>
          <cell r="H146">
            <v>2</v>
          </cell>
          <cell r="I146">
            <v>45694</v>
          </cell>
          <cell r="J146">
            <v>300000</v>
          </cell>
          <cell r="K146" t="str">
            <v>EKSKLUSIF</v>
          </cell>
        </row>
        <row r="147">
          <cell r="A147" t="str">
            <v>A2369</v>
          </cell>
          <cell r="B147" t="str">
            <v>ANIS DIANA SARI</v>
          </cell>
          <cell r="C147" t="str">
            <v>TEMA C2</v>
          </cell>
          <cell r="D147">
            <v>45658</v>
          </cell>
          <cell r="E147">
            <v>45717</v>
          </cell>
          <cell r="F147">
            <v>3</v>
          </cell>
          <cell r="G147">
            <v>45689</v>
          </cell>
          <cell r="H147">
            <v>2</v>
          </cell>
          <cell r="I147">
            <v>45691</v>
          </cell>
          <cell r="J147">
            <v>300000</v>
          </cell>
          <cell r="K147" t="str">
            <v>EKSKLUSIF</v>
          </cell>
        </row>
        <row r="148">
          <cell r="A148" t="str">
            <v>A4089</v>
          </cell>
          <cell r="B148" t="str">
            <v>ADI FIRMANSYAH</v>
          </cell>
          <cell r="C148" t="str">
            <v>TEMA C2</v>
          </cell>
          <cell r="D148">
            <v>45658</v>
          </cell>
          <cell r="E148">
            <v>45717</v>
          </cell>
          <cell r="F148">
            <v>3</v>
          </cell>
          <cell r="G148">
            <v>45689</v>
          </cell>
          <cell r="H148">
            <v>2</v>
          </cell>
          <cell r="I148">
            <v>45691</v>
          </cell>
          <cell r="J148">
            <v>300000</v>
          </cell>
          <cell r="K148" t="str">
            <v>EKSKLUSIF</v>
          </cell>
        </row>
        <row r="149">
          <cell r="A149">
            <v>92347</v>
          </cell>
          <cell r="B149" t="str">
            <v>RAHMAD SABTONO</v>
          </cell>
          <cell r="C149" t="str">
            <v>TEMA C2</v>
          </cell>
          <cell r="D149">
            <v>45658</v>
          </cell>
          <cell r="E149">
            <v>45809</v>
          </cell>
          <cell r="F149">
            <v>6</v>
          </cell>
          <cell r="G149">
            <v>45689</v>
          </cell>
          <cell r="H149">
            <v>2</v>
          </cell>
          <cell r="I149">
            <v>45694</v>
          </cell>
          <cell r="J149">
            <v>300000</v>
          </cell>
          <cell r="K149" t="str">
            <v>EKSKLUSIF</v>
          </cell>
        </row>
        <row r="150">
          <cell r="A150" t="str">
            <v>A3815</v>
          </cell>
          <cell r="B150" t="str">
            <v>ANDREANE AMARISSA</v>
          </cell>
          <cell r="C150" t="str">
            <v>TEMA C2</v>
          </cell>
          <cell r="D150">
            <v>45658</v>
          </cell>
          <cell r="E150">
            <v>45717</v>
          </cell>
          <cell r="F150">
            <v>3</v>
          </cell>
          <cell r="G150">
            <v>45689</v>
          </cell>
          <cell r="H150">
            <v>2</v>
          </cell>
          <cell r="I150">
            <v>45691</v>
          </cell>
          <cell r="J150">
            <v>300000</v>
          </cell>
          <cell r="K150" t="str">
            <v>EKSKLUSIF</v>
          </cell>
        </row>
        <row r="151">
          <cell r="A151" t="str">
            <v>A2574</v>
          </cell>
          <cell r="B151" t="str">
            <v>JATU ASTRI PRADISTA</v>
          </cell>
          <cell r="C151" t="str">
            <v>TEMA C2</v>
          </cell>
          <cell r="D151">
            <v>45658</v>
          </cell>
          <cell r="E151">
            <v>45717</v>
          </cell>
          <cell r="F151">
            <v>3</v>
          </cell>
          <cell r="G151">
            <v>45689</v>
          </cell>
          <cell r="H151">
            <v>2</v>
          </cell>
          <cell r="I151">
            <v>45691</v>
          </cell>
          <cell r="J151">
            <v>300000</v>
          </cell>
          <cell r="K151" t="str">
            <v>EKSKLUSIF</v>
          </cell>
        </row>
        <row r="152">
          <cell r="A152" t="str">
            <v>A3216</v>
          </cell>
          <cell r="B152" t="str">
            <v>INTAN KHOIRUNISA FEBILIANA</v>
          </cell>
          <cell r="C152" t="str">
            <v>TEMA C2</v>
          </cell>
          <cell r="D152">
            <v>45658</v>
          </cell>
          <cell r="E152">
            <v>45717</v>
          </cell>
          <cell r="F152">
            <v>3</v>
          </cell>
          <cell r="G152">
            <v>45689</v>
          </cell>
          <cell r="H152">
            <v>2</v>
          </cell>
          <cell r="I152">
            <v>45691</v>
          </cell>
          <cell r="J152">
            <v>300000</v>
          </cell>
          <cell r="K152" t="str">
            <v>EKSKLUSIF</v>
          </cell>
        </row>
        <row r="153">
          <cell r="A153" t="str">
            <v>A1407</v>
          </cell>
          <cell r="B153" t="str">
            <v>Hardini Komalasari</v>
          </cell>
          <cell r="C153" t="str">
            <v>TEMA C2</v>
          </cell>
          <cell r="D153">
            <v>45658</v>
          </cell>
          <cell r="E153">
            <v>45717</v>
          </cell>
          <cell r="F153">
            <v>3</v>
          </cell>
          <cell r="G153">
            <v>45689</v>
          </cell>
          <cell r="H153">
            <v>2</v>
          </cell>
          <cell r="I153">
            <v>45691</v>
          </cell>
          <cell r="J153">
            <v>300000</v>
          </cell>
          <cell r="K153" t="str">
            <v>EKSKLUSIF</v>
          </cell>
        </row>
        <row r="154">
          <cell r="A154" t="str">
            <v>A0911</v>
          </cell>
          <cell r="B154" t="str">
            <v>ENGELINA GALUH WINDIASARI</v>
          </cell>
          <cell r="C154" t="str">
            <v>TEMA C2</v>
          </cell>
          <cell r="D154">
            <v>45658</v>
          </cell>
          <cell r="E154">
            <v>45809</v>
          </cell>
          <cell r="F154">
            <v>6</v>
          </cell>
          <cell r="G154">
            <v>45689</v>
          </cell>
          <cell r="H154">
            <v>2</v>
          </cell>
          <cell r="I154">
            <v>45694</v>
          </cell>
          <cell r="J154">
            <v>300000</v>
          </cell>
          <cell r="K154" t="str">
            <v>EKSKLUSIF</v>
          </cell>
        </row>
        <row r="155">
          <cell r="A155" t="str">
            <v>A2604</v>
          </cell>
          <cell r="B155" t="str">
            <v>Yusridah Lubis</v>
          </cell>
          <cell r="C155" t="str">
            <v>TEMA C2</v>
          </cell>
          <cell r="D155">
            <v>45658</v>
          </cell>
          <cell r="E155">
            <v>45717</v>
          </cell>
          <cell r="F155">
            <v>3</v>
          </cell>
          <cell r="G155">
            <v>45689</v>
          </cell>
          <cell r="H155">
            <v>2</v>
          </cell>
          <cell r="I155">
            <v>45691</v>
          </cell>
          <cell r="J155">
            <v>300000</v>
          </cell>
          <cell r="K155" t="str">
            <v>EKSKLUSIF</v>
          </cell>
        </row>
        <row r="156">
          <cell r="A156" t="str">
            <v>A3510</v>
          </cell>
          <cell r="B156" t="str">
            <v>ANNISA FADYA</v>
          </cell>
          <cell r="C156" t="str">
            <v>TEMA C2</v>
          </cell>
          <cell r="D156">
            <v>45658</v>
          </cell>
          <cell r="E156">
            <v>45717</v>
          </cell>
          <cell r="F156">
            <v>3</v>
          </cell>
          <cell r="G156">
            <v>45689</v>
          </cell>
          <cell r="H156">
            <v>2</v>
          </cell>
          <cell r="I156">
            <v>45691</v>
          </cell>
          <cell r="J156">
            <v>300000</v>
          </cell>
          <cell r="K156" t="str">
            <v>EKSKLUSIF</v>
          </cell>
        </row>
        <row r="157">
          <cell r="A157" t="str">
            <v>A3220</v>
          </cell>
          <cell r="B157" t="str">
            <v>MUHAMAD AGUNG GUMELAR</v>
          </cell>
          <cell r="C157" t="str">
            <v>TEMA C2</v>
          </cell>
          <cell r="D157">
            <v>45658</v>
          </cell>
          <cell r="E157">
            <v>45717</v>
          </cell>
          <cell r="F157">
            <v>3</v>
          </cell>
          <cell r="G157">
            <v>45689</v>
          </cell>
          <cell r="H157">
            <v>2</v>
          </cell>
          <cell r="I157">
            <v>45691</v>
          </cell>
          <cell r="J157">
            <v>300000</v>
          </cell>
          <cell r="K157" t="str">
            <v>EKSKLUSIF</v>
          </cell>
        </row>
        <row r="158">
          <cell r="A158">
            <v>92192</v>
          </cell>
          <cell r="B158" t="str">
            <v>Bima Bagaskara</v>
          </cell>
          <cell r="C158" t="str">
            <v>TEMA C2</v>
          </cell>
          <cell r="D158">
            <v>45658</v>
          </cell>
          <cell r="E158">
            <v>45717</v>
          </cell>
          <cell r="F158">
            <v>3</v>
          </cell>
          <cell r="G158">
            <v>45689</v>
          </cell>
          <cell r="H158">
            <v>2</v>
          </cell>
          <cell r="I158">
            <v>45691</v>
          </cell>
          <cell r="J158">
            <v>300000</v>
          </cell>
          <cell r="K158" t="str">
            <v>EKSKLUSIF</v>
          </cell>
        </row>
        <row r="159">
          <cell r="A159" t="str">
            <v>A4599</v>
          </cell>
          <cell r="B159" t="str">
            <v>SAIDHA PUTRI</v>
          </cell>
          <cell r="C159" t="str">
            <v>TEMA C2</v>
          </cell>
          <cell r="D159">
            <v>45689</v>
          </cell>
          <cell r="E159">
            <v>45748</v>
          </cell>
          <cell r="F159">
            <v>3</v>
          </cell>
          <cell r="G159">
            <v>45689</v>
          </cell>
          <cell r="H159">
            <v>1</v>
          </cell>
          <cell r="I159">
            <v>45660</v>
          </cell>
          <cell r="J159">
            <v>300000</v>
          </cell>
          <cell r="K159" t="str">
            <v>EKSKLUSIF</v>
          </cell>
        </row>
        <row r="160">
          <cell r="A160" t="str">
            <v>A4287</v>
          </cell>
          <cell r="B160" t="str">
            <v>FARA DHIYA HASFANA</v>
          </cell>
          <cell r="C160" t="str">
            <v>TEMA C2</v>
          </cell>
          <cell r="D160">
            <v>45689</v>
          </cell>
          <cell r="E160">
            <v>45748</v>
          </cell>
          <cell r="F160">
            <v>3</v>
          </cell>
          <cell r="G160">
            <v>45689</v>
          </cell>
          <cell r="H160">
            <v>1</v>
          </cell>
          <cell r="I160">
            <v>45660</v>
          </cell>
          <cell r="J160">
            <v>300000</v>
          </cell>
          <cell r="K160" t="str">
            <v>EKSKLUSIF</v>
          </cell>
        </row>
        <row r="161">
          <cell r="A161" t="str">
            <v>A3306</v>
          </cell>
          <cell r="B161" t="str">
            <v>ILHAM MUHAMMAD DYAN FAUZI</v>
          </cell>
          <cell r="C161" t="str">
            <v>TEMA C2</v>
          </cell>
          <cell r="D161">
            <v>45689</v>
          </cell>
          <cell r="E161">
            <v>45748</v>
          </cell>
          <cell r="F161">
            <v>3</v>
          </cell>
          <cell r="G161">
            <v>45689</v>
          </cell>
          <cell r="H161">
            <v>1</v>
          </cell>
          <cell r="I161">
            <v>45660</v>
          </cell>
          <cell r="J161">
            <v>300000</v>
          </cell>
          <cell r="K161" t="str">
            <v>EKSKLUSIF</v>
          </cell>
        </row>
        <row r="162">
          <cell r="A162" t="str">
            <v>A3305</v>
          </cell>
          <cell r="B162" t="str">
            <v>ARIF NOVIANTO</v>
          </cell>
          <cell r="C162" t="str">
            <v>TEMA C2</v>
          </cell>
          <cell r="D162">
            <v>45689</v>
          </cell>
          <cell r="E162">
            <v>45748</v>
          </cell>
          <cell r="F162">
            <v>3</v>
          </cell>
          <cell r="G162">
            <v>45689</v>
          </cell>
          <cell r="H162">
            <v>1</v>
          </cell>
          <cell r="I162">
            <v>45660</v>
          </cell>
          <cell r="J162">
            <v>300000</v>
          </cell>
          <cell r="K162" t="str">
            <v>EKSKLUSIF</v>
          </cell>
        </row>
        <row r="163">
          <cell r="A163">
            <v>90759</v>
          </cell>
          <cell r="B163" t="str">
            <v>Pertiwi Handayani</v>
          </cell>
          <cell r="C163" t="str">
            <v>TEMA C2</v>
          </cell>
          <cell r="D163">
            <v>45689</v>
          </cell>
          <cell r="E163">
            <v>45748</v>
          </cell>
          <cell r="F163">
            <v>3</v>
          </cell>
          <cell r="G163">
            <v>45689</v>
          </cell>
          <cell r="H163">
            <v>1</v>
          </cell>
          <cell r="I163">
            <v>45660</v>
          </cell>
          <cell r="J163">
            <v>300000</v>
          </cell>
          <cell r="K163" t="str">
            <v>EKSKLUSIF</v>
          </cell>
        </row>
        <row r="164">
          <cell r="A164" t="str">
            <v>A4139</v>
          </cell>
          <cell r="B164" t="str">
            <v>KEYLA REISA IARA</v>
          </cell>
          <cell r="C164" t="str">
            <v>TEMA C3</v>
          </cell>
          <cell r="D164">
            <v>45689</v>
          </cell>
          <cell r="E164">
            <v>45748</v>
          </cell>
          <cell r="F164">
            <v>3</v>
          </cell>
          <cell r="G164">
            <v>45689</v>
          </cell>
          <cell r="H164">
            <v>1</v>
          </cell>
          <cell r="I164">
            <v>45660</v>
          </cell>
          <cell r="J164">
            <v>300000</v>
          </cell>
          <cell r="K164" t="str">
            <v>EKSKLUSIF</v>
          </cell>
        </row>
        <row r="165">
          <cell r="A165" t="str">
            <v>A1244</v>
          </cell>
          <cell r="B165" t="str">
            <v>SHOFIA NOVIANTI</v>
          </cell>
          <cell r="C165" t="str">
            <v>TEMA C2</v>
          </cell>
          <cell r="D165">
            <v>45689</v>
          </cell>
          <cell r="E165">
            <v>45748</v>
          </cell>
          <cell r="F165">
            <v>3</v>
          </cell>
          <cell r="G165">
            <v>45689</v>
          </cell>
          <cell r="H165">
            <v>1</v>
          </cell>
          <cell r="I165">
            <v>45660</v>
          </cell>
          <cell r="J165">
            <v>300000</v>
          </cell>
          <cell r="K165" t="str">
            <v>EKSKLUSIF</v>
          </cell>
        </row>
        <row r="166">
          <cell r="A166" t="str">
            <v>A3333</v>
          </cell>
          <cell r="B166" t="str">
            <v>ZEFANYA HEHAMAHUA</v>
          </cell>
          <cell r="C166" t="str">
            <v>TEMA C2</v>
          </cell>
          <cell r="D166">
            <v>45689</v>
          </cell>
          <cell r="E166">
            <v>45748</v>
          </cell>
          <cell r="F166">
            <v>3</v>
          </cell>
          <cell r="G166">
            <v>45689</v>
          </cell>
          <cell r="H166">
            <v>1</v>
          </cell>
          <cell r="I166">
            <v>45660</v>
          </cell>
          <cell r="J166">
            <v>300000</v>
          </cell>
          <cell r="K166" t="str">
            <v>EKSKLUSIF</v>
          </cell>
        </row>
        <row r="167">
          <cell r="A167" t="str">
            <v>A4273</v>
          </cell>
          <cell r="B167" t="str">
            <v>RUTH TRIS KRISTIANTI</v>
          </cell>
          <cell r="C167" t="str">
            <v>TEMA C2</v>
          </cell>
          <cell r="D167">
            <v>45689</v>
          </cell>
          <cell r="E167">
            <v>45839</v>
          </cell>
          <cell r="F167">
            <v>6</v>
          </cell>
          <cell r="G167">
            <v>45689</v>
          </cell>
          <cell r="H167">
            <v>1</v>
          </cell>
          <cell r="I167">
            <v>45663</v>
          </cell>
          <cell r="J167">
            <v>300000</v>
          </cell>
          <cell r="K167" t="str">
            <v>EKSKLUSIF</v>
          </cell>
        </row>
        <row r="168">
          <cell r="A168" t="str">
            <v>A1059</v>
          </cell>
          <cell r="B168" t="str">
            <v>AZILA ZALWA</v>
          </cell>
          <cell r="C168" t="str">
            <v>TEMA C2</v>
          </cell>
          <cell r="D168">
            <v>45689</v>
          </cell>
          <cell r="E168">
            <v>45748</v>
          </cell>
          <cell r="F168">
            <v>3</v>
          </cell>
          <cell r="G168">
            <v>45689</v>
          </cell>
          <cell r="H168">
            <v>1</v>
          </cell>
          <cell r="I168">
            <v>45660</v>
          </cell>
          <cell r="J168">
            <v>300000</v>
          </cell>
          <cell r="K168" t="str">
            <v>EKSKLUSIF</v>
          </cell>
        </row>
        <row r="169">
          <cell r="A169" t="str">
            <v>A0918</v>
          </cell>
          <cell r="B169" t="str">
            <v>OGIE PRAYOGA</v>
          </cell>
          <cell r="C169" t="str">
            <v>TEMA C2</v>
          </cell>
          <cell r="D169">
            <v>45689</v>
          </cell>
          <cell r="E169">
            <v>45748</v>
          </cell>
          <cell r="F169">
            <v>3</v>
          </cell>
          <cell r="G169">
            <v>45689</v>
          </cell>
          <cell r="H169">
            <v>1</v>
          </cell>
          <cell r="I169">
            <v>45660</v>
          </cell>
          <cell r="J169">
            <v>300000</v>
          </cell>
          <cell r="K169" t="str">
            <v>EKSKLUSIF</v>
          </cell>
        </row>
        <row r="170">
          <cell r="A170">
            <v>0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1">
          <cell r="A171">
            <v>0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A172">
            <v>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3">
          <cell r="A173">
            <v>0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>
            <v>0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3">
          <cell r="A183">
            <v>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</row>
        <row r="184">
          <cell r="A184">
            <v>0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A185">
            <v>0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A186">
            <v>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</row>
        <row r="187">
          <cell r="A187">
            <v>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A188">
            <v>0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A202">
            <v>0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A203">
            <v>0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A204">
            <v>0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A205">
            <v>0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A206">
            <v>0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7">
          <cell r="A207">
            <v>0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</row>
        <row r="208">
          <cell r="A208">
            <v>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</row>
        <row r="209">
          <cell r="A209">
            <v>0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TA"/>
      <sheetName val="TEMA C1"/>
      <sheetName val="TEMA C2"/>
      <sheetName val="TEMA C3"/>
      <sheetName val="TEMA HAJI"/>
      <sheetName val="PD"/>
      <sheetName val="AAV"/>
      <sheetName val="GC"/>
      <sheetName val="RVO"/>
      <sheetName val="SBPV"/>
      <sheetName val="AKTIF"/>
      <sheetName val="DATABASE"/>
      <sheetName val="Sheet1"/>
      <sheetName val="NEW DATABASE"/>
      <sheetName val="EKS"/>
      <sheetName val="KURANG"/>
      <sheetName val="Sheet2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NPK</v>
          </cell>
          <cell r="B1" t="str">
            <v>NAMA</v>
          </cell>
          <cell r="C1" t="str">
            <v>POSISI</v>
          </cell>
          <cell r="D1" t="str">
            <v>START</v>
          </cell>
          <cell r="E1" t="str">
            <v>FINISH</v>
          </cell>
          <cell r="F1" t="str">
            <v>PERIODE</v>
          </cell>
          <cell r="G1" t="str">
            <v>BULAN INI</v>
          </cell>
          <cell r="H1" t="str">
            <v>BULAN BERJALAN</v>
          </cell>
          <cell r="I1" t="str">
            <v>BULAN EKSLUSIF</v>
          </cell>
          <cell r="J1" t="str">
            <v>RUPIAH</v>
          </cell>
          <cell r="K1">
            <v>0</v>
          </cell>
        </row>
        <row r="2">
          <cell r="A2" t="str">
            <v>A2066</v>
          </cell>
          <cell r="B2" t="str">
            <v>YULIANT EFENDI</v>
          </cell>
          <cell r="C2" t="str">
            <v>AAV</v>
          </cell>
          <cell r="D2" t="str">
            <v>Okt 2024</v>
          </cell>
          <cell r="E2">
            <v>45717</v>
          </cell>
          <cell r="F2">
            <v>6</v>
          </cell>
          <cell r="G2">
            <v>45717</v>
          </cell>
          <cell r="H2">
            <v>6</v>
          </cell>
          <cell r="I2">
            <v>45814</v>
          </cell>
          <cell r="J2">
            <v>1600000</v>
          </cell>
          <cell r="K2" t="str">
            <v>EKSKLUSIF</v>
          </cell>
        </row>
        <row r="3">
          <cell r="A3" t="str">
            <v>A2615</v>
          </cell>
          <cell r="B3" t="str">
            <v>Novita Langkai</v>
          </cell>
          <cell r="C3" t="str">
            <v>AAV</v>
          </cell>
          <cell r="D3">
            <v>45689</v>
          </cell>
          <cell r="E3">
            <v>45839</v>
          </cell>
          <cell r="F3">
            <v>6</v>
          </cell>
          <cell r="G3">
            <v>45717</v>
          </cell>
          <cell r="H3">
            <v>2</v>
          </cell>
          <cell r="I3">
            <v>45694</v>
          </cell>
          <cell r="J3">
            <v>300000</v>
          </cell>
          <cell r="K3" t="str">
            <v>EKSKLUSIF</v>
          </cell>
        </row>
        <row r="4">
          <cell r="A4" t="str">
            <v>A0349</v>
          </cell>
          <cell r="B4" t="str">
            <v>Ahmad Zainal Arifin</v>
          </cell>
          <cell r="C4" t="str">
            <v>AAV</v>
          </cell>
          <cell r="D4">
            <v>45717</v>
          </cell>
          <cell r="E4" t="str">
            <v>Agu 2025</v>
          </cell>
          <cell r="F4">
            <v>6</v>
          </cell>
          <cell r="G4">
            <v>45717</v>
          </cell>
          <cell r="H4">
            <v>1</v>
          </cell>
          <cell r="I4">
            <v>45663</v>
          </cell>
          <cell r="J4">
            <v>300000</v>
          </cell>
          <cell r="K4" t="str">
            <v>EKSKLUSIF</v>
          </cell>
        </row>
        <row r="5">
          <cell r="A5" t="str">
            <v>A2873</v>
          </cell>
          <cell r="B5" t="str">
            <v>CHRISTOPHER LAKSAWANA</v>
          </cell>
          <cell r="C5" t="str">
            <v>AAV</v>
          </cell>
          <cell r="D5">
            <v>45717</v>
          </cell>
          <cell r="E5" t="str">
            <v>Agu 2025</v>
          </cell>
          <cell r="F5">
            <v>6</v>
          </cell>
          <cell r="G5">
            <v>45717</v>
          </cell>
          <cell r="H5">
            <v>1</v>
          </cell>
          <cell r="I5">
            <v>45663</v>
          </cell>
          <cell r="J5">
            <v>300000</v>
          </cell>
          <cell r="K5" t="str">
            <v>EKSKLUSIF</v>
          </cell>
        </row>
        <row r="6">
          <cell r="A6" t="str">
            <v>A2383</v>
          </cell>
          <cell r="B6" t="str">
            <v>RYSMA NUR HIDAYAH</v>
          </cell>
          <cell r="C6" t="str">
            <v>SBPV</v>
          </cell>
          <cell r="D6" t="str">
            <v>Okt 24</v>
          </cell>
          <cell r="E6">
            <v>45717</v>
          </cell>
          <cell r="F6">
            <v>6</v>
          </cell>
          <cell r="G6">
            <v>45717</v>
          </cell>
          <cell r="H6">
            <v>6</v>
          </cell>
          <cell r="I6">
            <v>45814</v>
          </cell>
          <cell r="J6">
            <v>1600000</v>
          </cell>
          <cell r="K6" t="str">
            <v>EKSKLUSIF</v>
          </cell>
        </row>
        <row r="7">
          <cell r="A7" t="str">
            <v>A1971</v>
          </cell>
          <cell r="B7" t="str">
            <v>ANGGI BEATRIKS SERAN</v>
          </cell>
          <cell r="C7" t="str">
            <v>SBPV</v>
          </cell>
          <cell r="D7" t="str">
            <v>Okt 24</v>
          </cell>
          <cell r="E7">
            <v>45717</v>
          </cell>
          <cell r="F7">
            <v>6</v>
          </cell>
          <cell r="G7">
            <v>45717</v>
          </cell>
          <cell r="H7">
            <v>6</v>
          </cell>
          <cell r="I7">
            <v>45814</v>
          </cell>
          <cell r="J7">
            <v>1600000</v>
          </cell>
          <cell r="K7" t="str">
            <v>EKSKLUSIF</v>
          </cell>
        </row>
        <row r="8">
          <cell r="A8" t="str">
            <v>A2001</v>
          </cell>
          <cell r="B8" t="str">
            <v>M MENTARI GAGAT RAYNA</v>
          </cell>
          <cell r="C8" t="str">
            <v>SBPV</v>
          </cell>
          <cell r="D8" t="str">
            <v>Okt 24</v>
          </cell>
          <cell r="E8">
            <v>45717</v>
          </cell>
          <cell r="F8">
            <v>6</v>
          </cell>
          <cell r="G8">
            <v>45717</v>
          </cell>
          <cell r="H8">
            <v>6</v>
          </cell>
          <cell r="I8">
            <v>45814</v>
          </cell>
          <cell r="J8">
            <v>1600000</v>
          </cell>
          <cell r="K8" t="str">
            <v>EKSKLUSIF</v>
          </cell>
        </row>
        <row r="9">
          <cell r="A9">
            <v>92175</v>
          </cell>
          <cell r="B9" t="str">
            <v>AYU AMELIA RESANTI</v>
          </cell>
          <cell r="C9" t="str">
            <v>SBPV</v>
          </cell>
          <cell r="D9">
            <v>45597</v>
          </cell>
          <cell r="E9">
            <v>45748</v>
          </cell>
          <cell r="F9">
            <v>6</v>
          </cell>
          <cell r="G9">
            <v>45717</v>
          </cell>
          <cell r="H9">
            <v>5</v>
          </cell>
          <cell r="I9">
            <v>45783</v>
          </cell>
          <cell r="J9">
            <v>500000</v>
          </cell>
          <cell r="K9" t="str">
            <v>EKSKLUSIF</v>
          </cell>
        </row>
        <row r="10">
          <cell r="A10" t="str">
            <v>A2924</v>
          </cell>
          <cell r="B10" t="str">
            <v>IRA EVELIN SIHALOHO</v>
          </cell>
          <cell r="C10" t="str">
            <v>SBPV</v>
          </cell>
          <cell r="D10" t="str">
            <v>Des 24</v>
          </cell>
          <cell r="E10" t="str">
            <v>Mei  2025</v>
          </cell>
          <cell r="F10">
            <v>6</v>
          </cell>
          <cell r="G10">
            <v>45717</v>
          </cell>
          <cell r="H10">
            <v>4</v>
          </cell>
          <cell r="I10">
            <v>45753</v>
          </cell>
          <cell r="J10">
            <v>400000</v>
          </cell>
          <cell r="K10" t="str">
            <v>EKSKLUSIF</v>
          </cell>
        </row>
        <row r="11">
          <cell r="A11">
            <v>92694</v>
          </cell>
          <cell r="B11" t="str">
            <v>Wahyu Nugroho</v>
          </cell>
          <cell r="C11" t="str">
            <v>RVO</v>
          </cell>
          <cell r="D11" t="str">
            <v>Okt 2024</v>
          </cell>
          <cell r="E11">
            <v>45717</v>
          </cell>
          <cell r="F11">
            <v>6</v>
          </cell>
          <cell r="G11">
            <v>45717</v>
          </cell>
          <cell r="H11">
            <v>6</v>
          </cell>
          <cell r="I11">
            <v>45814</v>
          </cell>
          <cell r="J11">
            <v>1600000</v>
          </cell>
          <cell r="K11" t="str">
            <v>EKSKLUSIF</v>
          </cell>
        </row>
        <row r="12">
          <cell r="A12" t="str">
            <v>A3442</v>
          </cell>
          <cell r="B12" t="str">
            <v>IRFAN FEBRIYANTORO</v>
          </cell>
          <cell r="C12" t="str">
            <v>RVO</v>
          </cell>
          <cell r="D12" t="str">
            <v>Okt 2024</v>
          </cell>
          <cell r="E12">
            <v>45717</v>
          </cell>
          <cell r="F12">
            <v>6</v>
          </cell>
          <cell r="G12">
            <v>45717</v>
          </cell>
          <cell r="H12">
            <v>6</v>
          </cell>
          <cell r="I12">
            <v>45814</v>
          </cell>
          <cell r="J12">
            <v>1600000</v>
          </cell>
          <cell r="K12" t="str">
            <v>EKSKLUSIF</v>
          </cell>
        </row>
        <row r="13">
          <cell r="A13" t="str">
            <v>A0072</v>
          </cell>
          <cell r="B13" t="str">
            <v>Rahmad Dwi Adrian</v>
          </cell>
          <cell r="C13" t="str">
            <v>RVO</v>
          </cell>
          <cell r="D13">
            <v>45597</v>
          </cell>
          <cell r="E13">
            <v>45717</v>
          </cell>
          <cell r="F13">
            <v>6</v>
          </cell>
          <cell r="G13">
            <v>45717</v>
          </cell>
          <cell r="H13">
            <v>5</v>
          </cell>
          <cell r="I13">
            <v>45783</v>
          </cell>
          <cell r="J13">
            <v>500000</v>
          </cell>
          <cell r="K13" t="str">
            <v>EKSKLUSIF</v>
          </cell>
        </row>
        <row r="14">
          <cell r="A14" t="str">
            <v>A3436</v>
          </cell>
          <cell r="B14" t="str">
            <v>Anita Kristiana laia</v>
          </cell>
          <cell r="C14" t="str">
            <v>RVO</v>
          </cell>
          <cell r="D14">
            <v>45658</v>
          </cell>
          <cell r="E14">
            <v>45717</v>
          </cell>
          <cell r="F14">
            <v>3</v>
          </cell>
          <cell r="G14">
            <v>45717</v>
          </cell>
          <cell r="H14">
            <v>3</v>
          </cell>
          <cell r="I14">
            <v>45719</v>
          </cell>
          <cell r="J14">
            <v>900000</v>
          </cell>
          <cell r="K14" t="str">
            <v>EKSKLUSIF</v>
          </cell>
        </row>
        <row r="15">
          <cell r="A15">
            <v>90613</v>
          </cell>
          <cell r="B15" t="str">
            <v>JOHAN AIMAN RAIS</v>
          </cell>
          <cell r="C15" t="str">
            <v>RVO</v>
          </cell>
          <cell r="D15">
            <v>45658</v>
          </cell>
          <cell r="E15">
            <v>45717</v>
          </cell>
          <cell r="F15">
            <v>3</v>
          </cell>
          <cell r="G15">
            <v>45717</v>
          </cell>
          <cell r="H15">
            <v>3</v>
          </cell>
          <cell r="I15">
            <v>45719</v>
          </cell>
          <cell r="J15">
            <v>900000</v>
          </cell>
          <cell r="K15" t="str">
            <v>EKSKLUSIF</v>
          </cell>
        </row>
        <row r="16">
          <cell r="A16">
            <v>92199</v>
          </cell>
          <cell r="B16" t="str">
            <v>Astri kurniawati</v>
          </cell>
          <cell r="C16" t="str">
            <v>RVO</v>
          </cell>
          <cell r="D16">
            <v>45658</v>
          </cell>
          <cell r="E16">
            <v>45717</v>
          </cell>
          <cell r="F16">
            <v>3</v>
          </cell>
          <cell r="G16">
            <v>45717</v>
          </cell>
          <cell r="H16">
            <v>3</v>
          </cell>
          <cell r="I16">
            <v>45719</v>
          </cell>
          <cell r="J16">
            <v>900000</v>
          </cell>
          <cell r="K16" t="str">
            <v>EKSKLUSIF</v>
          </cell>
        </row>
        <row r="17">
          <cell r="A17" t="str">
            <v>A3576</v>
          </cell>
          <cell r="B17" t="str">
            <v>YONATAN ADI SAPUTRO</v>
          </cell>
          <cell r="C17" t="str">
            <v>RVO</v>
          </cell>
          <cell r="D17">
            <v>45689</v>
          </cell>
          <cell r="E17">
            <v>45748</v>
          </cell>
          <cell r="F17">
            <v>3</v>
          </cell>
          <cell r="G17">
            <v>45717</v>
          </cell>
          <cell r="H17">
            <v>2</v>
          </cell>
          <cell r="I17">
            <v>45691</v>
          </cell>
          <cell r="J17">
            <v>300000</v>
          </cell>
          <cell r="K17" t="str">
            <v>EKSKLUSIF</v>
          </cell>
        </row>
        <row r="18">
          <cell r="A18" t="str">
            <v>A3180</v>
          </cell>
          <cell r="B18" t="str">
            <v>Clara Osa Diprastiwi</v>
          </cell>
          <cell r="C18" t="str">
            <v>RVO</v>
          </cell>
          <cell r="D18">
            <v>45689</v>
          </cell>
          <cell r="E18">
            <v>45839</v>
          </cell>
          <cell r="F18">
            <v>6</v>
          </cell>
          <cell r="G18">
            <v>45717</v>
          </cell>
          <cell r="H18">
            <v>2</v>
          </cell>
          <cell r="I18">
            <v>45694</v>
          </cell>
          <cell r="J18">
            <v>300000</v>
          </cell>
          <cell r="K18" t="str">
            <v>EKSKLUSIF</v>
          </cell>
        </row>
        <row r="19">
          <cell r="A19" t="str">
            <v>A3437</v>
          </cell>
          <cell r="B19" t="str">
            <v>Yohana Claudia</v>
          </cell>
          <cell r="C19" t="str">
            <v>RVO</v>
          </cell>
          <cell r="D19">
            <v>45689</v>
          </cell>
          <cell r="E19">
            <v>45748</v>
          </cell>
          <cell r="F19">
            <v>3</v>
          </cell>
          <cell r="G19">
            <v>45717</v>
          </cell>
          <cell r="H19">
            <v>2</v>
          </cell>
          <cell r="I19">
            <v>45691</v>
          </cell>
          <cell r="J19">
            <v>300000</v>
          </cell>
          <cell r="K19" t="str">
            <v>EKSKLUSIF</v>
          </cell>
        </row>
        <row r="20">
          <cell r="A20">
            <v>90317</v>
          </cell>
          <cell r="B20" t="str">
            <v>FILBERT SANCHIA FERDIANSAH MODOK</v>
          </cell>
          <cell r="C20" t="str">
            <v>RVO</v>
          </cell>
          <cell r="D20">
            <v>45689</v>
          </cell>
          <cell r="E20" t="str">
            <v>Agu 2025</v>
          </cell>
          <cell r="F20">
            <v>6</v>
          </cell>
          <cell r="G20">
            <v>45717</v>
          </cell>
          <cell r="H20">
            <v>2</v>
          </cell>
          <cell r="I20">
            <v>45694</v>
          </cell>
          <cell r="J20">
            <v>300000</v>
          </cell>
          <cell r="K20" t="str">
            <v>EKSKLUSIF</v>
          </cell>
        </row>
        <row r="21">
          <cell r="A21">
            <v>90453</v>
          </cell>
          <cell r="B21" t="str">
            <v>SHERLY HAPSARI</v>
          </cell>
          <cell r="C21" t="str">
            <v>RVO</v>
          </cell>
          <cell r="D21">
            <v>45689</v>
          </cell>
          <cell r="E21">
            <v>45748</v>
          </cell>
          <cell r="F21">
            <v>3</v>
          </cell>
          <cell r="G21">
            <v>45717</v>
          </cell>
          <cell r="H21">
            <v>2</v>
          </cell>
          <cell r="I21">
            <v>45691</v>
          </cell>
          <cell r="J21">
            <v>300000</v>
          </cell>
          <cell r="K21" t="str">
            <v>EKSKLUSIF</v>
          </cell>
        </row>
        <row r="22">
          <cell r="A22" t="str">
            <v>A2396</v>
          </cell>
          <cell r="B22" t="str">
            <v>Ilyas Fahmi</v>
          </cell>
          <cell r="C22" t="str">
            <v>RVO</v>
          </cell>
          <cell r="D22">
            <v>45689</v>
          </cell>
          <cell r="E22">
            <v>45839</v>
          </cell>
          <cell r="F22">
            <v>6</v>
          </cell>
          <cell r="G22">
            <v>45717</v>
          </cell>
          <cell r="H22">
            <v>2</v>
          </cell>
          <cell r="I22">
            <v>45694</v>
          </cell>
          <cell r="J22">
            <v>300000</v>
          </cell>
          <cell r="K22" t="str">
            <v>EKSKLUSIF</v>
          </cell>
        </row>
        <row r="23">
          <cell r="A23" t="str">
            <v>A1952</v>
          </cell>
          <cell r="B23" t="str">
            <v>LAURENSIUS AXEL RADITYA PRADANA</v>
          </cell>
          <cell r="C23" t="str">
            <v>RVO</v>
          </cell>
          <cell r="D23">
            <v>45717</v>
          </cell>
          <cell r="E23" t="str">
            <v>Agu 2025</v>
          </cell>
          <cell r="F23">
            <v>6</v>
          </cell>
          <cell r="G23">
            <v>45717</v>
          </cell>
          <cell r="H23">
            <v>1</v>
          </cell>
          <cell r="I23">
            <v>45663</v>
          </cell>
          <cell r="J23">
            <v>300000</v>
          </cell>
          <cell r="K23" t="str">
            <v>EKSKLUSIF</v>
          </cell>
        </row>
        <row r="24">
          <cell r="A24" t="str">
            <v>A0799</v>
          </cell>
          <cell r="B24" t="str">
            <v>VIVI RIZQI HAPSARI</v>
          </cell>
          <cell r="C24" t="str">
            <v>RVO</v>
          </cell>
          <cell r="D24">
            <v>45717</v>
          </cell>
          <cell r="E24" t="str">
            <v>Agu 2025</v>
          </cell>
          <cell r="F24">
            <v>6</v>
          </cell>
          <cell r="G24">
            <v>45717</v>
          </cell>
          <cell r="H24">
            <v>1</v>
          </cell>
          <cell r="I24">
            <v>45663</v>
          </cell>
          <cell r="J24">
            <v>300000</v>
          </cell>
          <cell r="K24" t="str">
            <v>EKSKLUSIF</v>
          </cell>
        </row>
        <row r="25">
          <cell r="A25" t="str">
            <v>A2961</v>
          </cell>
          <cell r="B25" t="str">
            <v>AGUNG PRASETYADI</v>
          </cell>
          <cell r="C25" t="str">
            <v>DELTA</v>
          </cell>
          <cell r="D25">
            <v>45658</v>
          </cell>
          <cell r="E25">
            <v>45717</v>
          </cell>
          <cell r="F25">
            <v>3</v>
          </cell>
          <cell r="G25">
            <v>45717</v>
          </cell>
          <cell r="H25">
            <v>3</v>
          </cell>
          <cell r="I25">
            <v>45719</v>
          </cell>
          <cell r="J25">
            <v>900000</v>
          </cell>
          <cell r="K25" t="str">
            <v>EKSKLUSIF</v>
          </cell>
        </row>
        <row r="26">
          <cell r="A26" t="str">
            <v>A1461</v>
          </cell>
          <cell r="B26" t="str">
            <v>AKHSA EKA MAHARANI</v>
          </cell>
          <cell r="C26" t="str">
            <v>DELTA</v>
          </cell>
          <cell r="D26">
            <v>45658</v>
          </cell>
          <cell r="E26">
            <v>45717</v>
          </cell>
          <cell r="F26">
            <v>3</v>
          </cell>
          <cell r="G26">
            <v>45717</v>
          </cell>
          <cell r="H26">
            <v>3</v>
          </cell>
          <cell r="I26">
            <v>45719</v>
          </cell>
          <cell r="J26">
            <v>900000</v>
          </cell>
          <cell r="K26" t="str">
            <v>EKSKLUSIF</v>
          </cell>
        </row>
        <row r="27">
          <cell r="A27" t="str">
            <v>A3752</v>
          </cell>
          <cell r="B27" t="str">
            <v>MEYTA ANDIRA</v>
          </cell>
          <cell r="C27" t="str">
            <v>DELTA</v>
          </cell>
          <cell r="D27">
            <v>45658</v>
          </cell>
          <cell r="E27">
            <v>45717</v>
          </cell>
          <cell r="F27">
            <v>3</v>
          </cell>
          <cell r="G27">
            <v>45717</v>
          </cell>
          <cell r="H27">
            <v>3</v>
          </cell>
          <cell r="I27">
            <v>45719</v>
          </cell>
          <cell r="J27">
            <v>900000</v>
          </cell>
          <cell r="K27" t="str">
            <v>EKSKLUSIF</v>
          </cell>
        </row>
        <row r="28">
          <cell r="A28" t="str">
            <v>A1185</v>
          </cell>
          <cell r="B28" t="str">
            <v>SAFA PRAYUDA</v>
          </cell>
          <cell r="C28" t="str">
            <v>DELTA</v>
          </cell>
          <cell r="D28">
            <v>45658</v>
          </cell>
          <cell r="E28">
            <v>45717</v>
          </cell>
          <cell r="F28">
            <v>3</v>
          </cell>
          <cell r="G28">
            <v>45717</v>
          </cell>
          <cell r="H28">
            <v>3</v>
          </cell>
          <cell r="I28">
            <v>45719</v>
          </cell>
          <cell r="J28">
            <v>900000</v>
          </cell>
          <cell r="K28" t="str">
            <v>EKSKLUSIF</v>
          </cell>
        </row>
        <row r="29">
          <cell r="A29" t="str">
            <v>A0817</v>
          </cell>
          <cell r="B29" t="str">
            <v>Yola Valenia</v>
          </cell>
          <cell r="C29" t="str">
            <v>DELTA</v>
          </cell>
          <cell r="D29">
            <v>45658</v>
          </cell>
          <cell r="E29">
            <v>45717</v>
          </cell>
          <cell r="F29">
            <v>3</v>
          </cell>
          <cell r="G29">
            <v>45717</v>
          </cell>
          <cell r="H29">
            <v>3</v>
          </cell>
          <cell r="I29">
            <v>45719</v>
          </cell>
          <cell r="J29">
            <v>900000</v>
          </cell>
          <cell r="K29" t="str">
            <v>EKSKLUSIF</v>
          </cell>
        </row>
        <row r="30">
          <cell r="A30" t="str">
            <v>A1280</v>
          </cell>
          <cell r="B30" t="str">
            <v>Paskha Aprilianingsih</v>
          </cell>
          <cell r="C30" t="str">
            <v>DELTA</v>
          </cell>
          <cell r="D30">
            <v>45658</v>
          </cell>
          <cell r="E30">
            <v>45717</v>
          </cell>
          <cell r="F30">
            <v>3</v>
          </cell>
          <cell r="G30">
            <v>45717</v>
          </cell>
          <cell r="H30">
            <v>3</v>
          </cell>
          <cell r="I30">
            <v>45719</v>
          </cell>
          <cell r="J30">
            <v>900000</v>
          </cell>
          <cell r="K30" t="str">
            <v>EKSKLUSIF</v>
          </cell>
        </row>
        <row r="31">
          <cell r="A31" t="str">
            <v>A1215</v>
          </cell>
          <cell r="B31" t="str">
            <v>Esterina Kusumawati</v>
          </cell>
          <cell r="C31" t="str">
            <v>DELTA</v>
          </cell>
          <cell r="D31">
            <v>45658</v>
          </cell>
          <cell r="E31">
            <v>45717</v>
          </cell>
          <cell r="F31">
            <v>3</v>
          </cell>
          <cell r="G31">
            <v>45717</v>
          </cell>
          <cell r="H31">
            <v>3</v>
          </cell>
          <cell r="I31">
            <v>45719</v>
          </cell>
          <cell r="J31">
            <v>900000</v>
          </cell>
          <cell r="K31" t="str">
            <v>EKSKLUSIF</v>
          </cell>
        </row>
        <row r="32">
          <cell r="A32" t="str">
            <v>A3754</v>
          </cell>
          <cell r="B32" t="str">
            <v>Firda Nur Karima</v>
          </cell>
          <cell r="C32" t="str">
            <v>DELTA</v>
          </cell>
          <cell r="D32">
            <v>45658</v>
          </cell>
          <cell r="E32">
            <v>45717</v>
          </cell>
          <cell r="F32">
            <v>3</v>
          </cell>
          <cell r="G32">
            <v>45717</v>
          </cell>
          <cell r="H32">
            <v>3</v>
          </cell>
          <cell r="I32">
            <v>45719</v>
          </cell>
          <cell r="J32">
            <v>900000</v>
          </cell>
          <cell r="K32" t="str">
            <v>EKSKLUSIF</v>
          </cell>
        </row>
        <row r="33">
          <cell r="A33" t="str">
            <v>A0770</v>
          </cell>
          <cell r="B33" t="str">
            <v>ELZE ZULFANNY</v>
          </cell>
          <cell r="C33" t="str">
            <v>DELTA</v>
          </cell>
          <cell r="D33">
            <v>45658</v>
          </cell>
          <cell r="E33">
            <v>45717</v>
          </cell>
          <cell r="F33">
            <v>3</v>
          </cell>
          <cell r="G33">
            <v>45717</v>
          </cell>
          <cell r="H33">
            <v>3</v>
          </cell>
          <cell r="I33">
            <v>45719</v>
          </cell>
          <cell r="J33">
            <v>900000</v>
          </cell>
          <cell r="K33" t="str">
            <v>EKSKLUSIF</v>
          </cell>
        </row>
        <row r="34">
          <cell r="A34" t="str">
            <v>A1766</v>
          </cell>
          <cell r="B34" t="str">
            <v>Elizabeth Paramita</v>
          </cell>
          <cell r="C34" t="str">
            <v>DELTA</v>
          </cell>
          <cell r="D34">
            <v>45658</v>
          </cell>
          <cell r="E34">
            <v>45717</v>
          </cell>
          <cell r="F34">
            <v>3</v>
          </cell>
          <cell r="G34">
            <v>45717</v>
          </cell>
          <cell r="H34">
            <v>3</v>
          </cell>
          <cell r="I34">
            <v>45719</v>
          </cell>
          <cell r="J34">
            <v>900000</v>
          </cell>
          <cell r="K34" t="str">
            <v>EKSKLUSIF</v>
          </cell>
        </row>
        <row r="35">
          <cell r="A35" t="str">
            <v>A0830</v>
          </cell>
          <cell r="B35" t="str">
            <v>MARGI SURYANI</v>
          </cell>
          <cell r="C35" t="str">
            <v>DELTA</v>
          </cell>
          <cell r="D35">
            <v>45658</v>
          </cell>
          <cell r="E35">
            <v>45717</v>
          </cell>
          <cell r="F35">
            <v>3</v>
          </cell>
          <cell r="G35">
            <v>45717</v>
          </cell>
          <cell r="H35">
            <v>3</v>
          </cell>
          <cell r="I35">
            <v>45719</v>
          </cell>
          <cell r="J35">
            <v>900000</v>
          </cell>
          <cell r="K35" t="str">
            <v>EKSKLUSIF</v>
          </cell>
        </row>
        <row r="36">
          <cell r="A36" t="str">
            <v>A3404</v>
          </cell>
          <cell r="B36" t="str">
            <v>AYU SUKMAWATI</v>
          </cell>
          <cell r="C36" t="str">
            <v>DELTA</v>
          </cell>
          <cell r="D36">
            <v>45658</v>
          </cell>
          <cell r="E36">
            <v>45717</v>
          </cell>
          <cell r="F36">
            <v>3</v>
          </cell>
          <cell r="G36">
            <v>45717</v>
          </cell>
          <cell r="H36">
            <v>3</v>
          </cell>
          <cell r="I36">
            <v>45719</v>
          </cell>
          <cell r="J36">
            <v>900000</v>
          </cell>
          <cell r="K36" t="str">
            <v>EKSKLUSIF</v>
          </cell>
        </row>
        <row r="37">
          <cell r="A37" t="str">
            <v>A1774</v>
          </cell>
          <cell r="B37" t="str">
            <v>MARIA DEWI TIRTA PERWITA SARI</v>
          </cell>
          <cell r="C37" t="str">
            <v>DELTA</v>
          </cell>
          <cell r="D37">
            <v>45658</v>
          </cell>
          <cell r="E37">
            <v>45717</v>
          </cell>
          <cell r="F37">
            <v>3</v>
          </cell>
          <cell r="G37">
            <v>45717</v>
          </cell>
          <cell r="H37">
            <v>3</v>
          </cell>
          <cell r="I37">
            <v>45719</v>
          </cell>
          <cell r="J37">
            <v>900000</v>
          </cell>
          <cell r="K37" t="str">
            <v>EKSKLUSIF</v>
          </cell>
        </row>
        <row r="38">
          <cell r="A38" t="str">
            <v>A0225</v>
          </cell>
          <cell r="B38" t="str">
            <v>RIZAL SAPUTRA</v>
          </cell>
          <cell r="C38" t="str">
            <v>DELTA</v>
          </cell>
          <cell r="D38">
            <v>45658</v>
          </cell>
          <cell r="E38">
            <v>45717</v>
          </cell>
          <cell r="F38">
            <v>3</v>
          </cell>
          <cell r="G38">
            <v>45717</v>
          </cell>
          <cell r="H38">
            <v>3</v>
          </cell>
          <cell r="I38">
            <v>45719</v>
          </cell>
          <cell r="J38">
            <v>900000</v>
          </cell>
          <cell r="K38" t="str">
            <v>EKSKLUSIF</v>
          </cell>
        </row>
        <row r="39">
          <cell r="A39" t="str">
            <v>A1105</v>
          </cell>
          <cell r="B39" t="str">
            <v>ANISA NUR AINI</v>
          </cell>
          <cell r="C39" t="str">
            <v>DELTA</v>
          </cell>
          <cell r="D39">
            <v>45658</v>
          </cell>
          <cell r="E39">
            <v>45717</v>
          </cell>
          <cell r="F39">
            <v>3</v>
          </cell>
          <cell r="G39">
            <v>45717</v>
          </cell>
          <cell r="H39">
            <v>3</v>
          </cell>
          <cell r="I39">
            <v>45719</v>
          </cell>
          <cell r="J39">
            <v>900000</v>
          </cell>
          <cell r="K39" t="str">
            <v>EKSKLUSIF</v>
          </cell>
        </row>
        <row r="40">
          <cell r="A40" t="str">
            <v>A3273</v>
          </cell>
          <cell r="B40" t="str">
            <v>BINTANG MUTIARAJATI</v>
          </cell>
          <cell r="C40" t="str">
            <v>DELTA</v>
          </cell>
          <cell r="D40">
            <v>45658</v>
          </cell>
          <cell r="E40">
            <v>45717</v>
          </cell>
          <cell r="F40">
            <v>3</v>
          </cell>
          <cell r="G40">
            <v>45717</v>
          </cell>
          <cell r="H40">
            <v>3</v>
          </cell>
          <cell r="I40">
            <v>45719</v>
          </cell>
          <cell r="J40">
            <v>900000</v>
          </cell>
          <cell r="K40" t="str">
            <v>EKSKLUSIF</v>
          </cell>
        </row>
        <row r="41">
          <cell r="A41" t="str">
            <v>A2322</v>
          </cell>
          <cell r="B41" t="str">
            <v>Rosi Novi Lutfitasari</v>
          </cell>
          <cell r="C41" t="str">
            <v>DELTA</v>
          </cell>
          <cell r="D41">
            <v>45658</v>
          </cell>
          <cell r="E41">
            <v>45717</v>
          </cell>
          <cell r="F41">
            <v>3</v>
          </cell>
          <cell r="G41">
            <v>45717</v>
          </cell>
          <cell r="H41">
            <v>3</v>
          </cell>
          <cell r="I41">
            <v>45719</v>
          </cell>
          <cell r="J41">
            <v>900000</v>
          </cell>
          <cell r="K41" t="str">
            <v>EKSKLUSIF</v>
          </cell>
        </row>
        <row r="42">
          <cell r="A42" t="str">
            <v>A1357</v>
          </cell>
          <cell r="B42" t="str">
            <v>Agnes Trinitas</v>
          </cell>
          <cell r="C42" t="str">
            <v>DELTA</v>
          </cell>
          <cell r="D42">
            <v>45658</v>
          </cell>
          <cell r="E42">
            <v>45717</v>
          </cell>
          <cell r="F42">
            <v>3</v>
          </cell>
          <cell r="G42">
            <v>45717</v>
          </cell>
          <cell r="H42">
            <v>3</v>
          </cell>
          <cell r="I42">
            <v>45719</v>
          </cell>
          <cell r="J42">
            <v>900000</v>
          </cell>
          <cell r="K42" t="str">
            <v>EKSKLUSIF</v>
          </cell>
        </row>
        <row r="43">
          <cell r="A43" t="str">
            <v>A2255</v>
          </cell>
          <cell r="B43" t="str">
            <v>Eli Santi Sitohang</v>
          </cell>
          <cell r="C43" t="str">
            <v>DELTA</v>
          </cell>
          <cell r="D43">
            <v>45658</v>
          </cell>
          <cell r="E43">
            <v>45717</v>
          </cell>
          <cell r="F43">
            <v>3</v>
          </cell>
          <cell r="G43">
            <v>45717</v>
          </cell>
          <cell r="H43">
            <v>3</v>
          </cell>
          <cell r="I43">
            <v>45719</v>
          </cell>
          <cell r="J43">
            <v>900000</v>
          </cell>
          <cell r="K43" t="str">
            <v>EKSKLUSIF</v>
          </cell>
        </row>
        <row r="44">
          <cell r="A44" t="str">
            <v>A3597</v>
          </cell>
          <cell r="B44" t="str">
            <v>Windi Ayuni Sijabat</v>
          </cell>
          <cell r="C44" t="str">
            <v>DELTA</v>
          </cell>
          <cell r="D44">
            <v>45658</v>
          </cell>
          <cell r="E44">
            <v>45717</v>
          </cell>
          <cell r="F44">
            <v>3</v>
          </cell>
          <cell r="G44">
            <v>45717</v>
          </cell>
          <cell r="H44">
            <v>3</v>
          </cell>
          <cell r="I44">
            <v>45719</v>
          </cell>
          <cell r="J44">
            <v>900000</v>
          </cell>
          <cell r="K44" t="str">
            <v>EKSKLUSIF</v>
          </cell>
        </row>
        <row r="45">
          <cell r="A45" t="str">
            <v>A1096</v>
          </cell>
          <cell r="B45" t="str">
            <v>Nila Haqiqi</v>
          </cell>
          <cell r="C45" t="str">
            <v>DELTA</v>
          </cell>
          <cell r="D45">
            <v>45658</v>
          </cell>
          <cell r="E45">
            <v>45717</v>
          </cell>
          <cell r="F45">
            <v>3</v>
          </cell>
          <cell r="G45">
            <v>45717</v>
          </cell>
          <cell r="H45">
            <v>3</v>
          </cell>
          <cell r="I45">
            <v>45719</v>
          </cell>
          <cell r="J45">
            <v>900000</v>
          </cell>
          <cell r="K45" t="str">
            <v>EKSKLUSIF</v>
          </cell>
        </row>
        <row r="46">
          <cell r="A46" t="str">
            <v>A0874</v>
          </cell>
          <cell r="B46" t="str">
            <v>Galih Mardiana</v>
          </cell>
          <cell r="C46" t="str">
            <v>DELTA</v>
          </cell>
          <cell r="D46">
            <v>45658</v>
          </cell>
          <cell r="E46">
            <v>45717</v>
          </cell>
          <cell r="F46">
            <v>3</v>
          </cell>
          <cell r="G46">
            <v>45717</v>
          </cell>
          <cell r="H46">
            <v>3</v>
          </cell>
          <cell r="I46">
            <v>45719</v>
          </cell>
          <cell r="J46">
            <v>900000</v>
          </cell>
          <cell r="K46" t="str">
            <v>EKSKLUSIF</v>
          </cell>
        </row>
        <row r="47">
          <cell r="A47" t="str">
            <v>A1219</v>
          </cell>
          <cell r="B47" t="str">
            <v>AZIZ ALFISYAHRI</v>
          </cell>
          <cell r="C47" t="str">
            <v>DELTA</v>
          </cell>
          <cell r="D47">
            <v>45658</v>
          </cell>
          <cell r="E47">
            <v>45717</v>
          </cell>
          <cell r="F47">
            <v>3</v>
          </cell>
          <cell r="G47">
            <v>45717</v>
          </cell>
          <cell r="H47">
            <v>3</v>
          </cell>
          <cell r="I47">
            <v>45719</v>
          </cell>
          <cell r="J47">
            <v>900000</v>
          </cell>
          <cell r="K47" t="str">
            <v>EKSKLUSIF</v>
          </cell>
        </row>
        <row r="48">
          <cell r="A48" t="str">
            <v>A1957</v>
          </cell>
          <cell r="B48" t="str">
            <v>FATIA</v>
          </cell>
          <cell r="C48" t="str">
            <v>DELTA</v>
          </cell>
          <cell r="D48">
            <v>45658</v>
          </cell>
          <cell r="E48">
            <v>45717</v>
          </cell>
          <cell r="F48">
            <v>3</v>
          </cell>
          <cell r="G48">
            <v>45717</v>
          </cell>
          <cell r="H48">
            <v>3</v>
          </cell>
          <cell r="I48">
            <v>45719</v>
          </cell>
          <cell r="J48">
            <v>900000</v>
          </cell>
          <cell r="K48" t="str">
            <v>EKSKLUSIF</v>
          </cell>
        </row>
        <row r="49">
          <cell r="A49" t="str">
            <v>A1755</v>
          </cell>
          <cell r="B49" t="str">
            <v>TIFANI ADELIA SYAFITRI</v>
          </cell>
          <cell r="C49" t="str">
            <v>DELTA</v>
          </cell>
          <cell r="D49">
            <v>45658</v>
          </cell>
          <cell r="E49">
            <v>45717</v>
          </cell>
          <cell r="F49">
            <v>3</v>
          </cell>
          <cell r="G49">
            <v>45717</v>
          </cell>
          <cell r="H49">
            <v>3</v>
          </cell>
          <cell r="I49">
            <v>45719</v>
          </cell>
          <cell r="J49">
            <v>900000</v>
          </cell>
          <cell r="K49" t="str">
            <v>EKSKLUSIF</v>
          </cell>
        </row>
        <row r="50">
          <cell r="A50" t="str">
            <v>A1841</v>
          </cell>
          <cell r="B50" t="str">
            <v>ADHINA PUTRIANA KUSUMAWATI</v>
          </cell>
          <cell r="C50" t="str">
            <v>DELTA</v>
          </cell>
          <cell r="D50">
            <v>45658</v>
          </cell>
          <cell r="E50">
            <v>45717</v>
          </cell>
          <cell r="F50">
            <v>3</v>
          </cell>
          <cell r="G50">
            <v>45717</v>
          </cell>
          <cell r="H50">
            <v>3</v>
          </cell>
          <cell r="I50">
            <v>45719</v>
          </cell>
          <cell r="J50">
            <v>900000</v>
          </cell>
          <cell r="K50" t="str">
            <v>EKSKLUSIF</v>
          </cell>
        </row>
        <row r="51">
          <cell r="A51" t="str">
            <v>A1854</v>
          </cell>
          <cell r="B51" t="str">
            <v>SALSABILA OKTAVIMADIANA</v>
          </cell>
          <cell r="C51" t="str">
            <v>DELTA</v>
          </cell>
          <cell r="D51">
            <v>45658</v>
          </cell>
          <cell r="E51">
            <v>45717</v>
          </cell>
          <cell r="F51">
            <v>3</v>
          </cell>
          <cell r="G51">
            <v>45717</v>
          </cell>
          <cell r="H51">
            <v>3</v>
          </cell>
          <cell r="I51">
            <v>45719</v>
          </cell>
          <cell r="J51">
            <v>900000</v>
          </cell>
          <cell r="K51" t="str">
            <v>EKSKLUSIF</v>
          </cell>
        </row>
        <row r="52">
          <cell r="A52" t="str">
            <v>A3599</v>
          </cell>
          <cell r="B52" t="str">
            <v>HANIFAH RAHMADHANI</v>
          </cell>
          <cell r="C52" t="str">
            <v>DELTA</v>
          </cell>
          <cell r="D52">
            <v>45658</v>
          </cell>
          <cell r="E52">
            <v>45717</v>
          </cell>
          <cell r="F52">
            <v>3</v>
          </cell>
          <cell r="G52">
            <v>45717</v>
          </cell>
          <cell r="H52">
            <v>3</v>
          </cell>
          <cell r="I52">
            <v>45719</v>
          </cell>
          <cell r="J52">
            <v>900000</v>
          </cell>
          <cell r="K52" t="str">
            <v>EKSKLUSIF</v>
          </cell>
        </row>
        <row r="53">
          <cell r="A53" t="str">
            <v>A1531</v>
          </cell>
          <cell r="B53" t="str">
            <v>ERIN ALFINATA</v>
          </cell>
          <cell r="C53" t="str">
            <v>DELTA</v>
          </cell>
          <cell r="D53">
            <v>45658</v>
          </cell>
          <cell r="E53">
            <v>45717</v>
          </cell>
          <cell r="F53">
            <v>3</v>
          </cell>
          <cell r="G53">
            <v>45717</v>
          </cell>
          <cell r="H53">
            <v>3</v>
          </cell>
          <cell r="I53">
            <v>45719</v>
          </cell>
          <cell r="J53">
            <v>900000</v>
          </cell>
          <cell r="K53" t="str">
            <v>EKSKLUSIF</v>
          </cell>
        </row>
        <row r="54">
          <cell r="A54" t="str">
            <v>A2507</v>
          </cell>
          <cell r="B54" t="str">
            <v>ARJUNA TANJUNG</v>
          </cell>
          <cell r="C54" t="str">
            <v>DELTA</v>
          </cell>
          <cell r="D54">
            <v>45689</v>
          </cell>
          <cell r="E54">
            <v>45748</v>
          </cell>
          <cell r="F54">
            <v>3</v>
          </cell>
          <cell r="G54">
            <v>45717</v>
          </cell>
          <cell r="H54">
            <v>2</v>
          </cell>
          <cell r="I54">
            <v>45691</v>
          </cell>
          <cell r="J54">
            <v>300000</v>
          </cell>
          <cell r="K54" t="str">
            <v>EKSKLUSIF</v>
          </cell>
        </row>
        <row r="55">
          <cell r="A55" t="str">
            <v>A0458</v>
          </cell>
          <cell r="B55" t="str">
            <v>JOKO SLAMETO</v>
          </cell>
          <cell r="C55" t="str">
            <v>DELTA</v>
          </cell>
          <cell r="D55">
            <v>45689</v>
          </cell>
          <cell r="E55">
            <v>45748</v>
          </cell>
          <cell r="F55">
            <v>3</v>
          </cell>
          <cell r="G55">
            <v>45717</v>
          </cell>
          <cell r="H55">
            <v>2</v>
          </cell>
          <cell r="I55">
            <v>45691</v>
          </cell>
          <cell r="J55">
            <v>300000</v>
          </cell>
          <cell r="K55" t="str">
            <v>EKSKLUSIF</v>
          </cell>
        </row>
        <row r="56">
          <cell r="A56" t="str">
            <v>A1721</v>
          </cell>
          <cell r="B56" t="str">
            <v>MEGA AUDILIA</v>
          </cell>
          <cell r="C56" t="str">
            <v>DELTA</v>
          </cell>
          <cell r="D56">
            <v>45689</v>
          </cell>
          <cell r="E56">
            <v>45748</v>
          </cell>
          <cell r="F56">
            <v>3</v>
          </cell>
          <cell r="G56">
            <v>45717</v>
          </cell>
          <cell r="H56">
            <v>2</v>
          </cell>
          <cell r="I56">
            <v>45691</v>
          </cell>
          <cell r="J56">
            <v>300000</v>
          </cell>
          <cell r="K56" t="str">
            <v>EKSKLUSIF</v>
          </cell>
        </row>
        <row r="57">
          <cell r="A57" t="str">
            <v>A0192</v>
          </cell>
          <cell r="B57" t="str">
            <v>AGNES HAUDI SURYANTIKA</v>
          </cell>
          <cell r="C57" t="str">
            <v>DELTA</v>
          </cell>
          <cell r="D57">
            <v>45689</v>
          </cell>
          <cell r="E57">
            <v>45748</v>
          </cell>
          <cell r="F57">
            <v>3</v>
          </cell>
          <cell r="G57">
            <v>45717</v>
          </cell>
          <cell r="H57">
            <v>2</v>
          </cell>
          <cell r="I57">
            <v>45691</v>
          </cell>
          <cell r="J57">
            <v>300000</v>
          </cell>
          <cell r="K57" t="str">
            <v>EKSKLUSIF</v>
          </cell>
        </row>
        <row r="58">
          <cell r="A58" t="str">
            <v>A1954</v>
          </cell>
          <cell r="B58" t="str">
            <v>JELITA AYUNDA FITRIA</v>
          </cell>
          <cell r="C58" t="str">
            <v>DELTA</v>
          </cell>
          <cell r="D58">
            <v>45689</v>
          </cell>
          <cell r="E58">
            <v>45748</v>
          </cell>
          <cell r="F58">
            <v>3</v>
          </cell>
          <cell r="G58">
            <v>45717</v>
          </cell>
          <cell r="H58">
            <v>2</v>
          </cell>
          <cell r="I58">
            <v>45691</v>
          </cell>
          <cell r="J58">
            <v>300000</v>
          </cell>
          <cell r="K58" t="str">
            <v>EKSKLUSIF</v>
          </cell>
        </row>
        <row r="59">
          <cell r="A59" t="str">
            <v>A3029</v>
          </cell>
          <cell r="B59" t="str">
            <v>EMMIA CLARITA BR TARIGAN</v>
          </cell>
          <cell r="C59" t="str">
            <v>DELTA</v>
          </cell>
          <cell r="D59">
            <v>45689</v>
          </cell>
          <cell r="E59">
            <v>45748</v>
          </cell>
          <cell r="F59">
            <v>3</v>
          </cell>
          <cell r="G59">
            <v>45717</v>
          </cell>
          <cell r="H59">
            <v>2</v>
          </cell>
          <cell r="I59">
            <v>45691</v>
          </cell>
          <cell r="J59">
            <v>300000</v>
          </cell>
          <cell r="K59" t="str">
            <v>EKSKLUSIF</v>
          </cell>
        </row>
        <row r="60">
          <cell r="A60" t="str">
            <v>A1842</v>
          </cell>
          <cell r="B60" t="str">
            <v>KELPIN PONTIUS ARON</v>
          </cell>
          <cell r="C60" t="str">
            <v>DELTA</v>
          </cell>
          <cell r="D60">
            <v>45689</v>
          </cell>
          <cell r="E60">
            <v>45748</v>
          </cell>
          <cell r="F60">
            <v>3</v>
          </cell>
          <cell r="G60">
            <v>45717</v>
          </cell>
          <cell r="H60">
            <v>2</v>
          </cell>
          <cell r="I60">
            <v>45691</v>
          </cell>
          <cell r="J60">
            <v>300000</v>
          </cell>
          <cell r="K60" t="str">
            <v>EKSKLUSIF</v>
          </cell>
        </row>
        <row r="61">
          <cell r="A61" t="str">
            <v>A0879</v>
          </cell>
          <cell r="B61" t="str">
            <v>RISZA ANGGUN DWI ARIANANDA</v>
          </cell>
          <cell r="C61" t="str">
            <v>DELTA</v>
          </cell>
          <cell r="D61">
            <v>45689</v>
          </cell>
          <cell r="E61">
            <v>45748</v>
          </cell>
          <cell r="F61">
            <v>3</v>
          </cell>
          <cell r="G61">
            <v>45717</v>
          </cell>
          <cell r="H61">
            <v>2</v>
          </cell>
          <cell r="I61">
            <v>45691</v>
          </cell>
          <cell r="J61">
            <v>300000</v>
          </cell>
          <cell r="K61" t="str">
            <v>EKSKLUSIF</v>
          </cell>
        </row>
        <row r="62">
          <cell r="A62" t="str">
            <v>A3406</v>
          </cell>
          <cell r="B62" t="str">
            <v>SEPTI MUNTE</v>
          </cell>
          <cell r="C62" t="str">
            <v>DELTA</v>
          </cell>
          <cell r="D62">
            <v>45689</v>
          </cell>
          <cell r="E62">
            <v>45748</v>
          </cell>
          <cell r="F62">
            <v>3</v>
          </cell>
          <cell r="G62">
            <v>45717</v>
          </cell>
          <cell r="H62">
            <v>2</v>
          </cell>
          <cell r="I62">
            <v>45691</v>
          </cell>
          <cell r="J62">
            <v>300000</v>
          </cell>
          <cell r="K62" t="str">
            <v>EKSKLUSIF</v>
          </cell>
        </row>
        <row r="63">
          <cell r="A63">
            <v>92669</v>
          </cell>
          <cell r="B63" t="str">
            <v>APIK KUSUMA AYU</v>
          </cell>
          <cell r="C63" t="str">
            <v>DELTA</v>
          </cell>
          <cell r="D63">
            <v>45689</v>
          </cell>
          <cell r="E63">
            <v>45748</v>
          </cell>
          <cell r="F63">
            <v>3</v>
          </cell>
          <cell r="G63">
            <v>45717</v>
          </cell>
          <cell r="H63">
            <v>2</v>
          </cell>
          <cell r="I63">
            <v>45691</v>
          </cell>
          <cell r="J63">
            <v>300000</v>
          </cell>
          <cell r="K63" t="str">
            <v>EKSKLUSIF</v>
          </cell>
        </row>
        <row r="64">
          <cell r="A64" t="str">
            <v>A2953</v>
          </cell>
          <cell r="B64" t="str">
            <v>NAWANGWULAN DESIKUMALA</v>
          </cell>
          <cell r="C64" t="str">
            <v>DELTA</v>
          </cell>
          <cell r="D64">
            <v>45689</v>
          </cell>
          <cell r="E64">
            <v>45748</v>
          </cell>
          <cell r="F64">
            <v>3</v>
          </cell>
          <cell r="G64">
            <v>45717</v>
          </cell>
          <cell r="H64">
            <v>2</v>
          </cell>
          <cell r="I64">
            <v>45691</v>
          </cell>
          <cell r="J64">
            <v>300000</v>
          </cell>
          <cell r="K64" t="str">
            <v>EKSKLUSIF</v>
          </cell>
        </row>
        <row r="65">
          <cell r="A65" t="str">
            <v>A3259</v>
          </cell>
          <cell r="B65" t="str">
            <v>ALBERTUS CHRISTIAN ADE DARMAWA</v>
          </cell>
          <cell r="C65" t="str">
            <v>DELTA</v>
          </cell>
          <cell r="D65">
            <v>45689</v>
          </cell>
          <cell r="E65">
            <v>45748</v>
          </cell>
          <cell r="F65">
            <v>3</v>
          </cell>
          <cell r="G65">
            <v>45717</v>
          </cell>
          <cell r="H65">
            <v>2</v>
          </cell>
          <cell r="I65">
            <v>45691</v>
          </cell>
          <cell r="J65">
            <v>300000</v>
          </cell>
          <cell r="K65" t="str">
            <v>EKSKLUSIF</v>
          </cell>
        </row>
        <row r="66">
          <cell r="A66" t="str">
            <v>A1773</v>
          </cell>
          <cell r="B66" t="str">
            <v>Melinia Windy E</v>
          </cell>
          <cell r="C66" t="str">
            <v>DELTA</v>
          </cell>
          <cell r="D66">
            <v>45689</v>
          </cell>
          <cell r="E66">
            <v>45748</v>
          </cell>
          <cell r="F66">
            <v>3</v>
          </cell>
          <cell r="G66">
            <v>45717</v>
          </cell>
          <cell r="H66">
            <v>2</v>
          </cell>
          <cell r="I66">
            <v>45691</v>
          </cell>
          <cell r="J66">
            <v>300000</v>
          </cell>
          <cell r="K66" t="str">
            <v>EKSKLUSIF</v>
          </cell>
        </row>
        <row r="67">
          <cell r="A67">
            <v>92622</v>
          </cell>
          <cell r="B67" t="str">
            <v>AYU SUCI NUGROYANTI</v>
          </cell>
          <cell r="C67" t="str">
            <v>DELTA</v>
          </cell>
          <cell r="D67">
            <v>45689</v>
          </cell>
          <cell r="E67">
            <v>45748</v>
          </cell>
          <cell r="F67">
            <v>3</v>
          </cell>
          <cell r="G67">
            <v>45717</v>
          </cell>
          <cell r="H67">
            <v>2</v>
          </cell>
          <cell r="I67">
            <v>45691</v>
          </cell>
          <cell r="J67">
            <v>300000</v>
          </cell>
          <cell r="K67" t="str">
            <v>EKSKLUSIF</v>
          </cell>
        </row>
        <row r="68">
          <cell r="A68" t="str">
            <v>A1762</v>
          </cell>
          <cell r="B68" t="str">
            <v>MUTAHIR ALI</v>
          </cell>
          <cell r="C68" t="str">
            <v>DELTA</v>
          </cell>
          <cell r="D68">
            <v>45689</v>
          </cell>
          <cell r="E68">
            <v>45748</v>
          </cell>
          <cell r="F68">
            <v>3</v>
          </cell>
          <cell r="G68">
            <v>45717</v>
          </cell>
          <cell r="H68">
            <v>2</v>
          </cell>
          <cell r="I68">
            <v>45691</v>
          </cell>
          <cell r="J68">
            <v>300000</v>
          </cell>
          <cell r="K68" t="str">
            <v>EKSKLUSIF</v>
          </cell>
        </row>
        <row r="69">
          <cell r="A69" t="str">
            <v>A1209</v>
          </cell>
          <cell r="B69" t="str">
            <v>ZULFI FAQIH NURUL JANNAH</v>
          </cell>
          <cell r="C69" t="str">
            <v>DELTA</v>
          </cell>
          <cell r="D69">
            <v>45689</v>
          </cell>
          <cell r="E69">
            <v>45748</v>
          </cell>
          <cell r="F69">
            <v>3</v>
          </cell>
          <cell r="G69">
            <v>45717</v>
          </cell>
          <cell r="H69">
            <v>2</v>
          </cell>
          <cell r="I69">
            <v>45691</v>
          </cell>
          <cell r="J69">
            <v>300000</v>
          </cell>
          <cell r="K69" t="str">
            <v>EKSKLUSIF</v>
          </cell>
        </row>
        <row r="70">
          <cell r="A70" t="str">
            <v>A0517</v>
          </cell>
          <cell r="B70" t="str">
            <v>CHATARINA SEPTRYANINGSI</v>
          </cell>
          <cell r="C70" t="str">
            <v>DELTA</v>
          </cell>
          <cell r="D70">
            <v>45689</v>
          </cell>
          <cell r="E70">
            <v>45748</v>
          </cell>
          <cell r="F70">
            <v>3</v>
          </cell>
          <cell r="G70">
            <v>45717</v>
          </cell>
          <cell r="H70">
            <v>2</v>
          </cell>
          <cell r="I70">
            <v>45691</v>
          </cell>
          <cell r="J70">
            <v>300000</v>
          </cell>
          <cell r="K70" t="str">
            <v>EKSKLUSIF</v>
          </cell>
        </row>
        <row r="71">
          <cell r="A71">
            <v>90592</v>
          </cell>
          <cell r="B71" t="str">
            <v>DINI SHINTIA PUTRI</v>
          </cell>
          <cell r="C71" t="str">
            <v>DELTA</v>
          </cell>
          <cell r="D71">
            <v>45689</v>
          </cell>
          <cell r="E71">
            <v>45748</v>
          </cell>
          <cell r="F71">
            <v>3</v>
          </cell>
          <cell r="G71">
            <v>45717</v>
          </cell>
          <cell r="H71">
            <v>2</v>
          </cell>
          <cell r="I71">
            <v>45691</v>
          </cell>
          <cell r="J71">
            <v>300000</v>
          </cell>
          <cell r="K71" t="str">
            <v>EKSKLUSIF</v>
          </cell>
        </row>
        <row r="72">
          <cell r="A72" t="str">
            <v>A1525</v>
          </cell>
          <cell r="B72" t="str">
            <v>MARSIDAH</v>
          </cell>
          <cell r="C72" t="str">
            <v>DELTA</v>
          </cell>
          <cell r="D72">
            <v>45689</v>
          </cell>
          <cell r="E72">
            <v>45748</v>
          </cell>
          <cell r="F72">
            <v>3</v>
          </cell>
          <cell r="G72">
            <v>45717</v>
          </cell>
          <cell r="H72">
            <v>2</v>
          </cell>
          <cell r="I72">
            <v>45691</v>
          </cell>
          <cell r="J72">
            <v>300000</v>
          </cell>
          <cell r="K72" t="str">
            <v>EKSKLUSIF</v>
          </cell>
        </row>
        <row r="73">
          <cell r="A73" t="str">
            <v>A0881</v>
          </cell>
          <cell r="B73" t="str">
            <v>ERINA EKA WULANDARI</v>
          </cell>
          <cell r="C73" t="str">
            <v>DELTA</v>
          </cell>
          <cell r="D73">
            <v>45689</v>
          </cell>
          <cell r="E73">
            <v>45748</v>
          </cell>
          <cell r="F73">
            <v>3</v>
          </cell>
          <cell r="G73">
            <v>45717</v>
          </cell>
          <cell r="H73">
            <v>2</v>
          </cell>
          <cell r="I73">
            <v>45691</v>
          </cell>
          <cell r="J73">
            <v>300000</v>
          </cell>
          <cell r="K73" t="str">
            <v>EKSKLUSIF</v>
          </cell>
        </row>
        <row r="74">
          <cell r="A74">
            <v>92135</v>
          </cell>
          <cell r="B74" t="str">
            <v>ERNAWATI NOFIA</v>
          </cell>
          <cell r="C74" t="str">
            <v>DELTA</v>
          </cell>
          <cell r="D74">
            <v>45689</v>
          </cell>
          <cell r="E74">
            <v>45748</v>
          </cell>
          <cell r="F74">
            <v>3</v>
          </cell>
          <cell r="G74">
            <v>45717</v>
          </cell>
          <cell r="H74">
            <v>2</v>
          </cell>
          <cell r="I74">
            <v>45691</v>
          </cell>
          <cell r="J74">
            <v>300000</v>
          </cell>
          <cell r="K74" t="str">
            <v>EKSKLUSIF</v>
          </cell>
        </row>
        <row r="75">
          <cell r="A75" t="str">
            <v>A1276</v>
          </cell>
          <cell r="B75" t="str">
            <v>⁠SINDI ARLINDA DEWI</v>
          </cell>
          <cell r="C75" t="str">
            <v>DELTA</v>
          </cell>
          <cell r="D75">
            <v>45689</v>
          </cell>
          <cell r="E75">
            <v>45748</v>
          </cell>
          <cell r="F75">
            <v>3</v>
          </cell>
          <cell r="G75">
            <v>45717</v>
          </cell>
          <cell r="H75">
            <v>2</v>
          </cell>
          <cell r="I75">
            <v>45691</v>
          </cell>
          <cell r="J75">
            <v>300000</v>
          </cell>
          <cell r="K75" t="str">
            <v>EKSKLUSIF</v>
          </cell>
        </row>
        <row r="76">
          <cell r="A76" t="str">
            <v>A4152</v>
          </cell>
          <cell r="B76" t="str">
            <v>KAMAL MAULANA RAMADHAN</v>
          </cell>
          <cell r="C76" t="str">
            <v>DELTA</v>
          </cell>
          <cell r="D76">
            <v>45689</v>
          </cell>
          <cell r="E76">
            <v>45748</v>
          </cell>
          <cell r="F76">
            <v>3</v>
          </cell>
          <cell r="G76">
            <v>45717</v>
          </cell>
          <cell r="H76">
            <v>2</v>
          </cell>
          <cell r="I76">
            <v>45691</v>
          </cell>
          <cell r="J76">
            <v>300000</v>
          </cell>
          <cell r="K76" t="str">
            <v>EKSKLUSIF</v>
          </cell>
        </row>
        <row r="77">
          <cell r="A77" t="str">
            <v>A2417</v>
          </cell>
          <cell r="B77" t="str">
            <v>LALANG WINATA BINTANG NANOE</v>
          </cell>
          <cell r="C77" t="str">
            <v>DELTA</v>
          </cell>
          <cell r="D77">
            <v>45689</v>
          </cell>
          <cell r="E77">
            <v>45748</v>
          </cell>
          <cell r="F77">
            <v>3</v>
          </cell>
          <cell r="G77">
            <v>45717</v>
          </cell>
          <cell r="H77">
            <v>2</v>
          </cell>
          <cell r="I77">
            <v>45691</v>
          </cell>
          <cell r="J77">
            <v>300000</v>
          </cell>
          <cell r="K77" t="str">
            <v>EKSKLUSIF</v>
          </cell>
        </row>
        <row r="78">
          <cell r="A78">
            <v>92287</v>
          </cell>
          <cell r="B78" t="str">
            <v>Alyda Rizka Islamiyati</v>
          </cell>
          <cell r="C78" t="str">
            <v>DELTA</v>
          </cell>
          <cell r="D78">
            <v>45689</v>
          </cell>
          <cell r="E78">
            <v>45748</v>
          </cell>
          <cell r="F78">
            <v>3</v>
          </cell>
          <cell r="G78">
            <v>45717</v>
          </cell>
          <cell r="H78">
            <v>2</v>
          </cell>
          <cell r="I78">
            <v>45691</v>
          </cell>
          <cell r="J78">
            <v>300000</v>
          </cell>
          <cell r="K78" t="str">
            <v>EKSKLUSIF</v>
          </cell>
        </row>
        <row r="79">
          <cell r="A79" t="str">
            <v>A1360</v>
          </cell>
          <cell r="B79" t="str">
            <v>NURPUTRANTO LAKSONO</v>
          </cell>
          <cell r="C79" t="str">
            <v>DELTA</v>
          </cell>
          <cell r="D79">
            <v>45717</v>
          </cell>
          <cell r="E79" t="str">
            <v>Mei 2025</v>
          </cell>
          <cell r="F79">
            <v>3</v>
          </cell>
          <cell r="G79">
            <v>45717</v>
          </cell>
          <cell r="H79">
            <v>1</v>
          </cell>
          <cell r="I79">
            <v>45660</v>
          </cell>
          <cell r="J79">
            <v>300000</v>
          </cell>
          <cell r="K79" t="str">
            <v>EKSKLUSIF</v>
          </cell>
        </row>
        <row r="80">
          <cell r="A80" t="str">
            <v>A0964</v>
          </cell>
          <cell r="B80" t="str">
            <v>ANISA DESIANTI RAMADHANI</v>
          </cell>
          <cell r="C80" t="str">
            <v>DELTA</v>
          </cell>
          <cell r="D80">
            <v>45717</v>
          </cell>
          <cell r="E80" t="str">
            <v>Mei 2025</v>
          </cell>
          <cell r="F80">
            <v>3</v>
          </cell>
          <cell r="G80">
            <v>45717</v>
          </cell>
          <cell r="H80">
            <v>1</v>
          </cell>
          <cell r="I80">
            <v>45660</v>
          </cell>
          <cell r="J80">
            <v>300000</v>
          </cell>
          <cell r="K80" t="str">
            <v>EKSKLUSIF</v>
          </cell>
        </row>
        <row r="81">
          <cell r="A81" t="str">
            <v>A3833</v>
          </cell>
          <cell r="B81" t="str">
            <v>MUHAMMAD SUBHAN</v>
          </cell>
          <cell r="C81" t="str">
            <v>DELTA</v>
          </cell>
          <cell r="D81">
            <v>45717</v>
          </cell>
          <cell r="E81" t="str">
            <v>Mei 2025</v>
          </cell>
          <cell r="F81">
            <v>3</v>
          </cell>
          <cell r="G81">
            <v>45717</v>
          </cell>
          <cell r="H81">
            <v>1</v>
          </cell>
          <cell r="I81">
            <v>45660</v>
          </cell>
          <cell r="J81">
            <v>300000</v>
          </cell>
          <cell r="K81" t="str">
            <v>EKSKLUSIF</v>
          </cell>
        </row>
        <row r="82">
          <cell r="A82">
            <v>92539</v>
          </cell>
          <cell r="B82" t="str">
            <v>ROSIANA</v>
          </cell>
          <cell r="C82" t="str">
            <v>DELTA</v>
          </cell>
          <cell r="D82">
            <v>45717</v>
          </cell>
          <cell r="E82" t="str">
            <v>Mei 2025</v>
          </cell>
          <cell r="F82">
            <v>3</v>
          </cell>
          <cell r="G82">
            <v>45717</v>
          </cell>
          <cell r="H82">
            <v>1</v>
          </cell>
          <cell r="I82">
            <v>45660</v>
          </cell>
          <cell r="J82">
            <v>300000</v>
          </cell>
          <cell r="K82" t="str">
            <v>EKSKLUSIF</v>
          </cell>
        </row>
        <row r="83">
          <cell r="A83" t="str">
            <v>A0745</v>
          </cell>
          <cell r="B83" t="str">
            <v>ANE MELISA MURNI</v>
          </cell>
          <cell r="C83" t="str">
            <v>DELTA</v>
          </cell>
          <cell r="D83">
            <v>45717</v>
          </cell>
          <cell r="E83" t="str">
            <v>Mei 2025</v>
          </cell>
          <cell r="F83">
            <v>3</v>
          </cell>
          <cell r="G83">
            <v>45717</v>
          </cell>
          <cell r="H83">
            <v>1</v>
          </cell>
          <cell r="I83">
            <v>45660</v>
          </cell>
          <cell r="J83">
            <v>300000</v>
          </cell>
          <cell r="K83" t="str">
            <v>EKSKLUSIF</v>
          </cell>
        </row>
        <row r="84">
          <cell r="A84" t="str">
            <v>A0725</v>
          </cell>
          <cell r="B84" t="str">
            <v>NUR KHASANAH</v>
          </cell>
          <cell r="C84" t="str">
            <v>DELTA</v>
          </cell>
          <cell r="D84">
            <v>45717</v>
          </cell>
          <cell r="E84" t="str">
            <v>Mei 2025</v>
          </cell>
          <cell r="F84">
            <v>3</v>
          </cell>
          <cell r="G84">
            <v>45717</v>
          </cell>
          <cell r="H84">
            <v>1</v>
          </cell>
          <cell r="I84">
            <v>45660</v>
          </cell>
          <cell r="J84">
            <v>300000</v>
          </cell>
          <cell r="K84" t="str">
            <v>EKSKLUSIF</v>
          </cell>
        </row>
        <row r="85">
          <cell r="A85" t="str">
            <v>A3743</v>
          </cell>
          <cell r="B85" t="str">
            <v>PUTRI RAMADHANI</v>
          </cell>
          <cell r="C85" t="str">
            <v>DELTA</v>
          </cell>
          <cell r="D85">
            <v>45717</v>
          </cell>
          <cell r="E85" t="str">
            <v>Mei 2025</v>
          </cell>
          <cell r="F85">
            <v>3</v>
          </cell>
          <cell r="G85">
            <v>45717</v>
          </cell>
          <cell r="H85">
            <v>1</v>
          </cell>
          <cell r="I85">
            <v>45660</v>
          </cell>
          <cell r="J85">
            <v>300000</v>
          </cell>
          <cell r="K85" t="str">
            <v>EKSKLUSIF</v>
          </cell>
        </row>
        <row r="86">
          <cell r="A86" t="str">
            <v>A3785</v>
          </cell>
          <cell r="B86" t="str">
            <v>MUHAMMAD DAFA FEBRIANSYAH</v>
          </cell>
          <cell r="C86" t="str">
            <v>DELTA</v>
          </cell>
          <cell r="D86">
            <v>45717</v>
          </cell>
          <cell r="E86" t="str">
            <v>Mei 2025</v>
          </cell>
          <cell r="F86">
            <v>3</v>
          </cell>
          <cell r="G86">
            <v>45717</v>
          </cell>
          <cell r="H86">
            <v>1</v>
          </cell>
          <cell r="I86">
            <v>45660</v>
          </cell>
          <cell r="J86">
            <v>300000</v>
          </cell>
          <cell r="K86" t="str">
            <v>EKSKLUSIF</v>
          </cell>
        </row>
        <row r="87">
          <cell r="A87" t="str">
            <v>A0519</v>
          </cell>
          <cell r="B87" t="str">
            <v>ANASTACIA JULIANA</v>
          </cell>
          <cell r="C87" t="str">
            <v>DELTA</v>
          </cell>
          <cell r="D87">
            <v>45717</v>
          </cell>
          <cell r="E87" t="str">
            <v>Mei 2025</v>
          </cell>
          <cell r="F87">
            <v>3</v>
          </cell>
          <cell r="G87">
            <v>45717</v>
          </cell>
          <cell r="H87">
            <v>1</v>
          </cell>
          <cell r="I87">
            <v>45660</v>
          </cell>
          <cell r="J87">
            <v>300000</v>
          </cell>
          <cell r="K87" t="str">
            <v>EKSKLUSIF</v>
          </cell>
        </row>
        <row r="88">
          <cell r="A88" t="str">
            <v>A1349</v>
          </cell>
          <cell r="B88" t="str">
            <v>TISA NORSARI</v>
          </cell>
          <cell r="C88" t="str">
            <v>DELTA</v>
          </cell>
          <cell r="D88">
            <v>45717</v>
          </cell>
          <cell r="E88" t="str">
            <v>Mei 2025</v>
          </cell>
          <cell r="F88">
            <v>3</v>
          </cell>
          <cell r="G88">
            <v>45717</v>
          </cell>
          <cell r="H88">
            <v>1</v>
          </cell>
          <cell r="I88">
            <v>45660</v>
          </cell>
          <cell r="J88">
            <v>300000</v>
          </cell>
          <cell r="K88" t="str">
            <v>EKSKLUSIF</v>
          </cell>
        </row>
        <row r="89">
          <cell r="A89" t="str">
            <v>A1651</v>
          </cell>
          <cell r="B89" t="str">
            <v>NUR ROMADANI F</v>
          </cell>
          <cell r="C89" t="str">
            <v>DELTA</v>
          </cell>
          <cell r="D89">
            <v>45717</v>
          </cell>
          <cell r="E89" t="str">
            <v>Mei 2025</v>
          </cell>
          <cell r="F89">
            <v>3</v>
          </cell>
          <cell r="G89">
            <v>45717</v>
          </cell>
          <cell r="H89">
            <v>1</v>
          </cell>
          <cell r="I89">
            <v>45660</v>
          </cell>
          <cell r="J89">
            <v>300000</v>
          </cell>
          <cell r="K89" t="str">
            <v>EKSKLUSIF</v>
          </cell>
        </row>
        <row r="90">
          <cell r="A90" t="str">
            <v>A3476</v>
          </cell>
          <cell r="B90" t="str">
            <v>PRILLA IMADIANA FAJRIN</v>
          </cell>
          <cell r="C90" t="str">
            <v>DELTA</v>
          </cell>
          <cell r="D90">
            <v>45717</v>
          </cell>
          <cell r="E90" t="str">
            <v>Mei 2025</v>
          </cell>
          <cell r="F90">
            <v>3</v>
          </cell>
          <cell r="G90">
            <v>45717</v>
          </cell>
          <cell r="H90">
            <v>1</v>
          </cell>
          <cell r="I90">
            <v>45660</v>
          </cell>
          <cell r="J90">
            <v>300000</v>
          </cell>
          <cell r="K90" t="str">
            <v>EKSKLUSIF</v>
          </cell>
        </row>
        <row r="91">
          <cell r="A91" t="str">
            <v>A3218</v>
          </cell>
          <cell r="B91" t="str">
            <v>Irma Sembiring</v>
          </cell>
          <cell r="C91" t="str">
            <v>DELTA</v>
          </cell>
          <cell r="D91">
            <v>45717</v>
          </cell>
          <cell r="E91" t="str">
            <v>Mei 2025</v>
          </cell>
          <cell r="F91">
            <v>3</v>
          </cell>
          <cell r="G91">
            <v>45717</v>
          </cell>
          <cell r="H91">
            <v>1</v>
          </cell>
          <cell r="I91">
            <v>45660</v>
          </cell>
          <cell r="J91">
            <v>300000</v>
          </cell>
          <cell r="K91" t="str">
            <v>EKSKLUSIF</v>
          </cell>
        </row>
        <row r="92">
          <cell r="A92" t="str">
            <v>A2320</v>
          </cell>
          <cell r="B92" t="str">
            <v>Margarita Polly</v>
          </cell>
          <cell r="C92" t="str">
            <v>DELTA</v>
          </cell>
          <cell r="D92">
            <v>45717</v>
          </cell>
          <cell r="E92" t="str">
            <v>Mei 2025</v>
          </cell>
          <cell r="F92">
            <v>3</v>
          </cell>
          <cell r="G92">
            <v>45717</v>
          </cell>
          <cell r="H92">
            <v>1</v>
          </cell>
          <cell r="I92">
            <v>45660</v>
          </cell>
          <cell r="J92">
            <v>300000</v>
          </cell>
          <cell r="K92" t="str">
            <v>EKSKLUSIF</v>
          </cell>
        </row>
        <row r="93">
          <cell r="A93" t="str">
            <v>A3479</v>
          </cell>
          <cell r="B93" t="str">
            <v>Vassya Dian</v>
          </cell>
          <cell r="C93" t="str">
            <v>DELTA</v>
          </cell>
          <cell r="D93">
            <v>45717</v>
          </cell>
          <cell r="E93" t="str">
            <v>Mei 2025</v>
          </cell>
          <cell r="F93">
            <v>3</v>
          </cell>
          <cell r="G93">
            <v>45717</v>
          </cell>
          <cell r="H93">
            <v>1</v>
          </cell>
          <cell r="I93">
            <v>45660</v>
          </cell>
          <cell r="J93">
            <v>300000</v>
          </cell>
          <cell r="K93" t="str">
            <v>EKSKLUSIF</v>
          </cell>
        </row>
        <row r="94">
          <cell r="A94" t="str">
            <v>A3172</v>
          </cell>
          <cell r="B94" t="str">
            <v>NURYANI NURYANI</v>
          </cell>
          <cell r="C94" t="str">
            <v>DELTA</v>
          </cell>
          <cell r="D94">
            <v>45717</v>
          </cell>
          <cell r="E94" t="str">
            <v>Mei 2025</v>
          </cell>
          <cell r="F94">
            <v>3</v>
          </cell>
          <cell r="G94">
            <v>45717</v>
          </cell>
          <cell r="H94">
            <v>1</v>
          </cell>
          <cell r="I94">
            <v>45660</v>
          </cell>
          <cell r="J94">
            <v>300000</v>
          </cell>
          <cell r="K94" t="str">
            <v>EKSKLUSIF</v>
          </cell>
        </row>
        <row r="95">
          <cell r="A95">
            <v>90648</v>
          </cell>
          <cell r="B95" t="str">
            <v>WAHYU IDHAYATI</v>
          </cell>
          <cell r="C95" t="str">
            <v>DELTA</v>
          </cell>
          <cell r="D95">
            <v>45717</v>
          </cell>
          <cell r="E95" t="str">
            <v>Mei 2025</v>
          </cell>
          <cell r="F95">
            <v>3</v>
          </cell>
          <cell r="G95">
            <v>45717</v>
          </cell>
          <cell r="H95">
            <v>1</v>
          </cell>
          <cell r="I95">
            <v>45660</v>
          </cell>
          <cell r="J95">
            <v>300000</v>
          </cell>
          <cell r="K95" t="str">
            <v>EKSKLUSIF</v>
          </cell>
        </row>
        <row r="96">
          <cell r="A96" t="str">
            <v>A0738</v>
          </cell>
          <cell r="B96" t="str">
            <v>WIRANTI PUTRI</v>
          </cell>
          <cell r="C96" t="str">
            <v>DELTA</v>
          </cell>
          <cell r="D96">
            <v>45717</v>
          </cell>
          <cell r="E96" t="str">
            <v>Mei 2025</v>
          </cell>
          <cell r="F96">
            <v>3</v>
          </cell>
          <cell r="G96">
            <v>45717</v>
          </cell>
          <cell r="H96">
            <v>1</v>
          </cell>
          <cell r="I96">
            <v>45660</v>
          </cell>
          <cell r="J96">
            <v>300000</v>
          </cell>
          <cell r="K96" t="str">
            <v>EKSKLUSIF</v>
          </cell>
        </row>
        <row r="97">
          <cell r="A97" t="str">
            <v>A0261</v>
          </cell>
          <cell r="B97" t="str">
            <v>CHELSI ANANDA</v>
          </cell>
          <cell r="C97" t="str">
            <v>DELTA</v>
          </cell>
          <cell r="D97">
            <v>45717</v>
          </cell>
          <cell r="E97" t="str">
            <v>Mei 2025</v>
          </cell>
          <cell r="F97">
            <v>3</v>
          </cell>
          <cell r="G97">
            <v>45717</v>
          </cell>
          <cell r="H97">
            <v>1</v>
          </cell>
          <cell r="I97">
            <v>45660</v>
          </cell>
          <cell r="J97">
            <v>300000</v>
          </cell>
          <cell r="K97" t="str">
            <v>EKSKLUSIF</v>
          </cell>
        </row>
        <row r="98">
          <cell r="A98" t="str">
            <v>A2925</v>
          </cell>
          <cell r="B98" t="str">
            <v>MARIA GORETTI DIAN PERMATA HADI</v>
          </cell>
          <cell r="C98" t="str">
            <v>DELTA</v>
          </cell>
          <cell r="D98">
            <v>45717</v>
          </cell>
          <cell r="E98" t="str">
            <v>Mei 2025</v>
          </cell>
          <cell r="F98">
            <v>3</v>
          </cell>
          <cell r="G98">
            <v>45717</v>
          </cell>
          <cell r="H98">
            <v>1</v>
          </cell>
          <cell r="I98">
            <v>45660</v>
          </cell>
          <cell r="J98">
            <v>300000</v>
          </cell>
          <cell r="K98" t="str">
            <v>EKSKLUSIF</v>
          </cell>
        </row>
        <row r="99">
          <cell r="A99" t="str">
            <v>A0999</v>
          </cell>
          <cell r="B99" t="str">
            <v>MUH LUTHFI AZIZ</v>
          </cell>
          <cell r="C99" t="str">
            <v>DELTA</v>
          </cell>
          <cell r="D99">
            <v>45717</v>
          </cell>
          <cell r="E99" t="str">
            <v>Mei 2025</v>
          </cell>
          <cell r="F99">
            <v>3</v>
          </cell>
          <cell r="G99">
            <v>45717</v>
          </cell>
          <cell r="H99">
            <v>1</v>
          </cell>
          <cell r="I99">
            <v>45660</v>
          </cell>
          <cell r="J99">
            <v>300000</v>
          </cell>
          <cell r="K99" t="str">
            <v>EKSKLUSIF</v>
          </cell>
        </row>
        <row r="100">
          <cell r="A100" t="str">
            <v>A0969</v>
          </cell>
          <cell r="B100" t="str">
            <v>ANGGI DWI</v>
          </cell>
          <cell r="C100" t="str">
            <v>DELTA</v>
          </cell>
          <cell r="D100">
            <v>45717</v>
          </cell>
          <cell r="E100" t="str">
            <v>Mei 2025</v>
          </cell>
          <cell r="F100">
            <v>3</v>
          </cell>
          <cell r="G100">
            <v>45717</v>
          </cell>
          <cell r="H100">
            <v>1</v>
          </cell>
          <cell r="I100">
            <v>45660</v>
          </cell>
          <cell r="J100">
            <v>300000</v>
          </cell>
          <cell r="K100" t="str">
            <v>EKSKLUSIF</v>
          </cell>
        </row>
        <row r="101">
          <cell r="A101" t="str">
            <v>A0786</v>
          </cell>
          <cell r="B101" t="str">
            <v>Arya Ardiansah</v>
          </cell>
          <cell r="C101" t="str">
            <v>TEMA C2</v>
          </cell>
          <cell r="D101" t="str">
            <v>Okt 24</v>
          </cell>
          <cell r="E101">
            <v>45717</v>
          </cell>
          <cell r="F101">
            <v>6</v>
          </cell>
          <cell r="G101">
            <v>45717</v>
          </cell>
          <cell r="H101">
            <v>6</v>
          </cell>
          <cell r="I101">
            <v>45814</v>
          </cell>
          <cell r="J101">
            <v>1600000</v>
          </cell>
          <cell r="K101" t="str">
            <v>EKSKLUSIF</v>
          </cell>
        </row>
        <row r="102">
          <cell r="A102" t="str">
            <v>A4024</v>
          </cell>
          <cell r="B102" t="str">
            <v>FITRIA NURUL</v>
          </cell>
          <cell r="C102" t="str">
            <v>TEMA C2</v>
          </cell>
          <cell r="D102">
            <v>45597</v>
          </cell>
          <cell r="E102">
            <v>45748</v>
          </cell>
          <cell r="F102">
            <v>6</v>
          </cell>
          <cell r="G102">
            <v>45717</v>
          </cell>
          <cell r="H102">
            <v>5</v>
          </cell>
          <cell r="I102">
            <v>45783</v>
          </cell>
          <cell r="J102">
            <v>500000</v>
          </cell>
          <cell r="K102" t="str">
            <v>EKSKLUSIF</v>
          </cell>
        </row>
        <row r="103">
          <cell r="A103" t="str">
            <v>A4341</v>
          </cell>
          <cell r="B103" t="str">
            <v>RIZA ULHIDAYAH H</v>
          </cell>
          <cell r="C103" t="str">
            <v>TEMA C2</v>
          </cell>
          <cell r="D103">
            <v>45597</v>
          </cell>
          <cell r="E103">
            <v>45748</v>
          </cell>
          <cell r="F103">
            <v>6</v>
          </cell>
          <cell r="G103">
            <v>45717</v>
          </cell>
          <cell r="H103">
            <v>5</v>
          </cell>
          <cell r="I103">
            <v>45783</v>
          </cell>
          <cell r="J103">
            <v>500000</v>
          </cell>
          <cell r="K103" t="str">
            <v>EKSKLUSIF</v>
          </cell>
        </row>
        <row r="104">
          <cell r="A104" t="str">
            <v>A1638</v>
          </cell>
          <cell r="B104" t="str">
            <v>ERNI DWI WIDYANTI</v>
          </cell>
          <cell r="C104" t="str">
            <v>TEMA C2</v>
          </cell>
          <cell r="D104">
            <v>45597</v>
          </cell>
          <cell r="E104">
            <v>45748</v>
          </cell>
          <cell r="F104">
            <v>6</v>
          </cell>
          <cell r="G104">
            <v>45717</v>
          </cell>
          <cell r="H104">
            <v>5</v>
          </cell>
          <cell r="I104">
            <v>45783</v>
          </cell>
          <cell r="J104">
            <v>500000</v>
          </cell>
          <cell r="K104" t="str">
            <v>EKSKLUSIF</v>
          </cell>
        </row>
        <row r="105">
          <cell r="A105" t="str">
            <v>A0105</v>
          </cell>
          <cell r="B105" t="str">
            <v>SANDA IRIANTO</v>
          </cell>
          <cell r="C105" t="str">
            <v>TEMA C2</v>
          </cell>
          <cell r="D105">
            <v>45658</v>
          </cell>
          <cell r="E105">
            <v>45717</v>
          </cell>
          <cell r="F105">
            <v>3</v>
          </cell>
          <cell r="G105">
            <v>45717</v>
          </cell>
          <cell r="H105">
            <v>3</v>
          </cell>
          <cell r="I105">
            <v>45719</v>
          </cell>
          <cell r="J105">
            <v>900000</v>
          </cell>
          <cell r="K105" t="str">
            <v>EKSKLUSIF</v>
          </cell>
        </row>
        <row r="106">
          <cell r="A106" t="str">
            <v>A3962</v>
          </cell>
          <cell r="B106" t="str">
            <v>SHIDDIQI DIQI</v>
          </cell>
          <cell r="C106" t="str">
            <v>TEMA C2</v>
          </cell>
          <cell r="D106">
            <v>45658</v>
          </cell>
          <cell r="E106">
            <v>45717</v>
          </cell>
          <cell r="F106">
            <v>3</v>
          </cell>
          <cell r="G106">
            <v>45717</v>
          </cell>
          <cell r="H106">
            <v>3</v>
          </cell>
          <cell r="I106">
            <v>45719</v>
          </cell>
          <cell r="J106">
            <v>900000</v>
          </cell>
          <cell r="K106" t="str">
            <v>EKSKLUSIF</v>
          </cell>
        </row>
        <row r="107">
          <cell r="A107" t="str">
            <v>A1428</v>
          </cell>
          <cell r="B107" t="str">
            <v>RIFKA AYU PRADITA</v>
          </cell>
          <cell r="C107" t="str">
            <v>TEMA C2</v>
          </cell>
          <cell r="D107">
            <v>45658</v>
          </cell>
          <cell r="E107">
            <v>45717</v>
          </cell>
          <cell r="F107">
            <v>3</v>
          </cell>
          <cell r="G107">
            <v>45717</v>
          </cell>
          <cell r="H107">
            <v>3</v>
          </cell>
          <cell r="I107">
            <v>45719</v>
          </cell>
          <cell r="J107">
            <v>900000</v>
          </cell>
          <cell r="K107" t="str">
            <v>EKSKLUSIF</v>
          </cell>
        </row>
        <row r="108">
          <cell r="A108" t="str">
            <v>A4369</v>
          </cell>
          <cell r="B108" t="str">
            <v>AULIA PUTRI WULANDARI</v>
          </cell>
          <cell r="C108" t="str">
            <v>TEMA C2</v>
          </cell>
          <cell r="D108">
            <v>45658</v>
          </cell>
          <cell r="E108">
            <v>45717</v>
          </cell>
          <cell r="F108">
            <v>3</v>
          </cell>
          <cell r="G108">
            <v>45717</v>
          </cell>
          <cell r="H108">
            <v>3</v>
          </cell>
          <cell r="I108">
            <v>45719</v>
          </cell>
          <cell r="J108">
            <v>900000</v>
          </cell>
          <cell r="K108" t="str">
            <v>EKSKLUSIF</v>
          </cell>
        </row>
        <row r="109">
          <cell r="A109" t="str">
            <v>A3693</v>
          </cell>
          <cell r="B109" t="str">
            <v>LENSE SITOMPUL</v>
          </cell>
          <cell r="C109" t="str">
            <v>TEMA C2</v>
          </cell>
          <cell r="D109">
            <v>45658</v>
          </cell>
          <cell r="E109">
            <v>45717</v>
          </cell>
          <cell r="F109">
            <v>3</v>
          </cell>
          <cell r="G109">
            <v>45717</v>
          </cell>
          <cell r="H109">
            <v>3</v>
          </cell>
          <cell r="I109">
            <v>45719</v>
          </cell>
          <cell r="J109">
            <v>900000</v>
          </cell>
          <cell r="K109" t="str">
            <v>EKSKLUSIF</v>
          </cell>
        </row>
        <row r="110">
          <cell r="A110" t="str">
            <v>A1250</v>
          </cell>
          <cell r="B110" t="str">
            <v>MAYANG PUTRI INANDA SARI</v>
          </cell>
          <cell r="C110" t="str">
            <v>TEMA C2</v>
          </cell>
          <cell r="D110">
            <v>45658</v>
          </cell>
          <cell r="E110">
            <v>45717</v>
          </cell>
          <cell r="F110">
            <v>3</v>
          </cell>
          <cell r="G110">
            <v>45717</v>
          </cell>
          <cell r="H110">
            <v>3</v>
          </cell>
          <cell r="I110">
            <v>45719</v>
          </cell>
          <cell r="J110">
            <v>900000</v>
          </cell>
          <cell r="K110" t="str">
            <v>EKSKLUSIF</v>
          </cell>
        </row>
        <row r="111">
          <cell r="A111" t="str">
            <v>A1208</v>
          </cell>
          <cell r="B111" t="str">
            <v>RIYAN ISTIQOMAH</v>
          </cell>
          <cell r="C111" t="str">
            <v>TEMA C2</v>
          </cell>
          <cell r="D111">
            <v>45658</v>
          </cell>
          <cell r="E111">
            <v>45717</v>
          </cell>
          <cell r="F111">
            <v>3</v>
          </cell>
          <cell r="G111">
            <v>45717</v>
          </cell>
          <cell r="H111">
            <v>3</v>
          </cell>
          <cell r="I111">
            <v>45719</v>
          </cell>
          <cell r="J111">
            <v>900000</v>
          </cell>
          <cell r="K111" t="str">
            <v>EKSKLUSIF</v>
          </cell>
        </row>
        <row r="112">
          <cell r="A112" t="str">
            <v>A0560</v>
          </cell>
          <cell r="B112" t="str">
            <v>MATHILDA EUNIKE ANDREA R</v>
          </cell>
          <cell r="C112" t="str">
            <v>TEMA C2</v>
          </cell>
          <cell r="D112">
            <v>45658</v>
          </cell>
          <cell r="E112">
            <v>45717</v>
          </cell>
          <cell r="F112">
            <v>3</v>
          </cell>
          <cell r="G112">
            <v>45717</v>
          </cell>
          <cell r="H112">
            <v>3</v>
          </cell>
          <cell r="I112">
            <v>45719</v>
          </cell>
          <cell r="J112">
            <v>900000</v>
          </cell>
          <cell r="K112" t="str">
            <v>EKSKLUSIF</v>
          </cell>
        </row>
        <row r="113">
          <cell r="A113" t="str">
            <v>A2964</v>
          </cell>
          <cell r="B113" t="str">
            <v>AKHAYA ARSYOGA</v>
          </cell>
          <cell r="C113" t="str">
            <v>TEMA C2</v>
          </cell>
          <cell r="D113">
            <v>45658</v>
          </cell>
          <cell r="E113">
            <v>45717</v>
          </cell>
          <cell r="F113">
            <v>3</v>
          </cell>
          <cell r="G113">
            <v>45717</v>
          </cell>
          <cell r="H113">
            <v>3</v>
          </cell>
          <cell r="I113">
            <v>45719</v>
          </cell>
          <cell r="J113">
            <v>900000</v>
          </cell>
          <cell r="K113" t="str">
            <v>EKSKLUSIF</v>
          </cell>
        </row>
        <row r="114">
          <cell r="A114" t="str">
            <v>A4050</v>
          </cell>
          <cell r="B114" t="str">
            <v>DITA PUSPITA SARI</v>
          </cell>
          <cell r="C114" t="str">
            <v>TEMA C2</v>
          </cell>
          <cell r="D114">
            <v>45658</v>
          </cell>
          <cell r="E114">
            <v>45717</v>
          </cell>
          <cell r="F114">
            <v>3</v>
          </cell>
          <cell r="G114">
            <v>45717</v>
          </cell>
          <cell r="H114">
            <v>3</v>
          </cell>
          <cell r="I114">
            <v>45719</v>
          </cell>
          <cell r="J114">
            <v>900000</v>
          </cell>
          <cell r="K114" t="str">
            <v>EKSKLUSIF</v>
          </cell>
        </row>
        <row r="115">
          <cell r="A115" t="str">
            <v>A2300</v>
          </cell>
          <cell r="B115" t="str">
            <v>GRACE SIFRA</v>
          </cell>
          <cell r="C115" t="str">
            <v>TEMA C2</v>
          </cell>
          <cell r="D115">
            <v>45658</v>
          </cell>
          <cell r="E115">
            <v>45717</v>
          </cell>
          <cell r="F115">
            <v>3</v>
          </cell>
          <cell r="G115">
            <v>45717</v>
          </cell>
          <cell r="H115">
            <v>3</v>
          </cell>
          <cell r="I115">
            <v>45719</v>
          </cell>
          <cell r="J115">
            <v>900000</v>
          </cell>
          <cell r="K115" t="str">
            <v>EKSKLUSIF</v>
          </cell>
        </row>
        <row r="116">
          <cell r="A116" t="str">
            <v>A1409</v>
          </cell>
          <cell r="B116" t="str">
            <v>YULIANA</v>
          </cell>
          <cell r="C116" t="str">
            <v>TEMA C2</v>
          </cell>
          <cell r="D116">
            <v>45658</v>
          </cell>
          <cell r="E116">
            <v>45717</v>
          </cell>
          <cell r="F116">
            <v>3</v>
          </cell>
          <cell r="G116">
            <v>45717</v>
          </cell>
          <cell r="H116">
            <v>3</v>
          </cell>
          <cell r="I116">
            <v>45719</v>
          </cell>
          <cell r="J116">
            <v>900000</v>
          </cell>
          <cell r="K116" t="str">
            <v>EKSKLUSIF</v>
          </cell>
        </row>
        <row r="117">
          <cell r="A117" t="str">
            <v>A4470</v>
          </cell>
          <cell r="B117" t="str">
            <v>Syarifatul Mukaromah</v>
          </cell>
          <cell r="C117" t="str">
            <v>TEMA C2</v>
          </cell>
          <cell r="D117">
            <v>45658</v>
          </cell>
          <cell r="E117">
            <v>45717</v>
          </cell>
          <cell r="F117">
            <v>6</v>
          </cell>
          <cell r="G117">
            <v>45717</v>
          </cell>
          <cell r="H117">
            <v>3</v>
          </cell>
          <cell r="I117">
            <v>45722</v>
          </cell>
          <cell r="J117">
            <v>400000</v>
          </cell>
          <cell r="K117" t="str">
            <v>EKSKLUSIF</v>
          </cell>
        </row>
        <row r="118">
          <cell r="A118" t="str">
            <v>A2369</v>
          </cell>
          <cell r="B118" t="str">
            <v>ANIS DIANA SARI</v>
          </cell>
          <cell r="C118" t="str">
            <v>TEMA C2</v>
          </cell>
          <cell r="D118">
            <v>45658</v>
          </cell>
          <cell r="E118">
            <v>45717</v>
          </cell>
          <cell r="F118">
            <v>3</v>
          </cell>
          <cell r="G118">
            <v>45717</v>
          </cell>
          <cell r="H118">
            <v>3</v>
          </cell>
          <cell r="I118">
            <v>45719</v>
          </cell>
          <cell r="J118">
            <v>900000</v>
          </cell>
          <cell r="K118" t="str">
            <v>EKSKLUSIF</v>
          </cell>
        </row>
        <row r="119">
          <cell r="A119" t="str">
            <v>A4089</v>
          </cell>
          <cell r="B119" t="str">
            <v>ADI FIRMANSYAH</v>
          </cell>
          <cell r="C119" t="str">
            <v>TEMA C2</v>
          </cell>
          <cell r="D119">
            <v>45658</v>
          </cell>
          <cell r="E119">
            <v>45717</v>
          </cell>
          <cell r="F119">
            <v>3</v>
          </cell>
          <cell r="G119">
            <v>45717</v>
          </cell>
          <cell r="H119">
            <v>3</v>
          </cell>
          <cell r="I119">
            <v>45719</v>
          </cell>
          <cell r="J119">
            <v>900000</v>
          </cell>
          <cell r="K119" t="str">
            <v>EKSKLUSIF</v>
          </cell>
        </row>
        <row r="120">
          <cell r="A120">
            <v>92347</v>
          </cell>
          <cell r="B120" t="str">
            <v>RAHMAD SABTONO</v>
          </cell>
          <cell r="C120" t="str">
            <v>TEMA C2</v>
          </cell>
          <cell r="D120">
            <v>45658</v>
          </cell>
          <cell r="E120">
            <v>45809</v>
          </cell>
          <cell r="F120">
            <v>6</v>
          </cell>
          <cell r="G120">
            <v>45717</v>
          </cell>
          <cell r="H120">
            <v>3</v>
          </cell>
          <cell r="I120">
            <v>45722</v>
          </cell>
          <cell r="J120">
            <v>400000</v>
          </cell>
          <cell r="K120" t="str">
            <v>EKSKLUSIF</v>
          </cell>
        </row>
        <row r="121">
          <cell r="A121" t="str">
            <v>A3815</v>
          </cell>
          <cell r="B121" t="str">
            <v>ANDREANE AMARISSA</v>
          </cell>
          <cell r="C121" t="str">
            <v>TEMA C2</v>
          </cell>
          <cell r="D121">
            <v>45658</v>
          </cell>
          <cell r="E121">
            <v>45717</v>
          </cell>
          <cell r="F121">
            <v>3</v>
          </cell>
          <cell r="G121">
            <v>45717</v>
          </cell>
          <cell r="H121">
            <v>3</v>
          </cell>
          <cell r="I121">
            <v>45719</v>
          </cell>
          <cell r="J121">
            <v>900000</v>
          </cell>
          <cell r="K121" t="str">
            <v>EKSKLUSIF</v>
          </cell>
        </row>
        <row r="122">
          <cell r="A122" t="str">
            <v>A2574</v>
          </cell>
          <cell r="B122" t="str">
            <v>JATU ASTRI PRADISTA</v>
          </cell>
          <cell r="C122" t="str">
            <v>TEMA C2</v>
          </cell>
          <cell r="D122">
            <v>45658</v>
          </cell>
          <cell r="E122">
            <v>45717</v>
          </cell>
          <cell r="F122">
            <v>3</v>
          </cell>
          <cell r="G122">
            <v>45717</v>
          </cell>
          <cell r="H122">
            <v>3</v>
          </cell>
          <cell r="I122">
            <v>45719</v>
          </cell>
          <cell r="J122">
            <v>900000</v>
          </cell>
          <cell r="K122" t="str">
            <v>EKSKLUSIF</v>
          </cell>
        </row>
        <row r="123">
          <cell r="A123" t="str">
            <v>A3216</v>
          </cell>
          <cell r="B123" t="str">
            <v>INTAN KHOIRUNISA FEBILIANA</v>
          </cell>
          <cell r="C123" t="str">
            <v>TEMA C2</v>
          </cell>
          <cell r="D123">
            <v>45658</v>
          </cell>
          <cell r="E123">
            <v>45717</v>
          </cell>
          <cell r="F123">
            <v>3</v>
          </cell>
          <cell r="G123">
            <v>45717</v>
          </cell>
          <cell r="H123">
            <v>3</v>
          </cell>
          <cell r="I123">
            <v>45719</v>
          </cell>
          <cell r="J123">
            <v>900000</v>
          </cell>
          <cell r="K123" t="str">
            <v>EKSKLUSIF</v>
          </cell>
        </row>
        <row r="124">
          <cell r="A124" t="str">
            <v>A1407</v>
          </cell>
          <cell r="B124" t="str">
            <v>Hardini Komalasari</v>
          </cell>
          <cell r="C124" t="str">
            <v>TEMA C2</v>
          </cell>
          <cell r="D124">
            <v>45658</v>
          </cell>
          <cell r="E124">
            <v>45717</v>
          </cell>
          <cell r="F124">
            <v>3</v>
          </cell>
          <cell r="G124">
            <v>45717</v>
          </cell>
          <cell r="H124">
            <v>3</v>
          </cell>
          <cell r="I124">
            <v>45719</v>
          </cell>
          <cell r="J124">
            <v>900000</v>
          </cell>
          <cell r="K124" t="str">
            <v>EKSKLUSIF</v>
          </cell>
        </row>
        <row r="125">
          <cell r="A125" t="str">
            <v>A0911</v>
          </cell>
          <cell r="B125" t="str">
            <v>ENGELINA GALUH WINDIASARI</v>
          </cell>
          <cell r="C125" t="str">
            <v>TEMA C2</v>
          </cell>
          <cell r="D125">
            <v>45658</v>
          </cell>
          <cell r="E125">
            <v>45809</v>
          </cell>
          <cell r="F125">
            <v>6</v>
          </cell>
          <cell r="G125">
            <v>45717</v>
          </cell>
          <cell r="H125">
            <v>3</v>
          </cell>
          <cell r="I125">
            <v>45722</v>
          </cell>
          <cell r="J125">
            <v>400000</v>
          </cell>
          <cell r="K125" t="str">
            <v>EKSKLUSIF</v>
          </cell>
        </row>
        <row r="126">
          <cell r="A126" t="str">
            <v>A2604</v>
          </cell>
          <cell r="B126" t="str">
            <v>Yusridah Lubis</v>
          </cell>
          <cell r="C126" t="str">
            <v>TEMA C2</v>
          </cell>
          <cell r="D126">
            <v>45658</v>
          </cell>
          <cell r="E126">
            <v>45717</v>
          </cell>
          <cell r="F126">
            <v>3</v>
          </cell>
          <cell r="G126">
            <v>45717</v>
          </cell>
          <cell r="H126">
            <v>3</v>
          </cell>
          <cell r="I126">
            <v>45719</v>
          </cell>
          <cell r="J126">
            <v>900000</v>
          </cell>
          <cell r="K126" t="str">
            <v>EKSKLUSIF</v>
          </cell>
        </row>
        <row r="127">
          <cell r="A127" t="str">
            <v>A3510</v>
          </cell>
          <cell r="B127" t="str">
            <v>ANNISA FADYA</v>
          </cell>
          <cell r="C127" t="str">
            <v>TEMA C2</v>
          </cell>
          <cell r="D127">
            <v>45658</v>
          </cell>
          <cell r="E127">
            <v>45717</v>
          </cell>
          <cell r="F127">
            <v>3</v>
          </cell>
          <cell r="G127">
            <v>45717</v>
          </cell>
          <cell r="H127">
            <v>3</v>
          </cell>
          <cell r="I127">
            <v>45719</v>
          </cell>
          <cell r="J127">
            <v>900000</v>
          </cell>
          <cell r="K127" t="str">
            <v>EKSKLUSIF</v>
          </cell>
        </row>
        <row r="128">
          <cell r="A128" t="str">
            <v>A3220</v>
          </cell>
          <cell r="B128" t="str">
            <v>MUHAMAD AGUNG GUMELAR</v>
          </cell>
          <cell r="C128" t="str">
            <v>TEMA C2</v>
          </cell>
          <cell r="D128">
            <v>45658</v>
          </cell>
          <cell r="E128">
            <v>45717</v>
          </cell>
          <cell r="F128">
            <v>3</v>
          </cell>
          <cell r="G128">
            <v>45717</v>
          </cell>
          <cell r="H128">
            <v>3</v>
          </cell>
          <cell r="I128">
            <v>45719</v>
          </cell>
          <cell r="J128">
            <v>900000</v>
          </cell>
          <cell r="K128" t="str">
            <v>EKSKLUSIF</v>
          </cell>
        </row>
        <row r="129">
          <cell r="A129">
            <v>92192</v>
          </cell>
          <cell r="B129" t="str">
            <v>Bima Bagaskara</v>
          </cell>
          <cell r="C129" t="str">
            <v>TEMA C2</v>
          </cell>
          <cell r="D129">
            <v>45658</v>
          </cell>
          <cell r="E129">
            <v>45717</v>
          </cell>
          <cell r="F129">
            <v>3</v>
          </cell>
          <cell r="G129">
            <v>45717</v>
          </cell>
          <cell r="H129">
            <v>3</v>
          </cell>
          <cell r="I129">
            <v>45719</v>
          </cell>
          <cell r="J129">
            <v>900000</v>
          </cell>
          <cell r="K129" t="str">
            <v>EKSKLUSIF</v>
          </cell>
        </row>
        <row r="130">
          <cell r="A130" t="str">
            <v>A4599</v>
          </cell>
          <cell r="B130" t="str">
            <v>SAIDHA PUTRI</v>
          </cell>
          <cell r="C130" t="str">
            <v>TEMA C2</v>
          </cell>
          <cell r="D130">
            <v>45689</v>
          </cell>
          <cell r="E130">
            <v>45748</v>
          </cell>
          <cell r="F130">
            <v>3</v>
          </cell>
          <cell r="G130">
            <v>45717</v>
          </cell>
          <cell r="H130">
            <v>2</v>
          </cell>
          <cell r="I130">
            <v>45691</v>
          </cell>
          <cell r="J130">
            <v>300000</v>
          </cell>
          <cell r="K130" t="str">
            <v>EKSKLUSIF</v>
          </cell>
        </row>
        <row r="131">
          <cell r="A131" t="str">
            <v>A4287</v>
          </cell>
          <cell r="B131" t="str">
            <v>FARA DHIYA HASFANA</v>
          </cell>
          <cell r="C131" t="str">
            <v>TEMA C2</v>
          </cell>
          <cell r="D131">
            <v>45689</v>
          </cell>
          <cell r="E131">
            <v>45748</v>
          </cell>
          <cell r="F131">
            <v>3</v>
          </cell>
          <cell r="G131">
            <v>45717</v>
          </cell>
          <cell r="H131">
            <v>2</v>
          </cell>
          <cell r="I131">
            <v>45691</v>
          </cell>
          <cell r="J131">
            <v>300000</v>
          </cell>
          <cell r="K131" t="str">
            <v>EKSKLUSIF</v>
          </cell>
        </row>
        <row r="132">
          <cell r="A132" t="str">
            <v>A3306</v>
          </cell>
          <cell r="B132" t="str">
            <v>ILHAM MUHAMMAD DYAN FAUZI</v>
          </cell>
          <cell r="C132" t="str">
            <v>TEMA C2</v>
          </cell>
          <cell r="D132">
            <v>45689</v>
          </cell>
          <cell r="E132">
            <v>45748</v>
          </cell>
          <cell r="F132">
            <v>3</v>
          </cell>
          <cell r="G132">
            <v>45717</v>
          </cell>
          <cell r="H132">
            <v>2</v>
          </cell>
          <cell r="I132">
            <v>45691</v>
          </cell>
          <cell r="J132">
            <v>300000</v>
          </cell>
          <cell r="K132" t="str">
            <v>EKSKLUSIF</v>
          </cell>
        </row>
        <row r="133">
          <cell r="A133" t="str">
            <v>A3305</v>
          </cell>
          <cell r="B133" t="str">
            <v>ARIF NOVIANTO</v>
          </cell>
          <cell r="C133" t="str">
            <v>TEMA C2</v>
          </cell>
          <cell r="D133">
            <v>45689</v>
          </cell>
          <cell r="E133">
            <v>45748</v>
          </cell>
          <cell r="F133">
            <v>3</v>
          </cell>
          <cell r="G133">
            <v>45717</v>
          </cell>
          <cell r="H133">
            <v>2</v>
          </cell>
          <cell r="I133">
            <v>45691</v>
          </cell>
          <cell r="J133">
            <v>300000</v>
          </cell>
          <cell r="K133" t="str">
            <v>EKSKLUSIF</v>
          </cell>
        </row>
        <row r="134">
          <cell r="A134">
            <v>90759</v>
          </cell>
          <cell r="B134" t="str">
            <v>Pertiwi Handayani</v>
          </cell>
          <cell r="C134" t="str">
            <v>TEMA C2</v>
          </cell>
          <cell r="D134">
            <v>45689</v>
          </cell>
          <cell r="E134">
            <v>45748</v>
          </cell>
          <cell r="F134">
            <v>3</v>
          </cell>
          <cell r="G134">
            <v>45717</v>
          </cell>
          <cell r="H134">
            <v>2</v>
          </cell>
          <cell r="I134">
            <v>45691</v>
          </cell>
          <cell r="J134">
            <v>300000</v>
          </cell>
          <cell r="K134" t="str">
            <v>EKSKLUSIF</v>
          </cell>
        </row>
        <row r="135">
          <cell r="A135" t="str">
            <v>A4139</v>
          </cell>
          <cell r="B135" t="str">
            <v>KEYLA REISA IARA</v>
          </cell>
          <cell r="C135" t="str">
            <v>TEMA C3</v>
          </cell>
          <cell r="D135">
            <v>45689</v>
          </cell>
          <cell r="E135">
            <v>45748</v>
          </cell>
          <cell r="F135">
            <v>3</v>
          </cell>
          <cell r="G135">
            <v>45717</v>
          </cell>
          <cell r="H135">
            <v>2</v>
          </cell>
          <cell r="I135">
            <v>45691</v>
          </cell>
          <cell r="J135">
            <v>300000</v>
          </cell>
          <cell r="K135" t="str">
            <v>EKSKLUSIF</v>
          </cell>
        </row>
        <row r="136">
          <cell r="A136" t="str">
            <v>A1244</v>
          </cell>
          <cell r="B136" t="str">
            <v>SHOFIA NOVIANTI</v>
          </cell>
          <cell r="C136" t="str">
            <v>TEMA C2</v>
          </cell>
          <cell r="D136">
            <v>45689</v>
          </cell>
          <cell r="E136">
            <v>45748</v>
          </cell>
          <cell r="F136">
            <v>3</v>
          </cell>
          <cell r="G136">
            <v>45717</v>
          </cell>
          <cell r="H136">
            <v>2</v>
          </cell>
          <cell r="I136">
            <v>45691</v>
          </cell>
          <cell r="J136">
            <v>300000</v>
          </cell>
          <cell r="K136" t="str">
            <v>EKSKLUSIF</v>
          </cell>
        </row>
        <row r="137">
          <cell r="A137" t="str">
            <v>A3333</v>
          </cell>
          <cell r="B137" t="str">
            <v>ZEFANYA HEHAMAHUA</v>
          </cell>
          <cell r="C137" t="str">
            <v>TEMA C2</v>
          </cell>
          <cell r="D137">
            <v>45689</v>
          </cell>
          <cell r="E137">
            <v>45748</v>
          </cell>
          <cell r="F137">
            <v>3</v>
          </cell>
          <cell r="G137">
            <v>45717</v>
          </cell>
          <cell r="H137">
            <v>2</v>
          </cell>
          <cell r="I137">
            <v>45691</v>
          </cell>
          <cell r="J137">
            <v>300000</v>
          </cell>
          <cell r="K137" t="str">
            <v>EKSKLUSIF</v>
          </cell>
        </row>
        <row r="138">
          <cell r="A138" t="str">
            <v>A4273</v>
          </cell>
          <cell r="B138" t="str">
            <v>RUTH TRIS KRISTIANTI</v>
          </cell>
          <cell r="C138" t="str">
            <v>TEMA C2</v>
          </cell>
          <cell r="D138">
            <v>45689</v>
          </cell>
          <cell r="E138">
            <v>45839</v>
          </cell>
          <cell r="F138">
            <v>6</v>
          </cell>
          <cell r="G138">
            <v>45717</v>
          </cell>
          <cell r="H138">
            <v>2</v>
          </cell>
          <cell r="I138">
            <v>45694</v>
          </cell>
          <cell r="J138">
            <v>300000</v>
          </cell>
          <cell r="K138" t="str">
            <v>EKSKLUSIF</v>
          </cell>
        </row>
        <row r="139">
          <cell r="A139" t="str">
            <v>A1059</v>
          </cell>
          <cell r="B139" t="str">
            <v>AZILA ZALWA</v>
          </cell>
          <cell r="C139" t="str">
            <v>TEMA C2</v>
          </cell>
          <cell r="D139">
            <v>45689</v>
          </cell>
          <cell r="E139">
            <v>45748</v>
          </cell>
          <cell r="F139">
            <v>3</v>
          </cell>
          <cell r="G139">
            <v>45717</v>
          </cell>
          <cell r="H139">
            <v>2</v>
          </cell>
          <cell r="I139">
            <v>45691</v>
          </cell>
          <cell r="J139">
            <v>300000</v>
          </cell>
          <cell r="K139" t="str">
            <v>EKSKLUSIF</v>
          </cell>
        </row>
        <row r="140">
          <cell r="A140">
            <v>0</v>
          </cell>
          <cell r="B140" t="str">
            <v>OGIE PRAYOGA</v>
          </cell>
          <cell r="C140" t="str">
            <v>TEMA C2</v>
          </cell>
          <cell r="D140">
            <v>45689</v>
          </cell>
          <cell r="E140">
            <v>45748</v>
          </cell>
          <cell r="F140">
            <v>3</v>
          </cell>
          <cell r="G140">
            <v>45717</v>
          </cell>
          <cell r="H140">
            <v>2</v>
          </cell>
          <cell r="I140">
            <v>45691</v>
          </cell>
          <cell r="J140">
            <v>300000</v>
          </cell>
          <cell r="K140" t="str">
            <v>EKSKLUSIF</v>
          </cell>
        </row>
        <row r="141">
          <cell r="A141">
            <v>90118</v>
          </cell>
          <cell r="B141" t="str">
            <v>AGRESITABELA PURNANINGRUM</v>
          </cell>
          <cell r="C141" t="str">
            <v>TEMA C2</v>
          </cell>
          <cell r="D141">
            <v>45717</v>
          </cell>
          <cell r="E141" t="str">
            <v>Agu 2025</v>
          </cell>
          <cell r="F141">
            <v>6</v>
          </cell>
          <cell r="G141">
            <v>45717</v>
          </cell>
          <cell r="H141">
            <v>1</v>
          </cell>
          <cell r="I141">
            <v>45663</v>
          </cell>
          <cell r="J141">
            <v>300000</v>
          </cell>
          <cell r="K141" t="str">
            <v>EKSKLUSIF</v>
          </cell>
        </row>
        <row r="142">
          <cell r="A142" t="str">
            <v>A4363</v>
          </cell>
          <cell r="B142" t="str">
            <v>RINA IKA LESTARI</v>
          </cell>
          <cell r="C142" t="str">
            <v>TEMA C2</v>
          </cell>
          <cell r="D142">
            <v>45717</v>
          </cell>
          <cell r="E142" t="str">
            <v>Mei 2025</v>
          </cell>
          <cell r="F142">
            <v>3</v>
          </cell>
          <cell r="G142">
            <v>45717</v>
          </cell>
          <cell r="H142">
            <v>1</v>
          </cell>
          <cell r="I142">
            <v>45660</v>
          </cell>
          <cell r="J142">
            <v>300000</v>
          </cell>
          <cell r="K142" t="str">
            <v>EKSKLUSIF</v>
          </cell>
        </row>
        <row r="143">
          <cell r="A143" t="str">
            <v>A4285</v>
          </cell>
          <cell r="B143" t="str">
            <v>VINO MUJAHIDIN</v>
          </cell>
          <cell r="C143" t="str">
            <v>TEMA C2</v>
          </cell>
          <cell r="D143">
            <v>45717</v>
          </cell>
          <cell r="E143" t="str">
            <v>Mei 2025</v>
          </cell>
          <cell r="F143">
            <v>3</v>
          </cell>
          <cell r="G143">
            <v>45717</v>
          </cell>
          <cell r="H143">
            <v>1</v>
          </cell>
          <cell r="I143">
            <v>45660</v>
          </cell>
          <cell r="J143">
            <v>300000</v>
          </cell>
          <cell r="K143" t="str">
            <v>EKSKLUSIF</v>
          </cell>
        </row>
        <row r="144">
          <cell r="A144" t="str">
            <v>A4405</v>
          </cell>
          <cell r="B144" t="str">
            <v>SALWA AYU WIGATI</v>
          </cell>
          <cell r="C144" t="str">
            <v>TEMA C2</v>
          </cell>
          <cell r="D144">
            <v>45717</v>
          </cell>
          <cell r="E144" t="str">
            <v>Agu 2025</v>
          </cell>
          <cell r="F144">
            <v>6</v>
          </cell>
          <cell r="G144">
            <v>45717</v>
          </cell>
          <cell r="H144">
            <v>1</v>
          </cell>
          <cell r="I144">
            <v>45663</v>
          </cell>
          <cell r="J144">
            <v>300000</v>
          </cell>
          <cell r="K144" t="str">
            <v>EKSKLUSIF</v>
          </cell>
        </row>
        <row r="145">
          <cell r="A145" t="str">
            <v>A2702</v>
          </cell>
          <cell r="B145" t="str">
            <v>DILA FITRIANI</v>
          </cell>
          <cell r="C145" t="str">
            <v>TEMA C2</v>
          </cell>
          <cell r="D145">
            <v>45717</v>
          </cell>
          <cell r="E145" t="str">
            <v>Mei 2025</v>
          </cell>
          <cell r="F145">
            <v>3</v>
          </cell>
          <cell r="G145">
            <v>45717</v>
          </cell>
          <cell r="H145">
            <v>1</v>
          </cell>
          <cell r="I145">
            <v>45660</v>
          </cell>
          <cell r="J145">
            <v>300000</v>
          </cell>
          <cell r="K145" t="str">
            <v>EKSKLUSIF</v>
          </cell>
        </row>
        <row r="146">
          <cell r="A146" t="str">
            <v>A4680</v>
          </cell>
          <cell r="B146" t="str">
            <v>ALINA KHILMA</v>
          </cell>
          <cell r="C146" t="str">
            <v>TEMA C2</v>
          </cell>
          <cell r="D146">
            <v>45717</v>
          </cell>
          <cell r="E146" t="str">
            <v>Mei 2025</v>
          </cell>
          <cell r="F146">
            <v>3</v>
          </cell>
          <cell r="G146">
            <v>45717</v>
          </cell>
          <cell r="H146">
            <v>1</v>
          </cell>
          <cell r="I146">
            <v>45660</v>
          </cell>
          <cell r="J146">
            <v>300000</v>
          </cell>
          <cell r="K146" t="str">
            <v>EKSKLUSIF</v>
          </cell>
        </row>
        <row r="147">
          <cell r="A147" t="str">
            <v>A4625</v>
          </cell>
          <cell r="B147" t="str">
            <v>ELGA AYU DANI MAYUSTIKA</v>
          </cell>
          <cell r="C147" t="str">
            <v>TEMA C2</v>
          </cell>
          <cell r="D147">
            <v>45717</v>
          </cell>
          <cell r="E147" t="str">
            <v>Mei 2025</v>
          </cell>
          <cell r="F147">
            <v>3</v>
          </cell>
          <cell r="G147">
            <v>45717</v>
          </cell>
          <cell r="H147">
            <v>1</v>
          </cell>
          <cell r="I147">
            <v>45660</v>
          </cell>
          <cell r="J147">
            <v>300000</v>
          </cell>
          <cell r="K147" t="str">
            <v>EKSKLUSIF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A C2 (2)"/>
      <sheetName val="DELTA"/>
      <sheetName val="TEMA C1"/>
      <sheetName val="Sheet6"/>
      <sheetName val="Sheet7"/>
      <sheetName val="TEMA C2"/>
      <sheetName val="TEMA C3"/>
      <sheetName val="TEMA HAJI"/>
      <sheetName val="PD"/>
      <sheetName val="AAV"/>
      <sheetName val="GC"/>
      <sheetName val="RVO"/>
      <sheetName val="SBPV"/>
      <sheetName val="EKS"/>
      <sheetName val="AKTIF"/>
      <sheetName val="DATABASE"/>
      <sheetName val="Sheet1"/>
      <sheetName val="NEW DATABASE"/>
      <sheetName val="KURANG"/>
      <sheetName val="Sheet2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NPK</v>
          </cell>
          <cell r="B1" t="str">
            <v>NAMA</v>
          </cell>
          <cell r="C1" t="str">
            <v>POSISI</v>
          </cell>
          <cell r="D1" t="str">
            <v>START</v>
          </cell>
          <cell r="E1" t="str">
            <v>FINISH</v>
          </cell>
          <cell r="F1" t="str">
            <v>PERIODE</v>
          </cell>
          <cell r="G1" t="str">
            <v>BULAN INI</v>
          </cell>
          <cell r="H1" t="str">
            <v>BULAN BERJALAN</v>
          </cell>
          <cell r="I1" t="str">
            <v>BULAN EKSLUSIF</v>
          </cell>
          <cell r="J1" t="str">
            <v>RUPIAH</v>
          </cell>
          <cell r="K1">
            <v>0</v>
          </cell>
        </row>
        <row r="2">
          <cell r="A2" t="str">
            <v>A2615</v>
          </cell>
          <cell r="B2" t="str">
            <v>Novita Langkai</v>
          </cell>
          <cell r="C2" t="str">
            <v>AAV</v>
          </cell>
          <cell r="D2">
            <v>45689</v>
          </cell>
          <cell r="E2">
            <v>45839</v>
          </cell>
          <cell r="F2">
            <v>6</v>
          </cell>
          <cell r="G2">
            <v>45748</v>
          </cell>
          <cell r="H2">
            <v>3</v>
          </cell>
          <cell r="I2">
            <v>45722</v>
          </cell>
          <cell r="J2">
            <v>400000</v>
          </cell>
          <cell r="K2" t="str">
            <v>EKSKLUSIF</v>
          </cell>
        </row>
        <row r="3">
          <cell r="A3" t="str">
            <v>A0349</v>
          </cell>
          <cell r="B3" t="str">
            <v>Ahmad Zainal Arifin</v>
          </cell>
          <cell r="C3" t="str">
            <v>AAV</v>
          </cell>
          <cell r="D3">
            <v>45717</v>
          </cell>
          <cell r="E3" t="str">
            <v>Agu 2025</v>
          </cell>
          <cell r="F3">
            <v>6</v>
          </cell>
          <cell r="G3">
            <v>45748</v>
          </cell>
          <cell r="H3">
            <v>2</v>
          </cell>
          <cell r="I3">
            <v>45694</v>
          </cell>
          <cell r="J3">
            <v>300000</v>
          </cell>
          <cell r="K3" t="str">
            <v>EKSKLUSIF</v>
          </cell>
        </row>
        <row r="4">
          <cell r="A4" t="str">
            <v>A2873</v>
          </cell>
          <cell r="B4" t="str">
            <v>CHRISTOPHER LAKSAWANA</v>
          </cell>
          <cell r="C4" t="str">
            <v>AAV</v>
          </cell>
          <cell r="D4">
            <v>45717</v>
          </cell>
          <cell r="E4" t="str">
            <v>Agu 2025</v>
          </cell>
          <cell r="F4">
            <v>6</v>
          </cell>
          <cell r="G4">
            <v>45748</v>
          </cell>
          <cell r="H4">
            <v>2</v>
          </cell>
          <cell r="I4">
            <v>45694</v>
          </cell>
          <cell r="J4">
            <v>300000</v>
          </cell>
          <cell r="K4" t="str">
            <v>EKSKLUSIF</v>
          </cell>
        </row>
        <row r="5">
          <cell r="A5" t="str">
            <v>A2066</v>
          </cell>
          <cell r="B5" t="str">
            <v>YULIANT EFENDI</v>
          </cell>
          <cell r="C5" t="str">
            <v>AAV</v>
          </cell>
          <cell r="D5">
            <v>45748</v>
          </cell>
          <cell r="E5">
            <v>45901</v>
          </cell>
          <cell r="F5">
            <v>6</v>
          </cell>
          <cell r="G5">
            <v>45748</v>
          </cell>
          <cell r="H5">
            <v>1</v>
          </cell>
          <cell r="I5">
            <v>45663</v>
          </cell>
          <cell r="J5">
            <v>300000</v>
          </cell>
          <cell r="K5" t="str">
            <v>EKSKLUSIF</v>
          </cell>
        </row>
        <row r="6">
          <cell r="A6">
            <v>92175</v>
          </cell>
          <cell r="B6" t="str">
            <v>AYU AMELIA RESANTI</v>
          </cell>
          <cell r="C6" t="str">
            <v>SBPV</v>
          </cell>
          <cell r="D6">
            <v>45597</v>
          </cell>
          <cell r="E6">
            <v>45748</v>
          </cell>
          <cell r="F6">
            <v>6</v>
          </cell>
          <cell r="G6">
            <v>45748</v>
          </cell>
          <cell r="H6">
            <v>6</v>
          </cell>
          <cell r="I6">
            <v>45814</v>
          </cell>
          <cell r="J6">
            <v>1600000</v>
          </cell>
          <cell r="K6" t="str">
            <v>EKSKLUSIF</v>
          </cell>
        </row>
        <row r="7">
          <cell r="A7" t="str">
            <v>A2924</v>
          </cell>
          <cell r="B7" t="str">
            <v>IRA EVELIN SIHALOHO</v>
          </cell>
          <cell r="C7" t="str">
            <v>SBPV</v>
          </cell>
          <cell r="D7" t="str">
            <v>Des 24</v>
          </cell>
          <cell r="E7" t="str">
            <v>Mei  2025</v>
          </cell>
          <cell r="F7">
            <v>6</v>
          </cell>
          <cell r="G7">
            <v>45748</v>
          </cell>
          <cell r="H7">
            <v>5</v>
          </cell>
          <cell r="I7">
            <v>45783</v>
          </cell>
          <cell r="J7">
            <v>500000</v>
          </cell>
          <cell r="K7" t="str">
            <v>EKSKLUSIF</v>
          </cell>
        </row>
        <row r="8">
          <cell r="A8" t="str">
            <v>A1971</v>
          </cell>
          <cell r="B8" t="str">
            <v>ANGGI BEATRIKS SERAN</v>
          </cell>
          <cell r="C8" t="str">
            <v>SBPV</v>
          </cell>
          <cell r="D8">
            <v>45748</v>
          </cell>
          <cell r="E8" t="str">
            <v>Okt  2025</v>
          </cell>
          <cell r="F8">
            <v>6</v>
          </cell>
          <cell r="G8">
            <v>45748</v>
          </cell>
          <cell r="H8">
            <v>1</v>
          </cell>
          <cell r="I8">
            <v>45663</v>
          </cell>
          <cell r="J8">
            <v>300000</v>
          </cell>
          <cell r="K8" t="str">
            <v>EKSKLUSIF</v>
          </cell>
        </row>
        <row r="9">
          <cell r="A9" t="str">
            <v>A2001</v>
          </cell>
          <cell r="B9" t="str">
            <v>M MENTARI GAGAT RAYNA</v>
          </cell>
          <cell r="C9" t="str">
            <v>SBPV</v>
          </cell>
          <cell r="D9">
            <v>45748</v>
          </cell>
          <cell r="E9" t="str">
            <v>Okt  2025</v>
          </cell>
          <cell r="F9">
            <v>6</v>
          </cell>
          <cell r="G9">
            <v>45748</v>
          </cell>
          <cell r="H9">
            <v>1</v>
          </cell>
          <cell r="I9">
            <v>45663</v>
          </cell>
          <cell r="J9">
            <v>300000</v>
          </cell>
          <cell r="K9" t="str">
            <v>EKSKLUSIF</v>
          </cell>
        </row>
        <row r="10">
          <cell r="A10" t="str">
            <v>A2383</v>
          </cell>
          <cell r="B10" t="str">
            <v>RYSMA NUR HIDAYAH</v>
          </cell>
          <cell r="C10" t="str">
            <v>SBPV</v>
          </cell>
          <cell r="D10">
            <v>45748</v>
          </cell>
          <cell r="E10" t="str">
            <v>Okt  2025</v>
          </cell>
          <cell r="F10">
            <v>6</v>
          </cell>
          <cell r="G10">
            <v>45748</v>
          </cell>
          <cell r="H10">
            <v>1</v>
          </cell>
          <cell r="I10">
            <v>45663</v>
          </cell>
          <cell r="J10">
            <v>300000</v>
          </cell>
          <cell r="K10" t="str">
            <v>EKSKLUSIF</v>
          </cell>
        </row>
        <row r="11">
          <cell r="A11" t="str">
            <v>A0072</v>
          </cell>
          <cell r="B11" t="str">
            <v>Rahmad Dwi Adrian</v>
          </cell>
          <cell r="C11" t="str">
            <v>RVO</v>
          </cell>
          <cell r="D11">
            <v>45597</v>
          </cell>
          <cell r="E11">
            <v>45748</v>
          </cell>
          <cell r="F11">
            <v>6</v>
          </cell>
          <cell r="G11">
            <v>45748</v>
          </cell>
          <cell r="H11">
            <v>6</v>
          </cell>
          <cell r="I11">
            <v>45814</v>
          </cell>
          <cell r="J11">
            <v>1600000</v>
          </cell>
          <cell r="K11" t="str">
            <v>EKSKLUSIF</v>
          </cell>
        </row>
        <row r="12">
          <cell r="A12" t="str">
            <v>A3576</v>
          </cell>
          <cell r="B12" t="str">
            <v>YONATAN ADI SAPUTRO</v>
          </cell>
          <cell r="C12" t="str">
            <v>RVO</v>
          </cell>
          <cell r="D12">
            <v>45689</v>
          </cell>
          <cell r="E12">
            <v>45748</v>
          </cell>
          <cell r="F12">
            <v>3</v>
          </cell>
          <cell r="G12">
            <v>45748</v>
          </cell>
          <cell r="H12">
            <v>3</v>
          </cell>
          <cell r="I12">
            <v>45719</v>
          </cell>
          <cell r="J12">
            <v>900000</v>
          </cell>
          <cell r="K12" t="str">
            <v>EKSKLUSIF</v>
          </cell>
        </row>
        <row r="13">
          <cell r="A13" t="str">
            <v>A3180</v>
          </cell>
          <cell r="B13" t="str">
            <v>Clara Osa Diprastiwi</v>
          </cell>
          <cell r="C13" t="str">
            <v>RVO</v>
          </cell>
          <cell r="D13">
            <v>45689</v>
          </cell>
          <cell r="E13">
            <v>45839</v>
          </cell>
          <cell r="F13">
            <v>6</v>
          </cell>
          <cell r="G13">
            <v>45748</v>
          </cell>
          <cell r="H13">
            <v>3</v>
          </cell>
          <cell r="I13">
            <v>45722</v>
          </cell>
          <cell r="J13">
            <v>400000</v>
          </cell>
          <cell r="K13" t="str">
            <v>EKSKLUSIF</v>
          </cell>
        </row>
        <row r="14">
          <cell r="A14">
            <v>90317</v>
          </cell>
          <cell r="B14" t="str">
            <v>FILBERT SANCHIA FERDIANSAH MODOK</v>
          </cell>
          <cell r="C14" t="str">
            <v>RVO</v>
          </cell>
          <cell r="D14">
            <v>45689</v>
          </cell>
          <cell r="E14" t="str">
            <v>Agu 2025</v>
          </cell>
          <cell r="F14">
            <v>6</v>
          </cell>
          <cell r="G14">
            <v>45748</v>
          </cell>
          <cell r="H14">
            <v>3</v>
          </cell>
          <cell r="I14">
            <v>45722</v>
          </cell>
          <cell r="J14">
            <v>400000</v>
          </cell>
          <cell r="K14" t="str">
            <v>EKSKLUSIF</v>
          </cell>
        </row>
        <row r="15">
          <cell r="A15">
            <v>90453</v>
          </cell>
          <cell r="B15" t="str">
            <v>SHERLY HAPSARI</v>
          </cell>
          <cell r="C15" t="str">
            <v>RVO</v>
          </cell>
          <cell r="D15">
            <v>45689</v>
          </cell>
          <cell r="E15">
            <v>45748</v>
          </cell>
          <cell r="F15">
            <v>3</v>
          </cell>
          <cell r="G15">
            <v>45748</v>
          </cell>
          <cell r="H15">
            <v>3</v>
          </cell>
          <cell r="I15">
            <v>45719</v>
          </cell>
          <cell r="J15">
            <v>900000</v>
          </cell>
          <cell r="K15" t="str">
            <v>EKSKLUSIF</v>
          </cell>
        </row>
        <row r="16">
          <cell r="A16" t="str">
            <v>A2396</v>
          </cell>
          <cell r="B16" t="str">
            <v>Ilyas Fahmi</v>
          </cell>
          <cell r="C16" t="str">
            <v>RVO</v>
          </cell>
          <cell r="D16">
            <v>45689</v>
          </cell>
          <cell r="E16">
            <v>45839</v>
          </cell>
          <cell r="F16">
            <v>6</v>
          </cell>
          <cell r="G16">
            <v>45748</v>
          </cell>
          <cell r="H16">
            <v>3</v>
          </cell>
          <cell r="I16">
            <v>45722</v>
          </cell>
          <cell r="J16">
            <v>400000</v>
          </cell>
          <cell r="K16" t="str">
            <v>EKSKLUSIF</v>
          </cell>
        </row>
        <row r="17">
          <cell r="A17" t="str">
            <v>A1952</v>
          </cell>
          <cell r="B17" t="str">
            <v>LAURENSIUS AXEL RADITYA PRADANA</v>
          </cell>
          <cell r="C17" t="str">
            <v>RVO</v>
          </cell>
          <cell r="D17">
            <v>45717</v>
          </cell>
          <cell r="E17" t="str">
            <v>Agu 2025</v>
          </cell>
          <cell r="F17">
            <v>6</v>
          </cell>
          <cell r="G17">
            <v>45748</v>
          </cell>
          <cell r="H17">
            <v>2</v>
          </cell>
          <cell r="I17">
            <v>45694</v>
          </cell>
          <cell r="J17">
            <v>300000</v>
          </cell>
          <cell r="K17" t="str">
            <v>EKSKLUSIF</v>
          </cell>
        </row>
        <row r="18">
          <cell r="A18" t="str">
            <v>A0799</v>
          </cell>
          <cell r="B18" t="str">
            <v>VIVI RIZQI HAPSARI</v>
          </cell>
          <cell r="C18" t="str">
            <v>RVO</v>
          </cell>
          <cell r="D18">
            <v>45717</v>
          </cell>
          <cell r="E18" t="str">
            <v>Agu 2025</v>
          </cell>
          <cell r="F18">
            <v>6</v>
          </cell>
          <cell r="G18">
            <v>45748</v>
          </cell>
          <cell r="H18">
            <v>2</v>
          </cell>
          <cell r="I18">
            <v>45694</v>
          </cell>
          <cell r="J18">
            <v>300000</v>
          </cell>
          <cell r="K18" t="str">
            <v>EKSKLUSIF</v>
          </cell>
        </row>
        <row r="19">
          <cell r="A19" t="str">
            <v>A0155</v>
          </cell>
          <cell r="B19" t="str">
            <v>Raymon Piterz Godlieb</v>
          </cell>
          <cell r="C19" t="str">
            <v>RVO</v>
          </cell>
          <cell r="D19">
            <v>45748</v>
          </cell>
          <cell r="E19">
            <v>45901</v>
          </cell>
          <cell r="F19">
            <v>6</v>
          </cell>
          <cell r="G19">
            <v>45748</v>
          </cell>
          <cell r="H19">
            <v>1</v>
          </cell>
          <cell r="I19">
            <v>45663</v>
          </cell>
          <cell r="J19">
            <v>300000</v>
          </cell>
          <cell r="K19" t="str">
            <v>EKSKLUSIF</v>
          </cell>
        </row>
        <row r="20">
          <cell r="A20" t="str">
            <v>A3442</v>
          </cell>
          <cell r="B20" t="str">
            <v>Irfan Febriyantoro</v>
          </cell>
          <cell r="C20" t="str">
            <v>RVO</v>
          </cell>
          <cell r="D20">
            <v>45748</v>
          </cell>
          <cell r="E20">
            <v>45901</v>
          </cell>
          <cell r="F20">
            <v>6</v>
          </cell>
          <cell r="G20">
            <v>45748</v>
          </cell>
          <cell r="H20">
            <v>1</v>
          </cell>
          <cell r="I20">
            <v>45663</v>
          </cell>
          <cell r="J20">
            <v>300000</v>
          </cell>
          <cell r="K20" t="str">
            <v>EKSKLUSIF</v>
          </cell>
        </row>
        <row r="21">
          <cell r="A21">
            <v>90613</v>
          </cell>
          <cell r="B21" t="str">
            <v>JOHAN AIMAN RAIS</v>
          </cell>
          <cell r="C21" t="str">
            <v>RVO</v>
          </cell>
          <cell r="D21">
            <v>45748</v>
          </cell>
          <cell r="E21">
            <v>45809</v>
          </cell>
          <cell r="F21">
            <v>3</v>
          </cell>
          <cell r="G21">
            <v>45748</v>
          </cell>
          <cell r="H21">
            <v>1</v>
          </cell>
          <cell r="I21">
            <v>45660</v>
          </cell>
          <cell r="J21">
            <v>300000</v>
          </cell>
          <cell r="K21" t="str">
            <v>EKSKLUSIF</v>
          </cell>
        </row>
        <row r="22">
          <cell r="A22" t="str">
            <v>A0072</v>
          </cell>
          <cell r="B22" t="str">
            <v>Rahmad Dwi Adrian</v>
          </cell>
          <cell r="C22" t="str">
            <v>RVO</v>
          </cell>
          <cell r="D22">
            <v>45748</v>
          </cell>
          <cell r="E22">
            <v>45901</v>
          </cell>
          <cell r="F22">
            <v>6</v>
          </cell>
          <cell r="G22">
            <v>45748</v>
          </cell>
          <cell r="H22">
            <v>1</v>
          </cell>
          <cell r="I22">
            <v>45663</v>
          </cell>
          <cell r="J22">
            <v>300000</v>
          </cell>
          <cell r="K22" t="str">
            <v>EKSKLUSIF</v>
          </cell>
        </row>
        <row r="23">
          <cell r="A23" t="str">
            <v>A3437</v>
          </cell>
          <cell r="B23" t="str">
            <v>Yohana Claudia</v>
          </cell>
          <cell r="C23" t="str">
            <v>RVO</v>
          </cell>
          <cell r="D23">
            <v>45748</v>
          </cell>
          <cell r="E23">
            <v>45901</v>
          </cell>
          <cell r="F23">
            <v>6</v>
          </cell>
          <cell r="G23">
            <v>45748</v>
          </cell>
          <cell r="H23">
            <v>1</v>
          </cell>
          <cell r="I23">
            <v>45663</v>
          </cell>
          <cell r="J23">
            <v>300000</v>
          </cell>
          <cell r="K23" t="str">
            <v>EKSKLUSIF</v>
          </cell>
        </row>
        <row r="24">
          <cell r="A24" t="str">
            <v>A3436</v>
          </cell>
          <cell r="B24" t="str">
            <v>Anita Kristiana Laia</v>
          </cell>
          <cell r="C24" t="str">
            <v>RVO</v>
          </cell>
          <cell r="D24">
            <v>45748</v>
          </cell>
          <cell r="E24">
            <v>45901</v>
          </cell>
          <cell r="F24">
            <v>6</v>
          </cell>
          <cell r="G24">
            <v>45748</v>
          </cell>
          <cell r="H24">
            <v>1</v>
          </cell>
          <cell r="I24">
            <v>45663</v>
          </cell>
          <cell r="J24">
            <v>300000</v>
          </cell>
          <cell r="K24" t="str">
            <v>EKSKLUSIF</v>
          </cell>
        </row>
        <row r="25">
          <cell r="A25" t="str">
            <v>A2507</v>
          </cell>
          <cell r="B25" t="str">
            <v>ARJUNA TANJUNG</v>
          </cell>
          <cell r="C25" t="str">
            <v>DELTA</v>
          </cell>
          <cell r="D25">
            <v>45689</v>
          </cell>
          <cell r="E25">
            <v>45748</v>
          </cell>
          <cell r="F25">
            <v>3</v>
          </cell>
          <cell r="G25">
            <v>45748</v>
          </cell>
          <cell r="H25">
            <v>3</v>
          </cell>
          <cell r="I25">
            <v>45719</v>
          </cell>
          <cell r="J25">
            <v>900000</v>
          </cell>
          <cell r="K25" t="str">
            <v>EKSKLUSIF</v>
          </cell>
        </row>
        <row r="26">
          <cell r="A26" t="str">
            <v>A0458</v>
          </cell>
          <cell r="B26" t="str">
            <v>JOKO SLAMETO</v>
          </cell>
          <cell r="C26" t="str">
            <v>DELTA</v>
          </cell>
          <cell r="D26">
            <v>45689</v>
          </cell>
          <cell r="E26">
            <v>45748</v>
          </cell>
          <cell r="F26">
            <v>3</v>
          </cell>
          <cell r="G26">
            <v>45748</v>
          </cell>
          <cell r="H26">
            <v>3</v>
          </cell>
          <cell r="I26">
            <v>45719</v>
          </cell>
          <cell r="J26">
            <v>900000</v>
          </cell>
          <cell r="K26" t="str">
            <v>EKSKLUSIF</v>
          </cell>
        </row>
        <row r="27">
          <cell r="A27" t="str">
            <v>A1721</v>
          </cell>
          <cell r="B27" t="str">
            <v>MEGA AUDILIA</v>
          </cell>
          <cell r="C27" t="str">
            <v>DELTA</v>
          </cell>
          <cell r="D27">
            <v>45689</v>
          </cell>
          <cell r="E27">
            <v>45748</v>
          </cell>
          <cell r="F27">
            <v>3</v>
          </cell>
          <cell r="G27">
            <v>45748</v>
          </cell>
          <cell r="H27">
            <v>3</v>
          </cell>
          <cell r="I27">
            <v>45719</v>
          </cell>
          <cell r="J27">
            <v>900000</v>
          </cell>
          <cell r="K27" t="str">
            <v>EKSKLUSIF</v>
          </cell>
        </row>
        <row r="28">
          <cell r="A28" t="str">
            <v>A0192</v>
          </cell>
          <cell r="B28" t="str">
            <v>AGNES HAUDI SURYANTIKA</v>
          </cell>
          <cell r="C28" t="str">
            <v>DELTA</v>
          </cell>
          <cell r="D28">
            <v>45689</v>
          </cell>
          <cell r="E28">
            <v>45748</v>
          </cell>
          <cell r="F28">
            <v>3</v>
          </cell>
          <cell r="G28">
            <v>45748</v>
          </cell>
          <cell r="H28">
            <v>3</v>
          </cell>
          <cell r="I28">
            <v>45719</v>
          </cell>
          <cell r="J28">
            <v>900000</v>
          </cell>
          <cell r="K28" t="str">
            <v>EKSKLUSIF</v>
          </cell>
        </row>
        <row r="29">
          <cell r="A29" t="str">
            <v>A1954</v>
          </cell>
          <cell r="B29" t="str">
            <v>JELITA AYUNDA FITRIA</v>
          </cell>
          <cell r="C29" t="str">
            <v>DELTA</v>
          </cell>
          <cell r="D29">
            <v>45689</v>
          </cell>
          <cell r="E29">
            <v>45748</v>
          </cell>
          <cell r="F29">
            <v>3</v>
          </cell>
          <cell r="G29">
            <v>45748</v>
          </cell>
          <cell r="H29">
            <v>3</v>
          </cell>
          <cell r="I29">
            <v>45719</v>
          </cell>
          <cell r="J29">
            <v>900000</v>
          </cell>
          <cell r="K29" t="str">
            <v>EKSKLUSIF</v>
          </cell>
        </row>
        <row r="30">
          <cell r="A30" t="str">
            <v>A3029</v>
          </cell>
          <cell r="B30" t="str">
            <v>EMMIA CLARITA BR TARIGAN</v>
          </cell>
          <cell r="C30" t="str">
            <v>DELTA</v>
          </cell>
          <cell r="D30">
            <v>45689</v>
          </cell>
          <cell r="E30">
            <v>45748</v>
          </cell>
          <cell r="F30">
            <v>3</v>
          </cell>
          <cell r="G30">
            <v>45748</v>
          </cell>
          <cell r="H30">
            <v>3</v>
          </cell>
          <cell r="I30">
            <v>45719</v>
          </cell>
          <cell r="J30">
            <v>900000</v>
          </cell>
          <cell r="K30" t="str">
            <v>EKSKLUSIF</v>
          </cell>
        </row>
        <row r="31">
          <cell r="A31" t="str">
            <v>A1842</v>
          </cell>
          <cell r="B31" t="str">
            <v>KELPIN PONTIUS ARON</v>
          </cell>
          <cell r="C31" t="str">
            <v>DELTA</v>
          </cell>
          <cell r="D31">
            <v>45689</v>
          </cell>
          <cell r="E31">
            <v>45748</v>
          </cell>
          <cell r="F31">
            <v>3</v>
          </cell>
          <cell r="G31">
            <v>45748</v>
          </cell>
          <cell r="H31">
            <v>3</v>
          </cell>
          <cell r="I31">
            <v>45719</v>
          </cell>
          <cell r="J31">
            <v>900000</v>
          </cell>
          <cell r="K31" t="str">
            <v>EKSKLUSIF</v>
          </cell>
        </row>
        <row r="32">
          <cell r="A32" t="str">
            <v>A0879</v>
          </cell>
          <cell r="B32" t="str">
            <v>RISZA ANGGUN DWI ARIANANDA</v>
          </cell>
          <cell r="C32" t="str">
            <v>DELTA</v>
          </cell>
          <cell r="D32">
            <v>45689</v>
          </cell>
          <cell r="E32">
            <v>45748</v>
          </cell>
          <cell r="F32">
            <v>3</v>
          </cell>
          <cell r="G32">
            <v>45748</v>
          </cell>
          <cell r="H32">
            <v>3</v>
          </cell>
          <cell r="I32">
            <v>45719</v>
          </cell>
          <cell r="J32">
            <v>900000</v>
          </cell>
          <cell r="K32" t="str">
            <v>EKSKLUSIF</v>
          </cell>
        </row>
        <row r="33">
          <cell r="A33" t="str">
            <v>A3406</v>
          </cell>
          <cell r="B33" t="str">
            <v>SEPTI MUNTE</v>
          </cell>
          <cell r="C33" t="str">
            <v>DELTA</v>
          </cell>
          <cell r="D33">
            <v>45689</v>
          </cell>
          <cell r="E33">
            <v>45748</v>
          </cell>
          <cell r="F33">
            <v>3</v>
          </cell>
          <cell r="G33">
            <v>45748</v>
          </cell>
          <cell r="H33">
            <v>3</v>
          </cell>
          <cell r="I33">
            <v>45719</v>
          </cell>
          <cell r="J33">
            <v>900000</v>
          </cell>
          <cell r="K33" t="str">
            <v>EKSKLUSIF</v>
          </cell>
        </row>
        <row r="34">
          <cell r="A34">
            <v>92669</v>
          </cell>
          <cell r="B34" t="str">
            <v>APIK KUSUMA AYU</v>
          </cell>
          <cell r="C34" t="str">
            <v>DELTA</v>
          </cell>
          <cell r="D34">
            <v>45689</v>
          </cell>
          <cell r="E34">
            <v>45748</v>
          </cell>
          <cell r="F34">
            <v>3</v>
          </cell>
          <cell r="G34">
            <v>45748</v>
          </cell>
          <cell r="H34">
            <v>3</v>
          </cell>
          <cell r="I34">
            <v>45719</v>
          </cell>
          <cell r="J34">
            <v>900000</v>
          </cell>
          <cell r="K34" t="str">
            <v>EKSKLUSIF</v>
          </cell>
        </row>
        <row r="35">
          <cell r="A35" t="str">
            <v>A2953</v>
          </cell>
          <cell r="B35" t="str">
            <v>NAWANGWULAN DESIKUMALA</v>
          </cell>
          <cell r="C35" t="str">
            <v>DELTA</v>
          </cell>
          <cell r="D35">
            <v>45689</v>
          </cell>
          <cell r="E35">
            <v>45748</v>
          </cell>
          <cell r="F35">
            <v>3</v>
          </cell>
          <cell r="G35">
            <v>45748</v>
          </cell>
          <cell r="H35">
            <v>3</v>
          </cell>
          <cell r="I35">
            <v>45719</v>
          </cell>
          <cell r="J35">
            <v>900000</v>
          </cell>
          <cell r="K35" t="str">
            <v>EKSKLUSIF</v>
          </cell>
        </row>
        <row r="36">
          <cell r="A36" t="str">
            <v>A3259</v>
          </cell>
          <cell r="B36" t="str">
            <v>ALBERTUS CHRISTIAN ADE DARMAWA</v>
          </cell>
          <cell r="C36" t="str">
            <v>DELTA</v>
          </cell>
          <cell r="D36">
            <v>45689</v>
          </cell>
          <cell r="E36">
            <v>45748</v>
          </cell>
          <cell r="F36">
            <v>3</v>
          </cell>
          <cell r="G36">
            <v>45748</v>
          </cell>
          <cell r="H36">
            <v>3</v>
          </cell>
          <cell r="I36">
            <v>45719</v>
          </cell>
          <cell r="J36">
            <v>900000</v>
          </cell>
          <cell r="K36" t="str">
            <v>EKSKLUSIF</v>
          </cell>
        </row>
        <row r="37">
          <cell r="A37" t="str">
            <v>A1773</v>
          </cell>
          <cell r="B37" t="str">
            <v>Melinia Windy E</v>
          </cell>
          <cell r="C37" t="str">
            <v>DELTA</v>
          </cell>
          <cell r="D37">
            <v>45689</v>
          </cell>
          <cell r="E37">
            <v>45748</v>
          </cell>
          <cell r="F37">
            <v>3</v>
          </cell>
          <cell r="G37">
            <v>45748</v>
          </cell>
          <cell r="H37">
            <v>3</v>
          </cell>
          <cell r="I37">
            <v>45719</v>
          </cell>
          <cell r="J37">
            <v>900000</v>
          </cell>
          <cell r="K37" t="str">
            <v>EKSKLUSIF</v>
          </cell>
        </row>
        <row r="38">
          <cell r="A38" t="str">
            <v>A1762</v>
          </cell>
          <cell r="B38" t="str">
            <v>MUTAHIR ALI</v>
          </cell>
          <cell r="C38" t="str">
            <v>DELTA</v>
          </cell>
          <cell r="D38">
            <v>45689</v>
          </cell>
          <cell r="E38">
            <v>45748</v>
          </cell>
          <cell r="F38">
            <v>3</v>
          </cell>
          <cell r="G38">
            <v>45748</v>
          </cell>
          <cell r="H38">
            <v>3</v>
          </cell>
          <cell r="I38">
            <v>45719</v>
          </cell>
          <cell r="J38">
            <v>900000</v>
          </cell>
          <cell r="K38" t="str">
            <v>EKSKLUSIF</v>
          </cell>
        </row>
        <row r="39">
          <cell r="A39" t="str">
            <v>A1209</v>
          </cell>
          <cell r="B39" t="str">
            <v>ZULFI FAQIH NURUL JANNAH</v>
          </cell>
          <cell r="C39" t="str">
            <v>DELTA</v>
          </cell>
          <cell r="D39">
            <v>45689</v>
          </cell>
          <cell r="E39">
            <v>45748</v>
          </cell>
          <cell r="F39">
            <v>3</v>
          </cell>
          <cell r="G39">
            <v>45748</v>
          </cell>
          <cell r="H39">
            <v>3</v>
          </cell>
          <cell r="I39">
            <v>45719</v>
          </cell>
          <cell r="J39">
            <v>900000</v>
          </cell>
          <cell r="K39" t="str">
            <v>EKSKLUSIF</v>
          </cell>
        </row>
        <row r="40">
          <cell r="A40" t="str">
            <v>A0517</v>
          </cell>
          <cell r="B40" t="str">
            <v>CHATARINA SEPTRYANINGSI</v>
          </cell>
          <cell r="C40" t="str">
            <v>DELTA</v>
          </cell>
          <cell r="D40">
            <v>45689</v>
          </cell>
          <cell r="E40">
            <v>45748</v>
          </cell>
          <cell r="F40">
            <v>3</v>
          </cell>
          <cell r="G40">
            <v>45748</v>
          </cell>
          <cell r="H40">
            <v>3</v>
          </cell>
          <cell r="I40">
            <v>45719</v>
          </cell>
          <cell r="J40">
            <v>900000</v>
          </cell>
          <cell r="K40" t="str">
            <v>EKSKLUSIF</v>
          </cell>
        </row>
        <row r="41">
          <cell r="A41">
            <v>90592</v>
          </cell>
          <cell r="B41" t="str">
            <v>DINI SHINTIA PUTRI</v>
          </cell>
          <cell r="C41" t="str">
            <v>DELTA</v>
          </cell>
          <cell r="D41">
            <v>45689</v>
          </cell>
          <cell r="E41">
            <v>45748</v>
          </cell>
          <cell r="F41">
            <v>3</v>
          </cell>
          <cell r="G41">
            <v>45748</v>
          </cell>
          <cell r="H41">
            <v>3</v>
          </cell>
          <cell r="I41">
            <v>45719</v>
          </cell>
          <cell r="J41">
            <v>900000</v>
          </cell>
          <cell r="K41" t="str">
            <v>EKSKLUSIF</v>
          </cell>
        </row>
        <row r="42">
          <cell r="A42" t="str">
            <v>A1525</v>
          </cell>
          <cell r="B42" t="str">
            <v>MARSIDAH</v>
          </cell>
          <cell r="C42" t="str">
            <v>DELTA</v>
          </cell>
          <cell r="D42">
            <v>45689</v>
          </cell>
          <cell r="E42">
            <v>45748</v>
          </cell>
          <cell r="F42">
            <v>3</v>
          </cell>
          <cell r="G42">
            <v>45748</v>
          </cell>
          <cell r="H42">
            <v>3</v>
          </cell>
          <cell r="I42">
            <v>45719</v>
          </cell>
          <cell r="J42">
            <v>900000</v>
          </cell>
          <cell r="K42" t="str">
            <v>EKSKLUSIF</v>
          </cell>
        </row>
        <row r="43">
          <cell r="A43" t="str">
            <v>A0881</v>
          </cell>
          <cell r="B43" t="str">
            <v>ERINA EKA WULANDARI</v>
          </cell>
          <cell r="C43" t="str">
            <v>DELTA</v>
          </cell>
          <cell r="D43">
            <v>45689</v>
          </cell>
          <cell r="E43">
            <v>45748</v>
          </cell>
          <cell r="F43">
            <v>3</v>
          </cell>
          <cell r="G43">
            <v>45748</v>
          </cell>
          <cell r="H43">
            <v>3</v>
          </cell>
          <cell r="I43">
            <v>45719</v>
          </cell>
          <cell r="J43">
            <v>900000</v>
          </cell>
          <cell r="K43" t="str">
            <v>EKSKLUSIF</v>
          </cell>
        </row>
        <row r="44">
          <cell r="A44">
            <v>92135</v>
          </cell>
          <cell r="B44" t="str">
            <v>ERNAWATI NOFIA</v>
          </cell>
          <cell r="C44" t="str">
            <v>DELTA</v>
          </cell>
          <cell r="D44">
            <v>45689</v>
          </cell>
          <cell r="E44">
            <v>45748</v>
          </cell>
          <cell r="F44">
            <v>3</v>
          </cell>
          <cell r="G44">
            <v>45748</v>
          </cell>
          <cell r="H44">
            <v>3</v>
          </cell>
          <cell r="I44">
            <v>45719</v>
          </cell>
          <cell r="J44">
            <v>900000</v>
          </cell>
          <cell r="K44" t="str">
            <v>EKSKLUSIF</v>
          </cell>
        </row>
        <row r="45">
          <cell r="A45" t="str">
            <v>A1276</v>
          </cell>
          <cell r="B45" t="str">
            <v>⁠SINDI ARLINDA DEWI</v>
          </cell>
          <cell r="C45" t="str">
            <v>DELTA</v>
          </cell>
          <cell r="D45">
            <v>45689</v>
          </cell>
          <cell r="E45">
            <v>45748</v>
          </cell>
          <cell r="F45">
            <v>3</v>
          </cell>
          <cell r="G45">
            <v>45748</v>
          </cell>
          <cell r="H45">
            <v>3</v>
          </cell>
          <cell r="I45">
            <v>45719</v>
          </cell>
          <cell r="J45">
            <v>900000</v>
          </cell>
          <cell r="K45" t="str">
            <v>EKSKLUSIF</v>
          </cell>
        </row>
        <row r="46">
          <cell r="A46" t="str">
            <v>A4152</v>
          </cell>
          <cell r="B46" t="str">
            <v>KAMAL MAULANA RAMADHAN</v>
          </cell>
          <cell r="C46" t="str">
            <v>DELTA</v>
          </cell>
          <cell r="D46">
            <v>45689</v>
          </cell>
          <cell r="E46">
            <v>45748</v>
          </cell>
          <cell r="F46">
            <v>3</v>
          </cell>
          <cell r="G46">
            <v>45748</v>
          </cell>
          <cell r="H46">
            <v>3</v>
          </cell>
          <cell r="I46">
            <v>45719</v>
          </cell>
          <cell r="J46">
            <v>900000</v>
          </cell>
          <cell r="K46" t="str">
            <v>EKSKLUSIF</v>
          </cell>
        </row>
        <row r="47">
          <cell r="A47" t="str">
            <v>A2417</v>
          </cell>
          <cell r="B47" t="str">
            <v>LALANG WINATA BINTANG NANOE</v>
          </cell>
          <cell r="C47" t="str">
            <v>DELTA</v>
          </cell>
          <cell r="D47">
            <v>45689</v>
          </cell>
          <cell r="E47">
            <v>45748</v>
          </cell>
          <cell r="F47">
            <v>3</v>
          </cell>
          <cell r="G47">
            <v>45748</v>
          </cell>
          <cell r="H47">
            <v>3</v>
          </cell>
          <cell r="I47">
            <v>45719</v>
          </cell>
          <cell r="J47">
            <v>900000</v>
          </cell>
          <cell r="K47" t="str">
            <v>EKSKLUSIF</v>
          </cell>
        </row>
        <row r="48">
          <cell r="A48">
            <v>92287</v>
          </cell>
          <cell r="B48" t="str">
            <v>Alyda Rizka Islamiyati</v>
          </cell>
          <cell r="C48" t="str">
            <v>DELTA</v>
          </cell>
          <cell r="D48">
            <v>45689</v>
          </cell>
          <cell r="E48">
            <v>45748</v>
          </cell>
          <cell r="F48">
            <v>3</v>
          </cell>
          <cell r="G48">
            <v>45748</v>
          </cell>
          <cell r="H48">
            <v>3</v>
          </cell>
          <cell r="I48">
            <v>45719</v>
          </cell>
          <cell r="J48">
            <v>900000</v>
          </cell>
          <cell r="K48" t="str">
            <v>EKSKLUSIF</v>
          </cell>
        </row>
        <row r="49">
          <cell r="A49" t="str">
            <v>A1360</v>
          </cell>
          <cell r="B49" t="str">
            <v>NURPUTRANTO LAKSONO</v>
          </cell>
          <cell r="C49" t="str">
            <v>DELTA</v>
          </cell>
          <cell r="D49">
            <v>45717</v>
          </cell>
          <cell r="E49" t="str">
            <v>Mei 2025</v>
          </cell>
          <cell r="F49">
            <v>3</v>
          </cell>
          <cell r="G49">
            <v>45748</v>
          </cell>
          <cell r="H49">
            <v>2</v>
          </cell>
          <cell r="I49">
            <v>45691</v>
          </cell>
          <cell r="J49">
            <v>300000</v>
          </cell>
          <cell r="K49" t="str">
            <v>EKSKLUSIF</v>
          </cell>
        </row>
        <row r="50">
          <cell r="A50" t="str">
            <v>A3833</v>
          </cell>
          <cell r="B50" t="str">
            <v>MUHAMMAD SUBHAN</v>
          </cell>
          <cell r="C50" t="str">
            <v>DELTA</v>
          </cell>
          <cell r="D50">
            <v>45717</v>
          </cell>
          <cell r="E50" t="str">
            <v>Mei 2025</v>
          </cell>
          <cell r="F50">
            <v>3</v>
          </cell>
          <cell r="G50">
            <v>45748</v>
          </cell>
          <cell r="H50">
            <v>2</v>
          </cell>
          <cell r="I50">
            <v>45691</v>
          </cell>
          <cell r="J50">
            <v>300000</v>
          </cell>
          <cell r="K50" t="str">
            <v>EKSKLUSIF</v>
          </cell>
        </row>
        <row r="51">
          <cell r="A51">
            <v>92539</v>
          </cell>
          <cell r="B51" t="str">
            <v>ROSIANA</v>
          </cell>
          <cell r="C51" t="str">
            <v>DELTA</v>
          </cell>
          <cell r="D51">
            <v>45717</v>
          </cell>
          <cell r="E51" t="str">
            <v>Mei 2025</v>
          </cell>
          <cell r="F51">
            <v>3</v>
          </cell>
          <cell r="G51">
            <v>45748</v>
          </cell>
          <cell r="H51">
            <v>2</v>
          </cell>
          <cell r="I51">
            <v>45691</v>
          </cell>
          <cell r="J51">
            <v>300000</v>
          </cell>
          <cell r="K51" t="str">
            <v>EKSKLUSIF</v>
          </cell>
        </row>
        <row r="52">
          <cell r="A52" t="str">
            <v>A0745</v>
          </cell>
          <cell r="B52" t="str">
            <v>ANE MELISA MURNI</v>
          </cell>
          <cell r="C52" t="str">
            <v>DELTA</v>
          </cell>
          <cell r="D52">
            <v>45717</v>
          </cell>
          <cell r="E52" t="str">
            <v>Mei 2025</v>
          </cell>
          <cell r="F52">
            <v>3</v>
          </cell>
          <cell r="G52">
            <v>45748</v>
          </cell>
          <cell r="H52">
            <v>2</v>
          </cell>
          <cell r="I52">
            <v>45691</v>
          </cell>
          <cell r="J52">
            <v>300000</v>
          </cell>
          <cell r="K52" t="str">
            <v>EKSKLUSIF</v>
          </cell>
        </row>
        <row r="53">
          <cell r="A53" t="str">
            <v>A0725</v>
          </cell>
          <cell r="B53" t="str">
            <v>NUR KHASANAH</v>
          </cell>
          <cell r="C53" t="str">
            <v>DELTA</v>
          </cell>
          <cell r="D53">
            <v>45717</v>
          </cell>
          <cell r="E53" t="str">
            <v>Mei 2025</v>
          </cell>
          <cell r="F53">
            <v>3</v>
          </cell>
          <cell r="G53">
            <v>45748</v>
          </cell>
          <cell r="H53">
            <v>2</v>
          </cell>
          <cell r="I53">
            <v>45691</v>
          </cell>
          <cell r="J53">
            <v>300000</v>
          </cell>
          <cell r="K53" t="str">
            <v>EKSKLUSIF</v>
          </cell>
        </row>
        <row r="54">
          <cell r="A54" t="str">
            <v>A3785</v>
          </cell>
          <cell r="B54" t="str">
            <v>MUHAMMAD DAFA FEBRIANSYAH</v>
          </cell>
          <cell r="C54" t="str">
            <v>DELTA</v>
          </cell>
          <cell r="D54">
            <v>45717</v>
          </cell>
          <cell r="E54" t="str">
            <v>Mei 2025</v>
          </cell>
          <cell r="F54">
            <v>3</v>
          </cell>
          <cell r="G54">
            <v>45748</v>
          </cell>
          <cell r="H54">
            <v>2</v>
          </cell>
          <cell r="I54">
            <v>45691</v>
          </cell>
          <cell r="J54">
            <v>300000</v>
          </cell>
          <cell r="K54" t="str">
            <v>EKSKLUSIF</v>
          </cell>
        </row>
        <row r="55">
          <cell r="A55" t="str">
            <v>A1349</v>
          </cell>
          <cell r="B55" t="str">
            <v>TISA NORSARI</v>
          </cell>
          <cell r="C55" t="str">
            <v>DELTA</v>
          </cell>
          <cell r="D55">
            <v>45717</v>
          </cell>
          <cell r="E55" t="str">
            <v>Mei 2025</v>
          </cell>
          <cell r="F55">
            <v>3</v>
          </cell>
          <cell r="G55">
            <v>45748</v>
          </cell>
          <cell r="H55">
            <v>2</v>
          </cell>
          <cell r="I55">
            <v>45691</v>
          </cell>
          <cell r="J55">
            <v>300000</v>
          </cell>
          <cell r="K55" t="str">
            <v>EKSKLUSIF</v>
          </cell>
        </row>
        <row r="56">
          <cell r="A56" t="str">
            <v>A1651</v>
          </cell>
          <cell r="B56" t="str">
            <v>NUR ROMADANI F</v>
          </cell>
          <cell r="C56" t="str">
            <v>DELTA</v>
          </cell>
          <cell r="D56">
            <v>45717</v>
          </cell>
          <cell r="E56" t="str">
            <v>Mei 2025</v>
          </cell>
          <cell r="F56">
            <v>3</v>
          </cell>
          <cell r="G56">
            <v>45748</v>
          </cell>
          <cell r="H56">
            <v>2</v>
          </cell>
          <cell r="I56">
            <v>45691</v>
          </cell>
          <cell r="J56">
            <v>300000</v>
          </cell>
          <cell r="K56" t="str">
            <v>EKSKLUSIF</v>
          </cell>
        </row>
        <row r="57">
          <cell r="A57" t="str">
            <v>A3476</v>
          </cell>
          <cell r="B57" t="str">
            <v>PRILLA IMADIANA FAJRIN</v>
          </cell>
          <cell r="C57" t="str">
            <v>DELTA</v>
          </cell>
          <cell r="D57">
            <v>45717</v>
          </cell>
          <cell r="E57" t="str">
            <v>Mei 2025</v>
          </cell>
          <cell r="F57">
            <v>3</v>
          </cell>
          <cell r="G57">
            <v>45748</v>
          </cell>
          <cell r="H57">
            <v>2</v>
          </cell>
          <cell r="I57">
            <v>45691</v>
          </cell>
          <cell r="J57">
            <v>300000</v>
          </cell>
          <cell r="K57" t="str">
            <v>EKSKLUSIF</v>
          </cell>
        </row>
        <row r="58">
          <cell r="A58" t="str">
            <v>A3218</v>
          </cell>
          <cell r="B58" t="str">
            <v>Irma Sembiring</v>
          </cell>
          <cell r="C58" t="str">
            <v>DELTA</v>
          </cell>
          <cell r="D58">
            <v>45717</v>
          </cell>
          <cell r="E58" t="str">
            <v>Mei 2025</v>
          </cell>
          <cell r="F58">
            <v>3</v>
          </cell>
          <cell r="G58">
            <v>45748</v>
          </cell>
          <cell r="H58">
            <v>2</v>
          </cell>
          <cell r="I58">
            <v>45691</v>
          </cell>
          <cell r="J58">
            <v>300000</v>
          </cell>
          <cell r="K58" t="str">
            <v>EKSKLUSIF</v>
          </cell>
        </row>
        <row r="59">
          <cell r="A59" t="str">
            <v>A2320</v>
          </cell>
          <cell r="B59" t="str">
            <v>Margarita Polly</v>
          </cell>
          <cell r="C59" t="str">
            <v>DELTA</v>
          </cell>
          <cell r="D59">
            <v>45717</v>
          </cell>
          <cell r="E59" t="str">
            <v>Mei 2025</v>
          </cell>
          <cell r="F59">
            <v>3</v>
          </cell>
          <cell r="G59">
            <v>45748</v>
          </cell>
          <cell r="H59">
            <v>2</v>
          </cell>
          <cell r="I59">
            <v>45691</v>
          </cell>
          <cell r="J59">
            <v>300000</v>
          </cell>
          <cell r="K59" t="str">
            <v>EKSKLUSIF</v>
          </cell>
        </row>
        <row r="60">
          <cell r="A60" t="str">
            <v>A3479</v>
          </cell>
          <cell r="B60" t="str">
            <v>Vassya Dian</v>
          </cell>
          <cell r="C60" t="str">
            <v>DELTA</v>
          </cell>
          <cell r="D60">
            <v>45717</v>
          </cell>
          <cell r="E60" t="str">
            <v>Mei 2025</v>
          </cell>
          <cell r="F60">
            <v>3</v>
          </cell>
          <cell r="G60">
            <v>45748</v>
          </cell>
          <cell r="H60">
            <v>2</v>
          </cell>
          <cell r="I60">
            <v>45691</v>
          </cell>
          <cell r="J60">
            <v>300000</v>
          </cell>
          <cell r="K60" t="str">
            <v>EKSKLUSIF</v>
          </cell>
        </row>
        <row r="61">
          <cell r="A61" t="str">
            <v>A3172</v>
          </cell>
          <cell r="B61" t="str">
            <v>NURYANI NURYANI</v>
          </cell>
          <cell r="C61" t="str">
            <v>DELTA</v>
          </cell>
          <cell r="D61">
            <v>45717</v>
          </cell>
          <cell r="E61" t="str">
            <v>Mei 2025</v>
          </cell>
          <cell r="F61">
            <v>3</v>
          </cell>
          <cell r="G61">
            <v>45748</v>
          </cell>
          <cell r="H61">
            <v>2</v>
          </cell>
          <cell r="I61">
            <v>45691</v>
          </cell>
          <cell r="J61">
            <v>300000</v>
          </cell>
          <cell r="K61" t="str">
            <v>EKSKLUSIF</v>
          </cell>
        </row>
        <row r="62">
          <cell r="A62">
            <v>90648</v>
          </cell>
          <cell r="B62" t="str">
            <v>WAHYU IDHAYATI</v>
          </cell>
          <cell r="C62" t="str">
            <v>DELTA</v>
          </cell>
          <cell r="D62">
            <v>45717</v>
          </cell>
          <cell r="E62" t="str">
            <v>Mei 2025</v>
          </cell>
          <cell r="F62">
            <v>3</v>
          </cell>
          <cell r="G62">
            <v>45748</v>
          </cell>
          <cell r="H62">
            <v>2</v>
          </cell>
          <cell r="I62">
            <v>45691</v>
          </cell>
          <cell r="J62">
            <v>300000</v>
          </cell>
          <cell r="K62" t="str">
            <v>EKSKLUSIF</v>
          </cell>
        </row>
        <row r="63">
          <cell r="A63" t="str">
            <v>A0378</v>
          </cell>
          <cell r="B63" t="str">
            <v>WIRANTI PUTRI</v>
          </cell>
          <cell r="C63" t="str">
            <v>DELTA</v>
          </cell>
          <cell r="D63">
            <v>45717</v>
          </cell>
          <cell r="E63" t="str">
            <v>Mei 2025</v>
          </cell>
          <cell r="F63">
            <v>3</v>
          </cell>
          <cell r="G63">
            <v>45748</v>
          </cell>
          <cell r="H63">
            <v>2</v>
          </cell>
          <cell r="I63">
            <v>45691</v>
          </cell>
          <cell r="J63">
            <v>300000</v>
          </cell>
          <cell r="K63" t="str">
            <v>EKSKLUSIF</v>
          </cell>
        </row>
        <row r="64">
          <cell r="A64" t="str">
            <v>A0261</v>
          </cell>
          <cell r="B64" t="str">
            <v>CHELSI ANANDA</v>
          </cell>
          <cell r="C64" t="str">
            <v>DELTA</v>
          </cell>
          <cell r="D64">
            <v>45717</v>
          </cell>
          <cell r="E64" t="str">
            <v>Mei 2025</v>
          </cell>
          <cell r="F64">
            <v>3</v>
          </cell>
          <cell r="G64">
            <v>45748</v>
          </cell>
          <cell r="H64">
            <v>2</v>
          </cell>
          <cell r="I64">
            <v>45691</v>
          </cell>
          <cell r="J64">
            <v>300000</v>
          </cell>
          <cell r="K64" t="str">
            <v>EKSKLUSIF</v>
          </cell>
        </row>
        <row r="65">
          <cell r="A65" t="str">
            <v>A2925</v>
          </cell>
          <cell r="B65" t="str">
            <v>MARIA GORETTI DIAN PERMATA HADI</v>
          </cell>
          <cell r="C65" t="str">
            <v>DELTA</v>
          </cell>
          <cell r="D65">
            <v>45717</v>
          </cell>
          <cell r="E65" t="str">
            <v>Mei 2025</v>
          </cell>
          <cell r="F65">
            <v>3</v>
          </cell>
          <cell r="G65">
            <v>45748</v>
          </cell>
          <cell r="H65">
            <v>2</v>
          </cell>
          <cell r="I65">
            <v>45691</v>
          </cell>
          <cell r="J65">
            <v>300000</v>
          </cell>
          <cell r="K65" t="str">
            <v>EKSKLUSIF</v>
          </cell>
        </row>
        <row r="66">
          <cell r="A66" t="str">
            <v>A0999</v>
          </cell>
          <cell r="B66" t="str">
            <v>MUH LUTHFI AZIZ</v>
          </cell>
          <cell r="C66" t="str">
            <v>DELTA</v>
          </cell>
          <cell r="D66">
            <v>45717</v>
          </cell>
          <cell r="E66" t="str">
            <v>Mei 2025</v>
          </cell>
          <cell r="F66">
            <v>3</v>
          </cell>
          <cell r="G66">
            <v>45748</v>
          </cell>
          <cell r="H66">
            <v>2</v>
          </cell>
          <cell r="I66">
            <v>45691</v>
          </cell>
          <cell r="J66">
            <v>300000</v>
          </cell>
          <cell r="K66" t="str">
            <v>EKSKLUSIF</v>
          </cell>
        </row>
        <row r="67">
          <cell r="A67" t="str">
            <v>A0969</v>
          </cell>
          <cell r="B67" t="str">
            <v>ANGGI DWI</v>
          </cell>
          <cell r="C67" t="str">
            <v>DELTA</v>
          </cell>
          <cell r="D67">
            <v>45717</v>
          </cell>
          <cell r="E67" t="str">
            <v>Mei 2025</v>
          </cell>
          <cell r="F67">
            <v>3</v>
          </cell>
          <cell r="G67">
            <v>45748</v>
          </cell>
          <cell r="H67">
            <v>2</v>
          </cell>
          <cell r="I67">
            <v>45691</v>
          </cell>
          <cell r="J67">
            <v>300000</v>
          </cell>
          <cell r="K67" t="str">
            <v>EKSKLUSIF</v>
          </cell>
        </row>
        <row r="68">
          <cell r="A68" t="str">
            <v>A1854</v>
          </cell>
          <cell r="B68" t="str">
            <v>SALSABILA OKTAVIMADIANA</v>
          </cell>
          <cell r="C68" t="str">
            <v>DELTA</v>
          </cell>
          <cell r="D68">
            <v>45748</v>
          </cell>
          <cell r="E68">
            <v>45809</v>
          </cell>
          <cell r="F68">
            <v>3</v>
          </cell>
          <cell r="G68">
            <v>45748</v>
          </cell>
          <cell r="H68">
            <v>1</v>
          </cell>
          <cell r="I68">
            <v>45660</v>
          </cell>
          <cell r="J68">
            <v>300000</v>
          </cell>
          <cell r="K68" t="str">
            <v>EKSKLUSIF</v>
          </cell>
        </row>
        <row r="69">
          <cell r="A69" t="str">
            <v>A1219</v>
          </cell>
          <cell r="B69" t="str">
            <v>AZIZ ALFISYAHRI</v>
          </cell>
          <cell r="C69" t="str">
            <v>DELTA</v>
          </cell>
          <cell r="D69">
            <v>45748</v>
          </cell>
          <cell r="E69">
            <v>45809</v>
          </cell>
          <cell r="F69">
            <v>3</v>
          </cell>
          <cell r="G69">
            <v>45748</v>
          </cell>
          <cell r="H69">
            <v>1</v>
          </cell>
          <cell r="I69">
            <v>45660</v>
          </cell>
          <cell r="J69">
            <v>300000</v>
          </cell>
          <cell r="K69" t="str">
            <v>EKSKLUSIF</v>
          </cell>
        </row>
        <row r="70">
          <cell r="A70" t="str">
            <v>A1957</v>
          </cell>
          <cell r="B70" t="str">
            <v>FATIA</v>
          </cell>
          <cell r="C70" t="str">
            <v>DELTA</v>
          </cell>
          <cell r="D70">
            <v>45748</v>
          </cell>
          <cell r="E70">
            <v>45809</v>
          </cell>
          <cell r="F70">
            <v>3</v>
          </cell>
          <cell r="G70">
            <v>45748</v>
          </cell>
          <cell r="H70">
            <v>1</v>
          </cell>
          <cell r="I70">
            <v>45660</v>
          </cell>
          <cell r="J70">
            <v>300000</v>
          </cell>
          <cell r="K70" t="str">
            <v>EKSKLUSIF</v>
          </cell>
        </row>
        <row r="71">
          <cell r="A71" t="str">
            <v>A1841</v>
          </cell>
          <cell r="B71" t="str">
            <v>Adhina Putriana Kusumawat</v>
          </cell>
          <cell r="C71" t="str">
            <v>DELTA</v>
          </cell>
          <cell r="D71">
            <v>45748</v>
          </cell>
          <cell r="E71">
            <v>45809</v>
          </cell>
          <cell r="F71">
            <v>3</v>
          </cell>
          <cell r="G71">
            <v>45748</v>
          </cell>
          <cell r="H71">
            <v>1</v>
          </cell>
          <cell r="I71">
            <v>45660</v>
          </cell>
          <cell r="J71">
            <v>300000</v>
          </cell>
          <cell r="K71" t="str">
            <v>EKSKLUSIF</v>
          </cell>
        </row>
        <row r="72">
          <cell r="A72" t="str">
            <v>A0830</v>
          </cell>
          <cell r="B72" t="str">
            <v>Margi Suryani</v>
          </cell>
          <cell r="C72" t="str">
            <v>DELTA</v>
          </cell>
          <cell r="D72">
            <v>45748</v>
          </cell>
          <cell r="E72">
            <v>45809</v>
          </cell>
          <cell r="F72">
            <v>3</v>
          </cell>
          <cell r="G72">
            <v>45748</v>
          </cell>
          <cell r="H72">
            <v>1</v>
          </cell>
          <cell r="I72">
            <v>45660</v>
          </cell>
          <cell r="J72">
            <v>300000</v>
          </cell>
          <cell r="K72" t="str">
            <v>EKSKLUSIF</v>
          </cell>
        </row>
        <row r="73">
          <cell r="A73" t="str">
            <v>A0874</v>
          </cell>
          <cell r="B73" t="str">
            <v>Galih Mardiana</v>
          </cell>
          <cell r="C73" t="str">
            <v>DELTA</v>
          </cell>
          <cell r="D73">
            <v>45748</v>
          </cell>
          <cell r="E73">
            <v>45809</v>
          </cell>
          <cell r="F73">
            <v>3</v>
          </cell>
          <cell r="G73">
            <v>45748</v>
          </cell>
          <cell r="H73">
            <v>1</v>
          </cell>
          <cell r="I73">
            <v>45660</v>
          </cell>
          <cell r="J73">
            <v>300000</v>
          </cell>
          <cell r="K73" t="str">
            <v>EKSKLUSIF</v>
          </cell>
        </row>
        <row r="74">
          <cell r="A74" t="str">
            <v>A1096</v>
          </cell>
          <cell r="B74" t="str">
            <v>NILA HAQIQI</v>
          </cell>
          <cell r="C74" t="str">
            <v>DELTA</v>
          </cell>
          <cell r="D74">
            <v>45748</v>
          </cell>
          <cell r="E74">
            <v>45809</v>
          </cell>
          <cell r="F74">
            <v>3</v>
          </cell>
          <cell r="G74">
            <v>45748</v>
          </cell>
          <cell r="H74">
            <v>1</v>
          </cell>
          <cell r="I74">
            <v>45660</v>
          </cell>
          <cell r="J74">
            <v>300000</v>
          </cell>
          <cell r="K74" t="str">
            <v>EKSKLUSIF</v>
          </cell>
        </row>
        <row r="75">
          <cell r="A75" t="str">
            <v>A2255</v>
          </cell>
          <cell r="B75" t="str">
            <v>ELI SANTI SITOHANG</v>
          </cell>
          <cell r="C75" t="str">
            <v>DELTA</v>
          </cell>
          <cell r="D75">
            <v>45748</v>
          </cell>
          <cell r="E75">
            <v>45809</v>
          </cell>
          <cell r="F75">
            <v>3</v>
          </cell>
          <cell r="G75">
            <v>45748</v>
          </cell>
          <cell r="H75">
            <v>1</v>
          </cell>
          <cell r="I75">
            <v>45660</v>
          </cell>
          <cell r="J75">
            <v>300000</v>
          </cell>
          <cell r="K75" t="str">
            <v>EKSKLUSIF</v>
          </cell>
        </row>
        <row r="76">
          <cell r="A76" t="str">
            <v>A1329</v>
          </cell>
          <cell r="B76" t="str">
            <v>NABILA HASNA</v>
          </cell>
          <cell r="C76" t="str">
            <v>DELTA</v>
          </cell>
          <cell r="D76">
            <v>45748</v>
          </cell>
          <cell r="E76">
            <v>45809</v>
          </cell>
          <cell r="F76">
            <v>3</v>
          </cell>
          <cell r="G76">
            <v>45748</v>
          </cell>
          <cell r="H76">
            <v>1</v>
          </cell>
          <cell r="I76">
            <v>45660</v>
          </cell>
          <cell r="J76">
            <v>300000</v>
          </cell>
          <cell r="K76" t="str">
            <v>EKSKLUSIF</v>
          </cell>
        </row>
        <row r="77">
          <cell r="A77" t="str">
            <v>A1280</v>
          </cell>
          <cell r="B77" t="str">
            <v>PASKHA APRILIANINGSIH</v>
          </cell>
          <cell r="C77" t="str">
            <v>DELTA</v>
          </cell>
          <cell r="D77">
            <v>45748</v>
          </cell>
          <cell r="E77">
            <v>45809</v>
          </cell>
          <cell r="F77">
            <v>3</v>
          </cell>
          <cell r="G77">
            <v>45748</v>
          </cell>
          <cell r="H77">
            <v>1</v>
          </cell>
          <cell r="I77">
            <v>45660</v>
          </cell>
          <cell r="J77">
            <v>300000</v>
          </cell>
          <cell r="K77" t="str">
            <v>EKSKLUSIF</v>
          </cell>
        </row>
        <row r="78">
          <cell r="A78" t="str">
            <v>A1215</v>
          </cell>
          <cell r="B78" t="str">
            <v>ESTERINA KUSUMAWATI</v>
          </cell>
          <cell r="C78" t="str">
            <v>DELTA</v>
          </cell>
          <cell r="D78">
            <v>45748</v>
          </cell>
          <cell r="E78">
            <v>45809</v>
          </cell>
          <cell r="F78">
            <v>3</v>
          </cell>
          <cell r="G78">
            <v>45748</v>
          </cell>
          <cell r="H78">
            <v>1</v>
          </cell>
          <cell r="I78">
            <v>45660</v>
          </cell>
          <cell r="J78">
            <v>300000</v>
          </cell>
          <cell r="K78" t="str">
            <v>EKSKLUSIF</v>
          </cell>
        </row>
        <row r="79">
          <cell r="A79" t="str">
            <v>A0770</v>
          </cell>
          <cell r="B79" t="str">
            <v>ELZE ZULFANNY</v>
          </cell>
          <cell r="C79" t="str">
            <v>DELTA</v>
          </cell>
          <cell r="D79">
            <v>45748</v>
          </cell>
          <cell r="E79">
            <v>45809</v>
          </cell>
          <cell r="F79">
            <v>3</v>
          </cell>
          <cell r="G79">
            <v>45748</v>
          </cell>
          <cell r="H79">
            <v>1</v>
          </cell>
          <cell r="I79">
            <v>45660</v>
          </cell>
          <cell r="J79">
            <v>300000</v>
          </cell>
          <cell r="K79" t="str">
            <v>EKSKLUSIF</v>
          </cell>
        </row>
        <row r="80">
          <cell r="A80" t="str">
            <v>A1461</v>
          </cell>
          <cell r="B80" t="str">
            <v>AKHSA EKA MAHARANI</v>
          </cell>
          <cell r="C80" t="str">
            <v>DELTA</v>
          </cell>
          <cell r="D80">
            <v>45748</v>
          </cell>
          <cell r="E80">
            <v>45809</v>
          </cell>
          <cell r="F80">
            <v>3</v>
          </cell>
          <cell r="G80">
            <v>45748</v>
          </cell>
          <cell r="H80">
            <v>1</v>
          </cell>
          <cell r="I80">
            <v>45660</v>
          </cell>
          <cell r="J80">
            <v>300000</v>
          </cell>
          <cell r="K80" t="str">
            <v>EKSKLUSIF</v>
          </cell>
        </row>
        <row r="81">
          <cell r="A81" t="str">
            <v>A2145</v>
          </cell>
          <cell r="B81" t="str">
            <v>LAILY FAJRIYANTI</v>
          </cell>
          <cell r="C81" t="str">
            <v>DELTA</v>
          </cell>
          <cell r="D81">
            <v>45748</v>
          </cell>
          <cell r="E81">
            <v>45809</v>
          </cell>
          <cell r="F81">
            <v>3</v>
          </cell>
          <cell r="G81">
            <v>45748</v>
          </cell>
          <cell r="H81">
            <v>1</v>
          </cell>
          <cell r="I81">
            <v>45660</v>
          </cell>
          <cell r="J81">
            <v>300000</v>
          </cell>
          <cell r="K81" t="str">
            <v>EKSKLUSIF</v>
          </cell>
        </row>
        <row r="82">
          <cell r="A82" t="str">
            <v>A3597</v>
          </cell>
          <cell r="B82" t="str">
            <v>Windi Ayuni Sijabat</v>
          </cell>
          <cell r="C82" t="str">
            <v>DELTA</v>
          </cell>
          <cell r="D82">
            <v>45748</v>
          </cell>
          <cell r="E82">
            <v>45809</v>
          </cell>
          <cell r="F82">
            <v>3</v>
          </cell>
          <cell r="G82">
            <v>45748</v>
          </cell>
          <cell r="H82">
            <v>1</v>
          </cell>
          <cell r="I82">
            <v>45660</v>
          </cell>
          <cell r="J82">
            <v>300000</v>
          </cell>
          <cell r="K82" t="str">
            <v>EKSKLUSIF</v>
          </cell>
        </row>
        <row r="83">
          <cell r="A83" t="str">
            <v>A0750</v>
          </cell>
          <cell r="B83" t="str">
            <v>Arvianti Jilly Vanesha Mulete</v>
          </cell>
          <cell r="C83" t="str">
            <v>DELTA</v>
          </cell>
          <cell r="D83">
            <v>45748</v>
          </cell>
          <cell r="E83">
            <v>45809</v>
          </cell>
          <cell r="F83">
            <v>3</v>
          </cell>
          <cell r="G83">
            <v>45748</v>
          </cell>
          <cell r="H83">
            <v>1</v>
          </cell>
          <cell r="I83">
            <v>45660</v>
          </cell>
          <cell r="J83">
            <v>300000</v>
          </cell>
          <cell r="K83" t="str">
            <v>EKSKLUSIF</v>
          </cell>
        </row>
        <row r="84">
          <cell r="A84" t="str">
            <v>A3321</v>
          </cell>
          <cell r="B84" t="str">
            <v>DESTI RAHMAWATI</v>
          </cell>
          <cell r="C84" t="str">
            <v>DELTA</v>
          </cell>
          <cell r="D84">
            <v>45748</v>
          </cell>
          <cell r="E84">
            <v>45809</v>
          </cell>
          <cell r="F84">
            <v>3</v>
          </cell>
          <cell r="G84">
            <v>45748</v>
          </cell>
          <cell r="H84">
            <v>1</v>
          </cell>
          <cell r="I84">
            <v>45660</v>
          </cell>
          <cell r="J84">
            <v>300000</v>
          </cell>
          <cell r="K84" t="str">
            <v>EKSKLUSIF</v>
          </cell>
        </row>
        <row r="85">
          <cell r="A85" t="str">
            <v>A0320</v>
          </cell>
          <cell r="B85" t="str">
            <v>Deafni Dinda R Utami</v>
          </cell>
          <cell r="C85" t="str">
            <v>DELTA</v>
          </cell>
          <cell r="D85">
            <v>45748</v>
          </cell>
          <cell r="E85">
            <v>45809</v>
          </cell>
          <cell r="F85">
            <v>3</v>
          </cell>
          <cell r="G85">
            <v>45748</v>
          </cell>
          <cell r="H85">
            <v>1</v>
          </cell>
          <cell r="I85">
            <v>45660</v>
          </cell>
          <cell r="J85">
            <v>300000</v>
          </cell>
          <cell r="K85" t="str">
            <v>EKSKLUSIF</v>
          </cell>
        </row>
        <row r="86">
          <cell r="A86" t="str">
            <v>A1185</v>
          </cell>
          <cell r="B86" t="str">
            <v>SAFA PRAYUDA</v>
          </cell>
          <cell r="C86" t="str">
            <v>DELTA</v>
          </cell>
          <cell r="D86">
            <v>45748</v>
          </cell>
          <cell r="E86">
            <v>45809</v>
          </cell>
          <cell r="F86">
            <v>3</v>
          </cell>
          <cell r="G86">
            <v>45748</v>
          </cell>
          <cell r="H86">
            <v>1</v>
          </cell>
          <cell r="I86">
            <v>45660</v>
          </cell>
          <cell r="J86">
            <v>300000</v>
          </cell>
          <cell r="K86" t="str">
            <v>EKSKLUSIF</v>
          </cell>
        </row>
        <row r="87">
          <cell r="A87" t="str">
            <v>A1755</v>
          </cell>
          <cell r="B87" t="str">
            <v>TIFANI ADELIA SYAFITRI</v>
          </cell>
          <cell r="C87" t="str">
            <v>DELTA</v>
          </cell>
          <cell r="D87">
            <v>45748</v>
          </cell>
          <cell r="E87">
            <v>45809</v>
          </cell>
          <cell r="F87">
            <v>3</v>
          </cell>
          <cell r="G87">
            <v>45748</v>
          </cell>
          <cell r="H87">
            <v>1</v>
          </cell>
          <cell r="I87">
            <v>45660</v>
          </cell>
          <cell r="J87">
            <v>300000</v>
          </cell>
          <cell r="K87" t="str">
            <v>EKSKLUSIF</v>
          </cell>
        </row>
        <row r="88">
          <cell r="A88" t="str">
            <v>A3599</v>
          </cell>
          <cell r="B88" t="str">
            <v>HANIFAH RAHMADHANI</v>
          </cell>
          <cell r="C88" t="str">
            <v>DELTA</v>
          </cell>
          <cell r="D88">
            <v>45748</v>
          </cell>
          <cell r="E88">
            <v>45809</v>
          </cell>
          <cell r="F88">
            <v>3</v>
          </cell>
          <cell r="G88">
            <v>45748</v>
          </cell>
          <cell r="H88">
            <v>1</v>
          </cell>
          <cell r="I88">
            <v>45660</v>
          </cell>
          <cell r="J88">
            <v>300000</v>
          </cell>
          <cell r="K88" t="str">
            <v>EKSKLUSIF</v>
          </cell>
        </row>
        <row r="89">
          <cell r="A89" t="str">
            <v>A3826</v>
          </cell>
          <cell r="B89" t="str">
            <v>IRENE INTAN PRADISTA</v>
          </cell>
          <cell r="C89" t="str">
            <v>DELTA</v>
          </cell>
          <cell r="D89">
            <v>45748</v>
          </cell>
          <cell r="E89">
            <v>45809</v>
          </cell>
          <cell r="F89">
            <v>3</v>
          </cell>
          <cell r="G89">
            <v>45748</v>
          </cell>
          <cell r="H89">
            <v>1</v>
          </cell>
          <cell r="I89">
            <v>45660</v>
          </cell>
          <cell r="J89">
            <v>300000</v>
          </cell>
          <cell r="K89" t="str">
            <v>EKSKLUSIF</v>
          </cell>
        </row>
        <row r="90">
          <cell r="A90" t="str">
            <v>A0964</v>
          </cell>
          <cell r="B90" t="str">
            <v>Anisa Desianti Ramadhani</v>
          </cell>
          <cell r="C90" t="str">
            <v>DELTA</v>
          </cell>
          <cell r="D90">
            <v>45748</v>
          </cell>
          <cell r="E90">
            <v>45809</v>
          </cell>
          <cell r="F90">
            <v>3</v>
          </cell>
          <cell r="G90">
            <v>45748</v>
          </cell>
          <cell r="H90">
            <v>1</v>
          </cell>
          <cell r="I90">
            <v>45660</v>
          </cell>
          <cell r="J90">
            <v>300000</v>
          </cell>
          <cell r="K90" t="str">
            <v>EKSKLUSIF</v>
          </cell>
        </row>
        <row r="91">
          <cell r="A91" t="str">
            <v>A4024</v>
          </cell>
          <cell r="B91" t="str">
            <v>FITRIA NURUL</v>
          </cell>
          <cell r="C91" t="str">
            <v>TEMA C2</v>
          </cell>
          <cell r="D91">
            <v>45597</v>
          </cell>
          <cell r="E91">
            <v>45748</v>
          </cell>
          <cell r="F91">
            <v>6</v>
          </cell>
          <cell r="G91">
            <v>45748</v>
          </cell>
          <cell r="H91">
            <v>6</v>
          </cell>
          <cell r="I91">
            <v>45814</v>
          </cell>
          <cell r="J91">
            <v>1600000</v>
          </cell>
          <cell r="K91" t="str">
            <v>EKSKLUSIF</v>
          </cell>
        </row>
        <row r="92">
          <cell r="A92" t="str">
            <v>A4341</v>
          </cell>
          <cell r="B92" t="str">
            <v>RIZA ULHIDAYAH H</v>
          </cell>
          <cell r="C92" t="str">
            <v>TEMA C2</v>
          </cell>
          <cell r="D92">
            <v>45597</v>
          </cell>
          <cell r="E92">
            <v>45748</v>
          </cell>
          <cell r="F92">
            <v>6</v>
          </cell>
          <cell r="G92">
            <v>45748</v>
          </cell>
          <cell r="H92">
            <v>6</v>
          </cell>
          <cell r="I92">
            <v>45814</v>
          </cell>
          <cell r="J92">
            <v>1600000</v>
          </cell>
          <cell r="K92" t="str">
            <v>EKSKLUSIF</v>
          </cell>
        </row>
        <row r="93">
          <cell r="A93" t="str">
            <v>A1638</v>
          </cell>
          <cell r="B93" t="str">
            <v>ERNI DWI WIDYANTI</v>
          </cell>
          <cell r="C93" t="str">
            <v>TEMA C2</v>
          </cell>
          <cell r="D93">
            <v>45597</v>
          </cell>
          <cell r="E93">
            <v>45748</v>
          </cell>
          <cell r="F93">
            <v>6</v>
          </cell>
          <cell r="G93">
            <v>45748</v>
          </cell>
          <cell r="H93">
            <v>6</v>
          </cell>
          <cell r="I93">
            <v>45814</v>
          </cell>
          <cell r="J93">
            <v>1600000</v>
          </cell>
          <cell r="K93" t="str">
            <v>EKSKLUSIF</v>
          </cell>
        </row>
        <row r="94">
          <cell r="A94" t="str">
            <v>A4470</v>
          </cell>
          <cell r="B94" t="str">
            <v>Syarifatul Mukaromah</v>
          </cell>
          <cell r="C94" t="str">
            <v>TEMA C2</v>
          </cell>
          <cell r="D94">
            <v>45658</v>
          </cell>
          <cell r="E94">
            <v>45809</v>
          </cell>
          <cell r="F94">
            <v>6</v>
          </cell>
          <cell r="G94">
            <v>45748</v>
          </cell>
          <cell r="H94">
            <v>4</v>
          </cell>
          <cell r="I94">
            <v>45753</v>
          </cell>
          <cell r="J94">
            <v>400000</v>
          </cell>
          <cell r="K94" t="str">
            <v>EKSKLUSIF</v>
          </cell>
        </row>
        <row r="95">
          <cell r="A95" t="str">
            <v>A2369</v>
          </cell>
          <cell r="B95" t="str">
            <v>ANIS DIANA SARI</v>
          </cell>
          <cell r="C95" t="str">
            <v>TEMA C2</v>
          </cell>
          <cell r="D95">
            <v>45658</v>
          </cell>
          <cell r="E95">
            <v>45809</v>
          </cell>
          <cell r="F95">
            <v>6</v>
          </cell>
          <cell r="G95">
            <v>45748</v>
          </cell>
          <cell r="H95">
            <v>4</v>
          </cell>
          <cell r="I95">
            <v>45753</v>
          </cell>
          <cell r="J95">
            <v>400000</v>
          </cell>
          <cell r="K95" t="str">
            <v>EKSKLUSIF</v>
          </cell>
        </row>
        <row r="96">
          <cell r="A96">
            <v>92347</v>
          </cell>
          <cell r="B96" t="str">
            <v>RAHMAD SABTONO</v>
          </cell>
          <cell r="C96" t="str">
            <v>TEMA C2</v>
          </cell>
          <cell r="D96">
            <v>45658</v>
          </cell>
          <cell r="E96">
            <v>45809</v>
          </cell>
          <cell r="F96">
            <v>6</v>
          </cell>
          <cell r="G96">
            <v>45748</v>
          </cell>
          <cell r="H96">
            <v>4</v>
          </cell>
          <cell r="I96">
            <v>45753</v>
          </cell>
          <cell r="J96">
            <v>400000</v>
          </cell>
          <cell r="K96" t="str">
            <v>EKSKLUSIF</v>
          </cell>
        </row>
        <row r="97">
          <cell r="A97" t="str">
            <v>A0911</v>
          </cell>
          <cell r="B97" t="str">
            <v>ENGELINA GALUH WINDIASARI</v>
          </cell>
          <cell r="C97" t="str">
            <v>TEMA C2</v>
          </cell>
          <cell r="D97">
            <v>45658</v>
          </cell>
          <cell r="E97">
            <v>45809</v>
          </cell>
          <cell r="F97">
            <v>6</v>
          </cell>
          <cell r="G97">
            <v>45748</v>
          </cell>
          <cell r="H97">
            <v>4</v>
          </cell>
          <cell r="I97">
            <v>45753</v>
          </cell>
          <cell r="J97">
            <v>400000</v>
          </cell>
          <cell r="K97" t="str">
            <v>EKSKLUSIF</v>
          </cell>
        </row>
        <row r="98">
          <cell r="A98" t="str">
            <v>A4599</v>
          </cell>
          <cell r="B98" t="str">
            <v>SAIDHA PUTRI</v>
          </cell>
          <cell r="C98" t="str">
            <v>TEMA C2</v>
          </cell>
          <cell r="D98">
            <v>45689</v>
          </cell>
          <cell r="E98">
            <v>45748</v>
          </cell>
          <cell r="F98">
            <v>3</v>
          </cell>
          <cell r="G98">
            <v>45748</v>
          </cell>
          <cell r="H98">
            <v>3</v>
          </cell>
          <cell r="I98">
            <v>45719</v>
          </cell>
          <cell r="J98">
            <v>900000</v>
          </cell>
          <cell r="K98" t="str">
            <v>EKSKLUSIF</v>
          </cell>
        </row>
        <row r="99">
          <cell r="A99" t="str">
            <v>A4287</v>
          </cell>
          <cell r="B99" t="str">
            <v>FARA DHIYA HASFANA</v>
          </cell>
          <cell r="C99" t="str">
            <v>TEMA C2</v>
          </cell>
          <cell r="D99">
            <v>45689</v>
          </cell>
          <cell r="E99">
            <v>45748</v>
          </cell>
          <cell r="F99">
            <v>3</v>
          </cell>
          <cell r="G99">
            <v>45748</v>
          </cell>
          <cell r="H99">
            <v>3</v>
          </cell>
          <cell r="I99">
            <v>45719</v>
          </cell>
          <cell r="J99">
            <v>900000</v>
          </cell>
          <cell r="K99" t="str">
            <v>EKSKLUSIF</v>
          </cell>
        </row>
        <row r="100">
          <cell r="A100" t="str">
            <v>A3305</v>
          </cell>
          <cell r="B100" t="str">
            <v>ARIF NOVIANTO</v>
          </cell>
          <cell r="C100" t="str">
            <v>TEMA C2</v>
          </cell>
          <cell r="D100">
            <v>45689</v>
          </cell>
          <cell r="E100">
            <v>45748</v>
          </cell>
          <cell r="F100">
            <v>3</v>
          </cell>
          <cell r="G100">
            <v>45748</v>
          </cell>
          <cell r="H100">
            <v>3</v>
          </cell>
          <cell r="I100">
            <v>45719</v>
          </cell>
          <cell r="J100">
            <v>900000</v>
          </cell>
          <cell r="K100" t="str">
            <v>EKSKLUSIF</v>
          </cell>
        </row>
        <row r="101">
          <cell r="A101">
            <v>90759</v>
          </cell>
          <cell r="B101" t="str">
            <v>Pertiwi Handayani</v>
          </cell>
          <cell r="C101" t="str">
            <v>TEMA C2</v>
          </cell>
          <cell r="D101">
            <v>45689</v>
          </cell>
          <cell r="E101">
            <v>45839</v>
          </cell>
          <cell r="F101">
            <v>6</v>
          </cell>
          <cell r="G101">
            <v>45748</v>
          </cell>
          <cell r="H101">
            <v>3</v>
          </cell>
          <cell r="I101">
            <v>45722</v>
          </cell>
          <cell r="J101">
            <v>400000</v>
          </cell>
          <cell r="K101" t="str">
            <v>EKSKLUSIF</v>
          </cell>
        </row>
        <row r="102">
          <cell r="A102" t="str">
            <v>A4139</v>
          </cell>
          <cell r="B102" t="str">
            <v>KEYLA REISA IARA</v>
          </cell>
          <cell r="C102" t="str">
            <v>TEMA C3</v>
          </cell>
          <cell r="D102">
            <v>45689</v>
          </cell>
          <cell r="E102">
            <v>45748</v>
          </cell>
          <cell r="F102">
            <v>3</v>
          </cell>
          <cell r="G102">
            <v>45748</v>
          </cell>
          <cell r="H102">
            <v>3</v>
          </cell>
          <cell r="I102">
            <v>45719</v>
          </cell>
          <cell r="J102">
            <v>900000</v>
          </cell>
          <cell r="K102" t="str">
            <v>EKSKLUSIF</v>
          </cell>
        </row>
        <row r="103">
          <cell r="A103" t="str">
            <v>A1244</v>
          </cell>
          <cell r="B103" t="str">
            <v>SHOFIA NOVIANTI</v>
          </cell>
          <cell r="C103" t="str">
            <v>TEMA C2</v>
          </cell>
          <cell r="D103">
            <v>45689</v>
          </cell>
          <cell r="E103">
            <v>45748</v>
          </cell>
          <cell r="F103">
            <v>3</v>
          </cell>
          <cell r="G103">
            <v>45748</v>
          </cell>
          <cell r="H103">
            <v>3</v>
          </cell>
          <cell r="I103">
            <v>45719</v>
          </cell>
          <cell r="J103">
            <v>900000</v>
          </cell>
          <cell r="K103" t="str">
            <v>EKSKLUSIF</v>
          </cell>
        </row>
        <row r="104">
          <cell r="A104" t="str">
            <v>A3333</v>
          </cell>
          <cell r="B104" t="str">
            <v>ZEFANYA HEHAMAHUA</v>
          </cell>
          <cell r="C104" t="str">
            <v>TEMA C2</v>
          </cell>
          <cell r="D104">
            <v>45689</v>
          </cell>
          <cell r="E104">
            <v>45748</v>
          </cell>
          <cell r="F104">
            <v>3</v>
          </cell>
          <cell r="G104">
            <v>45748</v>
          </cell>
          <cell r="H104">
            <v>3</v>
          </cell>
          <cell r="I104">
            <v>45719</v>
          </cell>
          <cell r="J104">
            <v>900000</v>
          </cell>
          <cell r="K104" t="str">
            <v>EKSKLUSIF</v>
          </cell>
        </row>
        <row r="105">
          <cell r="A105" t="str">
            <v>A4273</v>
          </cell>
          <cell r="B105" t="str">
            <v>RUTH TRIS KRISTIANTI</v>
          </cell>
          <cell r="C105" t="str">
            <v>TEMA C2</v>
          </cell>
          <cell r="D105">
            <v>45689</v>
          </cell>
          <cell r="E105">
            <v>45839</v>
          </cell>
          <cell r="F105">
            <v>6</v>
          </cell>
          <cell r="G105">
            <v>45748</v>
          </cell>
          <cell r="H105">
            <v>3</v>
          </cell>
          <cell r="I105">
            <v>45722</v>
          </cell>
          <cell r="J105">
            <v>400000</v>
          </cell>
          <cell r="K105" t="str">
            <v>EKSKLUSIF</v>
          </cell>
        </row>
        <row r="106">
          <cell r="A106" t="str">
            <v>A1059</v>
          </cell>
          <cell r="B106" t="str">
            <v>AZILA ZALWA</v>
          </cell>
          <cell r="C106" t="str">
            <v>TEMA C2</v>
          </cell>
          <cell r="D106">
            <v>45689</v>
          </cell>
          <cell r="E106">
            <v>45748</v>
          </cell>
          <cell r="F106">
            <v>3</v>
          </cell>
          <cell r="G106">
            <v>45748</v>
          </cell>
          <cell r="H106">
            <v>3</v>
          </cell>
          <cell r="I106">
            <v>45719</v>
          </cell>
          <cell r="J106">
            <v>900000</v>
          </cell>
          <cell r="K106" t="str">
            <v>EKSKLUSIF</v>
          </cell>
        </row>
        <row r="107">
          <cell r="A107">
            <v>90118</v>
          </cell>
          <cell r="B107" t="str">
            <v>AGRESITABELA PURNANINGRUM</v>
          </cell>
          <cell r="C107" t="str">
            <v>TEMA C2</v>
          </cell>
          <cell r="D107">
            <v>45717</v>
          </cell>
          <cell r="E107" t="str">
            <v>Agu 2025</v>
          </cell>
          <cell r="F107">
            <v>6</v>
          </cell>
          <cell r="G107">
            <v>45748</v>
          </cell>
          <cell r="H107">
            <v>2</v>
          </cell>
          <cell r="I107">
            <v>45694</v>
          </cell>
          <cell r="J107">
            <v>300000</v>
          </cell>
          <cell r="K107" t="str">
            <v>EKSKLUSIF</v>
          </cell>
        </row>
        <row r="108">
          <cell r="A108" t="str">
            <v>A4363</v>
          </cell>
          <cell r="B108" t="str">
            <v>RINA IKA LESTARI</v>
          </cell>
          <cell r="C108" t="str">
            <v>TEMA C2</v>
          </cell>
          <cell r="D108">
            <v>45717</v>
          </cell>
          <cell r="E108" t="str">
            <v>Mei-25</v>
          </cell>
          <cell r="F108">
            <v>3</v>
          </cell>
          <cell r="G108">
            <v>45748</v>
          </cell>
          <cell r="H108">
            <v>2</v>
          </cell>
          <cell r="I108">
            <v>45691</v>
          </cell>
          <cell r="J108">
            <v>300000</v>
          </cell>
          <cell r="K108" t="str">
            <v>EKSKLUSIF</v>
          </cell>
        </row>
        <row r="109">
          <cell r="A109" t="str">
            <v>A4285</v>
          </cell>
          <cell r="B109" t="str">
            <v>VINO MUJAHIDIN</v>
          </cell>
          <cell r="C109" t="str">
            <v>TEMA C2</v>
          </cell>
          <cell r="D109">
            <v>45717</v>
          </cell>
          <cell r="E109" t="str">
            <v>Mei-25</v>
          </cell>
          <cell r="F109">
            <v>3</v>
          </cell>
          <cell r="G109">
            <v>45748</v>
          </cell>
          <cell r="H109">
            <v>2</v>
          </cell>
          <cell r="I109">
            <v>45691</v>
          </cell>
          <cell r="J109">
            <v>300000</v>
          </cell>
          <cell r="K109" t="str">
            <v>EKSKLUSIF</v>
          </cell>
        </row>
        <row r="110">
          <cell r="A110" t="str">
            <v>A4405</v>
          </cell>
          <cell r="B110" t="str">
            <v>SALWA AYU WIGATI</v>
          </cell>
          <cell r="C110" t="str">
            <v>TEMA C2</v>
          </cell>
          <cell r="D110">
            <v>45717</v>
          </cell>
          <cell r="E110" t="str">
            <v>Agu 2025</v>
          </cell>
          <cell r="F110">
            <v>6</v>
          </cell>
          <cell r="G110">
            <v>45748</v>
          </cell>
          <cell r="H110">
            <v>2</v>
          </cell>
          <cell r="I110">
            <v>45694</v>
          </cell>
          <cell r="J110">
            <v>300000</v>
          </cell>
          <cell r="K110" t="str">
            <v>EKSKLUSIF</v>
          </cell>
        </row>
        <row r="111">
          <cell r="A111" t="str">
            <v>A2702</v>
          </cell>
          <cell r="B111" t="str">
            <v>DILA FITRIANI</v>
          </cell>
          <cell r="C111" t="str">
            <v>TEMA C2</v>
          </cell>
          <cell r="D111">
            <v>45717</v>
          </cell>
          <cell r="E111" t="str">
            <v>Mei-25</v>
          </cell>
          <cell r="F111">
            <v>3</v>
          </cell>
          <cell r="G111">
            <v>45748</v>
          </cell>
          <cell r="H111">
            <v>2</v>
          </cell>
          <cell r="I111">
            <v>45691</v>
          </cell>
          <cell r="J111">
            <v>300000</v>
          </cell>
          <cell r="K111" t="str">
            <v>EKSKLUSIF</v>
          </cell>
        </row>
        <row r="112">
          <cell r="A112" t="str">
            <v>A4680</v>
          </cell>
          <cell r="B112" t="str">
            <v>ALINA KHILMA</v>
          </cell>
          <cell r="C112" t="str">
            <v>TEMA C2</v>
          </cell>
          <cell r="D112">
            <v>45717</v>
          </cell>
          <cell r="E112" t="str">
            <v>Mei-25</v>
          </cell>
          <cell r="F112">
            <v>3</v>
          </cell>
          <cell r="G112">
            <v>45748</v>
          </cell>
          <cell r="H112">
            <v>2</v>
          </cell>
          <cell r="I112">
            <v>45691</v>
          </cell>
          <cell r="J112">
            <v>300000</v>
          </cell>
          <cell r="K112" t="str">
            <v>EKSKLUSIF</v>
          </cell>
        </row>
        <row r="113">
          <cell r="A113" t="str">
            <v>A3070</v>
          </cell>
          <cell r="B113" t="str">
            <v>Azizul Anse</v>
          </cell>
          <cell r="C113" t="str">
            <v>TEMA C2</v>
          </cell>
          <cell r="D113">
            <v>45717</v>
          </cell>
          <cell r="E113" t="str">
            <v>Mei-25</v>
          </cell>
          <cell r="F113">
            <v>3</v>
          </cell>
          <cell r="G113">
            <v>45748</v>
          </cell>
          <cell r="H113">
            <v>2</v>
          </cell>
          <cell r="I113">
            <v>45691</v>
          </cell>
          <cell r="J113">
            <v>300000</v>
          </cell>
          <cell r="K113" t="str">
            <v>EKSKLUSIF</v>
          </cell>
        </row>
        <row r="114">
          <cell r="A114" t="str">
            <v>A1428</v>
          </cell>
          <cell r="B114" t="str">
            <v>RIFKA AYU PRADITA</v>
          </cell>
          <cell r="C114" t="str">
            <v>TEMA C2</v>
          </cell>
          <cell r="D114">
            <v>45748</v>
          </cell>
          <cell r="E114">
            <v>45809</v>
          </cell>
          <cell r="F114">
            <v>3</v>
          </cell>
          <cell r="G114">
            <v>45748</v>
          </cell>
          <cell r="H114">
            <v>1</v>
          </cell>
          <cell r="I114">
            <v>45660</v>
          </cell>
          <cell r="J114">
            <v>300000</v>
          </cell>
          <cell r="K114" t="str">
            <v>EKSKLUSIF</v>
          </cell>
        </row>
        <row r="115">
          <cell r="A115" t="str">
            <v>A3693</v>
          </cell>
          <cell r="B115" t="str">
            <v>LENSE SITOMPUL</v>
          </cell>
          <cell r="C115" t="str">
            <v>TEMA C2</v>
          </cell>
          <cell r="D115">
            <v>45748</v>
          </cell>
          <cell r="E115">
            <v>45809</v>
          </cell>
          <cell r="F115">
            <v>3</v>
          </cell>
          <cell r="G115">
            <v>45748</v>
          </cell>
          <cell r="H115">
            <v>1</v>
          </cell>
          <cell r="I115">
            <v>45660</v>
          </cell>
          <cell r="J115">
            <v>300000</v>
          </cell>
          <cell r="K115" t="str">
            <v>EKSKLUSIF</v>
          </cell>
        </row>
        <row r="116">
          <cell r="A116" t="str">
            <v>A1407</v>
          </cell>
          <cell r="B116" t="str">
            <v>Hardini Komalasari</v>
          </cell>
          <cell r="C116" t="str">
            <v>TEMA C2</v>
          </cell>
          <cell r="D116">
            <v>45748</v>
          </cell>
          <cell r="E116">
            <v>45809</v>
          </cell>
          <cell r="F116">
            <v>3</v>
          </cell>
          <cell r="G116">
            <v>45748</v>
          </cell>
          <cell r="H116">
            <v>1</v>
          </cell>
          <cell r="I116">
            <v>45660</v>
          </cell>
          <cell r="J116">
            <v>300000</v>
          </cell>
          <cell r="K116" t="str">
            <v>EKSKLUSIF</v>
          </cell>
        </row>
        <row r="117">
          <cell r="A117" t="str">
            <v>A4784</v>
          </cell>
          <cell r="B117" t="str">
            <v>ANTONIUS TOTTI PANJI PUSPA ADI</v>
          </cell>
          <cell r="C117" t="str">
            <v>TEMA C2</v>
          </cell>
          <cell r="D117">
            <v>45748</v>
          </cell>
          <cell r="E117">
            <v>45809</v>
          </cell>
          <cell r="F117">
            <v>3</v>
          </cell>
          <cell r="G117">
            <v>45748</v>
          </cell>
          <cell r="H117">
            <v>1</v>
          </cell>
          <cell r="I117">
            <v>45660</v>
          </cell>
          <cell r="J117">
            <v>300000</v>
          </cell>
          <cell r="K117" t="str">
            <v>EKSKLUSIF</v>
          </cell>
        </row>
        <row r="118">
          <cell r="A118" t="str">
            <v>A4845</v>
          </cell>
          <cell r="B118" t="str">
            <v>MUHAMAD HERGI SUPRAYOGI</v>
          </cell>
          <cell r="C118" t="str">
            <v>TEMA C2</v>
          </cell>
          <cell r="D118">
            <v>45748</v>
          </cell>
          <cell r="E118">
            <v>45809</v>
          </cell>
          <cell r="F118">
            <v>3</v>
          </cell>
          <cell r="G118">
            <v>45748</v>
          </cell>
          <cell r="H118">
            <v>1</v>
          </cell>
          <cell r="I118">
            <v>45660</v>
          </cell>
          <cell r="J118">
            <v>300000</v>
          </cell>
          <cell r="K118" t="str">
            <v>EKSKLUSIF</v>
          </cell>
        </row>
        <row r="119">
          <cell r="A119" t="str">
            <v>A3659</v>
          </cell>
          <cell r="B119" t="str">
            <v>ERVINA MARSA AYUNINGTYAS</v>
          </cell>
          <cell r="C119" t="str">
            <v>TEMA C2</v>
          </cell>
          <cell r="D119">
            <v>45748</v>
          </cell>
          <cell r="E119">
            <v>45901</v>
          </cell>
          <cell r="F119">
            <v>6</v>
          </cell>
          <cell r="G119">
            <v>45748</v>
          </cell>
          <cell r="H119">
            <v>1</v>
          </cell>
          <cell r="I119">
            <v>45663</v>
          </cell>
          <cell r="J119">
            <v>300000</v>
          </cell>
          <cell r="K119" t="str">
            <v>EKSKLUSIF</v>
          </cell>
        </row>
        <row r="120">
          <cell r="A120" t="str">
            <v>A4050</v>
          </cell>
          <cell r="B120" t="str">
            <v>DITA PUSPITA SARI</v>
          </cell>
          <cell r="C120" t="str">
            <v>TEMA C2</v>
          </cell>
          <cell r="D120">
            <v>45748</v>
          </cell>
          <cell r="E120">
            <v>45809</v>
          </cell>
          <cell r="F120">
            <v>3</v>
          </cell>
          <cell r="G120">
            <v>45748</v>
          </cell>
          <cell r="H120">
            <v>1</v>
          </cell>
          <cell r="I120">
            <v>45660</v>
          </cell>
          <cell r="J120">
            <v>300000</v>
          </cell>
          <cell r="K120" t="str">
            <v>EKSKLUSIF</v>
          </cell>
        </row>
        <row r="121">
          <cell r="A121" t="str">
            <v>A0105</v>
          </cell>
          <cell r="B121" t="str">
            <v>SANDA IRIANTO</v>
          </cell>
          <cell r="C121" t="str">
            <v>TEMA C2</v>
          </cell>
          <cell r="D121">
            <v>45748</v>
          </cell>
          <cell r="E121">
            <v>45809</v>
          </cell>
          <cell r="F121">
            <v>3</v>
          </cell>
          <cell r="G121">
            <v>45748</v>
          </cell>
          <cell r="H121">
            <v>1</v>
          </cell>
          <cell r="I121">
            <v>45660</v>
          </cell>
          <cell r="J121">
            <v>300000</v>
          </cell>
          <cell r="K121" t="str">
            <v>EKSKLUSIF</v>
          </cell>
        </row>
        <row r="122">
          <cell r="A122" t="str">
            <v>A0786</v>
          </cell>
          <cell r="B122" t="str">
            <v>Arya Ardiansah</v>
          </cell>
          <cell r="C122" t="str">
            <v>TEMA C2</v>
          </cell>
          <cell r="D122">
            <v>45748</v>
          </cell>
          <cell r="E122">
            <v>45809</v>
          </cell>
          <cell r="F122">
            <v>3</v>
          </cell>
          <cell r="G122">
            <v>45748</v>
          </cell>
          <cell r="H122">
            <v>1</v>
          </cell>
          <cell r="I122">
            <v>45660</v>
          </cell>
          <cell r="J122">
            <v>300000</v>
          </cell>
          <cell r="K122" t="str">
            <v>EKSKLUSIF</v>
          </cell>
        </row>
        <row r="123">
          <cell r="A123" t="str">
            <v>A4856</v>
          </cell>
          <cell r="B123" t="str">
            <v>BETI INDRI JULIANTI</v>
          </cell>
          <cell r="C123" t="str">
            <v>TEMA C2</v>
          </cell>
          <cell r="D123">
            <v>45748</v>
          </cell>
          <cell r="E123">
            <v>45901</v>
          </cell>
          <cell r="F123">
            <v>6</v>
          </cell>
          <cell r="G123">
            <v>45748</v>
          </cell>
          <cell r="H123">
            <v>1</v>
          </cell>
          <cell r="I123">
            <v>45663</v>
          </cell>
          <cell r="J123">
            <v>300000</v>
          </cell>
          <cell r="K123" t="str">
            <v>EKSKLUSIF</v>
          </cell>
        </row>
        <row r="124">
          <cell r="A124" t="str">
            <v>A4842</v>
          </cell>
          <cell r="B124" t="str">
            <v>WIDYA PURNA PUTRI INSANI</v>
          </cell>
          <cell r="C124" t="str">
            <v>TEMA C2</v>
          </cell>
          <cell r="D124">
            <v>45748</v>
          </cell>
          <cell r="E124">
            <v>45809</v>
          </cell>
          <cell r="F124">
            <v>3</v>
          </cell>
          <cell r="G124">
            <v>45748</v>
          </cell>
          <cell r="H124">
            <v>1</v>
          </cell>
          <cell r="I124">
            <v>45660</v>
          </cell>
          <cell r="J124">
            <v>300000</v>
          </cell>
          <cell r="K124" t="str">
            <v>EKSKLUSIF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A C2 (2)"/>
      <sheetName val="DELTA"/>
      <sheetName val="TEMA C1"/>
      <sheetName val="Sheet6"/>
      <sheetName val="Sheet7"/>
      <sheetName val="TEMA C2"/>
      <sheetName val="TEMA C3"/>
      <sheetName val="TEMA HAJI"/>
      <sheetName val="PD"/>
      <sheetName val="AAV"/>
      <sheetName val="GC"/>
      <sheetName val="RVO"/>
      <sheetName val="SBPV"/>
      <sheetName val="AKTIF"/>
      <sheetName val="DATABASE"/>
      <sheetName val="EKS"/>
      <sheetName val="Sheet1"/>
      <sheetName val="NEW DATABASE"/>
      <sheetName val="KURANG"/>
      <sheetName val="Sheet2"/>
      <sheetName val="Sheet3"/>
      <sheetName val="Sheet8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A1" t="str">
            <v>NPK</v>
          </cell>
          <cell r="B1" t="str">
            <v>NAMA</v>
          </cell>
          <cell r="C1" t="str">
            <v>POSISI</v>
          </cell>
          <cell r="D1" t="str">
            <v>START</v>
          </cell>
          <cell r="E1" t="str">
            <v>FINISH</v>
          </cell>
          <cell r="F1" t="str">
            <v>PERIODE</v>
          </cell>
          <cell r="G1" t="str">
            <v>BULAN INI</v>
          </cell>
          <cell r="H1" t="str">
            <v>BULAN BERJALAN</v>
          </cell>
          <cell r="I1" t="str">
            <v>BULAN EKSLUSIF</v>
          </cell>
          <cell r="J1" t="str">
            <v>RUPIAH</v>
          </cell>
          <cell r="K1">
            <v>0</v>
          </cell>
        </row>
        <row r="2">
          <cell r="A2" t="str">
            <v>A2615</v>
          </cell>
          <cell r="B2" t="str">
            <v>Novita Langkai</v>
          </cell>
          <cell r="C2" t="str">
            <v>AAV</v>
          </cell>
          <cell r="D2">
            <v>45689</v>
          </cell>
          <cell r="E2">
            <v>45839</v>
          </cell>
          <cell r="F2">
            <v>6</v>
          </cell>
          <cell r="G2" t="str">
            <v>Mei-25</v>
          </cell>
          <cell r="H2">
            <v>4</v>
          </cell>
          <cell r="I2">
            <v>45753</v>
          </cell>
          <cell r="J2">
            <v>400000</v>
          </cell>
          <cell r="K2" t="str">
            <v>EKSKLUSIF</v>
          </cell>
        </row>
        <row r="3">
          <cell r="A3" t="str">
            <v>A0349</v>
          </cell>
          <cell r="B3" t="str">
            <v>Ahmad Zainal Arifin</v>
          </cell>
          <cell r="C3" t="str">
            <v>AAV</v>
          </cell>
          <cell r="D3">
            <v>45717</v>
          </cell>
          <cell r="E3" t="str">
            <v>Agu 2025</v>
          </cell>
          <cell r="F3">
            <v>6</v>
          </cell>
          <cell r="G3" t="str">
            <v>Mei-25</v>
          </cell>
          <cell r="H3">
            <v>3</v>
          </cell>
          <cell r="I3">
            <v>45722</v>
          </cell>
          <cell r="J3">
            <v>400000</v>
          </cell>
          <cell r="K3" t="str">
            <v>EKSKLUSIF</v>
          </cell>
        </row>
        <row r="4">
          <cell r="A4" t="str">
            <v>A2873</v>
          </cell>
          <cell r="B4" t="str">
            <v>CHRISTOPHER LAKSAWANA</v>
          </cell>
          <cell r="C4" t="str">
            <v>AAV</v>
          </cell>
          <cell r="D4">
            <v>45717</v>
          </cell>
          <cell r="E4" t="str">
            <v>Agu 2025</v>
          </cell>
          <cell r="F4">
            <v>6</v>
          </cell>
          <cell r="G4" t="str">
            <v>Mei-25</v>
          </cell>
          <cell r="H4">
            <v>3</v>
          </cell>
          <cell r="I4">
            <v>45722</v>
          </cell>
          <cell r="J4">
            <v>400000</v>
          </cell>
          <cell r="K4" t="str">
            <v>EKSKLUSIF</v>
          </cell>
        </row>
        <row r="5">
          <cell r="A5" t="str">
            <v>A2066</v>
          </cell>
          <cell r="B5" t="str">
            <v>YULIANT EFENDI</v>
          </cell>
          <cell r="C5" t="str">
            <v>AAV</v>
          </cell>
          <cell r="D5">
            <v>45748</v>
          </cell>
          <cell r="E5">
            <v>45901</v>
          </cell>
          <cell r="F5">
            <v>6</v>
          </cell>
          <cell r="G5" t="str">
            <v>Mei-25</v>
          </cell>
          <cell r="H5">
            <v>2</v>
          </cell>
          <cell r="I5">
            <v>45694</v>
          </cell>
          <cell r="J5">
            <v>300000</v>
          </cell>
          <cell r="K5" t="str">
            <v>EKSKLUSIF</v>
          </cell>
        </row>
        <row r="6">
          <cell r="A6" t="str">
            <v>A2924</v>
          </cell>
          <cell r="B6" t="str">
            <v>IRA EVELIN SIHALOHO</v>
          </cell>
          <cell r="C6" t="str">
            <v>SBPV</v>
          </cell>
          <cell r="D6" t="str">
            <v>Des 2024</v>
          </cell>
          <cell r="E6" t="str">
            <v>Mei 2025</v>
          </cell>
          <cell r="F6">
            <v>6</v>
          </cell>
          <cell r="G6" t="str">
            <v>Mei-25</v>
          </cell>
          <cell r="H6">
            <v>6</v>
          </cell>
          <cell r="I6">
            <v>45814</v>
          </cell>
          <cell r="J6">
            <v>1600000</v>
          </cell>
          <cell r="K6" t="str">
            <v>EKSKLUSIF</v>
          </cell>
        </row>
        <row r="7">
          <cell r="A7" t="str">
            <v>A1971</v>
          </cell>
          <cell r="B7" t="str">
            <v>ANGGI BEATRIKS SERAN</v>
          </cell>
          <cell r="C7" t="str">
            <v>SBPV</v>
          </cell>
          <cell r="D7">
            <v>45748</v>
          </cell>
          <cell r="E7">
            <v>45901</v>
          </cell>
          <cell r="F7">
            <v>6</v>
          </cell>
          <cell r="G7" t="str">
            <v>Mei-25</v>
          </cell>
          <cell r="H7">
            <v>2</v>
          </cell>
          <cell r="I7">
            <v>45694</v>
          </cell>
          <cell r="J7">
            <v>300000</v>
          </cell>
          <cell r="K7" t="str">
            <v>EKSKLUSIF</v>
          </cell>
        </row>
        <row r="8">
          <cell r="A8" t="str">
            <v>A2001</v>
          </cell>
          <cell r="B8" t="str">
            <v>M MENTARI GAGAT RAYNA</v>
          </cell>
          <cell r="C8" t="str">
            <v>SBPV</v>
          </cell>
          <cell r="D8">
            <v>45748</v>
          </cell>
          <cell r="E8">
            <v>45901</v>
          </cell>
          <cell r="F8">
            <v>6</v>
          </cell>
          <cell r="G8" t="str">
            <v>Mei-25</v>
          </cell>
          <cell r="H8">
            <v>2</v>
          </cell>
          <cell r="I8">
            <v>45694</v>
          </cell>
          <cell r="J8">
            <v>300000</v>
          </cell>
          <cell r="K8" t="str">
            <v>EKSKLUSIF</v>
          </cell>
        </row>
        <row r="9">
          <cell r="A9" t="str">
            <v>A2383</v>
          </cell>
          <cell r="B9" t="str">
            <v>RYSMA NUR HIDAYAH</v>
          </cell>
          <cell r="C9" t="str">
            <v>SBPV</v>
          </cell>
          <cell r="D9">
            <v>45748</v>
          </cell>
          <cell r="E9">
            <v>45901</v>
          </cell>
          <cell r="F9">
            <v>6</v>
          </cell>
          <cell r="G9" t="str">
            <v>Mei-25</v>
          </cell>
          <cell r="H9">
            <v>2</v>
          </cell>
          <cell r="I9">
            <v>45694</v>
          </cell>
          <cell r="J9">
            <v>300000</v>
          </cell>
          <cell r="K9" t="str">
            <v>EKSKLUSIF</v>
          </cell>
        </row>
        <row r="10">
          <cell r="A10">
            <v>92175</v>
          </cell>
          <cell r="B10" t="str">
            <v>AYU AMELIA RESANTI</v>
          </cell>
          <cell r="C10" t="str">
            <v>SBPV</v>
          </cell>
          <cell r="D10" t="str">
            <v>Mei 2025</v>
          </cell>
          <cell r="E10" t="str">
            <v>Okt  2025</v>
          </cell>
          <cell r="F10">
            <v>6</v>
          </cell>
          <cell r="G10" t="str">
            <v>Mei-25</v>
          </cell>
          <cell r="H10">
            <v>1</v>
          </cell>
          <cell r="I10">
            <v>45663</v>
          </cell>
          <cell r="J10">
            <v>300000</v>
          </cell>
          <cell r="K10" t="str">
            <v>EKSKLUSIF</v>
          </cell>
        </row>
        <row r="11">
          <cell r="A11" t="str">
            <v>A3180</v>
          </cell>
          <cell r="B11" t="str">
            <v>Clara Osa Diprastiwi</v>
          </cell>
          <cell r="C11" t="str">
            <v>RVO</v>
          </cell>
          <cell r="D11">
            <v>45689</v>
          </cell>
          <cell r="E11">
            <v>45839</v>
          </cell>
          <cell r="F11">
            <v>6</v>
          </cell>
          <cell r="G11" t="str">
            <v>Mei-25</v>
          </cell>
          <cell r="H11">
            <v>4</v>
          </cell>
          <cell r="I11">
            <v>45753</v>
          </cell>
          <cell r="J11">
            <v>400000</v>
          </cell>
          <cell r="K11" t="str">
            <v>EKSKLUSIF</v>
          </cell>
        </row>
        <row r="12">
          <cell r="A12">
            <v>90317</v>
          </cell>
          <cell r="B12" t="str">
            <v>FILBERT SANCHIA FERDIANSAH MODOK</v>
          </cell>
          <cell r="C12" t="str">
            <v>RVO</v>
          </cell>
          <cell r="D12">
            <v>45689</v>
          </cell>
          <cell r="E12">
            <v>45839</v>
          </cell>
          <cell r="F12">
            <v>6</v>
          </cell>
          <cell r="G12" t="str">
            <v>Mei-25</v>
          </cell>
          <cell r="H12">
            <v>4</v>
          </cell>
          <cell r="I12">
            <v>45753</v>
          </cell>
          <cell r="J12">
            <v>400000</v>
          </cell>
          <cell r="K12" t="str">
            <v>EKSKLUSIF</v>
          </cell>
        </row>
        <row r="13">
          <cell r="A13" t="str">
            <v>A2396</v>
          </cell>
          <cell r="B13" t="str">
            <v>Ilyas Fahmi</v>
          </cell>
          <cell r="C13" t="str">
            <v>RVO</v>
          </cell>
          <cell r="D13">
            <v>45689</v>
          </cell>
          <cell r="E13">
            <v>45839</v>
          </cell>
          <cell r="F13">
            <v>6</v>
          </cell>
          <cell r="G13" t="str">
            <v>Mei-25</v>
          </cell>
          <cell r="H13">
            <v>4</v>
          </cell>
          <cell r="I13">
            <v>45753</v>
          </cell>
          <cell r="J13">
            <v>400000</v>
          </cell>
          <cell r="K13" t="str">
            <v>EKSKLUSIF</v>
          </cell>
        </row>
        <row r="14">
          <cell r="A14" t="str">
            <v>A1952</v>
          </cell>
          <cell r="B14" t="str">
            <v>LAURENSIUS AXEL RADITYA PRADANA</v>
          </cell>
          <cell r="C14" t="str">
            <v>RVO</v>
          </cell>
          <cell r="D14">
            <v>45717</v>
          </cell>
          <cell r="E14" t="str">
            <v>Agu 2025</v>
          </cell>
          <cell r="F14">
            <v>6</v>
          </cell>
          <cell r="G14" t="str">
            <v>Mei-25</v>
          </cell>
          <cell r="H14">
            <v>3</v>
          </cell>
          <cell r="I14">
            <v>45722</v>
          </cell>
          <cell r="J14">
            <v>400000</v>
          </cell>
          <cell r="K14" t="str">
            <v>EKSKLUSIF</v>
          </cell>
        </row>
        <row r="15">
          <cell r="A15" t="str">
            <v>A0799</v>
          </cell>
          <cell r="B15" t="str">
            <v>VIVI RIZQI HAPSARI</v>
          </cell>
          <cell r="C15" t="str">
            <v>RVO</v>
          </cell>
          <cell r="D15">
            <v>45717</v>
          </cell>
          <cell r="E15" t="str">
            <v>Agu 2025</v>
          </cell>
          <cell r="F15">
            <v>6</v>
          </cell>
          <cell r="G15" t="str">
            <v>Mei-25</v>
          </cell>
          <cell r="H15">
            <v>3</v>
          </cell>
          <cell r="I15">
            <v>45722</v>
          </cell>
          <cell r="J15">
            <v>400000</v>
          </cell>
          <cell r="K15" t="str">
            <v>EKSKLUSIF</v>
          </cell>
        </row>
        <row r="16">
          <cell r="A16" t="str">
            <v>A0155</v>
          </cell>
          <cell r="B16" t="str">
            <v>Raymon Piterz Godlieb</v>
          </cell>
          <cell r="C16" t="str">
            <v>RVO</v>
          </cell>
          <cell r="D16">
            <v>45748</v>
          </cell>
          <cell r="E16">
            <v>45901</v>
          </cell>
          <cell r="F16">
            <v>6</v>
          </cell>
          <cell r="G16" t="str">
            <v>Mei-25</v>
          </cell>
          <cell r="H16">
            <v>2</v>
          </cell>
          <cell r="I16">
            <v>45694</v>
          </cell>
          <cell r="J16">
            <v>300000</v>
          </cell>
          <cell r="K16" t="str">
            <v>EKSKLUSIF</v>
          </cell>
        </row>
        <row r="17">
          <cell r="A17" t="str">
            <v>A3442</v>
          </cell>
          <cell r="B17" t="str">
            <v>Irfan Febriyantoro</v>
          </cell>
          <cell r="C17" t="str">
            <v>RVO</v>
          </cell>
          <cell r="D17">
            <v>45748</v>
          </cell>
          <cell r="E17">
            <v>45901</v>
          </cell>
          <cell r="F17">
            <v>6</v>
          </cell>
          <cell r="G17" t="str">
            <v>Mei-25</v>
          </cell>
          <cell r="H17">
            <v>2</v>
          </cell>
          <cell r="I17">
            <v>45694</v>
          </cell>
          <cell r="J17">
            <v>300000</v>
          </cell>
          <cell r="K17" t="str">
            <v>EKSKLUSIF</v>
          </cell>
        </row>
        <row r="18">
          <cell r="A18">
            <v>90613</v>
          </cell>
          <cell r="B18" t="str">
            <v>JOHAN AIMAN RAIS</v>
          </cell>
          <cell r="C18" t="str">
            <v>RVO</v>
          </cell>
          <cell r="D18">
            <v>45748</v>
          </cell>
          <cell r="E18">
            <v>45809</v>
          </cell>
          <cell r="F18">
            <v>3</v>
          </cell>
          <cell r="G18" t="str">
            <v>Mei-25</v>
          </cell>
          <cell r="H18">
            <v>2</v>
          </cell>
          <cell r="I18">
            <v>45691</v>
          </cell>
          <cell r="J18">
            <v>300000</v>
          </cell>
          <cell r="K18" t="str">
            <v>EKSKLUSIF</v>
          </cell>
        </row>
        <row r="19">
          <cell r="A19" t="str">
            <v>A0072</v>
          </cell>
          <cell r="B19" t="str">
            <v>Rahmad Dwi Adrian</v>
          </cell>
          <cell r="C19" t="str">
            <v>RVO</v>
          </cell>
          <cell r="D19">
            <v>45748</v>
          </cell>
          <cell r="E19">
            <v>45901</v>
          </cell>
          <cell r="F19">
            <v>6</v>
          </cell>
          <cell r="G19" t="str">
            <v>Mei-25</v>
          </cell>
          <cell r="H19">
            <v>2</v>
          </cell>
          <cell r="I19">
            <v>45694</v>
          </cell>
          <cell r="J19">
            <v>300000</v>
          </cell>
          <cell r="K19" t="str">
            <v>EKSKLUSIF</v>
          </cell>
        </row>
        <row r="20">
          <cell r="A20" t="str">
            <v>A3437</v>
          </cell>
          <cell r="B20" t="str">
            <v>Yohana Claudia</v>
          </cell>
          <cell r="C20" t="str">
            <v>RVO</v>
          </cell>
          <cell r="D20">
            <v>45748</v>
          </cell>
          <cell r="E20">
            <v>45901</v>
          </cell>
          <cell r="F20">
            <v>6</v>
          </cell>
          <cell r="G20" t="str">
            <v>Mei-25</v>
          </cell>
          <cell r="H20">
            <v>2</v>
          </cell>
          <cell r="I20">
            <v>45694</v>
          </cell>
          <cell r="J20">
            <v>300000</v>
          </cell>
          <cell r="K20" t="str">
            <v>EKSKLUSIF</v>
          </cell>
        </row>
        <row r="21">
          <cell r="A21" t="str">
            <v>A3436</v>
          </cell>
          <cell r="B21" t="str">
            <v>Anita Kristiana Laia</v>
          </cell>
          <cell r="C21" t="str">
            <v>RVO</v>
          </cell>
          <cell r="D21">
            <v>45748</v>
          </cell>
          <cell r="E21">
            <v>45901</v>
          </cell>
          <cell r="F21">
            <v>6</v>
          </cell>
          <cell r="G21" t="str">
            <v>Mei-25</v>
          </cell>
          <cell r="H21">
            <v>2</v>
          </cell>
          <cell r="I21">
            <v>45694</v>
          </cell>
          <cell r="J21">
            <v>300000</v>
          </cell>
          <cell r="K21" t="str">
            <v>EKSKLUSIF</v>
          </cell>
        </row>
        <row r="22">
          <cell r="A22" t="str">
            <v>A0137</v>
          </cell>
          <cell r="B22" t="str">
            <v>Dhian karunia</v>
          </cell>
          <cell r="C22" t="str">
            <v>RVO</v>
          </cell>
          <cell r="D22" t="str">
            <v>Mei 2025</v>
          </cell>
          <cell r="E22" t="str">
            <v>Okt 2025</v>
          </cell>
          <cell r="F22">
            <v>6</v>
          </cell>
          <cell r="G22" t="str">
            <v>Mei-25</v>
          </cell>
          <cell r="H22">
            <v>1</v>
          </cell>
          <cell r="I22">
            <v>45663</v>
          </cell>
          <cell r="J22">
            <v>300000</v>
          </cell>
          <cell r="K22" t="str">
            <v>EKSKLUSIF</v>
          </cell>
        </row>
        <row r="23">
          <cell r="A23" t="str">
            <v>A3576</v>
          </cell>
          <cell r="B23" t="str">
            <v>YONATAN ADI SAPUTRO</v>
          </cell>
          <cell r="C23" t="str">
            <v>RVO</v>
          </cell>
          <cell r="D23" t="str">
            <v>Mei 2025</v>
          </cell>
          <cell r="E23" t="str">
            <v>Okt 2025</v>
          </cell>
          <cell r="F23">
            <v>6</v>
          </cell>
          <cell r="G23" t="str">
            <v>Mei-25</v>
          </cell>
          <cell r="H23">
            <v>1</v>
          </cell>
          <cell r="I23">
            <v>45663</v>
          </cell>
          <cell r="J23">
            <v>300000</v>
          </cell>
          <cell r="K23" t="str">
            <v>EKSKLUSIF</v>
          </cell>
        </row>
        <row r="24">
          <cell r="A24">
            <v>90453</v>
          </cell>
          <cell r="B24" t="str">
            <v>SHERLY HAPSARI</v>
          </cell>
          <cell r="C24" t="str">
            <v>RVO</v>
          </cell>
          <cell r="D24" t="str">
            <v>Mei 2025</v>
          </cell>
          <cell r="E24">
            <v>45839</v>
          </cell>
          <cell r="F24">
            <v>3</v>
          </cell>
          <cell r="G24" t="str">
            <v>Mei-25</v>
          </cell>
          <cell r="H24">
            <v>1</v>
          </cell>
          <cell r="I24">
            <v>45660</v>
          </cell>
          <cell r="J24">
            <v>300000</v>
          </cell>
          <cell r="K24" t="str">
            <v>EKSKLUSIF</v>
          </cell>
        </row>
        <row r="25">
          <cell r="A25">
            <v>92709</v>
          </cell>
          <cell r="B25" t="str">
            <v xml:space="preserve">Dany Ahmad Farrastio </v>
          </cell>
          <cell r="C25" t="str">
            <v>RVO</v>
          </cell>
          <cell r="D25" t="str">
            <v>Mei 2025</v>
          </cell>
          <cell r="E25" t="str">
            <v>Okt 2025</v>
          </cell>
          <cell r="F25">
            <v>6</v>
          </cell>
          <cell r="G25" t="str">
            <v>Mei-25</v>
          </cell>
          <cell r="H25">
            <v>1</v>
          </cell>
          <cell r="I25">
            <v>45663</v>
          </cell>
          <cell r="J25">
            <v>300000</v>
          </cell>
          <cell r="K25" t="str">
            <v>EKSKLUSIF</v>
          </cell>
        </row>
        <row r="26">
          <cell r="A26">
            <v>92000</v>
          </cell>
          <cell r="B26" t="str">
            <v>ACHMAD KURNIAWAN</v>
          </cell>
          <cell r="C26" t="str">
            <v>RVO</v>
          </cell>
          <cell r="D26" t="str">
            <v>Mei 2025</v>
          </cell>
          <cell r="E26">
            <v>45839</v>
          </cell>
          <cell r="F26">
            <v>3</v>
          </cell>
          <cell r="G26" t="str">
            <v>Mei-25</v>
          </cell>
          <cell r="H26">
            <v>1</v>
          </cell>
          <cell r="I26">
            <v>45660</v>
          </cell>
          <cell r="J26">
            <v>300000</v>
          </cell>
          <cell r="K26" t="str">
            <v>EKSKLUSIF</v>
          </cell>
        </row>
        <row r="27">
          <cell r="A27" t="str">
            <v>A1360</v>
          </cell>
          <cell r="B27" t="str">
            <v>NURPUTRANTO LAKSONO</v>
          </cell>
          <cell r="C27" t="str">
            <v>DELTA</v>
          </cell>
          <cell r="D27">
            <v>45717</v>
          </cell>
          <cell r="E27" t="str">
            <v>Mei 2025</v>
          </cell>
          <cell r="F27">
            <v>3</v>
          </cell>
          <cell r="G27" t="str">
            <v>Mei-25</v>
          </cell>
          <cell r="H27">
            <v>3</v>
          </cell>
          <cell r="I27">
            <v>45719</v>
          </cell>
          <cell r="J27">
            <v>900000</v>
          </cell>
          <cell r="K27" t="str">
            <v>EKSKLUSIF</v>
          </cell>
        </row>
        <row r="28">
          <cell r="A28" t="str">
            <v>A3833</v>
          </cell>
          <cell r="B28" t="str">
            <v>MUHAMMAD SUBHAN</v>
          </cell>
          <cell r="C28" t="str">
            <v>DELTA</v>
          </cell>
          <cell r="D28">
            <v>45717</v>
          </cell>
          <cell r="E28" t="str">
            <v>Mei 2025</v>
          </cell>
          <cell r="F28">
            <v>3</v>
          </cell>
          <cell r="G28" t="str">
            <v>Mei-25</v>
          </cell>
          <cell r="H28">
            <v>3</v>
          </cell>
          <cell r="I28">
            <v>45719</v>
          </cell>
          <cell r="J28">
            <v>900000</v>
          </cell>
          <cell r="K28" t="str">
            <v>EKSKLUSIF</v>
          </cell>
        </row>
        <row r="29">
          <cell r="A29">
            <v>92539</v>
          </cell>
          <cell r="B29" t="str">
            <v>ROSIANA</v>
          </cell>
          <cell r="C29" t="str">
            <v>DELTA</v>
          </cell>
          <cell r="D29">
            <v>45717</v>
          </cell>
          <cell r="E29" t="str">
            <v>Mei 2025</v>
          </cell>
          <cell r="F29">
            <v>3</v>
          </cell>
          <cell r="G29" t="str">
            <v>Mei-25</v>
          </cell>
          <cell r="H29">
            <v>3</v>
          </cell>
          <cell r="I29">
            <v>45719</v>
          </cell>
          <cell r="J29">
            <v>900000</v>
          </cell>
          <cell r="K29" t="str">
            <v>EKSKLUSIF</v>
          </cell>
        </row>
        <row r="30">
          <cell r="A30" t="str">
            <v>A0745</v>
          </cell>
          <cell r="B30" t="str">
            <v>ANE MELISA MURNI</v>
          </cell>
          <cell r="C30" t="str">
            <v>DELTA</v>
          </cell>
          <cell r="D30">
            <v>45717</v>
          </cell>
          <cell r="E30" t="str">
            <v>Mei 2025</v>
          </cell>
          <cell r="F30">
            <v>3</v>
          </cell>
          <cell r="G30" t="str">
            <v>Mei-25</v>
          </cell>
          <cell r="H30">
            <v>3</v>
          </cell>
          <cell r="I30">
            <v>45719</v>
          </cell>
          <cell r="J30">
            <v>900000</v>
          </cell>
          <cell r="K30" t="str">
            <v>EKSKLUSIF</v>
          </cell>
        </row>
        <row r="31">
          <cell r="A31" t="str">
            <v>A0725</v>
          </cell>
          <cell r="B31" t="str">
            <v>NUR KHASANAH</v>
          </cell>
          <cell r="C31" t="str">
            <v>DELTA</v>
          </cell>
          <cell r="D31">
            <v>45717</v>
          </cell>
          <cell r="E31" t="str">
            <v>Mei 2025</v>
          </cell>
          <cell r="F31">
            <v>3</v>
          </cell>
          <cell r="G31" t="str">
            <v>Mei-25</v>
          </cell>
          <cell r="H31">
            <v>3</v>
          </cell>
          <cell r="I31">
            <v>45719</v>
          </cell>
          <cell r="J31">
            <v>900000</v>
          </cell>
          <cell r="K31" t="str">
            <v>EKSKLUSIF</v>
          </cell>
        </row>
        <row r="32">
          <cell r="A32" t="str">
            <v>A3785</v>
          </cell>
          <cell r="B32" t="str">
            <v>MUHAMMAD DAFA FEBRIANSYAH</v>
          </cell>
          <cell r="C32" t="str">
            <v>DELTA</v>
          </cell>
          <cell r="D32">
            <v>45717</v>
          </cell>
          <cell r="E32" t="str">
            <v>Mei 2025</v>
          </cell>
          <cell r="F32">
            <v>3</v>
          </cell>
          <cell r="G32" t="str">
            <v>Mei-25</v>
          </cell>
          <cell r="H32">
            <v>3</v>
          </cell>
          <cell r="I32">
            <v>45719</v>
          </cell>
          <cell r="J32">
            <v>900000</v>
          </cell>
          <cell r="K32" t="str">
            <v>EKSKLUSIF</v>
          </cell>
        </row>
        <row r="33">
          <cell r="A33" t="str">
            <v>A1349</v>
          </cell>
          <cell r="B33" t="str">
            <v>TISA NORSARI</v>
          </cell>
          <cell r="C33" t="str">
            <v>DELTA</v>
          </cell>
          <cell r="D33">
            <v>45717</v>
          </cell>
          <cell r="E33" t="str">
            <v>Mei 2025</v>
          </cell>
          <cell r="F33">
            <v>3</v>
          </cell>
          <cell r="G33" t="str">
            <v>Mei-25</v>
          </cell>
          <cell r="H33">
            <v>3</v>
          </cell>
          <cell r="I33">
            <v>45719</v>
          </cell>
          <cell r="J33">
            <v>900000</v>
          </cell>
          <cell r="K33" t="str">
            <v>EKSKLUSIF</v>
          </cell>
        </row>
        <row r="34">
          <cell r="A34" t="str">
            <v>A1651</v>
          </cell>
          <cell r="B34" t="str">
            <v>NUR ROMADANI F</v>
          </cell>
          <cell r="C34" t="str">
            <v>DELTA</v>
          </cell>
          <cell r="D34">
            <v>45717</v>
          </cell>
          <cell r="E34" t="str">
            <v>Mei 2025</v>
          </cell>
          <cell r="F34">
            <v>3</v>
          </cell>
          <cell r="G34" t="str">
            <v>Mei-25</v>
          </cell>
          <cell r="H34">
            <v>3</v>
          </cell>
          <cell r="I34">
            <v>45719</v>
          </cell>
          <cell r="J34">
            <v>900000</v>
          </cell>
          <cell r="K34" t="str">
            <v>EKSKLUSIF</v>
          </cell>
        </row>
        <row r="35">
          <cell r="A35" t="str">
            <v>A3476</v>
          </cell>
          <cell r="B35" t="str">
            <v>PRILLA IMADIANA FAJRIN</v>
          </cell>
          <cell r="C35" t="str">
            <v>DELTA</v>
          </cell>
          <cell r="D35">
            <v>45717</v>
          </cell>
          <cell r="E35" t="str">
            <v>Mei 2025</v>
          </cell>
          <cell r="F35">
            <v>3</v>
          </cell>
          <cell r="G35" t="str">
            <v>Mei-25</v>
          </cell>
          <cell r="H35">
            <v>3</v>
          </cell>
          <cell r="I35">
            <v>45719</v>
          </cell>
          <cell r="J35">
            <v>900000</v>
          </cell>
          <cell r="K35" t="str">
            <v>EKSKLUSIF</v>
          </cell>
        </row>
        <row r="36">
          <cell r="A36" t="str">
            <v>A3218</v>
          </cell>
          <cell r="B36" t="str">
            <v>Irma Sembiring</v>
          </cell>
          <cell r="C36" t="str">
            <v>DELTA</v>
          </cell>
          <cell r="D36">
            <v>45717</v>
          </cell>
          <cell r="E36" t="str">
            <v>Mei 2025</v>
          </cell>
          <cell r="F36">
            <v>3</v>
          </cell>
          <cell r="G36" t="str">
            <v>Mei-25</v>
          </cell>
          <cell r="H36">
            <v>3</v>
          </cell>
          <cell r="I36">
            <v>45719</v>
          </cell>
          <cell r="J36">
            <v>900000</v>
          </cell>
          <cell r="K36" t="str">
            <v>EKSKLUSIF</v>
          </cell>
        </row>
        <row r="37">
          <cell r="A37" t="str">
            <v>A2320</v>
          </cell>
          <cell r="B37" t="str">
            <v>Margarita Polly</v>
          </cell>
          <cell r="C37" t="str">
            <v>DELTA</v>
          </cell>
          <cell r="D37">
            <v>45717</v>
          </cell>
          <cell r="E37" t="str">
            <v>Mei 2025</v>
          </cell>
          <cell r="F37">
            <v>3</v>
          </cell>
          <cell r="G37" t="str">
            <v>Mei-25</v>
          </cell>
          <cell r="H37">
            <v>3</v>
          </cell>
          <cell r="I37">
            <v>45719</v>
          </cell>
          <cell r="J37">
            <v>900000</v>
          </cell>
          <cell r="K37" t="str">
            <v>EKSKLUSIF</v>
          </cell>
        </row>
        <row r="38">
          <cell r="A38" t="str">
            <v>A3479</v>
          </cell>
          <cell r="B38" t="str">
            <v>Vassya Dian</v>
          </cell>
          <cell r="C38" t="str">
            <v>DELTA</v>
          </cell>
          <cell r="D38">
            <v>45717</v>
          </cell>
          <cell r="E38" t="str">
            <v>Mei 2025</v>
          </cell>
          <cell r="F38">
            <v>3</v>
          </cell>
          <cell r="G38" t="str">
            <v>Mei-25</v>
          </cell>
          <cell r="H38">
            <v>3</v>
          </cell>
          <cell r="I38">
            <v>45719</v>
          </cell>
          <cell r="J38">
            <v>900000</v>
          </cell>
          <cell r="K38" t="str">
            <v>EKSKLUSIF</v>
          </cell>
        </row>
        <row r="39">
          <cell r="A39" t="str">
            <v>A3172</v>
          </cell>
          <cell r="B39" t="str">
            <v>NURYANI NURYANI</v>
          </cell>
          <cell r="C39" t="str">
            <v>DELTA</v>
          </cell>
          <cell r="D39">
            <v>45717</v>
          </cell>
          <cell r="E39" t="str">
            <v>Mei 2025</v>
          </cell>
          <cell r="F39">
            <v>3</v>
          </cell>
          <cell r="G39" t="str">
            <v>Mei-25</v>
          </cell>
          <cell r="H39">
            <v>3</v>
          </cell>
          <cell r="I39">
            <v>45719</v>
          </cell>
          <cell r="J39">
            <v>900000</v>
          </cell>
          <cell r="K39" t="str">
            <v>EKSKLUSIF</v>
          </cell>
        </row>
        <row r="40">
          <cell r="A40">
            <v>90648</v>
          </cell>
          <cell r="B40" t="str">
            <v>WAHYU IDHAYATI</v>
          </cell>
          <cell r="C40" t="str">
            <v>DELTA</v>
          </cell>
          <cell r="D40">
            <v>45717</v>
          </cell>
          <cell r="E40" t="str">
            <v>Mei 2025</v>
          </cell>
          <cell r="F40">
            <v>3</v>
          </cell>
          <cell r="G40" t="str">
            <v>Mei-25</v>
          </cell>
          <cell r="H40">
            <v>3</v>
          </cell>
          <cell r="I40">
            <v>45719</v>
          </cell>
          <cell r="J40">
            <v>900000</v>
          </cell>
          <cell r="K40" t="str">
            <v>EKSKLUSIF</v>
          </cell>
        </row>
        <row r="41">
          <cell r="A41" t="str">
            <v>A0378</v>
          </cell>
          <cell r="B41" t="str">
            <v>WIRANTI PUTRI</v>
          </cell>
          <cell r="C41" t="str">
            <v>DELTA</v>
          </cell>
          <cell r="D41">
            <v>45717</v>
          </cell>
          <cell r="E41" t="str">
            <v>Mei 2025</v>
          </cell>
          <cell r="F41">
            <v>3</v>
          </cell>
          <cell r="G41" t="str">
            <v>Mei-25</v>
          </cell>
          <cell r="H41">
            <v>3</v>
          </cell>
          <cell r="I41">
            <v>45719</v>
          </cell>
          <cell r="J41">
            <v>900000</v>
          </cell>
          <cell r="K41" t="str">
            <v>EKSKLUSIF</v>
          </cell>
        </row>
        <row r="42">
          <cell r="A42" t="str">
            <v>A0261</v>
          </cell>
          <cell r="B42" t="str">
            <v>CHELSI ANANDA</v>
          </cell>
          <cell r="C42" t="str">
            <v>DELTA</v>
          </cell>
          <cell r="D42">
            <v>45717</v>
          </cell>
          <cell r="E42" t="str">
            <v>Mei 2025</v>
          </cell>
          <cell r="F42">
            <v>3</v>
          </cell>
          <cell r="G42" t="str">
            <v>Mei-25</v>
          </cell>
          <cell r="H42">
            <v>3</v>
          </cell>
          <cell r="I42">
            <v>45719</v>
          </cell>
          <cell r="J42">
            <v>900000</v>
          </cell>
          <cell r="K42" t="str">
            <v>EKSKLUSIF</v>
          </cell>
        </row>
        <row r="43">
          <cell r="A43" t="str">
            <v>A2925</v>
          </cell>
          <cell r="B43" t="str">
            <v>MARIA GORETTI DIAN PERMATA HADI</v>
          </cell>
          <cell r="C43" t="str">
            <v>DELTA</v>
          </cell>
          <cell r="D43">
            <v>45717</v>
          </cell>
          <cell r="E43" t="str">
            <v>Mei 2025</v>
          </cell>
          <cell r="F43">
            <v>3</v>
          </cell>
          <cell r="G43" t="str">
            <v>Mei-25</v>
          </cell>
          <cell r="H43">
            <v>3</v>
          </cell>
          <cell r="I43">
            <v>45719</v>
          </cell>
          <cell r="J43">
            <v>900000</v>
          </cell>
          <cell r="K43" t="str">
            <v>EKSKLUSIF</v>
          </cell>
        </row>
        <row r="44">
          <cell r="A44" t="str">
            <v>A0999</v>
          </cell>
          <cell r="B44" t="str">
            <v>MUH LUTHFI AZIZ</v>
          </cell>
          <cell r="C44" t="str">
            <v>DELTA</v>
          </cell>
          <cell r="D44">
            <v>45717</v>
          </cell>
          <cell r="E44" t="str">
            <v>Mei 2025</v>
          </cell>
          <cell r="F44">
            <v>3</v>
          </cell>
          <cell r="G44" t="str">
            <v>Mei-25</v>
          </cell>
          <cell r="H44">
            <v>3</v>
          </cell>
          <cell r="I44">
            <v>45719</v>
          </cell>
          <cell r="J44">
            <v>900000</v>
          </cell>
          <cell r="K44" t="str">
            <v>EKSKLUSIF</v>
          </cell>
        </row>
        <row r="45">
          <cell r="A45" t="str">
            <v>A0969</v>
          </cell>
          <cell r="B45" t="str">
            <v>ANGGI DWI</v>
          </cell>
          <cell r="C45" t="str">
            <v>DELTA</v>
          </cell>
          <cell r="D45">
            <v>45717</v>
          </cell>
          <cell r="E45" t="str">
            <v>Mei 2025</v>
          </cell>
          <cell r="F45">
            <v>3</v>
          </cell>
          <cell r="G45" t="str">
            <v>Mei-25</v>
          </cell>
          <cell r="H45">
            <v>3</v>
          </cell>
          <cell r="I45">
            <v>45719</v>
          </cell>
          <cell r="J45">
            <v>900000</v>
          </cell>
          <cell r="K45" t="str">
            <v>EKSKLUSIF</v>
          </cell>
        </row>
        <row r="46">
          <cell r="A46" t="str">
            <v>A1854</v>
          </cell>
          <cell r="B46" t="str">
            <v>SALSABILA OKTAVIMADIANA</v>
          </cell>
          <cell r="C46" t="str">
            <v>DELTA</v>
          </cell>
          <cell r="D46">
            <v>45748</v>
          </cell>
          <cell r="E46">
            <v>45809</v>
          </cell>
          <cell r="F46">
            <v>3</v>
          </cell>
          <cell r="G46" t="str">
            <v>Mei-25</v>
          </cell>
          <cell r="H46">
            <v>2</v>
          </cell>
          <cell r="I46">
            <v>45691</v>
          </cell>
          <cell r="J46">
            <v>300000</v>
          </cell>
          <cell r="K46" t="str">
            <v>EKSKLUSIF</v>
          </cell>
        </row>
        <row r="47">
          <cell r="A47" t="str">
            <v>A1219</v>
          </cell>
          <cell r="B47" t="str">
            <v>AZIZ ALFISYAHRI</v>
          </cell>
          <cell r="C47" t="str">
            <v>DELTA</v>
          </cell>
          <cell r="D47">
            <v>45748</v>
          </cell>
          <cell r="E47">
            <v>45809</v>
          </cell>
          <cell r="F47">
            <v>3</v>
          </cell>
          <cell r="G47" t="str">
            <v>Mei-25</v>
          </cell>
          <cell r="H47">
            <v>2</v>
          </cell>
          <cell r="I47">
            <v>45691</v>
          </cell>
          <cell r="J47">
            <v>300000</v>
          </cell>
          <cell r="K47" t="str">
            <v>EKSKLUSIF</v>
          </cell>
        </row>
        <row r="48">
          <cell r="A48" t="str">
            <v>A1957</v>
          </cell>
          <cell r="B48" t="str">
            <v>FATIA</v>
          </cell>
          <cell r="C48" t="str">
            <v>DELTA</v>
          </cell>
          <cell r="D48">
            <v>45748</v>
          </cell>
          <cell r="E48">
            <v>45809</v>
          </cell>
          <cell r="F48">
            <v>3</v>
          </cell>
          <cell r="G48" t="str">
            <v>Mei-25</v>
          </cell>
          <cell r="H48">
            <v>2</v>
          </cell>
          <cell r="I48">
            <v>45691</v>
          </cell>
          <cell r="J48">
            <v>300000</v>
          </cell>
          <cell r="K48" t="str">
            <v>EKSKLUSIF</v>
          </cell>
        </row>
        <row r="49">
          <cell r="A49" t="str">
            <v>A1841</v>
          </cell>
          <cell r="B49" t="str">
            <v>Adhina Putriana Kusumawat</v>
          </cell>
          <cell r="C49" t="str">
            <v>DELTA</v>
          </cell>
          <cell r="D49">
            <v>45748</v>
          </cell>
          <cell r="E49">
            <v>45809</v>
          </cell>
          <cell r="F49">
            <v>3</v>
          </cell>
          <cell r="G49" t="str">
            <v>Mei-25</v>
          </cell>
          <cell r="H49">
            <v>2</v>
          </cell>
          <cell r="I49">
            <v>45691</v>
          </cell>
          <cell r="J49">
            <v>300000</v>
          </cell>
          <cell r="K49" t="str">
            <v>EKSKLUSIF</v>
          </cell>
        </row>
        <row r="50">
          <cell r="A50" t="str">
            <v>A0830</v>
          </cell>
          <cell r="B50" t="str">
            <v>Margi Suryani</v>
          </cell>
          <cell r="C50" t="str">
            <v>DELTA</v>
          </cell>
          <cell r="D50">
            <v>45748</v>
          </cell>
          <cell r="E50">
            <v>45809</v>
          </cell>
          <cell r="F50">
            <v>3</v>
          </cell>
          <cell r="G50" t="str">
            <v>Mei-25</v>
          </cell>
          <cell r="H50">
            <v>2</v>
          </cell>
          <cell r="I50">
            <v>45691</v>
          </cell>
          <cell r="J50">
            <v>300000</v>
          </cell>
          <cell r="K50" t="str">
            <v>EKSKLUSIF</v>
          </cell>
        </row>
        <row r="51">
          <cell r="A51" t="str">
            <v>A0874</v>
          </cell>
          <cell r="B51" t="str">
            <v>Galih Mardiana</v>
          </cell>
          <cell r="C51" t="str">
            <v>DELTA</v>
          </cell>
          <cell r="D51">
            <v>45748</v>
          </cell>
          <cell r="E51">
            <v>45809</v>
          </cell>
          <cell r="F51">
            <v>3</v>
          </cell>
          <cell r="G51" t="str">
            <v>Mei-25</v>
          </cell>
          <cell r="H51">
            <v>2</v>
          </cell>
          <cell r="I51">
            <v>45691</v>
          </cell>
          <cell r="J51">
            <v>300000</v>
          </cell>
          <cell r="K51" t="str">
            <v>EKSKLUSIF</v>
          </cell>
        </row>
        <row r="52">
          <cell r="A52" t="str">
            <v>A1096</v>
          </cell>
          <cell r="B52" t="str">
            <v>NILA HAQIQI</v>
          </cell>
          <cell r="C52" t="str">
            <v>DELTA</v>
          </cell>
          <cell r="D52">
            <v>45748</v>
          </cell>
          <cell r="E52">
            <v>45809</v>
          </cell>
          <cell r="F52">
            <v>3</v>
          </cell>
          <cell r="G52" t="str">
            <v>Mei-25</v>
          </cell>
          <cell r="H52">
            <v>2</v>
          </cell>
          <cell r="I52">
            <v>45691</v>
          </cell>
          <cell r="J52">
            <v>300000</v>
          </cell>
          <cell r="K52" t="str">
            <v>EKSKLUSIF</v>
          </cell>
        </row>
        <row r="53">
          <cell r="A53" t="str">
            <v>A2255</v>
          </cell>
          <cell r="B53" t="str">
            <v>ELI SANTI SITOHANG</v>
          </cell>
          <cell r="C53" t="str">
            <v>DELTA</v>
          </cell>
          <cell r="D53">
            <v>45748</v>
          </cell>
          <cell r="E53">
            <v>45809</v>
          </cell>
          <cell r="F53">
            <v>3</v>
          </cell>
          <cell r="G53" t="str">
            <v>Mei-25</v>
          </cell>
          <cell r="H53">
            <v>2</v>
          </cell>
          <cell r="I53">
            <v>45691</v>
          </cell>
          <cell r="J53">
            <v>300000</v>
          </cell>
          <cell r="K53" t="str">
            <v>EKSKLUSIF</v>
          </cell>
        </row>
        <row r="54">
          <cell r="A54" t="str">
            <v>A1329</v>
          </cell>
          <cell r="B54" t="str">
            <v>NABILA HASNA</v>
          </cell>
          <cell r="C54" t="str">
            <v>DELTA</v>
          </cell>
          <cell r="D54">
            <v>45748</v>
          </cell>
          <cell r="E54">
            <v>45809</v>
          </cell>
          <cell r="F54">
            <v>3</v>
          </cell>
          <cell r="G54" t="str">
            <v>Mei-25</v>
          </cell>
          <cell r="H54">
            <v>2</v>
          </cell>
          <cell r="I54">
            <v>45691</v>
          </cell>
          <cell r="J54">
            <v>300000</v>
          </cell>
          <cell r="K54" t="str">
            <v>EKSKLUSIF</v>
          </cell>
        </row>
        <row r="55">
          <cell r="A55" t="str">
            <v>A1280</v>
          </cell>
          <cell r="B55" t="str">
            <v>PASKHA APRILIANINGSIH</v>
          </cell>
          <cell r="C55" t="str">
            <v>DELTA</v>
          </cell>
          <cell r="D55">
            <v>45748</v>
          </cell>
          <cell r="E55">
            <v>45809</v>
          </cell>
          <cell r="F55">
            <v>3</v>
          </cell>
          <cell r="G55" t="str">
            <v>Mei-25</v>
          </cell>
          <cell r="H55">
            <v>2</v>
          </cell>
          <cell r="I55">
            <v>45691</v>
          </cell>
          <cell r="J55">
            <v>300000</v>
          </cell>
          <cell r="K55" t="str">
            <v>EKSKLUSIF</v>
          </cell>
        </row>
        <row r="56">
          <cell r="A56" t="str">
            <v>A1215</v>
          </cell>
          <cell r="B56" t="str">
            <v>ESTERINA KUSUMAWATI</v>
          </cell>
          <cell r="C56" t="str">
            <v>DELTA</v>
          </cell>
          <cell r="D56">
            <v>45748</v>
          </cell>
          <cell r="E56">
            <v>45809</v>
          </cell>
          <cell r="F56">
            <v>3</v>
          </cell>
          <cell r="G56" t="str">
            <v>Mei-25</v>
          </cell>
          <cell r="H56">
            <v>2</v>
          </cell>
          <cell r="I56">
            <v>45691</v>
          </cell>
          <cell r="J56">
            <v>300000</v>
          </cell>
          <cell r="K56" t="str">
            <v>EKSKLUSIF</v>
          </cell>
        </row>
        <row r="57">
          <cell r="A57" t="str">
            <v>A0770</v>
          </cell>
          <cell r="B57" t="str">
            <v>ELZE ZULFANNY</v>
          </cell>
          <cell r="C57" t="str">
            <v>DELTA</v>
          </cell>
          <cell r="D57">
            <v>45748</v>
          </cell>
          <cell r="E57">
            <v>45809</v>
          </cell>
          <cell r="F57">
            <v>3</v>
          </cell>
          <cell r="G57" t="str">
            <v>Mei-25</v>
          </cell>
          <cell r="H57">
            <v>2</v>
          </cell>
          <cell r="I57">
            <v>45691</v>
          </cell>
          <cell r="J57">
            <v>300000</v>
          </cell>
          <cell r="K57" t="str">
            <v>EKSKLUSIF</v>
          </cell>
        </row>
        <row r="58">
          <cell r="A58" t="str">
            <v>A1461</v>
          </cell>
          <cell r="B58" t="str">
            <v>AKHSA EKA MAHARANI</v>
          </cell>
          <cell r="C58" t="str">
            <v>DELTA</v>
          </cell>
          <cell r="D58">
            <v>45748</v>
          </cell>
          <cell r="E58">
            <v>45809</v>
          </cell>
          <cell r="F58">
            <v>3</v>
          </cell>
          <cell r="G58" t="str">
            <v>Mei-25</v>
          </cell>
          <cell r="H58">
            <v>2</v>
          </cell>
          <cell r="I58">
            <v>45691</v>
          </cell>
          <cell r="J58">
            <v>300000</v>
          </cell>
          <cell r="K58" t="str">
            <v>EKSKLUSIF</v>
          </cell>
        </row>
        <row r="59">
          <cell r="A59" t="str">
            <v>A2145</v>
          </cell>
          <cell r="B59" t="str">
            <v>LAILY FAJRIYANTI</v>
          </cell>
          <cell r="C59" t="str">
            <v>DELTA</v>
          </cell>
          <cell r="D59">
            <v>45748</v>
          </cell>
          <cell r="E59">
            <v>45809</v>
          </cell>
          <cell r="F59">
            <v>3</v>
          </cell>
          <cell r="G59" t="str">
            <v>Mei-25</v>
          </cell>
          <cell r="H59">
            <v>2</v>
          </cell>
          <cell r="I59">
            <v>45691</v>
          </cell>
          <cell r="J59">
            <v>300000</v>
          </cell>
          <cell r="K59" t="str">
            <v>EKSKLUSIF</v>
          </cell>
        </row>
        <row r="60">
          <cell r="A60" t="str">
            <v>A3597</v>
          </cell>
          <cell r="B60" t="str">
            <v>Windi Ayuni Sijabat</v>
          </cell>
          <cell r="C60" t="str">
            <v>DELTA</v>
          </cell>
          <cell r="D60">
            <v>45748</v>
          </cell>
          <cell r="E60">
            <v>45809</v>
          </cell>
          <cell r="F60">
            <v>3</v>
          </cell>
          <cell r="G60" t="str">
            <v>Mei-25</v>
          </cell>
          <cell r="H60">
            <v>2</v>
          </cell>
          <cell r="I60">
            <v>45691</v>
          </cell>
          <cell r="J60">
            <v>300000</v>
          </cell>
          <cell r="K60" t="str">
            <v>EKSKLUSIF</v>
          </cell>
        </row>
        <row r="61">
          <cell r="A61" t="str">
            <v>A3321</v>
          </cell>
          <cell r="B61" t="str">
            <v>DESTI RAHMAWATI</v>
          </cell>
          <cell r="C61" t="str">
            <v>DELTA</v>
          </cell>
          <cell r="D61">
            <v>45748</v>
          </cell>
          <cell r="E61">
            <v>45809</v>
          </cell>
          <cell r="F61">
            <v>3</v>
          </cell>
          <cell r="G61" t="str">
            <v>Mei-25</v>
          </cell>
          <cell r="H61">
            <v>2</v>
          </cell>
          <cell r="I61">
            <v>45691</v>
          </cell>
          <cell r="J61">
            <v>300000</v>
          </cell>
          <cell r="K61" t="str">
            <v>EKSKLUSIF</v>
          </cell>
        </row>
        <row r="62">
          <cell r="A62" t="str">
            <v>A0320</v>
          </cell>
          <cell r="B62" t="str">
            <v>Deafni Dinda R Utami</v>
          </cell>
          <cell r="C62" t="str">
            <v>DELTA</v>
          </cell>
          <cell r="D62">
            <v>45748</v>
          </cell>
          <cell r="E62">
            <v>45809</v>
          </cell>
          <cell r="F62">
            <v>3</v>
          </cell>
          <cell r="G62" t="str">
            <v>Mei-25</v>
          </cell>
          <cell r="H62">
            <v>2</v>
          </cell>
          <cell r="I62">
            <v>45691</v>
          </cell>
          <cell r="J62">
            <v>300000</v>
          </cell>
          <cell r="K62" t="str">
            <v>EKSKLUSIF</v>
          </cell>
        </row>
        <row r="63">
          <cell r="A63" t="str">
            <v>A1185</v>
          </cell>
          <cell r="B63" t="str">
            <v>SAFA PRAYUDA</v>
          </cell>
          <cell r="C63" t="str">
            <v>DELTA</v>
          </cell>
          <cell r="D63">
            <v>45748</v>
          </cell>
          <cell r="E63">
            <v>45809</v>
          </cell>
          <cell r="F63">
            <v>3</v>
          </cell>
          <cell r="G63" t="str">
            <v>Mei-25</v>
          </cell>
          <cell r="H63">
            <v>2</v>
          </cell>
          <cell r="I63">
            <v>45691</v>
          </cell>
          <cell r="J63">
            <v>300000</v>
          </cell>
          <cell r="K63" t="str">
            <v>EKSKLUSIF</v>
          </cell>
        </row>
        <row r="64">
          <cell r="A64" t="str">
            <v>A1755</v>
          </cell>
          <cell r="B64" t="str">
            <v>TIFANI ADELIA SYAFITRI</v>
          </cell>
          <cell r="C64" t="str">
            <v>DELTA</v>
          </cell>
          <cell r="D64">
            <v>45748</v>
          </cell>
          <cell r="E64">
            <v>45809</v>
          </cell>
          <cell r="F64">
            <v>3</v>
          </cell>
          <cell r="G64" t="str">
            <v>Mei-25</v>
          </cell>
          <cell r="H64">
            <v>2</v>
          </cell>
          <cell r="I64">
            <v>45691</v>
          </cell>
          <cell r="J64">
            <v>300000</v>
          </cell>
          <cell r="K64" t="str">
            <v>EKSKLUSIF</v>
          </cell>
        </row>
        <row r="65">
          <cell r="A65" t="str">
            <v>A3599</v>
          </cell>
          <cell r="B65" t="str">
            <v>HANIFAH RAHMADHANI</v>
          </cell>
          <cell r="C65" t="str">
            <v>DELTA</v>
          </cell>
          <cell r="D65">
            <v>45748</v>
          </cell>
          <cell r="E65">
            <v>45809</v>
          </cell>
          <cell r="F65">
            <v>3</v>
          </cell>
          <cell r="G65" t="str">
            <v>Mei-25</v>
          </cell>
          <cell r="H65">
            <v>2</v>
          </cell>
          <cell r="I65">
            <v>45691</v>
          </cell>
          <cell r="J65">
            <v>300000</v>
          </cell>
          <cell r="K65" t="str">
            <v>EKSKLUSIF</v>
          </cell>
        </row>
        <row r="66">
          <cell r="A66" t="str">
            <v>A3826</v>
          </cell>
          <cell r="B66" t="str">
            <v>IRENE INTAN PRADISTA</v>
          </cell>
          <cell r="C66" t="str">
            <v>DELTA</v>
          </cell>
          <cell r="D66">
            <v>45748</v>
          </cell>
          <cell r="E66">
            <v>45809</v>
          </cell>
          <cell r="F66">
            <v>3</v>
          </cell>
          <cell r="G66" t="str">
            <v>Mei-25</v>
          </cell>
          <cell r="H66">
            <v>2</v>
          </cell>
          <cell r="I66">
            <v>45691</v>
          </cell>
          <cell r="J66">
            <v>300000</v>
          </cell>
          <cell r="K66" t="str">
            <v>EKSKLUSIF</v>
          </cell>
        </row>
        <row r="67">
          <cell r="A67" t="str">
            <v>A0964</v>
          </cell>
          <cell r="B67" t="str">
            <v>Anisa Desianti Ramadhani</v>
          </cell>
          <cell r="C67" t="str">
            <v>DELTA</v>
          </cell>
          <cell r="D67">
            <v>45748</v>
          </cell>
          <cell r="E67">
            <v>45809</v>
          </cell>
          <cell r="F67">
            <v>3</v>
          </cell>
          <cell r="G67" t="str">
            <v>Mei-25</v>
          </cell>
          <cell r="H67">
            <v>2</v>
          </cell>
          <cell r="I67">
            <v>45691</v>
          </cell>
          <cell r="J67">
            <v>300000</v>
          </cell>
          <cell r="K67" t="str">
            <v>EKSKLUSIF</v>
          </cell>
        </row>
        <row r="68">
          <cell r="A68">
            <v>90592</v>
          </cell>
          <cell r="B68" t="str">
            <v>DINI SHINTIA PUTRI</v>
          </cell>
          <cell r="C68" t="str">
            <v>DELTA</v>
          </cell>
          <cell r="D68" t="str">
            <v>Mei 2025</v>
          </cell>
          <cell r="E68">
            <v>45839</v>
          </cell>
          <cell r="F68">
            <v>3</v>
          </cell>
          <cell r="G68" t="str">
            <v>Mei-25</v>
          </cell>
          <cell r="H68">
            <v>1</v>
          </cell>
          <cell r="I68">
            <v>45660</v>
          </cell>
          <cell r="J68">
            <v>300000</v>
          </cell>
          <cell r="K68" t="str">
            <v>EKSKLUSIF</v>
          </cell>
        </row>
        <row r="69">
          <cell r="A69" t="str">
            <v>A4609</v>
          </cell>
          <cell r="B69" t="str">
            <v>DIEGA RAHASINATRA</v>
          </cell>
          <cell r="C69" t="str">
            <v>DELTA</v>
          </cell>
          <cell r="D69" t="str">
            <v>Mei 2025</v>
          </cell>
          <cell r="E69">
            <v>45839</v>
          </cell>
          <cell r="F69">
            <v>3</v>
          </cell>
          <cell r="G69" t="str">
            <v>Mei-25</v>
          </cell>
          <cell r="H69">
            <v>1</v>
          </cell>
          <cell r="I69">
            <v>45660</v>
          </cell>
          <cell r="J69">
            <v>300000</v>
          </cell>
          <cell r="K69" t="str">
            <v>EKSKLUSIF</v>
          </cell>
        </row>
        <row r="70">
          <cell r="A70" t="str">
            <v>A0812</v>
          </cell>
          <cell r="B70" t="str">
            <v>HERLINI NUR AZIZAH</v>
          </cell>
          <cell r="C70" t="str">
            <v>DELTA</v>
          </cell>
          <cell r="D70" t="str">
            <v>Mei 2025</v>
          </cell>
          <cell r="E70">
            <v>45839</v>
          </cell>
          <cell r="F70">
            <v>3</v>
          </cell>
          <cell r="G70" t="str">
            <v>Mei-25</v>
          </cell>
          <cell r="H70">
            <v>1</v>
          </cell>
          <cell r="I70">
            <v>45660</v>
          </cell>
          <cell r="J70">
            <v>300000</v>
          </cell>
          <cell r="K70" t="str">
            <v>EKSKLUSIF</v>
          </cell>
        </row>
        <row r="71">
          <cell r="A71" t="str">
            <v>A3558</v>
          </cell>
          <cell r="B71" t="str">
            <v>ANDI SOFIE FEBRINA SALSHABILA</v>
          </cell>
          <cell r="C71" t="str">
            <v>DELTA</v>
          </cell>
          <cell r="D71" t="str">
            <v>Mei 2025</v>
          </cell>
          <cell r="E71">
            <v>45839</v>
          </cell>
          <cell r="F71">
            <v>3</v>
          </cell>
          <cell r="G71" t="str">
            <v>Mei-25</v>
          </cell>
          <cell r="H71">
            <v>1</v>
          </cell>
          <cell r="I71">
            <v>45660</v>
          </cell>
          <cell r="J71">
            <v>300000</v>
          </cell>
          <cell r="K71" t="str">
            <v>EKSKLUSIF</v>
          </cell>
        </row>
        <row r="72">
          <cell r="A72" t="str">
            <v>A0818</v>
          </cell>
          <cell r="B72" t="str">
            <v>AGIS DWI RAHMAWATI</v>
          </cell>
          <cell r="C72" t="str">
            <v>DELTA</v>
          </cell>
          <cell r="D72" t="str">
            <v>Mei 2025</v>
          </cell>
          <cell r="E72">
            <v>45839</v>
          </cell>
          <cell r="F72">
            <v>3</v>
          </cell>
          <cell r="G72" t="str">
            <v>Mei-25</v>
          </cell>
          <cell r="H72">
            <v>1</v>
          </cell>
          <cell r="I72">
            <v>45660</v>
          </cell>
          <cell r="J72">
            <v>300000</v>
          </cell>
          <cell r="K72" t="str">
            <v>EKSKLUSIF</v>
          </cell>
        </row>
        <row r="73">
          <cell r="A73">
            <v>90694</v>
          </cell>
          <cell r="B73" t="str">
            <v>DAUS DEVYANA</v>
          </cell>
          <cell r="C73" t="str">
            <v>DELTA</v>
          </cell>
          <cell r="D73" t="str">
            <v>Mei 2025</v>
          </cell>
          <cell r="E73">
            <v>45839</v>
          </cell>
          <cell r="F73">
            <v>3</v>
          </cell>
          <cell r="G73" t="str">
            <v>Mei-25</v>
          </cell>
          <cell r="H73">
            <v>1</v>
          </cell>
          <cell r="I73">
            <v>45660</v>
          </cell>
          <cell r="J73">
            <v>300000</v>
          </cell>
          <cell r="K73" t="str">
            <v>EKSKLUSIF</v>
          </cell>
        </row>
        <row r="74">
          <cell r="A74" t="str">
            <v>A0517</v>
          </cell>
          <cell r="B74" t="str">
            <v>CHATARINA SEPTRYANINGSIH</v>
          </cell>
          <cell r="C74" t="str">
            <v>DELTA</v>
          </cell>
          <cell r="D74" t="str">
            <v>Mei 2025</v>
          </cell>
          <cell r="E74">
            <v>45839</v>
          </cell>
          <cell r="F74">
            <v>3</v>
          </cell>
          <cell r="G74" t="str">
            <v>Mei-25</v>
          </cell>
          <cell r="H74">
            <v>1</v>
          </cell>
          <cell r="I74">
            <v>45660</v>
          </cell>
          <cell r="J74">
            <v>300000</v>
          </cell>
          <cell r="K74" t="str">
            <v>EKSKLUSIF</v>
          </cell>
        </row>
        <row r="75">
          <cell r="A75" t="str">
            <v>A0879</v>
          </cell>
          <cell r="B75" t="str">
            <v>RISZA ANGGUN DWI ARIANANDA</v>
          </cell>
          <cell r="C75" t="str">
            <v>DELTA</v>
          </cell>
          <cell r="D75" t="str">
            <v>Mei 2025</v>
          </cell>
          <cell r="E75">
            <v>45839</v>
          </cell>
          <cell r="F75">
            <v>3</v>
          </cell>
          <cell r="G75" t="str">
            <v>Mei-25</v>
          </cell>
          <cell r="H75">
            <v>1</v>
          </cell>
          <cell r="I75">
            <v>45660</v>
          </cell>
          <cell r="J75">
            <v>300000</v>
          </cell>
          <cell r="K75" t="str">
            <v>EKSKLUSIF</v>
          </cell>
        </row>
        <row r="76">
          <cell r="A76" t="str">
            <v>A3406</v>
          </cell>
          <cell r="B76" t="str">
            <v>SEPTI MUNTE</v>
          </cell>
          <cell r="C76" t="str">
            <v>DELTA</v>
          </cell>
          <cell r="D76" t="str">
            <v>Mei 2025</v>
          </cell>
          <cell r="E76">
            <v>45839</v>
          </cell>
          <cell r="F76">
            <v>3</v>
          </cell>
          <cell r="G76" t="str">
            <v>Mei-25</v>
          </cell>
          <cell r="H76">
            <v>1</v>
          </cell>
          <cell r="I76">
            <v>45660</v>
          </cell>
          <cell r="J76">
            <v>300000</v>
          </cell>
          <cell r="K76" t="str">
            <v>EKSKLUSIF</v>
          </cell>
        </row>
        <row r="77">
          <cell r="A77" t="str">
            <v>A2462</v>
          </cell>
          <cell r="B77" t="str">
            <v>KHUSNUL KHATIMAH</v>
          </cell>
          <cell r="C77" t="str">
            <v>DELTA</v>
          </cell>
          <cell r="D77" t="str">
            <v>Mei 2025</v>
          </cell>
          <cell r="E77">
            <v>45839</v>
          </cell>
          <cell r="F77">
            <v>3</v>
          </cell>
          <cell r="G77" t="str">
            <v>Mei-25</v>
          </cell>
          <cell r="H77">
            <v>1</v>
          </cell>
          <cell r="I77">
            <v>45660</v>
          </cell>
          <cell r="J77">
            <v>300000</v>
          </cell>
          <cell r="K77" t="str">
            <v>EKSKLUSIF</v>
          </cell>
        </row>
        <row r="78">
          <cell r="A78" t="str">
            <v>A0986</v>
          </cell>
          <cell r="B78" t="str">
            <v>Dimas Adam Jordan</v>
          </cell>
          <cell r="C78" t="str">
            <v>DELTA</v>
          </cell>
          <cell r="D78" t="str">
            <v>Mei 2025</v>
          </cell>
          <cell r="E78">
            <v>45839</v>
          </cell>
          <cell r="F78">
            <v>3</v>
          </cell>
          <cell r="G78" t="str">
            <v>Mei-25</v>
          </cell>
          <cell r="H78">
            <v>1</v>
          </cell>
          <cell r="I78">
            <v>45660</v>
          </cell>
          <cell r="J78">
            <v>300000</v>
          </cell>
          <cell r="K78" t="str">
            <v>EKSKLUSIF</v>
          </cell>
        </row>
        <row r="79">
          <cell r="A79">
            <v>90653</v>
          </cell>
          <cell r="B79" t="str">
            <v xml:space="preserve">Weni Saputri </v>
          </cell>
          <cell r="C79" t="str">
            <v>DELTA</v>
          </cell>
          <cell r="D79" t="str">
            <v>Mei 2025</v>
          </cell>
          <cell r="E79">
            <v>45839</v>
          </cell>
          <cell r="F79">
            <v>3</v>
          </cell>
          <cell r="G79" t="str">
            <v>Mei-25</v>
          </cell>
          <cell r="H79">
            <v>1</v>
          </cell>
          <cell r="I79">
            <v>45660</v>
          </cell>
          <cell r="J79">
            <v>300000</v>
          </cell>
          <cell r="K79" t="str">
            <v>EKSKLUSIF</v>
          </cell>
        </row>
        <row r="80">
          <cell r="A80" t="str">
            <v>A3404</v>
          </cell>
          <cell r="B80" t="str">
            <v>Ayu sukmawati</v>
          </cell>
          <cell r="C80" t="str">
            <v>DELTA</v>
          </cell>
          <cell r="D80" t="str">
            <v>Mei 2025</v>
          </cell>
          <cell r="E80">
            <v>45839</v>
          </cell>
          <cell r="F80">
            <v>3</v>
          </cell>
          <cell r="G80" t="str">
            <v>Mei-25</v>
          </cell>
          <cell r="H80">
            <v>1</v>
          </cell>
          <cell r="I80">
            <v>45660</v>
          </cell>
          <cell r="J80">
            <v>300000</v>
          </cell>
          <cell r="K80" t="str">
            <v>EKSKLUSIF</v>
          </cell>
        </row>
        <row r="81">
          <cell r="A81" t="str">
            <v>A1774</v>
          </cell>
          <cell r="B81" t="str">
            <v xml:space="preserve">Maria Dewi Tirta Perwita Sari </v>
          </cell>
          <cell r="C81" t="str">
            <v>DELTA</v>
          </cell>
          <cell r="D81" t="str">
            <v>Mei 2025</v>
          </cell>
          <cell r="E81">
            <v>45839</v>
          </cell>
          <cell r="F81">
            <v>3</v>
          </cell>
          <cell r="G81" t="str">
            <v>Mei-25</v>
          </cell>
          <cell r="H81">
            <v>1</v>
          </cell>
          <cell r="I81">
            <v>45660</v>
          </cell>
          <cell r="J81">
            <v>300000</v>
          </cell>
          <cell r="K81" t="str">
            <v>EKSKLUSIF</v>
          </cell>
        </row>
        <row r="82">
          <cell r="A82" t="str">
            <v>A1954</v>
          </cell>
          <cell r="B82" t="str">
            <v>⁠Jelita Ayunda Fitria</v>
          </cell>
          <cell r="C82" t="str">
            <v>DELTA</v>
          </cell>
          <cell r="D82" t="str">
            <v>Mei 2025</v>
          </cell>
          <cell r="E82">
            <v>45839</v>
          </cell>
          <cell r="F82">
            <v>3</v>
          </cell>
          <cell r="G82" t="str">
            <v>Mei-25</v>
          </cell>
          <cell r="H82">
            <v>1</v>
          </cell>
          <cell r="I82">
            <v>45660</v>
          </cell>
          <cell r="J82">
            <v>300000</v>
          </cell>
          <cell r="K82" t="str">
            <v>EKSKLUSIF</v>
          </cell>
        </row>
        <row r="83">
          <cell r="A83" t="str">
            <v>A0821</v>
          </cell>
          <cell r="B83" t="str">
            <v>Indriana Damayanti</v>
          </cell>
          <cell r="C83" t="str">
            <v>DELTA</v>
          </cell>
          <cell r="D83" t="str">
            <v>Mei 2025</v>
          </cell>
          <cell r="E83">
            <v>45839</v>
          </cell>
          <cell r="F83">
            <v>3</v>
          </cell>
          <cell r="G83" t="str">
            <v>Mei-25</v>
          </cell>
          <cell r="H83">
            <v>1</v>
          </cell>
          <cell r="I83">
            <v>45660</v>
          </cell>
          <cell r="J83">
            <v>300000</v>
          </cell>
          <cell r="K83" t="str">
            <v>EKSKLUSIF</v>
          </cell>
        </row>
        <row r="84">
          <cell r="A84" t="str">
            <v>A4703</v>
          </cell>
          <cell r="B84" t="str">
            <v>Jesica Arnold</v>
          </cell>
          <cell r="C84" t="str">
            <v>DELTA</v>
          </cell>
          <cell r="D84" t="str">
            <v>Mei 2025</v>
          </cell>
          <cell r="E84">
            <v>45839</v>
          </cell>
          <cell r="F84">
            <v>3</v>
          </cell>
          <cell r="G84" t="str">
            <v>Mei-25</v>
          </cell>
          <cell r="H84">
            <v>1</v>
          </cell>
          <cell r="I84">
            <v>45660</v>
          </cell>
          <cell r="J84">
            <v>300000</v>
          </cell>
          <cell r="K84" t="str">
            <v>EKSKLUSIF</v>
          </cell>
        </row>
        <row r="85">
          <cell r="A85">
            <v>92287</v>
          </cell>
          <cell r="B85" t="str">
            <v>ALYDA RIZKA ISLAMIYATI</v>
          </cell>
          <cell r="C85" t="str">
            <v>DELTA</v>
          </cell>
          <cell r="D85" t="str">
            <v>Mei 2025</v>
          </cell>
          <cell r="E85">
            <v>45839</v>
          </cell>
          <cell r="F85">
            <v>3</v>
          </cell>
          <cell r="G85" t="str">
            <v>Mei-25</v>
          </cell>
          <cell r="H85">
            <v>1</v>
          </cell>
          <cell r="I85">
            <v>45660</v>
          </cell>
          <cell r="J85">
            <v>300000</v>
          </cell>
          <cell r="K85" t="str">
            <v>EKSKLUSIF</v>
          </cell>
        </row>
        <row r="86">
          <cell r="A86">
            <v>92135</v>
          </cell>
          <cell r="B86" t="str">
            <v>ERNAWATI NOFIA RINDIANI</v>
          </cell>
          <cell r="C86" t="str">
            <v>DELTA</v>
          </cell>
          <cell r="D86" t="str">
            <v>Mei 2025</v>
          </cell>
          <cell r="E86">
            <v>45839</v>
          </cell>
          <cell r="F86">
            <v>3</v>
          </cell>
          <cell r="G86" t="str">
            <v>Mei-25</v>
          </cell>
          <cell r="H86">
            <v>1</v>
          </cell>
          <cell r="I86">
            <v>45660</v>
          </cell>
          <cell r="J86">
            <v>300000</v>
          </cell>
          <cell r="K86" t="str">
            <v>EKSKLUSIF</v>
          </cell>
        </row>
        <row r="87">
          <cell r="A87" t="str">
            <v>A3029</v>
          </cell>
          <cell r="B87" t="str">
            <v>EMMIA CLARITA BR TARIGAN</v>
          </cell>
          <cell r="C87" t="str">
            <v>DELTA</v>
          </cell>
          <cell r="D87" t="str">
            <v>Mei 2025</v>
          </cell>
          <cell r="E87">
            <v>45839</v>
          </cell>
          <cell r="F87">
            <v>3</v>
          </cell>
          <cell r="G87" t="str">
            <v>Mei-25</v>
          </cell>
          <cell r="H87">
            <v>1</v>
          </cell>
          <cell r="I87">
            <v>45660</v>
          </cell>
          <cell r="J87">
            <v>300000</v>
          </cell>
          <cell r="K87" t="str">
            <v>EKSKLUSIF</v>
          </cell>
        </row>
        <row r="88">
          <cell r="A88" t="str">
            <v>A0881</v>
          </cell>
          <cell r="B88" t="str">
            <v>ERINA EKA WULANDARI</v>
          </cell>
          <cell r="C88" t="str">
            <v>DELTA</v>
          </cell>
          <cell r="D88" t="str">
            <v>Mei 2025</v>
          </cell>
          <cell r="E88">
            <v>45839</v>
          </cell>
          <cell r="F88">
            <v>3</v>
          </cell>
          <cell r="G88" t="str">
            <v>Mei-25</v>
          </cell>
          <cell r="H88">
            <v>1</v>
          </cell>
          <cell r="I88">
            <v>45660</v>
          </cell>
          <cell r="J88">
            <v>300000</v>
          </cell>
          <cell r="K88" t="str">
            <v>EKSKLUSIF</v>
          </cell>
        </row>
        <row r="89">
          <cell r="A89">
            <v>92504</v>
          </cell>
          <cell r="B89" t="str">
            <v>ARTIKA YUNITA ARDI</v>
          </cell>
          <cell r="C89" t="str">
            <v>DELTA</v>
          </cell>
          <cell r="D89" t="str">
            <v>Mei 2025</v>
          </cell>
          <cell r="E89">
            <v>45839</v>
          </cell>
          <cell r="F89">
            <v>3</v>
          </cell>
          <cell r="G89" t="str">
            <v>Mei-25</v>
          </cell>
          <cell r="H89">
            <v>1</v>
          </cell>
          <cell r="I89">
            <v>45660</v>
          </cell>
          <cell r="J89">
            <v>300000</v>
          </cell>
          <cell r="K89" t="str">
            <v>EKSKLUSIF</v>
          </cell>
        </row>
        <row r="90">
          <cell r="A90" t="str">
            <v>A2944</v>
          </cell>
          <cell r="B90" t="str">
            <v>I LUH LAKSMI EKA DEWI</v>
          </cell>
          <cell r="C90" t="str">
            <v>DELTA</v>
          </cell>
          <cell r="D90" t="str">
            <v>Mei 2025</v>
          </cell>
          <cell r="E90">
            <v>45839</v>
          </cell>
          <cell r="F90">
            <v>3</v>
          </cell>
          <cell r="G90" t="str">
            <v>Mei-25</v>
          </cell>
          <cell r="H90">
            <v>1</v>
          </cell>
          <cell r="I90">
            <v>45660</v>
          </cell>
          <cell r="J90">
            <v>300000</v>
          </cell>
          <cell r="K90" t="str">
            <v>EKSKLUSIF</v>
          </cell>
        </row>
        <row r="91">
          <cell r="A91" t="str">
            <v>A2507</v>
          </cell>
          <cell r="B91" t="str">
            <v>ARJUNA TANJUNG</v>
          </cell>
          <cell r="C91" t="str">
            <v>DELTA</v>
          </cell>
          <cell r="D91" t="str">
            <v>Mei 2025</v>
          </cell>
          <cell r="E91">
            <v>45839</v>
          </cell>
          <cell r="F91">
            <v>3</v>
          </cell>
          <cell r="G91" t="str">
            <v>Mei-25</v>
          </cell>
          <cell r="H91">
            <v>1</v>
          </cell>
          <cell r="I91">
            <v>45660</v>
          </cell>
          <cell r="J91">
            <v>300000</v>
          </cell>
          <cell r="K91" t="str">
            <v>EKSKLUSIF</v>
          </cell>
        </row>
        <row r="92">
          <cell r="A92" t="str">
            <v>A1525</v>
          </cell>
          <cell r="B92" t="str">
            <v>MARSIDAH</v>
          </cell>
          <cell r="C92" t="str">
            <v>DELTA</v>
          </cell>
          <cell r="D92" t="str">
            <v>Mei 2025</v>
          </cell>
          <cell r="E92">
            <v>45839</v>
          </cell>
          <cell r="F92">
            <v>3</v>
          </cell>
          <cell r="G92" t="str">
            <v>Mei-25</v>
          </cell>
          <cell r="H92">
            <v>1</v>
          </cell>
          <cell r="I92">
            <v>45660</v>
          </cell>
          <cell r="J92">
            <v>300000</v>
          </cell>
          <cell r="K92" t="str">
            <v>EKSKLUSIF</v>
          </cell>
        </row>
        <row r="93">
          <cell r="A93" t="str">
            <v>A1842</v>
          </cell>
          <cell r="B93" t="str">
            <v>KELPIN PONTIUS ARON</v>
          </cell>
          <cell r="C93" t="str">
            <v>DELTA</v>
          </cell>
          <cell r="D93" t="str">
            <v>Mei 2025</v>
          </cell>
          <cell r="E93">
            <v>45839</v>
          </cell>
          <cell r="F93">
            <v>3</v>
          </cell>
          <cell r="G93" t="str">
            <v>Mei-25</v>
          </cell>
          <cell r="H93">
            <v>1</v>
          </cell>
          <cell r="I93">
            <v>45660</v>
          </cell>
          <cell r="J93">
            <v>300000</v>
          </cell>
          <cell r="K93" t="str">
            <v>EKSKLUSIF</v>
          </cell>
        </row>
        <row r="94">
          <cell r="A94" t="str">
            <v>A2953</v>
          </cell>
          <cell r="B94" t="str">
            <v>NAWANGWULAN DESIKUMALA</v>
          </cell>
          <cell r="C94" t="str">
            <v>DELTA</v>
          </cell>
          <cell r="D94" t="str">
            <v>Mei 2025</v>
          </cell>
          <cell r="E94">
            <v>45839</v>
          </cell>
          <cell r="F94">
            <v>3</v>
          </cell>
          <cell r="G94" t="str">
            <v>Mei-25</v>
          </cell>
          <cell r="H94">
            <v>1</v>
          </cell>
          <cell r="I94">
            <v>45660</v>
          </cell>
          <cell r="J94">
            <v>300000</v>
          </cell>
          <cell r="K94" t="str">
            <v>EKSKLUSIF</v>
          </cell>
        </row>
        <row r="95">
          <cell r="A95" t="str">
            <v>A1762</v>
          </cell>
          <cell r="B95" t="str">
            <v>MUTAHIR ALI</v>
          </cell>
          <cell r="C95" t="str">
            <v>DELTA</v>
          </cell>
          <cell r="D95" t="str">
            <v>Mei 2025</v>
          </cell>
          <cell r="E95">
            <v>45839</v>
          </cell>
          <cell r="F95">
            <v>3</v>
          </cell>
          <cell r="G95" t="str">
            <v>Mei-25</v>
          </cell>
          <cell r="H95">
            <v>1</v>
          </cell>
          <cell r="I95">
            <v>45660</v>
          </cell>
          <cell r="J95">
            <v>300000</v>
          </cell>
          <cell r="K95" t="str">
            <v>EKSKLUSIF</v>
          </cell>
        </row>
        <row r="96">
          <cell r="A96" t="str">
            <v>A0192</v>
          </cell>
          <cell r="B96" t="str">
            <v>AGNES HAUDI SURYANTIKA</v>
          </cell>
          <cell r="C96" t="str">
            <v>DELTA</v>
          </cell>
          <cell r="D96" t="str">
            <v>Mei 2025</v>
          </cell>
          <cell r="E96">
            <v>45839</v>
          </cell>
          <cell r="F96">
            <v>3</v>
          </cell>
          <cell r="G96" t="str">
            <v>Mei-25</v>
          </cell>
          <cell r="H96">
            <v>1</v>
          </cell>
          <cell r="I96">
            <v>45660</v>
          </cell>
          <cell r="J96">
            <v>300000</v>
          </cell>
          <cell r="K96" t="str">
            <v>EKSKLUSIF</v>
          </cell>
        </row>
        <row r="97">
          <cell r="A97" t="str">
            <v>A3259</v>
          </cell>
          <cell r="B97" t="str">
            <v>ALBERTUS CHRISTIAN ADE DARMAWA</v>
          </cell>
          <cell r="C97" t="str">
            <v>DELTA</v>
          </cell>
          <cell r="D97" t="str">
            <v>Mei 2025</v>
          </cell>
          <cell r="E97">
            <v>45839</v>
          </cell>
          <cell r="F97">
            <v>3</v>
          </cell>
          <cell r="G97" t="str">
            <v>Mei-25</v>
          </cell>
          <cell r="H97">
            <v>1</v>
          </cell>
          <cell r="I97">
            <v>45660</v>
          </cell>
          <cell r="J97">
            <v>300000</v>
          </cell>
          <cell r="K97" t="str">
            <v>EKSKLUSIF</v>
          </cell>
        </row>
        <row r="98">
          <cell r="A98" t="str">
            <v>A1773</v>
          </cell>
          <cell r="B98" t="str">
            <v>MELINIA WINDY ERLIYA</v>
          </cell>
          <cell r="C98" t="str">
            <v>DELTA</v>
          </cell>
          <cell r="D98" t="str">
            <v>Mei 2025</v>
          </cell>
          <cell r="E98">
            <v>45839</v>
          </cell>
          <cell r="F98">
            <v>3</v>
          </cell>
          <cell r="G98" t="str">
            <v>Mei-25</v>
          </cell>
          <cell r="H98">
            <v>1</v>
          </cell>
          <cell r="I98">
            <v>45660</v>
          </cell>
          <cell r="J98">
            <v>300000</v>
          </cell>
          <cell r="K98" t="str">
            <v>EKSKLUSIF</v>
          </cell>
        </row>
        <row r="99">
          <cell r="A99" t="str">
            <v>A1209</v>
          </cell>
          <cell r="B99" t="str">
            <v>ZULFI FAQIH NURUL JANNAH</v>
          </cell>
          <cell r="C99" t="str">
            <v>DELTA</v>
          </cell>
          <cell r="D99" t="str">
            <v>Mei 2025</v>
          </cell>
          <cell r="E99">
            <v>45839</v>
          </cell>
          <cell r="F99">
            <v>3</v>
          </cell>
          <cell r="G99" t="str">
            <v>Mei-25</v>
          </cell>
          <cell r="H99">
            <v>1</v>
          </cell>
          <cell r="I99">
            <v>45660</v>
          </cell>
          <cell r="J99">
            <v>300000</v>
          </cell>
          <cell r="K99" t="str">
            <v>EKSKLUSIF</v>
          </cell>
        </row>
        <row r="100">
          <cell r="A100" t="str">
            <v>A2322</v>
          </cell>
          <cell r="B100" t="str">
            <v>ROSI NOVI LUTFITASARI</v>
          </cell>
          <cell r="C100" t="str">
            <v>DELTA</v>
          </cell>
          <cell r="D100" t="str">
            <v>Mei 2025</v>
          </cell>
          <cell r="E100">
            <v>45839</v>
          </cell>
          <cell r="F100">
            <v>3</v>
          </cell>
          <cell r="G100" t="str">
            <v>Mei-25</v>
          </cell>
          <cell r="H100">
            <v>1</v>
          </cell>
          <cell r="I100">
            <v>45660</v>
          </cell>
          <cell r="J100">
            <v>300000</v>
          </cell>
          <cell r="K100" t="str">
            <v>EKSKLUSIF</v>
          </cell>
        </row>
        <row r="101">
          <cell r="A101" t="str">
            <v>A0817</v>
          </cell>
          <cell r="B101" t="str">
            <v>YOLA VALENIA</v>
          </cell>
          <cell r="C101" t="str">
            <v>DELTA</v>
          </cell>
          <cell r="D101" t="str">
            <v>Mei 2025</v>
          </cell>
          <cell r="E101">
            <v>45839</v>
          </cell>
          <cell r="F101">
            <v>3</v>
          </cell>
          <cell r="G101" t="str">
            <v>Mei-25</v>
          </cell>
          <cell r="H101">
            <v>1</v>
          </cell>
          <cell r="I101">
            <v>45660</v>
          </cell>
          <cell r="J101">
            <v>300000</v>
          </cell>
          <cell r="K101" t="str">
            <v>EKSKLUSIF</v>
          </cell>
        </row>
        <row r="102">
          <cell r="A102" t="str">
            <v>A1766</v>
          </cell>
          <cell r="B102" t="str">
            <v>ELIZABETH PARAMITA</v>
          </cell>
          <cell r="C102" t="str">
            <v>DELTA</v>
          </cell>
          <cell r="D102" t="str">
            <v>Mei 2025</v>
          </cell>
          <cell r="E102">
            <v>45839</v>
          </cell>
          <cell r="F102">
            <v>3</v>
          </cell>
          <cell r="G102" t="str">
            <v>Mei-25</v>
          </cell>
          <cell r="H102">
            <v>1</v>
          </cell>
          <cell r="I102">
            <v>45660</v>
          </cell>
          <cell r="J102">
            <v>300000</v>
          </cell>
          <cell r="K102" t="str">
            <v>EKSKLUSIF</v>
          </cell>
        </row>
        <row r="103">
          <cell r="A103" t="str">
            <v>A4152</v>
          </cell>
          <cell r="B103" t="str">
            <v>KAMAL MAULANA RAMADHAN</v>
          </cell>
          <cell r="C103" t="str">
            <v>DELTA</v>
          </cell>
          <cell r="D103" t="str">
            <v>Mei 2025</v>
          </cell>
          <cell r="E103">
            <v>45839</v>
          </cell>
          <cell r="F103">
            <v>3</v>
          </cell>
          <cell r="G103" t="str">
            <v>Mei-25</v>
          </cell>
          <cell r="H103">
            <v>1</v>
          </cell>
          <cell r="I103">
            <v>45660</v>
          </cell>
          <cell r="J103">
            <v>300000</v>
          </cell>
          <cell r="K103" t="str">
            <v>EKSKLUSIF</v>
          </cell>
        </row>
        <row r="104">
          <cell r="A104">
            <v>92669</v>
          </cell>
          <cell r="B104" t="str">
            <v>APIK KUSUMA AYU</v>
          </cell>
          <cell r="C104" t="str">
            <v>DELTA</v>
          </cell>
          <cell r="D104" t="str">
            <v>Mei 2025</v>
          </cell>
          <cell r="E104">
            <v>45839</v>
          </cell>
          <cell r="F104">
            <v>3</v>
          </cell>
          <cell r="G104" t="str">
            <v>Mei-25</v>
          </cell>
          <cell r="H104">
            <v>1</v>
          </cell>
          <cell r="I104">
            <v>45660</v>
          </cell>
          <cell r="J104">
            <v>300000</v>
          </cell>
          <cell r="K104" t="str">
            <v>EKSKLUSIF</v>
          </cell>
        </row>
        <row r="105">
          <cell r="A105" t="str">
            <v>A2417</v>
          </cell>
          <cell r="B105" t="str">
            <v>LALANG WINATA BINTANG</v>
          </cell>
          <cell r="C105" t="str">
            <v>DELTA</v>
          </cell>
          <cell r="D105" t="str">
            <v>Mei 2025</v>
          </cell>
          <cell r="E105">
            <v>45839</v>
          </cell>
          <cell r="F105">
            <v>3</v>
          </cell>
          <cell r="G105" t="str">
            <v>Mei-25</v>
          </cell>
          <cell r="H105">
            <v>1</v>
          </cell>
          <cell r="I105">
            <v>45660</v>
          </cell>
          <cell r="J105">
            <v>300000</v>
          </cell>
          <cell r="K105" t="str">
            <v>EKSKLUSIF</v>
          </cell>
        </row>
        <row r="106">
          <cell r="A106" t="str">
            <v>A1276</v>
          </cell>
          <cell r="B106" t="str">
            <v>⁠SINDI ARLINDA DEWI</v>
          </cell>
          <cell r="C106" t="str">
            <v>DELTA</v>
          </cell>
          <cell r="D106" t="str">
            <v>Mei 2025</v>
          </cell>
          <cell r="E106">
            <v>45839</v>
          </cell>
          <cell r="F106">
            <v>3</v>
          </cell>
          <cell r="G106" t="str">
            <v>Mei-25</v>
          </cell>
          <cell r="H106">
            <v>1</v>
          </cell>
          <cell r="I106">
            <v>45660</v>
          </cell>
          <cell r="J106">
            <v>300000</v>
          </cell>
          <cell r="K106" t="str">
            <v>EKSKLUSIF</v>
          </cell>
        </row>
        <row r="107">
          <cell r="A107" t="str">
            <v>A4470</v>
          </cell>
          <cell r="B107" t="str">
            <v>Syarifatul Mukaromah</v>
          </cell>
          <cell r="C107" t="str">
            <v>TEMA C2</v>
          </cell>
          <cell r="D107">
            <v>45658</v>
          </cell>
          <cell r="E107">
            <v>45809</v>
          </cell>
          <cell r="F107">
            <v>6</v>
          </cell>
          <cell r="G107" t="str">
            <v>Mei-25</v>
          </cell>
          <cell r="H107">
            <v>5</v>
          </cell>
          <cell r="I107">
            <v>45783</v>
          </cell>
          <cell r="J107">
            <v>500000</v>
          </cell>
          <cell r="K107" t="str">
            <v>EKSKLUSIF</v>
          </cell>
        </row>
        <row r="108">
          <cell r="A108" t="str">
            <v>A2369</v>
          </cell>
          <cell r="B108" t="str">
            <v>ANIS DIANA SARI</v>
          </cell>
          <cell r="C108" t="str">
            <v>TEMA C2</v>
          </cell>
          <cell r="D108">
            <v>45658</v>
          </cell>
          <cell r="E108">
            <v>45809</v>
          </cell>
          <cell r="F108">
            <v>6</v>
          </cell>
          <cell r="G108" t="str">
            <v>Mei-25</v>
          </cell>
          <cell r="H108">
            <v>5</v>
          </cell>
          <cell r="I108">
            <v>45783</v>
          </cell>
          <cell r="J108">
            <v>500000</v>
          </cell>
          <cell r="K108" t="str">
            <v>EKSKLUSIF</v>
          </cell>
        </row>
        <row r="109">
          <cell r="A109" t="str">
            <v>A0911</v>
          </cell>
          <cell r="B109" t="str">
            <v>ENGELINA GALUH WINDIASARI</v>
          </cell>
          <cell r="C109" t="str">
            <v>TEMA C2</v>
          </cell>
          <cell r="D109">
            <v>45658</v>
          </cell>
          <cell r="E109">
            <v>45809</v>
          </cell>
          <cell r="F109">
            <v>6</v>
          </cell>
          <cell r="G109" t="str">
            <v>Mei-25</v>
          </cell>
          <cell r="H109">
            <v>5</v>
          </cell>
          <cell r="I109">
            <v>45783</v>
          </cell>
          <cell r="J109">
            <v>500000</v>
          </cell>
          <cell r="K109" t="str">
            <v>EKSKLUSIF</v>
          </cell>
        </row>
        <row r="110">
          <cell r="A110">
            <v>90759</v>
          </cell>
          <cell r="B110" t="str">
            <v>Pertiwi Handayani</v>
          </cell>
          <cell r="C110" t="str">
            <v>TEMA C2</v>
          </cell>
          <cell r="D110">
            <v>45689</v>
          </cell>
          <cell r="E110">
            <v>45839</v>
          </cell>
          <cell r="F110">
            <v>6</v>
          </cell>
          <cell r="G110" t="str">
            <v>Mei-25</v>
          </cell>
          <cell r="H110">
            <v>4</v>
          </cell>
          <cell r="I110">
            <v>45753</v>
          </cell>
          <cell r="J110">
            <v>400000</v>
          </cell>
          <cell r="K110" t="str">
            <v>EKSKLUSIF</v>
          </cell>
        </row>
        <row r="111">
          <cell r="A111" t="str">
            <v>A4273</v>
          </cell>
          <cell r="B111" t="str">
            <v>RUTH TRIS KRISTIANTI</v>
          </cell>
          <cell r="C111" t="str">
            <v>TEMA C2</v>
          </cell>
          <cell r="D111">
            <v>45689</v>
          </cell>
          <cell r="E111">
            <v>45839</v>
          </cell>
          <cell r="F111">
            <v>6</v>
          </cell>
          <cell r="G111" t="str">
            <v>Mei-25</v>
          </cell>
          <cell r="H111">
            <v>4</v>
          </cell>
          <cell r="I111">
            <v>45753</v>
          </cell>
          <cell r="J111">
            <v>400000</v>
          </cell>
          <cell r="K111" t="str">
            <v>EKSKLUSIF</v>
          </cell>
        </row>
        <row r="112">
          <cell r="A112">
            <v>90118</v>
          </cell>
          <cell r="B112" t="str">
            <v>AGRESITABELA PURNANINGRUM</v>
          </cell>
          <cell r="C112" t="str">
            <v>TEMA C2</v>
          </cell>
          <cell r="D112">
            <v>45717</v>
          </cell>
          <cell r="E112" t="str">
            <v>Agu 2025</v>
          </cell>
          <cell r="F112">
            <v>6</v>
          </cell>
          <cell r="G112" t="str">
            <v>Mei-25</v>
          </cell>
          <cell r="H112">
            <v>3</v>
          </cell>
          <cell r="I112">
            <v>45722</v>
          </cell>
          <cell r="J112">
            <v>400000</v>
          </cell>
          <cell r="K112" t="str">
            <v>EKSKLUSIF</v>
          </cell>
        </row>
        <row r="113">
          <cell r="A113" t="str">
            <v>A4363</v>
          </cell>
          <cell r="B113" t="str">
            <v>RINA IKA LESTARI</v>
          </cell>
          <cell r="C113" t="str">
            <v>TEMA C2</v>
          </cell>
          <cell r="D113">
            <v>45717</v>
          </cell>
          <cell r="E113" t="str">
            <v>Mei 2025</v>
          </cell>
          <cell r="F113">
            <v>3</v>
          </cell>
          <cell r="G113" t="str">
            <v>Mei-25</v>
          </cell>
          <cell r="H113">
            <v>3</v>
          </cell>
          <cell r="I113">
            <v>45719</v>
          </cell>
          <cell r="J113">
            <v>900000</v>
          </cell>
          <cell r="K113" t="str">
            <v>EKSKLUSIF</v>
          </cell>
        </row>
        <row r="114">
          <cell r="A114" t="str">
            <v>A4285</v>
          </cell>
          <cell r="B114" t="str">
            <v>VINO MUJAHIDIN</v>
          </cell>
          <cell r="C114" t="str">
            <v>TEMA C2</v>
          </cell>
          <cell r="D114">
            <v>45717</v>
          </cell>
          <cell r="E114" t="str">
            <v>Mei 2025</v>
          </cell>
          <cell r="F114">
            <v>3</v>
          </cell>
          <cell r="G114" t="str">
            <v>Mei-25</v>
          </cell>
          <cell r="H114">
            <v>3</v>
          </cell>
          <cell r="I114">
            <v>45719</v>
          </cell>
          <cell r="J114">
            <v>900000</v>
          </cell>
          <cell r="K114" t="str">
            <v>EKSKLUSIF</v>
          </cell>
        </row>
        <row r="115">
          <cell r="A115" t="str">
            <v>A4405</v>
          </cell>
          <cell r="B115" t="str">
            <v>SALWA AYU WIGATI</v>
          </cell>
          <cell r="C115" t="str">
            <v>TEMA C2</v>
          </cell>
          <cell r="D115">
            <v>45717</v>
          </cell>
          <cell r="E115" t="str">
            <v>Agu 2025</v>
          </cell>
          <cell r="F115">
            <v>6</v>
          </cell>
          <cell r="G115" t="str">
            <v>Mei-25</v>
          </cell>
          <cell r="H115">
            <v>3</v>
          </cell>
          <cell r="I115">
            <v>45722</v>
          </cell>
          <cell r="J115">
            <v>400000</v>
          </cell>
          <cell r="K115" t="str">
            <v>EKSKLUSIF</v>
          </cell>
        </row>
        <row r="116">
          <cell r="A116" t="str">
            <v/>
          </cell>
          <cell r="B116" t="str">
            <v>DILA FITRIANI</v>
          </cell>
          <cell r="C116" t="str">
            <v>TEMA C2</v>
          </cell>
          <cell r="D116">
            <v>45717</v>
          </cell>
          <cell r="E116" t="str">
            <v>Mei 2025</v>
          </cell>
          <cell r="F116">
            <v>3</v>
          </cell>
          <cell r="G116" t="str">
            <v>Mei-25</v>
          </cell>
          <cell r="H116">
            <v>3</v>
          </cell>
          <cell r="I116">
            <v>45719</v>
          </cell>
          <cell r="J116">
            <v>900000</v>
          </cell>
          <cell r="K116" t="str">
            <v>EKSKLUSIF</v>
          </cell>
        </row>
        <row r="117">
          <cell r="A117" t="str">
            <v>A4680</v>
          </cell>
          <cell r="B117" t="str">
            <v>ALINA KHILMA</v>
          </cell>
          <cell r="C117" t="str">
            <v>TEMA C2</v>
          </cell>
          <cell r="D117">
            <v>45717</v>
          </cell>
          <cell r="E117" t="str">
            <v>Mei 2025</v>
          </cell>
          <cell r="F117">
            <v>3</v>
          </cell>
          <cell r="G117" t="str">
            <v>Mei-25</v>
          </cell>
          <cell r="H117">
            <v>3</v>
          </cell>
          <cell r="I117">
            <v>45719</v>
          </cell>
          <cell r="J117">
            <v>900000</v>
          </cell>
          <cell r="K117" t="str">
            <v>EKSKLUSIF</v>
          </cell>
        </row>
        <row r="118">
          <cell r="A118" t="str">
            <v>A3070</v>
          </cell>
          <cell r="B118" t="str">
            <v>Azizul Anse</v>
          </cell>
          <cell r="C118" t="str">
            <v>TEMA C2</v>
          </cell>
          <cell r="D118">
            <v>45717</v>
          </cell>
          <cell r="E118" t="str">
            <v>Mei 2025</v>
          </cell>
          <cell r="F118">
            <v>3</v>
          </cell>
          <cell r="G118" t="str">
            <v>Mei-25</v>
          </cell>
          <cell r="H118">
            <v>3</v>
          </cell>
          <cell r="I118">
            <v>45719</v>
          </cell>
          <cell r="J118">
            <v>900000</v>
          </cell>
          <cell r="K118" t="str">
            <v>EKSKLUSIF</v>
          </cell>
        </row>
        <row r="119">
          <cell r="A119" t="str">
            <v>A1428</v>
          </cell>
          <cell r="B119" t="str">
            <v>RIFKA AYU PRADITA</v>
          </cell>
          <cell r="C119" t="str">
            <v>TEMA C2</v>
          </cell>
          <cell r="D119">
            <v>45748</v>
          </cell>
          <cell r="E119">
            <v>45809</v>
          </cell>
          <cell r="F119">
            <v>3</v>
          </cell>
          <cell r="G119" t="str">
            <v>Mei-25</v>
          </cell>
          <cell r="H119">
            <v>2</v>
          </cell>
          <cell r="I119">
            <v>45691</v>
          </cell>
          <cell r="J119">
            <v>300000</v>
          </cell>
          <cell r="K119" t="str">
            <v>EKSKLUSIF</v>
          </cell>
        </row>
        <row r="120">
          <cell r="A120" t="str">
            <v>A3693</v>
          </cell>
          <cell r="B120" t="str">
            <v>LENSE SITOMPUL</v>
          </cell>
          <cell r="C120" t="str">
            <v>TEMA C2</v>
          </cell>
          <cell r="D120">
            <v>45748</v>
          </cell>
          <cell r="E120">
            <v>45809</v>
          </cell>
          <cell r="F120">
            <v>3</v>
          </cell>
          <cell r="G120" t="str">
            <v>Mei-25</v>
          </cell>
          <cell r="H120">
            <v>2</v>
          </cell>
          <cell r="I120">
            <v>45691</v>
          </cell>
          <cell r="J120">
            <v>300000</v>
          </cell>
          <cell r="K120" t="str">
            <v>EKSKLUSIF</v>
          </cell>
        </row>
        <row r="121">
          <cell r="A121" t="str">
            <v>A1407</v>
          </cell>
          <cell r="B121" t="str">
            <v>Hardini Komalasari</v>
          </cell>
          <cell r="C121" t="str">
            <v>TEMA C2</v>
          </cell>
          <cell r="D121">
            <v>45748</v>
          </cell>
          <cell r="E121">
            <v>45809</v>
          </cell>
          <cell r="F121">
            <v>3</v>
          </cell>
          <cell r="G121" t="str">
            <v>Mei-25</v>
          </cell>
          <cell r="H121">
            <v>2</v>
          </cell>
          <cell r="I121">
            <v>45691</v>
          </cell>
          <cell r="J121">
            <v>300000</v>
          </cell>
          <cell r="K121" t="str">
            <v>EKSKLUSIF</v>
          </cell>
        </row>
        <row r="122">
          <cell r="A122" t="str">
            <v>A4784</v>
          </cell>
          <cell r="B122" t="str">
            <v>ANTONIUS TOTTI PANJI PUSPA ADI</v>
          </cell>
          <cell r="C122" t="str">
            <v>TEMA C2</v>
          </cell>
          <cell r="D122">
            <v>45748</v>
          </cell>
          <cell r="E122">
            <v>45809</v>
          </cell>
          <cell r="F122">
            <v>3</v>
          </cell>
          <cell r="G122" t="str">
            <v>Mei-25</v>
          </cell>
          <cell r="H122">
            <v>2</v>
          </cell>
          <cell r="I122">
            <v>45691</v>
          </cell>
          <cell r="J122">
            <v>300000</v>
          </cell>
          <cell r="K122" t="str">
            <v>EKSKLUSIF</v>
          </cell>
        </row>
        <row r="123">
          <cell r="A123" t="str">
            <v>A4050</v>
          </cell>
          <cell r="B123" t="str">
            <v>DITA PUSPITA SARI</v>
          </cell>
          <cell r="C123" t="str">
            <v>TEMA C2</v>
          </cell>
          <cell r="D123">
            <v>45748</v>
          </cell>
          <cell r="E123">
            <v>45809</v>
          </cell>
          <cell r="F123">
            <v>3</v>
          </cell>
          <cell r="G123" t="str">
            <v>Mei-25</v>
          </cell>
          <cell r="H123">
            <v>2</v>
          </cell>
          <cell r="I123">
            <v>45691</v>
          </cell>
          <cell r="J123">
            <v>300000</v>
          </cell>
          <cell r="K123" t="str">
            <v>EKSKLUSIF</v>
          </cell>
        </row>
        <row r="124">
          <cell r="A124" t="str">
            <v>A0105</v>
          </cell>
          <cell r="B124" t="str">
            <v>SANDA IRIANTO</v>
          </cell>
          <cell r="C124" t="str">
            <v>TEMA C2</v>
          </cell>
          <cell r="D124">
            <v>45748</v>
          </cell>
          <cell r="E124">
            <v>45809</v>
          </cell>
          <cell r="F124">
            <v>3</v>
          </cell>
          <cell r="G124" t="str">
            <v>Mei-25</v>
          </cell>
          <cell r="H124">
            <v>2</v>
          </cell>
          <cell r="I124">
            <v>45691</v>
          </cell>
          <cell r="J124">
            <v>300000</v>
          </cell>
          <cell r="K124" t="str">
            <v>EKSKLUSIF</v>
          </cell>
        </row>
        <row r="125">
          <cell r="A125" t="str">
            <v>A0786</v>
          </cell>
          <cell r="B125" t="str">
            <v>Arya Ardiansah</v>
          </cell>
          <cell r="C125" t="str">
            <v>TEMA C2</v>
          </cell>
          <cell r="D125">
            <v>45748</v>
          </cell>
          <cell r="E125">
            <v>45809</v>
          </cell>
          <cell r="F125">
            <v>3</v>
          </cell>
          <cell r="G125" t="str">
            <v>Mei-25</v>
          </cell>
          <cell r="H125">
            <v>2</v>
          </cell>
          <cell r="I125">
            <v>45691</v>
          </cell>
          <cell r="J125">
            <v>300000</v>
          </cell>
          <cell r="K125" t="str">
            <v>EKSKLUSIF</v>
          </cell>
        </row>
        <row r="126">
          <cell r="A126" t="str">
            <v>A4856</v>
          </cell>
          <cell r="B126" t="str">
            <v>BETI INDRI JULIANTI</v>
          </cell>
          <cell r="C126" t="str">
            <v>TEMA C2</v>
          </cell>
          <cell r="D126">
            <v>45748</v>
          </cell>
          <cell r="E126">
            <v>45901</v>
          </cell>
          <cell r="F126">
            <v>6</v>
          </cell>
          <cell r="G126" t="str">
            <v>Mei-25</v>
          </cell>
          <cell r="H126">
            <v>2</v>
          </cell>
          <cell r="I126">
            <v>45694</v>
          </cell>
          <cell r="J126">
            <v>300000</v>
          </cell>
          <cell r="K126" t="str">
            <v>EKSKLUSIF</v>
          </cell>
        </row>
        <row r="127">
          <cell r="A127" t="str">
            <v>A4842</v>
          </cell>
          <cell r="B127" t="str">
            <v>WIDYA PURNA PUTRI INSANI</v>
          </cell>
          <cell r="C127" t="str">
            <v>TEMA C2</v>
          </cell>
          <cell r="D127">
            <v>45748</v>
          </cell>
          <cell r="E127">
            <v>45809</v>
          </cell>
          <cell r="F127">
            <v>3</v>
          </cell>
          <cell r="G127" t="str">
            <v>Mei-25</v>
          </cell>
          <cell r="H127">
            <v>2</v>
          </cell>
          <cell r="I127">
            <v>45691</v>
          </cell>
          <cell r="J127">
            <v>300000</v>
          </cell>
          <cell r="K127" t="str">
            <v>EKSKLUSIF</v>
          </cell>
        </row>
        <row r="128">
          <cell r="A128" t="str">
            <v>A4599</v>
          </cell>
          <cell r="B128" t="str">
            <v>SAIDHA PUTRI</v>
          </cell>
          <cell r="C128" t="str">
            <v>TEMA C2</v>
          </cell>
          <cell r="D128" t="str">
            <v>Mei 2025</v>
          </cell>
          <cell r="E128" t="str">
            <v>Okt 2025</v>
          </cell>
          <cell r="F128">
            <v>6</v>
          </cell>
          <cell r="G128" t="str">
            <v>Mei-25</v>
          </cell>
          <cell r="H128">
            <v>1</v>
          </cell>
          <cell r="I128">
            <v>45663</v>
          </cell>
          <cell r="J128">
            <v>300000</v>
          </cell>
          <cell r="K128" t="str">
            <v>EKSKLUSIF</v>
          </cell>
        </row>
        <row r="129">
          <cell r="A129" t="str">
            <v>A4449</v>
          </cell>
          <cell r="B129" t="str">
            <v>Hernanda Nur Rahmawati</v>
          </cell>
          <cell r="C129" t="str">
            <v>TEMA C2</v>
          </cell>
          <cell r="D129" t="str">
            <v>Mei 2025</v>
          </cell>
          <cell r="E129">
            <v>45839</v>
          </cell>
          <cell r="F129">
            <v>3</v>
          </cell>
          <cell r="G129" t="str">
            <v>Mei-25</v>
          </cell>
          <cell r="H129">
            <v>1</v>
          </cell>
          <cell r="I129">
            <v>45660</v>
          </cell>
          <cell r="J129">
            <v>300000</v>
          </cell>
          <cell r="K129" t="str">
            <v>EKSKLUSIF</v>
          </cell>
        </row>
        <row r="130">
          <cell r="A130" t="str">
            <v>A4141</v>
          </cell>
          <cell r="B130" t="str">
            <v>AILSA SHELEY</v>
          </cell>
          <cell r="C130" t="str">
            <v>TEMA C2</v>
          </cell>
          <cell r="D130" t="str">
            <v>Mei 2025</v>
          </cell>
          <cell r="E130">
            <v>45839</v>
          </cell>
          <cell r="F130">
            <v>3</v>
          </cell>
          <cell r="G130" t="str">
            <v>Mei-25</v>
          </cell>
          <cell r="H130">
            <v>1</v>
          </cell>
          <cell r="I130">
            <v>45660</v>
          </cell>
          <cell r="J130">
            <v>300000</v>
          </cell>
          <cell r="K130" t="str">
            <v>EKSKLUSIF</v>
          </cell>
        </row>
        <row r="131">
          <cell r="A131">
            <v>92628</v>
          </cell>
          <cell r="B131" t="str">
            <v>NINI AULIA SARI</v>
          </cell>
          <cell r="C131" t="str">
            <v>TEMA C2</v>
          </cell>
          <cell r="D131" t="str">
            <v>Mei 2025</v>
          </cell>
          <cell r="E131">
            <v>45839</v>
          </cell>
          <cell r="F131">
            <v>3</v>
          </cell>
          <cell r="G131" t="str">
            <v>Mei-25</v>
          </cell>
          <cell r="H131">
            <v>1</v>
          </cell>
          <cell r="I131">
            <v>45660</v>
          </cell>
          <cell r="J131">
            <v>300000</v>
          </cell>
          <cell r="K131" t="str">
            <v>EKSKLUSIF</v>
          </cell>
        </row>
        <row r="132">
          <cell r="A132" t="str">
            <v>A1250</v>
          </cell>
          <cell r="B132" t="str">
            <v>Mayang Putri Inanda Sari</v>
          </cell>
          <cell r="C132" t="str">
            <v>TEMA C2</v>
          </cell>
          <cell r="D132" t="str">
            <v>Mei 2025</v>
          </cell>
          <cell r="E132">
            <v>45839</v>
          </cell>
          <cell r="F132">
            <v>3</v>
          </cell>
          <cell r="G132" t="str">
            <v>Mei-25</v>
          </cell>
          <cell r="H132">
            <v>1</v>
          </cell>
          <cell r="I132">
            <v>45660</v>
          </cell>
          <cell r="J132">
            <v>300000</v>
          </cell>
          <cell r="K132" t="str">
            <v>EKSKLUSIF</v>
          </cell>
        </row>
        <row r="133">
          <cell r="A133" t="str">
            <v>A4011</v>
          </cell>
          <cell r="B133" t="str">
            <v>Muhammad Devansyah Fajriady</v>
          </cell>
          <cell r="C133" t="str">
            <v>TEMA C2</v>
          </cell>
          <cell r="D133" t="str">
            <v>Mei 2025</v>
          </cell>
          <cell r="E133">
            <v>45839</v>
          </cell>
          <cell r="F133">
            <v>3</v>
          </cell>
          <cell r="G133" t="str">
            <v>Mei-25</v>
          </cell>
          <cell r="H133">
            <v>1</v>
          </cell>
          <cell r="I133">
            <v>45660</v>
          </cell>
          <cell r="J133">
            <v>300000</v>
          </cell>
          <cell r="K133" t="str">
            <v>EKSKLUSIF</v>
          </cell>
        </row>
        <row r="134">
          <cell r="A134" t="str">
            <v>A1638</v>
          </cell>
          <cell r="B134" t="str">
            <v>ERNI DWI WIDYANTI</v>
          </cell>
          <cell r="C134" t="str">
            <v>TEMA C2</v>
          </cell>
          <cell r="D134" t="str">
            <v>Mei 2025</v>
          </cell>
          <cell r="E134">
            <v>45839</v>
          </cell>
          <cell r="F134">
            <v>3</v>
          </cell>
          <cell r="G134" t="str">
            <v>Mei-25</v>
          </cell>
          <cell r="H134">
            <v>1</v>
          </cell>
          <cell r="I134">
            <v>45660</v>
          </cell>
          <cell r="J134">
            <v>300000</v>
          </cell>
          <cell r="K134" t="str">
            <v>EKSKLUSIF</v>
          </cell>
        </row>
        <row r="135">
          <cell r="A135" t="str">
            <v>A4369</v>
          </cell>
          <cell r="B135" t="str">
            <v>AULIA PUTRI WULANDARI</v>
          </cell>
          <cell r="C135" t="str">
            <v>TEMA C2</v>
          </cell>
          <cell r="D135" t="str">
            <v>Mei 2025</v>
          </cell>
          <cell r="E135">
            <v>45839</v>
          </cell>
          <cell r="F135">
            <v>3</v>
          </cell>
          <cell r="G135" t="str">
            <v>Mei-25</v>
          </cell>
          <cell r="H135">
            <v>1</v>
          </cell>
          <cell r="I135">
            <v>45660</v>
          </cell>
          <cell r="J135">
            <v>300000</v>
          </cell>
          <cell r="K135" t="str">
            <v>EKSKLUSIF</v>
          </cell>
        </row>
        <row r="136">
          <cell r="A136" t="str">
            <v>A0944</v>
          </cell>
          <cell r="B136" t="str">
            <v>SHAKIRA GIZELA DEWI PUTRI NANDIA</v>
          </cell>
          <cell r="C136" t="str">
            <v>TEMA C2</v>
          </cell>
          <cell r="D136" t="str">
            <v>Mei 2025</v>
          </cell>
          <cell r="E136">
            <v>45839</v>
          </cell>
          <cell r="F136">
            <v>3</v>
          </cell>
          <cell r="G136" t="str">
            <v>Mei-25</v>
          </cell>
          <cell r="H136">
            <v>1</v>
          </cell>
          <cell r="I136">
            <v>45660</v>
          </cell>
          <cell r="J136">
            <v>300000</v>
          </cell>
          <cell r="K136" t="str">
            <v>EKSKLUSIF</v>
          </cell>
        </row>
        <row r="137">
          <cell r="A137">
            <v>90332</v>
          </cell>
          <cell r="B137" t="str">
            <v>Mira Putri Mulia</v>
          </cell>
          <cell r="C137" t="str">
            <v>TEMA C2</v>
          </cell>
          <cell r="D137" t="str">
            <v>Mei 2025</v>
          </cell>
          <cell r="E137">
            <v>45839</v>
          </cell>
          <cell r="F137">
            <v>3</v>
          </cell>
          <cell r="G137" t="str">
            <v>Mei-25</v>
          </cell>
          <cell r="H137">
            <v>1</v>
          </cell>
          <cell r="I137">
            <v>45660</v>
          </cell>
          <cell r="J137">
            <v>300000</v>
          </cell>
          <cell r="K137" t="str">
            <v>EKSKLUSIF</v>
          </cell>
        </row>
        <row r="138">
          <cell r="A138" t="str">
            <v>A4270</v>
          </cell>
          <cell r="B138" t="str">
            <v>Della Oxza</v>
          </cell>
          <cell r="C138" t="str">
            <v>TEMA C2</v>
          </cell>
          <cell r="D138" t="str">
            <v>Mei 2025</v>
          </cell>
          <cell r="E138">
            <v>45839</v>
          </cell>
          <cell r="F138">
            <v>3</v>
          </cell>
          <cell r="G138" t="str">
            <v>Mei-25</v>
          </cell>
          <cell r="H138">
            <v>1</v>
          </cell>
          <cell r="I138">
            <v>45660</v>
          </cell>
          <cell r="J138">
            <v>300000</v>
          </cell>
          <cell r="K138" t="str">
            <v>EKSKLUSIF</v>
          </cell>
        </row>
        <row r="139">
          <cell r="A139" t="str">
            <v>A4046</v>
          </cell>
          <cell r="B139" t="str">
            <v>Daniel Rio Andika Putra</v>
          </cell>
          <cell r="C139" t="str">
            <v>TEMA C2</v>
          </cell>
          <cell r="D139" t="str">
            <v>Mei 2025</v>
          </cell>
          <cell r="E139">
            <v>45839</v>
          </cell>
          <cell r="F139">
            <v>3</v>
          </cell>
          <cell r="G139" t="str">
            <v>Mei-25</v>
          </cell>
          <cell r="H139">
            <v>1</v>
          </cell>
          <cell r="I139">
            <v>45660</v>
          </cell>
          <cell r="J139">
            <v>300000</v>
          </cell>
          <cell r="K139" t="str">
            <v>EKSKLUSIF</v>
          </cell>
        </row>
        <row r="140">
          <cell r="A140" t="str">
            <v>A1409</v>
          </cell>
          <cell r="B140" t="str">
            <v>YULIANA</v>
          </cell>
          <cell r="C140" t="str">
            <v>TEMA C2</v>
          </cell>
          <cell r="D140" t="str">
            <v>Mei 2025</v>
          </cell>
          <cell r="E140">
            <v>45839</v>
          </cell>
          <cell r="F140">
            <v>3</v>
          </cell>
          <cell r="G140" t="str">
            <v>Mei-25</v>
          </cell>
          <cell r="H140">
            <v>1</v>
          </cell>
          <cell r="I140">
            <v>45660</v>
          </cell>
          <cell r="J140">
            <v>300000</v>
          </cell>
          <cell r="K140" t="str">
            <v>EKSKLUSIF</v>
          </cell>
        </row>
        <row r="141">
          <cell r="A141" t="str">
            <v>A4846</v>
          </cell>
          <cell r="B141" t="str">
            <v>Anggel Metha Octavia Rissonia</v>
          </cell>
          <cell r="C141" t="str">
            <v>TEMA C2</v>
          </cell>
          <cell r="D141" t="str">
            <v>Mei 2025</v>
          </cell>
          <cell r="E141">
            <v>45839</v>
          </cell>
          <cell r="F141">
            <v>3</v>
          </cell>
          <cell r="G141" t="str">
            <v>Mei-25</v>
          </cell>
          <cell r="H141">
            <v>1</v>
          </cell>
          <cell r="I141">
            <v>45660</v>
          </cell>
          <cell r="J141">
            <v>300000</v>
          </cell>
          <cell r="K141" t="str">
            <v>EKSKLUSIF</v>
          </cell>
        </row>
        <row r="142">
          <cell r="A142" t="str">
            <v>A0056</v>
          </cell>
          <cell r="B142" t="str">
            <v>Elsa Salsabila</v>
          </cell>
          <cell r="C142" t="str">
            <v>TEMA C2</v>
          </cell>
          <cell r="D142" t="str">
            <v>Mei 2025</v>
          </cell>
          <cell r="E142">
            <v>45839</v>
          </cell>
          <cell r="F142">
            <v>3</v>
          </cell>
          <cell r="G142" t="str">
            <v>Mei-25</v>
          </cell>
          <cell r="H142">
            <v>1</v>
          </cell>
          <cell r="I142">
            <v>45660</v>
          </cell>
          <cell r="J142">
            <v>300000</v>
          </cell>
          <cell r="K142" t="str">
            <v>EKSKLUSIF</v>
          </cell>
        </row>
        <row r="143">
          <cell r="A143" t="str">
            <v>A1496</v>
          </cell>
          <cell r="B143" t="str">
            <v>Indah Puspita Dewi</v>
          </cell>
          <cell r="C143" t="str">
            <v>TEMA C2</v>
          </cell>
          <cell r="D143" t="str">
            <v>Mei 2025</v>
          </cell>
          <cell r="E143">
            <v>45839</v>
          </cell>
          <cell r="F143">
            <v>3</v>
          </cell>
          <cell r="G143" t="str">
            <v>Mei-25</v>
          </cell>
          <cell r="H143">
            <v>1</v>
          </cell>
          <cell r="I143">
            <v>45660</v>
          </cell>
          <cell r="J143">
            <v>300000</v>
          </cell>
          <cell r="K143" t="str">
            <v>EKSKLUSIF</v>
          </cell>
        </row>
        <row r="144">
          <cell r="A144" t="str">
            <v>A2574</v>
          </cell>
          <cell r="B144" t="str">
            <v>JATU ASTRI PRADISTA</v>
          </cell>
          <cell r="C144" t="str">
            <v>TEMA C2</v>
          </cell>
          <cell r="D144" t="str">
            <v>Mei 2025</v>
          </cell>
          <cell r="E144">
            <v>45839</v>
          </cell>
          <cell r="F144">
            <v>3</v>
          </cell>
          <cell r="G144" t="str">
            <v>Mei-25</v>
          </cell>
          <cell r="H144">
            <v>1</v>
          </cell>
          <cell r="I144">
            <v>45660</v>
          </cell>
          <cell r="J144">
            <v>300000</v>
          </cell>
          <cell r="K144" t="str">
            <v>EKSKLUSIF</v>
          </cell>
        </row>
        <row r="145">
          <cell r="A145" t="str">
            <v>A4341</v>
          </cell>
          <cell r="B145" t="str">
            <v>RIZA ULHIDAYAH</v>
          </cell>
          <cell r="C145" t="str">
            <v>TEMA C2</v>
          </cell>
          <cell r="D145" t="str">
            <v>Mei 2025</v>
          </cell>
          <cell r="E145">
            <v>45839</v>
          </cell>
          <cell r="F145">
            <v>3</v>
          </cell>
          <cell r="G145" t="str">
            <v>Mei-25</v>
          </cell>
          <cell r="H145">
            <v>1</v>
          </cell>
          <cell r="I145">
            <v>45660</v>
          </cell>
          <cell r="J145">
            <v>300000</v>
          </cell>
          <cell r="K145" t="str">
            <v>EKSKLUSIF</v>
          </cell>
        </row>
        <row r="146">
          <cell r="A146" t="str">
            <v>A1208</v>
          </cell>
          <cell r="B146" t="str">
            <v>RIYAN ISTIQOMAH</v>
          </cell>
          <cell r="C146" t="str">
            <v>TEMA C2</v>
          </cell>
          <cell r="D146" t="str">
            <v>Mei 2025</v>
          </cell>
          <cell r="E146" t="str">
            <v>Okt 2025</v>
          </cell>
          <cell r="F146">
            <v>6</v>
          </cell>
          <cell r="G146" t="str">
            <v>Mei-25</v>
          </cell>
          <cell r="H146">
            <v>1</v>
          </cell>
          <cell r="I146">
            <v>45663</v>
          </cell>
          <cell r="J146">
            <v>300000</v>
          </cell>
          <cell r="K146" t="str">
            <v>EKSKLUSIF</v>
          </cell>
        </row>
        <row r="147">
          <cell r="A147" t="str">
            <v>A4942</v>
          </cell>
          <cell r="B147" t="str">
            <v>MARIA MONIKA DEA MOLO</v>
          </cell>
          <cell r="C147" t="str">
            <v>TEMA C2</v>
          </cell>
          <cell r="D147" t="str">
            <v>Mei 2025</v>
          </cell>
          <cell r="E147">
            <v>45839</v>
          </cell>
          <cell r="F147">
            <v>3</v>
          </cell>
          <cell r="G147" t="str">
            <v>Mei-25</v>
          </cell>
          <cell r="H147">
            <v>1</v>
          </cell>
          <cell r="I147">
            <v>45660</v>
          </cell>
          <cell r="J147">
            <v>300000</v>
          </cell>
          <cell r="K147" t="str">
            <v>EKSKLUSIF</v>
          </cell>
        </row>
        <row r="148">
          <cell r="A148" t="str">
            <v>A4941</v>
          </cell>
          <cell r="B148" t="str">
            <v>ISABELLA ALVIANI</v>
          </cell>
          <cell r="C148" t="str">
            <v>TEMA C2</v>
          </cell>
          <cell r="D148" t="str">
            <v>Mei 2025</v>
          </cell>
          <cell r="E148">
            <v>45839</v>
          </cell>
          <cell r="F148">
            <v>3</v>
          </cell>
          <cell r="G148" t="str">
            <v>Mei-25</v>
          </cell>
          <cell r="H148">
            <v>1</v>
          </cell>
          <cell r="I148">
            <v>45660</v>
          </cell>
          <cell r="J148">
            <v>300000</v>
          </cell>
          <cell r="K148" t="str">
            <v>EKSKLUSIF</v>
          </cell>
        </row>
        <row r="149">
          <cell r="A149" t="str">
            <v>A4024</v>
          </cell>
          <cell r="B149" t="str">
            <v>FITRIA NURUL</v>
          </cell>
          <cell r="C149" t="str">
            <v>TEMA C2</v>
          </cell>
          <cell r="D149" t="str">
            <v>Mei 2025</v>
          </cell>
          <cell r="E149">
            <v>45839</v>
          </cell>
          <cell r="F149">
            <v>3</v>
          </cell>
          <cell r="G149" t="str">
            <v>Mei-25</v>
          </cell>
          <cell r="H149">
            <v>1</v>
          </cell>
          <cell r="I149">
            <v>45660</v>
          </cell>
          <cell r="J149">
            <v>300000</v>
          </cell>
          <cell r="K149" t="str">
            <v>EKSKLUSIF</v>
          </cell>
        </row>
        <row r="150">
          <cell r="A150" t="str">
            <v>A1059</v>
          </cell>
          <cell r="B150" t="str">
            <v>AZILA ZALWA</v>
          </cell>
          <cell r="C150" t="str">
            <v>TEMA C2</v>
          </cell>
          <cell r="D150" t="str">
            <v>Mei 2025</v>
          </cell>
          <cell r="E150">
            <v>45839</v>
          </cell>
          <cell r="F150">
            <v>3</v>
          </cell>
          <cell r="G150" t="str">
            <v>Mei-25</v>
          </cell>
          <cell r="H150">
            <v>1</v>
          </cell>
          <cell r="I150">
            <v>45660</v>
          </cell>
          <cell r="J150">
            <v>300000</v>
          </cell>
          <cell r="K150" t="str">
            <v>EKSKLUSIF</v>
          </cell>
        </row>
        <row r="151">
          <cell r="A151" t="str">
            <v>A4785</v>
          </cell>
          <cell r="B151" t="str">
            <v>Mohammad Luthfi Akbar</v>
          </cell>
          <cell r="C151" t="str">
            <v>TEMA C2</v>
          </cell>
          <cell r="D151" t="str">
            <v>Mei 2025</v>
          </cell>
          <cell r="E151">
            <v>45839</v>
          </cell>
          <cell r="F151">
            <v>3</v>
          </cell>
          <cell r="G151" t="str">
            <v>Mei-25</v>
          </cell>
          <cell r="H151">
            <v>1</v>
          </cell>
          <cell r="I151">
            <v>45660</v>
          </cell>
          <cell r="J151">
            <v>300000</v>
          </cell>
          <cell r="K151" t="str">
            <v>EKSKLUSIF</v>
          </cell>
        </row>
        <row r="152">
          <cell r="A152" t="str">
            <v>A4367</v>
          </cell>
          <cell r="B152" t="str">
            <v>SISWI HARDIYANTI RUKMANA DEWI</v>
          </cell>
          <cell r="C152" t="str">
            <v>TEMA C2</v>
          </cell>
          <cell r="D152" t="str">
            <v>Mei 2025</v>
          </cell>
          <cell r="E152">
            <v>45839</v>
          </cell>
          <cell r="F152">
            <v>3</v>
          </cell>
          <cell r="G152" t="str">
            <v>Mei-25</v>
          </cell>
          <cell r="H152">
            <v>1</v>
          </cell>
          <cell r="I152">
            <v>45660</v>
          </cell>
          <cell r="J152">
            <v>300000</v>
          </cell>
          <cell r="K152" t="str">
            <v>EKSKLUSIF</v>
          </cell>
        </row>
        <row r="153">
          <cell r="A153" t="str">
            <v>A4139</v>
          </cell>
          <cell r="B153" t="str">
            <v>KEYLA REISA IARA</v>
          </cell>
          <cell r="C153" t="str">
            <v>TEMA C2</v>
          </cell>
          <cell r="D153" t="str">
            <v>Mei 2025</v>
          </cell>
          <cell r="E153">
            <v>45839</v>
          </cell>
          <cell r="F153">
            <v>3</v>
          </cell>
          <cell r="G153" t="str">
            <v>Mei-25</v>
          </cell>
          <cell r="H153">
            <v>1</v>
          </cell>
          <cell r="I153">
            <v>45660</v>
          </cell>
          <cell r="J153">
            <v>300000</v>
          </cell>
          <cell r="K153" t="str">
            <v>EKSKLUSIF</v>
          </cell>
        </row>
        <row r="154">
          <cell r="A154" t="str">
            <v>A4940</v>
          </cell>
          <cell r="B154" t="str">
            <v>BENEDICTUS BAGAS ATARONA MBEMBOK</v>
          </cell>
          <cell r="C154" t="str">
            <v>TEMA C2</v>
          </cell>
          <cell r="D154" t="str">
            <v>Mei 2025</v>
          </cell>
          <cell r="E154">
            <v>45839</v>
          </cell>
          <cell r="F154">
            <v>3</v>
          </cell>
          <cell r="G154" t="str">
            <v>Mei-25</v>
          </cell>
          <cell r="H154">
            <v>1</v>
          </cell>
          <cell r="I154">
            <v>45660</v>
          </cell>
          <cell r="J154">
            <v>300000</v>
          </cell>
          <cell r="K154" t="str">
            <v>EKSKLUSIF</v>
          </cell>
        </row>
        <row r="155">
          <cell r="A155" t="str">
            <v>A4287</v>
          </cell>
          <cell r="B155" t="str">
            <v>FARA DHIYA HASFANA</v>
          </cell>
          <cell r="C155" t="str">
            <v>TEMA C2</v>
          </cell>
          <cell r="D155" t="str">
            <v>Mei 2025</v>
          </cell>
          <cell r="E155" t="str">
            <v>Okt 2025</v>
          </cell>
          <cell r="F155">
            <v>6</v>
          </cell>
          <cell r="G155" t="str">
            <v>Mei-25</v>
          </cell>
          <cell r="H155">
            <v>1</v>
          </cell>
          <cell r="I155">
            <v>45663</v>
          </cell>
          <cell r="J155">
            <v>300000</v>
          </cell>
          <cell r="K155" t="str">
            <v>EKSKLUSIF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3">
          <cell r="A3" t="str">
            <v>NPK</v>
          </cell>
          <cell r="B3" t="str">
            <v>NAMA</v>
          </cell>
          <cell r="C3" t="str">
            <v>FUNGSI</v>
          </cell>
          <cell r="D3" t="str">
            <v>KETERANGAN</v>
          </cell>
        </row>
        <row r="4">
          <cell r="A4" t="str">
            <v>A2615</v>
          </cell>
          <cell r="B4" t="str">
            <v>Novita Langkai</v>
          </cell>
          <cell r="C4" t="str">
            <v>AAV</v>
          </cell>
          <cell r="D4" t="str">
            <v>EKSKLUSIF</v>
          </cell>
        </row>
        <row r="5">
          <cell r="A5" t="str">
            <v>A0349</v>
          </cell>
          <cell r="B5" t="str">
            <v>Ahmad Zainal Arifin</v>
          </cell>
          <cell r="C5" t="str">
            <v>AAV</v>
          </cell>
          <cell r="D5" t="str">
            <v>EKSKLUSIF</v>
          </cell>
        </row>
        <row r="6">
          <cell r="A6" t="str">
            <v>A2873</v>
          </cell>
          <cell r="B6" t="str">
            <v>CHRISTOPHER LAKSAWANA</v>
          </cell>
          <cell r="C6" t="str">
            <v>AAV</v>
          </cell>
          <cell r="D6" t="str">
            <v>EKSKLUSIF</v>
          </cell>
        </row>
        <row r="7">
          <cell r="A7" t="str">
            <v>A2066</v>
          </cell>
          <cell r="B7" t="str">
            <v>YULIANT EFENDI</v>
          </cell>
          <cell r="C7" t="str">
            <v>AAV</v>
          </cell>
          <cell r="D7" t="str">
            <v>EKSKLUSIF</v>
          </cell>
        </row>
        <row r="8">
          <cell r="A8" t="str">
            <v>A1971</v>
          </cell>
          <cell r="B8" t="str">
            <v>ANGGI BEATRIKS SERAN</v>
          </cell>
          <cell r="C8" t="str">
            <v>SBPV</v>
          </cell>
          <cell r="D8" t="str">
            <v>EKSKLUSIF</v>
          </cell>
        </row>
        <row r="9">
          <cell r="A9" t="str">
            <v>A2001</v>
          </cell>
          <cell r="B9" t="str">
            <v>M MENTARI GAGAT RAYNA</v>
          </cell>
          <cell r="C9" t="str">
            <v>SBPV</v>
          </cell>
          <cell r="D9" t="str">
            <v>EKSKLUSIF</v>
          </cell>
        </row>
        <row r="10">
          <cell r="A10" t="str">
            <v>A2383</v>
          </cell>
          <cell r="B10" t="str">
            <v>RYSMA NUR HIDAYAH</v>
          </cell>
          <cell r="C10" t="str">
            <v>SBPV</v>
          </cell>
          <cell r="D10" t="str">
            <v>EKSKLUSIF</v>
          </cell>
        </row>
        <row r="11">
          <cell r="A11">
            <v>92175</v>
          </cell>
          <cell r="B11" t="str">
            <v>AYU AMELIA RESANTI</v>
          </cell>
          <cell r="C11" t="str">
            <v>SBPV</v>
          </cell>
          <cell r="D11" t="str">
            <v>EKSKLUSIF</v>
          </cell>
        </row>
        <row r="12">
          <cell r="A12" t="str">
            <v>A2924</v>
          </cell>
          <cell r="B12" t="str">
            <v>IRA EVELIN SIHALOHO</v>
          </cell>
          <cell r="C12" t="str">
            <v>SBPV</v>
          </cell>
          <cell r="D12" t="str">
            <v>EKSKLUSIF</v>
          </cell>
        </row>
        <row r="13">
          <cell r="A13" t="str">
            <v>A3180</v>
          </cell>
          <cell r="B13" t="str">
            <v>Clara Osa Diprastiwi</v>
          </cell>
          <cell r="C13" t="str">
            <v>RVO</v>
          </cell>
          <cell r="D13" t="str">
            <v>EKSKLUSIF</v>
          </cell>
        </row>
        <row r="14">
          <cell r="A14">
            <v>90317</v>
          </cell>
          <cell r="B14" t="str">
            <v>FILBERT SANCHIA FERDIANSAH MODOK</v>
          </cell>
          <cell r="C14" t="str">
            <v>RVO</v>
          </cell>
          <cell r="D14" t="str">
            <v>EKSKLUSIF</v>
          </cell>
        </row>
        <row r="15">
          <cell r="A15" t="str">
            <v>A2396</v>
          </cell>
          <cell r="B15" t="str">
            <v>Ilyas Fahmi</v>
          </cell>
          <cell r="C15" t="str">
            <v>RVO</v>
          </cell>
          <cell r="D15" t="str">
            <v>EKSKLUSIF</v>
          </cell>
        </row>
        <row r="16">
          <cell r="A16" t="str">
            <v>A1952</v>
          </cell>
          <cell r="B16" t="str">
            <v>LAURENSIUS AXEL RADITYA PRADANA</v>
          </cell>
          <cell r="C16" t="str">
            <v>RVO</v>
          </cell>
          <cell r="D16" t="str">
            <v>EKSKLUSIF</v>
          </cell>
        </row>
        <row r="17">
          <cell r="A17" t="str">
            <v>A0799</v>
          </cell>
          <cell r="B17" t="str">
            <v>VIVI RIZQI HAPSARI</v>
          </cell>
          <cell r="C17" t="str">
            <v>RVO</v>
          </cell>
          <cell r="D17" t="str">
            <v>EKSKLUSIF</v>
          </cell>
        </row>
        <row r="18">
          <cell r="A18" t="str">
            <v>A0155</v>
          </cell>
          <cell r="B18" t="str">
            <v>Raymon Piterz Godlieb</v>
          </cell>
          <cell r="C18" t="str">
            <v>RVO</v>
          </cell>
          <cell r="D18" t="str">
            <v>EKSKLUSIF</v>
          </cell>
        </row>
        <row r="19">
          <cell r="A19" t="str">
            <v>A3442</v>
          </cell>
          <cell r="B19" t="str">
            <v>Irfan Febriyantoro</v>
          </cell>
          <cell r="C19" t="str">
            <v>RVO</v>
          </cell>
          <cell r="D19" t="str">
            <v>EKSKLUSIF</v>
          </cell>
        </row>
        <row r="20">
          <cell r="A20">
            <v>90613</v>
          </cell>
          <cell r="B20" t="str">
            <v>JOHAN AIMAN RAIS</v>
          </cell>
          <cell r="C20" t="str">
            <v>RVO</v>
          </cell>
          <cell r="D20" t="str">
            <v>EKSKLUSIF</v>
          </cell>
        </row>
        <row r="21">
          <cell r="A21" t="str">
            <v>A0072</v>
          </cell>
          <cell r="B21" t="str">
            <v>Rahmad Dwi Adrian</v>
          </cell>
          <cell r="C21" t="str">
            <v>RVO</v>
          </cell>
          <cell r="D21" t="str">
            <v>EKSKLUSIF</v>
          </cell>
        </row>
        <row r="22">
          <cell r="A22" t="str">
            <v>A3437</v>
          </cell>
          <cell r="B22" t="str">
            <v>Yohana Claudia</v>
          </cell>
          <cell r="C22" t="str">
            <v>RVO</v>
          </cell>
          <cell r="D22" t="str">
            <v>EKSKLUSIF</v>
          </cell>
        </row>
        <row r="23">
          <cell r="A23" t="str">
            <v>A3436</v>
          </cell>
          <cell r="B23" t="str">
            <v>Anita Kristiana Laia</v>
          </cell>
          <cell r="C23" t="str">
            <v>RVO</v>
          </cell>
          <cell r="D23" t="str">
            <v>EKSKLUSIF</v>
          </cell>
        </row>
        <row r="24">
          <cell r="A24" t="str">
            <v>A0137</v>
          </cell>
          <cell r="B24" t="str">
            <v>Dhian karunia</v>
          </cell>
          <cell r="C24" t="str">
            <v>RVO</v>
          </cell>
          <cell r="D24" t="str">
            <v>EKSKLUSIF</v>
          </cell>
        </row>
        <row r="25">
          <cell r="A25" t="str">
            <v>A3576</v>
          </cell>
          <cell r="B25" t="str">
            <v>YONATAN ADI SAPUTRO</v>
          </cell>
          <cell r="C25" t="str">
            <v>RVO</v>
          </cell>
          <cell r="D25" t="str">
            <v>EKSKLUSIF</v>
          </cell>
        </row>
        <row r="26">
          <cell r="A26">
            <v>90453</v>
          </cell>
          <cell r="B26" t="str">
            <v>SHERLY HAPSARI</v>
          </cell>
          <cell r="C26" t="str">
            <v>RVO</v>
          </cell>
          <cell r="D26" t="str">
            <v>EKSKLUSIF</v>
          </cell>
        </row>
        <row r="27">
          <cell r="A27">
            <v>92709</v>
          </cell>
          <cell r="B27" t="str">
            <v xml:space="preserve">Dany Ahmad Farrastio </v>
          </cell>
          <cell r="C27" t="str">
            <v>RVO</v>
          </cell>
          <cell r="D27" t="str">
            <v>EKSKLUSIF</v>
          </cell>
        </row>
        <row r="28">
          <cell r="A28">
            <v>92000</v>
          </cell>
          <cell r="B28" t="str">
            <v>ACHMAD KURNIAWAN</v>
          </cell>
          <cell r="C28" t="str">
            <v>RVO</v>
          </cell>
          <cell r="D28" t="str">
            <v>EKSKLUSIF</v>
          </cell>
        </row>
        <row r="29">
          <cell r="A29">
            <v>92694</v>
          </cell>
          <cell r="B29" t="str">
            <v>Wahyu Nugroho</v>
          </cell>
          <cell r="C29" t="str">
            <v>RVO</v>
          </cell>
          <cell r="D29" t="str">
            <v>EKSKLUSIF</v>
          </cell>
        </row>
        <row r="30">
          <cell r="A30">
            <v>90933</v>
          </cell>
          <cell r="B30" t="str">
            <v>REZA DESTI VAUZIA</v>
          </cell>
          <cell r="C30" t="str">
            <v>RVO</v>
          </cell>
          <cell r="D30" t="str">
            <v>EKSKLUSIF</v>
          </cell>
        </row>
        <row r="31">
          <cell r="A31">
            <v>92717</v>
          </cell>
          <cell r="B31" t="str">
            <v>Gresmilen bilgis</v>
          </cell>
          <cell r="C31" t="str">
            <v>RVO</v>
          </cell>
          <cell r="D31" t="str">
            <v>EKSKLUSIF</v>
          </cell>
        </row>
        <row r="32">
          <cell r="A32">
            <v>92494</v>
          </cell>
          <cell r="B32" t="str">
            <v>Nurmansyah Amirudin</v>
          </cell>
          <cell r="C32" t="str">
            <v>RVO</v>
          </cell>
          <cell r="D32" t="str">
            <v>EKSKLUSIF</v>
          </cell>
        </row>
        <row r="33">
          <cell r="A33" t="str">
            <v>A1854</v>
          </cell>
          <cell r="B33" t="str">
            <v>SALSABILA OKTAVIMADIANA</v>
          </cell>
          <cell r="C33" t="str">
            <v>DELTA</v>
          </cell>
          <cell r="D33" t="str">
            <v>EKSKLUSIF</v>
          </cell>
        </row>
        <row r="34">
          <cell r="A34" t="str">
            <v>A1219</v>
          </cell>
          <cell r="B34" t="str">
            <v>AZIZ ALFISYAHRI</v>
          </cell>
          <cell r="C34" t="str">
            <v>DELTA</v>
          </cell>
          <cell r="D34" t="str">
            <v>EKSKLUSIF</v>
          </cell>
        </row>
        <row r="35">
          <cell r="A35" t="str">
            <v>A1957</v>
          </cell>
          <cell r="B35" t="str">
            <v>FATIA</v>
          </cell>
          <cell r="C35" t="str">
            <v>DELTA</v>
          </cell>
          <cell r="D35" t="str">
            <v>EKSKLUSIF</v>
          </cell>
        </row>
        <row r="36">
          <cell r="A36" t="str">
            <v>A1841</v>
          </cell>
          <cell r="B36" t="str">
            <v>Adhina Putriana Kusumawat</v>
          </cell>
          <cell r="C36" t="str">
            <v>DELTA</v>
          </cell>
          <cell r="D36" t="str">
            <v>EKSKLUSIF</v>
          </cell>
        </row>
        <row r="37">
          <cell r="A37" t="str">
            <v>A0830</v>
          </cell>
          <cell r="B37" t="str">
            <v>Margi Suryani</v>
          </cell>
          <cell r="C37" t="str">
            <v>DELTA</v>
          </cell>
          <cell r="D37" t="str">
            <v>EKSKLUSIF</v>
          </cell>
        </row>
        <row r="38">
          <cell r="A38" t="str">
            <v>A0874</v>
          </cell>
          <cell r="B38" t="str">
            <v>Galih Mardiana</v>
          </cell>
          <cell r="C38" t="str">
            <v>DELTA</v>
          </cell>
          <cell r="D38" t="str">
            <v>EKSKLUSIF</v>
          </cell>
        </row>
        <row r="39">
          <cell r="A39" t="str">
            <v>A1096</v>
          </cell>
          <cell r="B39" t="str">
            <v>NILA HAQIQI</v>
          </cell>
          <cell r="C39" t="str">
            <v>DELTA</v>
          </cell>
          <cell r="D39" t="str">
            <v>EKSKLUSIF</v>
          </cell>
        </row>
        <row r="40">
          <cell r="A40" t="str">
            <v>A2255</v>
          </cell>
          <cell r="B40" t="str">
            <v>ELI SANTI SITOHANG</v>
          </cell>
          <cell r="C40" t="str">
            <v>DELTA</v>
          </cell>
          <cell r="D40" t="str">
            <v>EKSKLUSIF</v>
          </cell>
        </row>
        <row r="41">
          <cell r="A41" t="str">
            <v>A1329</v>
          </cell>
          <cell r="B41" t="str">
            <v>NABILA HASNA</v>
          </cell>
          <cell r="C41" t="str">
            <v>DELTA</v>
          </cell>
          <cell r="D41" t="str">
            <v>EKSKLUSIF</v>
          </cell>
        </row>
        <row r="42">
          <cell r="A42" t="str">
            <v>A1280</v>
          </cell>
          <cell r="B42" t="str">
            <v>PASKHA APRILIANINGSIH</v>
          </cell>
          <cell r="C42" t="str">
            <v>DELTA</v>
          </cell>
          <cell r="D42" t="str">
            <v>EKSKLUSIF</v>
          </cell>
        </row>
        <row r="43">
          <cell r="A43" t="str">
            <v>A1215</v>
          </cell>
          <cell r="B43" t="str">
            <v>ESTERINA KUSUMAWATI</v>
          </cell>
          <cell r="C43" t="str">
            <v>DELTA</v>
          </cell>
          <cell r="D43" t="str">
            <v>EKSKLUSIF</v>
          </cell>
        </row>
        <row r="44">
          <cell r="A44" t="str">
            <v>A0770</v>
          </cell>
          <cell r="B44" t="str">
            <v>ELZE ZULFANNY</v>
          </cell>
          <cell r="C44" t="str">
            <v>DELTA</v>
          </cell>
          <cell r="D44" t="str">
            <v>EKSKLUSIF</v>
          </cell>
        </row>
        <row r="45">
          <cell r="A45" t="str">
            <v>A1461</v>
          </cell>
          <cell r="B45" t="str">
            <v>AKHSA EKA MAHARANI</v>
          </cell>
          <cell r="C45" t="str">
            <v>DELTA</v>
          </cell>
          <cell r="D45" t="str">
            <v>EKSKLUSIF</v>
          </cell>
        </row>
        <row r="46">
          <cell r="A46" t="str">
            <v>A2145</v>
          </cell>
          <cell r="B46" t="str">
            <v>LAILY FAJRIYANTI</v>
          </cell>
          <cell r="C46" t="str">
            <v>DELTA</v>
          </cell>
          <cell r="D46" t="str">
            <v>EKSKLUSIF</v>
          </cell>
        </row>
        <row r="47">
          <cell r="A47" t="str">
            <v>A3321</v>
          </cell>
          <cell r="B47" t="str">
            <v>DESTI RAHMAWATI</v>
          </cell>
          <cell r="C47" t="str">
            <v>DELTA</v>
          </cell>
          <cell r="D47" t="str">
            <v>EKSKLUSIF</v>
          </cell>
        </row>
        <row r="48">
          <cell r="A48" t="str">
            <v>A0320</v>
          </cell>
          <cell r="B48" t="str">
            <v>Deafni Dinda R Utami</v>
          </cell>
          <cell r="C48" t="str">
            <v>DELTA</v>
          </cell>
          <cell r="D48" t="str">
            <v>EKSKLUSIF</v>
          </cell>
        </row>
        <row r="49">
          <cell r="A49" t="str">
            <v>A1185</v>
          </cell>
          <cell r="B49" t="str">
            <v>SAFA PRAYUDA</v>
          </cell>
          <cell r="C49" t="str">
            <v>DELTA</v>
          </cell>
          <cell r="D49" t="str">
            <v>EKSKLUSIF</v>
          </cell>
        </row>
        <row r="50">
          <cell r="A50" t="str">
            <v>A1755</v>
          </cell>
          <cell r="B50" t="str">
            <v>TIFANI ADELIA SYAFITRI</v>
          </cell>
          <cell r="C50" t="str">
            <v>DELTA</v>
          </cell>
          <cell r="D50" t="str">
            <v>EKSKLUSIF</v>
          </cell>
        </row>
        <row r="51">
          <cell r="A51" t="str">
            <v>A3599</v>
          </cell>
          <cell r="B51" t="str">
            <v>HANIFAH RAHMADHANI</v>
          </cell>
          <cell r="C51" t="str">
            <v>DELTA</v>
          </cell>
          <cell r="D51" t="str">
            <v>EKSKLUSIF</v>
          </cell>
        </row>
        <row r="52">
          <cell r="A52" t="str">
            <v>A3826</v>
          </cell>
          <cell r="B52" t="str">
            <v>IRENE INTAN PRADISTA</v>
          </cell>
          <cell r="C52" t="str">
            <v>DELTA</v>
          </cell>
          <cell r="D52" t="str">
            <v>EKSKLUSIF</v>
          </cell>
        </row>
        <row r="53">
          <cell r="A53" t="str">
            <v>A0964</v>
          </cell>
          <cell r="B53" t="str">
            <v>Anisa Desianti Ramadhani</v>
          </cell>
          <cell r="C53" t="str">
            <v>DELTA</v>
          </cell>
          <cell r="D53" t="str">
            <v>EKSKLUSIF</v>
          </cell>
        </row>
        <row r="54">
          <cell r="A54">
            <v>90592</v>
          </cell>
          <cell r="B54" t="str">
            <v>DINI SHINTIA PUTRI</v>
          </cell>
          <cell r="C54" t="str">
            <v>DELTA</v>
          </cell>
          <cell r="D54" t="str">
            <v>EKSKLUSIF</v>
          </cell>
        </row>
        <row r="55">
          <cell r="A55" t="str">
            <v>A4609</v>
          </cell>
          <cell r="B55" t="str">
            <v>DIEGA RAHASINATRA</v>
          </cell>
          <cell r="C55" t="str">
            <v>DELTA</v>
          </cell>
          <cell r="D55" t="str">
            <v>EKSKLUSIF</v>
          </cell>
        </row>
        <row r="56">
          <cell r="A56" t="str">
            <v>A0812</v>
          </cell>
          <cell r="B56" t="str">
            <v>HERLINI NUR AZIZAH</v>
          </cell>
          <cell r="C56" t="str">
            <v>DELTA</v>
          </cell>
          <cell r="D56" t="str">
            <v>EKSKLUSIF</v>
          </cell>
        </row>
        <row r="57">
          <cell r="A57" t="str">
            <v>A3558</v>
          </cell>
          <cell r="B57" t="str">
            <v>ANDI SOFIE FEBRINA SALSHABILA</v>
          </cell>
          <cell r="C57" t="str">
            <v>DELTA</v>
          </cell>
          <cell r="D57" t="str">
            <v>EKSKLUSIF</v>
          </cell>
        </row>
        <row r="58">
          <cell r="A58" t="str">
            <v>A0818</v>
          </cell>
          <cell r="B58" t="str">
            <v>AGIS DWI RAHMAWATI</v>
          </cell>
          <cell r="C58" t="str">
            <v>DELTA</v>
          </cell>
          <cell r="D58" t="str">
            <v>EKSKLUSIF</v>
          </cell>
        </row>
        <row r="59">
          <cell r="A59">
            <v>90694</v>
          </cell>
          <cell r="B59" t="str">
            <v>DAUS DEVYANA</v>
          </cell>
          <cell r="C59" t="str">
            <v>DELTA</v>
          </cell>
          <cell r="D59" t="str">
            <v>EKSKLUSIF</v>
          </cell>
        </row>
        <row r="60">
          <cell r="A60" t="str">
            <v>A0517</v>
          </cell>
          <cell r="B60" t="str">
            <v>CHATARINA SEPTRYANINGSIH</v>
          </cell>
          <cell r="C60" t="str">
            <v>DELTA</v>
          </cell>
          <cell r="D60" t="str">
            <v>EKSKLUSIF</v>
          </cell>
        </row>
        <row r="61">
          <cell r="A61" t="str">
            <v>A0879</v>
          </cell>
          <cell r="B61" t="str">
            <v>RISZA ANGGUN DWI ARIANANDA</v>
          </cell>
          <cell r="C61" t="str">
            <v>DELTA</v>
          </cell>
          <cell r="D61" t="str">
            <v>EKSKLUSIF</v>
          </cell>
        </row>
        <row r="62">
          <cell r="A62" t="str">
            <v>A3406</v>
          </cell>
          <cell r="B62" t="str">
            <v>SEPTI MUNTE</v>
          </cell>
          <cell r="C62" t="str">
            <v>DELTA</v>
          </cell>
          <cell r="D62" t="str">
            <v>EKSKLUSIF</v>
          </cell>
        </row>
        <row r="63">
          <cell r="A63" t="str">
            <v>A2462</v>
          </cell>
          <cell r="B63" t="str">
            <v>KHUSNUL KHATIMAH</v>
          </cell>
          <cell r="C63" t="str">
            <v>DELTA</v>
          </cell>
          <cell r="D63" t="str">
            <v>EKSKLUSIF</v>
          </cell>
        </row>
        <row r="64">
          <cell r="A64" t="str">
            <v>A0986</v>
          </cell>
          <cell r="B64" t="str">
            <v>Dimas Adam Jordan</v>
          </cell>
          <cell r="C64" t="str">
            <v>DELTA</v>
          </cell>
          <cell r="D64" t="str">
            <v>EKSKLUSIF</v>
          </cell>
        </row>
        <row r="65">
          <cell r="A65">
            <v>90653</v>
          </cell>
          <cell r="B65" t="str">
            <v xml:space="preserve">Weni Saputri </v>
          </cell>
          <cell r="C65" t="str">
            <v>DELTA</v>
          </cell>
          <cell r="D65" t="str">
            <v>EKSKLUSIF</v>
          </cell>
        </row>
        <row r="66">
          <cell r="A66" t="str">
            <v>A3404</v>
          </cell>
          <cell r="B66" t="str">
            <v>Ayu sukmawati</v>
          </cell>
          <cell r="C66" t="str">
            <v>DELTA</v>
          </cell>
          <cell r="D66" t="str">
            <v>EKSKLUSIF</v>
          </cell>
        </row>
        <row r="67">
          <cell r="A67" t="str">
            <v>A1954</v>
          </cell>
          <cell r="B67" t="str">
            <v>⁠Jelita Ayunda Fitria</v>
          </cell>
          <cell r="C67" t="str">
            <v>DELTA</v>
          </cell>
          <cell r="D67" t="str">
            <v>EKSKLUSIF</v>
          </cell>
        </row>
        <row r="68">
          <cell r="A68" t="str">
            <v>A0821</v>
          </cell>
          <cell r="B68" t="str">
            <v>Indriana Damayanti</v>
          </cell>
          <cell r="C68" t="str">
            <v>DELTA</v>
          </cell>
          <cell r="D68" t="str">
            <v>EKSKLUSIF</v>
          </cell>
        </row>
        <row r="69">
          <cell r="A69" t="str">
            <v>A4703</v>
          </cell>
          <cell r="B69" t="str">
            <v>Jesica Arnold</v>
          </cell>
          <cell r="C69" t="str">
            <v>DELTA</v>
          </cell>
          <cell r="D69" t="str">
            <v>EKSKLUSIF</v>
          </cell>
        </row>
        <row r="70">
          <cell r="A70">
            <v>92287</v>
          </cell>
          <cell r="B70" t="str">
            <v>ALYDA RIZKA ISLAMIYATI</v>
          </cell>
          <cell r="C70" t="str">
            <v>DELTA</v>
          </cell>
          <cell r="D70" t="str">
            <v>EKSKLUSIF</v>
          </cell>
        </row>
        <row r="71">
          <cell r="A71">
            <v>92135</v>
          </cell>
          <cell r="B71" t="str">
            <v>ERNAWATI NOFIA RINDIANI</v>
          </cell>
          <cell r="C71" t="str">
            <v>DELTA</v>
          </cell>
          <cell r="D71" t="str">
            <v>EKSKLUSIF</v>
          </cell>
        </row>
        <row r="72">
          <cell r="A72" t="str">
            <v>A3029</v>
          </cell>
          <cell r="B72" t="str">
            <v>EMMIA CLARITA BR TARIGAN</v>
          </cell>
          <cell r="C72" t="str">
            <v>DELTA</v>
          </cell>
          <cell r="D72" t="str">
            <v>EKSKLUSIF</v>
          </cell>
        </row>
        <row r="73">
          <cell r="A73" t="str">
            <v>A0881</v>
          </cell>
          <cell r="B73" t="str">
            <v>ERINA EKA WULANDARI</v>
          </cell>
          <cell r="C73" t="str">
            <v>DELTA</v>
          </cell>
          <cell r="D73" t="str">
            <v>EKSKLUSIF</v>
          </cell>
        </row>
        <row r="74">
          <cell r="A74">
            <v>92504</v>
          </cell>
          <cell r="B74" t="str">
            <v>ARTIKA YUNITA ARDI</v>
          </cell>
          <cell r="C74" t="str">
            <v>DELTA</v>
          </cell>
          <cell r="D74" t="str">
            <v>EKSKLUSIF</v>
          </cell>
        </row>
        <row r="75">
          <cell r="A75" t="str">
            <v>A2944</v>
          </cell>
          <cell r="B75" t="str">
            <v>I LUH LAKSMI EKA DEWI</v>
          </cell>
          <cell r="C75" t="str">
            <v>DELTA</v>
          </cell>
          <cell r="D75" t="str">
            <v>EKSKLUSIF</v>
          </cell>
        </row>
        <row r="76">
          <cell r="A76" t="str">
            <v>A2507</v>
          </cell>
          <cell r="B76" t="str">
            <v>ARJUNA TANJUNG</v>
          </cell>
          <cell r="C76" t="str">
            <v>DELTA</v>
          </cell>
          <cell r="D76" t="str">
            <v>EKSKLUSIF</v>
          </cell>
        </row>
        <row r="77">
          <cell r="A77" t="str">
            <v>A1525</v>
          </cell>
          <cell r="B77" t="str">
            <v>MARSIDAH</v>
          </cell>
          <cell r="C77" t="str">
            <v>DELTA</v>
          </cell>
          <cell r="D77" t="str">
            <v>EKSKLUSIF</v>
          </cell>
        </row>
        <row r="78">
          <cell r="A78" t="str">
            <v>A1842</v>
          </cell>
          <cell r="B78" t="str">
            <v>KELPIN PONTIUS ARON</v>
          </cell>
          <cell r="C78" t="str">
            <v>DELTA</v>
          </cell>
          <cell r="D78" t="str">
            <v>EKSKLUSIF</v>
          </cell>
        </row>
        <row r="79">
          <cell r="A79" t="str">
            <v>A2953</v>
          </cell>
          <cell r="B79" t="str">
            <v>NAWANGWULAN DESIKUMALA</v>
          </cell>
          <cell r="C79" t="str">
            <v>DELTA</v>
          </cell>
          <cell r="D79" t="str">
            <v>EKSKLUSIF</v>
          </cell>
        </row>
        <row r="80">
          <cell r="A80" t="str">
            <v>A1762</v>
          </cell>
          <cell r="B80" t="str">
            <v>MUTAHIR ALI</v>
          </cell>
          <cell r="C80" t="str">
            <v>DELTA</v>
          </cell>
          <cell r="D80" t="str">
            <v>EKSKLUSIF</v>
          </cell>
        </row>
        <row r="81">
          <cell r="A81" t="str">
            <v>A0192</v>
          </cell>
          <cell r="B81" t="str">
            <v>AGNES HAUDI SURYANTIKA</v>
          </cell>
          <cell r="C81" t="str">
            <v>DELTA</v>
          </cell>
          <cell r="D81" t="str">
            <v>EKSKLUSIF</v>
          </cell>
        </row>
        <row r="82">
          <cell r="A82" t="str">
            <v>A3259</v>
          </cell>
          <cell r="B82" t="str">
            <v>ALBERTUS CHRISTIAN ADE DARMAWA</v>
          </cell>
          <cell r="C82" t="str">
            <v>DELTA</v>
          </cell>
          <cell r="D82" t="str">
            <v>EKSKLUSIF</v>
          </cell>
        </row>
        <row r="83">
          <cell r="A83" t="str">
            <v>A1773</v>
          </cell>
          <cell r="B83" t="str">
            <v>MELINIA WINDY ERLIYA</v>
          </cell>
          <cell r="C83" t="str">
            <v>DELTA</v>
          </cell>
          <cell r="D83" t="str">
            <v>EKSKLUSIF</v>
          </cell>
        </row>
        <row r="84">
          <cell r="A84" t="str">
            <v>A1209</v>
          </cell>
          <cell r="B84" t="str">
            <v>ZULFI FAQIH NURUL JANNAH</v>
          </cell>
          <cell r="C84" t="str">
            <v>DELTA</v>
          </cell>
          <cell r="D84" t="str">
            <v>EKSKLUSIF</v>
          </cell>
        </row>
        <row r="85">
          <cell r="A85" t="str">
            <v>A2322</v>
          </cell>
          <cell r="B85" t="str">
            <v>ROSI NOVI LUTFITASARI</v>
          </cell>
          <cell r="C85" t="str">
            <v>DELTA</v>
          </cell>
          <cell r="D85" t="str">
            <v>EKSKLUSIF</v>
          </cell>
        </row>
        <row r="86">
          <cell r="A86" t="str">
            <v>A0817</v>
          </cell>
          <cell r="B86" t="str">
            <v>YOLA VALENIA</v>
          </cell>
          <cell r="C86" t="str">
            <v>DELTA</v>
          </cell>
          <cell r="D86" t="str">
            <v>EKSKLUSIF</v>
          </cell>
        </row>
        <row r="87">
          <cell r="A87" t="str">
            <v>A1766</v>
          </cell>
          <cell r="B87" t="str">
            <v>ELIZABETH PARAMITA</v>
          </cell>
          <cell r="C87" t="str">
            <v>DELTA</v>
          </cell>
          <cell r="D87" t="str">
            <v>EKSKLUSIF</v>
          </cell>
        </row>
        <row r="88">
          <cell r="A88" t="str">
            <v>A4152</v>
          </cell>
          <cell r="B88" t="str">
            <v>KAMAL MAULANA RAMADHAN</v>
          </cell>
          <cell r="C88" t="str">
            <v>DELTA</v>
          </cell>
          <cell r="D88" t="str">
            <v>EKSKLUSIF</v>
          </cell>
        </row>
        <row r="89">
          <cell r="A89">
            <v>92669</v>
          </cell>
          <cell r="B89" t="str">
            <v>APIK KUSUMA AYU</v>
          </cell>
          <cell r="C89" t="str">
            <v>DELTA</v>
          </cell>
          <cell r="D89" t="str">
            <v>EKSKLUSIF</v>
          </cell>
        </row>
        <row r="90">
          <cell r="A90" t="str">
            <v>A2417</v>
          </cell>
          <cell r="B90" t="str">
            <v>LALANG WINATA BINTANG</v>
          </cell>
          <cell r="C90" t="str">
            <v>DELTA</v>
          </cell>
          <cell r="D90" t="str">
            <v>EKSKLUSIF</v>
          </cell>
        </row>
        <row r="91">
          <cell r="A91" t="str">
            <v>A1276</v>
          </cell>
          <cell r="B91" t="str">
            <v>⁠SINDI ARLINDA DEWI</v>
          </cell>
          <cell r="C91" t="str">
            <v>DELTA</v>
          </cell>
          <cell r="D91" t="str">
            <v>EKSKLUSIF</v>
          </cell>
        </row>
        <row r="92">
          <cell r="A92" t="str">
            <v>A1349</v>
          </cell>
          <cell r="B92" t="str">
            <v>TISA NORSARI</v>
          </cell>
          <cell r="C92" t="str">
            <v>DELTA</v>
          </cell>
          <cell r="D92" t="str">
            <v>EKSKLUSIF</v>
          </cell>
        </row>
        <row r="93">
          <cell r="A93" t="str">
            <v>A3476</v>
          </cell>
          <cell r="B93" t="str">
            <v>PRILLA IMADIANA FAJRIN</v>
          </cell>
          <cell r="C93" t="str">
            <v>DELTA</v>
          </cell>
          <cell r="D93" t="str">
            <v>EKSKLUSIF</v>
          </cell>
        </row>
        <row r="94">
          <cell r="A94" t="str">
            <v>A1651</v>
          </cell>
          <cell r="B94" t="str">
            <v>NUR ROMADANI F</v>
          </cell>
          <cell r="C94" t="str">
            <v>DELTA</v>
          </cell>
          <cell r="D94" t="str">
            <v>EKSKLUSIF</v>
          </cell>
        </row>
        <row r="95">
          <cell r="A95">
            <v>92539</v>
          </cell>
          <cell r="B95" t="str">
            <v>Rosiana</v>
          </cell>
          <cell r="C95" t="str">
            <v>DELTA</v>
          </cell>
          <cell r="D95" t="str">
            <v>EKSKLUSIF</v>
          </cell>
        </row>
        <row r="96">
          <cell r="A96" t="str">
            <v>A2510</v>
          </cell>
          <cell r="B96" t="str">
            <v>Thifal Khansa Nabila</v>
          </cell>
          <cell r="C96" t="str">
            <v>DELTA</v>
          </cell>
          <cell r="D96" t="str">
            <v>EKSKLUSIF</v>
          </cell>
        </row>
        <row r="97">
          <cell r="A97" t="str">
            <v>A3833</v>
          </cell>
          <cell r="B97" t="str">
            <v>MUHAMMAD SUBHAN</v>
          </cell>
          <cell r="C97" t="str">
            <v>DELTA</v>
          </cell>
          <cell r="D97" t="str">
            <v>EKSKLUSIF</v>
          </cell>
        </row>
        <row r="98">
          <cell r="A98" t="str">
            <v>A3218</v>
          </cell>
          <cell r="B98" t="str">
            <v>Irma Sembiring</v>
          </cell>
          <cell r="C98" t="str">
            <v>DELTA</v>
          </cell>
          <cell r="D98" t="str">
            <v>EKSKLUSIF</v>
          </cell>
        </row>
        <row r="99">
          <cell r="A99" t="str">
            <v>A3935</v>
          </cell>
          <cell r="B99" t="str">
            <v>Marsel Hamandika</v>
          </cell>
          <cell r="C99" t="str">
            <v>DELTA</v>
          </cell>
          <cell r="D99" t="str">
            <v>EKSKLUSIF</v>
          </cell>
        </row>
        <row r="100">
          <cell r="A100">
            <v>90648</v>
          </cell>
          <cell r="B100" t="str">
            <v>WAHYU IDHAYATI</v>
          </cell>
          <cell r="C100" t="str">
            <v>DELTA</v>
          </cell>
          <cell r="D100" t="str">
            <v>EKSKLUSIF</v>
          </cell>
        </row>
        <row r="101">
          <cell r="A101" t="str">
            <v>A0261</v>
          </cell>
          <cell r="B101" t="str">
            <v>CHELSI ANANDA</v>
          </cell>
          <cell r="C101" t="str">
            <v>DELTA</v>
          </cell>
          <cell r="D101" t="str">
            <v>EKSKLUSIF</v>
          </cell>
        </row>
        <row r="102">
          <cell r="A102" t="str">
            <v>A0378</v>
          </cell>
          <cell r="B102" t="str">
            <v xml:space="preserve">WIRANTI PUTRI </v>
          </cell>
          <cell r="C102" t="str">
            <v>DELTA</v>
          </cell>
          <cell r="D102" t="str">
            <v>EKSKLUSIF</v>
          </cell>
        </row>
        <row r="103">
          <cell r="A103" t="str">
            <v>A2925</v>
          </cell>
          <cell r="B103" t="str">
            <v>MARIA GORETTI DIAN PH</v>
          </cell>
          <cell r="C103" t="str">
            <v>DELTA</v>
          </cell>
          <cell r="D103" t="str">
            <v>EKSKLUSIF</v>
          </cell>
        </row>
        <row r="104">
          <cell r="A104" t="str">
            <v>A3754</v>
          </cell>
          <cell r="B104" t="str">
            <v>FIRDA NUR KARIMA</v>
          </cell>
          <cell r="C104" t="str">
            <v>DELTA</v>
          </cell>
          <cell r="D104" t="str">
            <v>EKSKLUSIF</v>
          </cell>
        </row>
        <row r="105">
          <cell r="A105" t="str">
            <v>A1360</v>
          </cell>
          <cell r="B105" t="str">
            <v>NURPUTRANTO LAKSONO</v>
          </cell>
          <cell r="C105" t="str">
            <v>DELTA</v>
          </cell>
          <cell r="D105" t="str">
            <v>EKSKLUSIF</v>
          </cell>
        </row>
        <row r="106">
          <cell r="A106" t="str">
            <v>A4538</v>
          </cell>
          <cell r="B106" t="str">
            <v>SILVIA SINURAT</v>
          </cell>
          <cell r="C106" t="str">
            <v>DELTA</v>
          </cell>
          <cell r="D106" t="str">
            <v>EKSKLUSIF</v>
          </cell>
        </row>
        <row r="107">
          <cell r="A107" t="str">
            <v>A3752</v>
          </cell>
          <cell r="B107" t="str">
            <v>MEYTA ANDIRA</v>
          </cell>
          <cell r="C107" t="str">
            <v>DELTA</v>
          </cell>
          <cell r="D107" t="str">
            <v>EKSKLUSIF</v>
          </cell>
        </row>
        <row r="108">
          <cell r="A108" t="str">
            <v>A0969</v>
          </cell>
          <cell r="B108" t="str">
            <v>ANGGI DWI</v>
          </cell>
          <cell r="C108" t="str">
            <v>DELTA</v>
          </cell>
          <cell r="D108" t="str">
            <v>EKSKLUSIF</v>
          </cell>
        </row>
        <row r="109">
          <cell r="A109" t="str">
            <v>A0999</v>
          </cell>
          <cell r="B109" t="str">
            <v>MUH LUTHFI AZIZ</v>
          </cell>
          <cell r="C109" t="str">
            <v>DELTA</v>
          </cell>
          <cell r="D109" t="str">
            <v>EKSKLUSIF</v>
          </cell>
        </row>
        <row r="110">
          <cell r="A110" t="str">
            <v>A0458</v>
          </cell>
          <cell r="B110" t="str">
            <v>JOKO SLAMETO</v>
          </cell>
          <cell r="C110" t="str">
            <v>DELTA</v>
          </cell>
          <cell r="D110" t="str">
            <v>EKSKLUSIF</v>
          </cell>
        </row>
        <row r="111">
          <cell r="A111" t="str">
            <v>A0725</v>
          </cell>
          <cell r="B111" t="str">
            <v>NUR KHASANAH</v>
          </cell>
          <cell r="C111" t="str">
            <v>DELTA</v>
          </cell>
          <cell r="D111" t="str">
            <v>EKSKLUSIF</v>
          </cell>
        </row>
        <row r="112">
          <cell r="A112" t="str">
            <v>A3785</v>
          </cell>
          <cell r="B112" t="str">
            <v>MUHAMMAD DAFA FEBRIANSYAH</v>
          </cell>
          <cell r="C112" t="str">
            <v>DELTA</v>
          </cell>
          <cell r="D112" t="str">
            <v>EKSKLUSIF</v>
          </cell>
        </row>
        <row r="113">
          <cell r="A113" t="str">
            <v>A1556</v>
          </cell>
          <cell r="B113" t="str">
            <v>ISMA AUDIA PRABAWATI</v>
          </cell>
          <cell r="C113" t="str">
            <v>DELTA</v>
          </cell>
          <cell r="D113" t="str">
            <v>EKSKLUSIF</v>
          </cell>
        </row>
        <row r="114">
          <cell r="A114" t="str">
            <v>A4470</v>
          </cell>
          <cell r="B114" t="str">
            <v>Syarifatul Mukaromah</v>
          </cell>
          <cell r="C114" t="str">
            <v>TEMA C2</v>
          </cell>
          <cell r="D114" t="str">
            <v>EKSKLUSIF</v>
          </cell>
        </row>
        <row r="115">
          <cell r="A115" t="str">
            <v>A2369</v>
          </cell>
          <cell r="B115" t="str">
            <v>ANIS DIANA SARI</v>
          </cell>
          <cell r="C115" t="str">
            <v>TEMA C2</v>
          </cell>
          <cell r="D115" t="str">
            <v>EKSKLUSIF</v>
          </cell>
        </row>
        <row r="116">
          <cell r="A116" t="str">
            <v>A0911</v>
          </cell>
          <cell r="B116" t="str">
            <v>ENGELINA GALUH WINDIASARI</v>
          </cell>
          <cell r="C116" t="str">
            <v>TEMA C2</v>
          </cell>
          <cell r="D116" t="str">
            <v>EKSKLUSIF</v>
          </cell>
        </row>
        <row r="117">
          <cell r="A117">
            <v>90759</v>
          </cell>
          <cell r="B117" t="str">
            <v>Pertiwi Handayani</v>
          </cell>
          <cell r="C117" t="str">
            <v>TEMA C2</v>
          </cell>
          <cell r="D117" t="str">
            <v>EKSKLUSIF</v>
          </cell>
        </row>
        <row r="118">
          <cell r="A118" t="str">
            <v>A4273</v>
          </cell>
          <cell r="B118" t="str">
            <v>RUTH TRIS KRISTIANTI</v>
          </cell>
          <cell r="C118" t="str">
            <v>TEMA C2</v>
          </cell>
          <cell r="D118" t="str">
            <v>EKSKLUSIF</v>
          </cell>
        </row>
        <row r="119">
          <cell r="A119">
            <v>90118</v>
          </cell>
          <cell r="B119" t="str">
            <v>AGRESITABELA PURNANINGRUM</v>
          </cell>
          <cell r="C119" t="str">
            <v>TEMA C2</v>
          </cell>
          <cell r="D119" t="str">
            <v>EKSKLUSIF</v>
          </cell>
        </row>
        <row r="120">
          <cell r="A120" t="str">
            <v>A4405</v>
          </cell>
          <cell r="B120" t="str">
            <v>SALWA AYU WIGATI</v>
          </cell>
          <cell r="C120" t="str">
            <v>TEMA C2</v>
          </cell>
          <cell r="D120" t="str">
            <v>EKSKLUSIF</v>
          </cell>
        </row>
        <row r="121">
          <cell r="A121" t="str">
            <v>A1428</v>
          </cell>
          <cell r="B121" t="str">
            <v>RIFKA AYU PRADITA</v>
          </cell>
          <cell r="C121" t="str">
            <v>TEMA C2</v>
          </cell>
          <cell r="D121" t="str">
            <v>EKSKLUSIF</v>
          </cell>
        </row>
        <row r="122">
          <cell r="A122" t="str">
            <v>A3693</v>
          </cell>
          <cell r="B122" t="str">
            <v>LENSE SITOMPUL</v>
          </cell>
          <cell r="C122" t="str">
            <v>TEMA C2</v>
          </cell>
          <cell r="D122" t="str">
            <v>EKSKLUSIF</v>
          </cell>
        </row>
        <row r="123">
          <cell r="A123" t="str">
            <v>A1407</v>
          </cell>
          <cell r="B123" t="str">
            <v>Hardini Komalasari</v>
          </cell>
          <cell r="C123" t="str">
            <v>TEMA C2</v>
          </cell>
          <cell r="D123" t="str">
            <v>EKSKLUSIF</v>
          </cell>
        </row>
        <row r="124">
          <cell r="A124" t="str">
            <v>A4784</v>
          </cell>
          <cell r="B124" t="str">
            <v>ANTONIUS TOTTI PANJI PUSPA ADI</v>
          </cell>
          <cell r="C124" t="str">
            <v>TEMA C2</v>
          </cell>
          <cell r="D124" t="str">
            <v>EKSKLUSIF</v>
          </cell>
        </row>
        <row r="125">
          <cell r="A125" t="str">
            <v>A4050</v>
          </cell>
          <cell r="B125" t="str">
            <v>DITA PUSPITA SARI</v>
          </cell>
          <cell r="C125" t="str">
            <v>TEMA C2</v>
          </cell>
          <cell r="D125" t="str">
            <v>EKSKLUSIF</v>
          </cell>
        </row>
        <row r="126">
          <cell r="A126" t="str">
            <v>A0105</v>
          </cell>
          <cell r="B126" t="str">
            <v>SANDA IRIANTO</v>
          </cell>
          <cell r="C126" t="str">
            <v>TEMA C2</v>
          </cell>
          <cell r="D126" t="str">
            <v>EKSKLUSIF</v>
          </cell>
        </row>
        <row r="127">
          <cell r="A127" t="str">
            <v>A4856</v>
          </cell>
          <cell r="B127" t="str">
            <v>BETI INDRI JULIANTI</v>
          </cell>
          <cell r="C127" t="str">
            <v>TEMA C2</v>
          </cell>
          <cell r="D127" t="str">
            <v>EKSKLUSIF</v>
          </cell>
        </row>
        <row r="128">
          <cell r="A128" t="str">
            <v>A4842</v>
          </cell>
          <cell r="B128" t="str">
            <v>WIDYA PURNA PUTRI INSANI</v>
          </cell>
          <cell r="C128" t="str">
            <v>TEMA C2</v>
          </cell>
          <cell r="D128" t="str">
            <v>EKSKLUSIF</v>
          </cell>
        </row>
        <row r="129">
          <cell r="A129" t="str">
            <v>A4599</v>
          </cell>
          <cell r="B129" t="str">
            <v>SAIDHA PUTRI</v>
          </cell>
          <cell r="C129" t="str">
            <v>TEMA C2</v>
          </cell>
          <cell r="D129" t="str">
            <v>EKSKLUSIF</v>
          </cell>
        </row>
        <row r="130">
          <cell r="A130" t="str">
            <v>A4449</v>
          </cell>
          <cell r="B130" t="str">
            <v>Hernanda Nur Rahmawati</v>
          </cell>
          <cell r="C130" t="str">
            <v>TEMA C2</v>
          </cell>
          <cell r="D130" t="str">
            <v>EKSKLUSIF</v>
          </cell>
        </row>
        <row r="131">
          <cell r="A131" t="str">
            <v>A4141</v>
          </cell>
          <cell r="B131" t="str">
            <v>AILSA SHELEY</v>
          </cell>
          <cell r="C131" t="str">
            <v>TEMA C2</v>
          </cell>
          <cell r="D131" t="str">
            <v>EKSKLUSIF</v>
          </cell>
        </row>
        <row r="132">
          <cell r="A132">
            <v>92628</v>
          </cell>
          <cell r="B132" t="str">
            <v>NINI AULIA SARI</v>
          </cell>
          <cell r="C132" t="str">
            <v>TEMA C2</v>
          </cell>
          <cell r="D132" t="str">
            <v>EKSKLUSIF</v>
          </cell>
        </row>
        <row r="133">
          <cell r="A133" t="str">
            <v>A1250</v>
          </cell>
          <cell r="B133" t="str">
            <v>Mayang Putri Inanda Sari</v>
          </cell>
          <cell r="C133" t="str">
            <v>TEMA C2</v>
          </cell>
          <cell r="D133" t="str">
            <v>EKSKLUSIF</v>
          </cell>
        </row>
        <row r="134">
          <cell r="A134" t="str">
            <v>A4011</v>
          </cell>
          <cell r="B134" t="str">
            <v>Muhammad Devansyah Fajriady</v>
          </cell>
          <cell r="C134" t="str">
            <v>TEMA C2</v>
          </cell>
          <cell r="D134" t="str">
            <v>EKSKLUSIF</v>
          </cell>
        </row>
        <row r="135">
          <cell r="A135" t="str">
            <v>A1638</v>
          </cell>
          <cell r="B135" t="str">
            <v>ERNI DWI WIDYANTI</v>
          </cell>
          <cell r="C135" t="str">
            <v>TEMA C2</v>
          </cell>
          <cell r="D135" t="str">
            <v>EKSKLUSIF</v>
          </cell>
        </row>
        <row r="136">
          <cell r="A136" t="str">
            <v>A4369</v>
          </cell>
          <cell r="B136" t="str">
            <v>AULIA PUTRI WULANDARI</v>
          </cell>
          <cell r="C136" t="str">
            <v>TEMA C2</v>
          </cell>
          <cell r="D136" t="str">
            <v>EKSKLUSIF</v>
          </cell>
        </row>
        <row r="137">
          <cell r="A137" t="str">
            <v>A0944</v>
          </cell>
          <cell r="B137" t="str">
            <v>SHAKIRA GIZELA DEWI PUTRI NANDIA</v>
          </cell>
          <cell r="C137" t="str">
            <v>TEMA C2</v>
          </cell>
          <cell r="D137" t="str">
            <v>EKSKLUSIF</v>
          </cell>
        </row>
        <row r="138">
          <cell r="A138">
            <v>90332</v>
          </cell>
          <cell r="B138" t="str">
            <v>Mira Putri Mulia</v>
          </cell>
          <cell r="C138" t="str">
            <v>TEMA C2</v>
          </cell>
          <cell r="D138" t="str">
            <v>EKSKLUSIF</v>
          </cell>
        </row>
        <row r="139">
          <cell r="A139" t="str">
            <v>A4270</v>
          </cell>
          <cell r="B139" t="str">
            <v>Della Oxza</v>
          </cell>
          <cell r="C139" t="str">
            <v>TEMA C2</v>
          </cell>
          <cell r="D139" t="str">
            <v>EKSKLUSIF</v>
          </cell>
        </row>
        <row r="140">
          <cell r="A140" t="str">
            <v>A4046</v>
          </cell>
          <cell r="B140" t="str">
            <v>Daniel Rio Andika Putra</v>
          </cell>
          <cell r="C140" t="str">
            <v>TEMA C2</v>
          </cell>
          <cell r="D140" t="str">
            <v>EKSKLUSIF</v>
          </cell>
        </row>
        <row r="141">
          <cell r="A141" t="str">
            <v>A1409</v>
          </cell>
          <cell r="B141" t="str">
            <v>YULIANA</v>
          </cell>
          <cell r="C141" t="str">
            <v>TEMA C2</v>
          </cell>
          <cell r="D141" t="str">
            <v>EKSKLUSIF</v>
          </cell>
        </row>
        <row r="142">
          <cell r="A142" t="str">
            <v>A4846</v>
          </cell>
          <cell r="B142" t="str">
            <v>Anggel Metha Octavia Rissonia</v>
          </cell>
          <cell r="C142" t="str">
            <v>TEMA C2</v>
          </cell>
          <cell r="D142" t="str">
            <v>EKSKLUSIF</v>
          </cell>
        </row>
        <row r="143">
          <cell r="A143" t="str">
            <v>A0056</v>
          </cell>
          <cell r="B143" t="str">
            <v>Elsa Salsabila</v>
          </cell>
          <cell r="C143" t="str">
            <v>TEMA C2</v>
          </cell>
          <cell r="D143" t="str">
            <v>EKSKLUSIF</v>
          </cell>
        </row>
        <row r="144">
          <cell r="A144" t="str">
            <v>A1496</v>
          </cell>
          <cell r="B144" t="str">
            <v>Indah Puspita Dewi</v>
          </cell>
          <cell r="C144" t="str">
            <v>TEMA C2</v>
          </cell>
          <cell r="D144" t="str">
            <v>EKSKLUSIF</v>
          </cell>
        </row>
        <row r="145">
          <cell r="A145" t="str">
            <v>A2574</v>
          </cell>
          <cell r="B145" t="str">
            <v>JATU ASTRI PRADISTA</v>
          </cell>
          <cell r="C145" t="str">
            <v>TEMA C2</v>
          </cell>
          <cell r="D145" t="str">
            <v>EKSKLUSIF</v>
          </cell>
        </row>
        <row r="146">
          <cell r="A146" t="str">
            <v>A4341</v>
          </cell>
          <cell r="B146" t="str">
            <v>RIZA ULHIDAYAH</v>
          </cell>
          <cell r="C146" t="str">
            <v>TEMA C2</v>
          </cell>
          <cell r="D146" t="str">
            <v>EKSKLUSIF</v>
          </cell>
        </row>
        <row r="147">
          <cell r="A147" t="str">
            <v>A1208</v>
          </cell>
          <cell r="B147" t="str">
            <v>RIYAN ISTIQOMAH</v>
          </cell>
          <cell r="C147" t="str">
            <v>TEMA C2</v>
          </cell>
          <cell r="D147" t="str">
            <v>EKSKLUSIF</v>
          </cell>
        </row>
        <row r="148">
          <cell r="A148" t="str">
            <v>A4942</v>
          </cell>
          <cell r="B148" t="str">
            <v>MARIA MONIKA DEA MOLO</v>
          </cell>
          <cell r="C148" t="str">
            <v>TEMA C2</v>
          </cell>
          <cell r="D148" t="str">
            <v>EKSKLUSIF</v>
          </cell>
        </row>
        <row r="149">
          <cell r="A149" t="str">
            <v>A4941</v>
          </cell>
          <cell r="B149" t="str">
            <v>ISABELLA ALVIANI</v>
          </cell>
          <cell r="C149" t="str">
            <v>TEMA C2</v>
          </cell>
          <cell r="D149" t="str">
            <v>EKSKLUSIF</v>
          </cell>
        </row>
        <row r="150">
          <cell r="A150" t="str">
            <v>A4024</v>
          </cell>
          <cell r="B150" t="str">
            <v>FITRIA NURUL</v>
          </cell>
          <cell r="C150" t="str">
            <v>TEMA C2</v>
          </cell>
          <cell r="D150" t="str">
            <v>EKSKLUSIF</v>
          </cell>
        </row>
        <row r="151">
          <cell r="A151" t="str">
            <v>A1059</v>
          </cell>
          <cell r="B151" t="str">
            <v>AZILA ZALWA</v>
          </cell>
          <cell r="C151" t="str">
            <v>TEMA C2</v>
          </cell>
          <cell r="D151" t="str">
            <v>EKSKLUSIF</v>
          </cell>
        </row>
        <row r="152">
          <cell r="A152" t="str">
            <v>A4785</v>
          </cell>
          <cell r="B152" t="str">
            <v>Mohammad Luthfi Akbar</v>
          </cell>
          <cell r="C152" t="str">
            <v>TEMA C2</v>
          </cell>
          <cell r="D152" t="str">
            <v>EKSKLUSIF</v>
          </cell>
        </row>
        <row r="153">
          <cell r="A153" t="str">
            <v>A4367</v>
          </cell>
          <cell r="B153" t="str">
            <v>SISWI HARDIYANTI RUKMANA DEWI</v>
          </cell>
          <cell r="C153" t="str">
            <v>TEMA C2</v>
          </cell>
          <cell r="D153" t="str">
            <v>EKSKLUSIF</v>
          </cell>
        </row>
        <row r="154">
          <cell r="A154" t="str">
            <v>A4139</v>
          </cell>
          <cell r="B154" t="str">
            <v>KEYLA REISA IARA</v>
          </cell>
          <cell r="C154" t="str">
            <v>TEMA C2</v>
          </cell>
          <cell r="D154" t="str">
            <v>EKSKLUSIF</v>
          </cell>
        </row>
        <row r="155">
          <cell r="A155" t="str">
            <v>A4940</v>
          </cell>
          <cell r="B155" t="str">
            <v>BENEDICTUS BAGAS ATARONA MBEMBOK</v>
          </cell>
          <cell r="C155" t="str">
            <v>TEMA C2</v>
          </cell>
          <cell r="D155" t="str">
            <v>EKSKLUSIF</v>
          </cell>
        </row>
        <row r="156">
          <cell r="A156" t="str">
            <v>A4287</v>
          </cell>
          <cell r="B156" t="str">
            <v>FARA DHIYA HASFANA</v>
          </cell>
          <cell r="C156" t="str">
            <v>TEMA C2</v>
          </cell>
          <cell r="D156" t="str">
            <v>EKSKLUSIF</v>
          </cell>
        </row>
        <row r="157">
          <cell r="A157" t="str">
            <v>A2146</v>
          </cell>
          <cell r="B157" t="str">
            <v>PUTERI AMALIA</v>
          </cell>
          <cell r="C157" t="str">
            <v>TEMA C2</v>
          </cell>
          <cell r="D157" t="str">
            <v>EKSKLUSIF</v>
          </cell>
        </row>
        <row r="158">
          <cell r="A158" t="str">
            <v>A4227</v>
          </cell>
          <cell r="B158" t="str">
            <v>TESSALONIKA KRISNAWIRANTO</v>
          </cell>
          <cell r="C158" t="str">
            <v>TEMA C2</v>
          </cell>
          <cell r="D158" t="str">
            <v>EKSKLUSIF</v>
          </cell>
        </row>
        <row r="159">
          <cell r="A159" t="str">
            <v>A0920</v>
          </cell>
          <cell r="B159" t="str">
            <v>Hangesti Retno Utari Utari</v>
          </cell>
          <cell r="C159" t="str">
            <v>TEMA C2</v>
          </cell>
          <cell r="D159" t="str">
            <v>EKSKLUSIF</v>
          </cell>
        </row>
        <row r="160">
          <cell r="A160" t="str">
            <v>A4321</v>
          </cell>
          <cell r="B160" t="str">
            <v>Aulia Nur Azizah</v>
          </cell>
          <cell r="C160" t="str">
            <v>TEMA C2</v>
          </cell>
          <cell r="D160" t="str">
            <v>EKSKLUSIF</v>
          </cell>
        </row>
        <row r="161">
          <cell r="A161" t="str">
            <v>A3659</v>
          </cell>
          <cell r="B161" t="str">
            <v>Ervina Marsa Ayuningtyas</v>
          </cell>
          <cell r="C161" t="str">
            <v>TEMA C2</v>
          </cell>
          <cell r="D161" t="str">
            <v>EKSKLUSIF</v>
          </cell>
        </row>
        <row r="162">
          <cell r="A162" t="str">
            <v>A4326</v>
          </cell>
          <cell r="B162" t="str">
            <v>ASTIRA NOVANTARA</v>
          </cell>
          <cell r="C162" t="str">
            <v>TEMA C2</v>
          </cell>
          <cell r="D162" t="str">
            <v>EKSKLUSIF</v>
          </cell>
        </row>
        <row r="163">
          <cell r="A163">
            <v>92347</v>
          </cell>
          <cell r="B163" t="str">
            <v>RAHMAD SABTONO</v>
          </cell>
          <cell r="C163" t="str">
            <v>TEMA C2</v>
          </cell>
          <cell r="D163" t="str">
            <v>EKSKLUSIF</v>
          </cell>
        </row>
        <row r="164">
          <cell r="A164" t="str">
            <v>A4755</v>
          </cell>
          <cell r="B164" t="str">
            <v>NUR ANISAH</v>
          </cell>
          <cell r="C164" t="str">
            <v>TEMA C2</v>
          </cell>
          <cell r="D164" t="str">
            <v>EKSKLUSIF</v>
          </cell>
        </row>
        <row r="165">
          <cell r="A165" t="str">
            <v>A0216</v>
          </cell>
          <cell r="B165" t="str">
            <v>Devi Prastika</v>
          </cell>
          <cell r="C165" t="str">
            <v>TEMA C2</v>
          </cell>
          <cell r="D165" t="str">
            <v>EKSKLUSIF</v>
          </cell>
        </row>
        <row r="166">
          <cell r="A166" t="str">
            <v>A3305</v>
          </cell>
          <cell r="B166" t="str">
            <v>ARIF NOVIYANTO</v>
          </cell>
          <cell r="C166" t="str">
            <v>TEMA C2</v>
          </cell>
          <cell r="D166" t="str">
            <v>EKSKLUSIF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V"/>
      <sheetName val="GC"/>
      <sheetName val="RVO"/>
      <sheetName val="Sheet5"/>
      <sheetName val="Sheet6"/>
      <sheetName val="SBPV"/>
      <sheetName val="CC SK"/>
      <sheetName val="AAV AUTO 2000"/>
      <sheetName val="DELTA"/>
      <sheetName val="TEMA C1"/>
      <sheetName val="TEMA C2"/>
      <sheetName val="TEMA C3"/>
      <sheetName val="TEMA HAJI"/>
      <sheetName val="TEMA PD"/>
      <sheetName val="DRIVER"/>
      <sheetName val="TANDEM"/>
      <sheetName val="DESIRE"/>
      <sheetName val="WARMUP"/>
      <sheetName val="KK"/>
      <sheetName val="MINICLASS"/>
      <sheetName val="Sheet18"/>
      <sheetName val="TAMBAHAN"/>
      <sheetName val="VAR DC"/>
      <sheetName val="VAR C2"/>
      <sheetName val="VAR C3"/>
      <sheetName val="VAR HAJI"/>
      <sheetName val="VAR PD"/>
      <sheetName val="Sheet1"/>
    </sheetNames>
    <sheetDataSet>
      <sheetData sheetId="0" refreshError="1">
        <row r="1">
          <cell r="A1" t="str">
            <v>PERIODE 2 DESEMBER 2024 AAV</v>
          </cell>
        </row>
        <row r="2">
          <cell r="A2" t="str">
            <v>TANGGAL 16 - 31 DESEMBER 2024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0</v>
          </cell>
          <cell r="F4">
            <v>45643</v>
          </cell>
          <cell r="G4">
            <v>0</v>
          </cell>
          <cell r="H4">
            <v>0</v>
          </cell>
          <cell r="I4">
            <v>45644</v>
          </cell>
          <cell r="J4">
            <v>0</v>
          </cell>
          <cell r="K4">
            <v>0</v>
          </cell>
          <cell r="L4">
            <v>45645</v>
          </cell>
          <cell r="M4">
            <v>0</v>
          </cell>
          <cell r="N4">
            <v>0</v>
          </cell>
          <cell r="O4">
            <v>45646</v>
          </cell>
          <cell r="P4">
            <v>0</v>
          </cell>
          <cell r="Q4">
            <v>0</v>
          </cell>
          <cell r="R4">
            <v>0</v>
          </cell>
          <cell r="S4">
            <v>45647</v>
          </cell>
          <cell r="T4">
            <v>0</v>
          </cell>
          <cell r="U4">
            <v>45649</v>
          </cell>
          <cell r="V4">
            <v>0</v>
          </cell>
          <cell r="W4">
            <v>0</v>
          </cell>
          <cell r="X4">
            <v>45650</v>
          </cell>
          <cell r="Y4">
            <v>0</v>
          </cell>
          <cell r="Z4">
            <v>0</v>
          </cell>
          <cell r="AA4">
            <v>45652</v>
          </cell>
          <cell r="AB4">
            <v>0</v>
          </cell>
          <cell r="AC4">
            <v>0</v>
          </cell>
          <cell r="AD4">
            <v>45653</v>
          </cell>
          <cell r="AE4">
            <v>0</v>
          </cell>
          <cell r="AF4">
            <v>0</v>
          </cell>
          <cell r="AG4">
            <v>45654</v>
          </cell>
          <cell r="AH4">
            <v>0</v>
          </cell>
          <cell r="AI4">
            <v>45656</v>
          </cell>
          <cell r="AJ4">
            <v>0</v>
          </cell>
          <cell r="AK4">
            <v>0</v>
          </cell>
          <cell r="AL4">
            <v>45657</v>
          </cell>
          <cell r="AM4">
            <v>0</v>
          </cell>
          <cell r="AN4">
            <v>0</v>
          </cell>
          <cell r="AO4">
            <v>0</v>
          </cell>
          <cell r="AP4" t="str">
            <v xml:space="preserve">TOTAL AAV </v>
          </cell>
          <cell r="AQ4" t="str">
            <v xml:space="preserve">TOTAL ERROR AAV </v>
          </cell>
          <cell r="AR4" t="str">
            <v>Total Slot</v>
          </cell>
        </row>
        <row r="5">
          <cell r="A5">
            <v>0</v>
          </cell>
          <cell r="B5">
            <v>0</v>
          </cell>
          <cell r="C5" t="str">
            <v>Slot 1</v>
          </cell>
          <cell r="D5" t="str">
            <v>Slot 2</v>
          </cell>
          <cell r="E5" t="str">
            <v>Slot 3</v>
          </cell>
          <cell r="F5" t="str">
            <v>Slot 1</v>
          </cell>
          <cell r="G5" t="str">
            <v>Slot 2</v>
          </cell>
          <cell r="H5" t="str">
            <v>Slot 3</v>
          </cell>
          <cell r="I5" t="str">
            <v>Slot 1</v>
          </cell>
          <cell r="J5" t="str">
            <v>Slot 2</v>
          </cell>
          <cell r="K5" t="str">
            <v>Slot 3</v>
          </cell>
          <cell r="L5" t="str">
            <v>Slot 1</v>
          </cell>
          <cell r="M5" t="str">
            <v>Slot 2</v>
          </cell>
          <cell r="N5" t="str">
            <v>Slot 3</v>
          </cell>
          <cell r="O5" t="str">
            <v>Slot 1</v>
          </cell>
          <cell r="P5" t="str">
            <v>Slot 2</v>
          </cell>
          <cell r="Q5" t="str">
            <v>Slot 3</v>
          </cell>
          <cell r="R5" t="str">
            <v>Slot 3b</v>
          </cell>
          <cell r="S5" t="str">
            <v>Slot 1</v>
          </cell>
          <cell r="T5" t="str">
            <v>Slot 2</v>
          </cell>
          <cell r="U5" t="str">
            <v>Slot 1</v>
          </cell>
          <cell r="V5" t="str">
            <v>Slot 2</v>
          </cell>
          <cell r="W5" t="str">
            <v>Slot 3</v>
          </cell>
          <cell r="X5" t="str">
            <v>Slot 1</v>
          </cell>
          <cell r="Y5" t="str">
            <v>Slot 2</v>
          </cell>
          <cell r="Z5" t="str">
            <v>Slot 3</v>
          </cell>
          <cell r="AA5" t="str">
            <v>Slot 1</v>
          </cell>
          <cell r="AB5" t="str">
            <v>Slot 2</v>
          </cell>
          <cell r="AC5" t="str">
            <v>Slot 3</v>
          </cell>
          <cell r="AD5" t="str">
            <v>Slot 1</v>
          </cell>
          <cell r="AE5" t="str">
            <v>Slot 2</v>
          </cell>
          <cell r="AF5" t="str">
            <v>Slot 3</v>
          </cell>
          <cell r="AG5" t="str">
            <v>Slot 1</v>
          </cell>
          <cell r="AH5" t="str">
            <v>Slot 2</v>
          </cell>
          <cell r="AI5" t="str">
            <v>Slot 1</v>
          </cell>
          <cell r="AJ5" t="str">
            <v>Slot 2</v>
          </cell>
          <cell r="AK5" t="str">
            <v>Slot 3</v>
          </cell>
          <cell r="AL5" t="str">
            <v>Slot 1</v>
          </cell>
          <cell r="AM5" t="str">
            <v>Slot 2</v>
          </cell>
          <cell r="AN5" t="str">
            <v>Slot 3</v>
          </cell>
          <cell r="AO5" t="str">
            <v>Extend</v>
          </cell>
          <cell r="AP5">
            <v>0</v>
          </cell>
          <cell r="AQ5">
            <v>0</v>
          </cell>
          <cell r="AR5">
            <v>0</v>
          </cell>
        </row>
        <row r="6">
          <cell r="A6">
            <v>90170</v>
          </cell>
          <cell r="B6" t="str">
            <v>AMRI ROHMATINI</v>
          </cell>
          <cell r="C6">
            <v>43</v>
          </cell>
          <cell r="D6">
            <v>0</v>
          </cell>
          <cell r="E6">
            <v>0</v>
          </cell>
          <cell r="F6">
            <v>40</v>
          </cell>
          <cell r="G6">
            <v>0</v>
          </cell>
          <cell r="H6">
            <v>0</v>
          </cell>
          <cell r="I6">
            <v>47</v>
          </cell>
          <cell r="J6">
            <v>0</v>
          </cell>
          <cell r="K6">
            <v>0</v>
          </cell>
          <cell r="L6">
            <v>45</v>
          </cell>
          <cell r="M6">
            <v>0</v>
          </cell>
          <cell r="N6">
            <v>0</v>
          </cell>
          <cell r="O6">
            <v>36</v>
          </cell>
          <cell r="P6">
            <v>0</v>
          </cell>
          <cell r="Q6">
            <v>0</v>
          </cell>
          <cell r="R6">
            <v>0</v>
          </cell>
          <cell r="S6">
            <v>18</v>
          </cell>
          <cell r="T6">
            <v>0</v>
          </cell>
          <cell r="U6">
            <v>38</v>
          </cell>
          <cell r="V6">
            <v>0</v>
          </cell>
          <cell r="W6">
            <v>0</v>
          </cell>
          <cell r="X6">
            <v>55</v>
          </cell>
          <cell r="Y6">
            <v>0</v>
          </cell>
          <cell r="Z6">
            <v>0</v>
          </cell>
          <cell r="AA6">
            <v>47</v>
          </cell>
          <cell r="AB6">
            <v>0</v>
          </cell>
          <cell r="AC6">
            <v>0</v>
          </cell>
          <cell r="AD6">
            <v>58</v>
          </cell>
          <cell r="AE6">
            <v>0</v>
          </cell>
          <cell r="AF6">
            <v>0</v>
          </cell>
          <cell r="AG6">
            <v>0</v>
          </cell>
          <cell r="AH6">
            <v>49</v>
          </cell>
          <cell r="AI6">
            <v>43</v>
          </cell>
          <cell r="AJ6">
            <v>0</v>
          </cell>
          <cell r="AK6">
            <v>0</v>
          </cell>
          <cell r="AL6">
            <v>73</v>
          </cell>
          <cell r="AM6">
            <v>0</v>
          </cell>
          <cell r="AN6">
            <v>0</v>
          </cell>
          <cell r="AO6">
            <v>0</v>
          </cell>
          <cell r="AP6">
            <v>592</v>
          </cell>
          <cell r="AQ6">
            <v>0</v>
          </cell>
          <cell r="AR6">
            <v>13</v>
          </cell>
        </row>
        <row r="7">
          <cell r="A7">
            <v>90557</v>
          </cell>
          <cell r="B7" t="str">
            <v>TIFANI EKA ALCISHA</v>
          </cell>
          <cell r="C7">
            <v>43</v>
          </cell>
          <cell r="D7">
            <v>50</v>
          </cell>
          <cell r="E7">
            <v>0</v>
          </cell>
          <cell r="F7">
            <v>48</v>
          </cell>
          <cell r="G7">
            <v>72</v>
          </cell>
          <cell r="H7">
            <v>0</v>
          </cell>
          <cell r="I7">
            <v>53</v>
          </cell>
          <cell r="J7">
            <v>72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49</v>
          </cell>
          <cell r="P7">
            <v>51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54</v>
          </cell>
          <cell r="AJ7">
            <v>63</v>
          </cell>
          <cell r="AK7">
            <v>0</v>
          </cell>
          <cell r="AL7">
            <v>101</v>
          </cell>
          <cell r="AM7">
            <v>0</v>
          </cell>
          <cell r="AN7">
            <v>0</v>
          </cell>
          <cell r="AO7">
            <v>0</v>
          </cell>
          <cell r="AP7">
            <v>656</v>
          </cell>
          <cell r="AQ7">
            <v>0</v>
          </cell>
          <cell r="AR7">
            <v>11</v>
          </cell>
        </row>
        <row r="8">
          <cell r="A8">
            <v>90565</v>
          </cell>
          <cell r="B8" t="str">
            <v>ELISABETH YOVITA NATHANIA</v>
          </cell>
          <cell r="C8">
            <v>33</v>
          </cell>
          <cell r="D8">
            <v>35</v>
          </cell>
          <cell r="E8">
            <v>40</v>
          </cell>
          <cell r="F8">
            <v>43</v>
          </cell>
          <cell r="G8">
            <v>0</v>
          </cell>
          <cell r="H8">
            <v>56</v>
          </cell>
          <cell r="I8">
            <v>42</v>
          </cell>
          <cell r="J8">
            <v>0</v>
          </cell>
          <cell r="K8">
            <v>37</v>
          </cell>
          <cell r="L8">
            <v>40</v>
          </cell>
          <cell r="M8">
            <v>46</v>
          </cell>
          <cell r="N8">
            <v>46</v>
          </cell>
          <cell r="O8">
            <v>36</v>
          </cell>
          <cell r="P8">
            <v>0</v>
          </cell>
          <cell r="Q8">
            <v>0</v>
          </cell>
          <cell r="R8">
            <v>23</v>
          </cell>
          <cell r="S8">
            <v>0</v>
          </cell>
          <cell r="T8">
            <v>34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511</v>
          </cell>
          <cell r="AQ8">
            <v>0</v>
          </cell>
          <cell r="AR8">
            <v>13</v>
          </cell>
        </row>
        <row r="9">
          <cell r="A9" t="str">
            <v>A0349</v>
          </cell>
          <cell r="B9" t="str">
            <v>Ahmad Zainal Arifin</v>
          </cell>
          <cell r="C9">
            <v>0</v>
          </cell>
          <cell r="D9">
            <v>38</v>
          </cell>
          <cell r="E9">
            <v>31</v>
          </cell>
          <cell r="F9">
            <v>0</v>
          </cell>
          <cell r="G9">
            <v>54</v>
          </cell>
          <cell r="H9">
            <v>45</v>
          </cell>
          <cell r="I9">
            <v>0</v>
          </cell>
          <cell r="J9">
            <v>53</v>
          </cell>
          <cell r="K9">
            <v>42</v>
          </cell>
          <cell r="L9">
            <v>0</v>
          </cell>
          <cell r="M9">
            <v>50</v>
          </cell>
          <cell r="N9">
            <v>48</v>
          </cell>
          <cell r="O9">
            <v>0</v>
          </cell>
          <cell r="P9">
            <v>37</v>
          </cell>
          <cell r="Q9">
            <v>41</v>
          </cell>
          <cell r="R9">
            <v>0</v>
          </cell>
          <cell r="S9">
            <v>25</v>
          </cell>
          <cell r="T9">
            <v>34</v>
          </cell>
          <cell r="U9">
            <v>0</v>
          </cell>
          <cell r="V9">
            <v>0</v>
          </cell>
          <cell r="W9">
            <v>42</v>
          </cell>
          <cell r="X9">
            <v>0</v>
          </cell>
          <cell r="Y9">
            <v>45</v>
          </cell>
          <cell r="Z9">
            <v>24</v>
          </cell>
          <cell r="AA9">
            <v>0</v>
          </cell>
          <cell r="AB9">
            <v>42</v>
          </cell>
          <cell r="AC9">
            <v>41</v>
          </cell>
          <cell r="AD9">
            <v>0</v>
          </cell>
          <cell r="AE9">
            <v>41</v>
          </cell>
          <cell r="AF9">
            <v>38</v>
          </cell>
          <cell r="AG9">
            <v>70</v>
          </cell>
          <cell r="AH9">
            <v>0</v>
          </cell>
          <cell r="AI9">
            <v>0</v>
          </cell>
          <cell r="AJ9">
            <v>43</v>
          </cell>
          <cell r="AK9">
            <v>55</v>
          </cell>
          <cell r="AL9">
            <v>0</v>
          </cell>
          <cell r="AM9">
            <v>95</v>
          </cell>
          <cell r="AN9">
            <v>53</v>
          </cell>
          <cell r="AO9">
            <v>16</v>
          </cell>
          <cell r="AP9">
            <v>1103</v>
          </cell>
          <cell r="AQ9">
            <v>0</v>
          </cell>
          <cell r="AR9">
            <v>24</v>
          </cell>
        </row>
        <row r="10">
          <cell r="A10" t="str">
            <v>A1945</v>
          </cell>
          <cell r="B10" t="str">
            <v>MARIA CHINDRYANITA GALA</v>
          </cell>
          <cell r="C10">
            <v>31</v>
          </cell>
          <cell r="D10">
            <v>0</v>
          </cell>
          <cell r="E10">
            <v>0</v>
          </cell>
          <cell r="F10">
            <v>36</v>
          </cell>
          <cell r="G10">
            <v>0</v>
          </cell>
          <cell r="H10">
            <v>0</v>
          </cell>
          <cell r="I10">
            <v>43</v>
          </cell>
          <cell r="J10">
            <v>0</v>
          </cell>
          <cell r="K10">
            <v>0</v>
          </cell>
          <cell r="L10">
            <v>40</v>
          </cell>
          <cell r="M10">
            <v>0</v>
          </cell>
          <cell r="N10">
            <v>0</v>
          </cell>
          <cell r="O10">
            <v>36</v>
          </cell>
          <cell r="P10">
            <v>30</v>
          </cell>
          <cell r="Q10">
            <v>36</v>
          </cell>
          <cell r="R10">
            <v>0</v>
          </cell>
          <cell r="S10">
            <v>0</v>
          </cell>
          <cell r="T10">
            <v>0</v>
          </cell>
          <cell r="U10">
            <v>36</v>
          </cell>
          <cell r="V10">
            <v>32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320</v>
          </cell>
          <cell r="AQ10">
            <v>0</v>
          </cell>
          <cell r="AR10">
            <v>9</v>
          </cell>
        </row>
        <row r="11">
          <cell r="A11" t="str">
            <v>A2066</v>
          </cell>
          <cell r="B11" t="str">
            <v>YULIANT EFENDI</v>
          </cell>
          <cell r="C11">
            <v>0</v>
          </cell>
          <cell r="D11">
            <v>39</v>
          </cell>
          <cell r="E11">
            <v>41</v>
          </cell>
          <cell r="F11">
            <v>0</v>
          </cell>
          <cell r="G11">
            <v>57</v>
          </cell>
          <cell r="H11">
            <v>49</v>
          </cell>
          <cell r="I11">
            <v>0</v>
          </cell>
          <cell r="J11">
            <v>60</v>
          </cell>
          <cell r="K11">
            <v>41</v>
          </cell>
          <cell r="L11">
            <v>0</v>
          </cell>
          <cell r="M11">
            <v>62</v>
          </cell>
          <cell r="N11">
            <v>57</v>
          </cell>
          <cell r="O11">
            <v>0</v>
          </cell>
          <cell r="P11">
            <v>43</v>
          </cell>
          <cell r="Q11">
            <v>42</v>
          </cell>
          <cell r="R11">
            <v>33</v>
          </cell>
          <cell r="S11">
            <v>21</v>
          </cell>
          <cell r="T11">
            <v>40</v>
          </cell>
          <cell r="U11">
            <v>0</v>
          </cell>
          <cell r="V11">
            <v>42</v>
          </cell>
          <cell r="W11">
            <v>39</v>
          </cell>
          <cell r="X11">
            <v>0</v>
          </cell>
          <cell r="Y11">
            <v>48</v>
          </cell>
          <cell r="Z11">
            <v>29</v>
          </cell>
          <cell r="AA11">
            <v>0</v>
          </cell>
          <cell r="AB11">
            <v>44</v>
          </cell>
          <cell r="AC11">
            <v>38</v>
          </cell>
          <cell r="AD11">
            <v>0</v>
          </cell>
          <cell r="AE11">
            <v>55</v>
          </cell>
          <cell r="AF11">
            <v>43</v>
          </cell>
          <cell r="AG11">
            <v>38</v>
          </cell>
          <cell r="AH11">
            <v>60</v>
          </cell>
          <cell r="AI11">
            <v>43</v>
          </cell>
          <cell r="AJ11">
            <v>49</v>
          </cell>
          <cell r="AK11">
            <v>51</v>
          </cell>
          <cell r="AL11">
            <v>0</v>
          </cell>
          <cell r="AM11">
            <v>93</v>
          </cell>
          <cell r="AN11">
            <v>61</v>
          </cell>
          <cell r="AO11">
            <v>20</v>
          </cell>
          <cell r="AP11">
            <v>1338</v>
          </cell>
          <cell r="AQ11">
            <v>0</v>
          </cell>
          <cell r="AR11">
            <v>28</v>
          </cell>
        </row>
        <row r="12">
          <cell r="A12" t="str">
            <v>A2615</v>
          </cell>
          <cell r="B12" t="str">
            <v>NOVITA LANGKAI</v>
          </cell>
          <cell r="C12">
            <v>0</v>
          </cell>
          <cell r="D12">
            <v>42</v>
          </cell>
          <cell r="E12">
            <v>35</v>
          </cell>
          <cell r="F12">
            <v>0</v>
          </cell>
          <cell r="G12">
            <v>61</v>
          </cell>
          <cell r="H12">
            <v>55</v>
          </cell>
          <cell r="I12">
            <v>0</v>
          </cell>
          <cell r="J12">
            <v>56</v>
          </cell>
          <cell r="K12">
            <v>48</v>
          </cell>
          <cell r="L12">
            <v>0</v>
          </cell>
          <cell r="M12">
            <v>54</v>
          </cell>
          <cell r="N12">
            <v>49</v>
          </cell>
          <cell r="O12">
            <v>0</v>
          </cell>
          <cell r="P12">
            <v>33</v>
          </cell>
          <cell r="Q12">
            <v>41</v>
          </cell>
          <cell r="R12">
            <v>31</v>
          </cell>
          <cell r="S12">
            <v>29</v>
          </cell>
          <cell r="T12">
            <v>25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41</v>
          </cell>
          <cell r="Z12">
            <v>25</v>
          </cell>
          <cell r="AA12">
            <v>0</v>
          </cell>
          <cell r="AB12">
            <v>47</v>
          </cell>
          <cell r="AC12">
            <v>38</v>
          </cell>
          <cell r="AD12">
            <v>0</v>
          </cell>
          <cell r="AE12">
            <v>61</v>
          </cell>
          <cell r="AF12">
            <v>37</v>
          </cell>
          <cell r="AG12">
            <v>47</v>
          </cell>
          <cell r="AH12">
            <v>61</v>
          </cell>
          <cell r="AI12">
            <v>46</v>
          </cell>
          <cell r="AJ12">
            <v>49</v>
          </cell>
          <cell r="AK12">
            <v>59</v>
          </cell>
          <cell r="AL12">
            <v>0</v>
          </cell>
          <cell r="AM12">
            <v>91</v>
          </cell>
          <cell r="AN12">
            <v>72</v>
          </cell>
          <cell r="AO12">
            <v>19</v>
          </cell>
          <cell r="AP12">
            <v>1252</v>
          </cell>
          <cell r="AQ12">
            <v>0</v>
          </cell>
          <cell r="AR12">
            <v>26</v>
          </cell>
        </row>
        <row r="13">
          <cell r="A13" t="str">
            <v>A2873</v>
          </cell>
          <cell r="B13" t="str">
            <v>CHRISTOPHER LAKSAWANA</v>
          </cell>
          <cell r="C13">
            <v>0</v>
          </cell>
          <cell r="D13">
            <v>35</v>
          </cell>
          <cell r="E13">
            <v>38</v>
          </cell>
          <cell r="F13">
            <v>0</v>
          </cell>
          <cell r="G13">
            <v>53</v>
          </cell>
          <cell r="H13">
            <v>53</v>
          </cell>
          <cell r="I13">
            <v>0</v>
          </cell>
          <cell r="J13">
            <v>47</v>
          </cell>
          <cell r="K13">
            <v>49</v>
          </cell>
          <cell r="L13">
            <v>0</v>
          </cell>
          <cell r="M13">
            <v>50</v>
          </cell>
          <cell r="N13">
            <v>47</v>
          </cell>
          <cell r="O13">
            <v>0</v>
          </cell>
          <cell r="P13">
            <v>32</v>
          </cell>
          <cell r="Q13">
            <v>49</v>
          </cell>
          <cell r="R13">
            <v>0</v>
          </cell>
          <cell r="S13">
            <v>21</v>
          </cell>
          <cell r="T13">
            <v>29</v>
          </cell>
          <cell r="U13">
            <v>0</v>
          </cell>
          <cell r="V13">
            <v>38</v>
          </cell>
          <cell r="W13">
            <v>33</v>
          </cell>
          <cell r="X13">
            <v>0</v>
          </cell>
          <cell r="Y13">
            <v>44</v>
          </cell>
          <cell r="Z13">
            <v>25</v>
          </cell>
          <cell r="AA13">
            <v>0</v>
          </cell>
          <cell r="AB13">
            <v>38</v>
          </cell>
          <cell r="AC13">
            <v>38</v>
          </cell>
          <cell r="AD13">
            <v>0</v>
          </cell>
          <cell r="AE13">
            <v>52</v>
          </cell>
          <cell r="AF13">
            <v>29</v>
          </cell>
          <cell r="AG13">
            <v>41</v>
          </cell>
          <cell r="AH13">
            <v>55</v>
          </cell>
          <cell r="AI13">
            <v>0</v>
          </cell>
          <cell r="AJ13">
            <v>56</v>
          </cell>
          <cell r="AK13">
            <v>55</v>
          </cell>
          <cell r="AL13">
            <v>0</v>
          </cell>
          <cell r="AM13">
            <v>77</v>
          </cell>
          <cell r="AN13">
            <v>62</v>
          </cell>
          <cell r="AO13">
            <v>18</v>
          </cell>
          <cell r="AP13">
            <v>1164</v>
          </cell>
          <cell r="AQ13">
            <v>0</v>
          </cell>
          <cell r="AR13">
            <v>26</v>
          </cell>
        </row>
        <row r="14">
          <cell r="A14" t="str">
            <v>A2879</v>
          </cell>
          <cell r="B14" t="str">
            <v>FAUZI</v>
          </cell>
          <cell r="C14">
            <v>0</v>
          </cell>
          <cell r="D14">
            <v>41</v>
          </cell>
          <cell r="E14">
            <v>35</v>
          </cell>
          <cell r="F14">
            <v>0</v>
          </cell>
          <cell r="G14">
            <v>67</v>
          </cell>
          <cell r="H14">
            <v>45</v>
          </cell>
          <cell r="I14">
            <v>0</v>
          </cell>
          <cell r="J14">
            <v>60</v>
          </cell>
          <cell r="K14">
            <v>32</v>
          </cell>
          <cell r="L14">
            <v>0</v>
          </cell>
          <cell r="M14">
            <v>63</v>
          </cell>
          <cell r="N14">
            <v>42</v>
          </cell>
          <cell r="O14">
            <v>0</v>
          </cell>
          <cell r="P14">
            <v>0</v>
          </cell>
          <cell r="Q14">
            <v>41</v>
          </cell>
          <cell r="R14">
            <v>26</v>
          </cell>
          <cell r="S14">
            <v>0</v>
          </cell>
          <cell r="T14">
            <v>0</v>
          </cell>
          <cell r="U14">
            <v>0</v>
          </cell>
          <cell r="V14">
            <v>47</v>
          </cell>
          <cell r="W14">
            <v>31</v>
          </cell>
          <cell r="X14">
            <v>0</v>
          </cell>
          <cell r="Y14">
            <v>56</v>
          </cell>
          <cell r="Z14">
            <v>19</v>
          </cell>
          <cell r="AA14">
            <v>0</v>
          </cell>
          <cell r="AB14">
            <v>49</v>
          </cell>
          <cell r="AC14">
            <v>35</v>
          </cell>
          <cell r="AD14">
            <v>0</v>
          </cell>
          <cell r="AE14">
            <v>0</v>
          </cell>
          <cell r="AF14">
            <v>54</v>
          </cell>
          <cell r="AG14">
            <v>52</v>
          </cell>
          <cell r="AH14">
            <v>54</v>
          </cell>
          <cell r="AI14">
            <v>0</v>
          </cell>
          <cell r="AJ14">
            <v>51</v>
          </cell>
          <cell r="AK14">
            <v>54</v>
          </cell>
          <cell r="AL14">
            <v>0</v>
          </cell>
          <cell r="AM14">
            <v>85</v>
          </cell>
          <cell r="AN14">
            <v>69</v>
          </cell>
          <cell r="AO14">
            <v>19</v>
          </cell>
          <cell r="AP14">
            <v>1127</v>
          </cell>
          <cell r="AQ14">
            <v>2</v>
          </cell>
          <cell r="AR14">
            <v>23</v>
          </cell>
        </row>
        <row r="15">
          <cell r="A15" t="str">
            <v>A3498</v>
          </cell>
          <cell r="B15" t="str">
            <v>KIRANA AMILYA PASCHA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26</v>
          </cell>
          <cell r="Q15">
            <v>28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28</v>
          </cell>
          <cell r="W15">
            <v>0</v>
          </cell>
          <cell r="X15">
            <v>0</v>
          </cell>
          <cell r="Y15">
            <v>35</v>
          </cell>
          <cell r="Z15">
            <v>17</v>
          </cell>
          <cell r="AA15">
            <v>33</v>
          </cell>
          <cell r="AB15">
            <v>43</v>
          </cell>
          <cell r="AC15">
            <v>0</v>
          </cell>
          <cell r="AD15">
            <v>42</v>
          </cell>
          <cell r="AE15">
            <v>49</v>
          </cell>
          <cell r="AF15">
            <v>0</v>
          </cell>
          <cell r="AG15">
            <v>0</v>
          </cell>
          <cell r="AH15">
            <v>48</v>
          </cell>
          <cell r="AI15">
            <v>39</v>
          </cell>
          <cell r="AJ15">
            <v>0</v>
          </cell>
          <cell r="AK15">
            <v>49</v>
          </cell>
          <cell r="AL15">
            <v>43</v>
          </cell>
          <cell r="AM15">
            <v>57</v>
          </cell>
          <cell r="AN15">
            <v>49</v>
          </cell>
          <cell r="AO15">
            <v>13</v>
          </cell>
          <cell r="AP15">
            <v>599</v>
          </cell>
          <cell r="AQ15">
            <v>0</v>
          </cell>
          <cell r="AR15">
            <v>15</v>
          </cell>
        </row>
        <row r="16">
          <cell r="A16" t="str">
            <v>A1941</v>
          </cell>
          <cell r="B16" t="str">
            <v>HANA CHRISTINA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16</v>
          </cell>
          <cell r="T16">
            <v>18</v>
          </cell>
          <cell r="U16">
            <v>32</v>
          </cell>
          <cell r="V16">
            <v>25</v>
          </cell>
          <cell r="W16">
            <v>25</v>
          </cell>
          <cell r="X16">
            <v>40</v>
          </cell>
          <cell r="Y16">
            <v>0</v>
          </cell>
          <cell r="Z16">
            <v>0</v>
          </cell>
          <cell r="AA16">
            <v>38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26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220</v>
          </cell>
          <cell r="AQ16">
            <v>0</v>
          </cell>
          <cell r="AR16">
            <v>8</v>
          </cell>
        </row>
        <row r="17">
          <cell r="A17" t="str">
            <v>A4247</v>
          </cell>
          <cell r="B17" t="str">
            <v>WA ODE ALYA SHINTA AMALIA</v>
          </cell>
          <cell r="C17">
            <v>0</v>
          </cell>
          <cell r="D17">
            <v>0</v>
          </cell>
          <cell r="E17">
            <v>25</v>
          </cell>
          <cell r="F17">
            <v>0</v>
          </cell>
          <cell r="G17">
            <v>0</v>
          </cell>
          <cell r="H17">
            <v>0</v>
          </cell>
          <cell r="I17">
            <v>33</v>
          </cell>
          <cell r="J17">
            <v>0</v>
          </cell>
          <cell r="K17">
            <v>0</v>
          </cell>
          <cell r="L17">
            <v>0</v>
          </cell>
          <cell r="M17">
            <v>31</v>
          </cell>
          <cell r="N17">
            <v>34</v>
          </cell>
          <cell r="O17">
            <v>37</v>
          </cell>
          <cell r="P17">
            <v>34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31</v>
          </cell>
          <cell r="X17">
            <v>38</v>
          </cell>
          <cell r="Y17">
            <v>32</v>
          </cell>
          <cell r="Z17">
            <v>0</v>
          </cell>
          <cell r="AA17">
            <v>0</v>
          </cell>
          <cell r="AB17">
            <v>36</v>
          </cell>
          <cell r="AC17">
            <v>31</v>
          </cell>
          <cell r="AD17">
            <v>40</v>
          </cell>
          <cell r="AE17">
            <v>0</v>
          </cell>
          <cell r="AF17">
            <v>41</v>
          </cell>
          <cell r="AG17">
            <v>0</v>
          </cell>
          <cell r="AH17">
            <v>0</v>
          </cell>
          <cell r="AI17">
            <v>0</v>
          </cell>
          <cell r="AJ17">
            <v>35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478</v>
          </cell>
          <cell r="AQ17">
            <v>4</v>
          </cell>
          <cell r="AR17">
            <v>14</v>
          </cell>
        </row>
        <row r="18">
          <cell r="A18" t="str">
            <v>A4348</v>
          </cell>
          <cell r="B18" t="str">
            <v>RISKA WULAN NAWANGSARI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20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17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32</v>
          </cell>
          <cell r="AJ18">
            <v>0</v>
          </cell>
          <cell r="AK18">
            <v>0</v>
          </cell>
          <cell r="AL18">
            <v>0</v>
          </cell>
          <cell r="AM18">
            <v>50</v>
          </cell>
          <cell r="AN18">
            <v>47</v>
          </cell>
          <cell r="AO18">
            <v>9</v>
          </cell>
          <cell r="AP18">
            <v>209</v>
          </cell>
          <cell r="AQ18">
            <v>0</v>
          </cell>
          <cell r="AR18">
            <v>6</v>
          </cell>
        </row>
        <row r="19">
          <cell r="A19" t="str">
            <v>A4347</v>
          </cell>
          <cell r="B19" t="str">
            <v>CHINDI PRATIWI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15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19</v>
          </cell>
          <cell r="AM19">
            <v>23</v>
          </cell>
          <cell r="AN19">
            <v>25</v>
          </cell>
          <cell r="AO19">
            <v>0</v>
          </cell>
          <cell r="AP19">
            <v>82</v>
          </cell>
          <cell r="AQ19">
            <v>0</v>
          </cell>
          <cell r="AR19">
            <v>4</v>
          </cell>
        </row>
        <row r="20">
          <cell r="A20" t="str">
            <v>A4404</v>
          </cell>
          <cell r="B20" t="str">
            <v>Antonia Maria Ajeng Galuh Dewanti</v>
          </cell>
          <cell r="C20">
            <v>24</v>
          </cell>
          <cell r="D20">
            <v>0</v>
          </cell>
          <cell r="E20">
            <v>0</v>
          </cell>
          <cell r="F20">
            <v>27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35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24</v>
          </cell>
          <cell r="V20">
            <v>22</v>
          </cell>
          <cell r="W20">
            <v>0</v>
          </cell>
          <cell r="X20">
            <v>30</v>
          </cell>
          <cell r="Y20">
            <v>26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32</v>
          </cell>
          <cell r="AE20">
            <v>29</v>
          </cell>
          <cell r="AF20">
            <v>0</v>
          </cell>
          <cell r="AG20">
            <v>0</v>
          </cell>
          <cell r="AH20">
            <v>0</v>
          </cell>
          <cell r="AI20">
            <v>29</v>
          </cell>
          <cell r="AJ20">
            <v>36</v>
          </cell>
          <cell r="AK20">
            <v>0</v>
          </cell>
          <cell r="AL20">
            <v>35</v>
          </cell>
          <cell r="AM20">
            <v>0</v>
          </cell>
          <cell r="AN20">
            <v>0</v>
          </cell>
          <cell r="AO20">
            <v>0</v>
          </cell>
          <cell r="AP20">
            <v>349</v>
          </cell>
          <cell r="AQ20">
            <v>0</v>
          </cell>
          <cell r="AR20">
            <v>12</v>
          </cell>
        </row>
        <row r="21">
          <cell r="A21" t="str">
            <v>A4428</v>
          </cell>
          <cell r="B21" t="str">
            <v>FERDIAN ANGGA RACHMADHANI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28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20</v>
          </cell>
          <cell r="AD21">
            <v>0</v>
          </cell>
          <cell r="AE21">
            <v>0</v>
          </cell>
          <cell r="AF21">
            <v>24</v>
          </cell>
          <cell r="AG21">
            <v>0</v>
          </cell>
          <cell r="AH21">
            <v>0</v>
          </cell>
          <cell r="AI21">
            <v>0</v>
          </cell>
          <cell r="AJ21">
            <v>29</v>
          </cell>
          <cell r="AK21">
            <v>22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123</v>
          </cell>
          <cell r="AQ21">
            <v>0</v>
          </cell>
          <cell r="AR21">
            <v>5</v>
          </cell>
        </row>
        <row r="24">
          <cell r="A24">
            <v>0</v>
          </cell>
          <cell r="B24" t="str">
            <v>Mengetahui,</v>
          </cell>
        </row>
        <row r="25">
          <cell r="A25">
            <v>0</v>
          </cell>
          <cell r="B25">
            <v>0</v>
          </cell>
        </row>
        <row r="26">
          <cell r="A26">
            <v>0</v>
          </cell>
          <cell r="B26">
            <v>0</v>
          </cell>
        </row>
        <row r="27">
          <cell r="A27">
            <v>0</v>
          </cell>
          <cell r="B27">
            <v>0</v>
          </cell>
        </row>
        <row r="28">
          <cell r="A28">
            <v>0</v>
          </cell>
          <cell r="B28">
            <v>0</v>
          </cell>
        </row>
        <row r="29">
          <cell r="A29">
            <v>0</v>
          </cell>
          <cell r="B29">
            <v>0</v>
          </cell>
        </row>
        <row r="30">
          <cell r="A30">
            <v>0</v>
          </cell>
          <cell r="B30">
            <v>0</v>
          </cell>
        </row>
        <row r="31">
          <cell r="A31">
            <v>0</v>
          </cell>
          <cell r="B31" t="str">
            <v xml:space="preserve">SRI RAHAYU GUNADI </v>
          </cell>
        </row>
        <row r="32">
          <cell r="A32">
            <v>0</v>
          </cell>
          <cell r="B32" t="str">
            <v>HC DOC HEAD</v>
          </cell>
        </row>
      </sheetData>
      <sheetData sheetId="1" refreshError="1">
        <row r="1">
          <cell r="A1" t="str">
            <v>PERIODE 2 DESEMBER 2024 GC</v>
          </cell>
        </row>
        <row r="2">
          <cell r="A2" t="str">
            <v>TANGGAL 16 - 31 DESEMBER 2024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0</v>
          </cell>
          <cell r="O4">
            <v>45649</v>
          </cell>
          <cell r="P4">
            <v>0</v>
          </cell>
          <cell r="Q4">
            <v>45650</v>
          </cell>
          <cell r="R4">
            <v>0</v>
          </cell>
          <cell r="S4">
            <v>45652</v>
          </cell>
          <cell r="T4">
            <v>0</v>
          </cell>
          <cell r="U4">
            <v>45653</v>
          </cell>
          <cell r="V4">
            <v>0</v>
          </cell>
          <cell r="W4">
            <v>45654</v>
          </cell>
          <cell r="X4">
            <v>0</v>
          </cell>
          <cell r="Y4">
            <v>45656</v>
          </cell>
          <cell r="Z4">
            <v>0</v>
          </cell>
          <cell r="AA4">
            <v>45657</v>
          </cell>
          <cell r="AB4">
            <v>0</v>
          </cell>
          <cell r="AC4" t="str">
            <v>TOTAL SLOT</v>
          </cell>
        </row>
        <row r="5">
          <cell r="A5">
            <v>0</v>
          </cell>
          <cell r="B5">
            <v>0</v>
          </cell>
          <cell r="C5" t="str">
            <v>SLOT 1</v>
          </cell>
          <cell r="D5" t="str">
            <v>SLOT 2</v>
          </cell>
          <cell r="E5" t="str">
            <v>SLOT 1</v>
          </cell>
          <cell r="F5" t="str">
            <v>SLOT 2</v>
          </cell>
          <cell r="G5" t="str">
            <v>SLOT 1</v>
          </cell>
          <cell r="H5" t="str">
            <v>SLOT 2</v>
          </cell>
          <cell r="I5" t="str">
            <v>SLOT 1</v>
          </cell>
          <cell r="J5" t="str">
            <v>SLOT 2</v>
          </cell>
          <cell r="K5" t="str">
            <v>SLOT 1</v>
          </cell>
          <cell r="L5" t="str">
            <v>SLOT 2</v>
          </cell>
          <cell r="M5" t="str">
            <v>SLOT 1</v>
          </cell>
          <cell r="N5" t="str">
            <v>SLOT 2</v>
          </cell>
          <cell r="O5" t="str">
            <v>SLOT 1</v>
          </cell>
          <cell r="P5" t="str">
            <v>SLOT 2</v>
          </cell>
          <cell r="Q5" t="str">
            <v>SLOT 1</v>
          </cell>
          <cell r="R5" t="str">
            <v>SLOT 2</v>
          </cell>
          <cell r="S5" t="str">
            <v>SLOT 1</v>
          </cell>
          <cell r="T5" t="str">
            <v>SLOT 2</v>
          </cell>
          <cell r="U5" t="str">
            <v>SLOT 1</v>
          </cell>
          <cell r="V5" t="str">
            <v>SLOT 2</v>
          </cell>
          <cell r="W5" t="str">
            <v>SLOT 1</v>
          </cell>
          <cell r="X5" t="str">
            <v>SLOT 2</v>
          </cell>
          <cell r="Y5" t="str">
            <v>SLOT 1</v>
          </cell>
          <cell r="Z5" t="str">
            <v>SLOT 2</v>
          </cell>
          <cell r="AA5" t="str">
            <v>SLOT 1</v>
          </cell>
          <cell r="AB5" t="str">
            <v>SLOT 2</v>
          </cell>
          <cell r="AC5">
            <v>0</v>
          </cell>
        </row>
        <row r="6">
          <cell r="A6" t="str">
            <v>A2065</v>
          </cell>
          <cell r="B6" t="str">
            <v>EVAN AHID OETOYO</v>
          </cell>
          <cell r="C6">
            <v>52</v>
          </cell>
          <cell r="D6">
            <v>27</v>
          </cell>
          <cell r="E6">
            <v>53</v>
          </cell>
          <cell r="F6">
            <v>15</v>
          </cell>
          <cell r="G6">
            <v>52</v>
          </cell>
          <cell r="H6">
            <v>26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46</v>
          </cell>
          <cell r="R6">
            <v>39</v>
          </cell>
          <cell r="S6">
            <v>46</v>
          </cell>
          <cell r="T6">
            <v>39</v>
          </cell>
          <cell r="U6">
            <v>37</v>
          </cell>
          <cell r="V6">
            <v>35</v>
          </cell>
          <cell r="W6">
            <v>36</v>
          </cell>
          <cell r="X6">
            <v>0</v>
          </cell>
          <cell r="Y6">
            <v>47</v>
          </cell>
          <cell r="Z6">
            <v>33</v>
          </cell>
          <cell r="AA6">
            <v>43</v>
          </cell>
          <cell r="AB6">
            <v>33</v>
          </cell>
          <cell r="AC6">
            <v>17</v>
          </cell>
        </row>
        <row r="7">
          <cell r="A7" t="str">
            <v>A2116</v>
          </cell>
          <cell r="B7" t="str">
            <v>AGNES SILITONGA</v>
          </cell>
          <cell r="C7">
            <v>0</v>
          </cell>
          <cell r="D7">
            <v>14</v>
          </cell>
          <cell r="E7">
            <v>0</v>
          </cell>
          <cell r="F7">
            <v>0</v>
          </cell>
          <cell r="G7">
            <v>36</v>
          </cell>
          <cell r="H7">
            <v>0</v>
          </cell>
          <cell r="I7">
            <v>39</v>
          </cell>
          <cell r="J7">
            <v>29</v>
          </cell>
          <cell r="K7">
            <v>35</v>
          </cell>
          <cell r="L7">
            <v>30</v>
          </cell>
          <cell r="M7">
            <v>27</v>
          </cell>
          <cell r="N7">
            <v>10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34</v>
          </cell>
          <cell r="T7">
            <v>38</v>
          </cell>
          <cell r="U7">
            <v>36</v>
          </cell>
          <cell r="V7">
            <v>32</v>
          </cell>
          <cell r="W7">
            <v>32</v>
          </cell>
          <cell r="X7">
            <v>11</v>
          </cell>
          <cell r="Y7">
            <v>39</v>
          </cell>
          <cell r="Z7">
            <v>30</v>
          </cell>
          <cell r="AA7">
            <v>29</v>
          </cell>
          <cell r="AB7">
            <v>30</v>
          </cell>
          <cell r="AC7">
            <v>18</v>
          </cell>
        </row>
        <row r="8">
          <cell r="A8" t="str">
            <v>A2646</v>
          </cell>
          <cell r="B8" t="str">
            <v>ANISA PUTRI ERAWATI</v>
          </cell>
          <cell r="C8">
            <v>52</v>
          </cell>
          <cell r="D8">
            <v>23</v>
          </cell>
          <cell r="E8">
            <v>53</v>
          </cell>
          <cell r="F8">
            <v>16</v>
          </cell>
          <cell r="G8">
            <v>45</v>
          </cell>
          <cell r="H8">
            <v>29</v>
          </cell>
          <cell r="I8">
            <v>48</v>
          </cell>
          <cell r="J8">
            <v>36</v>
          </cell>
          <cell r="K8">
            <v>46</v>
          </cell>
          <cell r="L8">
            <v>30</v>
          </cell>
          <cell r="M8">
            <v>26</v>
          </cell>
          <cell r="N8">
            <v>0</v>
          </cell>
          <cell r="O8">
            <v>51</v>
          </cell>
          <cell r="P8">
            <v>20</v>
          </cell>
          <cell r="Q8">
            <v>52</v>
          </cell>
          <cell r="R8">
            <v>37</v>
          </cell>
          <cell r="S8">
            <v>44</v>
          </cell>
          <cell r="T8">
            <v>39</v>
          </cell>
          <cell r="U8">
            <v>43</v>
          </cell>
          <cell r="V8">
            <v>34</v>
          </cell>
          <cell r="W8">
            <v>50</v>
          </cell>
          <cell r="X8">
            <v>18</v>
          </cell>
          <cell r="Y8">
            <v>0</v>
          </cell>
          <cell r="Z8">
            <v>44</v>
          </cell>
          <cell r="AA8">
            <v>52</v>
          </cell>
          <cell r="AB8">
            <v>37</v>
          </cell>
          <cell r="AC8">
            <v>24</v>
          </cell>
        </row>
        <row r="9">
          <cell r="A9" t="str">
            <v>A3126</v>
          </cell>
          <cell r="B9" t="str">
            <v>CINDY FELICIA</v>
          </cell>
          <cell r="C9">
            <v>0</v>
          </cell>
          <cell r="D9">
            <v>0</v>
          </cell>
          <cell r="E9">
            <v>39</v>
          </cell>
          <cell r="F9">
            <v>18</v>
          </cell>
          <cell r="G9">
            <v>51</v>
          </cell>
          <cell r="H9">
            <v>21</v>
          </cell>
          <cell r="I9">
            <v>43</v>
          </cell>
          <cell r="J9">
            <v>31</v>
          </cell>
          <cell r="K9">
            <v>42</v>
          </cell>
          <cell r="L9">
            <v>40</v>
          </cell>
          <cell r="M9">
            <v>37</v>
          </cell>
          <cell r="N9">
            <v>21</v>
          </cell>
          <cell r="O9">
            <v>48</v>
          </cell>
          <cell r="P9">
            <v>16</v>
          </cell>
          <cell r="Q9">
            <v>56</v>
          </cell>
          <cell r="R9">
            <v>0</v>
          </cell>
          <cell r="S9">
            <v>0</v>
          </cell>
          <cell r="T9">
            <v>0</v>
          </cell>
          <cell r="U9">
            <v>48</v>
          </cell>
          <cell r="V9">
            <v>31</v>
          </cell>
          <cell r="W9">
            <v>47</v>
          </cell>
          <cell r="X9">
            <v>21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17</v>
          </cell>
        </row>
        <row r="10">
          <cell r="A10" t="str">
            <v>A3145</v>
          </cell>
          <cell r="B10" t="str">
            <v>SRI GUSMIARTI</v>
          </cell>
          <cell r="C10">
            <v>63</v>
          </cell>
          <cell r="D10">
            <v>21</v>
          </cell>
          <cell r="E10">
            <v>44</v>
          </cell>
          <cell r="F10">
            <v>19</v>
          </cell>
          <cell r="G10">
            <v>0</v>
          </cell>
          <cell r="H10">
            <v>0</v>
          </cell>
          <cell r="I10">
            <v>41</v>
          </cell>
          <cell r="J10">
            <v>29</v>
          </cell>
          <cell r="K10">
            <v>0</v>
          </cell>
          <cell r="L10">
            <v>0</v>
          </cell>
          <cell r="M10">
            <v>44</v>
          </cell>
          <cell r="N10">
            <v>21</v>
          </cell>
          <cell r="O10">
            <v>45</v>
          </cell>
          <cell r="P10">
            <v>17</v>
          </cell>
          <cell r="Q10">
            <v>0</v>
          </cell>
          <cell r="R10">
            <v>63</v>
          </cell>
          <cell r="S10">
            <v>48</v>
          </cell>
          <cell r="T10">
            <v>34</v>
          </cell>
          <cell r="U10">
            <v>42</v>
          </cell>
          <cell r="V10">
            <v>43</v>
          </cell>
          <cell r="W10">
            <v>0</v>
          </cell>
          <cell r="X10">
            <v>22</v>
          </cell>
          <cell r="Y10">
            <v>50</v>
          </cell>
          <cell r="Z10">
            <v>33</v>
          </cell>
          <cell r="AA10">
            <v>51</v>
          </cell>
          <cell r="AB10">
            <v>40</v>
          </cell>
          <cell r="AC10">
            <v>20</v>
          </cell>
        </row>
        <row r="11">
          <cell r="A11" t="str">
            <v>A3584</v>
          </cell>
          <cell r="B11" t="str">
            <v>Rindie Putri</v>
          </cell>
          <cell r="C11">
            <v>62</v>
          </cell>
          <cell r="D11">
            <v>29</v>
          </cell>
          <cell r="E11">
            <v>62</v>
          </cell>
          <cell r="F11">
            <v>19</v>
          </cell>
          <cell r="G11">
            <v>59</v>
          </cell>
          <cell r="H11">
            <v>24</v>
          </cell>
          <cell r="I11">
            <v>51</v>
          </cell>
          <cell r="J11">
            <v>40</v>
          </cell>
          <cell r="K11">
            <v>64</v>
          </cell>
          <cell r="L11">
            <v>37</v>
          </cell>
          <cell r="M11">
            <v>38</v>
          </cell>
          <cell r="N11">
            <v>17</v>
          </cell>
          <cell r="O11">
            <v>63</v>
          </cell>
          <cell r="P11">
            <v>27</v>
          </cell>
          <cell r="Q11">
            <v>56</v>
          </cell>
          <cell r="R11">
            <v>42</v>
          </cell>
          <cell r="S11">
            <v>57</v>
          </cell>
          <cell r="T11">
            <v>48</v>
          </cell>
          <cell r="U11">
            <v>51</v>
          </cell>
          <cell r="V11">
            <v>43</v>
          </cell>
          <cell r="W11">
            <v>50</v>
          </cell>
          <cell r="X11">
            <v>20</v>
          </cell>
          <cell r="Y11">
            <v>55</v>
          </cell>
          <cell r="Z11">
            <v>35</v>
          </cell>
          <cell r="AA11">
            <v>53</v>
          </cell>
          <cell r="AB11">
            <v>37</v>
          </cell>
          <cell r="AC11">
            <v>26</v>
          </cell>
        </row>
        <row r="12">
          <cell r="A12" t="str">
            <v>A4012</v>
          </cell>
          <cell r="B12" t="str">
            <v>FLORA ANISA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44</v>
          </cell>
          <cell r="P12">
            <v>13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3</v>
          </cell>
        </row>
        <row r="13">
          <cell r="A13" t="str">
            <v>A4246</v>
          </cell>
          <cell r="B13" t="str">
            <v>NOR FAJRIYAH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49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1</v>
          </cell>
        </row>
        <row r="14">
          <cell r="A14" t="str">
            <v>A4359</v>
          </cell>
          <cell r="B14" t="str">
            <v>TIA VERONICA</v>
          </cell>
          <cell r="C14">
            <v>29</v>
          </cell>
          <cell r="D14">
            <v>18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2</v>
          </cell>
        </row>
        <row r="17">
          <cell r="A17">
            <v>0</v>
          </cell>
          <cell r="B17" t="str">
            <v>Mengetahui,</v>
          </cell>
        </row>
        <row r="18">
          <cell r="A18">
            <v>0</v>
          </cell>
          <cell r="B18">
            <v>0</v>
          </cell>
        </row>
        <row r="19">
          <cell r="A19">
            <v>0</v>
          </cell>
          <cell r="B19">
            <v>0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  <row r="22">
          <cell r="A22">
            <v>0</v>
          </cell>
          <cell r="B22">
            <v>0</v>
          </cell>
        </row>
        <row r="23">
          <cell r="A23">
            <v>0</v>
          </cell>
          <cell r="B23">
            <v>0</v>
          </cell>
        </row>
        <row r="24">
          <cell r="A24">
            <v>0</v>
          </cell>
          <cell r="B24" t="str">
            <v xml:space="preserve">SRI RAHAYU GUNADI </v>
          </cell>
        </row>
        <row r="25">
          <cell r="A25">
            <v>0</v>
          </cell>
          <cell r="B25" t="str">
            <v>HC DOC HEAD</v>
          </cell>
        </row>
      </sheetData>
      <sheetData sheetId="2" refreshError="1">
        <row r="1">
          <cell r="A1" t="str">
            <v>PERIODE 2 DESEMBER 2024 RVO</v>
          </cell>
        </row>
        <row r="2">
          <cell r="A2" t="str">
            <v>TANGGAL 16 - 31 DESEMBER 2024</v>
          </cell>
        </row>
        <row r="4">
          <cell r="A4" t="str">
            <v>NPK</v>
          </cell>
          <cell r="B4" t="str">
            <v>NAMA</v>
          </cell>
          <cell r="C4" t="str">
            <v>FIX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 t="str">
            <v>VARIABEL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 t="str">
            <v>TOTAL SLOT</v>
          </cell>
        </row>
        <row r="5">
          <cell r="A5">
            <v>0</v>
          </cell>
          <cell r="B5">
            <v>0</v>
          </cell>
          <cell r="C5">
            <v>16</v>
          </cell>
          <cell r="D5">
            <v>0</v>
          </cell>
          <cell r="E5">
            <v>0</v>
          </cell>
          <cell r="F5">
            <v>17</v>
          </cell>
          <cell r="G5">
            <v>0</v>
          </cell>
          <cell r="H5">
            <v>0</v>
          </cell>
          <cell r="I5">
            <v>18</v>
          </cell>
          <cell r="J5">
            <v>0</v>
          </cell>
          <cell r="K5">
            <v>0</v>
          </cell>
          <cell r="L5">
            <v>19</v>
          </cell>
          <cell r="M5">
            <v>0</v>
          </cell>
          <cell r="N5">
            <v>0</v>
          </cell>
          <cell r="O5">
            <v>20</v>
          </cell>
          <cell r="P5">
            <v>0</v>
          </cell>
          <cell r="Q5">
            <v>0</v>
          </cell>
          <cell r="R5">
            <v>0</v>
          </cell>
          <cell r="S5">
            <v>21</v>
          </cell>
          <cell r="T5">
            <v>0</v>
          </cell>
          <cell r="U5">
            <v>23</v>
          </cell>
          <cell r="V5">
            <v>0</v>
          </cell>
          <cell r="W5">
            <v>0</v>
          </cell>
          <cell r="X5">
            <v>24</v>
          </cell>
          <cell r="Y5">
            <v>0</v>
          </cell>
          <cell r="Z5">
            <v>0</v>
          </cell>
          <cell r="AA5">
            <v>26</v>
          </cell>
          <cell r="AB5">
            <v>0</v>
          </cell>
          <cell r="AC5">
            <v>0</v>
          </cell>
          <cell r="AD5">
            <v>27</v>
          </cell>
          <cell r="AE5">
            <v>0</v>
          </cell>
          <cell r="AF5">
            <v>0</v>
          </cell>
          <cell r="AG5">
            <v>28</v>
          </cell>
          <cell r="AH5">
            <v>0</v>
          </cell>
          <cell r="AI5">
            <v>30</v>
          </cell>
          <cell r="AJ5">
            <v>0</v>
          </cell>
          <cell r="AK5">
            <v>0</v>
          </cell>
          <cell r="AL5">
            <v>31</v>
          </cell>
          <cell r="AM5">
            <v>0</v>
          </cell>
          <cell r="AN5">
            <v>0</v>
          </cell>
          <cell r="AO5">
            <v>16</v>
          </cell>
          <cell r="AP5">
            <v>0</v>
          </cell>
          <cell r="AQ5">
            <v>0</v>
          </cell>
          <cell r="AR5">
            <v>17</v>
          </cell>
          <cell r="AS5">
            <v>0</v>
          </cell>
          <cell r="AT5">
            <v>0</v>
          </cell>
          <cell r="AU5">
            <v>18</v>
          </cell>
          <cell r="AV5">
            <v>0</v>
          </cell>
          <cell r="AW5">
            <v>0</v>
          </cell>
          <cell r="AX5">
            <v>19</v>
          </cell>
          <cell r="AY5">
            <v>0</v>
          </cell>
          <cell r="AZ5">
            <v>0</v>
          </cell>
          <cell r="BA5">
            <v>20</v>
          </cell>
          <cell r="BB5">
            <v>0</v>
          </cell>
          <cell r="BC5">
            <v>0</v>
          </cell>
          <cell r="BD5">
            <v>0</v>
          </cell>
          <cell r="BE5">
            <v>21</v>
          </cell>
          <cell r="BF5">
            <v>0</v>
          </cell>
          <cell r="BG5">
            <v>23</v>
          </cell>
          <cell r="BH5">
            <v>0</v>
          </cell>
          <cell r="BI5">
            <v>0</v>
          </cell>
          <cell r="BJ5">
            <v>24</v>
          </cell>
          <cell r="BK5">
            <v>0</v>
          </cell>
          <cell r="BL5">
            <v>0</v>
          </cell>
          <cell r="BM5">
            <v>26</v>
          </cell>
          <cell r="BN5">
            <v>0</v>
          </cell>
          <cell r="BO5">
            <v>0</v>
          </cell>
          <cell r="BP5">
            <v>27</v>
          </cell>
          <cell r="BQ5">
            <v>0</v>
          </cell>
          <cell r="BR5">
            <v>0</v>
          </cell>
          <cell r="BS5">
            <v>28</v>
          </cell>
          <cell r="BT5">
            <v>0</v>
          </cell>
          <cell r="BU5">
            <v>30</v>
          </cell>
          <cell r="BV5">
            <v>0</v>
          </cell>
          <cell r="BW5">
            <v>0</v>
          </cell>
          <cell r="BX5">
            <v>31</v>
          </cell>
          <cell r="BY5">
            <v>0</v>
          </cell>
          <cell r="BZ5">
            <v>0</v>
          </cell>
          <cell r="CA5">
            <v>0</v>
          </cell>
        </row>
        <row r="6">
          <cell r="A6">
            <v>0</v>
          </cell>
          <cell r="B6">
            <v>0</v>
          </cell>
          <cell r="C6">
            <v>1</v>
          </cell>
          <cell r="D6">
            <v>2</v>
          </cell>
          <cell r="E6">
            <v>3</v>
          </cell>
          <cell r="F6">
            <v>1</v>
          </cell>
          <cell r="G6">
            <v>2</v>
          </cell>
          <cell r="H6">
            <v>3</v>
          </cell>
          <cell r="I6">
            <v>1</v>
          </cell>
          <cell r="J6">
            <v>2</v>
          </cell>
          <cell r="K6">
            <v>3</v>
          </cell>
          <cell r="L6">
            <v>1</v>
          </cell>
          <cell r="M6">
            <v>2</v>
          </cell>
          <cell r="N6">
            <v>3</v>
          </cell>
          <cell r="O6">
            <v>1</v>
          </cell>
          <cell r="P6">
            <v>2</v>
          </cell>
          <cell r="Q6">
            <v>3</v>
          </cell>
          <cell r="R6" t="str">
            <v>3b</v>
          </cell>
          <cell r="S6">
            <v>1</v>
          </cell>
          <cell r="T6">
            <v>2</v>
          </cell>
          <cell r="U6">
            <v>1</v>
          </cell>
          <cell r="V6">
            <v>2</v>
          </cell>
          <cell r="W6">
            <v>3</v>
          </cell>
          <cell r="X6">
            <v>1</v>
          </cell>
          <cell r="Y6">
            <v>2</v>
          </cell>
          <cell r="Z6">
            <v>3</v>
          </cell>
          <cell r="AA6">
            <v>1</v>
          </cell>
          <cell r="AB6">
            <v>2</v>
          </cell>
          <cell r="AC6">
            <v>3</v>
          </cell>
          <cell r="AD6">
            <v>1</v>
          </cell>
          <cell r="AE6">
            <v>2</v>
          </cell>
          <cell r="AF6">
            <v>3</v>
          </cell>
          <cell r="AG6">
            <v>1</v>
          </cell>
          <cell r="AH6">
            <v>2</v>
          </cell>
          <cell r="AI6">
            <v>1</v>
          </cell>
          <cell r="AJ6">
            <v>2</v>
          </cell>
          <cell r="AK6">
            <v>3</v>
          </cell>
          <cell r="AL6">
            <v>1</v>
          </cell>
          <cell r="AM6">
            <v>2</v>
          </cell>
          <cell r="AN6">
            <v>3</v>
          </cell>
          <cell r="AO6">
            <v>1</v>
          </cell>
          <cell r="AP6">
            <v>2</v>
          </cell>
          <cell r="AQ6">
            <v>3</v>
          </cell>
          <cell r="AR6">
            <v>1</v>
          </cell>
          <cell r="AS6">
            <v>2</v>
          </cell>
          <cell r="AT6">
            <v>3</v>
          </cell>
          <cell r="AU6">
            <v>1</v>
          </cell>
          <cell r="AV6">
            <v>2</v>
          </cell>
          <cell r="AW6">
            <v>3</v>
          </cell>
          <cell r="AX6">
            <v>1</v>
          </cell>
          <cell r="AY6">
            <v>2</v>
          </cell>
          <cell r="AZ6">
            <v>3</v>
          </cell>
          <cell r="BA6">
            <v>1</v>
          </cell>
          <cell r="BB6">
            <v>2</v>
          </cell>
          <cell r="BC6">
            <v>3</v>
          </cell>
          <cell r="BD6" t="str">
            <v>3b</v>
          </cell>
          <cell r="BE6">
            <v>1</v>
          </cell>
          <cell r="BF6">
            <v>2</v>
          </cell>
          <cell r="BG6">
            <v>1</v>
          </cell>
          <cell r="BH6">
            <v>2</v>
          </cell>
          <cell r="BI6">
            <v>3</v>
          </cell>
          <cell r="BJ6">
            <v>1</v>
          </cell>
          <cell r="BK6">
            <v>2</v>
          </cell>
          <cell r="BL6">
            <v>3</v>
          </cell>
          <cell r="BM6">
            <v>1</v>
          </cell>
          <cell r="BN6">
            <v>2</v>
          </cell>
          <cell r="BO6">
            <v>3</v>
          </cell>
          <cell r="BP6">
            <v>1</v>
          </cell>
          <cell r="BQ6">
            <v>2</v>
          </cell>
          <cell r="BR6">
            <v>3</v>
          </cell>
          <cell r="BS6">
            <v>1</v>
          </cell>
          <cell r="BT6">
            <v>2</v>
          </cell>
          <cell r="BU6">
            <v>1</v>
          </cell>
          <cell r="BV6">
            <v>2</v>
          </cell>
          <cell r="BW6">
            <v>3</v>
          </cell>
          <cell r="BX6">
            <v>1</v>
          </cell>
          <cell r="BY6">
            <v>2</v>
          </cell>
          <cell r="BZ6">
            <v>3</v>
          </cell>
          <cell r="CA6">
            <v>0</v>
          </cell>
        </row>
        <row r="7">
          <cell r="A7">
            <v>90317</v>
          </cell>
          <cell r="B7" t="str">
            <v>FILBERT SANCHIA FERDIANSAH MODOK</v>
          </cell>
          <cell r="C7">
            <v>0</v>
          </cell>
          <cell r="D7">
            <v>30</v>
          </cell>
          <cell r="E7">
            <v>30</v>
          </cell>
          <cell r="F7">
            <v>30</v>
          </cell>
          <cell r="G7">
            <v>21</v>
          </cell>
          <cell r="H7">
            <v>22</v>
          </cell>
          <cell r="I7">
            <v>26</v>
          </cell>
          <cell r="J7">
            <v>19</v>
          </cell>
          <cell r="K7">
            <v>17</v>
          </cell>
          <cell r="L7">
            <v>0</v>
          </cell>
          <cell r="M7">
            <v>22</v>
          </cell>
          <cell r="N7">
            <v>25</v>
          </cell>
          <cell r="O7">
            <v>25</v>
          </cell>
          <cell r="P7">
            <v>25</v>
          </cell>
          <cell r="Q7">
            <v>26</v>
          </cell>
          <cell r="R7">
            <v>0</v>
          </cell>
          <cell r="S7">
            <v>17</v>
          </cell>
          <cell r="T7">
            <v>19</v>
          </cell>
          <cell r="U7">
            <v>19</v>
          </cell>
          <cell r="V7">
            <v>20</v>
          </cell>
          <cell r="W7">
            <v>19</v>
          </cell>
          <cell r="X7">
            <v>0</v>
          </cell>
          <cell r="Y7">
            <v>25</v>
          </cell>
          <cell r="Z7">
            <v>0</v>
          </cell>
          <cell r="AA7">
            <v>0</v>
          </cell>
          <cell r="AB7">
            <v>22</v>
          </cell>
          <cell r="AC7">
            <v>16</v>
          </cell>
          <cell r="AD7">
            <v>0</v>
          </cell>
          <cell r="AE7">
            <v>24</v>
          </cell>
          <cell r="AF7">
            <v>23</v>
          </cell>
          <cell r="AG7">
            <v>21</v>
          </cell>
          <cell r="AH7">
            <v>13</v>
          </cell>
          <cell r="AI7">
            <v>0</v>
          </cell>
          <cell r="AJ7">
            <v>23</v>
          </cell>
          <cell r="AK7">
            <v>30</v>
          </cell>
          <cell r="AL7">
            <v>0</v>
          </cell>
          <cell r="AM7">
            <v>20</v>
          </cell>
          <cell r="AN7">
            <v>0</v>
          </cell>
          <cell r="AO7">
            <v>0</v>
          </cell>
          <cell r="AP7">
            <v>30</v>
          </cell>
          <cell r="AQ7">
            <v>30</v>
          </cell>
          <cell r="AR7">
            <v>30</v>
          </cell>
          <cell r="AS7">
            <v>21</v>
          </cell>
          <cell r="AT7">
            <v>22</v>
          </cell>
          <cell r="AU7">
            <v>26</v>
          </cell>
          <cell r="AV7">
            <v>19</v>
          </cell>
          <cell r="AW7">
            <v>17</v>
          </cell>
          <cell r="AX7">
            <v>0</v>
          </cell>
          <cell r="AY7">
            <v>22</v>
          </cell>
          <cell r="AZ7">
            <v>25</v>
          </cell>
          <cell r="BA7">
            <v>25</v>
          </cell>
          <cell r="BB7">
            <v>25</v>
          </cell>
          <cell r="BC7">
            <v>26</v>
          </cell>
          <cell r="BD7">
            <v>0</v>
          </cell>
          <cell r="BE7">
            <v>17</v>
          </cell>
          <cell r="BF7">
            <v>19</v>
          </cell>
          <cell r="BG7">
            <v>19</v>
          </cell>
          <cell r="BH7">
            <v>20</v>
          </cell>
          <cell r="BI7">
            <v>19</v>
          </cell>
          <cell r="BJ7">
            <v>0</v>
          </cell>
          <cell r="BK7">
            <v>25</v>
          </cell>
          <cell r="BL7">
            <v>0</v>
          </cell>
          <cell r="BM7">
            <v>0</v>
          </cell>
          <cell r="BN7">
            <v>22</v>
          </cell>
          <cell r="BO7">
            <v>16</v>
          </cell>
          <cell r="BP7">
            <v>0</v>
          </cell>
          <cell r="BQ7">
            <v>24</v>
          </cell>
          <cell r="BR7">
            <v>23</v>
          </cell>
          <cell r="BS7">
            <v>21</v>
          </cell>
          <cell r="BT7">
            <v>13</v>
          </cell>
          <cell r="BU7">
            <v>0</v>
          </cell>
          <cell r="BV7">
            <v>23</v>
          </cell>
          <cell r="BW7">
            <v>30</v>
          </cell>
          <cell r="BX7">
            <v>0</v>
          </cell>
          <cell r="BY7">
            <v>20</v>
          </cell>
          <cell r="BZ7">
            <v>0</v>
          </cell>
          <cell r="CA7">
            <v>28</v>
          </cell>
        </row>
        <row r="8">
          <cell r="A8">
            <v>90374</v>
          </cell>
          <cell r="B8" t="str">
            <v>AISYAH DINDA WAHYUNINGSIH</v>
          </cell>
          <cell r="C8">
            <v>24</v>
          </cell>
          <cell r="D8">
            <v>29</v>
          </cell>
          <cell r="E8">
            <v>0</v>
          </cell>
          <cell r="F8">
            <v>23</v>
          </cell>
          <cell r="G8">
            <v>20</v>
          </cell>
          <cell r="H8">
            <v>0</v>
          </cell>
          <cell r="I8">
            <v>19</v>
          </cell>
          <cell r="J8">
            <v>18</v>
          </cell>
          <cell r="K8">
            <v>0</v>
          </cell>
          <cell r="L8">
            <v>21</v>
          </cell>
          <cell r="M8">
            <v>21</v>
          </cell>
          <cell r="N8">
            <v>0</v>
          </cell>
          <cell r="O8">
            <v>22</v>
          </cell>
          <cell r="P8">
            <v>26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20</v>
          </cell>
          <cell r="V8">
            <v>23</v>
          </cell>
          <cell r="W8">
            <v>0</v>
          </cell>
          <cell r="X8">
            <v>27</v>
          </cell>
          <cell r="Y8">
            <v>23</v>
          </cell>
          <cell r="Z8">
            <v>0</v>
          </cell>
          <cell r="AA8">
            <v>22</v>
          </cell>
          <cell r="AB8">
            <v>17</v>
          </cell>
          <cell r="AC8">
            <v>0</v>
          </cell>
          <cell r="AD8">
            <v>21</v>
          </cell>
          <cell r="AE8">
            <v>21</v>
          </cell>
          <cell r="AF8">
            <v>0</v>
          </cell>
          <cell r="AG8">
            <v>22</v>
          </cell>
          <cell r="AH8">
            <v>17</v>
          </cell>
          <cell r="AI8">
            <v>24</v>
          </cell>
          <cell r="AJ8">
            <v>21</v>
          </cell>
          <cell r="AK8">
            <v>0</v>
          </cell>
          <cell r="AL8">
            <v>21</v>
          </cell>
          <cell r="AM8">
            <v>22</v>
          </cell>
          <cell r="AN8">
            <v>0</v>
          </cell>
          <cell r="AO8">
            <v>24</v>
          </cell>
          <cell r="AP8">
            <v>29</v>
          </cell>
          <cell r="AQ8">
            <v>0</v>
          </cell>
          <cell r="AR8">
            <v>23</v>
          </cell>
          <cell r="AS8">
            <v>20</v>
          </cell>
          <cell r="AT8">
            <v>0</v>
          </cell>
          <cell r="AU8">
            <v>19</v>
          </cell>
          <cell r="AV8">
            <v>18</v>
          </cell>
          <cell r="AW8">
            <v>0</v>
          </cell>
          <cell r="AX8">
            <v>21</v>
          </cell>
          <cell r="AY8">
            <v>21</v>
          </cell>
          <cell r="AZ8">
            <v>0</v>
          </cell>
          <cell r="BA8">
            <v>22</v>
          </cell>
          <cell r="BB8">
            <v>26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20</v>
          </cell>
          <cell r="BH8">
            <v>23</v>
          </cell>
          <cell r="BI8">
            <v>0</v>
          </cell>
          <cell r="BJ8">
            <v>27</v>
          </cell>
          <cell r="BK8">
            <v>23</v>
          </cell>
          <cell r="BL8">
            <v>0</v>
          </cell>
          <cell r="BM8">
            <v>22</v>
          </cell>
          <cell r="BN8">
            <v>17</v>
          </cell>
          <cell r="BO8">
            <v>0</v>
          </cell>
          <cell r="BP8">
            <v>21</v>
          </cell>
          <cell r="BQ8">
            <v>21</v>
          </cell>
          <cell r="BR8">
            <v>0</v>
          </cell>
          <cell r="BS8">
            <v>22</v>
          </cell>
          <cell r="BT8">
            <v>17</v>
          </cell>
          <cell r="BU8">
            <v>24</v>
          </cell>
          <cell r="BV8">
            <v>21</v>
          </cell>
          <cell r="BW8">
            <v>0</v>
          </cell>
          <cell r="BX8">
            <v>21</v>
          </cell>
          <cell r="BY8">
            <v>22</v>
          </cell>
          <cell r="BZ8">
            <v>0</v>
          </cell>
          <cell r="CA8">
            <v>24</v>
          </cell>
        </row>
        <row r="9">
          <cell r="A9">
            <v>90453</v>
          </cell>
          <cell r="B9" t="str">
            <v>SHERLY HAPSARI</v>
          </cell>
          <cell r="C9">
            <v>0</v>
          </cell>
          <cell r="D9">
            <v>28</v>
          </cell>
          <cell r="E9">
            <v>29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16</v>
          </cell>
          <cell r="L9">
            <v>20</v>
          </cell>
          <cell r="M9">
            <v>19</v>
          </cell>
          <cell r="N9">
            <v>12</v>
          </cell>
          <cell r="O9">
            <v>0</v>
          </cell>
          <cell r="P9">
            <v>23</v>
          </cell>
          <cell r="Q9">
            <v>19</v>
          </cell>
          <cell r="R9">
            <v>23</v>
          </cell>
          <cell r="S9">
            <v>14</v>
          </cell>
          <cell r="T9">
            <v>12</v>
          </cell>
          <cell r="U9">
            <v>0</v>
          </cell>
          <cell r="V9">
            <v>19</v>
          </cell>
          <cell r="W9">
            <v>11</v>
          </cell>
          <cell r="X9">
            <v>0</v>
          </cell>
          <cell r="Y9">
            <v>18</v>
          </cell>
          <cell r="Z9">
            <v>12</v>
          </cell>
          <cell r="AA9">
            <v>0</v>
          </cell>
          <cell r="AB9">
            <v>23</v>
          </cell>
          <cell r="AC9">
            <v>17</v>
          </cell>
          <cell r="AD9">
            <v>0</v>
          </cell>
          <cell r="AE9">
            <v>18</v>
          </cell>
          <cell r="AF9">
            <v>17</v>
          </cell>
          <cell r="AG9">
            <v>14</v>
          </cell>
          <cell r="AH9">
            <v>15</v>
          </cell>
          <cell r="AI9">
            <v>0</v>
          </cell>
          <cell r="AJ9">
            <v>28</v>
          </cell>
          <cell r="AK9">
            <v>28</v>
          </cell>
          <cell r="AL9">
            <v>0</v>
          </cell>
          <cell r="AM9">
            <v>19</v>
          </cell>
          <cell r="AN9">
            <v>32</v>
          </cell>
          <cell r="AO9">
            <v>0</v>
          </cell>
          <cell r="AP9">
            <v>28</v>
          </cell>
          <cell r="AQ9">
            <v>29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16</v>
          </cell>
          <cell r="AX9">
            <v>20</v>
          </cell>
          <cell r="AY9">
            <v>19</v>
          </cell>
          <cell r="AZ9">
            <v>12</v>
          </cell>
          <cell r="BA9">
            <v>0</v>
          </cell>
          <cell r="BB9">
            <v>23</v>
          </cell>
          <cell r="BC9">
            <v>19</v>
          </cell>
          <cell r="BD9">
            <v>23</v>
          </cell>
          <cell r="BE9">
            <v>14</v>
          </cell>
          <cell r="BF9">
            <v>12</v>
          </cell>
          <cell r="BG9">
            <v>0</v>
          </cell>
          <cell r="BH9">
            <v>19</v>
          </cell>
          <cell r="BI9">
            <v>11</v>
          </cell>
          <cell r="BJ9">
            <v>0</v>
          </cell>
          <cell r="BK9">
            <v>18</v>
          </cell>
          <cell r="BL9">
            <v>12</v>
          </cell>
          <cell r="BM9">
            <v>0</v>
          </cell>
          <cell r="BN9">
            <v>23</v>
          </cell>
          <cell r="BO9">
            <v>17</v>
          </cell>
          <cell r="BP9">
            <v>0</v>
          </cell>
          <cell r="BQ9">
            <v>18</v>
          </cell>
          <cell r="BR9">
            <v>17</v>
          </cell>
          <cell r="BS9">
            <v>14</v>
          </cell>
          <cell r="BT9">
            <v>15</v>
          </cell>
          <cell r="BU9">
            <v>0</v>
          </cell>
          <cell r="BV9">
            <v>28</v>
          </cell>
          <cell r="BW9">
            <v>28</v>
          </cell>
          <cell r="BX9">
            <v>0</v>
          </cell>
          <cell r="BY9">
            <v>19</v>
          </cell>
          <cell r="BZ9">
            <v>32</v>
          </cell>
          <cell r="CA9">
            <v>25</v>
          </cell>
        </row>
        <row r="10">
          <cell r="A10">
            <v>90613</v>
          </cell>
          <cell r="B10" t="str">
            <v>JOHAN AIMAN RAIS</v>
          </cell>
          <cell r="C10">
            <v>26</v>
          </cell>
          <cell r="D10">
            <v>30</v>
          </cell>
          <cell r="E10">
            <v>28</v>
          </cell>
          <cell r="F10">
            <v>29</v>
          </cell>
          <cell r="G10">
            <v>0</v>
          </cell>
          <cell r="H10">
            <v>25</v>
          </cell>
          <cell r="I10">
            <v>27</v>
          </cell>
          <cell r="J10">
            <v>0</v>
          </cell>
          <cell r="K10">
            <v>20</v>
          </cell>
          <cell r="L10">
            <v>24</v>
          </cell>
          <cell r="M10">
            <v>18</v>
          </cell>
          <cell r="N10">
            <v>25</v>
          </cell>
          <cell r="O10">
            <v>26</v>
          </cell>
          <cell r="P10">
            <v>0</v>
          </cell>
          <cell r="Q10">
            <v>40</v>
          </cell>
          <cell r="R10">
            <v>0</v>
          </cell>
          <cell r="S10">
            <v>23</v>
          </cell>
          <cell r="T10">
            <v>17</v>
          </cell>
          <cell r="U10">
            <v>0</v>
          </cell>
          <cell r="V10">
            <v>28</v>
          </cell>
          <cell r="W10">
            <v>20</v>
          </cell>
          <cell r="X10">
            <v>31</v>
          </cell>
          <cell r="Y10">
            <v>0</v>
          </cell>
          <cell r="Z10">
            <v>24</v>
          </cell>
          <cell r="AA10">
            <v>0</v>
          </cell>
          <cell r="AB10">
            <v>25</v>
          </cell>
          <cell r="AC10">
            <v>22</v>
          </cell>
          <cell r="AD10">
            <v>24</v>
          </cell>
          <cell r="AE10">
            <v>0</v>
          </cell>
          <cell r="AF10">
            <v>29</v>
          </cell>
          <cell r="AG10">
            <v>26</v>
          </cell>
          <cell r="AH10">
            <v>0</v>
          </cell>
          <cell r="AI10">
            <v>30</v>
          </cell>
          <cell r="AJ10">
            <v>24</v>
          </cell>
          <cell r="AK10">
            <v>30</v>
          </cell>
          <cell r="AL10">
            <v>26</v>
          </cell>
          <cell r="AM10">
            <v>23</v>
          </cell>
          <cell r="AN10">
            <v>23</v>
          </cell>
          <cell r="AO10">
            <v>26</v>
          </cell>
          <cell r="AP10">
            <v>30</v>
          </cell>
          <cell r="AQ10">
            <v>28</v>
          </cell>
          <cell r="AR10">
            <v>29</v>
          </cell>
          <cell r="AS10">
            <v>0</v>
          </cell>
          <cell r="AT10">
            <v>25</v>
          </cell>
          <cell r="AU10">
            <v>27</v>
          </cell>
          <cell r="AV10">
            <v>0</v>
          </cell>
          <cell r="AW10">
            <v>20</v>
          </cell>
          <cell r="AX10">
            <v>24</v>
          </cell>
          <cell r="AY10">
            <v>18</v>
          </cell>
          <cell r="AZ10">
            <v>25</v>
          </cell>
          <cell r="BA10">
            <v>26</v>
          </cell>
          <cell r="BB10">
            <v>0</v>
          </cell>
          <cell r="BC10">
            <v>40</v>
          </cell>
          <cell r="BD10">
            <v>0</v>
          </cell>
          <cell r="BE10">
            <v>23</v>
          </cell>
          <cell r="BF10">
            <v>17</v>
          </cell>
          <cell r="BG10">
            <v>0</v>
          </cell>
          <cell r="BH10">
            <v>28</v>
          </cell>
          <cell r="BI10">
            <v>20</v>
          </cell>
          <cell r="BJ10">
            <v>31</v>
          </cell>
          <cell r="BK10">
            <v>0</v>
          </cell>
          <cell r="BL10">
            <v>24</v>
          </cell>
          <cell r="BM10">
            <v>0</v>
          </cell>
          <cell r="BN10">
            <v>25</v>
          </cell>
          <cell r="BO10">
            <v>22</v>
          </cell>
          <cell r="BP10">
            <v>24</v>
          </cell>
          <cell r="BQ10">
            <v>0</v>
          </cell>
          <cell r="BR10">
            <v>29</v>
          </cell>
          <cell r="BS10">
            <v>26</v>
          </cell>
          <cell r="BT10">
            <v>0</v>
          </cell>
          <cell r="BU10">
            <v>30</v>
          </cell>
          <cell r="BV10">
            <v>24</v>
          </cell>
          <cell r="BW10">
            <v>30</v>
          </cell>
          <cell r="BX10">
            <v>26</v>
          </cell>
          <cell r="BY10">
            <v>23</v>
          </cell>
          <cell r="BZ10">
            <v>23</v>
          </cell>
          <cell r="CA10">
            <v>29</v>
          </cell>
        </row>
        <row r="11">
          <cell r="A11">
            <v>92199</v>
          </cell>
          <cell r="B11" t="str">
            <v>ASTRI KURNIAWATI</v>
          </cell>
          <cell r="C11">
            <v>32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35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29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28</v>
          </cell>
          <cell r="V11">
            <v>30</v>
          </cell>
          <cell r="W11">
            <v>0</v>
          </cell>
          <cell r="X11">
            <v>34</v>
          </cell>
          <cell r="Y11">
            <v>33</v>
          </cell>
          <cell r="Z11">
            <v>0</v>
          </cell>
          <cell r="AA11">
            <v>33</v>
          </cell>
          <cell r="AB11">
            <v>28</v>
          </cell>
          <cell r="AC11">
            <v>0</v>
          </cell>
          <cell r="AD11">
            <v>27</v>
          </cell>
          <cell r="AE11">
            <v>28</v>
          </cell>
          <cell r="AF11">
            <v>0</v>
          </cell>
          <cell r="AG11">
            <v>32</v>
          </cell>
          <cell r="AH11">
            <v>25</v>
          </cell>
          <cell r="AI11">
            <v>33</v>
          </cell>
          <cell r="AJ11">
            <v>31</v>
          </cell>
          <cell r="AK11">
            <v>0</v>
          </cell>
          <cell r="AL11">
            <v>30</v>
          </cell>
          <cell r="AM11">
            <v>30</v>
          </cell>
          <cell r="AN11">
            <v>0</v>
          </cell>
          <cell r="AO11">
            <v>32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35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29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28</v>
          </cell>
          <cell r="BH11">
            <v>30</v>
          </cell>
          <cell r="BI11">
            <v>0</v>
          </cell>
          <cell r="BJ11">
            <v>34</v>
          </cell>
          <cell r="BK11">
            <v>33</v>
          </cell>
          <cell r="BL11">
            <v>0</v>
          </cell>
          <cell r="BM11">
            <v>33</v>
          </cell>
          <cell r="BN11">
            <v>28</v>
          </cell>
          <cell r="BO11">
            <v>0</v>
          </cell>
          <cell r="BP11">
            <v>27</v>
          </cell>
          <cell r="BQ11">
            <v>28</v>
          </cell>
          <cell r="BR11">
            <v>0</v>
          </cell>
          <cell r="BS11">
            <v>32</v>
          </cell>
          <cell r="BT11">
            <v>25</v>
          </cell>
          <cell r="BU11">
            <v>33</v>
          </cell>
          <cell r="BV11">
            <v>31</v>
          </cell>
          <cell r="BW11">
            <v>0</v>
          </cell>
          <cell r="BX11">
            <v>30</v>
          </cell>
          <cell r="BY11">
            <v>30</v>
          </cell>
          <cell r="BZ11">
            <v>0</v>
          </cell>
          <cell r="CA11">
            <v>17</v>
          </cell>
        </row>
        <row r="12">
          <cell r="A12">
            <v>92600</v>
          </cell>
          <cell r="B12" t="str">
            <v>EVELINA WIDODO</v>
          </cell>
          <cell r="C12">
            <v>40</v>
          </cell>
          <cell r="D12">
            <v>38</v>
          </cell>
          <cell r="E12">
            <v>0</v>
          </cell>
          <cell r="F12">
            <v>40</v>
          </cell>
          <cell r="G12">
            <v>30</v>
          </cell>
          <cell r="H12">
            <v>0</v>
          </cell>
          <cell r="I12">
            <v>31</v>
          </cell>
          <cell r="J12">
            <v>0</v>
          </cell>
          <cell r="K12">
            <v>0</v>
          </cell>
          <cell r="L12">
            <v>33</v>
          </cell>
          <cell r="M12">
            <v>28</v>
          </cell>
          <cell r="N12">
            <v>0</v>
          </cell>
          <cell r="O12">
            <v>31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31</v>
          </cell>
          <cell r="V12">
            <v>0</v>
          </cell>
          <cell r="W12">
            <v>0</v>
          </cell>
          <cell r="X12">
            <v>33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33</v>
          </cell>
          <cell r="AJ12">
            <v>0</v>
          </cell>
          <cell r="AK12">
            <v>0</v>
          </cell>
          <cell r="AL12">
            <v>30</v>
          </cell>
          <cell r="AM12">
            <v>22</v>
          </cell>
          <cell r="AN12">
            <v>0</v>
          </cell>
          <cell r="AO12">
            <v>40</v>
          </cell>
          <cell r="AP12">
            <v>38</v>
          </cell>
          <cell r="AQ12">
            <v>0</v>
          </cell>
          <cell r="AR12">
            <v>40</v>
          </cell>
          <cell r="AS12">
            <v>30</v>
          </cell>
          <cell r="AT12">
            <v>0</v>
          </cell>
          <cell r="AU12">
            <v>31</v>
          </cell>
          <cell r="AV12">
            <v>0</v>
          </cell>
          <cell r="AW12">
            <v>0</v>
          </cell>
          <cell r="AX12">
            <v>33</v>
          </cell>
          <cell r="AY12">
            <v>28</v>
          </cell>
          <cell r="AZ12">
            <v>0</v>
          </cell>
          <cell r="BA12">
            <v>31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31</v>
          </cell>
          <cell r="BH12">
            <v>0</v>
          </cell>
          <cell r="BI12">
            <v>0</v>
          </cell>
          <cell r="BJ12">
            <v>33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33</v>
          </cell>
          <cell r="BV12">
            <v>0</v>
          </cell>
          <cell r="BW12">
            <v>0</v>
          </cell>
          <cell r="BX12">
            <v>30</v>
          </cell>
          <cell r="BY12">
            <v>22</v>
          </cell>
          <cell r="BZ12">
            <v>0</v>
          </cell>
          <cell r="CA12">
            <v>13</v>
          </cell>
        </row>
        <row r="13">
          <cell r="A13">
            <v>92694</v>
          </cell>
          <cell r="B13" t="str">
            <v>WAHYU NUGROHO</v>
          </cell>
          <cell r="C13">
            <v>0</v>
          </cell>
          <cell r="D13">
            <v>43</v>
          </cell>
          <cell r="E13">
            <v>31</v>
          </cell>
          <cell r="F13">
            <v>38</v>
          </cell>
          <cell r="G13">
            <v>24</v>
          </cell>
          <cell r="H13">
            <v>26</v>
          </cell>
          <cell r="I13">
            <v>0</v>
          </cell>
          <cell r="J13">
            <v>0</v>
          </cell>
          <cell r="K13">
            <v>24</v>
          </cell>
          <cell r="L13">
            <v>34</v>
          </cell>
          <cell r="M13">
            <v>25</v>
          </cell>
          <cell r="N13">
            <v>27</v>
          </cell>
          <cell r="O13">
            <v>0</v>
          </cell>
          <cell r="P13">
            <v>30</v>
          </cell>
          <cell r="Q13">
            <v>36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31</v>
          </cell>
          <cell r="W13">
            <v>22</v>
          </cell>
          <cell r="X13">
            <v>31</v>
          </cell>
          <cell r="Y13">
            <v>35</v>
          </cell>
          <cell r="Z13">
            <v>25</v>
          </cell>
          <cell r="AA13">
            <v>36</v>
          </cell>
          <cell r="AB13">
            <v>24</v>
          </cell>
          <cell r="AC13">
            <v>24</v>
          </cell>
          <cell r="AD13">
            <v>0</v>
          </cell>
          <cell r="AE13">
            <v>25</v>
          </cell>
          <cell r="AF13">
            <v>33</v>
          </cell>
          <cell r="AG13">
            <v>24</v>
          </cell>
          <cell r="AH13">
            <v>0</v>
          </cell>
          <cell r="AI13">
            <v>0</v>
          </cell>
          <cell r="AJ13">
            <v>40</v>
          </cell>
          <cell r="AK13">
            <v>42</v>
          </cell>
          <cell r="AL13">
            <v>0</v>
          </cell>
          <cell r="AM13">
            <v>26</v>
          </cell>
          <cell r="AN13">
            <v>44</v>
          </cell>
          <cell r="AO13">
            <v>0</v>
          </cell>
          <cell r="AP13">
            <v>43</v>
          </cell>
          <cell r="AQ13">
            <v>31</v>
          </cell>
          <cell r="AR13">
            <v>38</v>
          </cell>
          <cell r="AS13">
            <v>24</v>
          </cell>
          <cell r="AT13">
            <v>26</v>
          </cell>
          <cell r="AU13">
            <v>0</v>
          </cell>
          <cell r="AV13">
            <v>0</v>
          </cell>
          <cell r="AW13">
            <v>24</v>
          </cell>
          <cell r="AX13">
            <v>34</v>
          </cell>
          <cell r="AY13">
            <v>25</v>
          </cell>
          <cell r="AZ13">
            <v>27</v>
          </cell>
          <cell r="BA13">
            <v>0</v>
          </cell>
          <cell r="BB13">
            <v>30</v>
          </cell>
          <cell r="BC13">
            <v>36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31</v>
          </cell>
          <cell r="BI13">
            <v>22</v>
          </cell>
          <cell r="BJ13">
            <v>31</v>
          </cell>
          <cell r="BK13">
            <v>35</v>
          </cell>
          <cell r="BL13">
            <v>25</v>
          </cell>
          <cell r="BM13">
            <v>36</v>
          </cell>
          <cell r="BN13">
            <v>24</v>
          </cell>
          <cell r="BO13">
            <v>24</v>
          </cell>
          <cell r="BP13">
            <v>0</v>
          </cell>
          <cell r="BQ13">
            <v>25</v>
          </cell>
          <cell r="BR13">
            <v>33</v>
          </cell>
          <cell r="BS13">
            <v>24</v>
          </cell>
          <cell r="BT13">
            <v>0</v>
          </cell>
          <cell r="BU13">
            <v>0</v>
          </cell>
          <cell r="BV13">
            <v>40</v>
          </cell>
          <cell r="BW13">
            <v>42</v>
          </cell>
          <cell r="BX13">
            <v>0</v>
          </cell>
          <cell r="BY13">
            <v>26</v>
          </cell>
          <cell r="BZ13">
            <v>44</v>
          </cell>
          <cell r="CA13">
            <v>26</v>
          </cell>
        </row>
        <row r="14">
          <cell r="A14">
            <v>92717</v>
          </cell>
          <cell r="B14" t="str">
            <v>GRESMILEN BILGIS</v>
          </cell>
          <cell r="C14">
            <v>0</v>
          </cell>
          <cell r="D14">
            <v>30</v>
          </cell>
          <cell r="E14">
            <v>32</v>
          </cell>
          <cell r="F14">
            <v>34</v>
          </cell>
          <cell r="G14">
            <v>32</v>
          </cell>
          <cell r="H14">
            <v>32</v>
          </cell>
          <cell r="I14">
            <v>0</v>
          </cell>
          <cell r="J14">
            <v>27</v>
          </cell>
          <cell r="K14">
            <v>28</v>
          </cell>
          <cell r="L14">
            <v>0</v>
          </cell>
          <cell r="M14">
            <v>27</v>
          </cell>
          <cell r="N14">
            <v>30</v>
          </cell>
          <cell r="O14">
            <v>0</v>
          </cell>
          <cell r="P14">
            <v>33</v>
          </cell>
          <cell r="Q14">
            <v>36</v>
          </cell>
          <cell r="R14">
            <v>0</v>
          </cell>
          <cell r="S14">
            <v>21</v>
          </cell>
          <cell r="T14">
            <v>20</v>
          </cell>
          <cell r="U14">
            <v>0</v>
          </cell>
          <cell r="V14">
            <v>26</v>
          </cell>
          <cell r="W14">
            <v>20</v>
          </cell>
          <cell r="X14">
            <v>0</v>
          </cell>
          <cell r="Y14">
            <v>31</v>
          </cell>
          <cell r="Z14">
            <v>26</v>
          </cell>
          <cell r="AA14">
            <v>0</v>
          </cell>
          <cell r="AB14">
            <v>28</v>
          </cell>
          <cell r="AC14">
            <v>23</v>
          </cell>
          <cell r="AD14">
            <v>0</v>
          </cell>
          <cell r="AE14">
            <v>23</v>
          </cell>
          <cell r="AF14">
            <v>33</v>
          </cell>
          <cell r="AG14">
            <v>26</v>
          </cell>
          <cell r="AH14">
            <v>17</v>
          </cell>
          <cell r="AI14">
            <v>0</v>
          </cell>
          <cell r="AJ14">
            <v>28</v>
          </cell>
          <cell r="AK14">
            <v>38</v>
          </cell>
          <cell r="AL14">
            <v>29</v>
          </cell>
          <cell r="AM14">
            <v>0</v>
          </cell>
          <cell r="AN14">
            <v>0</v>
          </cell>
          <cell r="AO14">
            <v>0</v>
          </cell>
          <cell r="AP14">
            <v>30</v>
          </cell>
          <cell r="AQ14">
            <v>32</v>
          </cell>
          <cell r="AR14">
            <v>34</v>
          </cell>
          <cell r="AS14">
            <v>32</v>
          </cell>
          <cell r="AT14">
            <v>32</v>
          </cell>
          <cell r="AU14">
            <v>0</v>
          </cell>
          <cell r="AV14">
            <v>27</v>
          </cell>
          <cell r="AW14">
            <v>28</v>
          </cell>
          <cell r="AX14">
            <v>0</v>
          </cell>
          <cell r="AY14">
            <v>27</v>
          </cell>
          <cell r="AZ14">
            <v>30</v>
          </cell>
          <cell r="BA14">
            <v>0</v>
          </cell>
          <cell r="BB14">
            <v>33</v>
          </cell>
          <cell r="BC14">
            <v>36</v>
          </cell>
          <cell r="BD14">
            <v>0</v>
          </cell>
          <cell r="BE14">
            <v>21</v>
          </cell>
          <cell r="BF14">
            <v>20</v>
          </cell>
          <cell r="BG14">
            <v>0</v>
          </cell>
          <cell r="BH14">
            <v>26</v>
          </cell>
          <cell r="BI14">
            <v>20</v>
          </cell>
          <cell r="BJ14">
            <v>0</v>
          </cell>
          <cell r="BK14">
            <v>31</v>
          </cell>
          <cell r="BL14">
            <v>26</v>
          </cell>
          <cell r="BM14">
            <v>0</v>
          </cell>
          <cell r="BN14">
            <v>28</v>
          </cell>
          <cell r="BO14">
            <v>23</v>
          </cell>
          <cell r="BP14">
            <v>0</v>
          </cell>
          <cell r="BQ14">
            <v>23</v>
          </cell>
          <cell r="BR14">
            <v>33</v>
          </cell>
          <cell r="BS14">
            <v>26</v>
          </cell>
          <cell r="BT14">
            <v>17</v>
          </cell>
          <cell r="BU14">
            <v>0</v>
          </cell>
          <cell r="BV14">
            <v>28</v>
          </cell>
          <cell r="BW14">
            <v>38</v>
          </cell>
          <cell r="BX14">
            <v>29</v>
          </cell>
          <cell r="BY14">
            <v>0</v>
          </cell>
          <cell r="BZ14">
            <v>0</v>
          </cell>
          <cell r="CA14">
            <v>26</v>
          </cell>
        </row>
        <row r="15">
          <cell r="A15" t="str">
            <v>A2219</v>
          </cell>
          <cell r="B15" t="str">
            <v>AFRINDA THESALONIKA</v>
          </cell>
          <cell r="C15">
            <v>0</v>
          </cell>
          <cell r="D15">
            <v>20</v>
          </cell>
          <cell r="E15">
            <v>20</v>
          </cell>
          <cell r="F15">
            <v>0</v>
          </cell>
          <cell r="G15">
            <v>20</v>
          </cell>
          <cell r="H15">
            <v>21</v>
          </cell>
          <cell r="I15">
            <v>0</v>
          </cell>
          <cell r="J15">
            <v>20</v>
          </cell>
          <cell r="K15">
            <v>20</v>
          </cell>
          <cell r="L15">
            <v>0</v>
          </cell>
          <cell r="M15">
            <v>21</v>
          </cell>
          <cell r="N15">
            <v>20</v>
          </cell>
          <cell r="O15">
            <v>0</v>
          </cell>
          <cell r="P15">
            <v>24</v>
          </cell>
          <cell r="Q15">
            <v>24</v>
          </cell>
          <cell r="R15">
            <v>0</v>
          </cell>
          <cell r="S15">
            <v>13</v>
          </cell>
          <cell r="T15">
            <v>0</v>
          </cell>
          <cell r="U15">
            <v>0</v>
          </cell>
          <cell r="V15">
            <v>21</v>
          </cell>
          <cell r="W15">
            <v>19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19</v>
          </cell>
          <cell r="AC15">
            <v>16</v>
          </cell>
          <cell r="AD15">
            <v>0</v>
          </cell>
          <cell r="AE15">
            <v>21</v>
          </cell>
          <cell r="AF15">
            <v>21</v>
          </cell>
          <cell r="AG15">
            <v>20</v>
          </cell>
          <cell r="AH15">
            <v>20</v>
          </cell>
          <cell r="AI15">
            <v>0</v>
          </cell>
          <cell r="AJ15">
            <v>24</v>
          </cell>
          <cell r="AK15">
            <v>22</v>
          </cell>
          <cell r="AL15">
            <v>0</v>
          </cell>
          <cell r="AM15">
            <v>19</v>
          </cell>
          <cell r="AN15">
            <v>28</v>
          </cell>
          <cell r="AO15">
            <v>0</v>
          </cell>
          <cell r="AP15">
            <v>20</v>
          </cell>
          <cell r="AQ15">
            <v>20</v>
          </cell>
          <cell r="AR15">
            <v>0</v>
          </cell>
          <cell r="AS15">
            <v>20</v>
          </cell>
          <cell r="AT15">
            <v>21</v>
          </cell>
          <cell r="AU15">
            <v>0</v>
          </cell>
          <cell r="AV15">
            <v>20</v>
          </cell>
          <cell r="AW15">
            <v>20</v>
          </cell>
          <cell r="AX15">
            <v>0</v>
          </cell>
          <cell r="AY15">
            <v>21</v>
          </cell>
          <cell r="AZ15">
            <v>20</v>
          </cell>
          <cell r="BA15">
            <v>0</v>
          </cell>
          <cell r="BB15">
            <v>24</v>
          </cell>
          <cell r="BC15">
            <v>24</v>
          </cell>
          <cell r="BD15">
            <v>0</v>
          </cell>
          <cell r="BE15">
            <v>13</v>
          </cell>
          <cell r="BF15">
            <v>0</v>
          </cell>
          <cell r="BG15">
            <v>0</v>
          </cell>
          <cell r="BH15">
            <v>21</v>
          </cell>
          <cell r="BI15">
            <v>19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19</v>
          </cell>
          <cell r="BO15">
            <v>16</v>
          </cell>
          <cell r="BP15">
            <v>0</v>
          </cell>
          <cell r="BQ15">
            <v>21</v>
          </cell>
          <cell r="BR15">
            <v>21</v>
          </cell>
          <cell r="BS15">
            <v>20</v>
          </cell>
          <cell r="BT15">
            <v>20</v>
          </cell>
          <cell r="BU15">
            <v>0</v>
          </cell>
          <cell r="BV15">
            <v>24</v>
          </cell>
          <cell r="BW15">
            <v>22</v>
          </cell>
          <cell r="BX15">
            <v>0</v>
          </cell>
          <cell r="BY15">
            <v>19</v>
          </cell>
          <cell r="BZ15">
            <v>28</v>
          </cell>
          <cell r="CA15">
            <v>23</v>
          </cell>
        </row>
        <row r="16">
          <cell r="A16" t="str">
            <v>A3437</v>
          </cell>
          <cell r="B16" t="str">
            <v>YOHANA CLAUDIA</v>
          </cell>
          <cell r="C16">
            <v>28</v>
          </cell>
          <cell r="D16">
            <v>22</v>
          </cell>
          <cell r="E16">
            <v>26</v>
          </cell>
          <cell r="F16">
            <v>0</v>
          </cell>
          <cell r="G16">
            <v>25</v>
          </cell>
          <cell r="H16">
            <v>29</v>
          </cell>
          <cell r="I16">
            <v>0</v>
          </cell>
          <cell r="J16">
            <v>24</v>
          </cell>
          <cell r="K16">
            <v>21</v>
          </cell>
          <cell r="L16">
            <v>0</v>
          </cell>
          <cell r="M16">
            <v>25</v>
          </cell>
          <cell r="N16">
            <v>32</v>
          </cell>
          <cell r="O16">
            <v>0</v>
          </cell>
          <cell r="P16">
            <v>24</v>
          </cell>
          <cell r="Q16">
            <v>28</v>
          </cell>
          <cell r="R16">
            <v>0</v>
          </cell>
          <cell r="S16">
            <v>14</v>
          </cell>
          <cell r="T16">
            <v>16</v>
          </cell>
          <cell r="U16">
            <v>0</v>
          </cell>
          <cell r="V16">
            <v>20</v>
          </cell>
          <cell r="W16">
            <v>13</v>
          </cell>
          <cell r="X16">
            <v>0</v>
          </cell>
          <cell r="Y16">
            <v>26</v>
          </cell>
          <cell r="Z16">
            <v>0</v>
          </cell>
          <cell r="AA16">
            <v>0</v>
          </cell>
          <cell r="AB16">
            <v>17</v>
          </cell>
          <cell r="AC16">
            <v>26</v>
          </cell>
          <cell r="AD16">
            <v>0</v>
          </cell>
          <cell r="AE16">
            <v>20</v>
          </cell>
          <cell r="AF16">
            <v>33</v>
          </cell>
          <cell r="AG16">
            <v>22</v>
          </cell>
          <cell r="AH16">
            <v>0</v>
          </cell>
          <cell r="AI16">
            <v>0</v>
          </cell>
          <cell r="AJ16">
            <v>25</v>
          </cell>
          <cell r="AK16">
            <v>33</v>
          </cell>
          <cell r="AL16">
            <v>0</v>
          </cell>
          <cell r="AM16">
            <v>21</v>
          </cell>
          <cell r="AN16">
            <v>36</v>
          </cell>
          <cell r="AO16">
            <v>28</v>
          </cell>
          <cell r="AP16">
            <v>22</v>
          </cell>
          <cell r="AQ16">
            <v>26</v>
          </cell>
          <cell r="AR16">
            <v>0</v>
          </cell>
          <cell r="AS16">
            <v>25</v>
          </cell>
          <cell r="AT16">
            <v>29</v>
          </cell>
          <cell r="AU16">
            <v>0</v>
          </cell>
          <cell r="AV16">
            <v>24</v>
          </cell>
          <cell r="AW16">
            <v>21</v>
          </cell>
          <cell r="AX16">
            <v>0</v>
          </cell>
          <cell r="AY16">
            <v>25</v>
          </cell>
          <cell r="AZ16">
            <v>32</v>
          </cell>
          <cell r="BA16">
            <v>0</v>
          </cell>
          <cell r="BB16">
            <v>24</v>
          </cell>
          <cell r="BC16">
            <v>28</v>
          </cell>
          <cell r="BD16">
            <v>0</v>
          </cell>
          <cell r="BE16">
            <v>14</v>
          </cell>
          <cell r="BF16">
            <v>16</v>
          </cell>
          <cell r="BG16">
            <v>0</v>
          </cell>
          <cell r="BH16">
            <v>20</v>
          </cell>
          <cell r="BI16">
            <v>13</v>
          </cell>
          <cell r="BJ16">
            <v>0</v>
          </cell>
          <cell r="BK16">
            <v>26</v>
          </cell>
          <cell r="BL16">
            <v>0</v>
          </cell>
          <cell r="BM16">
            <v>0</v>
          </cell>
          <cell r="BN16">
            <v>17</v>
          </cell>
          <cell r="BO16">
            <v>26</v>
          </cell>
          <cell r="BP16">
            <v>0</v>
          </cell>
          <cell r="BQ16">
            <v>20</v>
          </cell>
          <cell r="BR16">
            <v>33</v>
          </cell>
          <cell r="BS16">
            <v>22</v>
          </cell>
          <cell r="BT16">
            <v>0</v>
          </cell>
          <cell r="BU16">
            <v>0</v>
          </cell>
          <cell r="BV16">
            <v>25</v>
          </cell>
          <cell r="BW16">
            <v>33</v>
          </cell>
          <cell r="BX16">
            <v>0</v>
          </cell>
          <cell r="BY16">
            <v>21</v>
          </cell>
          <cell r="BZ16">
            <v>36</v>
          </cell>
          <cell r="CA16">
            <v>25</v>
          </cell>
        </row>
        <row r="17">
          <cell r="A17">
            <v>92582</v>
          </cell>
          <cell r="B17" t="str">
            <v>AGNES RUWINTYAS PUTRI</v>
          </cell>
          <cell r="C17">
            <v>0</v>
          </cell>
          <cell r="D17">
            <v>13</v>
          </cell>
          <cell r="E17">
            <v>15</v>
          </cell>
          <cell r="F17">
            <v>0</v>
          </cell>
          <cell r="G17">
            <v>0</v>
          </cell>
          <cell r="H17">
            <v>16</v>
          </cell>
          <cell r="I17">
            <v>0</v>
          </cell>
          <cell r="J17">
            <v>15</v>
          </cell>
          <cell r="K17">
            <v>0</v>
          </cell>
          <cell r="L17">
            <v>0</v>
          </cell>
          <cell r="M17">
            <v>18</v>
          </cell>
          <cell r="N17">
            <v>17</v>
          </cell>
          <cell r="O17">
            <v>0</v>
          </cell>
          <cell r="P17">
            <v>18</v>
          </cell>
          <cell r="Q17">
            <v>0</v>
          </cell>
          <cell r="R17">
            <v>0</v>
          </cell>
          <cell r="S17">
            <v>14</v>
          </cell>
          <cell r="T17">
            <v>17</v>
          </cell>
          <cell r="U17">
            <v>0</v>
          </cell>
          <cell r="V17">
            <v>0</v>
          </cell>
          <cell r="W17">
            <v>13</v>
          </cell>
          <cell r="X17">
            <v>0</v>
          </cell>
          <cell r="Y17">
            <v>20</v>
          </cell>
          <cell r="Z17">
            <v>13</v>
          </cell>
          <cell r="AA17">
            <v>19</v>
          </cell>
          <cell r="AB17">
            <v>15</v>
          </cell>
          <cell r="AC17">
            <v>11</v>
          </cell>
          <cell r="AD17">
            <v>21</v>
          </cell>
          <cell r="AE17">
            <v>16</v>
          </cell>
          <cell r="AF17">
            <v>0</v>
          </cell>
          <cell r="AG17">
            <v>17</v>
          </cell>
          <cell r="AH17">
            <v>16</v>
          </cell>
          <cell r="AI17">
            <v>21</v>
          </cell>
          <cell r="AJ17">
            <v>17</v>
          </cell>
          <cell r="AK17">
            <v>19</v>
          </cell>
          <cell r="AL17">
            <v>16</v>
          </cell>
          <cell r="AM17">
            <v>13</v>
          </cell>
          <cell r="AN17">
            <v>19</v>
          </cell>
          <cell r="AO17">
            <v>0</v>
          </cell>
          <cell r="AP17">
            <v>13</v>
          </cell>
          <cell r="AQ17">
            <v>15</v>
          </cell>
          <cell r="AR17">
            <v>0</v>
          </cell>
          <cell r="AS17">
            <v>0</v>
          </cell>
          <cell r="AT17">
            <v>16</v>
          </cell>
          <cell r="AU17">
            <v>0</v>
          </cell>
          <cell r="AV17">
            <v>15</v>
          </cell>
          <cell r="AW17">
            <v>0</v>
          </cell>
          <cell r="AX17">
            <v>0</v>
          </cell>
          <cell r="AY17">
            <v>18</v>
          </cell>
          <cell r="AZ17">
            <v>17</v>
          </cell>
          <cell r="BA17">
            <v>0</v>
          </cell>
          <cell r="BB17">
            <v>18</v>
          </cell>
          <cell r="BC17">
            <v>0</v>
          </cell>
          <cell r="BD17">
            <v>0</v>
          </cell>
          <cell r="BE17">
            <v>14</v>
          </cell>
          <cell r="BF17">
            <v>17</v>
          </cell>
          <cell r="BG17">
            <v>0</v>
          </cell>
          <cell r="BH17">
            <v>0</v>
          </cell>
          <cell r="BI17">
            <v>13</v>
          </cell>
          <cell r="BJ17">
            <v>0</v>
          </cell>
          <cell r="BK17">
            <v>20</v>
          </cell>
          <cell r="BL17">
            <v>13</v>
          </cell>
          <cell r="BM17">
            <v>19</v>
          </cell>
          <cell r="BN17">
            <v>15</v>
          </cell>
          <cell r="BO17">
            <v>11</v>
          </cell>
          <cell r="BP17">
            <v>21</v>
          </cell>
          <cell r="BQ17">
            <v>16</v>
          </cell>
          <cell r="BR17">
            <v>0</v>
          </cell>
          <cell r="BS17">
            <v>17</v>
          </cell>
          <cell r="BT17">
            <v>16</v>
          </cell>
          <cell r="BU17">
            <v>21</v>
          </cell>
          <cell r="BV17">
            <v>17</v>
          </cell>
          <cell r="BW17">
            <v>19</v>
          </cell>
          <cell r="BX17">
            <v>16</v>
          </cell>
          <cell r="BY17">
            <v>13</v>
          </cell>
          <cell r="BZ17">
            <v>19</v>
          </cell>
          <cell r="CA17">
            <v>25</v>
          </cell>
        </row>
        <row r="18">
          <cell r="A18">
            <v>92709</v>
          </cell>
          <cell r="B18" t="str">
            <v>DANY AHMAD FARRASTIO</v>
          </cell>
          <cell r="C18">
            <v>0</v>
          </cell>
          <cell r="D18">
            <v>30</v>
          </cell>
          <cell r="E18">
            <v>32</v>
          </cell>
          <cell r="F18">
            <v>0</v>
          </cell>
          <cell r="G18">
            <v>31</v>
          </cell>
          <cell r="H18">
            <v>31</v>
          </cell>
          <cell r="I18">
            <v>35</v>
          </cell>
          <cell r="J18">
            <v>26</v>
          </cell>
          <cell r="K18">
            <v>28</v>
          </cell>
          <cell r="L18">
            <v>0</v>
          </cell>
          <cell r="M18">
            <v>24</v>
          </cell>
          <cell r="N18">
            <v>28</v>
          </cell>
          <cell r="O18">
            <v>31</v>
          </cell>
          <cell r="P18">
            <v>0</v>
          </cell>
          <cell r="Q18">
            <v>32</v>
          </cell>
          <cell r="R18">
            <v>0</v>
          </cell>
          <cell r="S18">
            <v>19</v>
          </cell>
          <cell r="T18">
            <v>22</v>
          </cell>
          <cell r="U18">
            <v>0</v>
          </cell>
          <cell r="V18">
            <v>24</v>
          </cell>
          <cell r="W18">
            <v>22</v>
          </cell>
          <cell r="X18">
            <v>0</v>
          </cell>
          <cell r="Y18">
            <v>28</v>
          </cell>
          <cell r="Z18">
            <v>26</v>
          </cell>
          <cell r="AA18">
            <v>0</v>
          </cell>
          <cell r="AB18">
            <v>25</v>
          </cell>
          <cell r="AC18">
            <v>17</v>
          </cell>
          <cell r="AD18">
            <v>28</v>
          </cell>
          <cell r="AE18">
            <v>0</v>
          </cell>
          <cell r="AF18">
            <v>35</v>
          </cell>
          <cell r="AG18">
            <v>25</v>
          </cell>
          <cell r="AH18">
            <v>26</v>
          </cell>
          <cell r="AI18">
            <v>34</v>
          </cell>
          <cell r="AJ18">
            <v>33</v>
          </cell>
          <cell r="AK18">
            <v>0</v>
          </cell>
          <cell r="AL18">
            <v>27</v>
          </cell>
          <cell r="AM18">
            <v>26</v>
          </cell>
          <cell r="AN18">
            <v>36</v>
          </cell>
          <cell r="AO18">
            <v>0</v>
          </cell>
          <cell r="AP18">
            <v>30</v>
          </cell>
          <cell r="AQ18">
            <v>32</v>
          </cell>
          <cell r="AR18">
            <v>0</v>
          </cell>
          <cell r="AS18">
            <v>31</v>
          </cell>
          <cell r="AT18">
            <v>31</v>
          </cell>
          <cell r="AU18">
            <v>35</v>
          </cell>
          <cell r="AV18">
            <v>26</v>
          </cell>
          <cell r="AW18">
            <v>28</v>
          </cell>
          <cell r="AX18">
            <v>0</v>
          </cell>
          <cell r="AY18">
            <v>24</v>
          </cell>
          <cell r="AZ18">
            <v>28</v>
          </cell>
          <cell r="BA18">
            <v>31</v>
          </cell>
          <cell r="BB18">
            <v>0</v>
          </cell>
          <cell r="BC18">
            <v>32</v>
          </cell>
          <cell r="BD18">
            <v>0</v>
          </cell>
          <cell r="BE18">
            <v>19</v>
          </cell>
          <cell r="BF18">
            <v>22</v>
          </cell>
          <cell r="BG18">
            <v>0</v>
          </cell>
          <cell r="BH18">
            <v>24</v>
          </cell>
          <cell r="BI18">
            <v>22</v>
          </cell>
          <cell r="BJ18">
            <v>0</v>
          </cell>
          <cell r="BK18">
            <v>28</v>
          </cell>
          <cell r="BL18">
            <v>26</v>
          </cell>
          <cell r="BM18">
            <v>0</v>
          </cell>
          <cell r="BN18">
            <v>25</v>
          </cell>
          <cell r="BO18">
            <v>17</v>
          </cell>
          <cell r="BP18">
            <v>28</v>
          </cell>
          <cell r="BQ18">
            <v>0</v>
          </cell>
          <cell r="BR18">
            <v>35</v>
          </cell>
          <cell r="BS18">
            <v>25</v>
          </cell>
          <cell r="BT18">
            <v>26</v>
          </cell>
          <cell r="BU18">
            <v>34</v>
          </cell>
          <cell r="BV18">
            <v>33</v>
          </cell>
          <cell r="BW18">
            <v>0</v>
          </cell>
          <cell r="BX18">
            <v>27</v>
          </cell>
          <cell r="BY18">
            <v>26</v>
          </cell>
          <cell r="BZ18">
            <v>36</v>
          </cell>
          <cell r="CA18">
            <v>28</v>
          </cell>
        </row>
        <row r="19">
          <cell r="A19" t="str">
            <v>A3442</v>
          </cell>
          <cell r="B19" t="str">
            <v>IRFAN FEBRIYANTORO</v>
          </cell>
          <cell r="C19">
            <v>0</v>
          </cell>
          <cell r="D19">
            <v>24</v>
          </cell>
          <cell r="E19">
            <v>24</v>
          </cell>
          <cell r="F19">
            <v>0</v>
          </cell>
          <cell r="G19">
            <v>25</v>
          </cell>
          <cell r="H19">
            <v>24</v>
          </cell>
          <cell r="I19">
            <v>0</v>
          </cell>
          <cell r="J19">
            <v>20</v>
          </cell>
          <cell r="K19">
            <v>25</v>
          </cell>
          <cell r="L19">
            <v>0</v>
          </cell>
          <cell r="M19">
            <v>17</v>
          </cell>
          <cell r="N19">
            <v>20</v>
          </cell>
          <cell r="O19">
            <v>0</v>
          </cell>
          <cell r="P19">
            <v>29</v>
          </cell>
          <cell r="Q19">
            <v>31</v>
          </cell>
          <cell r="R19">
            <v>0</v>
          </cell>
          <cell r="S19">
            <v>14</v>
          </cell>
          <cell r="T19">
            <v>13</v>
          </cell>
          <cell r="U19">
            <v>0</v>
          </cell>
          <cell r="V19">
            <v>16</v>
          </cell>
          <cell r="W19">
            <v>14</v>
          </cell>
          <cell r="X19">
            <v>0</v>
          </cell>
          <cell r="Y19">
            <v>23</v>
          </cell>
          <cell r="Z19">
            <v>24</v>
          </cell>
          <cell r="AA19">
            <v>0</v>
          </cell>
          <cell r="AB19">
            <v>18</v>
          </cell>
          <cell r="AC19">
            <v>20</v>
          </cell>
          <cell r="AD19">
            <v>0</v>
          </cell>
          <cell r="AE19">
            <v>22</v>
          </cell>
          <cell r="AF19">
            <v>23</v>
          </cell>
          <cell r="AG19">
            <v>24</v>
          </cell>
          <cell r="AH19">
            <v>0</v>
          </cell>
          <cell r="AI19">
            <v>0</v>
          </cell>
          <cell r="AJ19">
            <v>23</v>
          </cell>
          <cell r="AK19">
            <v>26</v>
          </cell>
          <cell r="AL19">
            <v>0</v>
          </cell>
          <cell r="AM19">
            <v>16</v>
          </cell>
          <cell r="AN19">
            <v>31</v>
          </cell>
          <cell r="AO19">
            <v>0</v>
          </cell>
          <cell r="AP19">
            <v>24</v>
          </cell>
          <cell r="AQ19">
            <v>24</v>
          </cell>
          <cell r="AR19">
            <v>0</v>
          </cell>
          <cell r="AS19">
            <v>25</v>
          </cell>
          <cell r="AT19">
            <v>24</v>
          </cell>
          <cell r="AU19">
            <v>0</v>
          </cell>
          <cell r="AV19">
            <v>20</v>
          </cell>
          <cell r="AW19">
            <v>25</v>
          </cell>
          <cell r="AX19">
            <v>0</v>
          </cell>
          <cell r="AY19">
            <v>17</v>
          </cell>
          <cell r="AZ19">
            <v>20</v>
          </cell>
          <cell r="BA19">
            <v>0</v>
          </cell>
          <cell r="BB19">
            <v>29</v>
          </cell>
          <cell r="BC19">
            <v>31</v>
          </cell>
          <cell r="BD19">
            <v>0</v>
          </cell>
          <cell r="BE19">
            <v>14</v>
          </cell>
          <cell r="BF19">
            <v>13</v>
          </cell>
          <cell r="BG19">
            <v>0</v>
          </cell>
          <cell r="BH19">
            <v>16</v>
          </cell>
          <cell r="BI19">
            <v>14</v>
          </cell>
          <cell r="BJ19">
            <v>0</v>
          </cell>
          <cell r="BK19">
            <v>23</v>
          </cell>
          <cell r="BL19">
            <v>24</v>
          </cell>
          <cell r="BM19">
            <v>0</v>
          </cell>
          <cell r="BN19">
            <v>18</v>
          </cell>
          <cell r="BO19">
            <v>20</v>
          </cell>
          <cell r="BP19">
            <v>0</v>
          </cell>
          <cell r="BQ19">
            <v>22</v>
          </cell>
          <cell r="BR19">
            <v>23</v>
          </cell>
          <cell r="BS19">
            <v>24</v>
          </cell>
          <cell r="BT19">
            <v>0</v>
          </cell>
          <cell r="BU19">
            <v>0</v>
          </cell>
          <cell r="BV19">
            <v>23</v>
          </cell>
          <cell r="BW19">
            <v>26</v>
          </cell>
          <cell r="BX19">
            <v>0</v>
          </cell>
          <cell r="BY19">
            <v>16</v>
          </cell>
          <cell r="BZ19">
            <v>31</v>
          </cell>
          <cell r="CA19">
            <v>25</v>
          </cell>
        </row>
        <row r="20">
          <cell r="A20" t="str">
            <v>A1952</v>
          </cell>
          <cell r="B20" t="str">
            <v>LAURENSIUS AXEL RADITYA P</v>
          </cell>
          <cell r="C20">
            <v>26</v>
          </cell>
          <cell r="D20">
            <v>20</v>
          </cell>
          <cell r="E20">
            <v>19</v>
          </cell>
          <cell r="F20">
            <v>21</v>
          </cell>
          <cell r="G20">
            <v>22</v>
          </cell>
          <cell r="H20">
            <v>20</v>
          </cell>
          <cell r="I20">
            <v>21</v>
          </cell>
          <cell r="J20">
            <v>15</v>
          </cell>
          <cell r="K20">
            <v>21</v>
          </cell>
          <cell r="L20">
            <v>21</v>
          </cell>
          <cell r="M20">
            <v>0</v>
          </cell>
          <cell r="N20">
            <v>21</v>
          </cell>
          <cell r="O20">
            <v>21</v>
          </cell>
          <cell r="P20">
            <v>19</v>
          </cell>
          <cell r="Q20">
            <v>18</v>
          </cell>
          <cell r="R20">
            <v>21</v>
          </cell>
          <cell r="S20">
            <v>13</v>
          </cell>
          <cell r="T20">
            <v>14</v>
          </cell>
          <cell r="U20">
            <v>18</v>
          </cell>
          <cell r="V20">
            <v>21</v>
          </cell>
          <cell r="W20">
            <v>18</v>
          </cell>
          <cell r="X20">
            <v>21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21</v>
          </cell>
          <cell r="AD20">
            <v>17</v>
          </cell>
          <cell r="AE20">
            <v>19</v>
          </cell>
          <cell r="AF20">
            <v>21</v>
          </cell>
          <cell r="AG20">
            <v>18</v>
          </cell>
          <cell r="AH20">
            <v>16</v>
          </cell>
          <cell r="AI20">
            <v>27</v>
          </cell>
          <cell r="AJ20">
            <v>0</v>
          </cell>
          <cell r="AK20">
            <v>25</v>
          </cell>
          <cell r="AL20">
            <v>0</v>
          </cell>
          <cell r="AM20">
            <v>19</v>
          </cell>
          <cell r="AN20">
            <v>32</v>
          </cell>
          <cell r="AO20">
            <v>26</v>
          </cell>
          <cell r="AP20">
            <v>20</v>
          </cell>
          <cell r="AQ20">
            <v>19</v>
          </cell>
          <cell r="AR20">
            <v>21</v>
          </cell>
          <cell r="AS20">
            <v>22</v>
          </cell>
          <cell r="AT20">
            <v>20</v>
          </cell>
          <cell r="AU20">
            <v>21</v>
          </cell>
          <cell r="AV20">
            <v>15</v>
          </cell>
          <cell r="AW20">
            <v>21</v>
          </cell>
          <cell r="AX20">
            <v>21</v>
          </cell>
          <cell r="AY20">
            <v>0</v>
          </cell>
          <cell r="AZ20">
            <v>21</v>
          </cell>
          <cell r="BA20">
            <v>21</v>
          </cell>
          <cell r="BB20">
            <v>19</v>
          </cell>
          <cell r="BC20">
            <v>18</v>
          </cell>
          <cell r="BD20">
            <v>21</v>
          </cell>
          <cell r="BE20">
            <v>13</v>
          </cell>
          <cell r="BF20">
            <v>14</v>
          </cell>
          <cell r="BG20">
            <v>18</v>
          </cell>
          <cell r="BH20">
            <v>21</v>
          </cell>
          <cell r="BI20">
            <v>18</v>
          </cell>
          <cell r="BJ20">
            <v>21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21</v>
          </cell>
          <cell r="BP20">
            <v>17</v>
          </cell>
          <cell r="BQ20">
            <v>19</v>
          </cell>
          <cell r="BR20">
            <v>21</v>
          </cell>
          <cell r="BS20">
            <v>18</v>
          </cell>
          <cell r="BT20">
            <v>16</v>
          </cell>
          <cell r="BU20">
            <v>27</v>
          </cell>
          <cell r="BV20">
            <v>0</v>
          </cell>
          <cell r="BW20">
            <v>25</v>
          </cell>
          <cell r="BX20">
            <v>0</v>
          </cell>
          <cell r="BY20">
            <v>19</v>
          </cell>
          <cell r="BZ20">
            <v>32</v>
          </cell>
          <cell r="CA20">
            <v>31</v>
          </cell>
        </row>
        <row r="21">
          <cell r="A21">
            <v>92403</v>
          </cell>
          <cell r="B21" t="str">
            <v>AULIA ASHFAHANI</v>
          </cell>
          <cell r="C21">
            <v>22</v>
          </cell>
          <cell r="D21">
            <v>26</v>
          </cell>
          <cell r="E21">
            <v>0</v>
          </cell>
          <cell r="F21">
            <v>21</v>
          </cell>
          <cell r="G21">
            <v>21</v>
          </cell>
          <cell r="H21">
            <v>0</v>
          </cell>
          <cell r="I21">
            <v>16</v>
          </cell>
          <cell r="J21">
            <v>18</v>
          </cell>
          <cell r="K21">
            <v>0</v>
          </cell>
          <cell r="L21">
            <v>18</v>
          </cell>
          <cell r="M21">
            <v>21</v>
          </cell>
          <cell r="N21">
            <v>0</v>
          </cell>
          <cell r="O21">
            <v>22</v>
          </cell>
          <cell r="P21">
            <v>21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22</v>
          </cell>
          <cell r="V21">
            <v>21</v>
          </cell>
          <cell r="W21">
            <v>0</v>
          </cell>
          <cell r="X21">
            <v>24</v>
          </cell>
          <cell r="Y21">
            <v>24</v>
          </cell>
          <cell r="Z21">
            <v>0</v>
          </cell>
          <cell r="AA21">
            <v>24</v>
          </cell>
          <cell r="AB21">
            <v>20</v>
          </cell>
          <cell r="AC21">
            <v>0</v>
          </cell>
          <cell r="AD21">
            <v>20</v>
          </cell>
          <cell r="AE21">
            <v>22</v>
          </cell>
          <cell r="AF21">
            <v>0</v>
          </cell>
          <cell r="AG21">
            <v>20</v>
          </cell>
          <cell r="AH21">
            <v>21</v>
          </cell>
          <cell r="AI21">
            <v>21</v>
          </cell>
          <cell r="AJ21">
            <v>24</v>
          </cell>
          <cell r="AK21">
            <v>0</v>
          </cell>
          <cell r="AL21">
            <v>21</v>
          </cell>
          <cell r="AM21">
            <v>17</v>
          </cell>
          <cell r="AN21">
            <v>0</v>
          </cell>
          <cell r="AO21">
            <v>22</v>
          </cell>
          <cell r="AP21">
            <v>26</v>
          </cell>
          <cell r="AQ21">
            <v>0</v>
          </cell>
          <cell r="AR21">
            <v>21</v>
          </cell>
          <cell r="AS21">
            <v>21</v>
          </cell>
          <cell r="AT21">
            <v>0</v>
          </cell>
          <cell r="AU21">
            <v>16</v>
          </cell>
          <cell r="AV21">
            <v>18</v>
          </cell>
          <cell r="AW21">
            <v>0</v>
          </cell>
          <cell r="AX21">
            <v>18</v>
          </cell>
          <cell r="AY21">
            <v>21</v>
          </cell>
          <cell r="AZ21">
            <v>0</v>
          </cell>
          <cell r="BA21">
            <v>22</v>
          </cell>
          <cell r="BB21">
            <v>21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22</v>
          </cell>
          <cell r="BH21">
            <v>21</v>
          </cell>
          <cell r="BI21">
            <v>0</v>
          </cell>
          <cell r="BJ21">
            <v>24</v>
          </cell>
          <cell r="BK21">
            <v>24</v>
          </cell>
          <cell r="BL21">
            <v>0</v>
          </cell>
          <cell r="BM21">
            <v>24</v>
          </cell>
          <cell r="BN21">
            <v>20</v>
          </cell>
          <cell r="BO21">
            <v>0</v>
          </cell>
          <cell r="BP21">
            <v>20</v>
          </cell>
          <cell r="BQ21">
            <v>22</v>
          </cell>
          <cell r="BR21">
            <v>0</v>
          </cell>
          <cell r="BS21">
            <v>20</v>
          </cell>
          <cell r="BT21">
            <v>21</v>
          </cell>
          <cell r="BU21">
            <v>21</v>
          </cell>
          <cell r="BV21">
            <v>24</v>
          </cell>
          <cell r="BW21">
            <v>0</v>
          </cell>
          <cell r="BX21">
            <v>21</v>
          </cell>
          <cell r="BY21">
            <v>17</v>
          </cell>
          <cell r="BZ21">
            <v>0</v>
          </cell>
          <cell r="CA21">
            <v>24</v>
          </cell>
        </row>
        <row r="22">
          <cell r="A22">
            <v>90363</v>
          </cell>
          <cell r="B22" t="str">
            <v>NURMA HAYU</v>
          </cell>
          <cell r="C22">
            <v>0</v>
          </cell>
          <cell r="D22">
            <v>35</v>
          </cell>
          <cell r="E22">
            <v>32</v>
          </cell>
          <cell r="F22">
            <v>36</v>
          </cell>
          <cell r="G22">
            <v>36</v>
          </cell>
          <cell r="H22">
            <v>31</v>
          </cell>
          <cell r="I22">
            <v>0</v>
          </cell>
          <cell r="J22">
            <v>28</v>
          </cell>
          <cell r="K22">
            <v>35</v>
          </cell>
          <cell r="L22">
            <v>0</v>
          </cell>
          <cell r="M22">
            <v>31</v>
          </cell>
          <cell r="N22">
            <v>37</v>
          </cell>
          <cell r="O22">
            <v>0</v>
          </cell>
          <cell r="P22">
            <v>37</v>
          </cell>
          <cell r="Q22">
            <v>42</v>
          </cell>
          <cell r="R22">
            <v>0</v>
          </cell>
          <cell r="S22">
            <v>23</v>
          </cell>
          <cell r="T22">
            <v>20</v>
          </cell>
          <cell r="U22">
            <v>0</v>
          </cell>
          <cell r="V22">
            <v>31</v>
          </cell>
          <cell r="W22">
            <v>26</v>
          </cell>
          <cell r="X22">
            <v>0</v>
          </cell>
          <cell r="Y22">
            <v>37</v>
          </cell>
          <cell r="Z22">
            <v>25</v>
          </cell>
          <cell r="AA22">
            <v>0</v>
          </cell>
          <cell r="AB22">
            <v>25</v>
          </cell>
          <cell r="AC22">
            <v>25</v>
          </cell>
          <cell r="AD22">
            <v>0</v>
          </cell>
          <cell r="AE22">
            <v>31</v>
          </cell>
          <cell r="AF22">
            <v>40</v>
          </cell>
          <cell r="AG22">
            <v>34</v>
          </cell>
          <cell r="AH22">
            <v>0</v>
          </cell>
          <cell r="AI22">
            <v>0</v>
          </cell>
          <cell r="AJ22">
            <v>36</v>
          </cell>
          <cell r="AK22">
            <v>38</v>
          </cell>
          <cell r="AL22">
            <v>30</v>
          </cell>
          <cell r="AM22">
            <v>0</v>
          </cell>
          <cell r="AN22">
            <v>0</v>
          </cell>
          <cell r="AO22">
            <v>0</v>
          </cell>
          <cell r="AP22">
            <v>35</v>
          </cell>
          <cell r="AQ22">
            <v>32</v>
          </cell>
          <cell r="AR22">
            <v>36</v>
          </cell>
          <cell r="AS22">
            <v>36</v>
          </cell>
          <cell r="AT22">
            <v>31</v>
          </cell>
          <cell r="AU22">
            <v>0</v>
          </cell>
          <cell r="AV22">
            <v>28</v>
          </cell>
          <cell r="AW22">
            <v>35</v>
          </cell>
          <cell r="AX22">
            <v>0</v>
          </cell>
          <cell r="AY22">
            <v>31</v>
          </cell>
          <cell r="AZ22">
            <v>37</v>
          </cell>
          <cell r="BA22">
            <v>0</v>
          </cell>
          <cell r="BB22">
            <v>37</v>
          </cell>
          <cell r="BC22">
            <v>42</v>
          </cell>
          <cell r="BD22">
            <v>0</v>
          </cell>
          <cell r="BE22">
            <v>23</v>
          </cell>
          <cell r="BF22">
            <v>20</v>
          </cell>
          <cell r="BG22">
            <v>0</v>
          </cell>
          <cell r="BH22">
            <v>31</v>
          </cell>
          <cell r="BI22">
            <v>26</v>
          </cell>
          <cell r="BJ22">
            <v>0</v>
          </cell>
          <cell r="BK22">
            <v>37</v>
          </cell>
          <cell r="BL22">
            <v>25</v>
          </cell>
          <cell r="BM22">
            <v>0</v>
          </cell>
          <cell r="BN22">
            <v>25</v>
          </cell>
          <cell r="BO22">
            <v>25</v>
          </cell>
          <cell r="BP22">
            <v>0</v>
          </cell>
          <cell r="BQ22">
            <v>31</v>
          </cell>
          <cell r="BR22">
            <v>40</v>
          </cell>
          <cell r="BS22">
            <v>34</v>
          </cell>
          <cell r="BT22">
            <v>0</v>
          </cell>
          <cell r="BU22">
            <v>0</v>
          </cell>
          <cell r="BV22">
            <v>36</v>
          </cell>
          <cell r="BW22">
            <v>38</v>
          </cell>
          <cell r="BX22">
            <v>30</v>
          </cell>
          <cell r="BY22">
            <v>0</v>
          </cell>
          <cell r="BZ22">
            <v>0</v>
          </cell>
          <cell r="CA22">
            <v>25</v>
          </cell>
        </row>
        <row r="23">
          <cell r="A23" t="str">
            <v>A0088</v>
          </cell>
          <cell r="B23" t="str">
            <v>OGI SHOFIA EKA ANISIA</v>
          </cell>
          <cell r="C23">
            <v>0</v>
          </cell>
          <cell r="D23">
            <v>26</v>
          </cell>
          <cell r="E23">
            <v>18</v>
          </cell>
          <cell r="F23">
            <v>0</v>
          </cell>
          <cell r="G23">
            <v>21</v>
          </cell>
          <cell r="H23">
            <v>21</v>
          </cell>
          <cell r="I23">
            <v>0</v>
          </cell>
          <cell r="J23">
            <v>18</v>
          </cell>
          <cell r="K23">
            <v>20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23</v>
          </cell>
          <cell r="Q23">
            <v>25</v>
          </cell>
          <cell r="R23">
            <v>28</v>
          </cell>
          <cell r="S23">
            <v>24</v>
          </cell>
          <cell r="T23">
            <v>21</v>
          </cell>
          <cell r="U23">
            <v>22</v>
          </cell>
          <cell r="V23">
            <v>23</v>
          </cell>
          <cell r="W23">
            <v>18</v>
          </cell>
          <cell r="X23">
            <v>0</v>
          </cell>
          <cell r="Y23">
            <v>27</v>
          </cell>
          <cell r="Z23">
            <v>21</v>
          </cell>
          <cell r="AA23">
            <v>0</v>
          </cell>
          <cell r="AB23">
            <v>26</v>
          </cell>
          <cell r="AC23">
            <v>22</v>
          </cell>
          <cell r="AD23">
            <v>0</v>
          </cell>
          <cell r="AE23">
            <v>21</v>
          </cell>
          <cell r="AF23">
            <v>25</v>
          </cell>
          <cell r="AG23">
            <v>23</v>
          </cell>
          <cell r="AH23">
            <v>21</v>
          </cell>
          <cell r="AI23">
            <v>28</v>
          </cell>
          <cell r="AJ23">
            <v>28</v>
          </cell>
          <cell r="AK23">
            <v>31</v>
          </cell>
          <cell r="AL23">
            <v>24</v>
          </cell>
          <cell r="AM23">
            <v>0</v>
          </cell>
          <cell r="AN23">
            <v>44</v>
          </cell>
          <cell r="AO23">
            <v>0</v>
          </cell>
          <cell r="AP23">
            <v>26</v>
          </cell>
          <cell r="AQ23">
            <v>18</v>
          </cell>
          <cell r="AR23">
            <v>0</v>
          </cell>
          <cell r="AS23">
            <v>21</v>
          </cell>
          <cell r="AT23">
            <v>21</v>
          </cell>
          <cell r="AU23">
            <v>0</v>
          </cell>
          <cell r="AV23">
            <v>18</v>
          </cell>
          <cell r="AW23">
            <v>20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23</v>
          </cell>
          <cell r="BC23">
            <v>25</v>
          </cell>
          <cell r="BD23">
            <v>28</v>
          </cell>
          <cell r="BE23">
            <v>24</v>
          </cell>
          <cell r="BF23">
            <v>21</v>
          </cell>
          <cell r="BG23">
            <v>22</v>
          </cell>
          <cell r="BH23">
            <v>23</v>
          </cell>
          <cell r="BI23">
            <v>18</v>
          </cell>
          <cell r="BJ23">
            <v>0</v>
          </cell>
          <cell r="BK23">
            <v>27</v>
          </cell>
          <cell r="BL23">
            <v>21</v>
          </cell>
          <cell r="BM23">
            <v>0</v>
          </cell>
          <cell r="BN23">
            <v>26</v>
          </cell>
          <cell r="BO23">
            <v>22</v>
          </cell>
          <cell r="BP23">
            <v>0</v>
          </cell>
          <cell r="BQ23">
            <v>21</v>
          </cell>
          <cell r="BR23">
            <v>25</v>
          </cell>
          <cell r="BS23">
            <v>23</v>
          </cell>
          <cell r="BT23">
            <v>21</v>
          </cell>
          <cell r="BU23">
            <v>28</v>
          </cell>
          <cell r="BV23">
            <v>28</v>
          </cell>
          <cell r="BW23">
            <v>31</v>
          </cell>
          <cell r="BX23">
            <v>24</v>
          </cell>
          <cell r="BY23">
            <v>0</v>
          </cell>
          <cell r="BZ23">
            <v>44</v>
          </cell>
          <cell r="CA23">
            <v>27</v>
          </cell>
        </row>
        <row r="24">
          <cell r="A24">
            <v>90933</v>
          </cell>
          <cell r="B24" t="str">
            <v>REZA DESTI VAUZIA</v>
          </cell>
          <cell r="C24">
            <v>0</v>
          </cell>
          <cell r="D24">
            <v>31</v>
          </cell>
          <cell r="E24">
            <v>35</v>
          </cell>
          <cell r="F24">
            <v>37</v>
          </cell>
          <cell r="G24">
            <v>30</v>
          </cell>
          <cell r="H24">
            <v>32</v>
          </cell>
          <cell r="I24">
            <v>0</v>
          </cell>
          <cell r="J24">
            <v>26</v>
          </cell>
          <cell r="K24">
            <v>32</v>
          </cell>
          <cell r="L24">
            <v>0</v>
          </cell>
          <cell r="M24">
            <v>25</v>
          </cell>
          <cell r="N24">
            <v>30</v>
          </cell>
          <cell r="O24">
            <v>0</v>
          </cell>
          <cell r="P24">
            <v>30</v>
          </cell>
          <cell r="Q24">
            <v>40</v>
          </cell>
          <cell r="R24">
            <v>0</v>
          </cell>
          <cell r="S24">
            <v>20</v>
          </cell>
          <cell r="T24">
            <v>24</v>
          </cell>
          <cell r="U24">
            <v>0</v>
          </cell>
          <cell r="V24">
            <v>28</v>
          </cell>
          <cell r="W24">
            <v>23</v>
          </cell>
          <cell r="X24">
            <v>0</v>
          </cell>
          <cell r="Y24">
            <v>35</v>
          </cell>
          <cell r="Z24">
            <v>25</v>
          </cell>
          <cell r="AA24">
            <v>0</v>
          </cell>
          <cell r="AB24">
            <v>23</v>
          </cell>
          <cell r="AC24">
            <v>21</v>
          </cell>
          <cell r="AD24">
            <v>0</v>
          </cell>
          <cell r="AE24">
            <v>27</v>
          </cell>
          <cell r="AF24">
            <v>31</v>
          </cell>
          <cell r="AG24">
            <v>22</v>
          </cell>
          <cell r="AH24">
            <v>25</v>
          </cell>
          <cell r="AI24">
            <v>0</v>
          </cell>
          <cell r="AJ24">
            <v>33</v>
          </cell>
          <cell r="AK24">
            <v>41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31</v>
          </cell>
          <cell r="AQ24">
            <v>35</v>
          </cell>
          <cell r="AR24">
            <v>37</v>
          </cell>
          <cell r="AS24">
            <v>30</v>
          </cell>
          <cell r="AT24">
            <v>32</v>
          </cell>
          <cell r="AU24">
            <v>0</v>
          </cell>
          <cell r="AV24">
            <v>26</v>
          </cell>
          <cell r="AW24">
            <v>32</v>
          </cell>
          <cell r="AX24">
            <v>0</v>
          </cell>
          <cell r="AY24">
            <v>25</v>
          </cell>
          <cell r="AZ24">
            <v>30</v>
          </cell>
          <cell r="BA24">
            <v>0</v>
          </cell>
          <cell r="BB24">
            <v>30</v>
          </cell>
          <cell r="BC24">
            <v>40</v>
          </cell>
          <cell r="BD24">
            <v>0</v>
          </cell>
          <cell r="BE24">
            <v>20</v>
          </cell>
          <cell r="BF24">
            <v>24</v>
          </cell>
          <cell r="BG24">
            <v>0</v>
          </cell>
          <cell r="BH24">
            <v>28</v>
          </cell>
          <cell r="BI24">
            <v>23</v>
          </cell>
          <cell r="BJ24">
            <v>0</v>
          </cell>
          <cell r="BK24">
            <v>35</v>
          </cell>
          <cell r="BL24">
            <v>25</v>
          </cell>
          <cell r="BM24">
            <v>0</v>
          </cell>
          <cell r="BN24">
            <v>23</v>
          </cell>
          <cell r="BO24">
            <v>21</v>
          </cell>
          <cell r="BP24">
            <v>0</v>
          </cell>
          <cell r="BQ24">
            <v>27</v>
          </cell>
          <cell r="BR24">
            <v>31</v>
          </cell>
          <cell r="BS24">
            <v>22</v>
          </cell>
          <cell r="BT24">
            <v>25</v>
          </cell>
          <cell r="BU24">
            <v>0</v>
          </cell>
          <cell r="BV24">
            <v>33</v>
          </cell>
          <cell r="BW24">
            <v>41</v>
          </cell>
          <cell r="BX24">
            <v>0</v>
          </cell>
          <cell r="BY24">
            <v>0</v>
          </cell>
          <cell r="BZ24">
            <v>0</v>
          </cell>
          <cell r="CA24">
            <v>25</v>
          </cell>
        </row>
        <row r="25">
          <cell r="A25" t="str">
            <v>A4333</v>
          </cell>
          <cell r="B25" t="str">
            <v>GALUH SAFITRI</v>
          </cell>
          <cell r="C25">
            <v>20</v>
          </cell>
          <cell r="D25">
            <v>24</v>
          </cell>
          <cell r="E25">
            <v>0</v>
          </cell>
          <cell r="F25">
            <v>20</v>
          </cell>
          <cell r="G25">
            <v>0</v>
          </cell>
          <cell r="H25">
            <v>0</v>
          </cell>
          <cell r="I25">
            <v>7</v>
          </cell>
          <cell r="J25">
            <v>0</v>
          </cell>
          <cell r="K25">
            <v>0</v>
          </cell>
          <cell r="L25">
            <v>18</v>
          </cell>
          <cell r="M25">
            <v>14</v>
          </cell>
          <cell r="N25">
            <v>0</v>
          </cell>
          <cell r="O25">
            <v>17</v>
          </cell>
          <cell r="P25">
            <v>20</v>
          </cell>
          <cell r="Q25">
            <v>0</v>
          </cell>
          <cell r="R25">
            <v>0</v>
          </cell>
          <cell r="S25">
            <v>11</v>
          </cell>
          <cell r="T25">
            <v>12</v>
          </cell>
          <cell r="U25">
            <v>16</v>
          </cell>
          <cell r="V25">
            <v>0</v>
          </cell>
          <cell r="W25">
            <v>0</v>
          </cell>
          <cell r="X25">
            <v>20</v>
          </cell>
          <cell r="Y25">
            <v>20</v>
          </cell>
          <cell r="Z25">
            <v>0</v>
          </cell>
          <cell r="AA25">
            <v>18</v>
          </cell>
          <cell r="AB25">
            <v>14</v>
          </cell>
          <cell r="AC25">
            <v>0</v>
          </cell>
          <cell r="AD25">
            <v>16</v>
          </cell>
          <cell r="AE25">
            <v>13</v>
          </cell>
          <cell r="AF25">
            <v>0</v>
          </cell>
          <cell r="AG25">
            <v>14</v>
          </cell>
          <cell r="AH25">
            <v>0</v>
          </cell>
          <cell r="AI25">
            <v>20</v>
          </cell>
          <cell r="AJ25">
            <v>18</v>
          </cell>
          <cell r="AK25">
            <v>0</v>
          </cell>
          <cell r="AL25">
            <v>17</v>
          </cell>
          <cell r="AM25">
            <v>16</v>
          </cell>
          <cell r="AN25">
            <v>0</v>
          </cell>
          <cell r="AO25">
            <v>20</v>
          </cell>
          <cell r="AP25">
            <v>24</v>
          </cell>
          <cell r="AQ25">
            <v>0</v>
          </cell>
          <cell r="AR25">
            <v>20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18</v>
          </cell>
          <cell r="AY25">
            <v>14</v>
          </cell>
          <cell r="AZ25">
            <v>0</v>
          </cell>
          <cell r="BA25">
            <v>17</v>
          </cell>
          <cell r="BB25">
            <v>20</v>
          </cell>
          <cell r="BC25">
            <v>0</v>
          </cell>
          <cell r="BD25">
            <v>0</v>
          </cell>
          <cell r="BE25">
            <v>11</v>
          </cell>
          <cell r="BF25">
            <v>12</v>
          </cell>
          <cell r="BG25">
            <v>16</v>
          </cell>
          <cell r="BH25">
            <v>0</v>
          </cell>
          <cell r="BI25">
            <v>0</v>
          </cell>
          <cell r="BJ25">
            <v>20</v>
          </cell>
          <cell r="BK25">
            <v>20</v>
          </cell>
          <cell r="BL25">
            <v>0</v>
          </cell>
          <cell r="BM25">
            <v>18</v>
          </cell>
          <cell r="BN25">
            <v>14</v>
          </cell>
          <cell r="BO25">
            <v>0</v>
          </cell>
          <cell r="BP25">
            <v>16</v>
          </cell>
          <cell r="BQ25">
            <v>13</v>
          </cell>
          <cell r="BR25">
            <v>0</v>
          </cell>
          <cell r="BS25">
            <v>14</v>
          </cell>
          <cell r="BT25">
            <v>0</v>
          </cell>
          <cell r="BU25">
            <v>20</v>
          </cell>
          <cell r="BV25">
            <v>18</v>
          </cell>
          <cell r="BW25">
            <v>0</v>
          </cell>
          <cell r="BX25">
            <v>17</v>
          </cell>
          <cell r="BY25">
            <v>16</v>
          </cell>
          <cell r="BZ25">
            <v>0</v>
          </cell>
          <cell r="CA25">
            <v>22</v>
          </cell>
        </row>
        <row r="26">
          <cell r="A26" t="str">
            <v>A4334</v>
          </cell>
          <cell r="B26" t="str">
            <v>MUHAMMAD WAHYU</v>
          </cell>
          <cell r="C26">
            <v>0</v>
          </cell>
          <cell r="D26">
            <v>0</v>
          </cell>
          <cell r="E26">
            <v>22</v>
          </cell>
          <cell r="F26">
            <v>0</v>
          </cell>
          <cell r="G26">
            <v>0</v>
          </cell>
          <cell r="H26">
            <v>19</v>
          </cell>
          <cell r="I26">
            <v>0</v>
          </cell>
          <cell r="J26">
            <v>0</v>
          </cell>
          <cell r="K26">
            <v>20</v>
          </cell>
          <cell r="L26">
            <v>19</v>
          </cell>
          <cell r="M26">
            <v>16</v>
          </cell>
          <cell r="N26">
            <v>0</v>
          </cell>
          <cell r="O26">
            <v>0</v>
          </cell>
          <cell r="P26">
            <v>18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21</v>
          </cell>
          <cell r="W26">
            <v>13</v>
          </cell>
          <cell r="X26">
            <v>0</v>
          </cell>
          <cell r="Y26">
            <v>17</v>
          </cell>
          <cell r="Z26">
            <v>17</v>
          </cell>
          <cell r="AA26">
            <v>0</v>
          </cell>
          <cell r="AB26">
            <v>14</v>
          </cell>
          <cell r="AC26">
            <v>14</v>
          </cell>
          <cell r="AD26">
            <v>0</v>
          </cell>
          <cell r="AE26">
            <v>0</v>
          </cell>
          <cell r="AF26">
            <v>22</v>
          </cell>
          <cell r="AG26">
            <v>17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16</v>
          </cell>
          <cell r="AN26">
            <v>23</v>
          </cell>
          <cell r="AO26">
            <v>0</v>
          </cell>
          <cell r="AP26">
            <v>0</v>
          </cell>
          <cell r="AQ26">
            <v>22</v>
          </cell>
          <cell r="AR26">
            <v>0</v>
          </cell>
          <cell r="AS26">
            <v>0</v>
          </cell>
          <cell r="AT26">
            <v>19</v>
          </cell>
          <cell r="AU26">
            <v>0</v>
          </cell>
          <cell r="AV26">
            <v>0</v>
          </cell>
          <cell r="AW26">
            <v>20</v>
          </cell>
          <cell r="AX26">
            <v>19</v>
          </cell>
          <cell r="AY26">
            <v>16</v>
          </cell>
          <cell r="AZ26">
            <v>0</v>
          </cell>
          <cell r="BA26">
            <v>0</v>
          </cell>
          <cell r="BB26">
            <v>18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21</v>
          </cell>
          <cell r="BI26">
            <v>13</v>
          </cell>
          <cell r="BJ26">
            <v>0</v>
          </cell>
          <cell r="BK26">
            <v>17</v>
          </cell>
          <cell r="BL26">
            <v>17</v>
          </cell>
          <cell r="BM26">
            <v>0</v>
          </cell>
          <cell r="BN26">
            <v>14</v>
          </cell>
          <cell r="BO26">
            <v>14</v>
          </cell>
          <cell r="BP26">
            <v>0</v>
          </cell>
          <cell r="BQ26">
            <v>0</v>
          </cell>
          <cell r="BR26">
            <v>22</v>
          </cell>
          <cell r="BS26">
            <v>17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16</v>
          </cell>
          <cell r="BZ26">
            <v>23</v>
          </cell>
          <cell r="CA26">
            <v>16</v>
          </cell>
        </row>
        <row r="27">
          <cell r="A27" t="str">
            <v>A4370</v>
          </cell>
          <cell r="B27" t="str">
            <v>ERLANGGA ADIALAM</v>
          </cell>
          <cell r="C27">
            <v>20</v>
          </cell>
          <cell r="D27">
            <v>23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18</v>
          </cell>
          <cell r="M27">
            <v>15</v>
          </cell>
          <cell r="N27">
            <v>0</v>
          </cell>
          <cell r="O27">
            <v>20</v>
          </cell>
          <cell r="P27">
            <v>16</v>
          </cell>
          <cell r="Q27">
            <v>0</v>
          </cell>
          <cell r="R27">
            <v>0</v>
          </cell>
          <cell r="S27">
            <v>11</v>
          </cell>
          <cell r="T27">
            <v>11</v>
          </cell>
          <cell r="U27">
            <v>0</v>
          </cell>
          <cell r="V27">
            <v>18</v>
          </cell>
          <cell r="W27">
            <v>14</v>
          </cell>
          <cell r="X27">
            <v>0</v>
          </cell>
          <cell r="Y27">
            <v>23</v>
          </cell>
          <cell r="Z27">
            <v>13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20</v>
          </cell>
          <cell r="AP27">
            <v>23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18</v>
          </cell>
          <cell r="AY27">
            <v>15</v>
          </cell>
          <cell r="AZ27">
            <v>0</v>
          </cell>
          <cell r="BA27">
            <v>20</v>
          </cell>
          <cell r="BB27">
            <v>16</v>
          </cell>
          <cell r="BC27">
            <v>0</v>
          </cell>
          <cell r="BD27">
            <v>0</v>
          </cell>
          <cell r="BE27">
            <v>11</v>
          </cell>
          <cell r="BF27">
            <v>11</v>
          </cell>
          <cell r="BG27">
            <v>0</v>
          </cell>
          <cell r="BH27">
            <v>18</v>
          </cell>
          <cell r="BI27">
            <v>14</v>
          </cell>
          <cell r="BJ27">
            <v>0</v>
          </cell>
          <cell r="BK27">
            <v>23</v>
          </cell>
          <cell r="BL27">
            <v>13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12</v>
          </cell>
        </row>
        <row r="28">
          <cell r="A28" t="str">
            <v>A0072</v>
          </cell>
          <cell r="B28" t="str">
            <v>RAHMAD DWI ADRIAN</v>
          </cell>
          <cell r="C28">
            <v>0</v>
          </cell>
          <cell r="D28">
            <v>41</v>
          </cell>
          <cell r="E28">
            <v>38</v>
          </cell>
          <cell r="F28">
            <v>0</v>
          </cell>
          <cell r="G28">
            <v>40</v>
          </cell>
          <cell r="H28">
            <v>36</v>
          </cell>
          <cell r="I28">
            <v>0</v>
          </cell>
          <cell r="J28">
            <v>30</v>
          </cell>
          <cell r="K28">
            <v>30</v>
          </cell>
          <cell r="L28">
            <v>0</v>
          </cell>
          <cell r="M28">
            <v>30</v>
          </cell>
          <cell r="N28">
            <v>36</v>
          </cell>
          <cell r="O28">
            <v>0</v>
          </cell>
          <cell r="P28">
            <v>40</v>
          </cell>
          <cell r="Q28">
            <v>47</v>
          </cell>
          <cell r="R28">
            <v>0</v>
          </cell>
          <cell r="S28">
            <v>25</v>
          </cell>
          <cell r="T28">
            <v>27</v>
          </cell>
          <cell r="U28">
            <v>0</v>
          </cell>
          <cell r="V28">
            <v>30</v>
          </cell>
          <cell r="W28">
            <v>27</v>
          </cell>
          <cell r="X28">
            <v>0</v>
          </cell>
          <cell r="Y28">
            <v>40</v>
          </cell>
          <cell r="Z28">
            <v>31</v>
          </cell>
          <cell r="AA28">
            <v>0</v>
          </cell>
          <cell r="AB28">
            <v>36</v>
          </cell>
          <cell r="AC28">
            <v>31</v>
          </cell>
          <cell r="AD28">
            <v>0</v>
          </cell>
          <cell r="AE28">
            <v>35</v>
          </cell>
          <cell r="AF28">
            <v>38</v>
          </cell>
          <cell r="AG28">
            <v>31</v>
          </cell>
          <cell r="AH28">
            <v>0</v>
          </cell>
          <cell r="AI28">
            <v>0</v>
          </cell>
          <cell r="AJ28">
            <v>45</v>
          </cell>
          <cell r="AK28">
            <v>48</v>
          </cell>
          <cell r="AL28">
            <v>0</v>
          </cell>
          <cell r="AM28">
            <v>30</v>
          </cell>
          <cell r="AN28">
            <v>0</v>
          </cell>
          <cell r="AO28">
            <v>0</v>
          </cell>
          <cell r="AP28">
            <v>41</v>
          </cell>
          <cell r="AQ28">
            <v>38</v>
          </cell>
          <cell r="AR28">
            <v>0</v>
          </cell>
          <cell r="AS28">
            <v>40</v>
          </cell>
          <cell r="AT28">
            <v>36</v>
          </cell>
          <cell r="AU28">
            <v>0</v>
          </cell>
          <cell r="AV28">
            <v>30</v>
          </cell>
          <cell r="AW28">
            <v>30</v>
          </cell>
          <cell r="AX28">
            <v>0</v>
          </cell>
          <cell r="AY28">
            <v>30</v>
          </cell>
          <cell r="AZ28">
            <v>36</v>
          </cell>
          <cell r="BA28">
            <v>0</v>
          </cell>
          <cell r="BB28">
            <v>40</v>
          </cell>
          <cell r="BC28">
            <v>47</v>
          </cell>
          <cell r="BD28">
            <v>0</v>
          </cell>
          <cell r="BE28">
            <v>25</v>
          </cell>
          <cell r="BF28">
            <v>27</v>
          </cell>
          <cell r="BG28">
            <v>0</v>
          </cell>
          <cell r="BH28">
            <v>30</v>
          </cell>
          <cell r="BI28">
            <v>27</v>
          </cell>
          <cell r="BJ28">
            <v>0</v>
          </cell>
          <cell r="BK28">
            <v>40</v>
          </cell>
          <cell r="BL28">
            <v>31</v>
          </cell>
          <cell r="BM28">
            <v>0</v>
          </cell>
          <cell r="BN28">
            <v>36</v>
          </cell>
          <cell r="BO28">
            <v>31</v>
          </cell>
          <cell r="BP28">
            <v>0</v>
          </cell>
          <cell r="BQ28">
            <v>35</v>
          </cell>
          <cell r="BR28">
            <v>38</v>
          </cell>
          <cell r="BS28">
            <v>31</v>
          </cell>
          <cell r="BT28">
            <v>0</v>
          </cell>
          <cell r="BU28">
            <v>0</v>
          </cell>
          <cell r="BV28">
            <v>45</v>
          </cell>
          <cell r="BW28">
            <v>48</v>
          </cell>
          <cell r="BX28">
            <v>0</v>
          </cell>
          <cell r="BY28">
            <v>30</v>
          </cell>
          <cell r="BZ28">
            <v>0</v>
          </cell>
          <cell r="CA28">
            <v>24</v>
          </cell>
        </row>
        <row r="29">
          <cell r="A29" t="str">
            <v>A3576</v>
          </cell>
          <cell r="B29" t="str">
            <v>YONATAN ADI SAPUTRO</v>
          </cell>
          <cell r="C29">
            <v>24</v>
          </cell>
          <cell r="D29">
            <v>23</v>
          </cell>
          <cell r="E29">
            <v>24</v>
          </cell>
          <cell r="F29">
            <v>29</v>
          </cell>
          <cell r="G29">
            <v>0</v>
          </cell>
          <cell r="H29">
            <v>22</v>
          </cell>
          <cell r="I29">
            <v>22</v>
          </cell>
          <cell r="J29">
            <v>18</v>
          </cell>
          <cell r="K29">
            <v>18</v>
          </cell>
          <cell r="L29">
            <v>0</v>
          </cell>
          <cell r="M29">
            <v>0</v>
          </cell>
          <cell r="N29">
            <v>30</v>
          </cell>
          <cell r="O29">
            <v>0</v>
          </cell>
          <cell r="P29">
            <v>27</v>
          </cell>
          <cell r="Q29">
            <v>28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24</v>
          </cell>
          <cell r="W29">
            <v>13</v>
          </cell>
          <cell r="X29">
            <v>24</v>
          </cell>
          <cell r="Y29">
            <v>20</v>
          </cell>
          <cell r="Z29">
            <v>0</v>
          </cell>
          <cell r="AA29">
            <v>0</v>
          </cell>
          <cell r="AB29">
            <v>20</v>
          </cell>
          <cell r="AC29">
            <v>16</v>
          </cell>
          <cell r="AD29">
            <v>0</v>
          </cell>
          <cell r="AE29">
            <v>25</v>
          </cell>
          <cell r="AF29">
            <v>26</v>
          </cell>
          <cell r="AG29">
            <v>16</v>
          </cell>
          <cell r="AH29">
            <v>16</v>
          </cell>
          <cell r="AI29">
            <v>0</v>
          </cell>
          <cell r="AJ29">
            <v>24</v>
          </cell>
          <cell r="AK29">
            <v>25</v>
          </cell>
          <cell r="AL29">
            <v>0</v>
          </cell>
          <cell r="AM29">
            <v>17</v>
          </cell>
          <cell r="AN29">
            <v>24</v>
          </cell>
          <cell r="AO29">
            <v>24</v>
          </cell>
          <cell r="AP29">
            <v>23</v>
          </cell>
          <cell r="AQ29">
            <v>24</v>
          </cell>
          <cell r="AR29">
            <v>29</v>
          </cell>
          <cell r="AS29">
            <v>0</v>
          </cell>
          <cell r="AT29">
            <v>22</v>
          </cell>
          <cell r="AU29">
            <v>22</v>
          </cell>
          <cell r="AV29">
            <v>18</v>
          </cell>
          <cell r="AW29">
            <v>18</v>
          </cell>
          <cell r="AX29">
            <v>0</v>
          </cell>
          <cell r="AY29">
            <v>0</v>
          </cell>
          <cell r="AZ29">
            <v>30</v>
          </cell>
          <cell r="BA29">
            <v>0</v>
          </cell>
          <cell r="BB29">
            <v>27</v>
          </cell>
          <cell r="BC29">
            <v>28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24</v>
          </cell>
          <cell r="BI29">
            <v>13</v>
          </cell>
          <cell r="BJ29">
            <v>24</v>
          </cell>
          <cell r="BK29">
            <v>20</v>
          </cell>
          <cell r="BL29">
            <v>0</v>
          </cell>
          <cell r="BM29">
            <v>0</v>
          </cell>
          <cell r="BN29">
            <v>20</v>
          </cell>
          <cell r="BO29">
            <v>16</v>
          </cell>
          <cell r="BP29">
            <v>0</v>
          </cell>
          <cell r="BQ29">
            <v>25</v>
          </cell>
          <cell r="BR29">
            <v>26</v>
          </cell>
          <cell r="BS29">
            <v>16</v>
          </cell>
          <cell r="BT29">
            <v>16</v>
          </cell>
          <cell r="BU29">
            <v>0</v>
          </cell>
          <cell r="BV29">
            <v>24</v>
          </cell>
          <cell r="BW29">
            <v>25</v>
          </cell>
          <cell r="BX29">
            <v>0</v>
          </cell>
          <cell r="BY29">
            <v>17</v>
          </cell>
          <cell r="BZ29">
            <v>24</v>
          </cell>
          <cell r="CA29">
            <v>25</v>
          </cell>
        </row>
        <row r="30">
          <cell r="A30" t="str">
            <v>A2217</v>
          </cell>
          <cell r="B30" t="str">
            <v>SINATRIYANDIKA HARUMAWAN</v>
          </cell>
          <cell r="C30">
            <v>0</v>
          </cell>
          <cell r="D30">
            <v>47</v>
          </cell>
          <cell r="E30">
            <v>42</v>
          </cell>
          <cell r="F30">
            <v>0</v>
          </cell>
          <cell r="G30">
            <v>42</v>
          </cell>
          <cell r="H30">
            <v>40</v>
          </cell>
          <cell r="I30">
            <v>0</v>
          </cell>
          <cell r="J30">
            <v>33</v>
          </cell>
          <cell r="K30">
            <v>40</v>
          </cell>
          <cell r="L30">
            <v>0</v>
          </cell>
          <cell r="M30">
            <v>35</v>
          </cell>
          <cell r="N30">
            <v>36</v>
          </cell>
          <cell r="O30">
            <v>0</v>
          </cell>
          <cell r="P30">
            <v>33</v>
          </cell>
          <cell r="Q30">
            <v>50</v>
          </cell>
          <cell r="R30">
            <v>0</v>
          </cell>
          <cell r="S30">
            <v>23</v>
          </cell>
          <cell r="T30">
            <v>26</v>
          </cell>
          <cell r="U30">
            <v>0</v>
          </cell>
          <cell r="V30">
            <v>32</v>
          </cell>
          <cell r="W30">
            <v>26</v>
          </cell>
          <cell r="X30">
            <v>0</v>
          </cell>
          <cell r="Y30">
            <v>38</v>
          </cell>
          <cell r="Z30">
            <v>32</v>
          </cell>
          <cell r="AA30">
            <v>0</v>
          </cell>
          <cell r="AB30">
            <v>33</v>
          </cell>
          <cell r="AC30">
            <v>29</v>
          </cell>
          <cell r="AD30">
            <v>0</v>
          </cell>
          <cell r="AE30">
            <v>30</v>
          </cell>
          <cell r="AF30">
            <v>41</v>
          </cell>
          <cell r="AG30">
            <v>31</v>
          </cell>
          <cell r="AH30">
            <v>28</v>
          </cell>
          <cell r="AI30">
            <v>0</v>
          </cell>
          <cell r="AJ30">
            <v>35</v>
          </cell>
          <cell r="AK30">
            <v>49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47</v>
          </cell>
          <cell r="AQ30">
            <v>42</v>
          </cell>
          <cell r="AR30">
            <v>0</v>
          </cell>
          <cell r="AS30">
            <v>42</v>
          </cell>
          <cell r="AT30">
            <v>40</v>
          </cell>
          <cell r="AU30">
            <v>0</v>
          </cell>
          <cell r="AV30">
            <v>33</v>
          </cell>
          <cell r="AW30">
            <v>40</v>
          </cell>
          <cell r="AX30">
            <v>0</v>
          </cell>
          <cell r="AY30">
            <v>35</v>
          </cell>
          <cell r="AZ30">
            <v>36</v>
          </cell>
          <cell r="BA30">
            <v>0</v>
          </cell>
          <cell r="BB30">
            <v>33</v>
          </cell>
          <cell r="BC30">
            <v>50</v>
          </cell>
          <cell r="BD30">
            <v>0</v>
          </cell>
          <cell r="BE30">
            <v>23</v>
          </cell>
          <cell r="BF30">
            <v>26</v>
          </cell>
          <cell r="BG30">
            <v>0</v>
          </cell>
          <cell r="BH30">
            <v>32</v>
          </cell>
          <cell r="BI30">
            <v>26</v>
          </cell>
          <cell r="BJ30">
            <v>0</v>
          </cell>
          <cell r="BK30">
            <v>38</v>
          </cell>
          <cell r="BL30">
            <v>32</v>
          </cell>
          <cell r="BM30">
            <v>0</v>
          </cell>
          <cell r="BN30">
            <v>33</v>
          </cell>
          <cell r="BO30">
            <v>29</v>
          </cell>
          <cell r="BP30">
            <v>0</v>
          </cell>
          <cell r="BQ30">
            <v>30</v>
          </cell>
          <cell r="BR30">
            <v>41</v>
          </cell>
          <cell r="BS30">
            <v>31</v>
          </cell>
          <cell r="BT30">
            <v>28</v>
          </cell>
          <cell r="BU30">
            <v>0</v>
          </cell>
          <cell r="BV30">
            <v>35</v>
          </cell>
          <cell r="BW30">
            <v>49</v>
          </cell>
          <cell r="BX30">
            <v>0</v>
          </cell>
          <cell r="BY30">
            <v>0</v>
          </cell>
          <cell r="BZ30">
            <v>0</v>
          </cell>
          <cell r="CA30">
            <v>24</v>
          </cell>
        </row>
        <row r="31">
          <cell r="A31">
            <v>92737</v>
          </cell>
          <cell r="B31" t="str">
            <v>TIARA SONYA PITALOKA</v>
          </cell>
          <cell r="C31">
            <v>36</v>
          </cell>
          <cell r="D31">
            <v>43</v>
          </cell>
          <cell r="E31">
            <v>0</v>
          </cell>
          <cell r="F31">
            <v>40</v>
          </cell>
          <cell r="G31">
            <v>31</v>
          </cell>
          <cell r="H31">
            <v>0</v>
          </cell>
          <cell r="I31">
            <v>30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21</v>
          </cell>
          <cell r="T31">
            <v>0</v>
          </cell>
          <cell r="U31">
            <v>24</v>
          </cell>
          <cell r="V31">
            <v>0</v>
          </cell>
          <cell r="W31">
            <v>0</v>
          </cell>
          <cell r="X31">
            <v>29</v>
          </cell>
          <cell r="Y31">
            <v>32</v>
          </cell>
          <cell r="Z31">
            <v>0</v>
          </cell>
          <cell r="AA31">
            <v>31</v>
          </cell>
          <cell r="AB31">
            <v>25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25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36</v>
          </cell>
          <cell r="AP31">
            <v>43</v>
          </cell>
          <cell r="AQ31">
            <v>0</v>
          </cell>
          <cell r="AR31">
            <v>40</v>
          </cell>
          <cell r="AS31">
            <v>31</v>
          </cell>
          <cell r="AT31">
            <v>0</v>
          </cell>
          <cell r="AU31">
            <v>30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21</v>
          </cell>
          <cell r="BF31">
            <v>0</v>
          </cell>
          <cell r="BG31">
            <v>24</v>
          </cell>
          <cell r="BH31">
            <v>0</v>
          </cell>
          <cell r="BI31">
            <v>0</v>
          </cell>
          <cell r="BJ31">
            <v>29</v>
          </cell>
          <cell r="BK31">
            <v>32</v>
          </cell>
          <cell r="BL31">
            <v>0</v>
          </cell>
          <cell r="BM31">
            <v>31</v>
          </cell>
          <cell r="BN31">
            <v>25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25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12</v>
          </cell>
        </row>
        <row r="32">
          <cell r="A32">
            <v>92000</v>
          </cell>
          <cell r="B32" t="str">
            <v>ACHMAD KURNIAWAN</v>
          </cell>
          <cell r="C32">
            <v>0</v>
          </cell>
          <cell r="D32">
            <v>35</v>
          </cell>
          <cell r="E32">
            <v>30</v>
          </cell>
          <cell r="F32">
            <v>0</v>
          </cell>
          <cell r="G32">
            <v>31</v>
          </cell>
          <cell r="H32">
            <v>30</v>
          </cell>
          <cell r="I32">
            <v>0</v>
          </cell>
          <cell r="J32">
            <v>30</v>
          </cell>
          <cell r="K32">
            <v>22</v>
          </cell>
          <cell r="L32">
            <v>0</v>
          </cell>
          <cell r="M32">
            <v>18</v>
          </cell>
          <cell r="N32">
            <v>23</v>
          </cell>
          <cell r="O32">
            <v>0</v>
          </cell>
          <cell r="P32">
            <v>0</v>
          </cell>
          <cell r="Q32">
            <v>29</v>
          </cell>
          <cell r="R32">
            <v>28</v>
          </cell>
          <cell r="S32">
            <v>0</v>
          </cell>
          <cell r="T32">
            <v>0</v>
          </cell>
          <cell r="U32">
            <v>0</v>
          </cell>
          <cell r="V32">
            <v>32</v>
          </cell>
          <cell r="W32">
            <v>19</v>
          </cell>
          <cell r="X32">
            <v>0</v>
          </cell>
          <cell r="Y32">
            <v>33</v>
          </cell>
          <cell r="Z32">
            <v>0</v>
          </cell>
          <cell r="AA32">
            <v>28</v>
          </cell>
          <cell r="AB32">
            <v>29</v>
          </cell>
          <cell r="AC32">
            <v>21</v>
          </cell>
          <cell r="AD32">
            <v>29</v>
          </cell>
          <cell r="AE32">
            <v>23</v>
          </cell>
          <cell r="AF32">
            <v>30</v>
          </cell>
          <cell r="AG32">
            <v>25</v>
          </cell>
          <cell r="AH32">
            <v>20</v>
          </cell>
          <cell r="AI32">
            <v>33</v>
          </cell>
          <cell r="AJ32">
            <v>27</v>
          </cell>
          <cell r="AK32">
            <v>30</v>
          </cell>
          <cell r="AL32">
            <v>24</v>
          </cell>
          <cell r="AM32">
            <v>26</v>
          </cell>
          <cell r="AN32">
            <v>30</v>
          </cell>
          <cell r="AO32">
            <v>0</v>
          </cell>
          <cell r="AP32">
            <v>35</v>
          </cell>
          <cell r="AQ32">
            <v>30</v>
          </cell>
          <cell r="AR32">
            <v>0</v>
          </cell>
          <cell r="AS32">
            <v>31</v>
          </cell>
          <cell r="AT32">
            <v>30</v>
          </cell>
          <cell r="AU32">
            <v>0</v>
          </cell>
          <cell r="AV32">
            <v>30</v>
          </cell>
          <cell r="AW32">
            <v>22</v>
          </cell>
          <cell r="AX32">
            <v>0</v>
          </cell>
          <cell r="AY32">
            <v>18</v>
          </cell>
          <cell r="AZ32">
            <v>23</v>
          </cell>
          <cell r="BA32">
            <v>0</v>
          </cell>
          <cell r="BB32">
            <v>0</v>
          </cell>
          <cell r="BC32">
            <v>29</v>
          </cell>
          <cell r="BD32">
            <v>28</v>
          </cell>
          <cell r="BE32">
            <v>0</v>
          </cell>
          <cell r="BF32">
            <v>0</v>
          </cell>
          <cell r="BG32">
            <v>0</v>
          </cell>
          <cell r="BH32">
            <v>32</v>
          </cell>
          <cell r="BI32">
            <v>19</v>
          </cell>
          <cell r="BJ32">
            <v>0</v>
          </cell>
          <cell r="BK32">
            <v>33</v>
          </cell>
          <cell r="BL32">
            <v>0</v>
          </cell>
          <cell r="BM32">
            <v>28</v>
          </cell>
          <cell r="BN32">
            <v>29</v>
          </cell>
          <cell r="BO32">
            <v>21</v>
          </cell>
          <cell r="BP32">
            <v>29</v>
          </cell>
          <cell r="BQ32">
            <v>23</v>
          </cell>
          <cell r="BR32">
            <v>30</v>
          </cell>
          <cell r="BS32">
            <v>25</v>
          </cell>
          <cell r="BT32">
            <v>20</v>
          </cell>
          <cell r="BU32">
            <v>33</v>
          </cell>
          <cell r="BV32">
            <v>27</v>
          </cell>
          <cell r="BW32">
            <v>30</v>
          </cell>
          <cell r="BX32">
            <v>24</v>
          </cell>
          <cell r="BY32">
            <v>26</v>
          </cell>
          <cell r="BZ32">
            <v>30</v>
          </cell>
          <cell r="CA32">
            <v>27</v>
          </cell>
        </row>
        <row r="33">
          <cell r="A33" t="str">
            <v>A0046</v>
          </cell>
          <cell r="B33" t="str">
            <v>ALI WAFA</v>
          </cell>
          <cell r="C33">
            <v>34</v>
          </cell>
          <cell r="D33">
            <v>0</v>
          </cell>
          <cell r="E33">
            <v>0</v>
          </cell>
          <cell r="F33">
            <v>33</v>
          </cell>
          <cell r="G33">
            <v>29</v>
          </cell>
          <cell r="H33">
            <v>0</v>
          </cell>
          <cell r="I33">
            <v>27</v>
          </cell>
          <cell r="J33">
            <v>24</v>
          </cell>
          <cell r="K33">
            <v>0</v>
          </cell>
          <cell r="L33">
            <v>27</v>
          </cell>
          <cell r="M33">
            <v>0</v>
          </cell>
          <cell r="N33">
            <v>0</v>
          </cell>
          <cell r="O33">
            <v>29</v>
          </cell>
          <cell r="P33">
            <v>0</v>
          </cell>
          <cell r="Q33">
            <v>0</v>
          </cell>
          <cell r="R33">
            <v>0</v>
          </cell>
          <cell r="S33">
            <v>20</v>
          </cell>
          <cell r="T33">
            <v>0</v>
          </cell>
          <cell r="U33">
            <v>26</v>
          </cell>
          <cell r="V33">
            <v>25</v>
          </cell>
          <cell r="W33">
            <v>0</v>
          </cell>
          <cell r="X33">
            <v>30</v>
          </cell>
          <cell r="Y33">
            <v>32</v>
          </cell>
          <cell r="Z33">
            <v>0</v>
          </cell>
          <cell r="AA33">
            <v>32</v>
          </cell>
          <cell r="AB33">
            <v>28</v>
          </cell>
          <cell r="AC33">
            <v>0</v>
          </cell>
          <cell r="AD33">
            <v>24</v>
          </cell>
          <cell r="AE33">
            <v>18</v>
          </cell>
          <cell r="AF33">
            <v>0</v>
          </cell>
          <cell r="AG33">
            <v>0</v>
          </cell>
          <cell r="AH33">
            <v>0</v>
          </cell>
          <cell r="AI33">
            <v>31</v>
          </cell>
          <cell r="AJ33">
            <v>30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34</v>
          </cell>
          <cell r="AP33">
            <v>0</v>
          </cell>
          <cell r="AQ33">
            <v>0</v>
          </cell>
          <cell r="AR33">
            <v>33</v>
          </cell>
          <cell r="AS33">
            <v>29</v>
          </cell>
          <cell r="AT33">
            <v>0</v>
          </cell>
          <cell r="AU33">
            <v>27</v>
          </cell>
          <cell r="AV33">
            <v>24</v>
          </cell>
          <cell r="AW33">
            <v>0</v>
          </cell>
          <cell r="AX33">
            <v>27</v>
          </cell>
          <cell r="AY33">
            <v>0</v>
          </cell>
          <cell r="AZ33">
            <v>0</v>
          </cell>
          <cell r="BA33">
            <v>29</v>
          </cell>
          <cell r="BB33">
            <v>0</v>
          </cell>
          <cell r="BC33">
            <v>0</v>
          </cell>
          <cell r="BD33">
            <v>0</v>
          </cell>
          <cell r="BE33">
            <v>20</v>
          </cell>
          <cell r="BF33">
            <v>0</v>
          </cell>
          <cell r="BG33">
            <v>26</v>
          </cell>
          <cell r="BH33">
            <v>25</v>
          </cell>
          <cell r="BI33">
            <v>0</v>
          </cell>
          <cell r="BJ33">
            <v>30</v>
          </cell>
          <cell r="BK33">
            <v>32</v>
          </cell>
          <cell r="BL33">
            <v>0</v>
          </cell>
          <cell r="BM33">
            <v>32</v>
          </cell>
          <cell r="BN33">
            <v>28</v>
          </cell>
          <cell r="BO33">
            <v>0</v>
          </cell>
          <cell r="BP33">
            <v>24</v>
          </cell>
          <cell r="BQ33">
            <v>18</v>
          </cell>
          <cell r="BR33">
            <v>0</v>
          </cell>
          <cell r="BS33">
            <v>0</v>
          </cell>
          <cell r="BT33">
            <v>0</v>
          </cell>
          <cell r="BU33">
            <v>31</v>
          </cell>
          <cell r="BV33">
            <v>30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18</v>
          </cell>
        </row>
        <row r="34">
          <cell r="A34">
            <v>92511</v>
          </cell>
          <cell r="B34" t="str">
            <v>JENI BRIAN PRATIWI</v>
          </cell>
          <cell r="C34">
            <v>35</v>
          </cell>
          <cell r="D34">
            <v>30</v>
          </cell>
          <cell r="E34">
            <v>0</v>
          </cell>
          <cell r="F34">
            <v>37</v>
          </cell>
          <cell r="G34">
            <v>0</v>
          </cell>
          <cell r="H34">
            <v>0</v>
          </cell>
          <cell r="I34">
            <v>28</v>
          </cell>
          <cell r="J34">
            <v>0</v>
          </cell>
          <cell r="K34">
            <v>0</v>
          </cell>
          <cell r="L34">
            <v>28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27</v>
          </cell>
          <cell r="V34">
            <v>0</v>
          </cell>
          <cell r="W34">
            <v>0</v>
          </cell>
          <cell r="X34">
            <v>34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31</v>
          </cell>
          <cell r="AJ34">
            <v>0</v>
          </cell>
          <cell r="AK34">
            <v>0</v>
          </cell>
          <cell r="AL34">
            <v>26</v>
          </cell>
          <cell r="AM34">
            <v>24</v>
          </cell>
          <cell r="AN34">
            <v>0</v>
          </cell>
          <cell r="AO34">
            <v>35</v>
          </cell>
          <cell r="AP34">
            <v>30</v>
          </cell>
          <cell r="AQ34">
            <v>0</v>
          </cell>
          <cell r="AR34">
            <v>37</v>
          </cell>
          <cell r="AS34">
            <v>0</v>
          </cell>
          <cell r="AT34">
            <v>0</v>
          </cell>
          <cell r="AU34">
            <v>28</v>
          </cell>
          <cell r="AV34">
            <v>0</v>
          </cell>
          <cell r="AW34">
            <v>0</v>
          </cell>
          <cell r="AX34">
            <v>28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27</v>
          </cell>
          <cell r="BH34">
            <v>0</v>
          </cell>
          <cell r="BI34">
            <v>0</v>
          </cell>
          <cell r="BJ34">
            <v>34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31</v>
          </cell>
          <cell r="BV34">
            <v>0</v>
          </cell>
          <cell r="BW34">
            <v>0</v>
          </cell>
          <cell r="BX34">
            <v>26</v>
          </cell>
          <cell r="BY34">
            <v>24</v>
          </cell>
          <cell r="BZ34">
            <v>0</v>
          </cell>
          <cell r="CA34">
            <v>10</v>
          </cell>
        </row>
        <row r="35">
          <cell r="A35" t="str">
            <v>A2121</v>
          </cell>
          <cell r="B35" t="str">
            <v>VEGA PRIMAVISTA</v>
          </cell>
          <cell r="C35">
            <v>28</v>
          </cell>
          <cell r="D35">
            <v>30</v>
          </cell>
          <cell r="E35">
            <v>0</v>
          </cell>
          <cell r="F35">
            <v>29</v>
          </cell>
          <cell r="G35">
            <v>25</v>
          </cell>
          <cell r="H35">
            <v>0</v>
          </cell>
          <cell r="I35">
            <v>26</v>
          </cell>
          <cell r="J35">
            <v>24</v>
          </cell>
          <cell r="K35">
            <v>0</v>
          </cell>
          <cell r="L35">
            <v>25</v>
          </cell>
          <cell r="M35">
            <v>23</v>
          </cell>
          <cell r="N35">
            <v>0</v>
          </cell>
          <cell r="O35">
            <v>27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22</v>
          </cell>
          <cell r="V35">
            <v>25</v>
          </cell>
          <cell r="W35">
            <v>0</v>
          </cell>
          <cell r="X35">
            <v>24</v>
          </cell>
          <cell r="Y35">
            <v>27</v>
          </cell>
          <cell r="Z35">
            <v>0</v>
          </cell>
          <cell r="AA35">
            <v>28</v>
          </cell>
          <cell r="AB35">
            <v>0</v>
          </cell>
          <cell r="AC35">
            <v>0</v>
          </cell>
          <cell r="AD35">
            <v>22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28</v>
          </cell>
          <cell r="AJ35">
            <v>27</v>
          </cell>
          <cell r="AK35">
            <v>0</v>
          </cell>
          <cell r="AL35">
            <v>21</v>
          </cell>
          <cell r="AM35">
            <v>0</v>
          </cell>
          <cell r="AN35">
            <v>0</v>
          </cell>
          <cell r="AO35">
            <v>28</v>
          </cell>
          <cell r="AP35">
            <v>30</v>
          </cell>
          <cell r="AQ35">
            <v>0</v>
          </cell>
          <cell r="AR35">
            <v>29</v>
          </cell>
          <cell r="AS35">
            <v>25</v>
          </cell>
          <cell r="AT35">
            <v>0</v>
          </cell>
          <cell r="AU35">
            <v>26</v>
          </cell>
          <cell r="AV35">
            <v>24</v>
          </cell>
          <cell r="AW35">
            <v>0</v>
          </cell>
          <cell r="AX35">
            <v>25</v>
          </cell>
          <cell r="AY35">
            <v>23</v>
          </cell>
          <cell r="AZ35">
            <v>0</v>
          </cell>
          <cell r="BA35">
            <v>27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22</v>
          </cell>
          <cell r="BH35">
            <v>25</v>
          </cell>
          <cell r="BI35">
            <v>0</v>
          </cell>
          <cell r="BJ35">
            <v>24</v>
          </cell>
          <cell r="BK35">
            <v>27</v>
          </cell>
          <cell r="BL35">
            <v>0</v>
          </cell>
          <cell r="BM35">
            <v>28</v>
          </cell>
          <cell r="BN35">
            <v>0</v>
          </cell>
          <cell r="BO35">
            <v>0</v>
          </cell>
          <cell r="BP35">
            <v>22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28</v>
          </cell>
          <cell r="BV35">
            <v>27</v>
          </cell>
          <cell r="BW35">
            <v>0</v>
          </cell>
          <cell r="BX35">
            <v>21</v>
          </cell>
          <cell r="BY35">
            <v>0</v>
          </cell>
          <cell r="BZ35">
            <v>0</v>
          </cell>
          <cell r="CA35">
            <v>18</v>
          </cell>
        </row>
        <row r="36">
          <cell r="A36" t="str">
            <v>A0045</v>
          </cell>
          <cell r="B36" t="str">
            <v>MUHAMMAD AFIF NAUFAL FADHILAH</v>
          </cell>
          <cell r="C36">
            <v>0</v>
          </cell>
          <cell r="D36">
            <v>33</v>
          </cell>
          <cell r="E36">
            <v>37</v>
          </cell>
          <cell r="F36">
            <v>0</v>
          </cell>
          <cell r="G36">
            <v>0</v>
          </cell>
          <cell r="H36">
            <v>33</v>
          </cell>
          <cell r="I36">
            <v>0</v>
          </cell>
          <cell r="J36">
            <v>30</v>
          </cell>
          <cell r="K36">
            <v>31</v>
          </cell>
          <cell r="L36">
            <v>0</v>
          </cell>
          <cell r="M36">
            <v>27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30</v>
          </cell>
          <cell r="Z36">
            <v>22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15</v>
          </cell>
          <cell r="AF36">
            <v>36</v>
          </cell>
          <cell r="AG36">
            <v>0</v>
          </cell>
          <cell r="AH36">
            <v>0</v>
          </cell>
          <cell r="AI36">
            <v>0</v>
          </cell>
          <cell r="AJ36">
            <v>32</v>
          </cell>
          <cell r="AK36">
            <v>39</v>
          </cell>
          <cell r="AL36">
            <v>0</v>
          </cell>
          <cell r="AM36">
            <v>25</v>
          </cell>
          <cell r="AN36">
            <v>40</v>
          </cell>
          <cell r="AO36">
            <v>0</v>
          </cell>
          <cell r="AP36">
            <v>33</v>
          </cell>
          <cell r="AQ36">
            <v>37</v>
          </cell>
          <cell r="AR36">
            <v>0</v>
          </cell>
          <cell r="AS36">
            <v>0</v>
          </cell>
          <cell r="AT36">
            <v>33</v>
          </cell>
          <cell r="AU36">
            <v>0</v>
          </cell>
          <cell r="AV36">
            <v>30</v>
          </cell>
          <cell r="AW36">
            <v>31</v>
          </cell>
          <cell r="AX36">
            <v>0</v>
          </cell>
          <cell r="AY36">
            <v>27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30</v>
          </cell>
          <cell r="BL36">
            <v>22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15</v>
          </cell>
          <cell r="BR36">
            <v>36</v>
          </cell>
          <cell r="BS36">
            <v>0</v>
          </cell>
          <cell r="BT36">
            <v>0</v>
          </cell>
          <cell r="BU36">
            <v>0</v>
          </cell>
          <cell r="BV36">
            <v>32</v>
          </cell>
          <cell r="BW36">
            <v>39</v>
          </cell>
          <cell r="BX36">
            <v>0</v>
          </cell>
          <cell r="BY36">
            <v>25</v>
          </cell>
          <cell r="BZ36">
            <v>40</v>
          </cell>
          <cell r="CA36">
            <v>14</v>
          </cell>
        </row>
        <row r="37">
          <cell r="A37" t="str">
            <v>A4372</v>
          </cell>
          <cell r="B37" t="str">
            <v>TRI WIDIASTUTI</v>
          </cell>
          <cell r="C37">
            <v>10</v>
          </cell>
          <cell r="D37">
            <v>0</v>
          </cell>
          <cell r="E37">
            <v>0</v>
          </cell>
          <cell r="F37">
            <v>0</v>
          </cell>
          <cell r="G37">
            <v>10</v>
          </cell>
          <cell r="H37">
            <v>0</v>
          </cell>
          <cell r="I37">
            <v>10</v>
          </cell>
          <cell r="J37">
            <v>9</v>
          </cell>
          <cell r="K37">
            <v>0</v>
          </cell>
          <cell r="L37">
            <v>11</v>
          </cell>
          <cell r="M37">
            <v>8</v>
          </cell>
          <cell r="N37">
            <v>0</v>
          </cell>
          <cell r="O37">
            <v>12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10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10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10</v>
          </cell>
          <cell r="AP37">
            <v>0</v>
          </cell>
          <cell r="AQ37">
            <v>0</v>
          </cell>
          <cell r="AR37">
            <v>0</v>
          </cell>
          <cell r="AS37">
            <v>10</v>
          </cell>
          <cell r="AT37">
            <v>0</v>
          </cell>
          <cell r="AU37">
            <v>10</v>
          </cell>
          <cell r="AV37">
            <v>0</v>
          </cell>
          <cell r="AW37">
            <v>0</v>
          </cell>
          <cell r="AX37">
            <v>11</v>
          </cell>
          <cell r="AY37">
            <v>0</v>
          </cell>
          <cell r="AZ37">
            <v>0</v>
          </cell>
          <cell r="BA37">
            <v>12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10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10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9</v>
          </cell>
        </row>
        <row r="38">
          <cell r="A38">
            <v>92494</v>
          </cell>
          <cell r="B38" t="str">
            <v>NURMANSYAH AMIRUDIN</v>
          </cell>
          <cell r="C38">
            <v>0</v>
          </cell>
          <cell r="D38">
            <v>47</v>
          </cell>
          <cell r="E38">
            <v>45</v>
          </cell>
          <cell r="F38">
            <v>0</v>
          </cell>
          <cell r="G38">
            <v>41</v>
          </cell>
          <cell r="H38">
            <v>43</v>
          </cell>
          <cell r="I38">
            <v>0</v>
          </cell>
          <cell r="J38">
            <v>34</v>
          </cell>
          <cell r="K38">
            <v>43</v>
          </cell>
          <cell r="L38">
            <v>0</v>
          </cell>
          <cell r="M38">
            <v>38</v>
          </cell>
          <cell r="N38">
            <v>42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47</v>
          </cell>
          <cell r="AQ38">
            <v>45</v>
          </cell>
          <cell r="AR38">
            <v>0</v>
          </cell>
          <cell r="AS38">
            <v>41</v>
          </cell>
          <cell r="AT38">
            <v>43</v>
          </cell>
          <cell r="AU38">
            <v>0</v>
          </cell>
          <cell r="AV38">
            <v>34</v>
          </cell>
          <cell r="AW38">
            <v>43</v>
          </cell>
          <cell r="AX38">
            <v>0</v>
          </cell>
          <cell r="AY38">
            <v>38</v>
          </cell>
          <cell r="AZ38">
            <v>42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8</v>
          </cell>
        </row>
        <row r="39">
          <cell r="A39">
            <v>92699</v>
          </cell>
          <cell r="B39" t="str">
            <v>AHMAD IRFAI</v>
          </cell>
          <cell r="C39">
            <v>38</v>
          </cell>
          <cell r="D39">
            <v>0</v>
          </cell>
          <cell r="E39">
            <v>36</v>
          </cell>
          <cell r="F39">
            <v>0</v>
          </cell>
          <cell r="G39">
            <v>0</v>
          </cell>
          <cell r="H39">
            <v>35</v>
          </cell>
          <cell r="I39">
            <v>34</v>
          </cell>
          <cell r="J39">
            <v>0</v>
          </cell>
          <cell r="K39">
            <v>33</v>
          </cell>
          <cell r="L39">
            <v>32</v>
          </cell>
          <cell r="M39">
            <v>0</v>
          </cell>
          <cell r="N39">
            <v>0</v>
          </cell>
          <cell r="O39">
            <v>33</v>
          </cell>
          <cell r="P39">
            <v>0</v>
          </cell>
          <cell r="Q39">
            <v>0</v>
          </cell>
          <cell r="R39">
            <v>0</v>
          </cell>
          <cell r="S39">
            <v>25</v>
          </cell>
          <cell r="T39">
            <v>0</v>
          </cell>
          <cell r="U39">
            <v>30</v>
          </cell>
          <cell r="V39">
            <v>0</v>
          </cell>
          <cell r="W39">
            <v>25</v>
          </cell>
          <cell r="X39">
            <v>34</v>
          </cell>
          <cell r="Y39">
            <v>33</v>
          </cell>
          <cell r="Z39">
            <v>0</v>
          </cell>
          <cell r="AA39">
            <v>34</v>
          </cell>
          <cell r="AB39">
            <v>27</v>
          </cell>
          <cell r="AC39">
            <v>0</v>
          </cell>
          <cell r="AD39">
            <v>31</v>
          </cell>
          <cell r="AE39">
            <v>26</v>
          </cell>
          <cell r="AF39">
            <v>0</v>
          </cell>
          <cell r="AG39">
            <v>29</v>
          </cell>
          <cell r="AH39">
            <v>23</v>
          </cell>
          <cell r="AI39">
            <v>40</v>
          </cell>
          <cell r="AJ39">
            <v>32</v>
          </cell>
          <cell r="AK39">
            <v>0</v>
          </cell>
          <cell r="AL39">
            <v>30</v>
          </cell>
          <cell r="AM39">
            <v>28</v>
          </cell>
          <cell r="AN39">
            <v>0</v>
          </cell>
          <cell r="AO39">
            <v>38</v>
          </cell>
          <cell r="AP39">
            <v>0</v>
          </cell>
          <cell r="AQ39">
            <v>36</v>
          </cell>
          <cell r="AR39">
            <v>0</v>
          </cell>
          <cell r="AS39">
            <v>0</v>
          </cell>
          <cell r="AT39">
            <v>35</v>
          </cell>
          <cell r="AU39">
            <v>34</v>
          </cell>
          <cell r="AV39">
            <v>0</v>
          </cell>
          <cell r="AW39">
            <v>33</v>
          </cell>
          <cell r="AX39">
            <v>32</v>
          </cell>
          <cell r="AY39">
            <v>0</v>
          </cell>
          <cell r="AZ39">
            <v>0</v>
          </cell>
          <cell r="BA39">
            <v>33</v>
          </cell>
          <cell r="BB39">
            <v>0</v>
          </cell>
          <cell r="BC39">
            <v>0</v>
          </cell>
          <cell r="BD39">
            <v>0</v>
          </cell>
          <cell r="BE39">
            <v>25</v>
          </cell>
          <cell r="BF39">
            <v>0</v>
          </cell>
          <cell r="BG39">
            <v>30</v>
          </cell>
          <cell r="BH39">
            <v>0</v>
          </cell>
          <cell r="BI39">
            <v>25</v>
          </cell>
          <cell r="BJ39">
            <v>34</v>
          </cell>
          <cell r="BK39">
            <v>33</v>
          </cell>
          <cell r="BL39">
            <v>0</v>
          </cell>
          <cell r="BM39">
            <v>34</v>
          </cell>
          <cell r="BN39">
            <v>27</v>
          </cell>
          <cell r="BO39">
            <v>0</v>
          </cell>
          <cell r="BP39">
            <v>31</v>
          </cell>
          <cell r="BQ39">
            <v>26</v>
          </cell>
          <cell r="BR39">
            <v>0</v>
          </cell>
          <cell r="BS39">
            <v>29</v>
          </cell>
          <cell r="BT39">
            <v>23</v>
          </cell>
          <cell r="BU39">
            <v>40</v>
          </cell>
          <cell r="BV39">
            <v>32</v>
          </cell>
          <cell r="BW39">
            <v>0</v>
          </cell>
          <cell r="BX39">
            <v>30</v>
          </cell>
          <cell r="BY39">
            <v>28</v>
          </cell>
          <cell r="BZ39">
            <v>0</v>
          </cell>
          <cell r="CA39">
            <v>22</v>
          </cell>
        </row>
        <row r="40">
          <cell r="A40">
            <v>92740</v>
          </cell>
          <cell r="B40" t="str">
            <v>FANI RAHMAWATI</v>
          </cell>
          <cell r="C40">
            <v>0</v>
          </cell>
          <cell r="D40">
            <v>35</v>
          </cell>
          <cell r="E40">
            <v>37</v>
          </cell>
          <cell r="F40">
            <v>0</v>
          </cell>
          <cell r="G40">
            <v>33</v>
          </cell>
          <cell r="H40">
            <v>30</v>
          </cell>
          <cell r="I40">
            <v>0</v>
          </cell>
          <cell r="J40">
            <v>26</v>
          </cell>
          <cell r="K40">
            <v>25</v>
          </cell>
          <cell r="L40">
            <v>0</v>
          </cell>
          <cell r="M40">
            <v>24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30</v>
          </cell>
          <cell r="Z40">
            <v>24</v>
          </cell>
          <cell r="AA40">
            <v>0</v>
          </cell>
          <cell r="AB40">
            <v>29</v>
          </cell>
          <cell r="AC40">
            <v>23</v>
          </cell>
          <cell r="AD40">
            <v>0</v>
          </cell>
          <cell r="AE40">
            <v>30</v>
          </cell>
          <cell r="AF40">
            <v>28</v>
          </cell>
          <cell r="AG40">
            <v>0</v>
          </cell>
          <cell r="AH40">
            <v>0</v>
          </cell>
          <cell r="AI40">
            <v>0</v>
          </cell>
          <cell r="AJ40">
            <v>31</v>
          </cell>
          <cell r="AK40">
            <v>41</v>
          </cell>
          <cell r="AL40">
            <v>0</v>
          </cell>
          <cell r="AM40">
            <v>28</v>
          </cell>
          <cell r="AN40">
            <v>40</v>
          </cell>
          <cell r="AO40">
            <v>0</v>
          </cell>
          <cell r="AP40">
            <v>35</v>
          </cell>
          <cell r="AQ40">
            <v>37</v>
          </cell>
          <cell r="AR40">
            <v>0</v>
          </cell>
          <cell r="AS40">
            <v>33</v>
          </cell>
          <cell r="AT40">
            <v>30</v>
          </cell>
          <cell r="AU40">
            <v>0</v>
          </cell>
          <cell r="AV40">
            <v>26</v>
          </cell>
          <cell r="AW40">
            <v>25</v>
          </cell>
          <cell r="AX40">
            <v>0</v>
          </cell>
          <cell r="AY40">
            <v>24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30</v>
          </cell>
          <cell r="BL40">
            <v>24</v>
          </cell>
          <cell r="BM40">
            <v>0</v>
          </cell>
          <cell r="BN40">
            <v>29</v>
          </cell>
          <cell r="BO40">
            <v>23</v>
          </cell>
          <cell r="BP40">
            <v>0</v>
          </cell>
          <cell r="BQ40">
            <v>30</v>
          </cell>
          <cell r="BR40">
            <v>28</v>
          </cell>
          <cell r="BS40">
            <v>0</v>
          </cell>
          <cell r="BT40">
            <v>0</v>
          </cell>
          <cell r="BU40">
            <v>0</v>
          </cell>
          <cell r="BV40">
            <v>31</v>
          </cell>
          <cell r="BW40">
            <v>41</v>
          </cell>
          <cell r="BX40">
            <v>0</v>
          </cell>
          <cell r="BY40">
            <v>28</v>
          </cell>
          <cell r="BZ40">
            <v>40</v>
          </cell>
          <cell r="CA40">
            <v>17</v>
          </cell>
        </row>
        <row r="41">
          <cell r="A41" t="str">
            <v>A4491</v>
          </cell>
          <cell r="B41" t="str">
            <v>RATIH DEWANTI NUGRAHENI</v>
          </cell>
          <cell r="C41">
            <v>0</v>
          </cell>
          <cell r="D41">
            <v>15</v>
          </cell>
          <cell r="E41">
            <v>14</v>
          </cell>
          <cell r="F41">
            <v>0</v>
          </cell>
          <cell r="G41">
            <v>14</v>
          </cell>
          <cell r="H41">
            <v>0</v>
          </cell>
          <cell r="I41">
            <v>0</v>
          </cell>
          <cell r="J41">
            <v>14</v>
          </cell>
          <cell r="K41">
            <v>14</v>
          </cell>
          <cell r="L41">
            <v>0</v>
          </cell>
          <cell r="M41">
            <v>0</v>
          </cell>
          <cell r="N41">
            <v>12</v>
          </cell>
          <cell r="O41">
            <v>0</v>
          </cell>
          <cell r="P41">
            <v>17</v>
          </cell>
          <cell r="Q41">
            <v>15</v>
          </cell>
          <cell r="R41">
            <v>11</v>
          </cell>
          <cell r="S41">
            <v>0</v>
          </cell>
          <cell r="T41">
            <v>12</v>
          </cell>
          <cell r="U41">
            <v>0</v>
          </cell>
          <cell r="V41">
            <v>16</v>
          </cell>
          <cell r="W41">
            <v>10</v>
          </cell>
          <cell r="X41">
            <v>0</v>
          </cell>
          <cell r="Y41">
            <v>18</v>
          </cell>
          <cell r="Z41">
            <v>13</v>
          </cell>
          <cell r="AA41">
            <v>0</v>
          </cell>
          <cell r="AB41">
            <v>11</v>
          </cell>
          <cell r="AC41">
            <v>13</v>
          </cell>
          <cell r="AD41">
            <v>0</v>
          </cell>
          <cell r="AE41">
            <v>11</v>
          </cell>
          <cell r="AF41">
            <v>13</v>
          </cell>
          <cell r="AG41">
            <v>16</v>
          </cell>
          <cell r="AH41">
            <v>11</v>
          </cell>
          <cell r="AI41">
            <v>0</v>
          </cell>
          <cell r="AJ41">
            <v>14</v>
          </cell>
          <cell r="AK41">
            <v>18</v>
          </cell>
          <cell r="AL41">
            <v>0</v>
          </cell>
          <cell r="AM41">
            <v>19</v>
          </cell>
          <cell r="AN41">
            <v>23</v>
          </cell>
          <cell r="AO41">
            <v>0</v>
          </cell>
          <cell r="AP41">
            <v>15</v>
          </cell>
          <cell r="AQ41">
            <v>14</v>
          </cell>
          <cell r="AR41">
            <v>0</v>
          </cell>
          <cell r="AS41">
            <v>14</v>
          </cell>
          <cell r="AT41">
            <v>0</v>
          </cell>
          <cell r="AU41">
            <v>0</v>
          </cell>
          <cell r="AV41">
            <v>14</v>
          </cell>
          <cell r="AW41">
            <v>14</v>
          </cell>
          <cell r="AX41">
            <v>0</v>
          </cell>
          <cell r="AY41">
            <v>0</v>
          </cell>
          <cell r="AZ41">
            <v>12</v>
          </cell>
          <cell r="BA41">
            <v>0</v>
          </cell>
          <cell r="BB41">
            <v>17</v>
          </cell>
          <cell r="BC41">
            <v>15</v>
          </cell>
          <cell r="BD41">
            <v>11</v>
          </cell>
          <cell r="BE41">
            <v>0</v>
          </cell>
          <cell r="BF41">
            <v>12</v>
          </cell>
          <cell r="BG41">
            <v>0</v>
          </cell>
          <cell r="BH41">
            <v>16</v>
          </cell>
          <cell r="BI41">
            <v>10</v>
          </cell>
          <cell r="BJ41">
            <v>0</v>
          </cell>
          <cell r="BK41">
            <v>18</v>
          </cell>
          <cell r="BL41">
            <v>13</v>
          </cell>
          <cell r="BM41">
            <v>0</v>
          </cell>
          <cell r="BN41">
            <v>11</v>
          </cell>
          <cell r="BO41">
            <v>13</v>
          </cell>
          <cell r="BP41">
            <v>0</v>
          </cell>
          <cell r="BQ41">
            <v>11</v>
          </cell>
          <cell r="BR41">
            <v>13</v>
          </cell>
          <cell r="BS41">
            <v>16</v>
          </cell>
          <cell r="BT41">
            <v>11</v>
          </cell>
          <cell r="BU41">
            <v>0</v>
          </cell>
          <cell r="BV41">
            <v>14</v>
          </cell>
          <cell r="BW41">
            <v>18</v>
          </cell>
          <cell r="BX41">
            <v>0</v>
          </cell>
          <cell r="BY41">
            <v>19</v>
          </cell>
          <cell r="BZ41">
            <v>23</v>
          </cell>
          <cell r="CA41">
            <v>24</v>
          </cell>
        </row>
        <row r="42">
          <cell r="A42" t="str">
            <v>A4506</v>
          </cell>
          <cell r="B42" t="str">
            <v>SULTON AZIZ NURFIRDAUS</v>
          </cell>
          <cell r="C42">
            <v>0</v>
          </cell>
          <cell r="D42">
            <v>8</v>
          </cell>
          <cell r="E42">
            <v>0</v>
          </cell>
          <cell r="F42">
            <v>0</v>
          </cell>
          <cell r="G42">
            <v>11</v>
          </cell>
          <cell r="H42">
            <v>10</v>
          </cell>
          <cell r="I42">
            <v>0</v>
          </cell>
          <cell r="J42">
            <v>0</v>
          </cell>
          <cell r="K42">
            <v>10</v>
          </cell>
          <cell r="L42">
            <v>0</v>
          </cell>
          <cell r="M42">
            <v>0</v>
          </cell>
          <cell r="N42">
            <v>10</v>
          </cell>
          <cell r="O42">
            <v>0</v>
          </cell>
          <cell r="P42">
            <v>0</v>
          </cell>
          <cell r="Q42">
            <v>13</v>
          </cell>
          <cell r="R42">
            <v>0</v>
          </cell>
          <cell r="S42">
            <v>0</v>
          </cell>
          <cell r="T42">
            <v>10</v>
          </cell>
          <cell r="U42">
            <v>0</v>
          </cell>
          <cell r="V42">
            <v>11</v>
          </cell>
          <cell r="W42">
            <v>9</v>
          </cell>
          <cell r="X42">
            <v>1</v>
          </cell>
          <cell r="Y42">
            <v>11</v>
          </cell>
          <cell r="Z42">
            <v>9</v>
          </cell>
          <cell r="AA42">
            <v>0</v>
          </cell>
          <cell r="AB42">
            <v>12</v>
          </cell>
          <cell r="AC42">
            <v>9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11</v>
          </cell>
          <cell r="AT42">
            <v>10</v>
          </cell>
          <cell r="AU42">
            <v>0</v>
          </cell>
          <cell r="AV42">
            <v>0</v>
          </cell>
          <cell r="AW42">
            <v>10</v>
          </cell>
          <cell r="AX42">
            <v>0</v>
          </cell>
          <cell r="AY42">
            <v>0</v>
          </cell>
          <cell r="AZ42">
            <v>10</v>
          </cell>
          <cell r="BA42">
            <v>0</v>
          </cell>
          <cell r="BB42">
            <v>0</v>
          </cell>
          <cell r="BC42">
            <v>13</v>
          </cell>
          <cell r="BD42">
            <v>0</v>
          </cell>
          <cell r="BE42">
            <v>0</v>
          </cell>
          <cell r="BF42">
            <v>10</v>
          </cell>
          <cell r="BG42">
            <v>0</v>
          </cell>
          <cell r="BH42">
            <v>11</v>
          </cell>
          <cell r="BI42">
            <v>0</v>
          </cell>
          <cell r="BJ42">
            <v>0</v>
          </cell>
          <cell r="BK42">
            <v>11</v>
          </cell>
          <cell r="BL42">
            <v>0</v>
          </cell>
          <cell r="BM42">
            <v>0</v>
          </cell>
          <cell r="BN42">
            <v>12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14</v>
          </cell>
        </row>
        <row r="43">
          <cell r="A43" t="str">
            <v>A0799</v>
          </cell>
          <cell r="B43" t="str">
            <v>VIVI RIZQI HAPSARI</v>
          </cell>
          <cell r="C43">
            <v>12</v>
          </cell>
          <cell r="D43">
            <v>12</v>
          </cell>
          <cell r="E43">
            <v>14</v>
          </cell>
          <cell r="F43">
            <v>0</v>
          </cell>
          <cell r="G43">
            <v>12</v>
          </cell>
          <cell r="H43">
            <v>12</v>
          </cell>
          <cell r="I43">
            <v>13</v>
          </cell>
          <cell r="J43">
            <v>9</v>
          </cell>
          <cell r="K43">
            <v>11</v>
          </cell>
          <cell r="L43">
            <v>0</v>
          </cell>
          <cell r="M43">
            <v>8</v>
          </cell>
          <cell r="N43">
            <v>12</v>
          </cell>
          <cell r="O43">
            <v>0</v>
          </cell>
          <cell r="P43">
            <v>12</v>
          </cell>
          <cell r="Q43">
            <v>17</v>
          </cell>
          <cell r="R43">
            <v>0</v>
          </cell>
          <cell r="S43">
            <v>9</v>
          </cell>
          <cell r="T43">
            <v>12</v>
          </cell>
          <cell r="U43">
            <v>0</v>
          </cell>
          <cell r="V43">
            <v>13</v>
          </cell>
          <cell r="W43">
            <v>12</v>
          </cell>
          <cell r="X43">
            <v>0</v>
          </cell>
          <cell r="Y43">
            <v>16</v>
          </cell>
          <cell r="Z43">
            <v>12</v>
          </cell>
          <cell r="AA43">
            <v>14</v>
          </cell>
          <cell r="AB43">
            <v>15</v>
          </cell>
          <cell r="AC43">
            <v>13</v>
          </cell>
          <cell r="AD43">
            <v>13</v>
          </cell>
          <cell r="AE43">
            <v>15</v>
          </cell>
          <cell r="AF43">
            <v>17</v>
          </cell>
          <cell r="AG43">
            <v>12</v>
          </cell>
          <cell r="AH43">
            <v>12</v>
          </cell>
          <cell r="AI43">
            <v>16</v>
          </cell>
          <cell r="AJ43">
            <v>15</v>
          </cell>
          <cell r="AK43">
            <v>16</v>
          </cell>
          <cell r="AL43">
            <v>12</v>
          </cell>
          <cell r="AM43">
            <v>12</v>
          </cell>
          <cell r="AN43">
            <v>21</v>
          </cell>
          <cell r="AO43">
            <v>12</v>
          </cell>
          <cell r="AP43">
            <v>12</v>
          </cell>
          <cell r="AQ43">
            <v>14</v>
          </cell>
          <cell r="AR43">
            <v>0</v>
          </cell>
          <cell r="AS43">
            <v>12</v>
          </cell>
          <cell r="AT43">
            <v>12</v>
          </cell>
          <cell r="AU43">
            <v>13</v>
          </cell>
          <cell r="AV43">
            <v>0</v>
          </cell>
          <cell r="AW43">
            <v>11</v>
          </cell>
          <cell r="AX43">
            <v>0</v>
          </cell>
          <cell r="AY43">
            <v>0</v>
          </cell>
          <cell r="AZ43">
            <v>12</v>
          </cell>
          <cell r="BA43">
            <v>0</v>
          </cell>
          <cell r="BB43">
            <v>12</v>
          </cell>
          <cell r="BC43">
            <v>17</v>
          </cell>
          <cell r="BD43">
            <v>0</v>
          </cell>
          <cell r="BE43">
            <v>0</v>
          </cell>
          <cell r="BF43">
            <v>12</v>
          </cell>
          <cell r="BG43">
            <v>0</v>
          </cell>
          <cell r="BH43">
            <v>13</v>
          </cell>
          <cell r="BI43">
            <v>12</v>
          </cell>
          <cell r="BJ43">
            <v>0</v>
          </cell>
          <cell r="BK43">
            <v>16</v>
          </cell>
          <cell r="BL43">
            <v>12</v>
          </cell>
          <cell r="BM43">
            <v>14</v>
          </cell>
          <cell r="BN43">
            <v>15</v>
          </cell>
          <cell r="BO43">
            <v>13</v>
          </cell>
          <cell r="BP43">
            <v>13</v>
          </cell>
          <cell r="BQ43">
            <v>15</v>
          </cell>
          <cell r="BR43">
            <v>17</v>
          </cell>
          <cell r="BS43">
            <v>12</v>
          </cell>
          <cell r="BT43">
            <v>12</v>
          </cell>
          <cell r="BU43">
            <v>16</v>
          </cell>
          <cell r="BV43">
            <v>15</v>
          </cell>
          <cell r="BW43">
            <v>16</v>
          </cell>
          <cell r="BX43">
            <v>12</v>
          </cell>
          <cell r="BY43">
            <v>12</v>
          </cell>
          <cell r="BZ43">
            <v>21</v>
          </cell>
          <cell r="CA43">
            <v>32</v>
          </cell>
        </row>
        <row r="44">
          <cell r="A44" t="str">
            <v>A4499</v>
          </cell>
          <cell r="B44" t="str">
            <v>JUSTITIA RACHMAYANI PUTRI</v>
          </cell>
          <cell r="C44">
            <v>0</v>
          </cell>
          <cell r="D44">
            <v>0</v>
          </cell>
          <cell r="E44">
            <v>10</v>
          </cell>
          <cell r="F44">
            <v>0</v>
          </cell>
          <cell r="G44">
            <v>11</v>
          </cell>
          <cell r="H44">
            <v>12</v>
          </cell>
          <cell r="I44">
            <v>0</v>
          </cell>
          <cell r="J44">
            <v>0</v>
          </cell>
          <cell r="K44">
            <v>11</v>
          </cell>
          <cell r="L44">
            <v>0</v>
          </cell>
          <cell r="M44">
            <v>11</v>
          </cell>
          <cell r="N44">
            <v>12</v>
          </cell>
          <cell r="O44">
            <v>0</v>
          </cell>
          <cell r="P44">
            <v>11</v>
          </cell>
          <cell r="Q44">
            <v>12</v>
          </cell>
          <cell r="R44">
            <v>11</v>
          </cell>
          <cell r="S44">
            <v>0</v>
          </cell>
          <cell r="T44">
            <v>9</v>
          </cell>
          <cell r="U44">
            <v>0</v>
          </cell>
          <cell r="V44">
            <v>11</v>
          </cell>
          <cell r="W44">
            <v>10</v>
          </cell>
          <cell r="X44">
            <v>0</v>
          </cell>
          <cell r="Y44">
            <v>12</v>
          </cell>
          <cell r="Z44">
            <v>13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10</v>
          </cell>
          <cell r="AF44">
            <v>13</v>
          </cell>
          <cell r="AG44">
            <v>11</v>
          </cell>
          <cell r="AH44">
            <v>10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10</v>
          </cell>
          <cell r="AR44">
            <v>0</v>
          </cell>
          <cell r="AS44">
            <v>11</v>
          </cell>
          <cell r="AT44">
            <v>12</v>
          </cell>
          <cell r="AU44">
            <v>0</v>
          </cell>
          <cell r="AV44">
            <v>0</v>
          </cell>
          <cell r="AW44">
            <v>11</v>
          </cell>
          <cell r="AX44">
            <v>0</v>
          </cell>
          <cell r="AY44">
            <v>11</v>
          </cell>
          <cell r="AZ44">
            <v>12</v>
          </cell>
          <cell r="BA44">
            <v>0</v>
          </cell>
          <cell r="BB44">
            <v>11</v>
          </cell>
          <cell r="BC44">
            <v>12</v>
          </cell>
          <cell r="BD44">
            <v>11</v>
          </cell>
          <cell r="BE44">
            <v>0</v>
          </cell>
          <cell r="BF44">
            <v>0</v>
          </cell>
          <cell r="BG44">
            <v>0</v>
          </cell>
          <cell r="BH44">
            <v>11</v>
          </cell>
          <cell r="BI44">
            <v>10</v>
          </cell>
          <cell r="BJ44">
            <v>0</v>
          </cell>
          <cell r="BK44">
            <v>12</v>
          </cell>
          <cell r="BL44">
            <v>13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10</v>
          </cell>
          <cell r="BR44">
            <v>13</v>
          </cell>
          <cell r="BS44">
            <v>11</v>
          </cell>
          <cell r="BT44">
            <v>10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18</v>
          </cell>
        </row>
        <row r="45">
          <cell r="A45" t="str">
            <v>A3776</v>
          </cell>
          <cell r="B45" t="str">
            <v>OWENA ZANETA YOGASWARI</v>
          </cell>
          <cell r="C45">
            <v>0</v>
          </cell>
          <cell r="D45">
            <v>8</v>
          </cell>
          <cell r="E45">
            <v>6</v>
          </cell>
          <cell r="F45">
            <v>0</v>
          </cell>
          <cell r="G45">
            <v>6</v>
          </cell>
          <cell r="H45">
            <v>6</v>
          </cell>
          <cell r="I45">
            <v>0</v>
          </cell>
          <cell r="J45">
            <v>7</v>
          </cell>
          <cell r="K45">
            <v>6</v>
          </cell>
          <cell r="L45">
            <v>0</v>
          </cell>
          <cell r="M45">
            <v>7</v>
          </cell>
          <cell r="N45">
            <v>8</v>
          </cell>
          <cell r="O45">
            <v>0</v>
          </cell>
          <cell r="P45">
            <v>7</v>
          </cell>
          <cell r="Q45">
            <v>8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10</v>
          </cell>
        </row>
        <row r="46">
          <cell r="A46" t="str">
            <v>A3180</v>
          </cell>
          <cell r="B46" t="str">
            <v>CLARA OSA DIPRASTIWI</v>
          </cell>
          <cell r="C46">
            <v>0</v>
          </cell>
          <cell r="D46">
            <v>26</v>
          </cell>
          <cell r="E46">
            <v>23</v>
          </cell>
          <cell r="F46">
            <v>27</v>
          </cell>
          <cell r="G46">
            <v>26</v>
          </cell>
          <cell r="H46">
            <v>29</v>
          </cell>
          <cell r="I46">
            <v>22</v>
          </cell>
          <cell r="J46">
            <v>20</v>
          </cell>
          <cell r="K46">
            <v>27</v>
          </cell>
          <cell r="L46">
            <v>24</v>
          </cell>
          <cell r="M46">
            <v>24</v>
          </cell>
          <cell r="N46">
            <v>27</v>
          </cell>
          <cell r="O46">
            <v>24</v>
          </cell>
          <cell r="P46">
            <v>28</v>
          </cell>
          <cell r="Q46">
            <v>24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24</v>
          </cell>
          <cell r="W46">
            <v>18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27</v>
          </cell>
          <cell r="AJ46">
            <v>25</v>
          </cell>
          <cell r="AK46">
            <v>31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26</v>
          </cell>
          <cell r="AQ46">
            <v>23</v>
          </cell>
          <cell r="AR46">
            <v>27</v>
          </cell>
          <cell r="AS46">
            <v>26</v>
          </cell>
          <cell r="AT46">
            <v>29</v>
          </cell>
          <cell r="AU46">
            <v>22</v>
          </cell>
          <cell r="AV46">
            <v>20</v>
          </cell>
          <cell r="AW46">
            <v>27</v>
          </cell>
          <cell r="AX46">
            <v>24</v>
          </cell>
          <cell r="AY46">
            <v>24</v>
          </cell>
          <cell r="AZ46">
            <v>27</v>
          </cell>
          <cell r="BA46">
            <v>24</v>
          </cell>
          <cell r="BB46">
            <v>28</v>
          </cell>
          <cell r="BC46">
            <v>24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24</v>
          </cell>
          <cell r="BI46">
            <v>18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27</v>
          </cell>
          <cell r="BV46">
            <v>25</v>
          </cell>
          <cell r="BW46">
            <v>31</v>
          </cell>
          <cell r="BX46">
            <v>0</v>
          </cell>
          <cell r="BY46">
            <v>0</v>
          </cell>
          <cell r="BZ46">
            <v>0</v>
          </cell>
          <cell r="CA46">
            <v>19</v>
          </cell>
        </row>
        <row r="47">
          <cell r="A47" t="str">
            <v>A0061</v>
          </cell>
          <cell r="B47" t="str">
            <v>RIZKI HERMANSYAH</v>
          </cell>
          <cell r="C47">
            <v>25</v>
          </cell>
          <cell r="D47">
            <v>0</v>
          </cell>
          <cell r="E47">
            <v>0</v>
          </cell>
          <cell r="F47">
            <v>29</v>
          </cell>
          <cell r="G47">
            <v>24</v>
          </cell>
          <cell r="H47">
            <v>0</v>
          </cell>
          <cell r="I47">
            <v>22</v>
          </cell>
          <cell r="J47">
            <v>22</v>
          </cell>
          <cell r="K47">
            <v>0</v>
          </cell>
          <cell r="L47">
            <v>20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19</v>
          </cell>
          <cell r="T47">
            <v>17</v>
          </cell>
          <cell r="U47">
            <v>25</v>
          </cell>
          <cell r="V47">
            <v>24</v>
          </cell>
          <cell r="W47">
            <v>0</v>
          </cell>
          <cell r="X47">
            <v>29</v>
          </cell>
          <cell r="Y47">
            <v>25</v>
          </cell>
          <cell r="Z47">
            <v>0</v>
          </cell>
          <cell r="AA47">
            <v>27</v>
          </cell>
          <cell r="AB47">
            <v>24</v>
          </cell>
          <cell r="AC47">
            <v>0</v>
          </cell>
          <cell r="AD47">
            <v>24</v>
          </cell>
          <cell r="AE47">
            <v>0</v>
          </cell>
          <cell r="AF47">
            <v>0</v>
          </cell>
          <cell r="AG47">
            <v>25</v>
          </cell>
          <cell r="AH47">
            <v>0</v>
          </cell>
          <cell r="AI47">
            <v>31</v>
          </cell>
          <cell r="AJ47">
            <v>26</v>
          </cell>
          <cell r="AK47">
            <v>0</v>
          </cell>
          <cell r="AL47">
            <v>23</v>
          </cell>
          <cell r="AM47">
            <v>22</v>
          </cell>
          <cell r="AN47">
            <v>0</v>
          </cell>
          <cell r="AO47">
            <v>25</v>
          </cell>
          <cell r="AP47">
            <v>0</v>
          </cell>
          <cell r="AQ47">
            <v>0</v>
          </cell>
          <cell r="AR47">
            <v>29</v>
          </cell>
          <cell r="AS47">
            <v>24</v>
          </cell>
          <cell r="AT47">
            <v>0</v>
          </cell>
          <cell r="AU47">
            <v>22</v>
          </cell>
          <cell r="AV47">
            <v>22</v>
          </cell>
          <cell r="AW47">
            <v>0</v>
          </cell>
          <cell r="AX47">
            <v>20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19</v>
          </cell>
          <cell r="BF47">
            <v>17</v>
          </cell>
          <cell r="BG47">
            <v>25</v>
          </cell>
          <cell r="BH47">
            <v>24</v>
          </cell>
          <cell r="BI47">
            <v>0</v>
          </cell>
          <cell r="BJ47">
            <v>29</v>
          </cell>
          <cell r="BK47">
            <v>25</v>
          </cell>
          <cell r="BL47">
            <v>0</v>
          </cell>
          <cell r="BM47">
            <v>27</v>
          </cell>
          <cell r="BN47">
            <v>24</v>
          </cell>
          <cell r="BO47">
            <v>0</v>
          </cell>
          <cell r="BP47">
            <v>24</v>
          </cell>
          <cell r="BQ47">
            <v>0</v>
          </cell>
          <cell r="BR47">
            <v>0</v>
          </cell>
          <cell r="BS47">
            <v>25</v>
          </cell>
          <cell r="BT47">
            <v>0</v>
          </cell>
          <cell r="BU47">
            <v>31</v>
          </cell>
          <cell r="BV47">
            <v>26</v>
          </cell>
          <cell r="BW47">
            <v>0</v>
          </cell>
          <cell r="BX47">
            <v>23</v>
          </cell>
          <cell r="BY47">
            <v>22</v>
          </cell>
          <cell r="BZ47">
            <v>0</v>
          </cell>
          <cell r="CA47">
            <v>20</v>
          </cell>
        </row>
        <row r="48">
          <cell r="A48">
            <v>92006</v>
          </cell>
          <cell r="B48" t="str">
            <v>TARA ADINING WIDIYAWATI</v>
          </cell>
          <cell r="C48">
            <v>36</v>
          </cell>
          <cell r="D48">
            <v>30</v>
          </cell>
          <cell r="E48">
            <v>29</v>
          </cell>
          <cell r="F48">
            <v>34</v>
          </cell>
          <cell r="G48">
            <v>27</v>
          </cell>
          <cell r="H48">
            <v>0</v>
          </cell>
          <cell r="I48">
            <v>27</v>
          </cell>
          <cell r="J48">
            <v>21</v>
          </cell>
          <cell r="K48">
            <v>0</v>
          </cell>
          <cell r="L48">
            <v>29</v>
          </cell>
          <cell r="M48">
            <v>0</v>
          </cell>
          <cell r="N48">
            <v>0</v>
          </cell>
          <cell r="O48">
            <v>29</v>
          </cell>
          <cell r="P48">
            <v>28</v>
          </cell>
          <cell r="Q48">
            <v>0</v>
          </cell>
          <cell r="R48">
            <v>0</v>
          </cell>
          <cell r="S48">
            <v>19</v>
          </cell>
          <cell r="T48">
            <v>0</v>
          </cell>
          <cell r="U48">
            <v>24</v>
          </cell>
          <cell r="V48">
            <v>21</v>
          </cell>
          <cell r="W48">
            <v>20</v>
          </cell>
          <cell r="X48">
            <v>24</v>
          </cell>
          <cell r="Y48">
            <v>20</v>
          </cell>
          <cell r="Z48">
            <v>0</v>
          </cell>
          <cell r="AA48">
            <v>32</v>
          </cell>
          <cell r="AB48">
            <v>24</v>
          </cell>
          <cell r="AC48">
            <v>20</v>
          </cell>
          <cell r="AD48">
            <v>27</v>
          </cell>
          <cell r="AE48">
            <v>26</v>
          </cell>
          <cell r="AF48">
            <v>0</v>
          </cell>
          <cell r="AG48">
            <v>22</v>
          </cell>
          <cell r="AH48">
            <v>16</v>
          </cell>
          <cell r="AI48">
            <v>40</v>
          </cell>
          <cell r="AJ48">
            <v>29</v>
          </cell>
          <cell r="AK48">
            <v>32</v>
          </cell>
          <cell r="AL48">
            <v>23</v>
          </cell>
          <cell r="AM48">
            <v>27</v>
          </cell>
          <cell r="AN48">
            <v>0</v>
          </cell>
          <cell r="AO48">
            <v>36</v>
          </cell>
          <cell r="AP48">
            <v>30</v>
          </cell>
          <cell r="AQ48">
            <v>29</v>
          </cell>
          <cell r="AR48">
            <v>34</v>
          </cell>
          <cell r="AS48">
            <v>27</v>
          </cell>
          <cell r="AT48">
            <v>0</v>
          </cell>
          <cell r="AU48">
            <v>27</v>
          </cell>
          <cell r="AV48">
            <v>21</v>
          </cell>
          <cell r="AW48">
            <v>0</v>
          </cell>
          <cell r="AX48">
            <v>29</v>
          </cell>
          <cell r="AY48">
            <v>0</v>
          </cell>
          <cell r="AZ48">
            <v>0</v>
          </cell>
          <cell r="BA48">
            <v>29</v>
          </cell>
          <cell r="BB48">
            <v>28</v>
          </cell>
          <cell r="BC48">
            <v>0</v>
          </cell>
          <cell r="BD48">
            <v>0</v>
          </cell>
          <cell r="BE48">
            <v>19</v>
          </cell>
          <cell r="BF48">
            <v>0</v>
          </cell>
          <cell r="BG48">
            <v>24</v>
          </cell>
          <cell r="BH48">
            <v>21</v>
          </cell>
          <cell r="BI48">
            <v>20</v>
          </cell>
          <cell r="BJ48">
            <v>24</v>
          </cell>
          <cell r="BK48">
            <v>20</v>
          </cell>
          <cell r="BL48">
            <v>0</v>
          </cell>
          <cell r="BM48">
            <v>32</v>
          </cell>
          <cell r="BN48">
            <v>24</v>
          </cell>
          <cell r="BO48">
            <v>20</v>
          </cell>
          <cell r="BP48">
            <v>27</v>
          </cell>
          <cell r="BQ48">
            <v>26</v>
          </cell>
          <cell r="BR48">
            <v>0</v>
          </cell>
          <cell r="BS48">
            <v>22</v>
          </cell>
          <cell r="BT48">
            <v>16</v>
          </cell>
          <cell r="BU48">
            <v>40</v>
          </cell>
          <cell r="BV48">
            <v>29</v>
          </cell>
          <cell r="BW48">
            <v>32</v>
          </cell>
          <cell r="BX48">
            <v>23</v>
          </cell>
          <cell r="BY48">
            <v>27</v>
          </cell>
          <cell r="BZ48">
            <v>0</v>
          </cell>
          <cell r="CA48">
            <v>28</v>
          </cell>
        </row>
        <row r="49">
          <cell r="A49">
            <v>92603</v>
          </cell>
          <cell r="B49" t="str">
            <v>ARDI SUPRIADI</v>
          </cell>
          <cell r="C49">
            <v>32</v>
          </cell>
          <cell r="D49">
            <v>37</v>
          </cell>
          <cell r="E49">
            <v>39</v>
          </cell>
          <cell r="F49">
            <v>28</v>
          </cell>
          <cell r="G49">
            <v>32</v>
          </cell>
          <cell r="H49">
            <v>35</v>
          </cell>
          <cell r="I49">
            <v>36</v>
          </cell>
          <cell r="J49">
            <v>0</v>
          </cell>
          <cell r="K49">
            <v>29</v>
          </cell>
          <cell r="L49">
            <v>34</v>
          </cell>
          <cell r="M49">
            <v>34</v>
          </cell>
          <cell r="N49">
            <v>36</v>
          </cell>
          <cell r="O49">
            <v>35</v>
          </cell>
          <cell r="P49">
            <v>35</v>
          </cell>
          <cell r="Q49">
            <v>44</v>
          </cell>
          <cell r="R49">
            <v>0</v>
          </cell>
          <cell r="S49">
            <v>26</v>
          </cell>
          <cell r="T49">
            <v>0</v>
          </cell>
          <cell r="U49">
            <v>30</v>
          </cell>
          <cell r="V49">
            <v>38</v>
          </cell>
          <cell r="W49">
            <v>26</v>
          </cell>
          <cell r="X49">
            <v>0</v>
          </cell>
          <cell r="Y49">
            <v>0</v>
          </cell>
          <cell r="Z49">
            <v>0</v>
          </cell>
          <cell r="AA49">
            <v>33</v>
          </cell>
          <cell r="AB49">
            <v>32</v>
          </cell>
          <cell r="AC49">
            <v>30</v>
          </cell>
          <cell r="AD49">
            <v>31</v>
          </cell>
          <cell r="AE49">
            <v>31</v>
          </cell>
          <cell r="AF49">
            <v>40</v>
          </cell>
          <cell r="AG49">
            <v>23</v>
          </cell>
          <cell r="AH49">
            <v>32</v>
          </cell>
          <cell r="AI49">
            <v>34</v>
          </cell>
          <cell r="AJ49">
            <v>25</v>
          </cell>
          <cell r="AK49">
            <v>40</v>
          </cell>
          <cell r="AL49">
            <v>25</v>
          </cell>
          <cell r="AM49">
            <v>22</v>
          </cell>
          <cell r="AN49">
            <v>45</v>
          </cell>
          <cell r="AO49">
            <v>32</v>
          </cell>
          <cell r="AP49">
            <v>37</v>
          </cell>
          <cell r="AQ49">
            <v>39</v>
          </cell>
          <cell r="AR49">
            <v>28</v>
          </cell>
          <cell r="AS49">
            <v>32</v>
          </cell>
          <cell r="AT49">
            <v>35</v>
          </cell>
          <cell r="AU49">
            <v>36</v>
          </cell>
          <cell r="AV49">
            <v>0</v>
          </cell>
          <cell r="AW49">
            <v>29</v>
          </cell>
          <cell r="AX49">
            <v>34</v>
          </cell>
          <cell r="AY49">
            <v>34</v>
          </cell>
          <cell r="AZ49">
            <v>36</v>
          </cell>
          <cell r="BA49">
            <v>35</v>
          </cell>
          <cell r="BB49">
            <v>35</v>
          </cell>
          <cell r="BC49">
            <v>44</v>
          </cell>
          <cell r="BD49">
            <v>0</v>
          </cell>
          <cell r="BE49">
            <v>26</v>
          </cell>
          <cell r="BF49">
            <v>0</v>
          </cell>
          <cell r="BG49">
            <v>30</v>
          </cell>
          <cell r="BH49">
            <v>38</v>
          </cell>
          <cell r="BI49">
            <v>26</v>
          </cell>
          <cell r="BJ49">
            <v>0</v>
          </cell>
          <cell r="BK49">
            <v>0</v>
          </cell>
          <cell r="BL49">
            <v>0</v>
          </cell>
          <cell r="BM49">
            <v>33</v>
          </cell>
          <cell r="BN49">
            <v>32</v>
          </cell>
          <cell r="BO49">
            <v>30</v>
          </cell>
          <cell r="BP49">
            <v>31</v>
          </cell>
          <cell r="BQ49">
            <v>31</v>
          </cell>
          <cell r="BR49">
            <v>40</v>
          </cell>
          <cell r="BS49">
            <v>23</v>
          </cell>
          <cell r="BT49">
            <v>32</v>
          </cell>
          <cell r="BU49">
            <v>34</v>
          </cell>
          <cell r="BV49">
            <v>25</v>
          </cell>
          <cell r="BW49">
            <v>40</v>
          </cell>
          <cell r="BX49">
            <v>25</v>
          </cell>
          <cell r="BY49">
            <v>22</v>
          </cell>
          <cell r="BZ49">
            <v>45</v>
          </cell>
          <cell r="CA49">
            <v>32</v>
          </cell>
        </row>
        <row r="50">
          <cell r="A50">
            <v>92356</v>
          </cell>
          <cell r="B50" t="str">
            <v>LIA FIRLIANA</v>
          </cell>
          <cell r="C50">
            <v>30</v>
          </cell>
          <cell r="D50">
            <v>33</v>
          </cell>
          <cell r="E50">
            <v>0</v>
          </cell>
          <cell r="F50">
            <v>33</v>
          </cell>
          <cell r="G50">
            <v>28</v>
          </cell>
          <cell r="H50">
            <v>0</v>
          </cell>
          <cell r="I50">
            <v>27</v>
          </cell>
          <cell r="J50">
            <v>23</v>
          </cell>
          <cell r="K50">
            <v>0</v>
          </cell>
          <cell r="L50">
            <v>25</v>
          </cell>
          <cell r="M50">
            <v>20</v>
          </cell>
          <cell r="N50">
            <v>0</v>
          </cell>
          <cell r="O50">
            <v>30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27</v>
          </cell>
          <cell r="V50">
            <v>0</v>
          </cell>
          <cell r="W50">
            <v>0</v>
          </cell>
          <cell r="X50">
            <v>31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26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30</v>
          </cell>
          <cell r="AP50">
            <v>33</v>
          </cell>
          <cell r="AQ50">
            <v>0</v>
          </cell>
          <cell r="AR50">
            <v>33</v>
          </cell>
          <cell r="AS50">
            <v>28</v>
          </cell>
          <cell r="AT50">
            <v>0</v>
          </cell>
          <cell r="AU50">
            <v>27</v>
          </cell>
          <cell r="AV50">
            <v>23</v>
          </cell>
          <cell r="AW50">
            <v>0</v>
          </cell>
          <cell r="AX50">
            <v>25</v>
          </cell>
          <cell r="AY50">
            <v>20</v>
          </cell>
          <cell r="AZ50">
            <v>0</v>
          </cell>
          <cell r="BA50">
            <v>30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27</v>
          </cell>
          <cell r="BH50">
            <v>0</v>
          </cell>
          <cell r="BI50">
            <v>0</v>
          </cell>
          <cell r="BJ50">
            <v>31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26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12</v>
          </cell>
        </row>
        <row r="51">
          <cell r="A51" t="str">
            <v>A0137</v>
          </cell>
          <cell r="B51" t="str">
            <v>DHIAN KARUNIA</v>
          </cell>
          <cell r="C51">
            <v>31</v>
          </cell>
          <cell r="D51">
            <v>33</v>
          </cell>
          <cell r="E51">
            <v>0</v>
          </cell>
          <cell r="F51">
            <v>34</v>
          </cell>
          <cell r="G51">
            <v>30</v>
          </cell>
          <cell r="H51">
            <v>0</v>
          </cell>
          <cell r="I51">
            <v>30</v>
          </cell>
          <cell r="J51">
            <v>29</v>
          </cell>
          <cell r="K51">
            <v>0</v>
          </cell>
          <cell r="L51">
            <v>30</v>
          </cell>
          <cell r="M51">
            <v>26</v>
          </cell>
          <cell r="N51">
            <v>0</v>
          </cell>
          <cell r="O51">
            <v>0</v>
          </cell>
          <cell r="P51">
            <v>30</v>
          </cell>
          <cell r="Q51">
            <v>0</v>
          </cell>
          <cell r="R51">
            <v>0</v>
          </cell>
          <cell r="S51">
            <v>21</v>
          </cell>
          <cell r="T51">
            <v>0</v>
          </cell>
          <cell r="U51">
            <v>30</v>
          </cell>
          <cell r="V51">
            <v>25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30</v>
          </cell>
          <cell r="AB51">
            <v>0</v>
          </cell>
          <cell r="AC51">
            <v>0</v>
          </cell>
          <cell r="AD51">
            <v>0</v>
          </cell>
          <cell r="AE51">
            <v>29</v>
          </cell>
          <cell r="AF51">
            <v>0</v>
          </cell>
          <cell r="AG51">
            <v>24</v>
          </cell>
          <cell r="AH51">
            <v>0</v>
          </cell>
          <cell r="AI51">
            <v>31</v>
          </cell>
          <cell r="AJ51">
            <v>27</v>
          </cell>
          <cell r="AK51">
            <v>0</v>
          </cell>
          <cell r="AL51">
            <v>25</v>
          </cell>
          <cell r="AM51">
            <v>0</v>
          </cell>
          <cell r="AN51">
            <v>0</v>
          </cell>
          <cell r="AO51">
            <v>31</v>
          </cell>
          <cell r="AP51">
            <v>33</v>
          </cell>
          <cell r="AQ51">
            <v>0</v>
          </cell>
          <cell r="AR51">
            <v>34</v>
          </cell>
          <cell r="AS51">
            <v>30</v>
          </cell>
          <cell r="AT51">
            <v>0</v>
          </cell>
          <cell r="AU51">
            <v>30</v>
          </cell>
          <cell r="AV51">
            <v>29</v>
          </cell>
          <cell r="AW51">
            <v>0</v>
          </cell>
          <cell r="AX51">
            <v>30</v>
          </cell>
          <cell r="AY51">
            <v>26</v>
          </cell>
          <cell r="AZ51">
            <v>0</v>
          </cell>
          <cell r="BA51">
            <v>0</v>
          </cell>
          <cell r="BB51">
            <v>30</v>
          </cell>
          <cell r="BC51">
            <v>0</v>
          </cell>
          <cell r="BD51">
            <v>0</v>
          </cell>
          <cell r="BE51">
            <v>21</v>
          </cell>
          <cell r="BF51">
            <v>0</v>
          </cell>
          <cell r="BG51">
            <v>30</v>
          </cell>
          <cell r="BH51">
            <v>25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30</v>
          </cell>
          <cell r="BN51">
            <v>0</v>
          </cell>
          <cell r="BO51">
            <v>0</v>
          </cell>
          <cell r="BP51">
            <v>0</v>
          </cell>
          <cell r="BQ51">
            <v>29</v>
          </cell>
          <cell r="BR51">
            <v>0</v>
          </cell>
          <cell r="BS51">
            <v>24</v>
          </cell>
          <cell r="BT51">
            <v>0</v>
          </cell>
          <cell r="BU51">
            <v>31</v>
          </cell>
          <cell r="BV51">
            <v>27</v>
          </cell>
          <cell r="BW51">
            <v>0</v>
          </cell>
          <cell r="BX51">
            <v>25</v>
          </cell>
          <cell r="BY51">
            <v>0</v>
          </cell>
          <cell r="BZ51">
            <v>0</v>
          </cell>
          <cell r="CA51">
            <v>18</v>
          </cell>
        </row>
        <row r="52">
          <cell r="A52" t="str">
            <v>A2289</v>
          </cell>
          <cell r="B52" t="str">
            <v>FIJAR SINTATA</v>
          </cell>
          <cell r="C52">
            <v>12</v>
          </cell>
          <cell r="D52">
            <v>0</v>
          </cell>
          <cell r="E52">
            <v>0</v>
          </cell>
          <cell r="F52">
            <v>14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12</v>
          </cell>
          <cell r="AP52">
            <v>0</v>
          </cell>
          <cell r="AQ52">
            <v>0</v>
          </cell>
          <cell r="AR52">
            <v>14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2</v>
          </cell>
        </row>
        <row r="53">
          <cell r="A53" t="str">
            <v>A2447</v>
          </cell>
          <cell r="B53" t="str">
            <v>SUFYAN HANIF ABYAN</v>
          </cell>
          <cell r="C53">
            <v>0</v>
          </cell>
          <cell r="D53">
            <v>34</v>
          </cell>
          <cell r="E53">
            <v>33</v>
          </cell>
          <cell r="F53">
            <v>0</v>
          </cell>
          <cell r="G53">
            <v>34</v>
          </cell>
          <cell r="H53">
            <v>30</v>
          </cell>
          <cell r="I53">
            <v>0</v>
          </cell>
          <cell r="J53">
            <v>27</v>
          </cell>
          <cell r="K53">
            <v>26</v>
          </cell>
          <cell r="L53">
            <v>0</v>
          </cell>
          <cell r="M53">
            <v>33</v>
          </cell>
          <cell r="N53">
            <v>31</v>
          </cell>
          <cell r="O53">
            <v>0</v>
          </cell>
          <cell r="P53">
            <v>33</v>
          </cell>
          <cell r="Q53">
            <v>38</v>
          </cell>
          <cell r="R53">
            <v>0</v>
          </cell>
          <cell r="S53">
            <v>26</v>
          </cell>
          <cell r="T53">
            <v>0</v>
          </cell>
          <cell r="U53">
            <v>0</v>
          </cell>
          <cell r="V53">
            <v>31</v>
          </cell>
          <cell r="W53">
            <v>26</v>
          </cell>
          <cell r="X53">
            <v>0</v>
          </cell>
          <cell r="Y53">
            <v>37</v>
          </cell>
          <cell r="Z53">
            <v>32</v>
          </cell>
          <cell r="AA53">
            <v>0</v>
          </cell>
          <cell r="AB53">
            <v>25</v>
          </cell>
          <cell r="AC53">
            <v>21</v>
          </cell>
          <cell r="AD53">
            <v>0</v>
          </cell>
          <cell r="AE53">
            <v>26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34</v>
          </cell>
          <cell r="AQ53">
            <v>33</v>
          </cell>
          <cell r="AR53">
            <v>0</v>
          </cell>
          <cell r="AS53">
            <v>34</v>
          </cell>
          <cell r="AT53">
            <v>30</v>
          </cell>
          <cell r="AU53">
            <v>0</v>
          </cell>
          <cell r="AV53">
            <v>27</v>
          </cell>
          <cell r="AW53">
            <v>26</v>
          </cell>
          <cell r="AX53">
            <v>0</v>
          </cell>
          <cell r="AY53">
            <v>33</v>
          </cell>
          <cell r="AZ53">
            <v>31</v>
          </cell>
          <cell r="BA53">
            <v>0</v>
          </cell>
          <cell r="BB53">
            <v>33</v>
          </cell>
          <cell r="BC53">
            <v>38</v>
          </cell>
          <cell r="BD53">
            <v>0</v>
          </cell>
          <cell r="BE53">
            <v>26</v>
          </cell>
          <cell r="BF53">
            <v>0</v>
          </cell>
          <cell r="BG53">
            <v>0</v>
          </cell>
          <cell r="BH53">
            <v>31</v>
          </cell>
          <cell r="BI53">
            <v>26</v>
          </cell>
          <cell r="BJ53">
            <v>0</v>
          </cell>
          <cell r="BK53">
            <v>37</v>
          </cell>
          <cell r="BL53">
            <v>32</v>
          </cell>
          <cell r="BM53">
            <v>0</v>
          </cell>
          <cell r="BN53">
            <v>25</v>
          </cell>
          <cell r="BO53">
            <v>21</v>
          </cell>
          <cell r="BP53">
            <v>0</v>
          </cell>
          <cell r="BQ53">
            <v>26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18</v>
          </cell>
        </row>
        <row r="54">
          <cell r="A54" t="str">
            <v>A2356</v>
          </cell>
          <cell r="B54" t="str">
            <v>ANTONIA ANDRIANI</v>
          </cell>
          <cell r="C54">
            <v>0</v>
          </cell>
          <cell r="D54">
            <v>27</v>
          </cell>
          <cell r="E54">
            <v>26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23</v>
          </cell>
          <cell r="K54">
            <v>24</v>
          </cell>
          <cell r="L54">
            <v>28</v>
          </cell>
          <cell r="M54">
            <v>21</v>
          </cell>
          <cell r="N54">
            <v>0</v>
          </cell>
          <cell r="O54">
            <v>0</v>
          </cell>
          <cell r="P54">
            <v>24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27</v>
          </cell>
          <cell r="AQ54">
            <v>26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23</v>
          </cell>
          <cell r="AW54">
            <v>24</v>
          </cell>
          <cell r="AX54">
            <v>28</v>
          </cell>
          <cell r="AY54">
            <v>21</v>
          </cell>
          <cell r="AZ54">
            <v>0</v>
          </cell>
          <cell r="BA54">
            <v>0</v>
          </cell>
          <cell r="BB54">
            <v>24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7</v>
          </cell>
        </row>
        <row r="55">
          <cell r="A55" t="str">
            <v>A2749</v>
          </cell>
          <cell r="B55" t="str">
            <v>LATIFAH DYAH AYU PRAWISTI</v>
          </cell>
          <cell r="C55">
            <v>12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12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1</v>
          </cell>
        </row>
        <row r="56">
          <cell r="A56" t="str">
            <v>A0092</v>
          </cell>
          <cell r="B56" t="str">
            <v>REGINA ESTHER JAYA HANIKO</v>
          </cell>
          <cell r="C56">
            <v>30</v>
          </cell>
          <cell r="D56">
            <v>36</v>
          </cell>
          <cell r="E56">
            <v>0</v>
          </cell>
          <cell r="F56">
            <v>31</v>
          </cell>
          <cell r="G56">
            <v>28</v>
          </cell>
          <cell r="H56">
            <v>0</v>
          </cell>
          <cell r="I56">
            <v>22</v>
          </cell>
          <cell r="J56">
            <v>24</v>
          </cell>
          <cell r="K56">
            <v>0</v>
          </cell>
          <cell r="L56">
            <v>25</v>
          </cell>
          <cell r="M56">
            <v>17</v>
          </cell>
          <cell r="N56">
            <v>0</v>
          </cell>
          <cell r="O56">
            <v>21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28</v>
          </cell>
          <cell r="V56">
            <v>18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28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30</v>
          </cell>
          <cell r="AP56">
            <v>36</v>
          </cell>
          <cell r="AQ56">
            <v>0</v>
          </cell>
          <cell r="AR56">
            <v>31</v>
          </cell>
          <cell r="AS56">
            <v>28</v>
          </cell>
          <cell r="AT56">
            <v>0</v>
          </cell>
          <cell r="AU56">
            <v>22</v>
          </cell>
          <cell r="AV56">
            <v>24</v>
          </cell>
          <cell r="AW56">
            <v>0</v>
          </cell>
          <cell r="AX56">
            <v>25</v>
          </cell>
          <cell r="AY56">
            <v>17</v>
          </cell>
          <cell r="AZ56">
            <v>0</v>
          </cell>
          <cell r="BA56">
            <v>21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28</v>
          </cell>
          <cell r="BH56">
            <v>18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28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12</v>
          </cell>
        </row>
        <row r="57">
          <cell r="A57">
            <v>92696</v>
          </cell>
          <cell r="B57" t="str">
            <v>TRIXIE AZARINE AMBARRINI</v>
          </cell>
          <cell r="C57">
            <v>26</v>
          </cell>
          <cell r="D57">
            <v>0</v>
          </cell>
          <cell r="E57">
            <v>0</v>
          </cell>
          <cell r="F57">
            <v>24</v>
          </cell>
          <cell r="G57">
            <v>24</v>
          </cell>
          <cell r="H57">
            <v>0</v>
          </cell>
          <cell r="I57">
            <v>26</v>
          </cell>
          <cell r="J57">
            <v>24</v>
          </cell>
          <cell r="K57">
            <v>0</v>
          </cell>
          <cell r="L57">
            <v>26</v>
          </cell>
          <cell r="M57">
            <v>22</v>
          </cell>
          <cell r="N57">
            <v>24</v>
          </cell>
          <cell r="O57">
            <v>23</v>
          </cell>
          <cell r="P57">
            <v>0</v>
          </cell>
          <cell r="Q57">
            <v>0</v>
          </cell>
          <cell r="R57">
            <v>0</v>
          </cell>
          <cell r="S57">
            <v>18</v>
          </cell>
          <cell r="T57">
            <v>24</v>
          </cell>
          <cell r="U57">
            <v>20</v>
          </cell>
          <cell r="V57">
            <v>22</v>
          </cell>
          <cell r="W57">
            <v>21</v>
          </cell>
          <cell r="X57">
            <v>31</v>
          </cell>
          <cell r="Y57">
            <v>0</v>
          </cell>
          <cell r="Z57">
            <v>0</v>
          </cell>
          <cell r="AA57">
            <v>24</v>
          </cell>
          <cell r="AB57">
            <v>21</v>
          </cell>
          <cell r="AC57">
            <v>0</v>
          </cell>
          <cell r="AD57">
            <v>22</v>
          </cell>
          <cell r="AE57">
            <v>23</v>
          </cell>
          <cell r="AF57">
            <v>0</v>
          </cell>
          <cell r="AG57">
            <v>26</v>
          </cell>
          <cell r="AH57">
            <v>22</v>
          </cell>
          <cell r="AI57">
            <v>26</v>
          </cell>
          <cell r="AJ57">
            <v>26</v>
          </cell>
          <cell r="AK57">
            <v>0</v>
          </cell>
          <cell r="AL57">
            <v>27</v>
          </cell>
          <cell r="AM57">
            <v>24</v>
          </cell>
          <cell r="AN57">
            <v>0</v>
          </cell>
          <cell r="AO57">
            <v>26</v>
          </cell>
          <cell r="AP57">
            <v>0</v>
          </cell>
          <cell r="AQ57">
            <v>0</v>
          </cell>
          <cell r="AR57">
            <v>24</v>
          </cell>
          <cell r="AS57">
            <v>24</v>
          </cell>
          <cell r="AT57">
            <v>0</v>
          </cell>
          <cell r="AU57">
            <v>26</v>
          </cell>
          <cell r="AV57">
            <v>24</v>
          </cell>
          <cell r="AW57">
            <v>0</v>
          </cell>
          <cell r="AX57">
            <v>26</v>
          </cell>
          <cell r="AY57">
            <v>22</v>
          </cell>
          <cell r="AZ57">
            <v>24</v>
          </cell>
          <cell r="BA57">
            <v>23</v>
          </cell>
          <cell r="BB57">
            <v>0</v>
          </cell>
          <cell r="BC57">
            <v>0</v>
          </cell>
          <cell r="BD57">
            <v>0</v>
          </cell>
          <cell r="BE57">
            <v>18</v>
          </cell>
          <cell r="BF57">
            <v>24</v>
          </cell>
          <cell r="BG57">
            <v>20</v>
          </cell>
          <cell r="BH57">
            <v>22</v>
          </cell>
          <cell r="BI57">
            <v>21</v>
          </cell>
          <cell r="BJ57">
            <v>31</v>
          </cell>
          <cell r="BK57">
            <v>0</v>
          </cell>
          <cell r="BL57">
            <v>0</v>
          </cell>
          <cell r="BM57">
            <v>24</v>
          </cell>
          <cell r="BN57">
            <v>21</v>
          </cell>
          <cell r="BO57">
            <v>0</v>
          </cell>
          <cell r="BP57">
            <v>22</v>
          </cell>
          <cell r="BQ57">
            <v>23</v>
          </cell>
          <cell r="BR57">
            <v>0</v>
          </cell>
          <cell r="BS57">
            <v>26</v>
          </cell>
          <cell r="BT57">
            <v>22</v>
          </cell>
          <cell r="BU57">
            <v>26</v>
          </cell>
          <cell r="BV57">
            <v>26</v>
          </cell>
          <cell r="BW57">
            <v>0</v>
          </cell>
          <cell r="BX57">
            <v>27</v>
          </cell>
          <cell r="BY57">
            <v>24</v>
          </cell>
          <cell r="BZ57">
            <v>0</v>
          </cell>
          <cell r="CA57">
            <v>25</v>
          </cell>
        </row>
        <row r="58">
          <cell r="A58" t="str">
            <v>A3921</v>
          </cell>
          <cell r="B58" t="str">
            <v>NIMAS SURI MARTIANA</v>
          </cell>
          <cell r="C58">
            <v>27</v>
          </cell>
          <cell r="D58">
            <v>24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</v>
          </cell>
          <cell r="M58">
            <v>21</v>
          </cell>
          <cell r="N58">
            <v>0</v>
          </cell>
          <cell r="O58">
            <v>22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25</v>
          </cell>
          <cell r="V58">
            <v>24</v>
          </cell>
          <cell r="W58">
            <v>0</v>
          </cell>
          <cell r="X58">
            <v>26</v>
          </cell>
          <cell r="Y58">
            <v>26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22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25</v>
          </cell>
          <cell r="AM58">
            <v>23</v>
          </cell>
          <cell r="AN58">
            <v>0</v>
          </cell>
          <cell r="AO58">
            <v>27</v>
          </cell>
          <cell r="AP58">
            <v>24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26</v>
          </cell>
          <cell r="AY58">
            <v>21</v>
          </cell>
          <cell r="AZ58">
            <v>0</v>
          </cell>
          <cell r="BA58">
            <v>22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25</v>
          </cell>
          <cell r="BH58">
            <v>24</v>
          </cell>
          <cell r="BI58">
            <v>0</v>
          </cell>
          <cell r="BJ58">
            <v>26</v>
          </cell>
          <cell r="BK58">
            <v>26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22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25</v>
          </cell>
          <cell r="BY58">
            <v>23</v>
          </cell>
          <cell r="BZ58">
            <v>0</v>
          </cell>
          <cell r="CA58">
            <v>12</v>
          </cell>
        </row>
        <row r="59">
          <cell r="A59">
            <v>90625</v>
          </cell>
          <cell r="B59" t="str">
            <v>ARIF AHMAD NUGROHO</v>
          </cell>
          <cell r="C59">
            <v>0</v>
          </cell>
          <cell r="D59">
            <v>30</v>
          </cell>
          <cell r="E59">
            <v>0</v>
          </cell>
          <cell r="F59">
            <v>24</v>
          </cell>
          <cell r="G59">
            <v>22</v>
          </cell>
          <cell r="H59">
            <v>0</v>
          </cell>
          <cell r="I59">
            <v>25</v>
          </cell>
          <cell r="J59">
            <v>23</v>
          </cell>
          <cell r="K59">
            <v>0</v>
          </cell>
          <cell r="L59">
            <v>22</v>
          </cell>
          <cell r="M59">
            <v>22</v>
          </cell>
          <cell r="N59">
            <v>0</v>
          </cell>
          <cell r="O59">
            <v>25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20</v>
          </cell>
          <cell r="V59">
            <v>0</v>
          </cell>
          <cell r="W59">
            <v>0</v>
          </cell>
          <cell r="X59">
            <v>26</v>
          </cell>
          <cell r="Y59">
            <v>23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22</v>
          </cell>
          <cell r="AE59">
            <v>0</v>
          </cell>
          <cell r="AF59">
            <v>0</v>
          </cell>
          <cell r="AG59">
            <v>22</v>
          </cell>
          <cell r="AH59">
            <v>0</v>
          </cell>
          <cell r="AI59">
            <v>23</v>
          </cell>
          <cell r="AJ59">
            <v>0</v>
          </cell>
          <cell r="AK59">
            <v>0</v>
          </cell>
          <cell r="AL59">
            <v>20</v>
          </cell>
          <cell r="AM59">
            <v>0</v>
          </cell>
          <cell r="AN59">
            <v>0</v>
          </cell>
          <cell r="AO59">
            <v>0</v>
          </cell>
          <cell r="AP59">
            <v>30</v>
          </cell>
          <cell r="AQ59">
            <v>0</v>
          </cell>
          <cell r="AR59">
            <v>24</v>
          </cell>
          <cell r="AS59">
            <v>22</v>
          </cell>
          <cell r="AT59">
            <v>0</v>
          </cell>
          <cell r="AU59">
            <v>25</v>
          </cell>
          <cell r="AV59">
            <v>23</v>
          </cell>
          <cell r="AW59">
            <v>0</v>
          </cell>
          <cell r="AX59">
            <v>22</v>
          </cell>
          <cell r="AY59">
            <v>22</v>
          </cell>
          <cell r="AZ59">
            <v>0</v>
          </cell>
          <cell r="BA59">
            <v>25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20</v>
          </cell>
          <cell r="BH59">
            <v>0</v>
          </cell>
          <cell r="BI59">
            <v>0</v>
          </cell>
          <cell r="BJ59">
            <v>26</v>
          </cell>
          <cell r="BK59">
            <v>23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22</v>
          </cell>
          <cell r="BQ59">
            <v>0</v>
          </cell>
          <cell r="BR59">
            <v>0</v>
          </cell>
          <cell r="BS59">
            <v>22</v>
          </cell>
          <cell r="BT59">
            <v>0</v>
          </cell>
          <cell r="BU59">
            <v>23</v>
          </cell>
          <cell r="BV59">
            <v>0</v>
          </cell>
          <cell r="BW59">
            <v>0</v>
          </cell>
          <cell r="BX59">
            <v>20</v>
          </cell>
          <cell r="BY59">
            <v>0</v>
          </cell>
          <cell r="BZ59">
            <v>0</v>
          </cell>
          <cell r="CA59">
            <v>15</v>
          </cell>
        </row>
        <row r="60">
          <cell r="A60">
            <v>92132</v>
          </cell>
          <cell r="B60" t="str">
            <v>RIMA FAUZIAH</v>
          </cell>
          <cell r="C60">
            <v>0</v>
          </cell>
          <cell r="D60">
            <v>39</v>
          </cell>
          <cell r="E60">
            <v>0</v>
          </cell>
          <cell r="F60">
            <v>25</v>
          </cell>
          <cell r="G60">
            <v>31</v>
          </cell>
          <cell r="H60">
            <v>0</v>
          </cell>
          <cell r="I60">
            <v>28</v>
          </cell>
          <cell r="J60">
            <v>29</v>
          </cell>
          <cell r="K60">
            <v>0</v>
          </cell>
          <cell r="L60">
            <v>28</v>
          </cell>
          <cell r="M60">
            <v>27</v>
          </cell>
          <cell r="N60">
            <v>0</v>
          </cell>
          <cell r="O60">
            <v>31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35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30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39</v>
          </cell>
          <cell r="AQ60">
            <v>0</v>
          </cell>
          <cell r="AR60">
            <v>25</v>
          </cell>
          <cell r="AS60">
            <v>31</v>
          </cell>
          <cell r="AT60">
            <v>0</v>
          </cell>
          <cell r="AU60">
            <v>28</v>
          </cell>
          <cell r="AV60">
            <v>29</v>
          </cell>
          <cell r="AW60">
            <v>0</v>
          </cell>
          <cell r="AX60">
            <v>28</v>
          </cell>
          <cell r="AY60">
            <v>27</v>
          </cell>
          <cell r="AZ60">
            <v>0</v>
          </cell>
          <cell r="BA60">
            <v>31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35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30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10</v>
          </cell>
        </row>
        <row r="61">
          <cell r="A61">
            <v>92428</v>
          </cell>
          <cell r="B61" t="str">
            <v>MARCEL BELMIRO</v>
          </cell>
          <cell r="C61">
            <v>37</v>
          </cell>
          <cell r="D61">
            <v>35</v>
          </cell>
          <cell r="E61">
            <v>32</v>
          </cell>
          <cell r="F61">
            <v>30</v>
          </cell>
          <cell r="G61">
            <v>31</v>
          </cell>
          <cell r="H61">
            <v>0</v>
          </cell>
          <cell r="I61">
            <v>30</v>
          </cell>
          <cell r="J61">
            <v>27</v>
          </cell>
          <cell r="K61">
            <v>0</v>
          </cell>
          <cell r="L61">
            <v>31</v>
          </cell>
          <cell r="M61">
            <v>29</v>
          </cell>
          <cell r="N61">
            <v>33</v>
          </cell>
          <cell r="O61">
            <v>34</v>
          </cell>
          <cell r="P61">
            <v>0</v>
          </cell>
          <cell r="Q61">
            <v>0</v>
          </cell>
          <cell r="R61">
            <v>0</v>
          </cell>
          <cell r="S61">
            <v>17</v>
          </cell>
          <cell r="T61">
            <v>0</v>
          </cell>
          <cell r="U61">
            <v>30</v>
          </cell>
          <cell r="V61">
            <v>34</v>
          </cell>
          <cell r="W61">
            <v>0</v>
          </cell>
          <cell r="X61">
            <v>31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37</v>
          </cell>
          <cell r="AP61">
            <v>35</v>
          </cell>
          <cell r="AQ61">
            <v>32</v>
          </cell>
          <cell r="AR61">
            <v>30</v>
          </cell>
          <cell r="AS61">
            <v>31</v>
          </cell>
          <cell r="AT61">
            <v>0</v>
          </cell>
          <cell r="AU61">
            <v>30</v>
          </cell>
          <cell r="AV61">
            <v>27</v>
          </cell>
          <cell r="AW61">
            <v>0</v>
          </cell>
          <cell r="AX61">
            <v>31</v>
          </cell>
          <cell r="AY61">
            <v>29</v>
          </cell>
          <cell r="AZ61">
            <v>33</v>
          </cell>
          <cell r="BA61">
            <v>34</v>
          </cell>
          <cell r="BB61">
            <v>0</v>
          </cell>
          <cell r="BC61">
            <v>0</v>
          </cell>
          <cell r="BD61">
            <v>0</v>
          </cell>
          <cell r="BE61">
            <v>17</v>
          </cell>
          <cell r="BF61">
            <v>0</v>
          </cell>
          <cell r="BG61">
            <v>30</v>
          </cell>
          <cell r="BH61">
            <v>34</v>
          </cell>
          <cell r="BI61">
            <v>0</v>
          </cell>
          <cell r="BJ61">
            <v>31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15</v>
          </cell>
        </row>
        <row r="62">
          <cell r="A62">
            <v>92430</v>
          </cell>
          <cell r="B62" t="str">
            <v>GRACIA KITHARA MUSICA GERALDIA</v>
          </cell>
          <cell r="C62">
            <v>25</v>
          </cell>
          <cell r="D62">
            <v>25</v>
          </cell>
          <cell r="E62">
            <v>24</v>
          </cell>
          <cell r="F62">
            <v>28</v>
          </cell>
          <cell r="G62">
            <v>24</v>
          </cell>
          <cell r="H62">
            <v>0</v>
          </cell>
          <cell r="I62">
            <v>24</v>
          </cell>
          <cell r="J62">
            <v>23</v>
          </cell>
          <cell r="K62">
            <v>0</v>
          </cell>
          <cell r="L62">
            <v>22</v>
          </cell>
          <cell r="M62">
            <v>25</v>
          </cell>
          <cell r="N62">
            <v>22</v>
          </cell>
          <cell r="O62">
            <v>24</v>
          </cell>
          <cell r="P62">
            <v>0</v>
          </cell>
          <cell r="Q62">
            <v>0</v>
          </cell>
          <cell r="R62">
            <v>0</v>
          </cell>
          <cell r="S62">
            <v>15</v>
          </cell>
          <cell r="T62">
            <v>0</v>
          </cell>
          <cell r="U62">
            <v>24</v>
          </cell>
          <cell r="V62">
            <v>21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25</v>
          </cell>
          <cell r="AP62">
            <v>25</v>
          </cell>
          <cell r="AQ62">
            <v>24</v>
          </cell>
          <cell r="AR62">
            <v>28</v>
          </cell>
          <cell r="AS62">
            <v>24</v>
          </cell>
          <cell r="AT62">
            <v>0</v>
          </cell>
          <cell r="AU62">
            <v>24</v>
          </cell>
          <cell r="AV62">
            <v>23</v>
          </cell>
          <cell r="AW62">
            <v>0</v>
          </cell>
          <cell r="AX62">
            <v>22</v>
          </cell>
          <cell r="AY62">
            <v>25</v>
          </cell>
          <cell r="AZ62">
            <v>22</v>
          </cell>
          <cell r="BA62">
            <v>24</v>
          </cell>
          <cell r="BB62">
            <v>0</v>
          </cell>
          <cell r="BC62">
            <v>0</v>
          </cell>
          <cell r="BD62">
            <v>0</v>
          </cell>
          <cell r="BE62">
            <v>15</v>
          </cell>
          <cell r="BF62">
            <v>0</v>
          </cell>
          <cell r="BG62">
            <v>24</v>
          </cell>
          <cell r="BH62">
            <v>21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14</v>
          </cell>
        </row>
        <row r="63">
          <cell r="A63">
            <v>92594</v>
          </cell>
          <cell r="B63" t="str">
            <v>BRYAN JULIANO IMANTAKA</v>
          </cell>
          <cell r="C63">
            <v>36</v>
          </cell>
          <cell r="D63">
            <v>43</v>
          </cell>
          <cell r="E63">
            <v>0</v>
          </cell>
          <cell r="F63">
            <v>35</v>
          </cell>
          <cell r="G63">
            <v>31</v>
          </cell>
          <cell r="H63">
            <v>0</v>
          </cell>
          <cell r="I63">
            <v>33</v>
          </cell>
          <cell r="J63">
            <v>27</v>
          </cell>
          <cell r="K63">
            <v>0</v>
          </cell>
          <cell r="L63">
            <v>28</v>
          </cell>
          <cell r="M63">
            <v>30</v>
          </cell>
          <cell r="N63">
            <v>0</v>
          </cell>
          <cell r="O63">
            <v>33</v>
          </cell>
          <cell r="P63">
            <v>0</v>
          </cell>
          <cell r="Q63">
            <v>0</v>
          </cell>
          <cell r="R63">
            <v>0</v>
          </cell>
          <cell r="S63">
            <v>21</v>
          </cell>
          <cell r="T63">
            <v>26</v>
          </cell>
          <cell r="U63">
            <v>30</v>
          </cell>
          <cell r="V63">
            <v>32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35</v>
          </cell>
          <cell r="AB63">
            <v>28</v>
          </cell>
          <cell r="AC63">
            <v>0</v>
          </cell>
          <cell r="AD63">
            <v>35</v>
          </cell>
          <cell r="AE63">
            <v>25</v>
          </cell>
          <cell r="AF63">
            <v>0</v>
          </cell>
          <cell r="AG63">
            <v>32</v>
          </cell>
          <cell r="AH63">
            <v>31</v>
          </cell>
          <cell r="AI63">
            <v>34</v>
          </cell>
          <cell r="AJ63">
            <v>33</v>
          </cell>
          <cell r="AK63">
            <v>0</v>
          </cell>
          <cell r="AL63">
            <v>30</v>
          </cell>
          <cell r="AM63">
            <v>34</v>
          </cell>
          <cell r="AN63">
            <v>0</v>
          </cell>
          <cell r="AO63">
            <v>36</v>
          </cell>
          <cell r="AP63">
            <v>43</v>
          </cell>
          <cell r="AQ63">
            <v>0</v>
          </cell>
          <cell r="AR63">
            <v>35</v>
          </cell>
          <cell r="AS63">
            <v>31</v>
          </cell>
          <cell r="AT63">
            <v>0</v>
          </cell>
          <cell r="AU63">
            <v>33</v>
          </cell>
          <cell r="AV63">
            <v>27</v>
          </cell>
          <cell r="AW63">
            <v>0</v>
          </cell>
          <cell r="AX63">
            <v>28</v>
          </cell>
          <cell r="AY63">
            <v>30</v>
          </cell>
          <cell r="AZ63">
            <v>0</v>
          </cell>
          <cell r="BA63">
            <v>33</v>
          </cell>
          <cell r="BB63">
            <v>0</v>
          </cell>
          <cell r="BC63">
            <v>0</v>
          </cell>
          <cell r="BD63">
            <v>0</v>
          </cell>
          <cell r="BE63">
            <v>21</v>
          </cell>
          <cell r="BF63">
            <v>26</v>
          </cell>
          <cell r="BG63">
            <v>30</v>
          </cell>
          <cell r="BH63">
            <v>32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35</v>
          </cell>
          <cell r="BN63">
            <v>28</v>
          </cell>
          <cell r="BO63">
            <v>0</v>
          </cell>
          <cell r="BP63">
            <v>35</v>
          </cell>
          <cell r="BQ63">
            <v>25</v>
          </cell>
          <cell r="BR63">
            <v>0</v>
          </cell>
          <cell r="BS63">
            <v>32</v>
          </cell>
          <cell r="BT63">
            <v>31</v>
          </cell>
          <cell r="BU63">
            <v>34</v>
          </cell>
          <cell r="BV63">
            <v>33</v>
          </cell>
          <cell r="BW63">
            <v>0</v>
          </cell>
          <cell r="BX63">
            <v>30</v>
          </cell>
          <cell r="BY63">
            <v>34</v>
          </cell>
          <cell r="BZ63">
            <v>0</v>
          </cell>
          <cell r="CA63">
            <v>23</v>
          </cell>
        </row>
        <row r="64">
          <cell r="A64" t="str">
            <v>A0155</v>
          </cell>
          <cell r="B64" t="str">
            <v>RAYMON PITERZ GODLIEB</v>
          </cell>
          <cell r="C64">
            <v>19</v>
          </cell>
          <cell r="D64">
            <v>25</v>
          </cell>
          <cell r="E64">
            <v>0</v>
          </cell>
          <cell r="F64">
            <v>21</v>
          </cell>
          <cell r="G64">
            <v>21</v>
          </cell>
          <cell r="H64">
            <v>0</v>
          </cell>
          <cell r="I64">
            <v>17</v>
          </cell>
          <cell r="J64">
            <v>16</v>
          </cell>
          <cell r="K64">
            <v>0</v>
          </cell>
          <cell r="L64">
            <v>16</v>
          </cell>
          <cell r="M64">
            <v>17</v>
          </cell>
          <cell r="N64">
            <v>0</v>
          </cell>
          <cell r="O64">
            <v>21</v>
          </cell>
          <cell r="P64">
            <v>25</v>
          </cell>
          <cell r="Q64">
            <v>20</v>
          </cell>
          <cell r="R64">
            <v>22</v>
          </cell>
          <cell r="S64">
            <v>12</v>
          </cell>
          <cell r="T64">
            <v>16</v>
          </cell>
          <cell r="U64">
            <v>21</v>
          </cell>
          <cell r="V64">
            <v>20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17</v>
          </cell>
          <cell r="AB64">
            <v>16</v>
          </cell>
          <cell r="AC64">
            <v>0</v>
          </cell>
          <cell r="AD64">
            <v>16</v>
          </cell>
          <cell r="AE64">
            <v>19</v>
          </cell>
          <cell r="AF64">
            <v>0</v>
          </cell>
          <cell r="AG64">
            <v>15</v>
          </cell>
          <cell r="AH64">
            <v>13</v>
          </cell>
          <cell r="AI64">
            <v>23</v>
          </cell>
          <cell r="AJ64">
            <v>21</v>
          </cell>
          <cell r="AK64">
            <v>0</v>
          </cell>
          <cell r="AL64">
            <v>20</v>
          </cell>
          <cell r="AM64">
            <v>16</v>
          </cell>
          <cell r="AN64">
            <v>0</v>
          </cell>
          <cell r="AO64">
            <v>19</v>
          </cell>
          <cell r="AP64">
            <v>25</v>
          </cell>
          <cell r="AQ64">
            <v>0</v>
          </cell>
          <cell r="AR64">
            <v>21</v>
          </cell>
          <cell r="AS64">
            <v>21</v>
          </cell>
          <cell r="AT64">
            <v>0</v>
          </cell>
          <cell r="AU64">
            <v>17</v>
          </cell>
          <cell r="AV64">
            <v>16</v>
          </cell>
          <cell r="AW64">
            <v>0</v>
          </cell>
          <cell r="AX64">
            <v>16</v>
          </cell>
          <cell r="AY64">
            <v>17</v>
          </cell>
          <cell r="AZ64">
            <v>0</v>
          </cell>
          <cell r="BA64">
            <v>21</v>
          </cell>
          <cell r="BB64">
            <v>25</v>
          </cell>
          <cell r="BC64">
            <v>20</v>
          </cell>
          <cell r="BD64">
            <v>22</v>
          </cell>
          <cell r="BE64">
            <v>12</v>
          </cell>
          <cell r="BF64">
            <v>16</v>
          </cell>
          <cell r="BG64">
            <v>21</v>
          </cell>
          <cell r="BH64">
            <v>20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17</v>
          </cell>
          <cell r="BN64">
            <v>16</v>
          </cell>
          <cell r="BO64">
            <v>0</v>
          </cell>
          <cell r="BP64">
            <v>16</v>
          </cell>
          <cell r="BQ64">
            <v>19</v>
          </cell>
          <cell r="BR64">
            <v>0</v>
          </cell>
          <cell r="BS64">
            <v>15</v>
          </cell>
          <cell r="BT64">
            <v>13</v>
          </cell>
          <cell r="BU64">
            <v>23</v>
          </cell>
          <cell r="BV64">
            <v>21</v>
          </cell>
          <cell r="BW64">
            <v>0</v>
          </cell>
          <cell r="BX64">
            <v>20</v>
          </cell>
          <cell r="BY64">
            <v>16</v>
          </cell>
          <cell r="BZ64">
            <v>0</v>
          </cell>
          <cell r="CA64">
            <v>26</v>
          </cell>
        </row>
        <row r="65">
          <cell r="A65" t="str">
            <v>A4556</v>
          </cell>
          <cell r="B65" t="str">
            <v>WIJANARKO RIFQI NUGROHO</v>
          </cell>
          <cell r="C65">
            <v>0</v>
          </cell>
          <cell r="D65">
            <v>0</v>
          </cell>
          <cell r="E65">
            <v>4</v>
          </cell>
          <cell r="F65">
            <v>0</v>
          </cell>
          <cell r="G65">
            <v>0</v>
          </cell>
          <cell r="H65">
            <v>0</v>
          </cell>
          <cell r="I65">
            <v>8</v>
          </cell>
          <cell r="J65">
            <v>7</v>
          </cell>
          <cell r="K65">
            <v>0</v>
          </cell>
          <cell r="L65">
            <v>10</v>
          </cell>
          <cell r="M65">
            <v>8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11</v>
          </cell>
          <cell r="V65">
            <v>12</v>
          </cell>
          <cell r="W65">
            <v>0</v>
          </cell>
          <cell r="X65">
            <v>12</v>
          </cell>
          <cell r="Y65">
            <v>13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13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15</v>
          </cell>
          <cell r="AJ65">
            <v>12</v>
          </cell>
          <cell r="AK65">
            <v>0</v>
          </cell>
          <cell r="AL65">
            <v>15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10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11</v>
          </cell>
          <cell r="BH65">
            <v>12</v>
          </cell>
          <cell r="BI65">
            <v>0</v>
          </cell>
          <cell r="BJ65">
            <v>12</v>
          </cell>
          <cell r="BK65">
            <v>13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13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15</v>
          </cell>
          <cell r="BV65">
            <v>12</v>
          </cell>
          <cell r="BW65">
            <v>0</v>
          </cell>
          <cell r="BX65">
            <v>15</v>
          </cell>
          <cell r="BY65">
            <v>0</v>
          </cell>
          <cell r="BZ65">
            <v>0</v>
          </cell>
          <cell r="CA65">
            <v>13</v>
          </cell>
        </row>
        <row r="66">
          <cell r="A66" t="str">
            <v>A4558</v>
          </cell>
          <cell r="B66" t="str">
            <v>TIRTA RHAMADANTY</v>
          </cell>
          <cell r="C66">
            <v>0</v>
          </cell>
          <cell r="D66">
            <v>0</v>
          </cell>
          <cell r="E66">
            <v>2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5</v>
          </cell>
          <cell r="Q66">
            <v>5</v>
          </cell>
          <cell r="R66">
            <v>0</v>
          </cell>
          <cell r="S66">
            <v>0</v>
          </cell>
          <cell r="T66">
            <v>0</v>
          </cell>
          <cell r="U66">
            <v>5</v>
          </cell>
          <cell r="V66">
            <v>4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5</v>
          </cell>
        </row>
        <row r="67">
          <cell r="A67" t="str">
            <v>A4557</v>
          </cell>
          <cell r="B67" t="str">
            <v>SHINTA YUNIA WULANDARI</v>
          </cell>
          <cell r="C67">
            <v>0</v>
          </cell>
          <cell r="D67">
            <v>0</v>
          </cell>
          <cell r="E67">
            <v>3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1</v>
          </cell>
        </row>
        <row r="68">
          <cell r="A68" t="str">
            <v>A4561</v>
          </cell>
          <cell r="B68" t="str">
            <v>DEDI IRAWAN</v>
          </cell>
          <cell r="C68">
            <v>3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6</v>
          </cell>
          <cell r="K68">
            <v>7</v>
          </cell>
          <cell r="L68">
            <v>0</v>
          </cell>
          <cell r="M68">
            <v>6</v>
          </cell>
          <cell r="N68">
            <v>6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5</v>
          </cell>
        </row>
        <row r="69">
          <cell r="A69" t="str">
            <v>A4560</v>
          </cell>
          <cell r="B69" t="str">
            <v>BONIFASIUS ADHI RENALGE DEWANTO</v>
          </cell>
          <cell r="C69">
            <v>4</v>
          </cell>
          <cell r="D69">
            <v>0</v>
          </cell>
          <cell r="E69">
            <v>0</v>
          </cell>
          <cell r="F69">
            <v>0</v>
          </cell>
          <cell r="G69">
            <v>12</v>
          </cell>
          <cell r="H69">
            <v>11</v>
          </cell>
          <cell r="I69">
            <v>0</v>
          </cell>
          <cell r="J69">
            <v>12</v>
          </cell>
          <cell r="K69">
            <v>10</v>
          </cell>
          <cell r="L69">
            <v>14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15</v>
          </cell>
          <cell r="AB69">
            <v>12</v>
          </cell>
          <cell r="AC69">
            <v>0</v>
          </cell>
          <cell r="AD69">
            <v>13</v>
          </cell>
          <cell r="AE69">
            <v>9</v>
          </cell>
          <cell r="AF69">
            <v>0</v>
          </cell>
          <cell r="AG69">
            <v>0</v>
          </cell>
          <cell r="AH69">
            <v>0</v>
          </cell>
          <cell r="AI69">
            <v>14</v>
          </cell>
          <cell r="AJ69">
            <v>10</v>
          </cell>
          <cell r="AK69">
            <v>0</v>
          </cell>
          <cell r="AL69">
            <v>12</v>
          </cell>
          <cell r="AM69">
            <v>12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12</v>
          </cell>
          <cell r="AT69">
            <v>11</v>
          </cell>
          <cell r="AU69">
            <v>0</v>
          </cell>
          <cell r="AV69">
            <v>12</v>
          </cell>
          <cell r="AW69">
            <v>10</v>
          </cell>
          <cell r="AX69">
            <v>14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15</v>
          </cell>
          <cell r="BN69">
            <v>12</v>
          </cell>
          <cell r="BO69">
            <v>0</v>
          </cell>
          <cell r="BP69">
            <v>13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14</v>
          </cell>
          <cell r="BV69">
            <v>10</v>
          </cell>
          <cell r="BW69">
            <v>0</v>
          </cell>
          <cell r="BX69">
            <v>12</v>
          </cell>
          <cell r="BY69">
            <v>12</v>
          </cell>
          <cell r="BZ69">
            <v>0</v>
          </cell>
          <cell r="CA69">
            <v>14</v>
          </cell>
        </row>
        <row r="70">
          <cell r="A70" t="str">
            <v>A4559</v>
          </cell>
          <cell r="B70" t="str">
            <v>DINA FADHILA</v>
          </cell>
          <cell r="C70">
            <v>4</v>
          </cell>
          <cell r="D70">
            <v>0</v>
          </cell>
          <cell r="E70">
            <v>0</v>
          </cell>
          <cell r="F70">
            <v>0</v>
          </cell>
          <cell r="G70">
            <v>4</v>
          </cell>
          <cell r="H70">
            <v>7</v>
          </cell>
          <cell r="I70">
            <v>0</v>
          </cell>
          <cell r="J70">
            <v>0</v>
          </cell>
          <cell r="K70">
            <v>5</v>
          </cell>
          <cell r="L70">
            <v>0</v>
          </cell>
          <cell r="M70">
            <v>6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5</v>
          </cell>
        </row>
        <row r="71">
          <cell r="A71" t="str">
            <v>A4563</v>
          </cell>
          <cell r="B71" t="str">
            <v>MUHAMMAD RAFI NUR SETO</v>
          </cell>
          <cell r="C71">
            <v>0</v>
          </cell>
          <cell r="D71">
            <v>4</v>
          </cell>
          <cell r="E71">
            <v>0</v>
          </cell>
          <cell r="F71">
            <v>0</v>
          </cell>
          <cell r="G71">
            <v>7</v>
          </cell>
          <cell r="H71">
            <v>9</v>
          </cell>
          <cell r="I71">
            <v>0</v>
          </cell>
          <cell r="J71">
            <v>5</v>
          </cell>
          <cell r="K71">
            <v>8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11</v>
          </cell>
          <cell r="AA71">
            <v>13</v>
          </cell>
          <cell r="AB71">
            <v>10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11</v>
          </cell>
          <cell r="AJ71">
            <v>11</v>
          </cell>
          <cell r="AK71">
            <v>0</v>
          </cell>
          <cell r="AL71">
            <v>15</v>
          </cell>
          <cell r="AM71">
            <v>12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11</v>
          </cell>
          <cell r="BM71">
            <v>13</v>
          </cell>
          <cell r="BN71">
            <v>10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11</v>
          </cell>
          <cell r="BV71">
            <v>11</v>
          </cell>
          <cell r="BW71">
            <v>0</v>
          </cell>
          <cell r="BX71">
            <v>15</v>
          </cell>
          <cell r="BY71">
            <v>12</v>
          </cell>
          <cell r="BZ71">
            <v>0</v>
          </cell>
          <cell r="CA71">
            <v>12</v>
          </cell>
        </row>
        <row r="72">
          <cell r="A72" t="str">
            <v>A4565</v>
          </cell>
          <cell r="B72" t="str">
            <v>OLIVIA DISSA</v>
          </cell>
          <cell r="C72">
            <v>0</v>
          </cell>
          <cell r="D72">
            <v>6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9</v>
          </cell>
          <cell r="L72">
            <v>0</v>
          </cell>
          <cell r="M72">
            <v>8</v>
          </cell>
          <cell r="N72">
            <v>7</v>
          </cell>
          <cell r="O72">
            <v>6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5</v>
          </cell>
        </row>
        <row r="73">
          <cell r="A73" t="str">
            <v>A4562</v>
          </cell>
          <cell r="B73" t="str">
            <v>NISAA ZAHRALAKSMI</v>
          </cell>
          <cell r="C73">
            <v>0</v>
          </cell>
          <cell r="D73">
            <v>6</v>
          </cell>
          <cell r="E73">
            <v>0</v>
          </cell>
          <cell r="F73">
            <v>11</v>
          </cell>
          <cell r="G73">
            <v>0</v>
          </cell>
          <cell r="H73">
            <v>0</v>
          </cell>
          <cell r="I73">
            <v>10</v>
          </cell>
          <cell r="J73">
            <v>0</v>
          </cell>
          <cell r="K73">
            <v>0</v>
          </cell>
          <cell r="L73">
            <v>10</v>
          </cell>
          <cell r="M73">
            <v>0</v>
          </cell>
          <cell r="N73">
            <v>0</v>
          </cell>
          <cell r="O73">
            <v>11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11</v>
          </cell>
          <cell r="AS73">
            <v>0</v>
          </cell>
          <cell r="AT73">
            <v>0</v>
          </cell>
          <cell r="AU73">
            <v>10</v>
          </cell>
          <cell r="AV73">
            <v>0</v>
          </cell>
          <cell r="AW73">
            <v>0</v>
          </cell>
          <cell r="AX73">
            <v>10</v>
          </cell>
          <cell r="AY73">
            <v>0</v>
          </cell>
          <cell r="AZ73">
            <v>0</v>
          </cell>
          <cell r="BA73">
            <v>11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5</v>
          </cell>
        </row>
        <row r="74">
          <cell r="A74">
            <v>92213</v>
          </cell>
          <cell r="B74" t="str">
            <v>AGUNG PAMBUDI</v>
          </cell>
          <cell r="C74">
            <v>0</v>
          </cell>
          <cell r="D74">
            <v>0</v>
          </cell>
          <cell r="E74">
            <v>16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19</v>
          </cell>
          <cell r="O74">
            <v>0</v>
          </cell>
          <cell r="P74">
            <v>0</v>
          </cell>
          <cell r="Q74">
            <v>24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14</v>
          </cell>
          <cell r="X74">
            <v>0</v>
          </cell>
          <cell r="Y74">
            <v>0</v>
          </cell>
          <cell r="Z74">
            <v>21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20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16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19</v>
          </cell>
          <cell r="BA74">
            <v>0</v>
          </cell>
          <cell r="BB74">
            <v>0</v>
          </cell>
          <cell r="BC74">
            <v>24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14</v>
          </cell>
          <cell r="BJ74">
            <v>0</v>
          </cell>
          <cell r="BK74">
            <v>0</v>
          </cell>
          <cell r="BL74">
            <v>21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20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6</v>
          </cell>
        </row>
        <row r="75">
          <cell r="A75" t="str">
            <v>A4575</v>
          </cell>
          <cell r="B75" t="str">
            <v>SHABRINA ARDANI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5</v>
          </cell>
          <cell r="V75">
            <v>7</v>
          </cell>
          <cell r="W75">
            <v>0</v>
          </cell>
          <cell r="X75">
            <v>9</v>
          </cell>
          <cell r="Y75">
            <v>8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9</v>
          </cell>
          <cell r="AM75">
            <v>9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6</v>
          </cell>
        </row>
        <row r="76">
          <cell r="A76" t="str">
            <v>A4576</v>
          </cell>
          <cell r="B76" t="str">
            <v>RISKO ROISUL ABIDIN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7</v>
          </cell>
          <cell r="AB76">
            <v>4</v>
          </cell>
          <cell r="AC76">
            <v>0</v>
          </cell>
          <cell r="AD76">
            <v>7</v>
          </cell>
          <cell r="AE76">
            <v>6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4</v>
          </cell>
        </row>
        <row r="77">
          <cell r="A77" t="str">
            <v>A4577</v>
          </cell>
          <cell r="B77" t="str">
            <v>TSALSABILLA DIAN KURNIA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10</v>
          </cell>
          <cell r="AE77">
            <v>10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10</v>
          </cell>
          <cell r="BQ77">
            <v>10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2</v>
          </cell>
        </row>
        <row r="78">
          <cell r="A78" t="str">
            <v>A4578</v>
          </cell>
          <cell r="B78" t="str">
            <v>VIKA HARVIANA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6</v>
          </cell>
          <cell r="W78">
            <v>4</v>
          </cell>
          <cell r="X78">
            <v>0</v>
          </cell>
          <cell r="Y78">
            <v>6</v>
          </cell>
          <cell r="Z78">
            <v>5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4</v>
          </cell>
        </row>
        <row r="79">
          <cell r="A79" t="str">
            <v>A4581</v>
          </cell>
          <cell r="B79" t="str">
            <v>SALSABILAH BETHARI YASMIN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11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11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1</v>
          </cell>
        </row>
        <row r="80">
          <cell r="A80" t="str">
            <v>A4579</v>
          </cell>
          <cell r="B80" t="str">
            <v>MUHAMMAD AKBAR PAMUNGKAS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10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10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1</v>
          </cell>
        </row>
        <row r="81">
          <cell r="A81" t="str">
            <v>A4496</v>
          </cell>
          <cell r="B81" t="str">
            <v>PUSPITA LARASATI</v>
          </cell>
          <cell r="C81">
            <v>0</v>
          </cell>
          <cell r="D81">
            <v>0</v>
          </cell>
          <cell r="E81">
            <v>0</v>
          </cell>
          <cell r="F81">
            <v>20</v>
          </cell>
          <cell r="G81">
            <v>0</v>
          </cell>
          <cell r="H81">
            <v>0</v>
          </cell>
          <cell r="I81">
            <v>18</v>
          </cell>
          <cell r="J81">
            <v>0</v>
          </cell>
          <cell r="K81">
            <v>0</v>
          </cell>
          <cell r="L81">
            <v>17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18</v>
          </cell>
          <cell r="V81">
            <v>0</v>
          </cell>
          <cell r="W81">
            <v>0</v>
          </cell>
          <cell r="X81">
            <v>19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17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19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20</v>
          </cell>
          <cell r="AS81">
            <v>0</v>
          </cell>
          <cell r="AT81">
            <v>0</v>
          </cell>
          <cell r="AU81">
            <v>18</v>
          </cell>
          <cell r="AV81">
            <v>0</v>
          </cell>
          <cell r="AW81">
            <v>0</v>
          </cell>
          <cell r="AX81">
            <v>17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18</v>
          </cell>
          <cell r="BH81">
            <v>0</v>
          </cell>
          <cell r="BI81">
            <v>0</v>
          </cell>
          <cell r="BJ81">
            <v>19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17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19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7</v>
          </cell>
        </row>
        <row r="82">
          <cell r="A82" t="str">
            <v>A4498</v>
          </cell>
          <cell r="B82" t="str">
            <v>RESTI AYU OKTARINI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13</v>
          </cell>
          <cell r="H82">
            <v>14</v>
          </cell>
          <cell r="I82">
            <v>0</v>
          </cell>
          <cell r="J82">
            <v>11</v>
          </cell>
          <cell r="K82">
            <v>14</v>
          </cell>
          <cell r="L82">
            <v>0</v>
          </cell>
          <cell r="M82">
            <v>10</v>
          </cell>
          <cell r="N82">
            <v>12</v>
          </cell>
          <cell r="O82">
            <v>0</v>
          </cell>
          <cell r="P82">
            <v>14</v>
          </cell>
          <cell r="Q82">
            <v>16</v>
          </cell>
          <cell r="R82">
            <v>0</v>
          </cell>
          <cell r="S82">
            <v>11</v>
          </cell>
          <cell r="T82">
            <v>12</v>
          </cell>
          <cell r="U82">
            <v>0</v>
          </cell>
          <cell r="V82">
            <v>15</v>
          </cell>
          <cell r="W82">
            <v>11</v>
          </cell>
          <cell r="X82">
            <v>17</v>
          </cell>
          <cell r="Y82">
            <v>16</v>
          </cell>
          <cell r="Z82">
            <v>0</v>
          </cell>
          <cell r="AA82">
            <v>0</v>
          </cell>
          <cell r="AB82">
            <v>10</v>
          </cell>
          <cell r="AC82">
            <v>10</v>
          </cell>
          <cell r="AD82">
            <v>0</v>
          </cell>
          <cell r="AE82">
            <v>11</v>
          </cell>
          <cell r="AF82">
            <v>15</v>
          </cell>
          <cell r="AG82">
            <v>16</v>
          </cell>
          <cell r="AH82">
            <v>10</v>
          </cell>
          <cell r="AI82">
            <v>0</v>
          </cell>
          <cell r="AJ82">
            <v>16</v>
          </cell>
          <cell r="AK82">
            <v>19</v>
          </cell>
          <cell r="AL82">
            <v>0</v>
          </cell>
          <cell r="AM82">
            <v>16</v>
          </cell>
          <cell r="AN82">
            <v>21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13</v>
          </cell>
          <cell r="AT82">
            <v>14</v>
          </cell>
          <cell r="AU82">
            <v>0</v>
          </cell>
          <cell r="AV82">
            <v>11</v>
          </cell>
          <cell r="AW82">
            <v>14</v>
          </cell>
          <cell r="AX82">
            <v>0</v>
          </cell>
          <cell r="AY82">
            <v>10</v>
          </cell>
          <cell r="AZ82">
            <v>12</v>
          </cell>
          <cell r="BA82">
            <v>0</v>
          </cell>
          <cell r="BB82">
            <v>14</v>
          </cell>
          <cell r="BC82">
            <v>16</v>
          </cell>
          <cell r="BD82">
            <v>0</v>
          </cell>
          <cell r="BE82">
            <v>11</v>
          </cell>
          <cell r="BF82">
            <v>12</v>
          </cell>
          <cell r="BG82">
            <v>0</v>
          </cell>
          <cell r="BH82">
            <v>15</v>
          </cell>
          <cell r="BI82">
            <v>11</v>
          </cell>
          <cell r="BJ82">
            <v>17</v>
          </cell>
          <cell r="BK82">
            <v>16</v>
          </cell>
          <cell r="BL82">
            <v>0</v>
          </cell>
          <cell r="BM82">
            <v>0</v>
          </cell>
          <cell r="BN82">
            <v>10</v>
          </cell>
          <cell r="BO82">
            <v>10</v>
          </cell>
          <cell r="BP82">
            <v>0</v>
          </cell>
          <cell r="BQ82">
            <v>11</v>
          </cell>
          <cell r="BR82">
            <v>15</v>
          </cell>
          <cell r="BS82">
            <v>16</v>
          </cell>
          <cell r="BT82">
            <v>10</v>
          </cell>
          <cell r="BU82">
            <v>0</v>
          </cell>
          <cell r="BV82">
            <v>16</v>
          </cell>
          <cell r="BW82">
            <v>19</v>
          </cell>
          <cell r="BX82">
            <v>0</v>
          </cell>
          <cell r="BY82">
            <v>16</v>
          </cell>
          <cell r="BZ82">
            <v>21</v>
          </cell>
          <cell r="CA82">
            <v>24</v>
          </cell>
        </row>
        <row r="83">
          <cell r="A83" t="str">
            <v>A4503</v>
          </cell>
          <cell r="B83" t="str">
            <v>ANDIENE IZAZ</v>
          </cell>
          <cell r="C83">
            <v>0</v>
          </cell>
          <cell r="D83">
            <v>0</v>
          </cell>
          <cell r="E83">
            <v>0</v>
          </cell>
          <cell r="F83">
            <v>15</v>
          </cell>
          <cell r="G83">
            <v>0</v>
          </cell>
          <cell r="H83">
            <v>0</v>
          </cell>
          <cell r="I83">
            <v>12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12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14</v>
          </cell>
          <cell r="V83">
            <v>12</v>
          </cell>
          <cell r="W83">
            <v>0</v>
          </cell>
          <cell r="X83">
            <v>15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15</v>
          </cell>
          <cell r="AS83">
            <v>0</v>
          </cell>
          <cell r="AT83">
            <v>0</v>
          </cell>
          <cell r="AU83">
            <v>12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12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14</v>
          </cell>
          <cell r="BH83">
            <v>12</v>
          </cell>
          <cell r="BI83">
            <v>0</v>
          </cell>
          <cell r="BJ83">
            <v>15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6</v>
          </cell>
        </row>
        <row r="84">
          <cell r="A84" t="str">
            <v>A3436</v>
          </cell>
          <cell r="B84" t="str">
            <v>ANITA KRISTIANA LAIA</v>
          </cell>
          <cell r="C84">
            <v>0</v>
          </cell>
          <cell r="D84">
            <v>0</v>
          </cell>
          <cell r="E84">
            <v>0</v>
          </cell>
          <cell r="F84">
            <v>24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24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1</v>
          </cell>
        </row>
        <row r="85">
          <cell r="A85" t="str">
            <v>A0149</v>
          </cell>
          <cell r="B85" t="str">
            <v>EUFRASIA ALMELA VICKY</v>
          </cell>
          <cell r="C85">
            <v>0</v>
          </cell>
          <cell r="D85">
            <v>0</v>
          </cell>
          <cell r="E85">
            <v>0</v>
          </cell>
          <cell r="F85">
            <v>23</v>
          </cell>
          <cell r="G85">
            <v>18</v>
          </cell>
          <cell r="H85">
            <v>0</v>
          </cell>
          <cell r="I85">
            <v>22</v>
          </cell>
          <cell r="J85">
            <v>23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25</v>
          </cell>
          <cell r="P85">
            <v>28</v>
          </cell>
          <cell r="Q85">
            <v>30</v>
          </cell>
          <cell r="R85">
            <v>0</v>
          </cell>
          <cell r="S85">
            <v>0</v>
          </cell>
          <cell r="T85">
            <v>0</v>
          </cell>
          <cell r="U85">
            <v>18</v>
          </cell>
          <cell r="V85">
            <v>19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21</v>
          </cell>
          <cell r="AB85">
            <v>16</v>
          </cell>
          <cell r="AC85">
            <v>15</v>
          </cell>
          <cell r="AD85">
            <v>18</v>
          </cell>
          <cell r="AE85">
            <v>14</v>
          </cell>
          <cell r="AF85">
            <v>0</v>
          </cell>
          <cell r="AG85">
            <v>20</v>
          </cell>
          <cell r="AH85">
            <v>19</v>
          </cell>
          <cell r="AI85">
            <v>24</v>
          </cell>
          <cell r="AJ85">
            <v>24</v>
          </cell>
          <cell r="AK85">
            <v>25</v>
          </cell>
          <cell r="AL85">
            <v>20</v>
          </cell>
          <cell r="AM85">
            <v>19</v>
          </cell>
          <cell r="AN85">
            <v>21</v>
          </cell>
          <cell r="AO85">
            <v>0</v>
          </cell>
          <cell r="AP85">
            <v>0</v>
          </cell>
          <cell r="AQ85">
            <v>0</v>
          </cell>
          <cell r="AR85">
            <v>23</v>
          </cell>
          <cell r="AS85">
            <v>18</v>
          </cell>
          <cell r="AT85">
            <v>0</v>
          </cell>
          <cell r="AU85">
            <v>22</v>
          </cell>
          <cell r="AV85">
            <v>23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25</v>
          </cell>
          <cell r="BB85">
            <v>28</v>
          </cell>
          <cell r="BC85">
            <v>30</v>
          </cell>
          <cell r="BD85">
            <v>0</v>
          </cell>
          <cell r="BE85">
            <v>0</v>
          </cell>
          <cell r="BF85">
            <v>0</v>
          </cell>
          <cell r="BG85">
            <v>18</v>
          </cell>
          <cell r="BH85">
            <v>19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21</v>
          </cell>
          <cell r="BN85">
            <v>16</v>
          </cell>
          <cell r="BO85">
            <v>15</v>
          </cell>
          <cell r="BP85">
            <v>18</v>
          </cell>
          <cell r="BQ85">
            <v>14</v>
          </cell>
          <cell r="BR85">
            <v>0</v>
          </cell>
          <cell r="BS85">
            <v>20</v>
          </cell>
          <cell r="BT85">
            <v>19</v>
          </cell>
          <cell r="BU85">
            <v>24</v>
          </cell>
          <cell r="BV85">
            <v>24</v>
          </cell>
          <cell r="BW85">
            <v>25</v>
          </cell>
          <cell r="BX85">
            <v>20</v>
          </cell>
          <cell r="BY85">
            <v>19</v>
          </cell>
          <cell r="BZ85">
            <v>21</v>
          </cell>
          <cell r="CA85">
            <v>22</v>
          </cell>
        </row>
        <row r="86">
          <cell r="A86">
            <v>92112</v>
          </cell>
          <cell r="B86" t="str">
            <v>YUDHA DWI YULIANTO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32</v>
          </cell>
          <cell r="H86">
            <v>39</v>
          </cell>
          <cell r="I86">
            <v>0</v>
          </cell>
          <cell r="J86">
            <v>24</v>
          </cell>
          <cell r="K86">
            <v>37</v>
          </cell>
          <cell r="L86">
            <v>0</v>
          </cell>
          <cell r="M86">
            <v>24</v>
          </cell>
          <cell r="N86">
            <v>41</v>
          </cell>
          <cell r="O86">
            <v>0</v>
          </cell>
          <cell r="P86">
            <v>0</v>
          </cell>
          <cell r="Q86">
            <v>50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31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29</v>
          </cell>
          <cell r="AD86">
            <v>0</v>
          </cell>
          <cell r="AE86">
            <v>0</v>
          </cell>
          <cell r="AF86">
            <v>37</v>
          </cell>
          <cell r="AG86">
            <v>0</v>
          </cell>
          <cell r="AH86">
            <v>0</v>
          </cell>
          <cell r="AI86">
            <v>0</v>
          </cell>
          <cell r="AJ86">
            <v>30</v>
          </cell>
          <cell r="AK86">
            <v>51</v>
          </cell>
          <cell r="AL86">
            <v>0</v>
          </cell>
          <cell r="AM86">
            <v>40</v>
          </cell>
          <cell r="AN86">
            <v>43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32</v>
          </cell>
          <cell r="AT86">
            <v>39</v>
          </cell>
          <cell r="AU86">
            <v>0</v>
          </cell>
          <cell r="AV86">
            <v>24</v>
          </cell>
          <cell r="AW86">
            <v>37</v>
          </cell>
          <cell r="AX86">
            <v>0</v>
          </cell>
          <cell r="AY86">
            <v>24</v>
          </cell>
          <cell r="AZ86">
            <v>41</v>
          </cell>
          <cell r="BA86">
            <v>0</v>
          </cell>
          <cell r="BB86">
            <v>0</v>
          </cell>
          <cell r="BC86">
            <v>50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31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29</v>
          </cell>
          <cell r="BP86">
            <v>0</v>
          </cell>
          <cell r="BQ86">
            <v>0</v>
          </cell>
          <cell r="BR86">
            <v>37</v>
          </cell>
          <cell r="BS86">
            <v>0</v>
          </cell>
          <cell r="BT86">
            <v>0</v>
          </cell>
          <cell r="BU86">
            <v>0</v>
          </cell>
          <cell r="BV86">
            <v>30</v>
          </cell>
          <cell r="BW86">
            <v>51</v>
          </cell>
          <cell r="BX86">
            <v>0</v>
          </cell>
          <cell r="BY86">
            <v>40</v>
          </cell>
          <cell r="BZ86">
            <v>43</v>
          </cell>
          <cell r="CA86">
            <v>14</v>
          </cell>
        </row>
        <row r="87">
          <cell r="A87" t="str">
            <v>A4497</v>
          </cell>
          <cell r="B87" t="str">
            <v>FAHMI NAJIB</v>
          </cell>
          <cell r="C87">
            <v>0</v>
          </cell>
          <cell r="D87">
            <v>0</v>
          </cell>
          <cell r="E87">
            <v>0</v>
          </cell>
          <cell r="F87">
            <v>11</v>
          </cell>
          <cell r="G87">
            <v>0</v>
          </cell>
          <cell r="H87">
            <v>0</v>
          </cell>
          <cell r="I87">
            <v>10</v>
          </cell>
          <cell r="J87">
            <v>0</v>
          </cell>
          <cell r="K87">
            <v>0</v>
          </cell>
          <cell r="L87">
            <v>11</v>
          </cell>
          <cell r="M87">
            <v>8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10</v>
          </cell>
          <cell r="T87">
            <v>0</v>
          </cell>
          <cell r="U87">
            <v>0</v>
          </cell>
          <cell r="V87">
            <v>0</v>
          </cell>
          <cell r="W87">
            <v>11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11</v>
          </cell>
          <cell r="AS87">
            <v>0</v>
          </cell>
          <cell r="AT87">
            <v>0</v>
          </cell>
          <cell r="AU87">
            <v>10</v>
          </cell>
          <cell r="AV87">
            <v>0</v>
          </cell>
          <cell r="AW87">
            <v>0</v>
          </cell>
          <cell r="AX87">
            <v>11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10</v>
          </cell>
          <cell r="BF87">
            <v>0</v>
          </cell>
          <cell r="BG87">
            <v>0</v>
          </cell>
          <cell r="BH87">
            <v>0</v>
          </cell>
          <cell r="BI87">
            <v>11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6</v>
          </cell>
        </row>
        <row r="88">
          <cell r="A88" t="str">
            <v>A4488</v>
          </cell>
          <cell r="B88" t="str">
            <v>FARRAS DAFFA YASSARRAMADHAN</v>
          </cell>
          <cell r="C88">
            <v>0</v>
          </cell>
          <cell r="D88">
            <v>0</v>
          </cell>
          <cell r="E88">
            <v>0</v>
          </cell>
          <cell r="F88">
            <v>12</v>
          </cell>
          <cell r="G88">
            <v>0</v>
          </cell>
          <cell r="H88">
            <v>0</v>
          </cell>
          <cell r="I88">
            <v>10</v>
          </cell>
          <cell r="J88">
            <v>9</v>
          </cell>
          <cell r="K88">
            <v>0</v>
          </cell>
          <cell r="L88">
            <v>13</v>
          </cell>
          <cell r="M88">
            <v>10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13</v>
          </cell>
          <cell r="AB88">
            <v>10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12</v>
          </cell>
          <cell r="AS88">
            <v>0</v>
          </cell>
          <cell r="AT88">
            <v>0</v>
          </cell>
          <cell r="AU88">
            <v>10</v>
          </cell>
          <cell r="AV88">
            <v>0</v>
          </cell>
          <cell r="AW88">
            <v>0</v>
          </cell>
          <cell r="AX88">
            <v>13</v>
          </cell>
          <cell r="AY88">
            <v>10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13</v>
          </cell>
          <cell r="BN88">
            <v>10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7</v>
          </cell>
        </row>
        <row r="89">
          <cell r="A89" t="str">
            <v>A4504</v>
          </cell>
          <cell r="B89" t="str">
            <v>ORENDA ATIRA MARIA LADAPASE</v>
          </cell>
          <cell r="C89">
            <v>0</v>
          </cell>
          <cell r="D89">
            <v>0</v>
          </cell>
          <cell r="E89">
            <v>0</v>
          </cell>
          <cell r="F89">
            <v>7</v>
          </cell>
          <cell r="G89">
            <v>6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8</v>
          </cell>
          <cell r="AB89">
            <v>5</v>
          </cell>
          <cell r="AC89">
            <v>0</v>
          </cell>
          <cell r="AD89">
            <v>8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8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6</v>
          </cell>
        </row>
        <row r="90">
          <cell r="A90">
            <v>92677</v>
          </cell>
          <cell r="B90" t="str">
            <v>DHIKI SATRIA SEPTIANO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28</v>
          </cell>
          <cell r="H90">
            <v>30</v>
          </cell>
          <cell r="I90">
            <v>0</v>
          </cell>
          <cell r="J90">
            <v>26</v>
          </cell>
          <cell r="K90">
            <v>27</v>
          </cell>
          <cell r="L90">
            <v>0</v>
          </cell>
          <cell r="M90">
            <v>24</v>
          </cell>
          <cell r="N90">
            <v>29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24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20</v>
          </cell>
          <cell r="AB90">
            <v>17</v>
          </cell>
          <cell r="AC90">
            <v>0</v>
          </cell>
          <cell r="AD90">
            <v>25</v>
          </cell>
          <cell r="AE90">
            <v>20</v>
          </cell>
          <cell r="AF90">
            <v>0</v>
          </cell>
          <cell r="AG90">
            <v>28</v>
          </cell>
          <cell r="AH90">
            <v>18</v>
          </cell>
          <cell r="AI90">
            <v>31</v>
          </cell>
          <cell r="AJ90">
            <v>25</v>
          </cell>
          <cell r="AK90">
            <v>0</v>
          </cell>
          <cell r="AL90">
            <v>24</v>
          </cell>
          <cell r="AM90">
            <v>20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28</v>
          </cell>
          <cell r="AT90">
            <v>30</v>
          </cell>
          <cell r="AU90">
            <v>0</v>
          </cell>
          <cell r="AV90">
            <v>26</v>
          </cell>
          <cell r="AW90">
            <v>27</v>
          </cell>
          <cell r="AX90">
            <v>0</v>
          </cell>
          <cell r="AY90">
            <v>24</v>
          </cell>
          <cell r="AZ90">
            <v>29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24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20</v>
          </cell>
          <cell r="BN90">
            <v>17</v>
          </cell>
          <cell r="BO90">
            <v>0</v>
          </cell>
          <cell r="BP90">
            <v>25</v>
          </cell>
          <cell r="BQ90">
            <v>20</v>
          </cell>
          <cell r="BR90">
            <v>0</v>
          </cell>
          <cell r="BS90">
            <v>28</v>
          </cell>
          <cell r="BT90">
            <v>18</v>
          </cell>
          <cell r="BU90">
            <v>31</v>
          </cell>
          <cell r="BV90">
            <v>25</v>
          </cell>
          <cell r="BW90">
            <v>0</v>
          </cell>
          <cell r="BX90">
            <v>24</v>
          </cell>
          <cell r="BY90">
            <v>20</v>
          </cell>
          <cell r="BZ90">
            <v>0</v>
          </cell>
          <cell r="CA90">
            <v>17</v>
          </cell>
        </row>
        <row r="91">
          <cell r="A91" t="str">
            <v>A4336</v>
          </cell>
          <cell r="B91" t="str">
            <v>M DIMAS SETYA MAHENDRA</v>
          </cell>
          <cell r="C91">
            <v>0</v>
          </cell>
          <cell r="D91">
            <v>0</v>
          </cell>
          <cell r="E91">
            <v>0</v>
          </cell>
          <cell r="F91">
            <v>25</v>
          </cell>
          <cell r="G91">
            <v>19</v>
          </cell>
          <cell r="H91">
            <v>0</v>
          </cell>
          <cell r="I91">
            <v>0</v>
          </cell>
          <cell r="J91">
            <v>18</v>
          </cell>
          <cell r="K91">
            <v>17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22</v>
          </cell>
          <cell r="R91">
            <v>0</v>
          </cell>
          <cell r="S91">
            <v>15</v>
          </cell>
          <cell r="T91">
            <v>13</v>
          </cell>
          <cell r="U91">
            <v>0</v>
          </cell>
          <cell r="V91">
            <v>0</v>
          </cell>
          <cell r="W91">
            <v>16</v>
          </cell>
          <cell r="X91">
            <v>0</v>
          </cell>
          <cell r="Y91">
            <v>20</v>
          </cell>
          <cell r="Z91">
            <v>16</v>
          </cell>
          <cell r="AA91">
            <v>16</v>
          </cell>
          <cell r="AB91">
            <v>15</v>
          </cell>
          <cell r="AC91">
            <v>0</v>
          </cell>
          <cell r="AD91">
            <v>18</v>
          </cell>
          <cell r="AE91">
            <v>8</v>
          </cell>
          <cell r="AF91">
            <v>0</v>
          </cell>
          <cell r="AG91">
            <v>18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25</v>
          </cell>
          <cell r="AS91">
            <v>19</v>
          </cell>
          <cell r="AT91">
            <v>0</v>
          </cell>
          <cell r="AU91">
            <v>0</v>
          </cell>
          <cell r="AV91">
            <v>18</v>
          </cell>
          <cell r="AW91">
            <v>17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22</v>
          </cell>
          <cell r="BD91">
            <v>0</v>
          </cell>
          <cell r="BE91">
            <v>15</v>
          </cell>
          <cell r="BF91">
            <v>13</v>
          </cell>
          <cell r="BG91">
            <v>0</v>
          </cell>
          <cell r="BH91">
            <v>0</v>
          </cell>
          <cell r="BI91">
            <v>16</v>
          </cell>
          <cell r="BJ91">
            <v>0</v>
          </cell>
          <cell r="BK91">
            <v>20</v>
          </cell>
          <cell r="BL91">
            <v>16</v>
          </cell>
          <cell r="BM91">
            <v>16</v>
          </cell>
          <cell r="BN91">
            <v>15</v>
          </cell>
          <cell r="BO91">
            <v>0</v>
          </cell>
          <cell r="BP91">
            <v>18</v>
          </cell>
          <cell r="BQ91">
            <v>0</v>
          </cell>
          <cell r="BR91">
            <v>0</v>
          </cell>
          <cell r="BS91">
            <v>18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15</v>
          </cell>
        </row>
        <row r="92">
          <cell r="A92">
            <v>92436</v>
          </cell>
          <cell r="B92" t="str">
            <v>GILANG WIRADANA</v>
          </cell>
          <cell r="C92">
            <v>0</v>
          </cell>
          <cell r="D92">
            <v>0</v>
          </cell>
          <cell r="E92">
            <v>0</v>
          </cell>
          <cell r="F92">
            <v>30</v>
          </cell>
          <cell r="G92">
            <v>28</v>
          </cell>
          <cell r="H92">
            <v>0</v>
          </cell>
          <cell r="I92">
            <v>27</v>
          </cell>
          <cell r="J92">
            <v>0</v>
          </cell>
          <cell r="K92">
            <v>0</v>
          </cell>
          <cell r="L92">
            <v>27</v>
          </cell>
          <cell r="M92">
            <v>21</v>
          </cell>
          <cell r="N92">
            <v>0</v>
          </cell>
          <cell r="O92">
            <v>32</v>
          </cell>
          <cell r="P92">
            <v>0</v>
          </cell>
          <cell r="Q92">
            <v>0</v>
          </cell>
          <cell r="R92">
            <v>0</v>
          </cell>
          <cell r="S92">
            <v>19</v>
          </cell>
          <cell r="T92">
            <v>0</v>
          </cell>
          <cell r="U92">
            <v>0</v>
          </cell>
          <cell r="V92">
            <v>24</v>
          </cell>
          <cell r="W92">
            <v>0</v>
          </cell>
          <cell r="X92">
            <v>33</v>
          </cell>
          <cell r="Y92">
            <v>30</v>
          </cell>
          <cell r="Z92">
            <v>0</v>
          </cell>
          <cell r="AA92">
            <v>30</v>
          </cell>
          <cell r="AB92">
            <v>24</v>
          </cell>
          <cell r="AC92">
            <v>0</v>
          </cell>
          <cell r="AD92">
            <v>25</v>
          </cell>
          <cell r="AE92">
            <v>17</v>
          </cell>
          <cell r="AF92">
            <v>0</v>
          </cell>
          <cell r="AG92">
            <v>24</v>
          </cell>
          <cell r="AH92">
            <v>19</v>
          </cell>
          <cell r="AI92">
            <v>30</v>
          </cell>
          <cell r="AJ92">
            <v>25</v>
          </cell>
          <cell r="AK92">
            <v>0</v>
          </cell>
          <cell r="AL92">
            <v>27</v>
          </cell>
          <cell r="AM92">
            <v>22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30</v>
          </cell>
          <cell r="AS92">
            <v>28</v>
          </cell>
          <cell r="AT92">
            <v>0</v>
          </cell>
          <cell r="AU92">
            <v>27</v>
          </cell>
          <cell r="AV92">
            <v>0</v>
          </cell>
          <cell r="AW92">
            <v>0</v>
          </cell>
          <cell r="AX92">
            <v>27</v>
          </cell>
          <cell r="AY92">
            <v>21</v>
          </cell>
          <cell r="AZ92">
            <v>0</v>
          </cell>
          <cell r="BA92">
            <v>32</v>
          </cell>
          <cell r="BB92">
            <v>0</v>
          </cell>
          <cell r="BC92">
            <v>0</v>
          </cell>
          <cell r="BD92">
            <v>0</v>
          </cell>
          <cell r="BE92">
            <v>19</v>
          </cell>
          <cell r="BF92">
            <v>0</v>
          </cell>
          <cell r="BG92">
            <v>0</v>
          </cell>
          <cell r="BH92">
            <v>24</v>
          </cell>
          <cell r="BI92">
            <v>0</v>
          </cell>
          <cell r="BJ92">
            <v>33</v>
          </cell>
          <cell r="BK92">
            <v>30</v>
          </cell>
          <cell r="BL92">
            <v>0</v>
          </cell>
          <cell r="BM92">
            <v>30</v>
          </cell>
          <cell r="BN92">
            <v>24</v>
          </cell>
          <cell r="BO92">
            <v>0</v>
          </cell>
          <cell r="BP92">
            <v>25</v>
          </cell>
          <cell r="BQ92">
            <v>17</v>
          </cell>
          <cell r="BR92">
            <v>0</v>
          </cell>
          <cell r="BS92">
            <v>24</v>
          </cell>
          <cell r="BT92">
            <v>19</v>
          </cell>
          <cell r="BU92">
            <v>30</v>
          </cell>
          <cell r="BV92">
            <v>25</v>
          </cell>
          <cell r="BW92">
            <v>0</v>
          </cell>
          <cell r="BX92">
            <v>27</v>
          </cell>
          <cell r="BY92">
            <v>22</v>
          </cell>
          <cell r="BZ92">
            <v>0</v>
          </cell>
          <cell r="CA92">
            <v>20</v>
          </cell>
        </row>
        <row r="93">
          <cell r="A93" t="str">
            <v>A4495</v>
          </cell>
          <cell r="B93" t="str">
            <v>YASMINAH FITRIAH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13</v>
          </cell>
          <cell r="J93">
            <v>0</v>
          </cell>
          <cell r="K93">
            <v>0</v>
          </cell>
          <cell r="L93">
            <v>11</v>
          </cell>
          <cell r="M93">
            <v>0</v>
          </cell>
          <cell r="N93">
            <v>0</v>
          </cell>
          <cell r="O93">
            <v>12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13</v>
          </cell>
          <cell r="AV93">
            <v>0</v>
          </cell>
          <cell r="AW93">
            <v>0</v>
          </cell>
          <cell r="AX93">
            <v>11</v>
          </cell>
          <cell r="AY93">
            <v>0</v>
          </cell>
          <cell r="AZ93">
            <v>0</v>
          </cell>
          <cell r="BA93">
            <v>12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3</v>
          </cell>
        </row>
        <row r="94">
          <cell r="A94" t="str">
            <v>A4500</v>
          </cell>
          <cell r="B94" t="str">
            <v>ARI ANGGITO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10</v>
          </cell>
          <cell r="K94">
            <v>10</v>
          </cell>
          <cell r="L94">
            <v>0</v>
          </cell>
          <cell r="M94">
            <v>11</v>
          </cell>
          <cell r="N94">
            <v>11</v>
          </cell>
          <cell r="O94">
            <v>0</v>
          </cell>
          <cell r="P94">
            <v>0</v>
          </cell>
          <cell r="Q94">
            <v>13</v>
          </cell>
          <cell r="R94">
            <v>0</v>
          </cell>
          <cell r="S94">
            <v>0</v>
          </cell>
          <cell r="T94">
            <v>11</v>
          </cell>
          <cell r="U94">
            <v>0</v>
          </cell>
          <cell r="V94">
            <v>0</v>
          </cell>
          <cell r="W94">
            <v>10</v>
          </cell>
          <cell r="X94">
            <v>0</v>
          </cell>
          <cell r="Y94">
            <v>0</v>
          </cell>
          <cell r="Z94">
            <v>11</v>
          </cell>
          <cell r="AA94">
            <v>0</v>
          </cell>
          <cell r="AB94">
            <v>11</v>
          </cell>
          <cell r="AC94">
            <v>9</v>
          </cell>
          <cell r="AD94">
            <v>0</v>
          </cell>
          <cell r="AE94">
            <v>12</v>
          </cell>
          <cell r="AF94">
            <v>10</v>
          </cell>
          <cell r="AG94">
            <v>14</v>
          </cell>
          <cell r="AH94">
            <v>0</v>
          </cell>
          <cell r="AI94">
            <v>0</v>
          </cell>
          <cell r="AJ94">
            <v>14</v>
          </cell>
          <cell r="AK94">
            <v>14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10</v>
          </cell>
          <cell r="AW94">
            <v>10</v>
          </cell>
          <cell r="AX94">
            <v>0</v>
          </cell>
          <cell r="AY94">
            <v>11</v>
          </cell>
          <cell r="AZ94">
            <v>11</v>
          </cell>
          <cell r="BA94">
            <v>0</v>
          </cell>
          <cell r="BB94">
            <v>0</v>
          </cell>
          <cell r="BC94">
            <v>13</v>
          </cell>
          <cell r="BD94">
            <v>0</v>
          </cell>
          <cell r="BE94">
            <v>0</v>
          </cell>
          <cell r="BF94">
            <v>11</v>
          </cell>
          <cell r="BG94">
            <v>0</v>
          </cell>
          <cell r="BH94">
            <v>0</v>
          </cell>
          <cell r="BI94">
            <v>10</v>
          </cell>
          <cell r="BJ94">
            <v>0</v>
          </cell>
          <cell r="BK94">
            <v>0</v>
          </cell>
          <cell r="BL94">
            <v>11</v>
          </cell>
          <cell r="BM94">
            <v>0</v>
          </cell>
          <cell r="BN94">
            <v>11</v>
          </cell>
          <cell r="BO94">
            <v>0</v>
          </cell>
          <cell r="BP94">
            <v>0</v>
          </cell>
          <cell r="BQ94">
            <v>12</v>
          </cell>
          <cell r="BR94">
            <v>10</v>
          </cell>
          <cell r="BS94">
            <v>14</v>
          </cell>
          <cell r="BT94">
            <v>0</v>
          </cell>
          <cell r="BU94">
            <v>0</v>
          </cell>
          <cell r="BV94">
            <v>14</v>
          </cell>
          <cell r="BW94">
            <v>14</v>
          </cell>
          <cell r="BX94">
            <v>0</v>
          </cell>
          <cell r="BY94">
            <v>0</v>
          </cell>
          <cell r="BZ94">
            <v>0</v>
          </cell>
          <cell r="CA94">
            <v>15</v>
          </cell>
        </row>
        <row r="95">
          <cell r="A95" t="str">
            <v>A4501</v>
          </cell>
          <cell r="B95" t="str">
            <v>RAMADHANTI PUSPITA SARI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11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9</v>
          </cell>
          <cell r="W95">
            <v>10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12</v>
          </cell>
          <cell r="AK95">
            <v>0</v>
          </cell>
          <cell r="AL95">
            <v>9</v>
          </cell>
          <cell r="AM95">
            <v>12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11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10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12</v>
          </cell>
          <cell r="BW95">
            <v>0</v>
          </cell>
          <cell r="BX95">
            <v>0</v>
          </cell>
          <cell r="BY95">
            <v>12</v>
          </cell>
          <cell r="BZ95">
            <v>0</v>
          </cell>
          <cell r="CA95">
            <v>6</v>
          </cell>
        </row>
        <row r="96">
          <cell r="A96">
            <v>92440</v>
          </cell>
          <cell r="B96" t="str">
            <v>NOVA SERLINA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27</v>
          </cell>
          <cell r="M96">
            <v>30</v>
          </cell>
          <cell r="N96">
            <v>24</v>
          </cell>
          <cell r="O96">
            <v>29</v>
          </cell>
          <cell r="P96">
            <v>29</v>
          </cell>
          <cell r="Q96">
            <v>37</v>
          </cell>
          <cell r="R96">
            <v>0</v>
          </cell>
          <cell r="S96">
            <v>13</v>
          </cell>
          <cell r="T96">
            <v>0</v>
          </cell>
          <cell r="U96">
            <v>32</v>
          </cell>
          <cell r="V96">
            <v>39</v>
          </cell>
          <cell r="W96">
            <v>30</v>
          </cell>
          <cell r="X96">
            <v>41</v>
          </cell>
          <cell r="Y96">
            <v>40</v>
          </cell>
          <cell r="Z96">
            <v>0</v>
          </cell>
          <cell r="AA96">
            <v>37</v>
          </cell>
          <cell r="AB96">
            <v>25</v>
          </cell>
          <cell r="AC96">
            <v>21</v>
          </cell>
          <cell r="AD96">
            <v>31</v>
          </cell>
          <cell r="AE96">
            <v>31</v>
          </cell>
          <cell r="AF96">
            <v>36</v>
          </cell>
          <cell r="AG96">
            <v>18</v>
          </cell>
          <cell r="AH96">
            <v>20</v>
          </cell>
          <cell r="AI96">
            <v>41</v>
          </cell>
          <cell r="AJ96">
            <v>40</v>
          </cell>
          <cell r="AK96">
            <v>0</v>
          </cell>
          <cell r="AL96">
            <v>34</v>
          </cell>
          <cell r="AM96">
            <v>32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27</v>
          </cell>
          <cell r="AY96">
            <v>30</v>
          </cell>
          <cell r="AZ96">
            <v>24</v>
          </cell>
          <cell r="BA96">
            <v>29</v>
          </cell>
          <cell r="BB96">
            <v>29</v>
          </cell>
          <cell r="BC96">
            <v>37</v>
          </cell>
          <cell r="BD96">
            <v>0</v>
          </cell>
          <cell r="BE96">
            <v>13</v>
          </cell>
          <cell r="BF96">
            <v>0</v>
          </cell>
          <cell r="BG96">
            <v>32</v>
          </cell>
          <cell r="BH96">
            <v>39</v>
          </cell>
          <cell r="BI96">
            <v>30</v>
          </cell>
          <cell r="BJ96">
            <v>41</v>
          </cell>
          <cell r="BK96">
            <v>40</v>
          </cell>
          <cell r="BL96">
            <v>0</v>
          </cell>
          <cell r="BM96">
            <v>37</v>
          </cell>
          <cell r="BN96">
            <v>25</v>
          </cell>
          <cell r="BO96">
            <v>21</v>
          </cell>
          <cell r="BP96">
            <v>31</v>
          </cell>
          <cell r="BQ96">
            <v>31</v>
          </cell>
          <cell r="BR96">
            <v>36</v>
          </cell>
          <cell r="BS96">
            <v>18</v>
          </cell>
          <cell r="BT96">
            <v>20</v>
          </cell>
          <cell r="BU96">
            <v>41</v>
          </cell>
          <cell r="BV96">
            <v>40</v>
          </cell>
          <cell r="BW96">
            <v>0</v>
          </cell>
          <cell r="BX96">
            <v>34</v>
          </cell>
          <cell r="BY96">
            <v>32</v>
          </cell>
          <cell r="BZ96">
            <v>0</v>
          </cell>
          <cell r="CA96">
            <v>24</v>
          </cell>
        </row>
        <row r="97">
          <cell r="A97" t="str">
            <v>A3781</v>
          </cell>
          <cell r="B97" t="str">
            <v>EKA PUTRA ZAI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14</v>
          </cell>
          <cell r="P97">
            <v>15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18</v>
          </cell>
          <cell r="Z97">
            <v>16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14</v>
          </cell>
          <cell r="BB97">
            <v>15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18</v>
          </cell>
          <cell r="BL97">
            <v>16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4</v>
          </cell>
        </row>
        <row r="98">
          <cell r="A98">
            <v>92548</v>
          </cell>
          <cell r="B98" t="str">
            <v>SETO BAWONO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10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12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10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2</v>
          </cell>
        </row>
        <row r="99">
          <cell r="A99" t="str">
            <v>A4597</v>
          </cell>
          <cell r="B99" t="str">
            <v>IZBETH SENTANA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</row>
        <row r="100">
          <cell r="A100" t="str">
            <v>A2717</v>
          </cell>
          <cell r="B100" t="str">
            <v>KUSUMASTITI CIPTANING RATRI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</row>
        <row r="101">
          <cell r="A101" t="str">
            <v>A4598</v>
          </cell>
          <cell r="B101" t="str">
            <v>MARIO FELIX SILALAHI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</row>
        <row r="102">
          <cell r="A102" t="str">
            <v>A3439</v>
          </cell>
          <cell r="B102" t="str">
            <v>BERLLITA CORNELLA DEVI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12</v>
          </cell>
          <cell r="AB102">
            <v>10</v>
          </cell>
          <cell r="AC102">
            <v>10</v>
          </cell>
          <cell r="AD102">
            <v>11</v>
          </cell>
          <cell r="AE102">
            <v>13</v>
          </cell>
          <cell r="AF102">
            <v>12</v>
          </cell>
          <cell r="AG102">
            <v>10</v>
          </cell>
          <cell r="AH102">
            <v>11</v>
          </cell>
          <cell r="AI102">
            <v>16</v>
          </cell>
          <cell r="AJ102">
            <v>14</v>
          </cell>
          <cell r="AK102">
            <v>16</v>
          </cell>
          <cell r="AL102">
            <v>16</v>
          </cell>
          <cell r="AM102">
            <v>16</v>
          </cell>
          <cell r="AN102">
            <v>14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12</v>
          </cell>
          <cell r="BN102">
            <v>10</v>
          </cell>
          <cell r="BO102">
            <v>10</v>
          </cell>
          <cell r="BP102">
            <v>11</v>
          </cell>
          <cell r="BQ102">
            <v>13</v>
          </cell>
          <cell r="BR102">
            <v>12</v>
          </cell>
          <cell r="BS102">
            <v>10</v>
          </cell>
          <cell r="BT102">
            <v>11</v>
          </cell>
          <cell r="BU102">
            <v>16</v>
          </cell>
          <cell r="BV102">
            <v>14</v>
          </cell>
          <cell r="BW102">
            <v>16</v>
          </cell>
          <cell r="BX102">
            <v>16</v>
          </cell>
          <cell r="BY102">
            <v>16</v>
          </cell>
          <cell r="BZ102">
            <v>14</v>
          </cell>
          <cell r="CA102">
            <v>14</v>
          </cell>
        </row>
        <row r="103">
          <cell r="A103" t="str">
            <v>A4619</v>
          </cell>
          <cell r="B103" t="str">
            <v>SECHA NINDA HANA PUTRI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</row>
        <row r="104">
          <cell r="A104" t="str">
            <v>A4617</v>
          </cell>
          <cell r="B104" t="str">
            <v>MAYMONA RISKI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</row>
        <row r="105">
          <cell r="A105" t="str">
            <v>A4618</v>
          </cell>
          <cell r="B105" t="str">
            <v>AGNES SERLINA SEJA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</row>
        <row r="106">
          <cell r="A106" t="str">
            <v>A4620</v>
          </cell>
          <cell r="B106" t="str">
            <v>ARUM AISATUN NAFISAH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</row>
        <row r="107">
          <cell r="A107" t="str">
            <v>A4616</v>
          </cell>
          <cell r="B107" t="str">
            <v>NUR AWUNI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</row>
        <row r="110">
          <cell r="A110">
            <v>0</v>
          </cell>
          <cell r="B110" t="str">
            <v>Mengetahui,</v>
          </cell>
        </row>
        <row r="111">
          <cell r="A111">
            <v>0</v>
          </cell>
          <cell r="B111">
            <v>0</v>
          </cell>
        </row>
        <row r="112">
          <cell r="A112">
            <v>0</v>
          </cell>
          <cell r="B112">
            <v>0</v>
          </cell>
        </row>
        <row r="113">
          <cell r="A113">
            <v>0</v>
          </cell>
          <cell r="B113">
            <v>0</v>
          </cell>
        </row>
        <row r="114">
          <cell r="A114">
            <v>0</v>
          </cell>
          <cell r="B114">
            <v>0</v>
          </cell>
        </row>
        <row r="115">
          <cell r="A115">
            <v>0</v>
          </cell>
          <cell r="B115">
            <v>0</v>
          </cell>
          <cell r="BW115" t="str">
            <v xml:space="preserve">  </v>
          </cell>
        </row>
        <row r="116">
          <cell r="A116">
            <v>0</v>
          </cell>
          <cell r="B116">
            <v>0</v>
          </cell>
        </row>
        <row r="117">
          <cell r="A117">
            <v>0</v>
          </cell>
          <cell r="B117" t="str">
            <v xml:space="preserve">SRI RAHAYU GUNADI </v>
          </cell>
        </row>
        <row r="118">
          <cell r="A118">
            <v>0</v>
          </cell>
          <cell r="B118" t="str">
            <v>HC DOC HEAD</v>
          </cell>
        </row>
        <row r="119">
          <cell r="A119">
            <v>0</v>
          </cell>
        </row>
        <row r="120">
          <cell r="A120">
            <v>0</v>
          </cell>
        </row>
      </sheetData>
      <sheetData sheetId="3" refreshError="1"/>
      <sheetData sheetId="4" refreshError="1"/>
      <sheetData sheetId="5" refreshError="1">
        <row r="1">
          <cell r="A1" t="str">
            <v>PERIODE 2 DESEMBER 2024 SBPV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0</v>
          </cell>
          <cell r="F4">
            <v>45643</v>
          </cell>
          <cell r="G4">
            <v>0</v>
          </cell>
          <cell r="H4">
            <v>0</v>
          </cell>
          <cell r="I4">
            <v>45644</v>
          </cell>
          <cell r="J4">
            <v>0</v>
          </cell>
          <cell r="K4">
            <v>0</v>
          </cell>
          <cell r="L4">
            <v>45645</v>
          </cell>
          <cell r="M4">
            <v>0</v>
          </cell>
          <cell r="N4">
            <v>0</v>
          </cell>
          <cell r="O4">
            <v>45646</v>
          </cell>
          <cell r="P4">
            <v>0</v>
          </cell>
          <cell r="Q4">
            <v>0</v>
          </cell>
          <cell r="R4">
            <v>45647</v>
          </cell>
          <cell r="S4">
            <v>0</v>
          </cell>
          <cell r="T4">
            <v>45649</v>
          </cell>
          <cell r="U4">
            <v>0</v>
          </cell>
          <cell r="V4">
            <v>0</v>
          </cell>
          <cell r="W4">
            <v>45650</v>
          </cell>
          <cell r="X4">
            <v>0</v>
          </cell>
          <cell r="Y4">
            <v>0</v>
          </cell>
          <cell r="Z4">
            <v>45652</v>
          </cell>
          <cell r="AA4">
            <v>0</v>
          </cell>
          <cell r="AB4">
            <v>0</v>
          </cell>
          <cell r="AC4">
            <v>45653</v>
          </cell>
          <cell r="AD4">
            <v>0</v>
          </cell>
          <cell r="AE4">
            <v>0</v>
          </cell>
          <cell r="AF4">
            <v>45654</v>
          </cell>
          <cell r="AG4">
            <v>0</v>
          </cell>
          <cell r="AH4">
            <v>45656</v>
          </cell>
          <cell r="AI4">
            <v>0</v>
          </cell>
          <cell r="AJ4">
            <v>0</v>
          </cell>
          <cell r="AK4">
            <v>45657</v>
          </cell>
          <cell r="AL4">
            <v>0</v>
          </cell>
          <cell r="AM4">
            <v>0</v>
          </cell>
          <cell r="AN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3 </v>
          </cell>
          <cell r="F5" t="str">
            <v xml:space="preserve">SLOT 1 </v>
          </cell>
          <cell r="G5" t="str">
            <v xml:space="preserve">SLOT 2 </v>
          </cell>
          <cell r="H5" t="str">
            <v xml:space="preserve">SLOT 3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3 </v>
          </cell>
          <cell r="L5" t="str">
            <v xml:space="preserve">SLOT 1 </v>
          </cell>
          <cell r="M5" t="str">
            <v xml:space="preserve">SLOT 2 </v>
          </cell>
          <cell r="N5" t="str">
            <v xml:space="preserve">SLOT 3 </v>
          </cell>
          <cell r="O5" t="str">
            <v xml:space="preserve">SLOT 1 </v>
          </cell>
          <cell r="P5" t="str">
            <v xml:space="preserve">SLOT 2 </v>
          </cell>
          <cell r="Q5" t="str">
            <v xml:space="preserve">SLOT 3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3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3 </v>
          </cell>
          <cell r="Z5" t="str">
            <v xml:space="preserve">SLOT 1 </v>
          </cell>
          <cell r="AA5" t="str">
            <v xml:space="preserve">SLOT 2 </v>
          </cell>
          <cell r="AB5" t="str">
            <v xml:space="preserve">SLOT 3 </v>
          </cell>
          <cell r="AC5" t="str">
            <v xml:space="preserve">SLOT 1 </v>
          </cell>
          <cell r="AD5" t="str">
            <v xml:space="preserve">SLOT 2 </v>
          </cell>
          <cell r="AE5" t="str">
            <v xml:space="preserve">SLOT 3 </v>
          </cell>
          <cell r="AF5" t="str">
            <v xml:space="preserve">SLOT 1 </v>
          </cell>
          <cell r="AG5" t="str">
            <v xml:space="preserve">SLOT 2 </v>
          </cell>
          <cell r="AH5" t="str">
            <v xml:space="preserve">SLOT 1 </v>
          </cell>
          <cell r="AI5" t="str">
            <v xml:space="preserve">SLOT 2 </v>
          </cell>
          <cell r="AJ5" t="str">
            <v xml:space="preserve">SLOT 3 </v>
          </cell>
          <cell r="AK5" t="str">
            <v xml:space="preserve">SLOT 1 </v>
          </cell>
          <cell r="AL5" t="str">
            <v xml:space="preserve">SLOT 2 </v>
          </cell>
          <cell r="AM5" t="str">
            <v xml:space="preserve">SLOT 3 </v>
          </cell>
          <cell r="AN5">
            <v>0</v>
          </cell>
        </row>
        <row r="6">
          <cell r="A6">
            <v>92175</v>
          </cell>
          <cell r="B6" t="str">
            <v>Ayu Amelia Resanti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0</v>
          </cell>
          <cell r="N6">
            <v>1</v>
          </cell>
          <cell r="O6">
            <v>1</v>
          </cell>
          <cell r="P6">
            <v>1</v>
          </cell>
          <cell r="Q6">
            <v>0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  <cell r="AK6">
            <v>1</v>
          </cell>
          <cell r="AL6">
            <v>1</v>
          </cell>
          <cell r="AM6">
            <v>1</v>
          </cell>
          <cell r="AN6">
            <v>35</v>
          </cell>
        </row>
        <row r="7">
          <cell r="A7" t="str">
            <v>A0177</v>
          </cell>
          <cell r="B7" t="str">
            <v>Yunita Nuswantari Wiratna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0</v>
          </cell>
          <cell r="M7">
            <v>0</v>
          </cell>
          <cell r="N7">
            <v>1</v>
          </cell>
          <cell r="O7">
            <v>0</v>
          </cell>
          <cell r="P7">
            <v>0</v>
          </cell>
          <cell r="Q7">
            <v>0</v>
          </cell>
          <cell r="R7">
            <v>1</v>
          </cell>
          <cell r="S7">
            <v>0</v>
          </cell>
          <cell r="T7">
            <v>0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1</v>
          </cell>
          <cell r="AM7">
            <v>0</v>
          </cell>
          <cell r="AN7">
            <v>24</v>
          </cell>
        </row>
        <row r="8">
          <cell r="A8" t="str">
            <v>A0297</v>
          </cell>
          <cell r="B8" t="str">
            <v>Siwi Novitaningrum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0</v>
          </cell>
          <cell r="L8">
            <v>1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</v>
          </cell>
          <cell r="U8">
            <v>1</v>
          </cell>
          <cell r="V8">
            <v>1</v>
          </cell>
          <cell r="W8">
            <v>0</v>
          </cell>
          <cell r="X8">
            <v>0</v>
          </cell>
          <cell r="Y8">
            <v>0</v>
          </cell>
          <cell r="Z8">
            <v>1</v>
          </cell>
          <cell r="AA8">
            <v>1</v>
          </cell>
          <cell r="AB8">
            <v>0</v>
          </cell>
          <cell r="AC8">
            <v>1</v>
          </cell>
          <cell r="AD8">
            <v>1</v>
          </cell>
          <cell r="AE8">
            <v>1</v>
          </cell>
          <cell r="AF8">
            <v>0</v>
          </cell>
          <cell r="AG8">
            <v>0</v>
          </cell>
          <cell r="AH8">
            <v>1</v>
          </cell>
          <cell r="AI8">
            <v>1</v>
          </cell>
          <cell r="AJ8">
            <v>0</v>
          </cell>
          <cell r="AK8">
            <v>0</v>
          </cell>
          <cell r="AL8">
            <v>1</v>
          </cell>
          <cell r="AM8">
            <v>0</v>
          </cell>
          <cell r="AN8">
            <v>21</v>
          </cell>
        </row>
        <row r="9">
          <cell r="A9" t="str">
            <v>A1971</v>
          </cell>
          <cell r="B9" t="str">
            <v>ANGGI BEATRIKS SERAN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0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M9">
            <v>1</v>
          </cell>
          <cell r="AN9">
            <v>35</v>
          </cell>
        </row>
        <row r="10">
          <cell r="A10" t="str">
            <v>A2001</v>
          </cell>
          <cell r="B10" t="str">
            <v>M MENTARI GAGAT RAYNA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0</v>
          </cell>
          <cell r="AF10">
            <v>1</v>
          </cell>
          <cell r="AG10">
            <v>0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M10">
            <v>0</v>
          </cell>
          <cell r="AN10">
            <v>34</v>
          </cell>
        </row>
        <row r="11">
          <cell r="A11" t="str">
            <v>A2025</v>
          </cell>
          <cell r="B11" t="str">
            <v>NUR AINI HAFIDHA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1</v>
          </cell>
          <cell r="Q11">
            <v>0</v>
          </cell>
          <cell r="R11">
            <v>1</v>
          </cell>
          <cell r="S11">
            <v>0</v>
          </cell>
          <cell r="T11">
            <v>1</v>
          </cell>
          <cell r="U11">
            <v>1</v>
          </cell>
          <cell r="V11">
            <v>0</v>
          </cell>
          <cell r="W11">
            <v>1</v>
          </cell>
          <cell r="X11">
            <v>1</v>
          </cell>
          <cell r="Y11">
            <v>0</v>
          </cell>
          <cell r="Z11">
            <v>1</v>
          </cell>
          <cell r="AA11">
            <v>1</v>
          </cell>
          <cell r="AB11">
            <v>0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0</v>
          </cell>
          <cell r="AH11">
            <v>1</v>
          </cell>
          <cell r="AI11">
            <v>1</v>
          </cell>
          <cell r="AJ11">
            <v>0</v>
          </cell>
          <cell r="AK11">
            <v>1</v>
          </cell>
          <cell r="AL11">
            <v>1</v>
          </cell>
          <cell r="AM11">
            <v>0</v>
          </cell>
          <cell r="AN11">
            <v>17</v>
          </cell>
        </row>
        <row r="12">
          <cell r="A12" t="str">
            <v>A2383</v>
          </cell>
          <cell r="B12" t="str">
            <v>RYSMA NUR HIDAYAH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0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  <cell r="AM12">
            <v>1</v>
          </cell>
          <cell r="AN12">
            <v>33</v>
          </cell>
        </row>
        <row r="13">
          <cell r="A13" t="str">
            <v>A2385</v>
          </cell>
          <cell r="B13" t="str">
            <v>PUNGKI IRAWAN</v>
          </cell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  <cell r="Q13">
            <v>1</v>
          </cell>
          <cell r="R13">
            <v>0</v>
          </cell>
          <cell r="S13">
            <v>0</v>
          </cell>
          <cell r="T13">
            <v>0</v>
          </cell>
          <cell r="U13">
            <v>1</v>
          </cell>
          <cell r="V13">
            <v>0</v>
          </cell>
          <cell r="W13">
            <v>0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14</v>
          </cell>
        </row>
        <row r="14">
          <cell r="A14" t="str">
            <v>A2924</v>
          </cell>
          <cell r="B14" t="str">
            <v>IRA EVELIN SIHALOHO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E14">
            <v>1</v>
          </cell>
          <cell r="AF14">
            <v>0</v>
          </cell>
          <cell r="AG14">
            <v>0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34</v>
          </cell>
        </row>
        <row r="15">
          <cell r="A15" t="str">
            <v>A2976</v>
          </cell>
          <cell r="B15" t="str">
            <v>INTAN FIFIANA</v>
          </cell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0</v>
          </cell>
          <cell r="R15">
            <v>1</v>
          </cell>
          <cell r="S15">
            <v>0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0</v>
          </cell>
          <cell r="AH15">
            <v>1</v>
          </cell>
          <cell r="AI15">
            <v>1</v>
          </cell>
          <cell r="AJ15">
            <v>1</v>
          </cell>
          <cell r="AK15">
            <v>1</v>
          </cell>
          <cell r="AL15">
            <v>1</v>
          </cell>
          <cell r="AM15">
            <v>1</v>
          </cell>
          <cell r="AN15">
            <v>29</v>
          </cell>
        </row>
        <row r="16">
          <cell r="A16" t="str">
            <v>A3091</v>
          </cell>
          <cell r="B16" t="str">
            <v>ANDREANSYAH AFLAH SIGIT</v>
          </cell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1</v>
          </cell>
          <cell r="X16">
            <v>1</v>
          </cell>
          <cell r="Y16">
            <v>1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1</v>
          </cell>
          <cell r="AE16">
            <v>1</v>
          </cell>
          <cell r="AF16">
            <v>1</v>
          </cell>
          <cell r="AG16">
            <v>0</v>
          </cell>
          <cell r="AH16">
            <v>0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  <cell r="AM16">
            <v>1</v>
          </cell>
          <cell r="AN16">
            <v>16</v>
          </cell>
        </row>
        <row r="17">
          <cell r="A17" t="str">
            <v>A4313</v>
          </cell>
          <cell r="B17" t="str">
            <v>VIDYA KALINGGA MURTI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0</v>
          </cell>
          <cell r="Q17">
            <v>0</v>
          </cell>
          <cell r="R17">
            <v>1</v>
          </cell>
          <cell r="S17">
            <v>0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0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33</v>
          </cell>
        </row>
        <row r="18">
          <cell r="A18" t="str">
            <v>A4314</v>
          </cell>
          <cell r="B18" t="str">
            <v>ADELIA FIRYAL HASNA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2</v>
          </cell>
        </row>
        <row r="19">
          <cell r="A19" t="str">
            <v>A4315</v>
          </cell>
          <cell r="B19" t="str">
            <v>WIDIA SIJABAT</v>
          </cell>
          <cell r="C19">
            <v>1</v>
          </cell>
          <cell r="D19">
            <v>1</v>
          </cell>
          <cell r="E19">
            <v>0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  <cell r="Q19">
            <v>0</v>
          </cell>
          <cell r="R19">
            <v>0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  <cell r="AM19">
            <v>1</v>
          </cell>
          <cell r="AN19">
            <v>31</v>
          </cell>
        </row>
        <row r="20">
          <cell r="A20" t="str">
            <v>A4460</v>
          </cell>
          <cell r="B20" t="str">
            <v>ALVYNA FAHARANY</v>
          </cell>
          <cell r="C20">
            <v>0</v>
          </cell>
          <cell r="D20">
            <v>0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2</v>
          </cell>
        </row>
        <row r="21">
          <cell r="A21" t="str">
            <v>A4461</v>
          </cell>
          <cell r="B21" t="str">
            <v>IMMANUEL CHRISTYAS JULIUS WICAKSONO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</v>
          </cell>
          <cell r="V21">
            <v>1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1</v>
          </cell>
          <cell r="AB21">
            <v>1</v>
          </cell>
          <cell r="AC21">
            <v>1</v>
          </cell>
          <cell r="AD21">
            <v>0</v>
          </cell>
          <cell r="AE21">
            <v>1</v>
          </cell>
          <cell r="AF21">
            <v>0</v>
          </cell>
          <cell r="AG21">
            <v>0</v>
          </cell>
          <cell r="AH21">
            <v>1</v>
          </cell>
          <cell r="AI21">
            <v>1</v>
          </cell>
          <cell r="AJ21">
            <v>1</v>
          </cell>
          <cell r="AK21">
            <v>0</v>
          </cell>
          <cell r="AL21">
            <v>1</v>
          </cell>
          <cell r="AM21">
            <v>1</v>
          </cell>
          <cell r="AN21">
            <v>14</v>
          </cell>
        </row>
        <row r="24">
          <cell r="A24">
            <v>0</v>
          </cell>
          <cell r="B24" t="str">
            <v>Mengetahui,</v>
          </cell>
        </row>
        <row r="25">
          <cell r="A25">
            <v>0</v>
          </cell>
          <cell r="B25">
            <v>0</v>
          </cell>
        </row>
        <row r="26">
          <cell r="A26">
            <v>0</v>
          </cell>
          <cell r="B26">
            <v>0</v>
          </cell>
        </row>
        <row r="27">
          <cell r="A27">
            <v>0</v>
          </cell>
          <cell r="B27">
            <v>0</v>
          </cell>
        </row>
        <row r="28">
          <cell r="A28">
            <v>0</v>
          </cell>
          <cell r="B28">
            <v>0</v>
          </cell>
        </row>
        <row r="29">
          <cell r="A29">
            <v>0</v>
          </cell>
          <cell r="B29">
            <v>0</v>
          </cell>
        </row>
        <row r="30">
          <cell r="A30">
            <v>0</v>
          </cell>
          <cell r="B30">
            <v>0</v>
          </cell>
        </row>
        <row r="31">
          <cell r="A31">
            <v>0</v>
          </cell>
          <cell r="B31" t="str">
            <v xml:space="preserve">SRI RAHAYU GUNADI </v>
          </cell>
        </row>
        <row r="32">
          <cell r="A32">
            <v>0</v>
          </cell>
          <cell r="B32" t="str">
            <v>HC DOC HEAD</v>
          </cell>
        </row>
      </sheetData>
      <sheetData sheetId="6" refreshError="1">
        <row r="1">
          <cell r="A1" t="str">
            <v>PERIODE 2 DESEMBER 2024 CC SK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0</v>
          </cell>
          <cell r="O4">
            <v>45649</v>
          </cell>
          <cell r="P4">
            <v>0</v>
          </cell>
          <cell r="Q4">
            <v>45650</v>
          </cell>
          <cell r="R4">
            <v>0</v>
          </cell>
          <cell r="S4">
            <v>45652</v>
          </cell>
          <cell r="T4">
            <v>0</v>
          </cell>
          <cell r="U4">
            <v>45653</v>
          </cell>
          <cell r="V4">
            <v>0</v>
          </cell>
          <cell r="W4">
            <v>45654</v>
          </cell>
          <cell r="X4">
            <v>0</v>
          </cell>
          <cell r="Y4">
            <v>45656</v>
          </cell>
          <cell r="Z4">
            <v>0</v>
          </cell>
          <cell r="AA4">
            <v>45657</v>
          </cell>
          <cell r="AB4">
            <v>0</v>
          </cell>
          <cell r="AC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2 </v>
          </cell>
          <cell r="O5" t="str">
            <v xml:space="preserve">SLOT 1 </v>
          </cell>
          <cell r="P5" t="str">
            <v xml:space="preserve">SLOT 2 </v>
          </cell>
          <cell r="Q5" t="str">
            <v xml:space="preserve">SLOT 1 </v>
          </cell>
          <cell r="R5" t="str">
            <v xml:space="preserve">SLOT 2 </v>
          </cell>
          <cell r="S5" t="str">
            <v xml:space="preserve">SLOT 1 </v>
          </cell>
          <cell r="T5" t="str">
            <v xml:space="preserve">SLOT 2 </v>
          </cell>
          <cell r="U5" t="str">
            <v xml:space="preserve">SLOT 1 </v>
          </cell>
          <cell r="V5" t="str">
            <v xml:space="preserve">SLOT 2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1 </v>
          </cell>
          <cell r="Z5" t="str">
            <v xml:space="preserve">SLOT 2 </v>
          </cell>
          <cell r="AA5" t="str">
            <v xml:space="preserve">SLOT 1 </v>
          </cell>
          <cell r="AB5" t="str">
            <v xml:space="preserve">SLOT 2 </v>
          </cell>
          <cell r="AC5">
            <v>0</v>
          </cell>
        </row>
        <row r="6">
          <cell r="A6" t="str">
            <v>A2342</v>
          </cell>
          <cell r="B6" t="str">
            <v>NAUFAL IKBAR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</v>
          </cell>
          <cell r="N6">
            <v>1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2</v>
          </cell>
        </row>
        <row r="7">
          <cell r="A7" t="str">
            <v>A3041</v>
          </cell>
          <cell r="B7" t="str">
            <v>ANISA FITRIANINGSIH</v>
          </cell>
          <cell r="C7">
            <v>1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</v>
          </cell>
          <cell r="N7">
            <v>1</v>
          </cell>
          <cell r="O7">
            <v>0</v>
          </cell>
          <cell r="P7">
            <v>0</v>
          </cell>
          <cell r="Q7">
            <v>0</v>
          </cell>
          <cell r="R7">
            <v>1</v>
          </cell>
          <cell r="S7">
            <v>1</v>
          </cell>
          <cell r="T7">
            <v>1</v>
          </cell>
          <cell r="U7">
            <v>0</v>
          </cell>
          <cell r="V7">
            <v>0</v>
          </cell>
          <cell r="W7">
            <v>1</v>
          </cell>
          <cell r="X7">
            <v>1</v>
          </cell>
          <cell r="Y7">
            <v>0</v>
          </cell>
          <cell r="Z7">
            <v>0</v>
          </cell>
          <cell r="AA7">
            <v>0</v>
          </cell>
          <cell r="AB7">
            <v>1</v>
          </cell>
          <cell r="AC7">
            <v>11</v>
          </cell>
        </row>
        <row r="8">
          <cell r="A8" t="str">
            <v>A3870</v>
          </cell>
          <cell r="B8" t="str">
            <v>RIZKI FERNANDA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15</v>
          </cell>
        </row>
        <row r="9">
          <cell r="A9" t="str">
            <v>A4201</v>
          </cell>
          <cell r="B9" t="str">
            <v>JONATHAN ALRASHYD RIZKIANA PUTRA</v>
          </cell>
          <cell r="C9">
            <v>1</v>
          </cell>
          <cell r="D9">
            <v>0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0</v>
          </cell>
          <cell r="J9">
            <v>0</v>
          </cell>
          <cell r="K9">
            <v>1</v>
          </cell>
          <cell r="L9">
            <v>0</v>
          </cell>
          <cell r="M9">
            <v>0</v>
          </cell>
          <cell r="N9">
            <v>0</v>
          </cell>
          <cell r="O9">
            <v>1</v>
          </cell>
          <cell r="P9">
            <v>1</v>
          </cell>
          <cell r="Q9">
            <v>0</v>
          </cell>
          <cell r="R9">
            <v>0</v>
          </cell>
          <cell r="S9">
            <v>0</v>
          </cell>
          <cell r="T9">
            <v>1</v>
          </cell>
          <cell r="U9">
            <v>1</v>
          </cell>
          <cell r="V9">
            <v>1</v>
          </cell>
          <cell r="W9">
            <v>0</v>
          </cell>
          <cell r="X9">
            <v>0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15</v>
          </cell>
        </row>
        <row r="10">
          <cell r="A10" t="str">
            <v>A4317</v>
          </cell>
          <cell r="B10" t="str">
            <v>ANNISA SHOFI ROFIFAH</v>
          </cell>
          <cell r="C10">
            <v>0</v>
          </cell>
          <cell r="D10">
            <v>1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1</v>
          </cell>
          <cell r="J10">
            <v>0</v>
          </cell>
          <cell r="K10">
            <v>1</v>
          </cell>
          <cell r="L10">
            <v>1</v>
          </cell>
          <cell r="M10">
            <v>0</v>
          </cell>
          <cell r="N10">
            <v>0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19</v>
          </cell>
        </row>
        <row r="11">
          <cell r="A11" t="str">
            <v>A4393</v>
          </cell>
          <cell r="B11" t="str">
            <v>MARIA EVITA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10</v>
          </cell>
        </row>
        <row r="12">
          <cell r="A12" t="str">
            <v>A4466</v>
          </cell>
          <cell r="B12" t="str">
            <v>ARSYI MUTIARA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0</v>
          </cell>
          <cell r="T12">
            <v>0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18</v>
          </cell>
        </row>
        <row r="13">
          <cell r="A13" t="str">
            <v>A4467</v>
          </cell>
          <cell r="B13" t="str">
            <v>SALMA NAYLUL MUNA</v>
          </cell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1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1</v>
          </cell>
          <cell r="AB13">
            <v>0</v>
          </cell>
          <cell r="AC13">
            <v>7</v>
          </cell>
        </row>
        <row r="16">
          <cell r="A16">
            <v>0</v>
          </cell>
          <cell r="B16" t="str">
            <v>Mengetahui,</v>
          </cell>
        </row>
        <row r="17">
          <cell r="A17">
            <v>0</v>
          </cell>
          <cell r="B17">
            <v>0</v>
          </cell>
        </row>
        <row r="18">
          <cell r="A18">
            <v>0</v>
          </cell>
          <cell r="B18">
            <v>0</v>
          </cell>
        </row>
        <row r="19">
          <cell r="A19">
            <v>0</v>
          </cell>
          <cell r="B19">
            <v>0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  <row r="22">
          <cell r="A22">
            <v>0</v>
          </cell>
          <cell r="B22">
            <v>0</v>
          </cell>
        </row>
        <row r="23">
          <cell r="A23">
            <v>0</v>
          </cell>
          <cell r="B23" t="str">
            <v xml:space="preserve">SRI RAHAYU GUNADI </v>
          </cell>
        </row>
        <row r="24">
          <cell r="A24">
            <v>0</v>
          </cell>
          <cell r="B24" t="str">
            <v>HC DOC HEAD</v>
          </cell>
        </row>
      </sheetData>
      <sheetData sheetId="7" refreshError="1">
        <row r="1">
          <cell r="A1" t="str">
            <v>PERIODE 2 DESEMBER 2024 AAV AUTO 2000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45649</v>
          </cell>
          <cell r="O4">
            <v>0</v>
          </cell>
          <cell r="P4">
            <v>45650</v>
          </cell>
          <cell r="Q4">
            <v>0</v>
          </cell>
          <cell r="R4">
            <v>45652</v>
          </cell>
          <cell r="S4">
            <v>0</v>
          </cell>
          <cell r="T4">
            <v>45653</v>
          </cell>
          <cell r="U4">
            <v>0</v>
          </cell>
          <cell r="V4">
            <v>45654</v>
          </cell>
          <cell r="W4">
            <v>45656</v>
          </cell>
          <cell r="X4">
            <v>0</v>
          </cell>
          <cell r="Y4">
            <v>45657</v>
          </cell>
          <cell r="Z4">
            <v>0</v>
          </cell>
          <cell r="AA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1 </v>
          </cell>
          <cell r="Z5" t="str">
            <v xml:space="preserve">SLOT 2 </v>
          </cell>
          <cell r="AA5">
            <v>0</v>
          </cell>
        </row>
        <row r="6">
          <cell r="A6" t="str">
            <v>A4527</v>
          </cell>
          <cell r="B6" t="str">
            <v>DEWI ADELIA BANI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</v>
          </cell>
          <cell r="O6">
            <v>1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  <cell r="AA6">
            <v>3</v>
          </cell>
        </row>
        <row r="7">
          <cell r="A7" t="str">
            <v>A4526</v>
          </cell>
          <cell r="B7" t="str">
            <v>EREN JUWITA PURNAMA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24</v>
          </cell>
        </row>
        <row r="8">
          <cell r="A8" t="str">
            <v>A4529</v>
          </cell>
          <cell r="B8" t="str">
            <v>MILA KAMILA HAERAWATI</v>
          </cell>
          <cell r="C8">
            <v>1</v>
          </cell>
          <cell r="D8">
            <v>1</v>
          </cell>
          <cell r="E8">
            <v>0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0</v>
          </cell>
          <cell r="N8">
            <v>1</v>
          </cell>
          <cell r="O8">
            <v>1</v>
          </cell>
          <cell r="P8">
            <v>0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21</v>
          </cell>
        </row>
        <row r="9">
          <cell r="A9" t="str">
            <v>A4525</v>
          </cell>
          <cell r="B9" t="str">
            <v>NAILA SAFITRI</v>
          </cell>
          <cell r="C9">
            <v>0</v>
          </cell>
          <cell r="D9">
            <v>0</v>
          </cell>
          <cell r="E9">
            <v>1</v>
          </cell>
          <cell r="F9">
            <v>0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10</v>
          </cell>
        </row>
        <row r="10">
          <cell r="A10" t="str">
            <v>A4532</v>
          </cell>
          <cell r="B10" t="str">
            <v>KINTAN SHAFA AMELIA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0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23</v>
          </cell>
        </row>
        <row r="11">
          <cell r="A11" t="str">
            <v>A4524</v>
          </cell>
          <cell r="B11" t="str">
            <v>NAFIRA TAFASSUHA</v>
          </cell>
          <cell r="C11">
            <v>1</v>
          </cell>
          <cell r="D11">
            <v>0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23</v>
          </cell>
        </row>
        <row r="12">
          <cell r="A12" t="str">
            <v>A4523</v>
          </cell>
          <cell r="B12" t="str">
            <v>ALDI ILHAM BACHTIAR</v>
          </cell>
          <cell r="C12">
            <v>1</v>
          </cell>
          <cell r="D12">
            <v>1</v>
          </cell>
          <cell r="E12">
            <v>1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23</v>
          </cell>
        </row>
        <row r="13">
          <cell r="A13" t="str">
            <v>A4531</v>
          </cell>
          <cell r="B13" t="str">
            <v>RATNA AMALIYAH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0</v>
          </cell>
          <cell r="X13">
            <v>0</v>
          </cell>
          <cell r="Y13">
            <v>1</v>
          </cell>
          <cell r="Z13">
            <v>1</v>
          </cell>
          <cell r="AA13">
            <v>22</v>
          </cell>
        </row>
        <row r="14">
          <cell r="A14">
            <v>92298</v>
          </cell>
          <cell r="B14" t="str">
            <v>Herdhika Aryasena</v>
          </cell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  <cell r="Q14">
            <v>0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12</v>
          </cell>
        </row>
        <row r="15">
          <cell r="A15" t="str">
            <v>A4530</v>
          </cell>
          <cell r="B15" t="str">
            <v>NARESWARI NISITA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1</v>
          </cell>
          <cell r="Y15">
            <v>0</v>
          </cell>
          <cell r="Z15">
            <v>0</v>
          </cell>
          <cell r="AA15">
            <v>6</v>
          </cell>
        </row>
        <row r="16">
          <cell r="A16" t="str">
            <v>A4533</v>
          </cell>
          <cell r="B16" t="str">
            <v>PANDU WIDYASMARA</v>
          </cell>
          <cell r="C16">
            <v>0</v>
          </cell>
          <cell r="D16">
            <v>1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  <cell r="Q16">
            <v>1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1</v>
          </cell>
          <cell r="Z16">
            <v>1</v>
          </cell>
          <cell r="AA16">
            <v>10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  <cell r="B19" t="str">
            <v>Mengetahui,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  <row r="22">
          <cell r="A22">
            <v>0</v>
          </cell>
          <cell r="B22">
            <v>0</v>
          </cell>
        </row>
        <row r="23">
          <cell r="A23">
            <v>0</v>
          </cell>
          <cell r="B23">
            <v>0</v>
          </cell>
        </row>
        <row r="24">
          <cell r="A24">
            <v>0</v>
          </cell>
          <cell r="B24">
            <v>0</v>
          </cell>
        </row>
        <row r="25">
          <cell r="A25">
            <v>0</v>
          </cell>
          <cell r="B25">
            <v>0</v>
          </cell>
        </row>
        <row r="26">
          <cell r="A26">
            <v>0</v>
          </cell>
          <cell r="B26" t="str">
            <v xml:space="preserve">SRI RAHAYU GUNADI </v>
          </cell>
        </row>
        <row r="27">
          <cell r="A27">
            <v>0</v>
          </cell>
          <cell r="B27" t="str">
            <v>HC DOC HEAD</v>
          </cell>
        </row>
        <row r="28">
          <cell r="A28">
            <v>0</v>
          </cell>
          <cell r="B28">
            <v>0</v>
          </cell>
        </row>
        <row r="29">
          <cell r="A29">
            <v>0</v>
          </cell>
          <cell r="B29">
            <v>0</v>
          </cell>
        </row>
        <row r="30">
          <cell r="A30">
            <v>0</v>
          </cell>
        </row>
        <row r="31">
          <cell r="A31">
            <v>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  <cell r="B35">
            <v>0</v>
          </cell>
        </row>
        <row r="36">
          <cell r="A36">
            <v>0</v>
          </cell>
          <cell r="B36">
            <v>0</v>
          </cell>
        </row>
      </sheetData>
      <sheetData sheetId="8" refreshError="1">
        <row r="1">
          <cell r="A1" t="str">
            <v>PERIODE 2 DESEMBER 2024 DELTA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B2">
            <v>0</v>
          </cell>
          <cell r="AC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0</v>
          </cell>
          <cell r="O4">
            <v>45649</v>
          </cell>
          <cell r="P4">
            <v>0</v>
          </cell>
          <cell r="Q4">
            <v>45650</v>
          </cell>
          <cell r="R4">
            <v>0</v>
          </cell>
          <cell r="S4">
            <v>45652</v>
          </cell>
          <cell r="T4">
            <v>0</v>
          </cell>
          <cell r="U4">
            <v>45653</v>
          </cell>
          <cell r="V4">
            <v>0</v>
          </cell>
          <cell r="W4">
            <v>45654</v>
          </cell>
          <cell r="X4">
            <v>0</v>
          </cell>
          <cell r="Y4">
            <v>45656</v>
          </cell>
          <cell r="Z4">
            <v>0</v>
          </cell>
          <cell r="AA4">
            <v>45657</v>
          </cell>
          <cell r="AB4">
            <v>0</v>
          </cell>
          <cell r="AC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2A </v>
          </cell>
          <cell r="E5" t="str">
            <v xml:space="preserve">SLOT 1 </v>
          </cell>
          <cell r="F5" t="str">
            <v xml:space="preserve">SLOT 2A </v>
          </cell>
          <cell r="G5" t="str">
            <v xml:space="preserve">SLOT 1 </v>
          </cell>
          <cell r="H5" t="str">
            <v xml:space="preserve">SLOT 2A </v>
          </cell>
          <cell r="I5" t="str">
            <v xml:space="preserve">SLOT 1 </v>
          </cell>
          <cell r="J5" t="str">
            <v xml:space="preserve">SLOT 2A </v>
          </cell>
          <cell r="K5" t="str">
            <v xml:space="preserve">SLOT 1 </v>
          </cell>
          <cell r="L5" t="str">
            <v>SLOT 2A</v>
          </cell>
          <cell r="M5" t="str">
            <v xml:space="preserve">SLOT 1 </v>
          </cell>
          <cell r="N5" t="str">
            <v xml:space="preserve">SLOT 2A </v>
          </cell>
          <cell r="O5" t="str">
            <v xml:space="preserve">SLOT 1 </v>
          </cell>
          <cell r="P5" t="str">
            <v xml:space="preserve">SLOT 2A </v>
          </cell>
          <cell r="Q5" t="str">
            <v xml:space="preserve">SLOT 1 </v>
          </cell>
          <cell r="R5" t="str">
            <v xml:space="preserve">SLOT 2A </v>
          </cell>
          <cell r="S5" t="str">
            <v xml:space="preserve">SLOT 1 </v>
          </cell>
          <cell r="T5" t="str">
            <v xml:space="preserve">SLOT 2A </v>
          </cell>
          <cell r="U5" t="str">
            <v xml:space="preserve">SLOT 1 </v>
          </cell>
          <cell r="V5" t="str">
            <v xml:space="preserve">SLOT 2A </v>
          </cell>
          <cell r="W5" t="str">
            <v xml:space="preserve">SLOT 1 </v>
          </cell>
          <cell r="X5" t="str">
            <v xml:space="preserve">SLOT 2A </v>
          </cell>
          <cell r="Y5" t="str">
            <v xml:space="preserve">SLOT 1 </v>
          </cell>
          <cell r="Z5" t="str">
            <v xml:space="preserve">SLOT 2A </v>
          </cell>
          <cell r="AA5" t="str">
            <v xml:space="preserve">SLOT 1 </v>
          </cell>
          <cell r="AB5" t="str">
            <v xml:space="preserve">SLOT 2A </v>
          </cell>
          <cell r="AC5">
            <v>0</v>
          </cell>
        </row>
        <row r="6">
          <cell r="A6">
            <v>90552</v>
          </cell>
          <cell r="B6" t="str">
            <v>Maria Rosaria Dewi Ratna Timur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0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0</v>
          </cell>
          <cell r="Y6">
            <v>1</v>
          </cell>
          <cell r="Z6">
            <v>1</v>
          </cell>
          <cell r="AA6">
            <v>1</v>
          </cell>
          <cell r="AB6">
            <v>1</v>
          </cell>
          <cell r="AC6">
            <v>22</v>
          </cell>
        </row>
        <row r="7">
          <cell r="A7">
            <v>90592</v>
          </cell>
          <cell r="B7" t="str">
            <v>Dini Shintia Putri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0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0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0</v>
          </cell>
          <cell r="Y7">
            <v>1</v>
          </cell>
          <cell r="Z7">
            <v>1</v>
          </cell>
          <cell r="AA7">
            <v>1</v>
          </cell>
          <cell r="AB7">
            <v>0</v>
          </cell>
          <cell r="AC7">
            <v>22</v>
          </cell>
        </row>
        <row r="8">
          <cell r="A8">
            <v>90648</v>
          </cell>
          <cell r="B8" t="str">
            <v>Wahyu idhayati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0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0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24</v>
          </cell>
        </row>
        <row r="9">
          <cell r="A9">
            <v>90653</v>
          </cell>
          <cell r="B9" t="str">
            <v>Weni Saputri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0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0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24</v>
          </cell>
        </row>
        <row r="10">
          <cell r="A10">
            <v>90694</v>
          </cell>
          <cell r="B10" t="str">
            <v>Daus Devyana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0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0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24</v>
          </cell>
        </row>
        <row r="11">
          <cell r="A11">
            <v>92135</v>
          </cell>
          <cell r="B11" t="str">
            <v>Ernawati Nofia Rindiani</v>
          </cell>
          <cell r="C11">
            <v>0</v>
          </cell>
          <cell r="D11">
            <v>0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1</v>
          </cell>
          <cell r="Z11">
            <v>0</v>
          </cell>
          <cell r="AA11">
            <v>1</v>
          </cell>
          <cell r="AB11">
            <v>0</v>
          </cell>
          <cell r="AC11">
            <v>16</v>
          </cell>
        </row>
        <row r="12">
          <cell r="A12">
            <v>92287</v>
          </cell>
          <cell r="B12" t="str">
            <v>Alyda Rizka Islamiyati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1</v>
          </cell>
          <cell r="L12">
            <v>1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0</v>
          </cell>
          <cell r="U12">
            <v>1</v>
          </cell>
          <cell r="V12">
            <v>1</v>
          </cell>
          <cell r="W12">
            <v>1</v>
          </cell>
          <cell r="X12">
            <v>0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22</v>
          </cell>
        </row>
        <row r="13">
          <cell r="A13">
            <v>92485</v>
          </cell>
          <cell r="B13" t="str">
            <v>Yulisa Eri Arvidayani</v>
          </cell>
          <cell r="C13">
            <v>1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0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  <cell r="AC13">
            <v>21</v>
          </cell>
        </row>
        <row r="14">
          <cell r="A14">
            <v>92504</v>
          </cell>
          <cell r="B14" t="str">
            <v>Artika Yunita Ardi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0</v>
          </cell>
          <cell r="Y14">
            <v>1</v>
          </cell>
          <cell r="Z14">
            <v>1</v>
          </cell>
          <cell r="AA14">
            <v>1</v>
          </cell>
          <cell r="AB14">
            <v>1</v>
          </cell>
          <cell r="AC14">
            <v>23</v>
          </cell>
        </row>
        <row r="15">
          <cell r="A15">
            <v>92539</v>
          </cell>
          <cell r="B15" t="str">
            <v>Rosiana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0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24</v>
          </cell>
        </row>
        <row r="16">
          <cell r="A16">
            <v>92622</v>
          </cell>
          <cell r="B16" t="str">
            <v>Ayu Suci Nugroyanti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0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0</v>
          </cell>
          <cell r="Y16">
            <v>1</v>
          </cell>
          <cell r="Z16">
            <v>1</v>
          </cell>
          <cell r="AA16">
            <v>1</v>
          </cell>
          <cell r="AB16">
            <v>0</v>
          </cell>
          <cell r="AC16">
            <v>23</v>
          </cell>
        </row>
        <row r="17">
          <cell r="A17">
            <v>92669</v>
          </cell>
          <cell r="B17" t="str">
            <v>Apik Kusuma Ayu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0</v>
          </cell>
          <cell r="Y17">
            <v>1</v>
          </cell>
          <cell r="Z17">
            <v>1</v>
          </cell>
          <cell r="AA17">
            <v>1</v>
          </cell>
          <cell r="AB17">
            <v>0</v>
          </cell>
          <cell r="AC17">
            <v>23</v>
          </cell>
        </row>
        <row r="18">
          <cell r="A18">
            <v>92715</v>
          </cell>
          <cell r="B18" t="str">
            <v>HESTI WAHYU PRATIWI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0</v>
          </cell>
          <cell r="T18">
            <v>0</v>
          </cell>
          <cell r="U18">
            <v>1</v>
          </cell>
          <cell r="V18">
            <v>1</v>
          </cell>
          <cell r="W18">
            <v>1</v>
          </cell>
          <cell r="X18">
            <v>0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21</v>
          </cell>
        </row>
        <row r="19">
          <cell r="A19" t="str">
            <v>A0064</v>
          </cell>
          <cell r="B19" t="str">
            <v>Eko Septiardi</v>
          </cell>
          <cell r="C19">
            <v>1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  <cell r="Q19">
            <v>1</v>
          </cell>
          <cell r="R19">
            <v>0</v>
          </cell>
          <cell r="S19">
            <v>1</v>
          </cell>
          <cell r="T19">
            <v>1</v>
          </cell>
          <cell r="U19">
            <v>1</v>
          </cell>
          <cell r="V19">
            <v>0</v>
          </cell>
          <cell r="W19">
            <v>1</v>
          </cell>
          <cell r="X19">
            <v>0</v>
          </cell>
          <cell r="Y19">
            <v>1</v>
          </cell>
          <cell r="Z19">
            <v>0</v>
          </cell>
          <cell r="AA19">
            <v>1</v>
          </cell>
          <cell r="AB19">
            <v>0</v>
          </cell>
          <cell r="AC19">
            <v>15</v>
          </cell>
        </row>
        <row r="20">
          <cell r="A20" t="str">
            <v>A0192</v>
          </cell>
          <cell r="B20" t="str">
            <v>Agnes Haudi Suryantika</v>
          </cell>
          <cell r="C20">
            <v>1</v>
          </cell>
          <cell r="D20">
            <v>1</v>
          </cell>
          <cell r="E20">
            <v>1</v>
          </cell>
          <cell r="F20">
            <v>1</v>
          </cell>
          <cell r="G20">
            <v>0</v>
          </cell>
          <cell r="H20">
            <v>0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0</v>
          </cell>
          <cell r="Y20">
            <v>1</v>
          </cell>
          <cell r="Z20">
            <v>1</v>
          </cell>
          <cell r="AA20">
            <v>1</v>
          </cell>
          <cell r="AB20">
            <v>1</v>
          </cell>
          <cell r="AC20">
            <v>22</v>
          </cell>
        </row>
        <row r="21">
          <cell r="A21" t="str">
            <v>A0225</v>
          </cell>
          <cell r="B21" t="str">
            <v>Rizal Saputra</v>
          </cell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0</v>
          </cell>
          <cell r="I21">
            <v>1</v>
          </cell>
          <cell r="J21">
            <v>1</v>
          </cell>
          <cell r="K21">
            <v>1</v>
          </cell>
          <cell r="L21">
            <v>0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0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22</v>
          </cell>
        </row>
        <row r="22">
          <cell r="A22" t="str">
            <v>A0261</v>
          </cell>
          <cell r="B22" t="str">
            <v>Chelsi Ananda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0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0</v>
          </cell>
          <cell r="W22">
            <v>1</v>
          </cell>
          <cell r="X22">
            <v>0</v>
          </cell>
          <cell r="Y22">
            <v>1</v>
          </cell>
          <cell r="Z22">
            <v>1</v>
          </cell>
          <cell r="AA22">
            <v>1</v>
          </cell>
          <cell r="AB22">
            <v>1</v>
          </cell>
          <cell r="AC22">
            <v>23</v>
          </cell>
        </row>
        <row r="23">
          <cell r="A23" t="str">
            <v>A0320</v>
          </cell>
          <cell r="B23" t="str">
            <v>Deafni Dinda R Utami</v>
          </cell>
          <cell r="C23">
            <v>1</v>
          </cell>
          <cell r="D23">
            <v>1</v>
          </cell>
          <cell r="E23">
            <v>1</v>
          </cell>
          <cell r="F23">
            <v>1</v>
          </cell>
          <cell r="G23">
            <v>0</v>
          </cell>
          <cell r="H23">
            <v>0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1</v>
          </cell>
          <cell r="N23">
            <v>0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0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22</v>
          </cell>
        </row>
        <row r="24">
          <cell r="A24" t="str">
            <v>A0327</v>
          </cell>
          <cell r="B24" t="str">
            <v>Wiwik Noryanti</v>
          </cell>
          <cell r="C24">
            <v>1</v>
          </cell>
          <cell r="D24">
            <v>0</v>
          </cell>
          <cell r="E24">
            <v>1</v>
          </cell>
          <cell r="F24">
            <v>0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0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0</v>
          </cell>
          <cell r="Y24">
            <v>1</v>
          </cell>
          <cell r="Z24">
            <v>1</v>
          </cell>
          <cell r="AA24">
            <v>1</v>
          </cell>
          <cell r="AB24">
            <v>1</v>
          </cell>
          <cell r="AC24">
            <v>20</v>
          </cell>
        </row>
        <row r="25">
          <cell r="A25" t="str">
            <v>A0378</v>
          </cell>
          <cell r="B25" t="str">
            <v>Wiranti Putri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0</v>
          </cell>
          <cell r="M25">
            <v>1</v>
          </cell>
          <cell r="N25">
            <v>0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0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23</v>
          </cell>
        </row>
        <row r="26">
          <cell r="A26" t="str">
            <v>A0415</v>
          </cell>
          <cell r="B26" t="str">
            <v>Dina Nakita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1</v>
          </cell>
          <cell r="R26">
            <v>1</v>
          </cell>
          <cell r="S26">
            <v>1</v>
          </cell>
          <cell r="T26">
            <v>0</v>
          </cell>
          <cell r="U26">
            <v>1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1</v>
          </cell>
          <cell r="AB26">
            <v>1</v>
          </cell>
          <cell r="AC26">
            <v>8</v>
          </cell>
        </row>
        <row r="27">
          <cell r="A27" t="str">
            <v>A0440</v>
          </cell>
          <cell r="B27" t="str">
            <v>MUHAMMAD HAMZAH</v>
          </cell>
          <cell r="C27">
            <v>1</v>
          </cell>
          <cell r="D27">
            <v>1</v>
          </cell>
          <cell r="E27">
            <v>1</v>
          </cell>
          <cell r="F27">
            <v>0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0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22</v>
          </cell>
        </row>
        <row r="28">
          <cell r="A28" t="str">
            <v>A0453</v>
          </cell>
          <cell r="B28" t="str">
            <v>ANISA SHELA NOVITA</v>
          </cell>
          <cell r="C28">
            <v>1</v>
          </cell>
          <cell r="D28">
            <v>1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0</v>
          </cell>
          <cell r="M28">
            <v>1</v>
          </cell>
          <cell r="N28">
            <v>0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0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23</v>
          </cell>
        </row>
        <row r="29">
          <cell r="A29" t="str">
            <v>A0458</v>
          </cell>
          <cell r="B29" t="str">
            <v>JOKO SLAMETO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0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0</v>
          </cell>
          <cell r="Y29">
            <v>1</v>
          </cell>
          <cell r="Z29">
            <v>1</v>
          </cell>
          <cell r="AA29">
            <v>1</v>
          </cell>
          <cell r="AB29">
            <v>1</v>
          </cell>
          <cell r="AC29">
            <v>24</v>
          </cell>
        </row>
        <row r="30">
          <cell r="A30" t="str">
            <v>A0519</v>
          </cell>
          <cell r="B30" t="str">
            <v>ANASTACIA JULIANA</v>
          </cell>
          <cell r="C30">
            <v>1</v>
          </cell>
          <cell r="D30">
            <v>1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0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0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B30">
            <v>1</v>
          </cell>
          <cell r="AC30">
            <v>24</v>
          </cell>
        </row>
        <row r="31">
          <cell r="A31" t="str">
            <v>A0597</v>
          </cell>
          <cell r="B31" t="str">
            <v>REHLITNA REJEKINTA BR PURBA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1</v>
          </cell>
          <cell r="W31">
            <v>0</v>
          </cell>
          <cell r="X31">
            <v>1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3</v>
          </cell>
        </row>
        <row r="32">
          <cell r="A32" t="str">
            <v>A0610</v>
          </cell>
          <cell r="B32" t="str">
            <v>MARGARETA INDAH PERMATASARI</v>
          </cell>
          <cell r="C32">
            <v>1</v>
          </cell>
          <cell r="D32">
            <v>1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0</v>
          </cell>
          <cell r="M32">
            <v>0</v>
          </cell>
          <cell r="N32">
            <v>0</v>
          </cell>
          <cell r="O32">
            <v>1</v>
          </cell>
          <cell r="P32">
            <v>1</v>
          </cell>
          <cell r="Q32">
            <v>1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1</v>
          </cell>
          <cell r="X32">
            <v>0</v>
          </cell>
          <cell r="Y32">
            <v>1</v>
          </cell>
          <cell r="Z32">
            <v>1</v>
          </cell>
          <cell r="AA32">
            <v>0</v>
          </cell>
          <cell r="AB32">
            <v>0</v>
          </cell>
          <cell r="AC32">
            <v>15</v>
          </cell>
        </row>
        <row r="33">
          <cell r="A33" t="str">
            <v>A0611</v>
          </cell>
          <cell r="B33" t="str">
            <v>PATWA JIWANI BOYE</v>
          </cell>
          <cell r="C33">
            <v>1</v>
          </cell>
          <cell r="D33">
            <v>1</v>
          </cell>
          <cell r="E33">
            <v>1</v>
          </cell>
          <cell r="F33">
            <v>1</v>
          </cell>
          <cell r="G33">
            <v>0</v>
          </cell>
          <cell r="H33">
            <v>1</v>
          </cell>
          <cell r="I33">
            <v>0</v>
          </cell>
          <cell r="J33">
            <v>1</v>
          </cell>
          <cell r="K33">
            <v>1</v>
          </cell>
          <cell r="L33">
            <v>1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1</v>
          </cell>
          <cell r="R33">
            <v>1</v>
          </cell>
          <cell r="S33">
            <v>0</v>
          </cell>
          <cell r="T33">
            <v>1</v>
          </cell>
          <cell r="U33">
            <v>1</v>
          </cell>
          <cell r="V33">
            <v>1</v>
          </cell>
          <cell r="W33">
            <v>0</v>
          </cell>
          <cell r="X33">
            <v>1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14</v>
          </cell>
        </row>
        <row r="34">
          <cell r="A34" t="str">
            <v>A0612</v>
          </cell>
          <cell r="B34" t="str">
            <v>BRITTA SEVIRA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</v>
          </cell>
          <cell r="T34">
            <v>0</v>
          </cell>
          <cell r="U34">
            <v>1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1</v>
          </cell>
          <cell r="AB34">
            <v>0</v>
          </cell>
          <cell r="AC34">
            <v>3</v>
          </cell>
        </row>
        <row r="35">
          <cell r="A35" t="str">
            <v>A0649</v>
          </cell>
          <cell r="B35" t="str">
            <v>ALYA NAYLA SALSABILA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1</v>
          </cell>
          <cell r="L35">
            <v>1</v>
          </cell>
          <cell r="M35">
            <v>0</v>
          </cell>
          <cell r="N35">
            <v>0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0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15</v>
          </cell>
        </row>
        <row r="36">
          <cell r="A36" t="str">
            <v>A0682</v>
          </cell>
          <cell r="B36" t="str">
            <v>CAROLINE DESI</v>
          </cell>
          <cell r="C36">
            <v>1</v>
          </cell>
          <cell r="D36">
            <v>1</v>
          </cell>
          <cell r="E36">
            <v>0</v>
          </cell>
          <cell r="F36">
            <v>0</v>
          </cell>
          <cell r="G36">
            <v>1</v>
          </cell>
          <cell r="H36">
            <v>1</v>
          </cell>
          <cell r="I36">
            <v>1</v>
          </cell>
          <cell r="J36">
            <v>0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1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7</v>
          </cell>
        </row>
        <row r="37">
          <cell r="A37" t="str">
            <v>A0725</v>
          </cell>
          <cell r="B37" t="str">
            <v>NUR KHASANAH</v>
          </cell>
          <cell r="C37">
            <v>1</v>
          </cell>
          <cell r="D37">
            <v>1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0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0</v>
          </cell>
          <cell r="U37">
            <v>1</v>
          </cell>
          <cell r="V37">
            <v>1</v>
          </cell>
          <cell r="W37">
            <v>1</v>
          </cell>
          <cell r="X37">
            <v>0</v>
          </cell>
          <cell r="Y37">
            <v>1</v>
          </cell>
          <cell r="Z37">
            <v>1</v>
          </cell>
          <cell r="AA37">
            <v>1</v>
          </cell>
          <cell r="AB37">
            <v>1</v>
          </cell>
          <cell r="AC37">
            <v>23</v>
          </cell>
        </row>
        <row r="38">
          <cell r="A38" t="str">
            <v>A0745</v>
          </cell>
          <cell r="B38" t="str">
            <v>ANE MELISA MURNI</v>
          </cell>
          <cell r="C38">
            <v>1</v>
          </cell>
          <cell r="D38">
            <v>1</v>
          </cell>
          <cell r="E38">
            <v>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>
            <v>1</v>
          </cell>
          <cell r="K38">
            <v>1</v>
          </cell>
          <cell r="L38">
            <v>0</v>
          </cell>
          <cell r="M38">
            <v>1</v>
          </cell>
          <cell r="N38">
            <v>0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0</v>
          </cell>
          <cell r="Y38">
            <v>1</v>
          </cell>
          <cell r="Z38">
            <v>1</v>
          </cell>
          <cell r="AA38">
            <v>1</v>
          </cell>
          <cell r="AB38">
            <v>1</v>
          </cell>
          <cell r="AC38">
            <v>23</v>
          </cell>
        </row>
        <row r="39">
          <cell r="A39" t="str">
            <v>A0750</v>
          </cell>
          <cell r="B39" t="str">
            <v>ARVIANTI JILLY VANESHA MULETE</v>
          </cell>
          <cell r="C39">
            <v>1</v>
          </cell>
          <cell r="D39">
            <v>1</v>
          </cell>
          <cell r="E39">
            <v>1</v>
          </cell>
          <cell r="F39">
            <v>1</v>
          </cell>
          <cell r="G39">
            <v>1</v>
          </cell>
          <cell r="H39">
            <v>0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N39">
            <v>0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0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23</v>
          </cell>
        </row>
        <row r="40">
          <cell r="A40" t="str">
            <v>A0770</v>
          </cell>
          <cell r="B40" t="str">
            <v>ELZE ZULFANNY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1</v>
          </cell>
          <cell r="N40">
            <v>0</v>
          </cell>
          <cell r="O40">
            <v>1</v>
          </cell>
          <cell r="P40">
            <v>1</v>
          </cell>
          <cell r="Q40">
            <v>1</v>
          </cell>
          <cell r="R40">
            <v>0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0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23</v>
          </cell>
        </row>
        <row r="41">
          <cell r="A41" t="str">
            <v>A0812</v>
          </cell>
          <cell r="B41" t="str">
            <v>HERLINI NUR AZIZAH</v>
          </cell>
          <cell r="C41">
            <v>1</v>
          </cell>
          <cell r="D41">
            <v>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1</v>
          </cell>
          <cell r="M41">
            <v>1</v>
          </cell>
          <cell r="N41">
            <v>0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0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24</v>
          </cell>
        </row>
        <row r="42">
          <cell r="A42" t="str">
            <v>A0817</v>
          </cell>
          <cell r="B42" t="str">
            <v>YOLA VALENIA</v>
          </cell>
          <cell r="C42">
            <v>1</v>
          </cell>
          <cell r="D42">
            <v>1</v>
          </cell>
          <cell r="E42">
            <v>1</v>
          </cell>
          <cell r="F42">
            <v>0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0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0</v>
          </cell>
          <cell r="Y42">
            <v>1</v>
          </cell>
          <cell r="Z42">
            <v>1</v>
          </cell>
          <cell r="AA42">
            <v>1</v>
          </cell>
          <cell r="AB42">
            <v>1</v>
          </cell>
          <cell r="AC42">
            <v>23</v>
          </cell>
        </row>
        <row r="43">
          <cell r="A43" t="str">
            <v>A0818</v>
          </cell>
          <cell r="B43" t="str">
            <v>AGIS DWI RAHMAWATI</v>
          </cell>
          <cell r="C43">
            <v>1</v>
          </cell>
          <cell r="D43">
            <v>1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>
            <v>0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0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24</v>
          </cell>
        </row>
        <row r="44">
          <cell r="A44" t="str">
            <v>A0821</v>
          </cell>
          <cell r="B44" t="str">
            <v>INDRIANA DAMAYANTI</v>
          </cell>
          <cell r="C44">
            <v>1</v>
          </cell>
          <cell r="D44">
            <v>1</v>
          </cell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0</v>
          </cell>
          <cell r="M44">
            <v>1</v>
          </cell>
          <cell r="N44">
            <v>0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V44">
            <v>1</v>
          </cell>
          <cell r="W44">
            <v>1</v>
          </cell>
          <cell r="X44">
            <v>0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23</v>
          </cell>
        </row>
        <row r="45">
          <cell r="A45" t="str">
            <v>A0830</v>
          </cell>
          <cell r="B45" t="str">
            <v>MARGI SURYANI</v>
          </cell>
          <cell r="C45">
            <v>1</v>
          </cell>
          <cell r="D45">
            <v>1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  <cell r="N45">
            <v>0</v>
          </cell>
          <cell r="O45">
            <v>1</v>
          </cell>
          <cell r="P45">
            <v>1</v>
          </cell>
          <cell r="Q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V45">
            <v>1</v>
          </cell>
          <cell r="W45">
            <v>1</v>
          </cell>
          <cell r="X45">
            <v>0</v>
          </cell>
          <cell r="Y45">
            <v>1</v>
          </cell>
          <cell r="Z45">
            <v>1</v>
          </cell>
          <cell r="AA45">
            <v>1</v>
          </cell>
          <cell r="AB45">
            <v>1</v>
          </cell>
          <cell r="AC45">
            <v>24</v>
          </cell>
        </row>
        <row r="46">
          <cell r="A46" t="str">
            <v>A0864</v>
          </cell>
          <cell r="B46" t="str">
            <v>WAHYU NURAENI</v>
          </cell>
          <cell r="C46">
            <v>1</v>
          </cell>
          <cell r="D46">
            <v>1</v>
          </cell>
          <cell r="E46">
            <v>1</v>
          </cell>
          <cell r="F46">
            <v>0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  <cell r="K46">
            <v>1</v>
          </cell>
          <cell r="L46">
            <v>1</v>
          </cell>
          <cell r="M46">
            <v>1</v>
          </cell>
          <cell r="N46">
            <v>0</v>
          </cell>
          <cell r="O46">
            <v>1</v>
          </cell>
          <cell r="P46">
            <v>1</v>
          </cell>
          <cell r="Q46">
            <v>1</v>
          </cell>
          <cell r="R46">
            <v>0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0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22</v>
          </cell>
        </row>
        <row r="47">
          <cell r="A47" t="str">
            <v>A0867</v>
          </cell>
          <cell r="B47" t="str">
            <v>SHABRINA DIAN FARAH FAUZIA</v>
          </cell>
          <cell r="C47">
            <v>1</v>
          </cell>
          <cell r="D47">
            <v>1</v>
          </cell>
          <cell r="E47">
            <v>1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  <cell r="W47">
            <v>0</v>
          </cell>
          <cell r="X47">
            <v>0</v>
          </cell>
          <cell r="Y47">
            <v>1</v>
          </cell>
          <cell r="Z47">
            <v>0</v>
          </cell>
          <cell r="AA47">
            <v>0</v>
          </cell>
          <cell r="AB47">
            <v>0</v>
          </cell>
          <cell r="AC47">
            <v>15</v>
          </cell>
        </row>
        <row r="48">
          <cell r="A48" t="str">
            <v>A0874</v>
          </cell>
          <cell r="B48" t="str">
            <v>GALIH MARDIANA</v>
          </cell>
          <cell r="C48">
            <v>1</v>
          </cell>
          <cell r="D48">
            <v>1</v>
          </cell>
          <cell r="E48">
            <v>1</v>
          </cell>
          <cell r="F48">
            <v>1</v>
          </cell>
          <cell r="G48">
            <v>1</v>
          </cell>
          <cell r="H48">
            <v>0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M48">
            <v>1</v>
          </cell>
          <cell r="N48">
            <v>0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0</v>
          </cell>
          <cell r="W48">
            <v>0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22</v>
          </cell>
        </row>
        <row r="49">
          <cell r="A49" t="str">
            <v>A0879</v>
          </cell>
          <cell r="B49" t="str">
            <v>RISZA ANGGUN DWI ARIANANDA</v>
          </cell>
          <cell r="C49">
            <v>1</v>
          </cell>
          <cell r="D49">
            <v>1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  <cell r="N49">
            <v>0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0</v>
          </cell>
          <cell r="Y49">
            <v>1</v>
          </cell>
          <cell r="Z49">
            <v>1</v>
          </cell>
          <cell r="AA49">
            <v>1</v>
          </cell>
          <cell r="AB49">
            <v>1</v>
          </cell>
          <cell r="AC49">
            <v>24</v>
          </cell>
        </row>
        <row r="50">
          <cell r="A50" t="str">
            <v>A0881</v>
          </cell>
          <cell r="B50" t="str">
            <v>ERINA EKA WULANDARI</v>
          </cell>
          <cell r="C50">
            <v>1</v>
          </cell>
          <cell r="D50">
            <v>0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</v>
          </cell>
          <cell r="N50">
            <v>0</v>
          </cell>
          <cell r="O50">
            <v>1</v>
          </cell>
          <cell r="P50">
            <v>0</v>
          </cell>
          <cell r="Q50">
            <v>1</v>
          </cell>
          <cell r="R50">
            <v>0</v>
          </cell>
          <cell r="S50">
            <v>0</v>
          </cell>
          <cell r="T50">
            <v>0</v>
          </cell>
          <cell r="U50">
            <v>1</v>
          </cell>
          <cell r="V50">
            <v>1</v>
          </cell>
          <cell r="W50">
            <v>1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15</v>
          </cell>
        </row>
        <row r="51">
          <cell r="A51" t="str">
            <v>A0934</v>
          </cell>
          <cell r="B51" t="str">
            <v>SINDU PRATHIWI</v>
          </cell>
          <cell r="C51">
            <v>1</v>
          </cell>
          <cell r="D51">
            <v>1</v>
          </cell>
          <cell r="E51">
            <v>1</v>
          </cell>
          <cell r="F51">
            <v>0</v>
          </cell>
          <cell r="G51">
            <v>1</v>
          </cell>
          <cell r="H51">
            <v>1</v>
          </cell>
          <cell r="I51">
            <v>1</v>
          </cell>
          <cell r="J51">
            <v>0</v>
          </cell>
          <cell r="K51">
            <v>0</v>
          </cell>
          <cell r="L51">
            <v>0</v>
          </cell>
          <cell r="M51">
            <v>1</v>
          </cell>
          <cell r="N51">
            <v>0</v>
          </cell>
          <cell r="O51">
            <v>1</v>
          </cell>
          <cell r="P51">
            <v>1</v>
          </cell>
          <cell r="Q51">
            <v>1</v>
          </cell>
          <cell r="R51">
            <v>0</v>
          </cell>
          <cell r="S51">
            <v>1</v>
          </cell>
          <cell r="T51">
            <v>1</v>
          </cell>
          <cell r="U51">
            <v>1</v>
          </cell>
          <cell r="V51">
            <v>0</v>
          </cell>
          <cell r="W51">
            <v>1</v>
          </cell>
          <cell r="X51">
            <v>0</v>
          </cell>
          <cell r="Y51">
            <v>1</v>
          </cell>
          <cell r="Z51">
            <v>1</v>
          </cell>
          <cell r="AA51">
            <v>1</v>
          </cell>
          <cell r="AB51">
            <v>1</v>
          </cell>
          <cell r="AC51">
            <v>18</v>
          </cell>
        </row>
        <row r="52">
          <cell r="A52" t="str">
            <v>A0964</v>
          </cell>
          <cell r="B52" t="str">
            <v>ANISA DESIANTI RAMADHANI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1</v>
          </cell>
          <cell r="N52">
            <v>0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0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24</v>
          </cell>
        </row>
        <row r="53">
          <cell r="A53" t="str">
            <v>A0969</v>
          </cell>
          <cell r="B53" t="str">
            <v>ANGGI DWI</v>
          </cell>
          <cell r="C53">
            <v>1</v>
          </cell>
          <cell r="D53">
            <v>1</v>
          </cell>
          <cell r="E53">
            <v>1</v>
          </cell>
          <cell r="F53">
            <v>1</v>
          </cell>
          <cell r="G53">
            <v>0</v>
          </cell>
          <cell r="H53">
            <v>0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  <cell r="M53">
            <v>1</v>
          </cell>
          <cell r="N53">
            <v>0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0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22</v>
          </cell>
        </row>
        <row r="54">
          <cell r="A54" t="str">
            <v>A0977</v>
          </cell>
          <cell r="B54" t="str">
            <v>RIA ARIANTI</v>
          </cell>
          <cell r="C54">
            <v>1</v>
          </cell>
          <cell r="D54">
            <v>1</v>
          </cell>
          <cell r="E54">
            <v>1</v>
          </cell>
          <cell r="F54">
            <v>1</v>
          </cell>
          <cell r="G54">
            <v>0</v>
          </cell>
          <cell r="H54">
            <v>0</v>
          </cell>
          <cell r="I54">
            <v>1</v>
          </cell>
          <cell r="J54">
            <v>1</v>
          </cell>
          <cell r="K54">
            <v>1</v>
          </cell>
          <cell r="L54">
            <v>1</v>
          </cell>
          <cell r="M54">
            <v>1</v>
          </cell>
          <cell r="N54">
            <v>0</v>
          </cell>
          <cell r="O54">
            <v>1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0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22</v>
          </cell>
        </row>
        <row r="55">
          <cell r="A55" t="str">
            <v>A0986</v>
          </cell>
          <cell r="B55" t="str">
            <v>DIMAS ADAM JORDAN</v>
          </cell>
          <cell r="C55">
            <v>1</v>
          </cell>
          <cell r="D55">
            <v>1</v>
          </cell>
          <cell r="E55">
            <v>1</v>
          </cell>
          <cell r="F55">
            <v>1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1</v>
          </cell>
          <cell r="L55">
            <v>1</v>
          </cell>
          <cell r="M55">
            <v>1</v>
          </cell>
          <cell r="N55">
            <v>0</v>
          </cell>
          <cell r="O55">
            <v>1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0</v>
          </cell>
          <cell r="Y55">
            <v>1</v>
          </cell>
          <cell r="Z55">
            <v>1</v>
          </cell>
          <cell r="AA55">
            <v>1</v>
          </cell>
          <cell r="AB55">
            <v>1</v>
          </cell>
          <cell r="AC55">
            <v>20</v>
          </cell>
        </row>
        <row r="56">
          <cell r="A56" t="str">
            <v>A0999</v>
          </cell>
          <cell r="B56" t="str">
            <v>MUHAMMAD LUTHFI AZIZ</v>
          </cell>
          <cell r="C56">
            <v>1</v>
          </cell>
          <cell r="D56">
            <v>1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J56">
            <v>1</v>
          </cell>
          <cell r="K56">
            <v>1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0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23</v>
          </cell>
        </row>
        <row r="57">
          <cell r="A57" t="str">
            <v>A1025</v>
          </cell>
          <cell r="B57" t="str">
            <v>WAFA SINTA</v>
          </cell>
          <cell r="C57">
            <v>1</v>
          </cell>
          <cell r="D57">
            <v>1</v>
          </cell>
          <cell r="E57">
            <v>1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J57">
            <v>0</v>
          </cell>
          <cell r="K57">
            <v>1</v>
          </cell>
          <cell r="L57">
            <v>1</v>
          </cell>
          <cell r="M57">
            <v>1</v>
          </cell>
          <cell r="N57">
            <v>0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0</v>
          </cell>
          <cell r="W57">
            <v>1</v>
          </cell>
          <cell r="X57">
            <v>0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22</v>
          </cell>
        </row>
        <row r="58">
          <cell r="A58" t="str">
            <v>A1030</v>
          </cell>
          <cell r="B58" t="str">
            <v>ENI RACHMI MURDANINGRUM</v>
          </cell>
          <cell r="C58">
            <v>1</v>
          </cell>
          <cell r="D58">
            <v>1</v>
          </cell>
          <cell r="E58">
            <v>1</v>
          </cell>
          <cell r="F58">
            <v>1</v>
          </cell>
          <cell r="G58">
            <v>0</v>
          </cell>
          <cell r="H58">
            <v>0</v>
          </cell>
          <cell r="I58">
            <v>1</v>
          </cell>
          <cell r="J58">
            <v>1</v>
          </cell>
          <cell r="K58">
            <v>1</v>
          </cell>
          <cell r="L58">
            <v>0</v>
          </cell>
          <cell r="M58">
            <v>1</v>
          </cell>
          <cell r="N58">
            <v>0</v>
          </cell>
          <cell r="O58">
            <v>1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1</v>
          </cell>
          <cell r="X58">
            <v>0</v>
          </cell>
          <cell r="Y58">
            <v>1</v>
          </cell>
          <cell r="Z58">
            <v>1</v>
          </cell>
          <cell r="AA58">
            <v>1</v>
          </cell>
          <cell r="AB58">
            <v>1</v>
          </cell>
          <cell r="AC58">
            <v>21</v>
          </cell>
        </row>
        <row r="59">
          <cell r="A59" t="str">
            <v>A1096</v>
          </cell>
          <cell r="B59" t="str">
            <v>NILA HAQIQI</v>
          </cell>
          <cell r="C59">
            <v>1</v>
          </cell>
          <cell r="D59">
            <v>1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J59">
            <v>1</v>
          </cell>
          <cell r="K59">
            <v>1</v>
          </cell>
          <cell r="L59">
            <v>0</v>
          </cell>
          <cell r="M59">
            <v>1</v>
          </cell>
          <cell r="N59">
            <v>0</v>
          </cell>
          <cell r="O59">
            <v>1</v>
          </cell>
          <cell r="P59">
            <v>1</v>
          </cell>
          <cell r="Q59">
            <v>1</v>
          </cell>
          <cell r="R59">
            <v>0</v>
          </cell>
          <cell r="S59">
            <v>1</v>
          </cell>
          <cell r="T59">
            <v>1</v>
          </cell>
          <cell r="U59">
            <v>1</v>
          </cell>
          <cell r="V59">
            <v>1</v>
          </cell>
          <cell r="W59">
            <v>1</v>
          </cell>
          <cell r="X59">
            <v>0</v>
          </cell>
          <cell r="Y59">
            <v>1</v>
          </cell>
          <cell r="Z59">
            <v>1</v>
          </cell>
          <cell r="AA59">
            <v>1</v>
          </cell>
          <cell r="AB59">
            <v>1</v>
          </cell>
          <cell r="AC59">
            <v>22</v>
          </cell>
        </row>
        <row r="60">
          <cell r="A60" t="str">
            <v>A1098</v>
          </cell>
          <cell r="B60" t="str">
            <v>DEXA CAHYA</v>
          </cell>
          <cell r="C60">
            <v>1</v>
          </cell>
          <cell r="D60">
            <v>1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>
            <v>0</v>
          </cell>
          <cell r="K60">
            <v>1</v>
          </cell>
          <cell r="L60">
            <v>0</v>
          </cell>
          <cell r="M60">
            <v>1</v>
          </cell>
          <cell r="N60">
            <v>0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0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22</v>
          </cell>
        </row>
        <row r="61">
          <cell r="A61" t="str">
            <v>A1105</v>
          </cell>
          <cell r="B61" t="str">
            <v>ANISA NUR AINI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1</v>
          </cell>
          <cell r="L61">
            <v>1</v>
          </cell>
          <cell r="M61">
            <v>1</v>
          </cell>
          <cell r="N61">
            <v>0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0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16</v>
          </cell>
        </row>
        <row r="62">
          <cell r="A62" t="str">
            <v>A1118</v>
          </cell>
          <cell r="B62" t="str">
            <v>OKSA ANDRIARDINA</v>
          </cell>
          <cell r="C62">
            <v>1</v>
          </cell>
          <cell r="D62">
            <v>1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>
            <v>1</v>
          </cell>
          <cell r="K62">
            <v>1</v>
          </cell>
          <cell r="L62">
            <v>0</v>
          </cell>
          <cell r="M62">
            <v>1</v>
          </cell>
          <cell r="N62">
            <v>0</v>
          </cell>
          <cell r="O62">
            <v>1</v>
          </cell>
          <cell r="P62">
            <v>1</v>
          </cell>
          <cell r="Q62">
            <v>1</v>
          </cell>
          <cell r="R62">
            <v>0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0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B62">
            <v>1</v>
          </cell>
          <cell r="AC62">
            <v>22</v>
          </cell>
        </row>
        <row r="63">
          <cell r="A63" t="str">
            <v>A1185</v>
          </cell>
          <cell r="B63" t="str">
            <v>SAFA PRAYUDA</v>
          </cell>
          <cell r="C63">
            <v>1</v>
          </cell>
          <cell r="D63">
            <v>1</v>
          </cell>
          <cell r="E63">
            <v>1</v>
          </cell>
          <cell r="F63">
            <v>1</v>
          </cell>
          <cell r="G63">
            <v>1</v>
          </cell>
          <cell r="H63">
            <v>0</v>
          </cell>
          <cell r="I63">
            <v>1</v>
          </cell>
          <cell r="J63">
            <v>1</v>
          </cell>
          <cell r="K63">
            <v>1</v>
          </cell>
          <cell r="L63">
            <v>1</v>
          </cell>
          <cell r="M63">
            <v>1</v>
          </cell>
          <cell r="N63">
            <v>0</v>
          </cell>
          <cell r="O63">
            <v>1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  <cell r="T63">
            <v>1</v>
          </cell>
          <cell r="U63">
            <v>1</v>
          </cell>
          <cell r="V63">
            <v>1</v>
          </cell>
          <cell r="W63">
            <v>1</v>
          </cell>
          <cell r="X63">
            <v>0</v>
          </cell>
          <cell r="Y63">
            <v>1</v>
          </cell>
          <cell r="Z63">
            <v>1</v>
          </cell>
          <cell r="AA63">
            <v>1</v>
          </cell>
          <cell r="AB63">
            <v>1</v>
          </cell>
          <cell r="AC63">
            <v>23</v>
          </cell>
        </row>
        <row r="64">
          <cell r="A64" t="str">
            <v>A1209</v>
          </cell>
          <cell r="B64" t="str">
            <v>ZULFI FAQIH NURUL JANNAH</v>
          </cell>
          <cell r="C64">
            <v>1</v>
          </cell>
          <cell r="D64">
            <v>1</v>
          </cell>
          <cell r="E64">
            <v>1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J64">
            <v>1</v>
          </cell>
          <cell r="K64">
            <v>1</v>
          </cell>
          <cell r="L64">
            <v>1</v>
          </cell>
          <cell r="M64">
            <v>0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0</v>
          </cell>
          <cell r="W64">
            <v>1</v>
          </cell>
          <cell r="X64">
            <v>0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23</v>
          </cell>
        </row>
        <row r="65">
          <cell r="A65" t="str">
            <v>A1215</v>
          </cell>
          <cell r="B65" t="str">
            <v>ESTERINA KUSUMAWATI</v>
          </cell>
          <cell r="C65">
            <v>0</v>
          </cell>
          <cell r="D65">
            <v>0</v>
          </cell>
          <cell r="E65">
            <v>1</v>
          </cell>
          <cell r="F65">
            <v>1</v>
          </cell>
          <cell r="G65">
            <v>1</v>
          </cell>
          <cell r="H65">
            <v>1</v>
          </cell>
          <cell r="I65">
            <v>1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  <cell r="N65">
            <v>0</v>
          </cell>
          <cell r="O65">
            <v>1</v>
          </cell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0</v>
          </cell>
          <cell r="Y65">
            <v>1</v>
          </cell>
          <cell r="Z65">
            <v>1</v>
          </cell>
          <cell r="AA65">
            <v>1</v>
          </cell>
          <cell r="AB65">
            <v>1</v>
          </cell>
          <cell r="AC65">
            <v>22</v>
          </cell>
        </row>
        <row r="66">
          <cell r="A66" t="str">
            <v>A1219</v>
          </cell>
          <cell r="B66" t="str">
            <v>AZIZ ALFISYAHRI</v>
          </cell>
          <cell r="C66">
            <v>1</v>
          </cell>
          <cell r="D66">
            <v>1</v>
          </cell>
          <cell r="E66">
            <v>1</v>
          </cell>
          <cell r="F66">
            <v>1</v>
          </cell>
          <cell r="G66">
            <v>1</v>
          </cell>
          <cell r="H66">
            <v>1</v>
          </cell>
          <cell r="I66">
            <v>1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0</v>
          </cell>
          <cell r="O66">
            <v>1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V66">
            <v>1</v>
          </cell>
          <cell r="W66">
            <v>0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B66">
            <v>1</v>
          </cell>
          <cell r="AC66">
            <v>24</v>
          </cell>
        </row>
        <row r="67">
          <cell r="A67" t="str">
            <v>A1276</v>
          </cell>
          <cell r="B67" t="str">
            <v>SINDI ARLINDA DEWI</v>
          </cell>
          <cell r="C67">
            <v>1</v>
          </cell>
          <cell r="D67">
            <v>1</v>
          </cell>
          <cell r="E67">
            <v>1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  <cell r="N67">
            <v>0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1</v>
          </cell>
          <cell r="T67">
            <v>0</v>
          </cell>
          <cell r="U67">
            <v>1</v>
          </cell>
          <cell r="V67">
            <v>1</v>
          </cell>
          <cell r="W67">
            <v>1</v>
          </cell>
          <cell r="X67">
            <v>0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23</v>
          </cell>
        </row>
        <row r="68">
          <cell r="A68" t="str">
            <v>A1277</v>
          </cell>
          <cell r="B68" t="str">
            <v>ARDIANA ZAHRA YULITA</v>
          </cell>
          <cell r="C68">
            <v>1</v>
          </cell>
          <cell r="D68">
            <v>1</v>
          </cell>
          <cell r="E68">
            <v>1</v>
          </cell>
          <cell r="F68">
            <v>1</v>
          </cell>
          <cell r="G68">
            <v>0</v>
          </cell>
          <cell r="H68">
            <v>1</v>
          </cell>
          <cell r="I68">
            <v>1</v>
          </cell>
          <cell r="J68">
            <v>1</v>
          </cell>
          <cell r="K68">
            <v>1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0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22</v>
          </cell>
        </row>
        <row r="69">
          <cell r="A69" t="str">
            <v>A1280</v>
          </cell>
          <cell r="B69" t="str">
            <v>PASKHA APRILIANINGSIH APRILIANINGSIH</v>
          </cell>
          <cell r="C69">
            <v>1</v>
          </cell>
          <cell r="D69">
            <v>1</v>
          </cell>
          <cell r="E69">
            <v>1</v>
          </cell>
          <cell r="F69">
            <v>1</v>
          </cell>
          <cell r="G69">
            <v>1</v>
          </cell>
          <cell r="H69">
            <v>1</v>
          </cell>
          <cell r="I69">
            <v>1</v>
          </cell>
          <cell r="J69">
            <v>1</v>
          </cell>
          <cell r="K69">
            <v>1</v>
          </cell>
          <cell r="L69">
            <v>1</v>
          </cell>
          <cell r="M69">
            <v>0</v>
          </cell>
          <cell r="N69">
            <v>0</v>
          </cell>
          <cell r="O69">
            <v>1</v>
          </cell>
          <cell r="P69">
            <v>1</v>
          </cell>
          <cell r="Q69">
            <v>1</v>
          </cell>
          <cell r="R69">
            <v>1</v>
          </cell>
          <cell r="S69">
            <v>1</v>
          </cell>
          <cell r="T69">
            <v>1</v>
          </cell>
          <cell r="U69">
            <v>1</v>
          </cell>
          <cell r="V69">
            <v>1</v>
          </cell>
          <cell r="W69">
            <v>1</v>
          </cell>
          <cell r="X69">
            <v>0</v>
          </cell>
          <cell r="Y69">
            <v>1</v>
          </cell>
          <cell r="Z69">
            <v>1</v>
          </cell>
          <cell r="AA69">
            <v>1</v>
          </cell>
          <cell r="AB69">
            <v>1</v>
          </cell>
          <cell r="AC69">
            <v>23</v>
          </cell>
        </row>
        <row r="70">
          <cell r="A70" t="str">
            <v>A1281</v>
          </cell>
          <cell r="B70" t="str">
            <v>BENEDICTA MARISA</v>
          </cell>
          <cell r="C70">
            <v>1</v>
          </cell>
          <cell r="D70">
            <v>0</v>
          </cell>
          <cell r="E70">
            <v>0</v>
          </cell>
          <cell r="F70">
            <v>0</v>
          </cell>
          <cell r="G70">
            <v>1</v>
          </cell>
          <cell r="H70">
            <v>1</v>
          </cell>
          <cell r="I70">
            <v>1</v>
          </cell>
          <cell r="J70">
            <v>1</v>
          </cell>
          <cell r="K70">
            <v>0</v>
          </cell>
          <cell r="L70">
            <v>1</v>
          </cell>
          <cell r="M70">
            <v>1</v>
          </cell>
          <cell r="N70">
            <v>0</v>
          </cell>
          <cell r="O70">
            <v>1</v>
          </cell>
          <cell r="P70">
            <v>0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0</v>
          </cell>
          <cell r="W70">
            <v>1</v>
          </cell>
          <cell r="X70">
            <v>0</v>
          </cell>
          <cell r="Y70">
            <v>1</v>
          </cell>
          <cell r="Z70">
            <v>0</v>
          </cell>
          <cell r="AA70">
            <v>1</v>
          </cell>
          <cell r="AB70">
            <v>0</v>
          </cell>
          <cell r="AC70">
            <v>16</v>
          </cell>
        </row>
        <row r="71">
          <cell r="A71" t="str">
            <v>A1329</v>
          </cell>
          <cell r="B71" t="str">
            <v>NABILA HASNA</v>
          </cell>
          <cell r="C71">
            <v>1</v>
          </cell>
          <cell r="D71">
            <v>1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  <cell r="L71">
            <v>1</v>
          </cell>
          <cell r="M71">
            <v>1</v>
          </cell>
          <cell r="N71">
            <v>0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0</v>
          </cell>
          <cell r="W71">
            <v>1</v>
          </cell>
          <cell r="X71">
            <v>0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23</v>
          </cell>
        </row>
        <row r="72">
          <cell r="A72" t="str">
            <v>A1342</v>
          </cell>
          <cell r="B72" t="str">
            <v>ENZELLENA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0</v>
          </cell>
          <cell r="K72">
            <v>0</v>
          </cell>
          <cell r="L72">
            <v>0</v>
          </cell>
          <cell r="M72">
            <v>1</v>
          </cell>
          <cell r="N72">
            <v>0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0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15</v>
          </cell>
        </row>
        <row r="73">
          <cell r="A73" t="str">
            <v>A1349</v>
          </cell>
          <cell r="B73" t="str">
            <v>TISA NORSARI</v>
          </cell>
          <cell r="C73">
            <v>1</v>
          </cell>
          <cell r="D73">
            <v>1</v>
          </cell>
          <cell r="E73">
            <v>1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  <cell r="N73">
            <v>0</v>
          </cell>
          <cell r="O73">
            <v>1</v>
          </cell>
          <cell r="P73">
            <v>1</v>
          </cell>
          <cell r="Q73">
            <v>1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0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B73">
            <v>1</v>
          </cell>
          <cell r="AC73">
            <v>24</v>
          </cell>
        </row>
        <row r="74">
          <cell r="A74" t="str">
            <v>A1357</v>
          </cell>
          <cell r="B74" t="str">
            <v>AGNES TRINITAS</v>
          </cell>
          <cell r="C74">
            <v>1</v>
          </cell>
          <cell r="D74">
            <v>1</v>
          </cell>
          <cell r="E74">
            <v>1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</v>
          </cell>
          <cell r="Z74">
            <v>1</v>
          </cell>
          <cell r="AA74">
            <v>1</v>
          </cell>
          <cell r="AB74">
            <v>1</v>
          </cell>
          <cell r="AC74">
            <v>15</v>
          </cell>
        </row>
        <row r="75">
          <cell r="A75" t="str">
            <v>A1360</v>
          </cell>
          <cell r="B75" t="str">
            <v>NURPUTRANTO LAKSONO</v>
          </cell>
          <cell r="C75">
            <v>1</v>
          </cell>
          <cell r="D75">
            <v>1</v>
          </cell>
          <cell r="E75">
            <v>1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>
            <v>1</v>
          </cell>
          <cell r="K75">
            <v>0</v>
          </cell>
          <cell r="L75">
            <v>1</v>
          </cell>
          <cell r="M75">
            <v>1</v>
          </cell>
          <cell r="N75">
            <v>0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V75">
            <v>1</v>
          </cell>
          <cell r="W75">
            <v>1</v>
          </cell>
          <cell r="X75">
            <v>0</v>
          </cell>
          <cell r="Y75">
            <v>1</v>
          </cell>
          <cell r="Z75">
            <v>1</v>
          </cell>
          <cell r="AA75">
            <v>1</v>
          </cell>
          <cell r="AB75">
            <v>1</v>
          </cell>
          <cell r="AC75">
            <v>23</v>
          </cell>
        </row>
        <row r="76">
          <cell r="A76" t="str">
            <v>A1417</v>
          </cell>
          <cell r="B76" t="str">
            <v>ISTAJIB HAMAMI</v>
          </cell>
          <cell r="C76">
            <v>1</v>
          </cell>
          <cell r="D76">
            <v>1</v>
          </cell>
          <cell r="E76">
            <v>1</v>
          </cell>
          <cell r="F76">
            <v>0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1</v>
          </cell>
          <cell r="L76">
            <v>0</v>
          </cell>
          <cell r="M76">
            <v>1</v>
          </cell>
          <cell r="N76">
            <v>0</v>
          </cell>
          <cell r="O76">
            <v>1</v>
          </cell>
          <cell r="P76">
            <v>1</v>
          </cell>
          <cell r="Q76">
            <v>1</v>
          </cell>
          <cell r="R76">
            <v>0</v>
          </cell>
          <cell r="S76">
            <v>1</v>
          </cell>
          <cell r="T76">
            <v>0</v>
          </cell>
          <cell r="U76">
            <v>1</v>
          </cell>
          <cell r="V76">
            <v>1</v>
          </cell>
          <cell r="W76">
            <v>1</v>
          </cell>
          <cell r="X76">
            <v>0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20</v>
          </cell>
        </row>
        <row r="77">
          <cell r="A77" t="str">
            <v>A1461</v>
          </cell>
          <cell r="B77" t="str">
            <v>AKHSA EKA MAHARANI</v>
          </cell>
          <cell r="C77">
            <v>1</v>
          </cell>
          <cell r="D77">
            <v>1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0</v>
          </cell>
          <cell r="O77">
            <v>1</v>
          </cell>
          <cell r="P77">
            <v>1</v>
          </cell>
          <cell r="Q77">
            <v>1</v>
          </cell>
          <cell r="R77">
            <v>0</v>
          </cell>
          <cell r="S77">
            <v>1</v>
          </cell>
          <cell r="T77">
            <v>1</v>
          </cell>
          <cell r="U77">
            <v>1</v>
          </cell>
          <cell r="V77">
            <v>1</v>
          </cell>
          <cell r="W77">
            <v>1</v>
          </cell>
          <cell r="X77">
            <v>0</v>
          </cell>
          <cell r="Y77">
            <v>1</v>
          </cell>
          <cell r="Z77">
            <v>1</v>
          </cell>
          <cell r="AA77">
            <v>1</v>
          </cell>
          <cell r="AB77">
            <v>1</v>
          </cell>
          <cell r="AC77">
            <v>23</v>
          </cell>
        </row>
        <row r="78">
          <cell r="A78" t="str">
            <v>A1525</v>
          </cell>
          <cell r="B78" t="str">
            <v>MARSIDAH</v>
          </cell>
          <cell r="C78">
            <v>1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0</v>
          </cell>
          <cell r="O78">
            <v>1</v>
          </cell>
          <cell r="P78">
            <v>1</v>
          </cell>
          <cell r="Q78">
            <v>1</v>
          </cell>
          <cell r="R78">
            <v>1</v>
          </cell>
          <cell r="S78">
            <v>1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0</v>
          </cell>
          <cell r="Y78">
            <v>1</v>
          </cell>
          <cell r="Z78">
            <v>1</v>
          </cell>
          <cell r="AA78">
            <v>1</v>
          </cell>
          <cell r="AB78">
            <v>1</v>
          </cell>
          <cell r="AC78">
            <v>24</v>
          </cell>
        </row>
        <row r="79">
          <cell r="A79" t="str">
            <v>A1531</v>
          </cell>
          <cell r="B79" t="str">
            <v>ERIN ALFINATA</v>
          </cell>
          <cell r="C79">
            <v>1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J79">
            <v>1</v>
          </cell>
          <cell r="K79">
            <v>1</v>
          </cell>
          <cell r="L79">
            <v>0</v>
          </cell>
          <cell r="M79">
            <v>0</v>
          </cell>
          <cell r="N79">
            <v>0</v>
          </cell>
          <cell r="O79">
            <v>1</v>
          </cell>
          <cell r="P79">
            <v>1</v>
          </cell>
          <cell r="Q79">
            <v>1</v>
          </cell>
          <cell r="R79">
            <v>1</v>
          </cell>
          <cell r="S79">
            <v>1</v>
          </cell>
          <cell r="T79">
            <v>1</v>
          </cell>
          <cell r="U79">
            <v>1</v>
          </cell>
          <cell r="V79">
            <v>1</v>
          </cell>
          <cell r="W79">
            <v>1</v>
          </cell>
          <cell r="X79">
            <v>0</v>
          </cell>
          <cell r="Y79">
            <v>1</v>
          </cell>
          <cell r="Z79">
            <v>1</v>
          </cell>
          <cell r="AA79">
            <v>1</v>
          </cell>
          <cell r="AB79">
            <v>1</v>
          </cell>
          <cell r="AC79">
            <v>22</v>
          </cell>
        </row>
        <row r="80">
          <cell r="A80" t="str">
            <v>A1556</v>
          </cell>
          <cell r="B80" t="str">
            <v>ISMA AUDIA PRABAWATI</v>
          </cell>
          <cell r="C80">
            <v>1</v>
          </cell>
          <cell r="D80">
            <v>1</v>
          </cell>
          <cell r="E80">
            <v>1</v>
          </cell>
          <cell r="F80">
            <v>1</v>
          </cell>
          <cell r="G80">
            <v>1</v>
          </cell>
          <cell r="H80">
            <v>0</v>
          </cell>
          <cell r="I80">
            <v>1</v>
          </cell>
          <cell r="J80">
            <v>1</v>
          </cell>
          <cell r="K80">
            <v>1</v>
          </cell>
          <cell r="L80">
            <v>1</v>
          </cell>
          <cell r="M80">
            <v>1</v>
          </cell>
          <cell r="N80">
            <v>0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0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23</v>
          </cell>
        </row>
        <row r="81">
          <cell r="A81" t="str">
            <v>A1650</v>
          </cell>
          <cell r="B81" t="str">
            <v>RISKA PUTRI ADELIA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L81">
            <v>1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2</v>
          </cell>
        </row>
        <row r="82">
          <cell r="A82" t="str">
            <v>A1651</v>
          </cell>
          <cell r="B82" t="str">
            <v>NUR ROMADANI FITRIANA</v>
          </cell>
          <cell r="C82">
            <v>1</v>
          </cell>
          <cell r="D82">
            <v>1</v>
          </cell>
          <cell r="E82">
            <v>1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J82">
            <v>0</v>
          </cell>
          <cell r="K82">
            <v>1</v>
          </cell>
          <cell r="L82">
            <v>1</v>
          </cell>
          <cell r="M82">
            <v>1</v>
          </cell>
          <cell r="N82">
            <v>0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0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C82">
            <v>23</v>
          </cell>
        </row>
        <row r="83">
          <cell r="A83" t="str">
            <v>A1652</v>
          </cell>
          <cell r="B83" t="str">
            <v>ADINDA PUTRI AMALIA</v>
          </cell>
          <cell r="C83">
            <v>0</v>
          </cell>
          <cell r="D83">
            <v>0</v>
          </cell>
          <cell r="E83">
            <v>1</v>
          </cell>
          <cell r="F83">
            <v>0</v>
          </cell>
          <cell r="G83">
            <v>1</v>
          </cell>
          <cell r="H83">
            <v>1</v>
          </cell>
          <cell r="I83">
            <v>1</v>
          </cell>
          <cell r="J83">
            <v>1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0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C83">
            <v>18</v>
          </cell>
        </row>
        <row r="84">
          <cell r="A84" t="str">
            <v>A1669</v>
          </cell>
          <cell r="B84" t="str">
            <v>CINTIA ANINDA HEKA SHAFIRA</v>
          </cell>
          <cell r="C84">
            <v>1</v>
          </cell>
          <cell r="D84">
            <v>1</v>
          </cell>
          <cell r="E84">
            <v>1</v>
          </cell>
          <cell r="F84">
            <v>1</v>
          </cell>
          <cell r="G84">
            <v>1</v>
          </cell>
          <cell r="H84">
            <v>0</v>
          </cell>
          <cell r="I84">
            <v>1</v>
          </cell>
          <cell r="J84">
            <v>1</v>
          </cell>
          <cell r="K84">
            <v>1</v>
          </cell>
          <cell r="L84">
            <v>0</v>
          </cell>
          <cell r="M84">
            <v>1</v>
          </cell>
          <cell r="N84">
            <v>0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0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22</v>
          </cell>
        </row>
        <row r="85">
          <cell r="A85" t="str">
            <v>A1721</v>
          </cell>
          <cell r="B85" t="str">
            <v>MEGA AUDILIA</v>
          </cell>
          <cell r="C85">
            <v>1</v>
          </cell>
          <cell r="D85">
            <v>1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0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0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C85">
            <v>24</v>
          </cell>
        </row>
        <row r="86">
          <cell r="A86" t="str">
            <v>A1728</v>
          </cell>
          <cell r="B86" t="str">
            <v>AYU TRI LESTARI</v>
          </cell>
          <cell r="C86">
            <v>1</v>
          </cell>
          <cell r="D86">
            <v>1</v>
          </cell>
          <cell r="E86">
            <v>1</v>
          </cell>
          <cell r="F86">
            <v>0</v>
          </cell>
          <cell r="G86">
            <v>1</v>
          </cell>
          <cell r="H86">
            <v>1</v>
          </cell>
          <cell r="I86">
            <v>1</v>
          </cell>
          <cell r="J86">
            <v>1</v>
          </cell>
          <cell r="K86">
            <v>1</v>
          </cell>
          <cell r="L86">
            <v>1</v>
          </cell>
          <cell r="M86">
            <v>1</v>
          </cell>
          <cell r="N86">
            <v>0</v>
          </cell>
          <cell r="O86">
            <v>1</v>
          </cell>
          <cell r="P86">
            <v>1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1</v>
          </cell>
          <cell r="X86">
            <v>0</v>
          </cell>
          <cell r="Y86">
            <v>1</v>
          </cell>
          <cell r="Z86">
            <v>1</v>
          </cell>
          <cell r="AA86">
            <v>1</v>
          </cell>
          <cell r="AB86">
            <v>1</v>
          </cell>
          <cell r="AC86">
            <v>23</v>
          </cell>
        </row>
        <row r="87">
          <cell r="A87" t="str">
            <v>A1755</v>
          </cell>
          <cell r="B87" t="str">
            <v>TIFANI ADELIA SYAFITRI</v>
          </cell>
          <cell r="C87">
            <v>1</v>
          </cell>
          <cell r="D87">
            <v>1</v>
          </cell>
          <cell r="E87">
            <v>1</v>
          </cell>
          <cell r="F87">
            <v>1</v>
          </cell>
          <cell r="G87">
            <v>1</v>
          </cell>
          <cell r="H87">
            <v>1</v>
          </cell>
          <cell r="I87">
            <v>1</v>
          </cell>
          <cell r="J87">
            <v>1</v>
          </cell>
          <cell r="K87">
            <v>1</v>
          </cell>
          <cell r="L87">
            <v>1</v>
          </cell>
          <cell r="M87">
            <v>1</v>
          </cell>
          <cell r="N87">
            <v>0</v>
          </cell>
          <cell r="O87">
            <v>1</v>
          </cell>
          <cell r="P87">
            <v>1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0</v>
          </cell>
          <cell r="Y87">
            <v>1</v>
          </cell>
          <cell r="Z87">
            <v>1</v>
          </cell>
          <cell r="AA87">
            <v>1</v>
          </cell>
          <cell r="AB87">
            <v>1</v>
          </cell>
          <cell r="AC87">
            <v>24</v>
          </cell>
        </row>
        <row r="88">
          <cell r="A88" t="str">
            <v>A1766</v>
          </cell>
          <cell r="B88" t="str">
            <v>ELIZABETH PARAMITA</v>
          </cell>
          <cell r="C88">
            <v>1</v>
          </cell>
          <cell r="D88">
            <v>1</v>
          </cell>
          <cell r="E88">
            <v>1</v>
          </cell>
          <cell r="F88">
            <v>1</v>
          </cell>
          <cell r="G88">
            <v>1</v>
          </cell>
          <cell r="H88">
            <v>1</v>
          </cell>
          <cell r="I88">
            <v>1</v>
          </cell>
          <cell r="J88">
            <v>1</v>
          </cell>
          <cell r="K88">
            <v>1</v>
          </cell>
          <cell r="L88">
            <v>1</v>
          </cell>
          <cell r="M88">
            <v>1</v>
          </cell>
          <cell r="N88">
            <v>0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0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24</v>
          </cell>
        </row>
        <row r="89">
          <cell r="A89" t="str">
            <v>A1773</v>
          </cell>
          <cell r="B89" t="str">
            <v>MELINIA WINDY ERLIYA</v>
          </cell>
          <cell r="C89">
            <v>1</v>
          </cell>
          <cell r="D89">
            <v>1</v>
          </cell>
          <cell r="E89">
            <v>1</v>
          </cell>
          <cell r="F89">
            <v>1</v>
          </cell>
          <cell r="G89">
            <v>1</v>
          </cell>
          <cell r="H89">
            <v>1</v>
          </cell>
          <cell r="I89">
            <v>1</v>
          </cell>
          <cell r="J89">
            <v>0</v>
          </cell>
          <cell r="K89">
            <v>1</v>
          </cell>
          <cell r="L89">
            <v>1</v>
          </cell>
          <cell r="M89">
            <v>1</v>
          </cell>
          <cell r="N89">
            <v>0</v>
          </cell>
          <cell r="O89">
            <v>1</v>
          </cell>
          <cell r="P89">
            <v>1</v>
          </cell>
          <cell r="Q89">
            <v>1</v>
          </cell>
          <cell r="R89">
            <v>1</v>
          </cell>
          <cell r="S89">
            <v>1</v>
          </cell>
          <cell r="T89">
            <v>1</v>
          </cell>
          <cell r="U89">
            <v>1</v>
          </cell>
          <cell r="V89">
            <v>1</v>
          </cell>
          <cell r="W89">
            <v>1</v>
          </cell>
          <cell r="X89">
            <v>0</v>
          </cell>
          <cell r="Y89">
            <v>1</v>
          </cell>
          <cell r="Z89">
            <v>1</v>
          </cell>
          <cell r="AA89">
            <v>1</v>
          </cell>
          <cell r="AB89">
            <v>1</v>
          </cell>
          <cell r="AC89">
            <v>23</v>
          </cell>
        </row>
        <row r="90">
          <cell r="A90" t="str">
            <v>A1774</v>
          </cell>
          <cell r="B90" t="str">
            <v>MARIA DEWI TIRTA PERWITA SARI PERWITA SARI</v>
          </cell>
          <cell r="C90">
            <v>1</v>
          </cell>
          <cell r="D90">
            <v>1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1</v>
          </cell>
          <cell r="J90">
            <v>1</v>
          </cell>
          <cell r="K90">
            <v>1</v>
          </cell>
          <cell r="L90">
            <v>1</v>
          </cell>
          <cell r="M90">
            <v>1</v>
          </cell>
          <cell r="N90">
            <v>0</v>
          </cell>
          <cell r="O90">
            <v>1</v>
          </cell>
          <cell r="P90">
            <v>1</v>
          </cell>
          <cell r="Q90">
            <v>1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1</v>
          </cell>
          <cell r="Z90">
            <v>1</v>
          </cell>
          <cell r="AA90">
            <v>0</v>
          </cell>
          <cell r="AB90">
            <v>0</v>
          </cell>
          <cell r="AC90">
            <v>16</v>
          </cell>
        </row>
        <row r="91">
          <cell r="A91" t="str">
            <v>A1777</v>
          </cell>
          <cell r="B91" t="str">
            <v>MUTIANI WULANDARI</v>
          </cell>
          <cell r="C91">
            <v>1</v>
          </cell>
          <cell r="D91">
            <v>1</v>
          </cell>
          <cell r="E91">
            <v>1</v>
          </cell>
          <cell r="F91">
            <v>1</v>
          </cell>
          <cell r="G91">
            <v>1</v>
          </cell>
          <cell r="H91">
            <v>0</v>
          </cell>
          <cell r="I91">
            <v>1</v>
          </cell>
          <cell r="J91">
            <v>1</v>
          </cell>
          <cell r="K91">
            <v>1</v>
          </cell>
          <cell r="L91">
            <v>0</v>
          </cell>
          <cell r="M91">
            <v>1</v>
          </cell>
          <cell r="N91">
            <v>0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0</v>
          </cell>
          <cell r="Y91">
            <v>1</v>
          </cell>
          <cell r="Z91">
            <v>1</v>
          </cell>
          <cell r="AA91">
            <v>1</v>
          </cell>
          <cell r="AB91">
            <v>1</v>
          </cell>
          <cell r="AC91">
            <v>22</v>
          </cell>
        </row>
        <row r="92">
          <cell r="A92" t="str">
            <v>A1781</v>
          </cell>
          <cell r="B92" t="str">
            <v>ZULFA AZIZAH</v>
          </cell>
          <cell r="C92">
            <v>1</v>
          </cell>
          <cell r="D92">
            <v>1</v>
          </cell>
          <cell r="E92">
            <v>1</v>
          </cell>
          <cell r="F92">
            <v>1</v>
          </cell>
          <cell r="G92">
            <v>1</v>
          </cell>
          <cell r="H92">
            <v>1</v>
          </cell>
          <cell r="I92">
            <v>1</v>
          </cell>
          <cell r="J92">
            <v>0</v>
          </cell>
          <cell r="K92">
            <v>1</v>
          </cell>
          <cell r="L92">
            <v>1</v>
          </cell>
          <cell r="M92">
            <v>1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>
            <v>1</v>
          </cell>
          <cell r="U92">
            <v>1</v>
          </cell>
          <cell r="V92">
            <v>0</v>
          </cell>
          <cell r="W92">
            <v>1</v>
          </cell>
          <cell r="X92">
            <v>0</v>
          </cell>
          <cell r="Y92">
            <v>1</v>
          </cell>
          <cell r="Z92">
            <v>0</v>
          </cell>
          <cell r="AA92">
            <v>0</v>
          </cell>
          <cell r="AB92">
            <v>1</v>
          </cell>
          <cell r="AC92">
            <v>16</v>
          </cell>
        </row>
        <row r="93">
          <cell r="A93" t="str">
            <v>A1825</v>
          </cell>
          <cell r="B93" t="str">
            <v>MARLIANA</v>
          </cell>
          <cell r="C93">
            <v>1</v>
          </cell>
          <cell r="D93">
            <v>1</v>
          </cell>
          <cell r="E93">
            <v>1</v>
          </cell>
          <cell r="F93">
            <v>1</v>
          </cell>
          <cell r="G93">
            <v>1</v>
          </cell>
          <cell r="H93">
            <v>0</v>
          </cell>
          <cell r="I93">
            <v>1</v>
          </cell>
          <cell r="J93">
            <v>1</v>
          </cell>
          <cell r="K93">
            <v>1</v>
          </cell>
          <cell r="L93">
            <v>1</v>
          </cell>
          <cell r="M93">
            <v>0</v>
          </cell>
          <cell r="N93">
            <v>1</v>
          </cell>
          <cell r="O93">
            <v>1</v>
          </cell>
          <cell r="P93">
            <v>1</v>
          </cell>
          <cell r="Q93">
            <v>1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V93">
            <v>0</v>
          </cell>
          <cell r="W93">
            <v>1</v>
          </cell>
          <cell r="X93">
            <v>0</v>
          </cell>
          <cell r="Y93">
            <v>1</v>
          </cell>
          <cell r="Z93">
            <v>1</v>
          </cell>
          <cell r="AA93">
            <v>1</v>
          </cell>
          <cell r="AB93">
            <v>1</v>
          </cell>
          <cell r="AC93">
            <v>22</v>
          </cell>
        </row>
        <row r="94">
          <cell r="A94" t="str">
            <v>A1841</v>
          </cell>
          <cell r="B94" t="str">
            <v>ADHINA PUTRIANA KUSUMAWATI</v>
          </cell>
          <cell r="C94">
            <v>1</v>
          </cell>
          <cell r="D94">
            <v>1</v>
          </cell>
          <cell r="E94">
            <v>0</v>
          </cell>
          <cell r="F94">
            <v>0</v>
          </cell>
          <cell r="G94">
            <v>1</v>
          </cell>
          <cell r="H94">
            <v>1</v>
          </cell>
          <cell r="I94">
            <v>1</v>
          </cell>
          <cell r="J94">
            <v>0</v>
          </cell>
          <cell r="K94">
            <v>1</v>
          </cell>
          <cell r="L94">
            <v>0</v>
          </cell>
          <cell r="M94">
            <v>1</v>
          </cell>
          <cell r="N94">
            <v>0</v>
          </cell>
          <cell r="O94">
            <v>1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  <cell r="V94">
            <v>1</v>
          </cell>
          <cell r="W94">
            <v>1</v>
          </cell>
          <cell r="X94">
            <v>0</v>
          </cell>
          <cell r="Y94">
            <v>1</v>
          </cell>
          <cell r="Z94">
            <v>1</v>
          </cell>
          <cell r="AA94">
            <v>1</v>
          </cell>
          <cell r="AB94">
            <v>1</v>
          </cell>
          <cell r="AC94">
            <v>20</v>
          </cell>
        </row>
        <row r="95">
          <cell r="A95" t="str">
            <v>A1854</v>
          </cell>
          <cell r="B95" t="str">
            <v>SALSABILA OKTAVIMADIANA</v>
          </cell>
          <cell r="C95">
            <v>1</v>
          </cell>
          <cell r="D95">
            <v>1</v>
          </cell>
          <cell r="E95">
            <v>1</v>
          </cell>
          <cell r="F95">
            <v>1</v>
          </cell>
          <cell r="G95">
            <v>1</v>
          </cell>
          <cell r="H95">
            <v>1</v>
          </cell>
          <cell r="I95">
            <v>1</v>
          </cell>
          <cell r="J95">
            <v>1</v>
          </cell>
          <cell r="K95">
            <v>1</v>
          </cell>
          <cell r="L95">
            <v>1</v>
          </cell>
          <cell r="M95">
            <v>1</v>
          </cell>
          <cell r="N95">
            <v>0</v>
          </cell>
          <cell r="O95">
            <v>1</v>
          </cell>
          <cell r="P95">
            <v>1</v>
          </cell>
          <cell r="Q95">
            <v>1</v>
          </cell>
          <cell r="R95">
            <v>0</v>
          </cell>
          <cell r="S95">
            <v>1</v>
          </cell>
          <cell r="T95">
            <v>1</v>
          </cell>
          <cell r="U95">
            <v>1</v>
          </cell>
          <cell r="V95">
            <v>1</v>
          </cell>
          <cell r="W95">
            <v>1</v>
          </cell>
          <cell r="X95">
            <v>0</v>
          </cell>
          <cell r="Y95">
            <v>1</v>
          </cell>
          <cell r="Z95">
            <v>0</v>
          </cell>
          <cell r="AA95">
            <v>1</v>
          </cell>
          <cell r="AB95">
            <v>1</v>
          </cell>
          <cell r="AC95">
            <v>22</v>
          </cell>
        </row>
        <row r="96">
          <cell r="A96" t="str">
            <v>A1855</v>
          </cell>
          <cell r="B96" t="str">
            <v>WANINGSIH YONA LARASATI</v>
          </cell>
          <cell r="C96">
            <v>0</v>
          </cell>
          <cell r="D96">
            <v>0</v>
          </cell>
          <cell r="E96">
            <v>1</v>
          </cell>
          <cell r="F96">
            <v>0</v>
          </cell>
          <cell r="G96">
            <v>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2</v>
          </cell>
        </row>
        <row r="97">
          <cell r="A97" t="str">
            <v>A1944</v>
          </cell>
          <cell r="B97" t="str">
            <v>MUHAMMAD HILMI AZZAHIDI</v>
          </cell>
          <cell r="C97">
            <v>1</v>
          </cell>
          <cell r="D97">
            <v>1</v>
          </cell>
          <cell r="E97">
            <v>1</v>
          </cell>
          <cell r="F97">
            <v>1</v>
          </cell>
          <cell r="G97">
            <v>1</v>
          </cell>
          <cell r="H97">
            <v>1</v>
          </cell>
          <cell r="I97">
            <v>1</v>
          </cell>
          <cell r="J97">
            <v>1</v>
          </cell>
          <cell r="K97">
            <v>1</v>
          </cell>
          <cell r="L97">
            <v>1</v>
          </cell>
          <cell r="M97">
            <v>1</v>
          </cell>
          <cell r="N97">
            <v>0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0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24</v>
          </cell>
        </row>
        <row r="98">
          <cell r="A98" t="str">
            <v>A1954</v>
          </cell>
          <cell r="B98" t="str">
            <v>JELITA AYUNDA FITRIA</v>
          </cell>
          <cell r="C98">
            <v>1</v>
          </cell>
          <cell r="D98">
            <v>1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  <cell r="M98">
            <v>1</v>
          </cell>
          <cell r="N98">
            <v>0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0</v>
          </cell>
          <cell r="Y98">
            <v>1</v>
          </cell>
          <cell r="Z98">
            <v>1</v>
          </cell>
          <cell r="AA98">
            <v>1</v>
          </cell>
          <cell r="AB98">
            <v>1</v>
          </cell>
          <cell r="AC98">
            <v>24</v>
          </cell>
        </row>
        <row r="99">
          <cell r="A99" t="str">
            <v>A1957</v>
          </cell>
          <cell r="B99" t="str">
            <v>FATIA</v>
          </cell>
          <cell r="C99">
            <v>1</v>
          </cell>
          <cell r="D99">
            <v>1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  <cell r="M99">
            <v>1</v>
          </cell>
          <cell r="N99">
            <v>0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>
            <v>1</v>
          </cell>
          <cell r="T99">
            <v>1</v>
          </cell>
          <cell r="U99">
            <v>1</v>
          </cell>
          <cell r="V99">
            <v>1</v>
          </cell>
          <cell r="W99">
            <v>1</v>
          </cell>
          <cell r="X99">
            <v>0</v>
          </cell>
          <cell r="Y99">
            <v>1</v>
          </cell>
          <cell r="Z99">
            <v>0</v>
          </cell>
          <cell r="AA99">
            <v>1</v>
          </cell>
          <cell r="AB99">
            <v>1</v>
          </cell>
          <cell r="AC99">
            <v>23</v>
          </cell>
        </row>
        <row r="100">
          <cell r="A100" t="str">
            <v>A2145</v>
          </cell>
          <cell r="B100" t="str">
            <v>LAILY FAJRIYANTI</v>
          </cell>
          <cell r="C100">
            <v>1</v>
          </cell>
          <cell r="D100">
            <v>1</v>
          </cell>
          <cell r="E100">
            <v>1</v>
          </cell>
          <cell r="F100">
            <v>1</v>
          </cell>
          <cell r="G100">
            <v>1</v>
          </cell>
          <cell r="H100">
            <v>1</v>
          </cell>
          <cell r="I100">
            <v>1</v>
          </cell>
          <cell r="J100">
            <v>0</v>
          </cell>
          <cell r="K100">
            <v>1</v>
          </cell>
          <cell r="L100">
            <v>0</v>
          </cell>
          <cell r="M100">
            <v>1</v>
          </cell>
          <cell r="N100">
            <v>0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0</v>
          </cell>
          <cell r="Y100">
            <v>1</v>
          </cell>
          <cell r="Z100">
            <v>1</v>
          </cell>
          <cell r="AA100">
            <v>1</v>
          </cell>
          <cell r="AB100">
            <v>1</v>
          </cell>
          <cell r="AC100">
            <v>22</v>
          </cell>
        </row>
        <row r="101">
          <cell r="A101" t="str">
            <v>A2179</v>
          </cell>
          <cell r="B101" t="str">
            <v>ANNISA LARASATI</v>
          </cell>
          <cell r="C101">
            <v>1</v>
          </cell>
          <cell r="D101">
            <v>1</v>
          </cell>
          <cell r="E101">
            <v>1</v>
          </cell>
          <cell r="F101">
            <v>1</v>
          </cell>
          <cell r="G101">
            <v>1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0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0</v>
          </cell>
          <cell r="U101">
            <v>1</v>
          </cell>
          <cell r="V101">
            <v>0</v>
          </cell>
          <cell r="W101">
            <v>1</v>
          </cell>
          <cell r="X101">
            <v>0</v>
          </cell>
          <cell r="Y101">
            <v>1</v>
          </cell>
          <cell r="Z101">
            <v>1</v>
          </cell>
          <cell r="AA101">
            <v>1</v>
          </cell>
          <cell r="AB101">
            <v>1</v>
          </cell>
          <cell r="AC101">
            <v>22</v>
          </cell>
        </row>
        <row r="102">
          <cell r="A102" t="str">
            <v>A2255</v>
          </cell>
          <cell r="B102" t="str">
            <v>ELI SITOHANG</v>
          </cell>
          <cell r="C102">
            <v>1</v>
          </cell>
          <cell r="D102">
            <v>1</v>
          </cell>
          <cell r="E102">
            <v>1</v>
          </cell>
          <cell r="F102">
            <v>1</v>
          </cell>
          <cell r="G102">
            <v>0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0</v>
          </cell>
          <cell r="O102">
            <v>1</v>
          </cell>
          <cell r="P102">
            <v>1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</v>
          </cell>
          <cell r="Z102">
            <v>1</v>
          </cell>
          <cell r="AA102">
            <v>1</v>
          </cell>
          <cell r="AB102">
            <v>0</v>
          </cell>
          <cell r="AC102">
            <v>15</v>
          </cell>
        </row>
        <row r="103">
          <cell r="A103" t="str">
            <v>A2322</v>
          </cell>
          <cell r="B103" t="str">
            <v>ROSI NOVI LUTFITASARI</v>
          </cell>
          <cell r="C103">
            <v>1</v>
          </cell>
          <cell r="D103">
            <v>1</v>
          </cell>
          <cell r="E103">
            <v>1</v>
          </cell>
          <cell r="F103">
            <v>1</v>
          </cell>
          <cell r="G103">
            <v>1</v>
          </cell>
          <cell r="H103">
            <v>0</v>
          </cell>
          <cell r="I103">
            <v>1</v>
          </cell>
          <cell r="J103">
            <v>1</v>
          </cell>
          <cell r="K103">
            <v>1</v>
          </cell>
          <cell r="L103">
            <v>0</v>
          </cell>
          <cell r="M103">
            <v>1</v>
          </cell>
          <cell r="N103">
            <v>0</v>
          </cell>
          <cell r="O103">
            <v>1</v>
          </cell>
          <cell r="P103">
            <v>1</v>
          </cell>
          <cell r="Q103">
            <v>1</v>
          </cell>
          <cell r="R103">
            <v>1</v>
          </cell>
          <cell r="S103">
            <v>1</v>
          </cell>
          <cell r="T103">
            <v>1</v>
          </cell>
          <cell r="U103">
            <v>1</v>
          </cell>
          <cell r="V103">
            <v>1</v>
          </cell>
          <cell r="W103">
            <v>1</v>
          </cell>
          <cell r="X103">
            <v>0</v>
          </cell>
          <cell r="Y103">
            <v>1</v>
          </cell>
          <cell r="Z103">
            <v>1</v>
          </cell>
          <cell r="AA103">
            <v>1</v>
          </cell>
          <cell r="AB103">
            <v>1</v>
          </cell>
          <cell r="AC103">
            <v>22</v>
          </cell>
        </row>
        <row r="104">
          <cell r="A104" t="str">
            <v>A2417</v>
          </cell>
          <cell r="B104" t="str">
            <v>LALANG WINATA BINTANG NANOE</v>
          </cell>
          <cell r="C104">
            <v>1</v>
          </cell>
          <cell r="D104">
            <v>1</v>
          </cell>
          <cell r="E104">
            <v>1</v>
          </cell>
          <cell r="F104">
            <v>1</v>
          </cell>
          <cell r="G104">
            <v>1</v>
          </cell>
          <cell r="H104">
            <v>1</v>
          </cell>
          <cell r="I104">
            <v>1</v>
          </cell>
          <cell r="J104">
            <v>1</v>
          </cell>
          <cell r="K104">
            <v>1</v>
          </cell>
          <cell r="L104">
            <v>1</v>
          </cell>
          <cell r="M104">
            <v>1</v>
          </cell>
          <cell r="N104">
            <v>0</v>
          </cell>
          <cell r="O104">
            <v>1</v>
          </cell>
          <cell r="P104">
            <v>1</v>
          </cell>
          <cell r="Q104">
            <v>1</v>
          </cell>
          <cell r="R104">
            <v>1</v>
          </cell>
          <cell r="S104">
            <v>1</v>
          </cell>
          <cell r="T104">
            <v>1</v>
          </cell>
          <cell r="U104">
            <v>1</v>
          </cell>
          <cell r="V104">
            <v>1</v>
          </cell>
          <cell r="W104">
            <v>0</v>
          </cell>
          <cell r="X104">
            <v>1</v>
          </cell>
          <cell r="Y104">
            <v>1</v>
          </cell>
          <cell r="Z104">
            <v>1</v>
          </cell>
          <cell r="AA104">
            <v>1</v>
          </cell>
          <cell r="AB104">
            <v>1</v>
          </cell>
          <cell r="AC104">
            <v>24</v>
          </cell>
        </row>
        <row r="105">
          <cell r="A105" t="str">
            <v>A2418</v>
          </cell>
          <cell r="B105" t="str">
            <v>RIZKA MAULIA ROKHMAH</v>
          </cell>
          <cell r="C105">
            <v>1</v>
          </cell>
          <cell r="D105">
            <v>1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1</v>
          </cell>
          <cell r="J105">
            <v>0</v>
          </cell>
          <cell r="K105">
            <v>1</v>
          </cell>
          <cell r="L105">
            <v>0</v>
          </cell>
          <cell r="M105">
            <v>1</v>
          </cell>
          <cell r="N105">
            <v>0</v>
          </cell>
          <cell r="O105">
            <v>1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  <cell r="T105">
            <v>1</v>
          </cell>
          <cell r="U105">
            <v>1</v>
          </cell>
          <cell r="V105">
            <v>1</v>
          </cell>
          <cell r="W105">
            <v>1</v>
          </cell>
          <cell r="X105">
            <v>0</v>
          </cell>
          <cell r="Y105">
            <v>1</v>
          </cell>
          <cell r="Z105">
            <v>1</v>
          </cell>
          <cell r="AA105">
            <v>1</v>
          </cell>
          <cell r="AB105">
            <v>1</v>
          </cell>
          <cell r="AC105">
            <v>22</v>
          </cell>
        </row>
        <row r="106">
          <cell r="A106" t="str">
            <v>A2442</v>
          </cell>
          <cell r="B106" t="str">
            <v>FAYI SALSABILA</v>
          </cell>
          <cell r="C106">
            <v>1</v>
          </cell>
          <cell r="D106">
            <v>1</v>
          </cell>
          <cell r="E106">
            <v>1</v>
          </cell>
          <cell r="F106">
            <v>1</v>
          </cell>
          <cell r="G106">
            <v>1</v>
          </cell>
          <cell r="H106">
            <v>1</v>
          </cell>
          <cell r="I106">
            <v>1</v>
          </cell>
          <cell r="J106">
            <v>1</v>
          </cell>
          <cell r="K106">
            <v>0</v>
          </cell>
          <cell r="L106">
            <v>0</v>
          </cell>
          <cell r="M106">
            <v>1</v>
          </cell>
          <cell r="N106">
            <v>0</v>
          </cell>
          <cell r="O106">
            <v>1</v>
          </cell>
          <cell r="P106">
            <v>1</v>
          </cell>
          <cell r="Q106">
            <v>1</v>
          </cell>
          <cell r="R106">
            <v>1</v>
          </cell>
          <cell r="S106">
            <v>1</v>
          </cell>
          <cell r="T106">
            <v>1</v>
          </cell>
          <cell r="U106">
            <v>1</v>
          </cell>
          <cell r="V106">
            <v>1</v>
          </cell>
          <cell r="W106">
            <v>1</v>
          </cell>
          <cell r="X106">
            <v>0</v>
          </cell>
          <cell r="Y106">
            <v>1</v>
          </cell>
          <cell r="Z106">
            <v>1</v>
          </cell>
          <cell r="AA106">
            <v>1</v>
          </cell>
          <cell r="AB106">
            <v>1</v>
          </cell>
          <cell r="AC106">
            <v>22</v>
          </cell>
        </row>
        <row r="107">
          <cell r="A107" t="str">
            <v>A2462</v>
          </cell>
          <cell r="B107" t="str">
            <v>KHUSNUL KHATIMAH</v>
          </cell>
          <cell r="C107">
            <v>1</v>
          </cell>
          <cell r="D107">
            <v>1</v>
          </cell>
          <cell r="E107">
            <v>1</v>
          </cell>
          <cell r="F107">
            <v>1</v>
          </cell>
          <cell r="G107">
            <v>1</v>
          </cell>
          <cell r="H107">
            <v>1</v>
          </cell>
          <cell r="I107">
            <v>1</v>
          </cell>
          <cell r="J107">
            <v>1</v>
          </cell>
          <cell r="K107">
            <v>1</v>
          </cell>
          <cell r="L107">
            <v>1</v>
          </cell>
          <cell r="M107">
            <v>0</v>
          </cell>
          <cell r="N107">
            <v>1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  <cell r="T107">
            <v>0</v>
          </cell>
          <cell r="U107">
            <v>1</v>
          </cell>
          <cell r="V107">
            <v>1</v>
          </cell>
          <cell r="W107">
            <v>1</v>
          </cell>
          <cell r="X107">
            <v>0</v>
          </cell>
          <cell r="Y107">
            <v>1</v>
          </cell>
          <cell r="Z107">
            <v>1</v>
          </cell>
          <cell r="AA107">
            <v>1</v>
          </cell>
          <cell r="AB107">
            <v>1</v>
          </cell>
          <cell r="AC107">
            <v>23</v>
          </cell>
        </row>
        <row r="108">
          <cell r="A108" t="str">
            <v>A2507</v>
          </cell>
          <cell r="B108" t="str">
            <v>ARJUNA TANJUNG</v>
          </cell>
          <cell r="C108">
            <v>1</v>
          </cell>
          <cell r="D108">
            <v>1</v>
          </cell>
          <cell r="E108">
            <v>1</v>
          </cell>
          <cell r="F108">
            <v>1</v>
          </cell>
          <cell r="G108">
            <v>1</v>
          </cell>
          <cell r="H108">
            <v>1</v>
          </cell>
          <cell r="I108">
            <v>1</v>
          </cell>
          <cell r="J108">
            <v>1</v>
          </cell>
          <cell r="K108">
            <v>1</v>
          </cell>
          <cell r="L108">
            <v>1</v>
          </cell>
          <cell r="M108">
            <v>1</v>
          </cell>
          <cell r="N108">
            <v>0</v>
          </cell>
          <cell r="O108">
            <v>1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  <cell r="T108">
            <v>1</v>
          </cell>
          <cell r="U108">
            <v>1</v>
          </cell>
          <cell r="V108">
            <v>0</v>
          </cell>
          <cell r="W108">
            <v>0</v>
          </cell>
          <cell r="X108">
            <v>0</v>
          </cell>
          <cell r="Y108">
            <v>1</v>
          </cell>
          <cell r="Z108">
            <v>1</v>
          </cell>
          <cell r="AA108">
            <v>1</v>
          </cell>
          <cell r="AB108">
            <v>1</v>
          </cell>
          <cell r="AC108">
            <v>22</v>
          </cell>
        </row>
        <row r="109">
          <cell r="A109" t="str">
            <v>A2510</v>
          </cell>
          <cell r="B109" t="str">
            <v>THIFAL KHANSA NABILA</v>
          </cell>
          <cell r="C109">
            <v>1</v>
          </cell>
          <cell r="D109">
            <v>0</v>
          </cell>
          <cell r="E109">
            <v>1</v>
          </cell>
          <cell r="F109">
            <v>0</v>
          </cell>
          <cell r="G109">
            <v>1</v>
          </cell>
          <cell r="H109">
            <v>0</v>
          </cell>
          <cell r="I109">
            <v>1</v>
          </cell>
          <cell r="J109">
            <v>0</v>
          </cell>
          <cell r="K109">
            <v>1</v>
          </cell>
          <cell r="L109">
            <v>0</v>
          </cell>
          <cell r="M109">
            <v>1</v>
          </cell>
          <cell r="N109">
            <v>0</v>
          </cell>
          <cell r="O109">
            <v>1</v>
          </cell>
          <cell r="P109">
            <v>0</v>
          </cell>
          <cell r="Q109">
            <v>1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V109">
            <v>0</v>
          </cell>
          <cell r="W109">
            <v>1</v>
          </cell>
          <cell r="X109">
            <v>0</v>
          </cell>
          <cell r="Y109">
            <v>1</v>
          </cell>
          <cell r="Z109">
            <v>0</v>
          </cell>
          <cell r="AA109">
            <v>1</v>
          </cell>
          <cell r="AB109">
            <v>0</v>
          </cell>
          <cell r="AC109">
            <v>15</v>
          </cell>
        </row>
        <row r="110">
          <cell r="A110" t="str">
            <v>A2719</v>
          </cell>
          <cell r="B110" t="str">
            <v>DYAH AYU MIRA BELLA</v>
          </cell>
          <cell r="C110">
            <v>1</v>
          </cell>
          <cell r="D110">
            <v>1</v>
          </cell>
          <cell r="E110">
            <v>1</v>
          </cell>
          <cell r="F110">
            <v>0</v>
          </cell>
          <cell r="G110">
            <v>1</v>
          </cell>
          <cell r="H110">
            <v>1</v>
          </cell>
          <cell r="I110">
            <v>1</v>
          </cell>
          <cell r="J110">
            <v>1</v>
          </cell>
          <cell r="K110">
            <v>1</v>
          </cell>
          <cell r="L110">
            <v>1</v>
          </cell>
          <cell r="M110">
            <v>1</v>
          </cell>
          <cell r="N110">
            <v>0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0</v>
          </cell>
          <cell r="Y110">
            <v>1</v>
          </cell>
          <cell r="Z110">
            <v>1</v>
          </cell>
          <cell r="AA110">
            <v>1</v>
          </cell>
          <cell r="AB110">
            <v>1</v>
          </cell>
          <cell r="AC110">
            <v>23</v>
          </cell>
        </row>
        <row r="111">
          <cell r="A111" t="str">
            <v>A2782</v>
          </cell>
          <cell r="B111" t="str">
            <v>ADRIAL RAMDHANI</v>
          </cell>
          <cell r="C111">
            <v>1</v>
          </cell>
          <cell r="D111">
            <v>1</v>
          </cell>
          <cell r="E111">
            <v>1</v>
          </cell>
          <cell r="F111">
            <v>0</v>
          </cell>
          <cell r="G111">
            <v>1</v>
          </cell>
          <cell r="H111">
            <v>0</v>
          </cell>
          <cell r="I111">
            <v>0</v>
          </cell>
          <cell r="J111">
            <v>0</v>
          </cell>
          <cell r="K111">
            <v>1</v>
          </cell>
          <cell r="L111">
            <v>1</v>
          </cell>
          <cell r="M111">
            <v>0</v>
          </cell>
          <cell r="N111">
            <v>0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>
            <v>1</v>
          </cell>
          <cell r="T111">
            <v>1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1</v>
          </cell>
          <cell r="Z111">
            <v>0</v>
          </cell>
          <cell r="AA111">
            <v>1</v>
          </cell>
          <cell r="AB111">
            <v>1</v>
          </cell>
          <cell r="AC111">
            <v>15</v>
          </cell>
        </row>
        <row r="112">
          <cell r="A112" t="str">
            <v>A2886</v>
          </cell>
          <cell r="B112" t="str">
            <v>ASA HIRASNA SEPTIANI</v>
          </cell>
          <cell r="C112">
            <v>1</v>
          </cell>
          <cell r="D112">
            <v>1</v>
          </cell>
          <cell r="E112">
            <v>1</v>
          </cell>
          <cell r="F112">
            <v>1</v>
          </cell>
          <cell r="G112">
            <v>1</v>
          </cell>
          <cell r="H112">
            <v>0</v>
          </cell>
          <cell r="I112">
            <v>1</v>
          </cell>
          <cell r="J112">
            <v>1</v>
          </cell>
          <cell r="K112">
            <v>1</v>
          </cell>
          <cell r="L112">
            <v>0</v>
          </cell>
          <cell r="M112">
            <v>1</v>
          </cell>
          <cell r="N112">
            <v>0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W112">
            <v>1</v>
          </cell>
          <cell r="X112">
            <v>0</v>
          </cell>
          <cell r="Y112">
            <v>1</v>
          </cell>
          <cell r="Z112">
            <v>1</v>
          </cell>
          <cell r="AA112">
            <v>1</v>
          </cell>
          <cell r="AB112">
            <v>1</v>
          </cell>
          <cell r="AC112">
            <v>22</v>
          </cell>
        </row>
        <row r="113">
          <cell r="A113" t="str">
            <v>A2925</v>
          </cell>
          <cell r="B113" t="str">
            <v>MARIA GORETTI DIAN PERMATA HADI</v>
          </cell>
          <cell r="C113">
            <v>1</v>
          </cell>
          <cell r="D113">
            <v>1</v>
          </cell>
          <cell r="E113">
            <v>1</v>
          </cell>
          <cell r="F113">
            <v>1</v>
          </cell>
          <cell r="G113">
            <v>1</v>
          </cell>
          <cell r="H113">
            <v>1</v>
          </cell>
          <cell r="I113">
            <v>1</v>
          </cell>
          <cell r="J113">
            <v>1</v>
          </cell>
          <cell r="K113">
            <v>1</v>
          </cell>
          <cell r="L113">
            <v>0</v>
          </cell>
          <cell r="M113">
            <v>1</v>
          </cell>
          <cell r="N113">
            <v>0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0</v>
          </cell>
          <cell r="Y113">
            <v>1</v>
          </cell>
          <cell r="Z113">
            <v>1</v>
          </cell>
          <cell r="AA113">
            <v>1</v>
          </cell>
          <cell r="AB113">
            <v>1</v>
          </cell>
          <cell r="AC113">
            <v>23</v>
          </cell>
        </row>
        <row r="114">
          <cell r="A114" t="str">
            <v>A2936</v>
          </cell>
          <cell r="B114" t="str">
            <v>DIMAS AGUNG NUGROHO</v>
          </cell>
          <cell r="C114">
            <v>1</v>
          </cell>
          <cell r="D114">
            <v>1</v>
          </cell>
          <cell r="E114">
            <v>1</v>
          </cell>
          <cell r="F114">
            <v>0</v>
          </cell>
          <cell r="G114">
            <v>1</v>
          </cell>
          <cell r="H114">
            <v>0</v>
          </cell>
          <cell r="I114">
            <v>1</v>
          </cell>
          <cell r="J114">
            <v>0</v>
          </cell>
          <cell r="K114">
            <v>1</v>
          </cell>
          <cell r="L114">
            <v>0</v>
          </cell>
          <cell r="M114">
            <v>1</v>
          </cell>
          <cell r="N114">
            <v>0</v>
          </cell>
          <cell r="O114">
            <v>1</v>
          </cell>
          <cell r="P114">
            <v>1</v>
          </cell>
          <cell r="Q114">
            <v>1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  <cell r="V114">
            <v>1</v>
          </cell>
          <cell r="W114">
            <v>1</v>
          </cell>
          <cell r="X114">
            <v>0</v>
          </cell>
          <cell r="Y114">
            <v>1</v>
          </cell>
          <cell r="Z114">
            <v>1</v>
          </cell>
          <cell r="AA114">
            <v>1</v>
          </cell>
          <cell r="AB114">
            <v>1</v>
          </cell>
          <cell r="AC114">
            <v>20</v>
          </cell>
        </row>
        <row r="115">
          <cell r="A115" t="str">
            <v>A2937</v>
          </cell>
          <cell r="B115" t="str">
            <v>ALEXANDRO ELSIKA SOGE</v>
          </cell>
          <cell r="C115">
            <v>1</v>
          </cell>
          <cell r="D115">
            <v>1</v>
          </cell>
          <cell r="E115">
            <v>1</v>
          </cell>
          <cell r="F115">
            <v>1</v>
          </cell>
          <cell r="G115">
            <v>1</v>
          </cell>
          <cell r="H115">
            <v>0</v>
          </cell>
          <cell r="I115">
            <v>1</v>
          </cell>
          <cell r="J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0</v>
          </cell>
          <cell r="O115">
            <v>1</v>
          </cell>
          <cell r="P115">
            <v>1</v>
          </cell>
          <cell r="Q115">
            <v>0</v>
          </cell>
          <cell r="R115">
            <v>0</v>
          </cell>
          <cell r="S115">
            <v>1</v>
          </cell>
          <cell r="T115">
            <v>1</v>
          </cell>
          <cell r="U115">
            <v>1</v>
          </cell>
          <cell r="V115">
            <v>0</v>
          </cell>
          <cell r="W115">
            <v>1</v>
          </cell>
          <cell r="X115">
            <v>0</v>
          </cell>
          <cell r="Y115">
            <v>1</v>
          </cell>
          <cell r="Z115">
            <v>1</v>
          </cell>
          <cell r="AA115">
            <v>1</v>
          </cell>
          <cell r="AB115">
            <v>1</v>
          </cell>
          <cell r="AC115">
            <v>20</v>
          </cell>
        </row>
        <row r="116">
          <cell r="A116" t="str">
            <v>A2944</v>
          </cell>
          <cell r="B116" t="str">
            <v>I LUH LAKSMI EKA DEWI</v>
          </cell>
          <cell r="C116">
            <v>1</v>
          </cell>
          <cell r="D116">
            <v>1</v>
          </cell>
          <cell r="E116">
            <v>1</v>
          </cell>
          <cell r="F116">
            <v>0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0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0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23</v>
          </cell>
        </row>
        <row r="117">
          <cell r="A117" t="str">
            <v>A2953</v>
          </cell>
          <cell r="B117" t="str">
            <v>NAWANGWULAN DESIKUMALA</v>
          </cell>
          <cell r="C117">
            <v>1</v>
          </cell>
          <cell r="D117">
            <v>1</v>
          </cell>
          <cell r="E117">
            <v>1</v>
          </cell>
          <cell r="F117">
            <v>1</v>
          </cell>
          <cell r="G117">
            <v>1</v>
          </cell>
          <cell r="H117">
            <v>1</v>
          </cell>
          <cell r="I117">
            <v>1</v>
          </cell>
          <cell r="J117">
            <v>1</v>
          </cell>
          <cell r="K117">
            <v>1</v>
          </cell>
          <cell r="L117">
            <v>1</v>
          </cell>
          <cell r="M117">
            <v>0</v>
          </cell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V117">
            <v>1</v>
          </cell>
          <cell r="W117">
            <v>0</v>
          </cell>
          <cell r="X117">
            <v>0</v>
          </cell>
          <cell r="Y117">
            <v>1</v>
          </cell>
          <cell r="Z117">
            <v>1</v>
          </cell>
          <cell r="AA117">
            <v>1</v>
          </cell>
          <cell r="AB117">
            <v>1</v>
          </cell>
          <cell r="AC117">
            <v>23</v>
          </cell>
        </row>
        <row r="118">
          <cell r="A118" t="str">
            <v>A2961</v>
          </cell>
          <cell r="B118" t="str">
            <v>AGUNG PRASETYADI</v>
          </cell>
          <cell r="C118">
            <v>1</v>
          </cell>
          <cell r="D118">
            <v>1</v>
          </cell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0</v>
          </cell>
          <cell r="O118">
            <v>1</v>
          </cell>
          <cell r="P118">
            <v>0</v>
          </cell>
          <cell r="Q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1</v>
          </cell>
          <cell r="X118">
            <v>0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23</v>
          </cell>
        </row>
        <row r="119">
          <cell r="A119" t="str">
            <v>A3007</v>
          </cell>
          <cell r="B119" t="str">
            <v>MELLINDA VERAWATI</v>
          </cell>
          <cell r="C119">
            <v>1</v>
          </cell>
          <cell r="D119">
            <v>1</v>
          </cell>
          <cell r="E119">
            <v>1</v>
          </cell>
          <cell r="F119">
            <v>1</v>
          </cell>
          <cell r="G119">
            <v>1</v>
          </cell>
          <cell r="H119">
            <v>0</v>
          </cell>
          <cell r="I119">
            <v>1</v>
          </cell>
          <cell r="J119">
            <v>0</v>
          </cell>
          <cell r="K119">
            <v>1</v>
          </cell>
          <cell r="L119">
            <v>0</v>
          </cell>
          <cell r="M119">
            <v>1</v>
          </cell>
          <cell r="N119">
            <v>0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0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21</v>
          </cell>
        </row>
        <row r="120">
          <cell r="A120" t="str">
            <v>A3029</v>
          </cell>
          <cell r="B120" t="str">
            <v>EMMIA CLARITA BR TARIGAN</v>
          </cell>
          <cell r="C120">
            <v>1</v>
          </cell>
          <cell r="D120">
            <v>1</v>
          </cell>
          <cell r="E120">
            <v>1</v>
          </cell>
          <cell r="F120">
            <v>1</v>
          </cell>
          <cell r="G120">
            <v>1</v>
          </cell>
          <cell r="H120">
            <v>0</v>
          </cell>
          <cell r="I120">
            <v>1</v>
          </cell>
          <cell r="J120">
            <v>1</v>
          </cell>
          <cell r="K120">
            <v>1</v>
          </cell>
          <cell r="L120">
            <v>1</v>
          </cell>
          <cell r="M120">
            <v>1</v>
          </cell>
          <cell r="N120">
            <v>0</v>
          </cell>
          <cell r="O120">
            <v>1</v>
          </cell>
          <cell r="P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X120">
            <v>0</v>
          </cell>
          <cell r="Y120">
            <v>1</v>
          </cell>
          <cell r="Z120">
            <v>1</v>
          </cell>
          <cell r="AA120">
            <v>1</v>
          </cell>
          <cell r="AB120">
            <v>1</v>
          </cell>
          <cell r="AC120">
            <v>23</v>
          </cell>
        </row>
        <row r="121">
          <cell r="A121" t="str">
            <v>A3117</v>
          </cell>
          <cell r="B121" t="str">
            <v>HAPSARI ARINTA</v>
          </cell>
          <cell r="C121">
            <v>1</v>
          </cell>
          <cell r="D121">
            <v>1</v>
          </cell>
          <cell r="E121">
            <v>1</v>
          </cell>
          <cell r="F121">
            <v>0</v>
          </cell>
          <cell r="G121">
            <v>1</v>
          </cell>
          <cell r="H121">
            <v>1</v>
          </cell>
          <cell r="I121">
            <v>1</v>
          </cell>
          <cell r="J121">
            <v>0</v>
          </cell>
          <cell r="K121">
            <v>1</v>
          </cell>
          <cell r="L121">
            <v>1</v>
          </cell>
          <cell r="M121">
            <v>1</v>
          </cell>
          <cell r="N121">
            <v>0</v>
          </cell>
          <cell r="O121">
            <v>1</v>
          </cell>
          <cell r="P121">
            <v>1</v>
          </cell>
          <cell r="Q121">
            <v>1</v>
          </cell>
          <cell r="R121">
            <v>0</v>
          </cell>
          <cell r="S121">
            <v>1</v>
          </cell>
          <cell r="T121">
            <v>1</v>
          </cell>
          <cell r="U121">
            <v>1</v>
          </cell>
          <cell r="V121">
            <v>0</v>
          </cell>
          <cell r="W121">
            <v>1</v>
          </cell>
          <cell r="X121">
            <v>0</v>
          </cell>
          <cell r="Y121">
            <v>1</v>
          </cell>
          <cell r="Z121">
            <v>0</v>
          </cell>
          <cell r="AA121">
            <v>1</v>
          </cell>
          <cell r="AB121">
            <v>1</v>
          </cell>
          <cell r="AC121">
            <v>19</v>
          </cell>
        </row>
        <row r="122">
          <cell r="A122" t="str">
            <v>A3172</v>
          </cell>
          <cell r="B122" t="str">
            <v>NURYANI NURYANI</v>
          </cell>
          <cell r="C122">
            <v>1</v>
          </cell>
          <cell r="D122">
            <v>1</v>
          </cell>
          <cell r="E122">
            <v>1</v>
          </cell>
          <cell r="F122">
            <v>1</v>
          </cell>
          <cell r="G122">
            <v>1</v>
          </cell>
          <cell r="H122">
            <v>1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0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15</v>
          </cell>
        </row>
        <row r="123">
          <cell r="A123" t="str">
            <v>A3218</v>
          </cell>
          <cell r="B123" t="str">
            <v>IRMA SEMBIRING</v>
          </cell>
          <cell r="C123">
            <v>1</v>
          </cell>
          <cell r="D123">
            <v>1</v>
          </cell>
          <cell r="E123">
            <v>1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J123">
            <v>1</v>
          </cell>
          <cell r="K123">
            <v>1</v>
          </cell>
          <cell r="L123">
            <v>1</v>
          </cell>
          <cell r="M123">
            <v>1</v>
          </cell>
          <cell r="N123">
            <v>0</v>
          </cell>
          <cell r="O123">
            <v>1</v>
          </cell>
          <cell r="P123">
            <v>0</v>
          </cell>
          <cell r="Q123">
            <v>1</v>
          </cell>
          <cell r="R123">
            <v>1</v>
          </cell>
          <cell r="S123">
            <v>1</v>
          </cell>
          <cell r="T123">
            <v>1</v>
          </cell>
          <cell r="U123">
            <v>1</v>
          </cell>
          <cell r="V123">
            <v>1</v>
          </cell>
          <cell r="W123">
            <v>1</v>
          </cell>
          <cell r="X123">
            <v>0</v>
          </cell>
          <cell r="Y123">
            <v>1</v>
          </cell>
          <cell r="Z123">
            <v>1</v>
          </cell>
          <cell r="AA123">
            <v>1</v>
          </cell>
          <cell r="AB123">
            <v>1</v>
          </cell>
          <cell r="AC123">
            <v>23</v>
          </cell>
        </row>
        <row r="124">
          <cell r="A124" t="str">
            <v>A3227</v>
          </cell>
          <cell r="B124" t="str">
            <v>AULIA TASYA AZZAHRA</v>
          </cell>
          <cell r="C124">
            <v>1</v>
          </cell>
          <cell r="D124">
            <v>1</v>
          </cell>
          <cell r="E124">
            <v>1</v>
          </cell>
          <cell r="F124">
            <v>1</v>
          </cell>
          <cell r="G124">
            <v>1</v>
          </cell>
          <cell r="H124">
            <v>0</v>
          </cell>
          <cell r="I124">
            <v>1</v>
          </cell>
          <cell r="J124">
            <v>1</v>
          </cell>
          <cell r="K124">
            <v>1</v>
          </cell>
          <cell r="L124">
            <v>0</v>
          </cell>
          <cell r="M124">
            <v>1</v>
          </cell>
          <cell r="N124">
            <v>0</v>
          </cell>
          <cell r="O124">
            <v>1</v>
          </cell>
          <cell r="P124">
            <v>1</v>
          </cell>
          <cell r="Q124">
            <v>1</v>
          </cell>
          <cell r="R124">
            <v>1</v>
          </cell>
          <cell r="S124">
            <v>1</v>
          </cell>
          <cell r="T124">
            <v>1</v>
          </cell>
          <cell r="U124">
            <v>1</v>
          </cell>
          <cell r="V124">
            <v>1</v>
          </cell>
          <cell r="W124">
            <v>1</v>
          </cell>
          <cell r="X124">
            <v>0</v>
          </cell>
          <cell r="Y124">
            <v>1</v>
          </cell>
          <cell r="Z124">
            <v>1</v>
          </cell>
          <cell r="AA124">
            <v>1</v>
          </cell>
          <cell r="AB124">
            <v>1</v>
          </cell>
          <cell r="AC124">
            <v>22</v>
          </cell>
        </row>
        <row r="125">
          <cell r="A125" t="str">
            <v>A3258</v>
          </cell>
          <cell r="B125" t="str">
            <v>CLARA DEVI MAHARANI</v>
          </cell>
          <cell r="C125">
            <v>1</v>
          </cell>
          <cell r="D125">
            <v>1</v>
          </cell>
          <cell r="E125">
            <v>1</v>
          </cell>
          <cell r="F125">
            <v>0</v>
          </cell>
          <cell r="G125">
            <v>1</v>
          </cell>
          <cell r="H125">
            <v>1</v>
          </cell>
          <cell r="I125">
            <v>1</v>
          </cell>
          <cell r="J125">
            <v>0</v>
          </cell>
          <cell r="K125">
            <v>1</v>
          </cell>
          <cell r="L125">
            <v>0</v>
          </cell>
          <cell r="M125">
            <v>1</v>
          </cell>
          <cell r="N125">
            <v>0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0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21</v>
          </cell>
        </row>
        <row r="126">
          <cell r="A126" t="str">
            <v>A3259</v>
          </cell>
          <cell r="B126" t="str">
            <v>ALBERTUS CHRISTIAN ADE DARMAWAN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1</v>
          </cell>
          <cell r="M126">
            <v>1</v>
          </cell>
          <cell r="N126">
            <v>0</v>
          </cell>
          <cell r="O126">
            <v>1</v>
          </cell>
          <cell r="P126">
            <v>1</v>
          </cell>
          <cell r="Q126">
            <v>1</v>
          </cell>
          <cell r="R126">
            <v>1</v>
          </cell>
          <cell r="S126">
            <v>1</v>
          </cell>
          <cell r="T126">
            <v>1</v>
          </cell>
          <cell r="U126">
            <v>1</v>
          </cell>
          <cell r="V126">
            <v>1</v>
          </cell>
          <cell r="W126">
            <v>1</v>
          </cell>
          <cell r="X126">
            <v>0</v>
          </cell>
          <cell r="Y126">
            <v>1</v>
          </cell>
          <cell r="Z126">
            <v>1</v>
          </cell>
          <cell r="AA126">
            <v>1</v>
          </cell>
          <cell r="AB126">
            <v>1</v>
          </cell>
          <cell r="AC126">
            <v>24</v>
          </cell>
        </row>
        <row r="127">
          <cell r="A127" t="str">
            <v>A3273</v>
          </cell>
          <cell r="B127" t="str">
            <v>BINTANG MUTIARAJATI</v>
          </cell>
          <cell r="C127">
            <v>1</v>
          </cell>
          <cell r="D127">
            <v>1</v>
          </cell>
          <cell r="E127">
            <v>1</v>
          </cell>
          <cell r="F127">
            <v>0</v>
          </cell>
          <cell r="G127">
            <v>1</v>
          </cell>
          <cell r="H127">
            <v>0</v>
          </cell>
          <cell r="I127">
            <v>1</v>
          </cell>
          <cell r="J127">
            <v>1</v>
          </cell>
          <cell r="K127">
            <v>1</v>
          </cell>
          <cell r="L127">
            <v>0</v>
          </cell>
          <cell r="M127">
            <v>1</v>
          </cell>
          <cell r="N127">
            <v>0</v>
          </cell>
          <cell r="O127">
            <v>1</v>
          </cell>
          <cell r="P127">
            <v>1</v>
          </cell>
          <cell r="Q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  <cell r="V127">
            <v>1</v>
          </cell>
          <cell r="W127">
            <v>1</v>
          </cell>
          <cell r="X127">
            <v>0</v>
          </cell>
          <cell r="Y127">
            <v>1</v>
          </cell>
          <cell r="Z127">
            <v>1</v>
          </cell>
          <cell r="AA127">
            <v>1</v>
          </cell>
          <cell r="AB127">
            <v>1</v>
          </cell>
          <cell r="AC127">
            <v>21</v>
          </cell>
        </row>
        <row r="128">
          <cell r="A128" t="str">
            <v>A3301</v>
          </cell>
          <cell r="B128" t="str">
            <v>MARIA SHINTA</v>
          </cell>
          <cell r="C128">
            <v>1</v>
          </cell>
          <cell r="D128">
            <v>1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1</v>
          </cell>
          <cell r="K128">
            <v>1</v>
          </cell>
          <cell r="L128">
            <v>1</v>
          </cell>
          <cell r="M128">
            <v>1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1</v>
          </cell>
          <cell r="Z128">
            <v>1</v>
          </cell>
          <cell r="AA128">
            <v>1</v>
          </cell>
          <cell r="AB128">
            <v>1</v>
          </cell>
          <cell r="AC128">
            <v>15</v>
          </cell>
        </row>
        <row r="129">
          <cell r="A129" t="str">
            <v>A3321</v>
          </cell>
          <cell r="B129" t="str">
            <v>DESTI RAHMAWATI</v>
          </cell>
          <cell r="C129">
            <v>1</v>
          </cell>
          <cell r="D129">
            <v>0</v>
          </cell>
          <cell r="E129">
            <v>1</v>
          </cell>
          <cell r="F129">
            <v>1</v>
          </cell>
          <cell r="G129">
            <v>0</v>
          </cell>
          <cell r="H129">
            <v>0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1</v>
          </cell>
          <cell r="N129">
            <v>0</v>
          </cell>
          <cell r="O129">
            <v>1</v>
          </cell>
          <cell r="P129">
            <v>1</v>
          </cell>
          <cell r="Q129">
            <v>1</v>
          </cell>
          <cell r="R129">
            <v>1</v>
          </cell>
          <cell r="S129">
            <v>0</v>
          </cell>
          <cell r="T129">
            <v>0</v>
          </cell>
          <cell r="U129">
            <v>1</v>
          </cell>
          <cell r="V129">
            <v>0</v>
          </cell>
          <cell r="W129">
            <v>1</v>
          </cell>
          <cell r="X129">
            <v>0</v>
          </cell>
          <cell r="Y129">
            <v>1</v>
          </cell>
          <cell r="Z129">
            <v>0</v>
          </cell>
          <cell r="AA129">
            <v>1</v>
          </cell>
          <cell r="AB129">
            <v>0</v>
          </cell>
          <cell r="AC129">
            <v>15</v>
          </cell>
        </row>
        <row r="130">
          <cell r="A130" t="str">
            <v>A3353</v>
          </cell>
          <cell r="B130" t="str">
            <v>GARUDA PAMUNGKAS</v>
          </cell>
          <cell r="C130">
            <v>1</v>
          </cell>
          <cell r="D130">
            <v>0</v>
          </cell>
          <cell r="E130">
            <v>0</v>
          </cell>
          <cell r="F130">
            <v>1</v>
          </cell>
          <cell r="G130">
            <v>0</v>
          </cell>
          <cell r="H130">
            <v>0</v>
          </cell>
          <cell r="I130">
            <v>1</v>
          </cell>
          <cell r="J130">
            <v>0</v>
          </cell>
          <cell r="K130">
            <v>1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1</v>
          </cell>
          <cell r="V130">
            <v>1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6</v>
          </cell>
        </row>
        <row r="131">
          <cell r="A131" t="str">
            <v>A3358</v>
          </cell>
          <cell r="B131" t="str">
            <v>NOVIA PUTRIANA KUSUMAWATI</v>
          </cell>
          <cell r="C131">
            <v>1</v>
          </cell>
          <cell r="D131">
            <v>0</v>
          </cell>
          <cell r="E131">
            <v>1</v>
          </cell>
          <cell r="F131">
            <v>1</v>
          </cell>
          <cell r="G131">
            <v>1</v>
          </cell>
          <cell r="H131">
            <v>0</v>
          </cell>
          <cell r="I131">
            <v>0</v>
          </cell>
          <cell r="J131">
            <v>0</v>
          </cell>
          <cell r="K131">
            <v>1</v>
          </cell>
          <cell r="L131">
            <v>0</v>
          </cell>
          <cell r="M131">
            <v>1</v>
          </cell>
          <cell r="N131">
            <v>0</v>
          </cell>
          <cell r="O131">
            <v>1</v>
          </cell>
          <cell r="P131">
            <v>1</v>
          </cell>
          <cell r="Q131">
            <v>1</v>
          </cell>
          <cell r="R131">
            <v>1</v>
          </cell>
          <cell r="S131">
            <v>1</v>
          </cell>
          <cell r="T131">
            <v>1</v>
          </cell>
          <cell r="U131">
            <v>1</v>
          </cell>
          <cell r="V131">
            <v>1</v>
          </cell>
          <cell r="W131">
            <v>1</v>
          </cell>
          <cell r="X131">
            <v>0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19</v>
          </cell>
        </row>
        <row r="132">
          <cell r="A132" t="str">
            <v>A3380</v>
          </cell>
          <cell r="B132" t="str">
            <v>KRISNITA YULI YANI</v>
          </cell>
          <cell r="C132">
            <v>0</v>
          </cell>
          <cell r="D132">
            <v>0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0</v>
          </cell>
          <cell r="K132">
            <v>1</v>
          </cell>
          <cell r="L132">
            <v>1</v>
          </cell>
          <cell r="M132">
            <v>0</v>
          </cell>
          <cell r="N132">
            <v>0</v>
          </cell>
          <cell r="O132">
            <v>1</v>
          </cell>
          <cell r="P132">
            <v>0</v>
          </cell>
          <cell r="Q132">
            <v>1</v>
          </cell>
          <cell r="R132">
            <v>0</v>
          </cell>
          <cell r="S132">
            <v>1</v>
          </cell>
          <cell r="T132">
            <v>1</v>
          </cell>
          <cell r="U132">
            <v>0</v>
          </cell>
          <cell r="V132">
            <v>0</v>
          </cell>
          <cell r="W132">
            <v>1</v>
          </cell>
          <cell r="X132">
            <v>0</v>
          </cell>
          <cell r="Y132">
            <v>1</v>
          </cell>
          <cell r="Z132">
            <v>0</v>
          </cell>
          <cell r="AA132">
            <v>1</v>
          </cell>
          <cell r="AB132">
            <v>1</v>
          </cell>
          <cell r="AC132">
            <v>15</v>
          </cell>
        </row>
        <row r="133">
          <cell r="A133" t="str">
            <v>A3403</v>
          </cell>
          <cell r="B133" t="str">
            <v>PINKAN NDARU DEWANTARI</v>
          </cell>
          <cell r="C133">
            <v>1</v>
          </cell>
          <cell r="D133">
            <v>1</v>
          </cell>
          <cell r="E133">
            <v>1</v>
          </cell>
          <cell r="F133">
            <v>0</v>
          </cell>
          <cell r="G133">
            <v>1</v>
          </cell>
          <cell r="H133">
            <v>1</v>
          </cell>
          <cell r="I133">
            <v>1</v>
          </cell>
          <cell r="J133">
            <v>1</v>
          </cell>
          <cell r="K133">
            <v>0</v>
          </cell>
          <cell r="L133">
            <v>0</v>
          </cell>
          <cell r="M133">
            <v>1</v>
          </cell>
          <cell r="N133">
            <v>0</v>
          </cell>
          <cell r="O133">
            <v>1</v>
          </cell>
          <cell r="P133">
            <v>1</v>
          </cell>
          <cell r="Q133">
            <v>1</v>
          </cell>
          <cell r="R133">
            <v>0</v>
          </cell>
          <cell r="S133">
            <v>1</v>
          </cell>
          <cell r="T133">
            <v>1</v>
          </cell>
          <cell r="U133">
            <v>0</v>
          </cell>
          <cell r="V133">
            <v>0</v>
          </cell>
          <cell r="W133">
            <v>1</v>
          </cell>
          <cell r="X133">
            <v>0</v>
          </cell>
          <cell r="Y133">
            <v>1</v>
          </cell>
          <cell r="Z133">
            <v>0</v>
          </cell>
          <cell r="AA133">
            <v>1</v>
          </cell>
          <cell r="AB133">
            <v>0</v>
          </cell>
          <cell r="AC133">
            <v>16</v>
          </cell>
        </row>
        <row r="134">
          <cell r="A134" t="str">
            <v>A3404</v>
          </cell>
          <cell r="B134" t="str">
            <v>AYU SUKMAWATI</v>
          </cell>
          <cell r="C134">
            <v>1</v>
          </cell>
          <cell r="D134">
            <v>1</v>
          </cell>
          <cell r="E134">
            <v>1</v>
          </cell>
          <cell r="F134">
            <v>1</v>
          </cell>
          <cell r="G134">
            <v>1</v>
          </cell>
          <cell r="H134">
            <v>1</v>
          </cell>
          <cell r="I134">
            <v>1</v>
          </cell>
          <cell r="J134">
            <v>1</v>
          </cell>
          <cell r="K134">
            <v>1</v>
          </cell>
          <cell r="L134">
            <v>1</v>
          </cell>
          <cell r="M134">
            <v>1</v>
          </cell>
          <cell r="N134">
            <v>0</v>
          </cell>
          <cell r="O134">
            <v>1</v>
          </cell>
          <cell r="P134">
            <v>1</v>
          </cell>
          <cell r="Q134">
            <v>1</v>
          </cell>
          <cell r="R134">
            <v>1</v>
          </cell>
          <cell r="S134">
            <v>1</v>
          </cell>
          <cell r="T134">
            <v>1</v>
          </cell>
          <cell r="U134">
            <v>1</v>
          </cell>
          <cell r="V134">
            <v>1</v>
          </cell>
          <cell r="W134">
            <v>1</v>
          </cell>
          <cell r="X134">
            <v>0</v>
          </cell>
          <cell r="Y134">
            <v>1</v>
          </cell>
          <cell r="Z134">
            <v>1</v>
          </cell>
          <cell r="AA134">
            <v>1</v>
          </cell>
          <cell r="AB134">
            <v>1</v>
          </cell>
          <cell r="AC134">
            <v>24</v>
          </cell>
        </row>
        <row r="135">
          <cell r="A135" t="str">
            <v>A3406</v>
          </cell>
          <cell r="B135" t="str">
            <v>SEPTI MUNTE</v>
          </cell>
          <cell r="C135">
            <v>1</v>
          </cell>
          <cell r="D135">
            <v>1</v>
          </cell>
          <cell r="E135">
            <v>1</v>
          </cell>
          <cell r="F135">
            <v>1</v>
          </cell>
          <cell r="G135">
            <v>1</v>
          </cell>
          <cell r="H135">
            <v>1</v>
          </cell>
          <cell r="I135">
            <v>1</v>
          </cell>
          <cell r="J135">
            <v>1</v>
          </cell>
          <cell r="K135">
            <v>1</v>
          </cell>
          <cell r="L135">
            <v>0</v>
          </cell>
          <cell r="M135">
            <v>0</v>
          </cell>
          <cell r="N135">
            <v>1</v>
          </cell>
          <cell r="O135">
            <v>1</v>
          </cell>
          <cell r="P135">
            <v>1</v>
          </cell>
          <cell r="Q135">
            <v>1</v>
          </cell>
          <cell r="R135">
            <v>1</v>
          </cell>
          <cell r="S135">
            <v>1</v>
          </cell>
          <cell r="T135">
            <v>1</v>
          </cell>
          <cell r="U135">
            <v>1</v>
          </cell>
          <cell r="V135">
            <v>1</v>
          </cell>
          <cell r="W135">
            <v>1</v>
          </cell>
          <cell r="X135">
            <v>0</v>
          </cell>
          <cell r="Y135">
            <v>1</v>
          </cell>
          <cell r="Z135">
            <v>1</v>
          </cell>
          <cell r="AA135">
            <v>1</v>
          </cell>
          <cell r="AB135">
            <v>1</v>
          </cell>
          <cell r="AC135">
            <v>23</v>
          </cell>
        </row>
        <row r="136">
          <cell r="A136" t="str">
            <v>A3408</v>
          </cell>
          <cell r="B136" t="str">
            <v>AGISTA WIGI NUROINI</v>
          </cell>
          <cell r="C136">
            <v>1</v>
          </cell>
          <cell r="D136">
            <v>1</v>
          </cell>
          <cell r="E136">
            <v>0</v>
          </cell>
          <cell r="F136">
            <v>0</v>
          </cell>
          <cell r="G136">
            <v>1</v>
          </cell>
          <cell r="H136">
            <v>0</v>
          </cell>
          <cell r="I136">
            <v>1</v>
          </cell>
          <cell r="J136">
            <v>1</v>
          </cell>
          <cell r="K136">
            <v>1</v>
          </cell>
          <cell r="L136">
            <v>0</v>
          </cell>
          <cell r="M136">
            <v>1</v>
          </cell>
          <cell r="N136">
            <v>0</v>
          </cell>
          <cell r="O136">
            <v>1</v>
          </cell>
          <cell r="P136">
            <v>1</v>
          </cell>
          <cell r="Q136">
            <v>1</v>
          </cell>
          <cell r="R136">
            <v>1</v>
          </cell>
          <cell r="S136">
            <v>1</v>
          </cell>
          <cell r="T136">
            <v>1</v>
          </cell>
          <cell r="U136">
            <v>1</v>
          </cell>
          <cell r="V136">
            <v>1</v>
          </cell>
          <cell r="W136">
            <v>1</v>
          </cell>
          <cell r="X136">
            <v>0</v>
          </cell>
          <cell r="Y136">
            <v>1</v>
          </cell>
          <cell r="Z136">
            <v>1</v>
          </cell>
          <cell r="AA136">
            <v>1</v>
          </cell>
          <cell r="AB136">
            <v>1</v>
          </cell>
          <cell r="AC136">
            <v>20</v>
          </cell>
        </row>
        <row r="137">
          <cell r="A137" t="str">
            <v>A3451</v>
          </cell>
          <cell r="B137" t="str">
            <v>MARCELLINA PUTRI</v>
          </cell>
          <cell r="C137">
            <v>1</v>
          </cell>
          <cell r="D137">
            <v>1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0</v>
          </cell>
          <cell r="O137">
            <v>1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0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22</v>
          </cell>
        </row>
        <row r="138">
          <cell r="A138" t="str">
            <v>A3456</v>
          </cell>
          <cell r="B138" t="str">
            <v>FEBY KURNIA</v>
          </cell>
          <cell r="C138">
            <v>1</v>
          </cell>
          <cell r="D138">
            <v>1</v>
          </cell>
          <cell r="E138">
            <v>1</v>
          </cell>
          <cell r="F138">
            <v>1</v>
          </cell>
          <cell r="G138">
            <v>0</v>
          </cell>
          <cell r="H138">
            <v>0</v>
          </cell>
          <cell r="I138">
            <v>1</v>
          </cell>
          <cell r="J138">
            <v>1</v>
          </cell>
          <cell r="K138">
            <v>1</v>
          </cell>
          <cell r="L138">
            <v>1</v>
          </cell>
          <cell r="M138">
            <v>1</v>
          </cell>
          <cell r="N138">
            <v>0</v>
          </cell>
          <cell r="O138">
            <v>1</v>
          </cell>
          <cell r="P138">
            <v>1</v>
          </cell>
          <cell r="Q138">
            <v>1</v>
          </cell>
          <cell r="R138">
            <v>1</v>
          </cell>
          <cell r="S138">
            <v>1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0</v>
          </cell>
          <cell r="Y138">
            <v>1</v>
          </cell>
          <cell r="Z138">
            <v>1</v>
          </cell>
          <cell r="AA138">
            <v>1</v>
          </cell>
          <cell r="AB138">
            <v>1</v>
          </cell>
          <cell r="AC138">
            <v>22</v>
          </cell>
        </row>
        <row r="139">
          <cell r="A139" t="str">
            <v>A3474</v>
          </cell>
          <cell r="B139" t="str">
            <v>IRMA TRIANA</v>
          </cell>
          <cell r="C139">
            <v>1</v>
          </cell>
          <cell r="D139">
            <v>1</v>
          </cell>
          <cell r="E139">
            <v>1</v>
          </cell>
          <cell r="F139">
            <v>0</v>
          </cell>
          <cell r="G139">
            <v>1</v>
          </cell>
          <cell r="H139">
            <v>1</v>
          </cell>
          <cell r="I139">
            <v>1</v>
          </cell>
          <cell r="J139">
            <v>1</v>
          </cell>
          <cell r="K139">
            <v>1</v>
          </cell>
          <cell r="L139">
            <v>1</v>
          </cell>
          <cell r="M139">
            <v>1</v>
          </cell>
          <cell r="N139">
            <v>0</v>
          </cell>
          <cell r="O139">
            <v>1</v>
          </cell>
          <cell r="P139">
            <v>1</v>
          </cell>
          <cell r="Q139">
            <v>1</v>
          </cell>
          <cell r="R139">
            <v>1</v>
          </cell>
          <cell r="S139">
            <v>1</v>
          </cell>
          <cell r="T139">
            <v>1</v>
          </cell>
          <cell r="U139">
            <v>1</v>
          </cell>
          <cell r="V139">
            <v>1</v>
          </cell>
          <cell r="W139">
            <v>1</v>
          </cell>
          <cell r="X139">
            <v>0</v>
          </cell>
          <cell r="Y139">
            <v>1</v>
          </cell>
          <cell r="Z139">
            <v>1</v>
          </cell>
          <cell r="AA139">
            <v>1</v>
          </cell>
          <cell r="AB139">
            <v>1</v>
          </cell>
          <cell r="AC139">
            <v>23</v>
          </cell>
        </row>
        <row r="140">
          <cell r="A140" t="str">
            <v>A3475</v>
          </cell>
          <cell r="B140" t="str">
            <v>SEPTIANA DWI LESTARI PURBANINGRUM</v>
          </cell>
          <cell r="C140">
            <v>1</v>
          </cell>
          <cell r="D140">
            <v>1</v>
          </cell>
          <cell r="E140">
            <v>1</v>
          </cell>
          <cell r="F140">
            <v>0</v>
          </cell>
          <cell r="G140">
            <v>1</v>
          </cell>
          <cell r="H140">
            <v>0</v>
          </cell>
          <cell r="I140">
            <v>1</v>
          </cell>
          <cell r="J140">
            <v>1</v>
          </cell>
          <cell r="K140">
            <v>0</v>
          </cell>
          <cell r="L140">
            <v>0</v>
          </cell>
          <cell r="M140">
            <v>1</v>
          </cell>
          <cell r="N140">
            <v>0</v>
          </cell>
          <cell r="O140">
            <v>1</v>
          </cell>
          <cell r="P140">
            <v>1</v>
          </cell>
          <cell r="Q140">
            <v>1</v>
          </cell>
          <cell r="R140">
            <v>1</v>
          </cell>
          <cell r="S140">
            <v>1</v>
          </cell>
          <cell r="T140">
            <v>1</v>
          </cell>
          <cell r="U140">
            <v>1</v>
          </cell>
          <cell r="V140">
            <v>1</v>
          </cell>
          <cell r="W140">
            <v>1</v>
          </cell>
          <cell r="X140">
            <v>0</v>
          </cell>
          <cell r="Y140">
            <v>1</v>
          </cell>
          <cell r="Z140">
            <v>1</v>
          </cell>
          <cell r="AA140">
            <v>1</v>
          </cell>
          <cell r="AB140">
            <v>1</v>
          </cell>
          <cell r="AC140">
            <v>20</v>
          </cell>
        </row>
        <row r="141">
          <cell r="A141" t="str">
            <v>A3476</v>
          </cell>
          <cell r="B141" t="str">
            <v>PRILLA IMADIANA FAJRIN</v>
          </cell>
          <cell r="C141">
            <v>1</v>
          </cell>
          <cell r="D141">
            <v>1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  <cell r="L141">
            <v>1</v>
          </cell>
          <cell r="M141">
            <v>1</v>
          </cell>
          <cell r="N141">
            <v>0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0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24</v>
          </cell>
        </row>
        <row r="142">
          <cell r="A142" t="str">
            <v>A3479</v>
          </cell>
          <cell r="B142" t="str">
            <v>VASSYA DIAN</v>
          </cell>
          <cell r="C142">
            <v>1</v>
          </cell>
          <cell r="D142">
            <v>1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>
            <v>1</v>
          </cell>
          <cell r="N142">
            <v>0</v>
          </cell>
          <cell r="O142">
            <v>1</v>
          </cell>
          <cell r="P142">
            <v>1</v>
          </cell>
          <cell r="Q142">
            <v>1</v>
          </cell>
          <cell r="R142">
            <v>1</v>
          </cell>
          <cell r="S142">
            <v>1</v>
          </cell>
          <cell r="T142">
            <v>1</v>
          </cell>
          <cell r="U142">
            <v>1</v>
          </cell>
          <cell r="V142">
            <v>1</v>
          </cell>
          <cell r="W142">
            <v>1</v>
          </cell>
          <cell r="X142">
            <v>0</v>
          </cell>
          <cell r="Y142">
            <v>1</v>
          </cell>
          <cell r="Z142">
            <v>1</v>
          </cell>
          <cell r="AA142">
            <v>1</v>
          </cell>
          <cell r="AB142">
            <v>1</v>
          </cell>
          <cell r="AC142">
            <v>24</v>
          </cell>
        </row>
        <row r="143">
          <cell r="A143" t="str">
            <v>A3534</v>
          </cell>
          <cell r="B143" t="str">
            <v>RIZNA NOVALINDA WARDANA</v>
          </cell>
          <cell r="C143">
            <v>1</v>
          </cell>
          <cell r="D143">
            <v>1</v>
          </cell>
          <cell r="E143">
            <v>1</v>
          </cell>
          <cell r="F143">
            <v>1</v>
          </cell>
          <cell r="G143">
            <v>1</v>
          </cell>
          <cell r="H143">
            <v>0</v>
          </cell>
          <cell r="I143">
            <v>0</v>
          </cell>
          <cell r="J143">
            <v>0</v>
          </cell>
          <cell r="K143">
            <v>1</v>
          </cell>
          <cell r="L143">
            <v>0</v>
          </cell>
          <cell r="M143">
            <v>1</v>
          </cell>
          <cell r="N143">
            <v>0</v>
          </cell>
          <cell r="O143">
            <v>1</v>
          </cell>
          <cell r="P143">
            <v>1</v>
          </cell>
          <cell r="Q143">
            <v>1</v>
          </cell>
          <cell r="R143">
            <v>1</v>
          </cell>
          <cell r="S143">
            <v>1</v>
          </cell>
          <cell r="T143">
            <v>1</v>
          </cell>
          <cell r="U143">
            <v>1</v>
          </cell>
          <cell r="V143">
            <v>1</v>
          </cell>
          <cell r="W143">
            <v>1</v>
          </cell>
          <cell r="X143">
            <v>0</v>
          </cell>
          <cell r="Y143">
            <v>1</v>
          </cell>
          <cell r="Z143">
            <v>1</v>
          </cell>
          <cell r="AA143">
            <v>1</v>
          </cell>
          <cell r="AB143">
            <v>1</v>
          </cell>
          <cell r="AC143">
            <v>20</v>
          </cell>
        </row>
        <row r="144">
          <cell r="A144" t="str">
            <v>A3547</v>
          </cell>
          <cell r="B144" t="str">
            <v>SHERAVINA NADANTI</v>
          </cell>
          <cell r="C144">
            <v>1</v>
          </cell>
          <cell r="D144">
            <v>1</v>
          </cell>
          <cell r="E144">
            <v>1</v>
          </cell>
          <cell r="F144">
            <v>1</v>
          </cell>
          <cell r="G144">
            <v>1</v>
          </cell>
          <cell r="H144">
            <v>0</v>
          </cell>
          <cell r="I144">
            <v>1</v>
          </cell>
          <cell r="J144">
            <v>0</v>
          </cell>
          <cell r="K144">
            <v>1</v>
          </cell>
          <cell r="L144">
            <v>0</v>
          </cell>
          <cell r="M144">
            <v>0</v>
          </cell>
          <cell r="N144">
            <v>0</v>
          </cell>
          <cell r="O144">
            <v>1</v>
          </cell>
          <cell r="P144">
            <v>1</v>
          </cell>
          <cell r="Q144">
            <v>1</v>
          </cell>
          <cell r="R144">
            <v>1</v>
          </cell>
          <cell r="S144">
            <v>1</v>
          </cell>
          <cell r="T144">
            <v>1</v>
          </cell>
          <cell r="U144">
            <v>1</v>
          </cell>
          <cell r="V144">
            <v>1</v>
          </cell>
          <cell r="W144">
            <v>1</v>
          </cell>
          <cell r="X144">
            <v>0</v>
          </cell>
          <cell r="Y144">
            <v>1</v>
          </cell>
          <cell r="Z144">
            <v>1</v>
          </cell>
          <cell r="AA144">
            <v>1</v>
          </cell>
          <cell r="AB144">
            <v>1</v>
          </cell>
          <cell r="AC144">
            <v>20</v>
          </cell>
        </row>
        <row r="145">
          <cell r="A145" t="str">
            <v>A3558</v>
          </cell>
          <cell r="B145" t="str">
            <v>Andi Sofie Febrina Salshabila</v>
          </cell>
          <cell r="C145">
            <v>1</v>
          </cell>
          <cell r="D145">
            <v>1</v>
          </cell>
          <cell r="E145">
            <v>1</v>
          </cell>
          <cell r="F145">
            <v>1</v>
          </cell>
          <cell r="G145">
            <v>1</v>
          </cell>
          <cell r="H145">
            <v>1</v>
          </cell>
          <cell r="I145">
            <v>1</v>
          </cell>
          <cell r="J145">
            <v>1</v>
          </cell>
          <cell r="K145">
            <v>0</v>
          </cell>
          <cell r="L145">
            <v>0</v>
          </cell>
          <cell r="M145">
            <v>1</v>
          </cell>
          <cell r="N145">
            <v>0</v>
          </cell>
          <cell r="O145">
            <v>1</v>
          </cell>
          <cell r="P145">
            <v>1</v>
          </cell>
          <cell r="Q145">
            <v>1</v>
          </cell>
          <cell r="R145">
            <v>1</v>
          </cell>
          <cell r="S145">
            <v>1</v>
          </cell>
          <cell r="T145">
            <v>1</v>
          </cell>
          <cell r="U145">
            <v>1</v>
          </cell>
          <cell r="V145">
            <v>1</v>
          </cell>
          <cell r="W145">
            <v>1</v>
          </cell>
          <cell r="X145">
            <v>0</v>
          </cell>
          <cell r="Y145">
            <v>1</v>
          </cell>
          <cell r="Z145">
            <v>1</v>
          </cell>
          <cell r="AA145">
            <v>0</v>
          </cell>
          <cell r="AB145">
            <v>0</v>
          </cell>
          <cell r="AC145">
            <v>20</v>
          </cell>
        </row>
        <row r="146">
          <cell r="A146" t="str">
            <v>A3597</v>
          </cell>
          <cell r="B146" t="str">
            <v>WINDI AYUNI SIJABAT</v>
          </cell>
          <cell r="C146">
            <v>1</v>
          </cell>
          <cell r="D146">
            <v>1</v>
          </cell>
          <cell r="E146">
            <v>1</v>
          </cell>
          <cell r="F146">
            <v>1</v>
          </cell>
          <cell r="G146">
            <v>1</v>
          </cell>
          <cell r="H146">
            <v>1</v>
          </cell>
          <cell r="I146">
            <v>1</v>
          </cell>
          <cell r="J146">
            <v>0</v>
          </cell>
          <cell r="K146">
            <v>1</v>
          </cell>
          <cell r="L146">
            <v>1</v>
          </cell>
          <cell r="M146">
            <v>0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1</v>
          </cell>
          <cell r="X146">
            <v>0</v>
          </cell>
          <cell r="Y146">
            <v>1</v>
          </cell>
          <cell r="Z146">
            <v>1</v>
          </cell>
          <cell r="AA146">
            <v>1</v>
          </cell>
          <cell r="AB146">
            <v>0</v>
          </cell>
          <cell r="AC146">
            <v>22</v>
          </cell>
        </row>
        <row r="147">
          <cell r="A147" t="str">
            <v>A3599</v>
          </cell>
          <cell r="B147" t="str">
            <v>HANIFAH RAHMADHANI</v>
          </cell>
          <cell r="C147">
            <v>1</v>
          </cell>
          <cell r="D147">
            <v>1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J147">
            <v>1</v>
          </cell>
          <cell r="K147">
            <v>1</v>
          </cell>
          <cell r="L147">
            <v>1</v>
          </cell>
          <cell r="M147">
            <v>1</v>
          </cell>
          <cell r="N147">
            <v>0</v>
          </cell>
          <cell r="O147">
            <v>1</v>
          </cell>
          <cell r="P147">
            <v>1</v>
          </cell>
          <cell r="Q147">
            <v>1</v>
          </cell>
          <cell r="R147">
            <v>0</v>
          </cell>
          <cell r="S147">
            <v>1</v>
          </cell>
          <cell r="T147">
            <v>1</v>
          </cell>
          <cell r="U147">
            <v>1</v>
          </cell>
          <cell r="V147">
            <v>1</v>
          </cell>
          <cell r="W147">
            <v>0</v>
          </cell>
          <cell r="X147">
            <v>1</v>
          </cell>
          <cell r="Y147">
            <v>1</v>
          </cell>
          <cell r="Z147">
            <v>1</v>
          </cell>
          <cell r="AA147">
            <v>1</v>
          </cell>
          <cell r="AB147">
            <v>1</v>
          </cell>
          <cell r="AC147">
            <v>23</v>
          </cell>
        </row>
        <row r="148">
          <cell r="A148" t="str">
            <v>A3601</v>
          </cell>
          <cell r="B148" t="str">
            <v>VIRGINIA LORENSA NUGRAHA</v>
          </cell>
          <cell r="C148">
            <v>1</v>
          </cell>
          <cell r="D148">
            <v>1</v>
          </cell>
          <cell r="E148">
            <v>1</v>
          </cell>
          <cell r="F148">
            <v>0</v>
          </cell>
          <cell r="G148">
            <v>1</v>
          </cell>
          <cell r="H148">
            <v>1</v>
          </cell>
          <cell r="I148">
            <v>1</v>
          </cell>
          <cell r="J148">
            <v>0</v>
          </cell>
          <cell r="K148">
            <v>1</v>
          </cell>
          <cell r="L148">
            <v>1</v>
          </cell>
          <cell r="M148">
            <v>1</v>
          </cell>
          <cell r="N148">
            <v>0</v>
          </cell>
          <cell r="O148">
            <v>1</v>
          </cell>
          <cell r="P148">
            <v>1</v>
          </cell>
          <cell r="Q148">
            <v>1</v>
          </cell>
          <cell r="R148">
            <v>0</v>
          </cell>
          <cell r="S148">
            <v>1</v>
          </cell>
          <cell r="T148">
            <v>0</v>
          </cell>
          <cell r="U148">
            <v>1</v>
          </cell>
          <cell r="V148">
            <v>0</v>
          </cell>
          <cell r="W148">
            <v>1</v>
          </cell>
          <cell r="X148">
            <v>0</v>
          </cell>
          <cell r="Y148">
            <v>1</v>
          </cell>
          <cell r="Z148">
            <v>0</v>
          </cell>
          <cell r="AA148">
            <v>1</v>
          </cell>
          <cell r="AB148">
            <v>1</v>
          </cell>
          <cell r="AC148">
            <v>18</v>
          </cell>
        </row>
        <row r="149">
          <cell r="A149" t="str">
            <v>A3622</v>
          </cell>
          <cell r="B149" t="str">
            <v>RAVELLINA NAIA SAFITRI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1</v>
          </cell>
          <cell r="M149">
            <v>0</v>
          </cell>
          <cell r="N149">
            <v>0</v>
          </cell>
          <cell r="O149">
            <v>1</v>
          </cell>
          <cell r="P149">
            <v>0</v>
          </cell>
          <cell r="Q149">
            <v>1</v>
          </cell>
          <cell r="R149">
            <v>1</v>
          </cell>
          <cell r="S149">
            <v>1</v>
          </cell>
          <cell r="T149">
            <v>1</v>
          </cell>
          <cell r="U149">
            <v>1</v>
          </cell>
          <cell r="V149">
            <v>1</v>
          </cell>
          <cell r="W149">
            <v>1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1</v>
          </cell>
          <cell r="AC149">
            <v>10</v>
          </cell>
        </row>
        <row r="150">
          <cell r="A150" t="str">
            <v>A3721</v>
          </cell>
          <cell r="B150" t="str">
            <v>ABYAN BARI BHRAMANTA</v>
          </cell>
          <cell r="C150">
            <v>1</v>
          </cell>
          <cell r="D150">
            <v>0</v>
          </cell>
          <cell r="E150">
            <v>1</v>
          </cell>
          <cell r="F150">
            <v>0</v>
          </cell>
          <cell r="G150">
            <v>1</v>
          </cell>
          <cell r="H150">
            <v>1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1</v>
          </cell>
          <cell r="N150">
            <v>0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  <cell r="S150">
            <v>1</v>
          </cell>
          <cell r="T150">
            <v>1</v>
          </cell>
          <cell r="U150">
            <v>1</v>
          </cell>
          <cell r="V150">
            <v>1</v>
          </cell>
          <cell r="W150">
            <v>1</v>
          </cell>
          <cell r="X150">
            <v>0</v>
          </cell>
          <cell r="Y150">
            <v>1</v>
          </cell>
          <cell r="Z150">
            <v>1</v>
          </cell>
          <cell r="AA150">
            <v>1</v>
          </cell>
          <cell r="AB150">
            <v>0</v>
          </cell>
          <cell r="AC150">
            <v>17</v>
          </cell>
        </row>
        <row r="151">
          <cell r="A151" t="str">
            <v>A3728</v>
          </cell>
          <cell r="B151" t="str">
            <v>MUHAMMAD ARDIAN SETYO KUSUMO</v>
          </cell>
          <cell r="C151">
            <v>0</v>
          </cell>
          <cell r="D151">
            <v>0</v>
          </cell>
          <cell r="E151">
            <v>1</v>
          </cell>
          <cell r="F151">
            <v>1</v>
          </cell>
          <cell r="G151">
            <v>1</v>
          </cell>
          <cell r="H151">
            <v>1</v>
          </cell>
          <cell r="I151">
            <v>1</v>
          </cell>
          <cell r="J151">
            <v>1</v>
          </cell>
          <cell r="K151">
            <v>1</v>
          </cell>
          <cell r="L151">
            <v>1</v>
          </cell>
          <cell r="M151">
            <v>1</v>
          </cell>
          <cell r="N151">
            <v>0</v>
          </cell>
          <cell r="O151">
            <v>0</v>
          </cell>
          <cell r="P151">
            <v>0</v>
          </cell>
          <cell r="Q151">
            <v>1</v>
          </cell>
          <cell r="R151">
            <v>1</v>
          </cell>
          <cell r="S151">
            <v>1</v>
          </cell>
          <cell r="T151">
            <v>1</v>
          </cell>
          <cell r="U151">
            <v>0</v>
          </cell>
          <cell r="V151">
            <v>1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1</v>
          </cell>
          <cell r="AB151">
            <v>0</v>
          </cell>
          <cell r="AC151">
            <v>16</v>
          </cell>
        </row>
        <row r="152">
          <cell r="A152" t="str">
            <v>A3743</v>
          </cell>
          <cell r="B152" t="str">
            <v>PUTRI RAMADHANI</v>
          </cell>
          <cell r="C152">
            <v>1</v>
          </cell>
          <cell r="D152">
            <v>1</v>
          </cell>
          <cell r="E152">
            <v>1</v>
          </cell>
          <cell r="F152">
            <v>1</v>
          </cell>
          <cell r="G152">
            <v>1</v>
          </cell>
          <cell r="H152">
            <v>0</v>
          </cell>
          <cell r="I152">
            <v>1</v>
          </cell>
          <cell r="J152">
            <v>1</v>
          </cell>
          <cell r="K152">
            <v>1</v>
          </cell>
          <cell r="L152">
            <v>1</v>
          </cell>
          <cell r="M152">
            <v>1</v>
          </cell>
          <cell r="N152">
            <v>0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1</v>
          </cell>
          <cell r="W152">
            <v>1</v>
          </cell>
          <cell r="X152">
            <v>0</v>
          </cell>
          <cell r="Y152">
            <v>1</v>
          </cell>
          <cell r="Z152">
            <v>0</v>
          </cell>
          <cell r="AA152">
            <v>0</v>
          </cell>
          <cell r="AB152">
            <v>0</v>
          </cell>
          <cell r="AC152">
            <v>20</v>
          </cell>
        </row>
        <row r="153">
          <cell r="A153" t="str">
            <v>A3752</v>
          </cell>
          <cell r="B153" t="str">
            <v>MEYTA ANDIRA</v>
          </cell>
          <cell r="C153">
            <v>1</v>
          </cell>
          <cell r="D153">
            <v>1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  <cell r="I153">
            <v>1</v>
          </cell>
          <cell r="J153">
            <v>1</v>
          </cell>
          <cell r="K153">
            <v>1</v>
          </cell>
          <cell r="L153">
            <v>1</v>
          </cell>
          <cell r="M153">
            <v>1</v>
          </cell>
          <cell r="N153">
            <v>0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15</v>
          </cell>
        </row>
        <row r="154">
          <cell r="A154" t="str">
            <v>A3754</v>
          </cell>
          <cell r="B154" t="str">
            <v>FIRDA NUR KARIMA</v>
          </cell>
          <cell r="C154">
            <v>1</v>
          </cell>
          <cell r="D154">
            <v>1</v>
          </cell>
          <cell r="E154">
            <v>1</v>
          </cell>
          <cell r="F154">
            <v>1</v>
          </cell>
          <cell r="G154">
            <v>1</v>
          </cell>
          <cell r="H154">
            <v>1</v>
          </cell>
          <cell r="I154">
            <v>1</v>
          </cell>
          <cell r="J154">
            <v>0</v>
          </cell>
          <cell r="K154">
            <v>1</v>
          </cell>
          <cell r="L154">
            <v>1</v>
          </cell>
          <cell r="M154">
            <v>1</v>
          </cell>
          <cell r="N154">
            <v>0</v>
          </cell>
          <cell r="O154">
            <v>1</v>
          </cell>
          <cell r="P154">
            <v>1</v>
          </cell>
          <cell r="Q154">
            <v>0</v>
          </cell>
          <cell r="R154">
            <v>0</v>
          </cell>
          <cell r="S154">
            <v>1</v>
          </cell>
          <cell r="T154">
            <v>1</v>
          </cell>
          <cell r="U154">
            <v>1</v>
          </cell>
          <cell r="V154">
            <v>1</v>
          </cell>
          <cell r="W154">
            <v>0</v>
          </cell>
          <cell r="X154">
            <v>1</v>
          </cell>
          <cell r="Y154">
            <v>1</v>
          </cell>
          <cell r="Z154">
            <v>1</v>
          </cell>
          <cell r="AA154">
            <v>1</v>
          </cell>
          <cell r="AB154">
            <v>1</v>
          </cell>
          <cell r="AC154">
            <v>21</v>
          </cell>
        </row>
        <row r="155">
          <cell r="A155" t="str">
            <v>A3785</v>
          </cell>
          <cell r="B155" t="str">
            <v>MUHAMMAD DAFA FEBRIANSYAH</v>
          </cell>
          <cell r="C155">
            <v>1</v>
          </cell>
          <cell r="D155">
            <v>1</v>
          </cell>
          <cell r="E155">
            <v>1</v>
          </cell>
          <cell r="F155">
            <v>0</v>
          </cell>
          <cell r="G155">
            <v>1</v>
          </cell>
          <cell r="H155">
            <v>1</v>
          </cell>
          <cell r="I155">
            <v>1</v>
          </cell>
          <cell r="J155">
            <v>1</v>
          </cell>
          <cell r="K155">
            <v>1</v>
          </cell>
          <cell r="L155">
            <v>0</v>
          </cell>
          <cell r="M155">
            <v>1</v>
          </cell>
          <cell r="N155">
            <v>0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0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22</v>
          </cell>
        </row>
        <row r="156">
          <cell r="A156" t="str">
            <v>A3826</v>
          </cell>
          <cell r="B156" t="str">
            <v>IRENE INTAN PRADISTA</v>
          </cell>
          <cell r="C156">
            <v>1</v>
          </cell>
          <cell r="D156">
            <v>0</v>
          </cell>
          <cell r="E156">
            <v>1</v>
          </cell>
          <cell r="F156">
            <v>1</v>
          </cell>
          <cell r="G156">
            <v>1</v>
          </cell>
          <cell r="H156">
            <v>1</v>
          </cell>
          <cell r="I156">
            <v>1</v>
          </cell>
          <cell r="J156">
            <v>1</v>
          </cell>
          <cell r="K156">
            <v>1</v>
          </cell>
          <cell r="L156">
            <v>1</v>
          </cell>
          <cell r="M156">
            <v>0</v>
          </cell>
          <cell r="N156">
            <v>0</v>
          </cell>
          <cell r="O156">
            <v>1</v>
          </cell>
          <cell r="P156">
            <v>0</v>
          </cell>
          <cell r="Q156">
            <v>1</v>
          </cell>
          <cell r="R156">
            <v>0</v>
          </cell>
          <cell r="S156">
            <v>0</v>
          </cell>
          <cell r="T156">
            <v>0</v>
          </cell>
          <cell r="U156">
            <v>1</v>
          </cell>
          <cell r="V156">
            <v>1</v>
          </cell>
          <cell r="W156">
            <v>1</v>
          </cell>
          <cell r="X156">
            <v>0</v>
          </cell>
          <cell r="Y156">
            <v>1</v>
          </cell>
          <cell r="Z156">
            <v>0</v>
          </cell>
          <cell r="AA156">
            <v>0</v>
          </cell>
          <cell r="AB156">
            <v>0</v>
          </cell>
          <cell r="AC156">
            <v>15</v>
          </cell>
        </row>
        <row r="157">
          <cell r="A157" t="str">
            <v>A3833</v>
          </cell>
          <cell r="B157" t="str">
            <v>MUHAMMAD SUBHAN</v>
          </cell>
          <cell r="C157">
            <v>1</v>
          </cell>
          <cell r="D157">
            <v>1</v>
          </cell>
          <cell r="E157">
            <v>1</v>
          </cell>
          <cell r="F157">
            <v>1</v>
          </cell>
          <cell r="G157">
            <v>1</v>
          </cell>
          <cell r="H157">
            <v>1</v>
          </cell>
          <cell r="I157">
            <v>1</v>
          </cell>
          <cell r="J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0</v>
          </cell>
          <cell r="O157">
            <v>1</v>
          </cell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0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24</v>
          </cell>
        </row>
        <row r="158">
          <cell r="A158" t="str">
            <v>A3840</v>
          </cell>
          <cell r="B158" t="str">
            <v>NATHANIA PUTRI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1</v>
          </cell>
          <cell r="N158">
            <v>0</v>
          </cell>
          <cell r="O158">
            <v>1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5</v>
          </cell>
        </row>
        <row r="159">
          <cell r="A159" t="str">
            <v>A3869</v>
          </cell>
          <cell r="B159" t="str">
            <v>MAGHFUR AL MUBAROK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1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</v>
          </cell>
        </row>
        <row r="160">
          <cell r="A160" t="str">
            <v>A3877</v>
          </cell>
          <cell r="B160" t="str">
            <v>FELSA INKIRIWANG</v>
          </cell>
          <cell r="C160">
            <v>0</v>
          </cell>
          <cell r="D160">
            <v>0</v>
          </cell>
          <cell r="E160">
            <v>0</v>
          </cell>
          <cell r="F160">
            <v>1</v>
          </cell>
          <cell r="G160">
            <v>0</v>
          </cell>
          <cell r="H160">
            <v>1</v>
          </cell>
          <cell r="I160">
            <v>0</v>
          </cell>
          <cell r="J160">
            <v>0</v>
          </cell>
          <cell r="K160">
            <v>0</v>
          </cell>
          <cell r="L160">
            <v>1</v>
          </cell>
          <cell r="M160">
            <v>1</v>
          </cell>
          <cell r="N160">
            <v>0</v>
          </cell>
          <cell r="O160">
            <v>0</v>
          </cell>
          <cell r="P160">
            <v>0</v>
          </cell>
          <cell r="Q160">
            <v>1</v>
          </cell>
          <cell r="R160">
            <v>1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0</v>
          </cell>
          <cell r="AB160">
            <v>1</v>
          </cell>
          <cell r="AC160">
            <v>8</v>
          </cell>
        </row>
        <row r="161">
          <cell r="A161" t="str">
            <v>A3899</v>
          </cell>
          <cell r="B161" t="str">
            <v>ZAHRA FATIHAH MIFTAHURRAHMAH</v>
          </cell>
          <cell r="C161">
            <v>1</v>
          </cell>
          <cell r="D161">
            <v>1</v>
          </cell>
          <cell r="E161">
            <v>1</v>
          </cell>
          <cell r="F161">
            <v>1</v>
          </cell>
          <cell r="G161">
            <v>1</v>
          </cell>
          <cell r="H161">
            <v>1</v>
          </cell>
          <cell r="I161">
            <v>1</v>
          </cell>
          <cell r="J161">
            <v>1</v>
          </cell>
          <cell r="K161">
            <v>1</v>
          </cell>
          <cell r="L161">
            <v>0</v>
          </cell>
          <cell r="M161">
            <v>1</v>
          </cell>
          <cell r="N161">
            <v>0</v>
          </cell>
          <cell r="O161">
            <v>1</v>
          </cell>
          <cell r="P161">
            <v>1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1</v>
          </cell>
          <cell r="X161">
            <v>0</v>
          </cell>
          <cell r="Y161">
            <v>1</v>
          </cell>
          <cell r="Z161">
            <v>1</v>
          </cell>
          <cell r="AA161">
            <v>1</v>
          </cell>
          <cell r="AB161">
            <v>1</v>
          </cell>
          <cell r="AC161">
            <v>17</v>
          </cell>
        </row>
        <row r="162">
          <cell r="A162" t="str">
            <v>A3905</v>
          </cell>
          <cell r="B162" t="str">
            <v>RISMAWATY</v>
          </cell>
          <cell r="C162">
            <v>1</v>
          </cell>
          <cell r="D162">
            <v>1</v>
          </cell>
          <cell r="E162">
            <v>1</v>
          </cell>
          <cell r="F162">
            <v>1</v>
          </cell>
          <cell r="G162">
            <v>1</v>
          </cell>
          <cell r="H162">
            <v>1</v>
          </cell>
          <cell r="I162">
            <v>1</v>
          </cell>
          <cell r="J162">
            <v>1</v>
          </cell>
          <cell r="K162">
            <v>1</v>
          </cell>
          <cell r="L162">
            <v>1</v>
          </cell>
          <cell r="M162">
            <v>1</v>
          </cell>
          <cell r="N162">
            <v>0</v>
          </cell>
          <cell r="O162">
            <v>1</v>
          </cell>
          <cell r="P162">
            <v>1</v>
          </cell>
          <cell r="Q162">
            <v>1</v>
          </cell>
          <cell r="R162">
            <v>1</v>
          </cell>
          <cell r="S162">
            <v>1</v>
          </cell>
          <cell r="T162">
            <v>1</v>
          </cell>
          <cell r="U162">
            <v>1</v>
          </cell>
          <cell r="V162">
            <v>1</v>
          </cell>
          <cell r="W162">
            <v>1</v>
          </cell>
          <cell r="X162">
            <v>0</v>
          </cell>
          <cell r="Y162">
            <v>1</v>
          </cell>
          <cell r="Z162">
            <v>1</v>
          </cell>
          <cell r="AA162">
            <v>1</v>
          </cell>
          <cell r="AB162">
            <v>1</v>
          </cell>
          <cell r="AC162">
            <v>24</v>
          </cell>
        </row>
        <row r="163">
          <cell r="A163" t="str">
            <v>A3935</v>
          </cell>
          <cell r="B163" t="str">
            <v>MARSEL HAMANDIKA</v>
          </cell>
          <cell r="C163">
            <v>1</v>
          </cell>
          <cell r="D163">
            <v>1</v>
          </cell>
          <cell r="E163">
            <v>1</v>
          </cell>
          <cell r="F163">
            <v>1</v>
          </cell>
          <cell r="G163">
            <v>1</v>
          </cell>
          <cell r="H163">
            <v>1</v>
          </cell>
          <cell r="I163">
            <v>1</v>
          </cell>
          <cell r="J163">
            <v>1</v>
          </cell>
          <cell r="K163">
            <v>0</v>
          </cell>
          <cell r="L163">
            <v>0</v>
          </cell>
          <cell r="M163">
            <v>1</v>
          </cell>
          <cell r="N163">
            <v>0</v>
          </cell>
          <cell r="O163">
            <v>1</v>
          </cell>
          <cell r="P163">
            <v>1</v>
          </cell>
          <cell r="Q163">
            <v>1</v>
          </cell>
          <cell r="R163">
            <v>1</v>
          </cell>
          <cell r="S163">
            <v>1</v>
          </cell>
          <cell r="T163">
            <v>1</v>
          </cell>
          <cell r="U163">
            <v>1</v>
          </cell>
          <cell r="V163">
            <v>1</v>
          </cell>
          <cell r="W163">
            <v>1</v>
          </cell>
          <cell r="X163">
            <v>0</v>
          </cell>
          <cell r="Y163">
            <v>1</v>
          </cell>
          <cell r="Z163">
            <v>1</v>
          </cell>
          <cell r="AA163">
            <v>1</v>
          </cell>
          <cell r="AB163">
            <v>1</v>
          </cell>
          <cell r="AC163">
            <v>22</v>
          </cell>
        </row>
        <row r="164">
          <cell r="A164" t="str">
            <v>A3941</v>
          </cell>
          <cell r="B164" t="str">
            <v>RIZQI LANOVA</v>
          </cell>
          <cell r="C164">
            <v>1</v>
          </cell>
          <cell r="D164">
            <v>1</v>
          </cell>
          <cell r="E164">
            <v>1</v>
          </cell>
          <cell r="F164">
            <v>1</v>
          </cell>
          <cell r="G164">
            <v>1</v>
          </cell>
          <cell r="H164">
            <v>0</v>
          </cell>
          <cell r="I164">
            <v>1</v>
          </cell>
          <cell r="J164">
            <v>1</v>
          </cell>
          <cell r="K164">
            <v>1</v>
          </cell>
          <cell r="L164">
            <v>1</v>
          </cell>
          <cell r="M164">
            <v>1</v>
          </cell>
          <cell r="N164">
            <v>0</v>
          </cell>
          <cell r="O164">
            <v>1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>
            <v>1</v>
          </cell>
          <cell r="U164">
            <v>1</v>
          </cell>
          <cell r="V164">
            <v>1</v>
          </cell>
          <cell r="W164">
            <v>1</v>
          </cell>
          <cell r="X164">
            <v>0</v>
          </cell>
          <cell r="Y164">
            <v>1</v>
          </cell>
          <cell r="Z164">
            <v>1</v>
          </cell>
          <cell r="AA164">
            <v>1</v>
          </cell>
          <cell r="AB164">
            <v>1</v>
          </cell>
          <cell r="AC164">
            <v>23</v>
          </cell>
        </row>
        <row r="165">
          <cell r="A165" t="str">
            <v>A3992</v>
          </cell>
          <cell r="B165" t="str">
            <v>SARWATUL KARIMAH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1</v>
          </cell>
          <cell r="H165">
            <v>0</v>
          </cell>
          <cell r="I165">
            <v>0</v>
          </cell>
          <cell r="J165">
            <v>1</v>
          </cell>
          <cell r="K165">
            <v>0</v>
          </cell>
          <cell r="L165">
            <v>1</v>
          </cell>
          <cell r="M165">
            <v>0</v>
          </cell>
          <cell r="N165">
            <v>1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4</v>
          </cell>
        </row>
        <row r="166">
          <cell r="A166" t="str">
            <v>A3994</v>
          </cell>
          <cell r="B166" t="str">
            <v>ALIF BINTANG HASIHOLAN POHAN</v>
          </cell>
          <cell r="C166">
            <v>1</v>
          </cell>
          <cell r="D166">
            <v>1</v>
          </cell>
          <cell r="E166">
            <v>1</v>
          </cell>
          <cell r="F166">
            <v>1</v>
          </cell>
          <cell r="G166">
            <v>1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0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W166">
            <v>1</v>
          </cell>
          <cell r="X166">
            <v>0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24</v>
          </cell>
        </row>
        <row r="167">
          <cell r="A167" t="str">
            <v>A3999</v>
          </cell>
          <cell r="B167" t="str">
            <v>MIKHA MAMORU</v>
          </cell>
          <cell r="C167">
            <v>1</v>
          </cell>
          <cell r="D167">
            <v>1</v>
          </cell>
          <cell r="E167">
            <v>1</v>
          </cell>
          <cell r="F167">
            <v>1</v>
          </cell>
          <cell r="G167">
            <v>1</v>
          </cell>
          <cell r="H167">
            <v>1</v>
          </cell>
          <cell r="I167">
            <v>1</v>
          </cell>
          <cell r="J167">
            <v>1</v>
          </cell>
          <cell r="K167">
            <v>1</v>
          </cell>
          <cell r="L167">
            <v>0</v>
          </cell>
          <cell r="M167">
            <v>1</v>
          </cell>
          <cell r="N167">
            <v>0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V167">
            <v>1</v>
          </cell>
          <cell r="W167">
            <v>1</v>
          </cell>
          <cell r="X167">
            <v>0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23</v>
          </cell>
        </row>
        <row r="168">
          <cell r="A168" t="str">
            <v>A4036</v>
          </cell>
          <cell r="B168" t="str">
            <v>DWIKA ELTANJUNG</v>
          </cell>
          <cell r="C168">
            <v>1</v>
          </cell>
          <cell r="D168">
            <v>1</v>
          </cell>
          <cell r="E168">
            <v>0</v>
          </cell>
          <cell r="F168">
            <v>1</v>
          </cell>
          <cell r="G168">
            <v>1</v>
          </cell>
          <cell r="H168">
            <v>1</v>
          </cell>
          <cell r="I168">
            <v>1</v>
          </cell>
          <cell r="J168">
            <v>1</v>
          </cell>
          <cell r="K168">
            <v>1</v>
          </cell>
          <cell r="L168">
            <v>0</v>
          </cell>
          <cell r="M168">
            <v>1</v>
          </cell>
          <cell r="N168">
            <v>0</v>
          </cell>
          <cell r="O168">
            <v>1</v>
          </cell>
          <cell r="P168">
            <v>1</v>
          </cell>
          <cell r="Q168">
            <v>1</v>
          </cell>
          <cell r="R168">
            <v>0</v>
          </cell>
          <cell r="S168">
            <v>1</v>
          </cell>
          <cell r="T168">
            <v>0</v>
          </cell>
          <cell r="U168">
            <v>0</v>
          </cell>
          <cell r="V168">
            <v>0</v>
          </cell>
          <cell r="W168">
            <v>1</v>
          </cell>
          <cell r="X168">
            <v>0</v>
          </cell>
          <cell r="Y168">
            <v>1</v>
          </cell>
          <cell r="Z168">
            <v>0</v>
          </cell>
          <cell r="AA168">
            <v>0</v>
          </cell>
          <cell r="AB168">
            <v>0</v>
          </cell>
          <cell r="AC168">
            <v>15</v>
          </cell>
        </row>
        <row r="169">
          <cell r="A169" t="str">
            <v>A4039</v>
          </cell>
          <cell r="B169" t="str">
            <v>IBRAHIM FEBA NAUFALINDO</v>
          </cell>
          <cell r="C169">
            <v>1</v>
          </cell>
          <cell r="D169">
            <v>1</v>
          </cell>
          <cell r="E169">
            <v>1</v>
          </cell>
          <cell r="F169">
            <v>1</v>
          </cell>
          <cell r="G169">
            <v>1</v>
          </cell>
          <cell r="H169">
            <v>1</v>
          </cell>
          <cell r="I169">
            <v>1</v>
          </cell>
          <cell r="J169">
            <v>1</v>
          </cell>
          <cell r="K169">
            <v>1</v>
          </cell>
          <cell r="L169">
            <v>1</v>
          </cell>
          <cell r="M169">
            <v>0</v>
          </cell>
          <cell r="N169">
            <v>1</v>
          </cell>
          <cell r="O169">
            <v>1</v>
          </cell>
          <cell r="P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0</v>
          </cell>
          <cell r="U169">
            <v>1</v>
          </cell>
          <cell r="V169">
            <v>1</v>
          </cell>
          <cell r="W169">
            <v>1</v>
          </cell>
          <cell r="X169">
            <v>0</v>
          </cell>
          <cell r="Y169">
            <v>1</v>
          </cell>
          <cell r="Z169">
            <v>1</v>
          </cell>
          <cell r="AA169">
            <v>1</v>
          </cell>
          <cell r="AB169">
            <v>1</v>
          </cell>
          <cell r="AC169">
            <v>23</v>
          </cell>
        </row>
        <row r="170">
          <cell r="A170" t="str">
            <v>A4152</v>
          </cell>
          <cell r="B170" t="str">
            <v>KAMAL MAULANA RAMADHAN</v>
          </cell>
          <cell r="C170">
            <v>1</v>
          </cell>
          <cell r="D170">
            <v>1</v>
          </cell>
          <cell r="E170">
            <v>1</v>
          </cell>
          <cell r="F170">
            <v>1</v>
          </cell>
          <cell r="G170">
            <v>1</v>
          </cell>
          <cell r="H170">
            <v>1</v>
          </cell>
          <cell r="I170">
            <v>1</v>
          </cell>
          <cell r="J170">
            <v>1</v>
          </cell>
          <cell r="K170">
            <v>1</v>
          </cell>
          <cell r="L170">
            <v>1</v>
          </cell>
          <cell r="M170">
            <v>1</v>
          </cell>
          <cell r="N170">
            <v>1</v>
          </cell>
          <cell r="O170">
            <v>1</v>
          </cell>
          <cell r="P170">
            <v>1</v>
          </cell>
          <cell r="Q170">
            <v>1</v>
          </cell>
          <cell r="R170">
            <v>1</v>
          </cell>
          <cell r="S170">
            <v>1</v>
          </cell>
          <cell r="T170">
            <v>1</v>
          </cell>
          <cell r="U170">
            <v>1</v>
          </cell>
          <cell r="V170">
            <v>1</v>
          </cell>
          <cell r="W170">
            <v>1</v>
          </cell>
          <cell r="X170">
            <v>0</v>
          </cell>
          <cell r="Y170">
            <v>1</v>
          </cell>
          <cell r="Z170">
            <v>1</v>
          </cell>
          <cell r="AA170">
            <v>1</v>
          </cell>
          <cell r="AB170">
            <v>1</v>
          </cell>
          <cell r="AC170">
            <v>25</v>
          </cell>
        </row>
        <row r="171">
          <cell r="A171" t="str">
            <v>A4188</v>
          </cell>
          <cell r="B171" t="str">
            <v>NOVA SANDA</v>
          </cell>
          <cell r="C171">
            <v>0</v>
          </cell>
          <cell r="D171">
            <v>0</v>
          </cell>
          <cell r="E171">
            <v>1</v>
          </cell>
          <cell r="F171">
            <v>0</v>
          </cell>
          <cell r="G171">
            <v>1</v>
          </cell>
          <cell r="H171">
            <v>0</v>
          </cell>
          <cell r="I171">
            <v>1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1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4</v>
          </cell>
        </row>
        <row r="172">
          <cell r="A172" t="str">
            <v>A4194</v>
          </cell>
          <cell r="B172" t="str">
            <v>WISLY WISESA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1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1</v>
          </cell>
          <cell r="W172">
            <v>0</v>
          </cell>
          <cell r="X172">
            <v>1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3</v>
          </cell>
        </row>
        <row r="173">
          <cell r="A173" t="str">
            <v>A4211</v>
          </cell>
          <cell r="B173" t="str">
            <v>EASTIN SIMBOLON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1</v>
          </cell>
          <cell r="J173">
            <v>1</v>
          </cell>
          <cell r="K173">
            <v>1</v>
          </cell>
          <cell r="L173">
            <v>1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4</v>
          </cell>
        </row>
        <row r="174">
          <cell r="A174" t="str">
            <v>A4217</v>
          </cell>
          <cell r="B174" t="str">
            <v>ROFIYU ANGGRAINI</v>
          </cell>
          <cell r="C174">
            <v>1</v>
          </cell>
          <cell r="D174">
            <v>1</v>
          </cell>
          <cell r="E174">
            <v>1</v>
          </cell>
          <cell r="F174">
            <v>1</v>
          </cell>
          <cell r="G174">
            <v>1</v>
          </cell>
          <cell r="H174">
            <v>1</v>
          </cell>
          <cell r="I174">
            <v>1</v>
          </cell>
          <cell r="J174">
            <v>1</v>
          </cell>
          <cell r="K174">
            <v>1</v>
          </cell>
          <cell r="L174">
            <v>0</v>
          </cell>
          <cell r="M174">
            <v>1</v>
          </cell>
          <cell r="N174">
            <v>0</v>
          </cell>
          <cell r="O174">
            <v>1</v>
          </cell>
          <cell r="P174">
            <v>1</v>
          </cell>
          <cell r="Q174">
            <v>1</v>
          </cell>
          <cell r="R174">
            <v>1</v>
          </cell>
          <cell r="S174">
            <v>1</v>
          </cell>
          <cell r="T174">
            <v>1</v>
          </cell>
          <cell r="U174">
            <v>1</v>
          </cell>
          <cell r="V174">
            <v>1</v>
          </cell>
          <cell r="W174">
            <v>1</v>
          </cell>
          <cell r="X174">
            <v>0</v>
          </cell>
          <cell r="Y174">
            <v>1</v>
          </cell>
          <cell r="Z174">
            <v>1</v>
          </cell>
          <cell r="AA174">
            <v>1</v>
          </cell>
          <cell r="AB174">
            <v>1</v>
          </cell>
          <cell r="AC174">
            <v>23</v>
          </cell>
        </row>
        <row r="175">
          <cell r="A175" t="str">
            <v>A4232</v>
          </cell>
          <cell r="B175" t="str">
            <v>FARICA KARIN BUTSAINA</v>
          </cell>
          <cell r="C175">
            <v>1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1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0</v>
          </cell>
          <cell r="V175">
            <v>1</v>
          </cell>
          <cell r="W175">
            <v>1</v>
          </cell>
          <cell r="X175">
            <v>0</v>
          </cell>
          <cell r="Y175">
            <v>1</v>
          </cell>
          <cell r="Z175">
            <v>1</v>
          </cell>
          <cell r="AA175">
            <v>1</v>
          </cell>
          <cell r="AB175">
            <v>0</v>
          </cell>
          <cell r="AC175">
            <v>11</v>
          </cell>
        </row>
        <row r="176">
          <cell r="A176" t="str">
            <v>A4330</v>
          </cell>
          <cell r="B176" t="str">
            <v>MUHAMMAD ALDI RIZAL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</v>
          </cell>
          <cell r="J176">
            <v>1</v>
          </cell>
          <cell r="K176">
            <v>1</v>
          </cell>
          <cell r="L176">
            <v>0</v>
          </cell>
          <cell r="M176">
            <v>1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1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5</v>
          </cell>
        </row>
        <row r="177">
          <cell r="A177" t="str">
            <v>A4331</v>
          </cell>
          <cell r="B177" t="str">
            <v>SATRIA SANDY QODLYZZAKA</v>
          </cell>
          <cell r="C177">
            <v>0</v>
          </cell>
          <cell r="D177">
            <v>0</v>
          </cell>
          <cell r="E177">
            <v>0</v>
          </cell>
          <cell r="F177">
            <v>1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1</v>
          </cell>
          <cell r="P177">
            <v>0</v>
          </cell>
          <cell r="Q177">
            <v>0</v>
          </cell>
          <cell r="R177">
            <v>1</v>
          </cell>
          <cell r="S177">
            <v>1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1</v>
          </cell>
          <cell r="AB177">
            <v>0</v>
          </cell>
          <cell r="AC177">
            <v>5</v>
          </cell>
        </row>
        <row r="178">
          <cell r="A178" t="str">
            <v>A4413</v>
          </cell>
          <cell r="B178" t="str">
            <v>KUSTI ANA</v>
          </cell>
          <cell r="C178">
            <v>1</v>
          </cell>
          <cell r="D178">
            <v>0</v>
          </cell>
          <cell r="E178">
            <v>1</v>
          </cell>
          <cell r="F178">
            <v>1</v>
          </cell>
          <cell r="G178">
            <v>1</v>
          </cell>
          <cell r="H178">
            <v>1</v>
          </cell>
          <cell r="I178">
            <v>1</v>
          </cell>
          <cell r="J178">
            <v>1</v>
          </cell>
          <cell r="K178">
            <v>1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P178">
            <v>0</v>
          </cell>
          <cell r="Q178">
            <v>1</v>
          </cell>
          <cell r="R178">
            <v>1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1</v>
          </cell>
          <cell r="X178">
            <v>0</v>
          </cell>
          <cell r="Y178">
            <v>1</v>
          </cell>
          <cell r="Z178">
            <v>0</v>
          </cell>
          <cell r="AA178">
            <v>1</v>
          </cell>
          <cell r="AB178">
            <v>1</v>
          </cell>
          <cell r="AC178">
            <v>18</v>
          </cell>
        </row>
        <row r="179">
          <cell r="A179" t="str">
            <v>A4414</v>
          </cell>
          <cell r="B179" t="str">
            <v>DHIEMAS PRIYAGUNG MANALU</v>
          </cell>
          <cell r="C179">
            <v>1</v>
          </cell>
          <cell r="D179">
            <v>0</v>
          </cell>
          <cell r="E179">
            <v>0</v>
          </cell>
          <cell r="F179">
            <v>1</v>
          </cell>
          <cell r="G179">
            <v>1</v>
          </cell>
          <cell r="H179">
            <v>1</v>
          </cell>
          <cell r="I179">
            <v>1</v>
          </cell>
          <cell r="J179">
            <v>1</v>
          </cell>
          <cell r="K179">
            <v>1</v>
          </cell>
          <cell r="L179">
            <v>1</v>
          </cell>
          <cell r="M179">
            <v>0</v>
          </cell>
          <cell r="N179">
            <v>1</v>
          </cell>
          <cell r="O179">
            <v>1</v>
          </cell>
          <cell r="P179">
            <v>0</v>
          </cell>
          <cell r="Q179">
            <v>1</v>
          </cell>
          <cell r="R179">
            <v>1</v>
          </cell>
          <cell r="S179">
            <v>1</v>
          </cell>
          <cell r="T179">
            <v>0</v>
          </cell>
          <cell r="U179">
            <v>1</v>
          </cell>
          <cell r="V179">
            <v>0</v>
          </cell>
          <cell r="W179">
            <v>1</v>
          </cell>
          <cell r="X179">
            <v>0</v>
          </cell>
          <cell r="Y179">
            <v>1</v>
          </cell>
          <cell r="Z179">
            <v>0</v>
          </cell>
          <cell r="AA179">
            <v>1</v>
          </cell>
          <cell r="AB179">
            <v>1</v>
          </cell>
          <cell r="AC179">
            <v>18</v>
          </cell>
        </row>
        <row r="180">
          <cell r="A180" t="str">
            <v>A4415</v>
          </cell>
          <cell r="B180" t="str">
            <v>VENI RAHMAN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1</v>
          </cell>
          <cell r="J180">
            <v>1</v>
          </cell>
          <cell r="K180">
            <v>1</v>
          </cell>
          <cell r="L180">
            <v>0</v>
          </cell>
          <cell r="M180">
            <v>0</v>
          </cell>
          <cell r="N180">
            <v>1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1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5</v>
          </cell>
        </row>
        <row r="181">
          <cell r="A181" t="str">
            <v>A4480</v>
          </cell>
          <cell r="B181" t="str">
            <v>MALINDA APRILIANI P</v>
          </cell>
          <cell r="C181">
            <v>1</v>
          </cell>
          <cell r="D181">
            <v>1</v>
          </cell>
          <cell r="E181">
            <v>1</v>
          </cell>
          <cell r="F181">
            <v>1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1</v>
          </cell>
          <cell r="L181">
            <v>1</v>
          </cell>
          <cell r="M181">
            <v>1</v>
          </cell>
          <cell r="N181">
            <v>1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V181">
            <v>1</v>
          </cell>
          <cell r="W181">
            <v>1</v>
          </cell>
          <cell r="X181">
            <v>0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21</v>
          </cell>
        </row>
        <row r="182">
          <cell r="A182" t="str">
            <v>A4481</v>
          </cell>
          <cell r="B182" t="str">
            <v>SYAHRUL NIZAM SUPARNO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1</v>
          </cell>
          <cell r="J182">
            <v>0</v>
          </cell>
          <cell r="K182">
            <v>1</v>
          </cell>
          <cell r="L182">
            <v>1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3</v>
          </cell>
        </row>
        <row r="183">
          <cell r="A183" t="str">
            <v>A4478</v>
          </cell>
          <cell r="B183" t="str">
            <v>DWI MUSTIKA WATI</v>
          </cell>
          <cell r="C183">
            <v>1</v>
          </cell>
          <cell r="D183">
            <v>1</v>
          </cell>
          <cell r="E183">
            <v>1</v>
          </cell>
          <cell r="F183">
            <v>1</v>
          </cell>
          <cell r="G183">
            <v>1</v>
          </cell>
          <cell r="H183">
            <v>1</v>
          </cell>
          <cell r="I183">
            <v>1</v>
          </cell>
          <cell r="J183">
            <v>1</v>
          </cell>
          <cell r="K183">
            <v>1</v>
          </cell>
          <cell r="L183">
            <v>1</v>
          </cell>
          <cell r="M183">
            <v>1</v>
          </cell>
          <cell r="N183">
            <v>1</v>
          </cell>
          <cell r="O183">
            <v>1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V183">
            <v>1</v>
          </cell>
          <cell r="W183">
            <v>1</v>
          </cell>
          <cell r="X183">
            <v>0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25</v>
          </cell>
        </row>
        <row r="184">
          <cell r="A184" t="str">
            <v>A4479</v>
          </cell>
          <cell r="B184" t="str">
            <v>KRISTINA BATU ALLO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1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1</v>
          </cell>
          <cell r="AA184">
            <v>0</v>
          </cell>
          <cell r="AB184">
            <v>0</v>
          </cell>
          <cell r="AC184">
            <v>3</v>
          </cell>
        </row>
        <row r="185">
          <cell r="A185" t="str">
            <v>A4541</v>
          </cell>
          <cell r="B185" t="str">
            <v>RIKI RUNANDA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1</v>
          </cell>
        </row>
        <row r="186">
          <cell r="A186" t="str">
            <v>A4539</v>
          </cell>
          <cell r="B186" t="str">
            <v>ELVYNA DAMAYANTI SIHOMBING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1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1</v>
          </cell>
        </row>
        <row r="187">
          <cell r="A187" t="str">
            <v>A4442</v>
          </cell>
          <cell r="B187" t="str">
            <v>RANI PUSPA ANJANI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1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1</v>
          </cell>
        </row>
        <row r="190">
          <cell r="A190">
            <v>0</v>
          </cell>
          <cell r="B190" t="str">
            <v>Mengetahui,</v>
          </cell>
        </row>
        <row r="191">
          <cell r="A191">
            <v>0</v>
          </cell>
          <cell r="B191">
            <v>0</v>
          </cell>
        </row>
        <row r="192">
          <cell r="A192">
            <v>0</v>
          </cell>
          <cell r="B192">
            <v>0</v>
          </cell>
        </row>
        <row r="193">
          <cell r="A193">
            <v>0</v>
          </cell>
          <cell r="B193">
            <v>0</v>
          </cell>
        </row>
        <row r="194">
          <cell r="A194">
            <v>0</v>
          </cell>
          <cell r="B194">
            <v>0</v>
          </cell>
        </row>
        <row r="195">
          <cell r="A195">
            <v>0</v>
          </cell>
          <cell r="B195">
            <v>0</v>
          </cell>
        </row>
        <row r="196">
          <cell r="A196">
            <v>0</v>
          </cell>
          <cell r="B196">
            <v>0</v>
          </cell>
        </row>
        <row r="197">
          <cell r="A197">
            <v>0</v>
          </cell>
          <cell r="B197" t="str">
            <v xml:space="preserve">SRI RAHAYU GUNADI </v>
          </cell>
        </row>
        <row r="198">
          <cell r="A198">
            <v>0</v>
          </cell>
          <cell r="B198" t="str">
            <v>HC DOC HEAD</v>
          </cell>
        </row>
      </sheetData>
      <sheetData sheetId="9" refreshError="1">
        <row r="1">
          <cell r="A1" t="str">
            <v>PERIODE 2 DESEMBER 2024 TEMA C1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45649</v>
          </cell>
          <cell r="N4">
            <v>0</v>
          </cell>
          <cell r="O4">
            <v>45650</v>
          </cell>
          <cell r="P4">
            <v>0</v>
          </cell>
          <cell r="Q4">
            <v>45652</v>
          </cell>
          <cell r="R4">
            <v>0</v>
          </cell>
          <cell r="S4">
            <v>45653</v>
          </cell>
          <cell r="T4">
            <v>0</v>
          </cell>
          <cell r="U4">
            <v>45656</v>
          </cell>
          <cell r="V4">
            <v>0</v>
          </cell>
          <cell r="W4">
            <v>45657</v>
          </cell>
          <cell r="X4">
            <v>0</v>
          </cell>
          <cell r="Y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2 </v>
          </cell>
          <cell r="O5" t="str">
            <v xml:space="preserve">SLOT 1 </v>
          </cell>
          <cell r="P5" t="str">
            <v xml:space="preserve">SLOT 2 </v>
          </cell>
          <cell r="Q5" t="str">
            <v xml:space="preserve">SLOT 1 </v>
          </cell>
          <cell r="R5" t="str">
            <v xml:space="preserve">SLOT 2 </v>
          </cell>
          <cell r="S5" t="str">
            <v xml:space="preserve">SLOT 1 </v>
          </cell>
          <cell r="T5" t="str">
            <v xml:space="preserve">SLOT 2 </v>
          </cell>
          <cell r="U5" t="str">
            <v xml:space="preserve">SLOT 1 </v>
          </cell>
          <cell r="V5" t="str">
            <v xml:space="preserve">SLOT 2 </v>
          </cell>
          <cell r="W5" t="str">
            <v xml:space="preserve">SLOT 1 </v>
          </cell>
          <cell r="X5" t="str">
            <v xml:space="preserve">SLOT 2 </v>
          </cell>
          <cell r="Y5">
            <v>0</v>
          </cell>
        </row>
        <row r="6">
          <cell r="A6" t="str">
            <v>A0417</v>
          </cell>
          <cell r="B6" t="str">
            <v>Nur Afifah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22</v>
          </cell>
        </row>
        <row r="7">
          <cell r="A7" t="str">
            <v>A3598</v>
          </cell>
          <cell r="B7" t="str">
            <v>DEPRILANA EGO PRAKASA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0</v>
          </cell>
          <cell r="L7">
            <v>0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0</v>
          </cell>
          <cell r="T7">
            <v>0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18</v>
          </cell>
        </row>
        <row r="8">
          <cell r="A8" t="str">
            <v>A3682</v>
          </cell>
          <cell r="B8" t="str">
            <v>JESSICA MAHARANI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12</v>
          </cell>
        </row>
        <row r="9">
          <cell r="A9" t="str">
            <v>A3742</v>
          </cell>
          <cell r="B9" t="str">
            <v>IRENE MAGANG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1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2</v>
          </cell>
        </row>
        <row r="10">
          <cell r="A10" t="str">
            <v>A3774</v>
          </cell>
          <cell r="B10" t="str">
            <v>NUR SRI MULYANINGSIH C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</v>
          </cell>
          <cell r="K10">
            <v>1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3</v>
          </cell>
        </row>
        <row r="11">
          <cell r="A11" t="str">
            <v>A4016</v>
          </cell>
          <cell r="B11" t="str">
            <v>RICHARD RONALDI SOUISA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1</v>
          </cell>
          <cell r="X11">
            <v>1</v>
          </cell>
          <cell r="Y11">
            <v>6</v>
          </cell>
        </row>
        <row r="12">
          <cell r="A12" t="str">
            <v>A4137</v>
          </cell>
          <cell r="B12" t="str">
            <v>MISYELLA FANNY CHRISTIANI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22</v>
          </cell>
        </row>
        <row r="13">
          <cell r="A13" t="str">
            <v>A4138</v>
          </cell>
          <cell r="B13" t="str">
            <v>DIAN KRISTINA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22</v>
          </cell>
        </row>
        <row r="14">
          <cell r="A14" t="str">
            <v>A4277</v>
          </cell>
          <cell r="B14" t="str">
            <v>ANGELINE CHALYA AURANTI LAKSITA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4</v>
          </cell>
        </row>
        <row r="15">
          <cell r="A15" t="str">
            <v>A4278</v>
          </cell>
          <cell r="B15" t="str">
            <v>INDAHRIZKY DINARTANTY PRASETYO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22</v>
          </cell>
        </row>
        <row r="16">
          <cell r="A16" t="str">
            <v>A4513</v>
          </cell>
          <cell r="B16" t="str">
            <v>MUHAMMAD NUR RAMADANI</v>
          </cell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1</v>
          </cell>
          <cell r="Y16">
            <v>18</v>
          </cell>
        </row>
        <row r="17">
          <cell r="A17" t="str">
            <v>A4569</v>
          </cell>
          <cell r="B17" t="str">
            <v>MANUEL APRILIYO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22</v>
          </cell>
        </row>
        <row r="18">
          <cell r="A18" t="str">
            <v>A2921</v>
          </cell>
          <cell r="B18" t="str">
            <v>AZZAHROTUL JANNAH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3</v>
          </cell>
        </row>
        <row r="19">
          <cell r="A19" t="str">
            <v>A4514</v>
          </cell>
          <cell r="B19" t="str">
            <v>PRINCE EKA SAPUTRI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A20" t="str">
            <v>A4570</v>
          </cell>
          <cell r="B20" t="str">
            <v>DIMAS AJI SAPUTRA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11</v>
          </cell>
        </row>
        <row r="21">
          <cell r="A21" t="str">
            <v>A4572</v>
          </cell>
          <cell r="B21" t="str">
            <v>SEKAR AYU ARUMDITA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1</v>
          </cell>
          <cell r="O21">
            <v>0</v>
          </cell>
          <cell r="P21">
            <v>1</v>
          </cell>
          <cell r="Q21">
            <v>0</v>
          </cell>
          <cell r="R21">
            <v>1</v>
          </cell>
          <cell r="S21">
            <v>1</v>
          </cell>
          <cell r="T21">
            <v>1</v>
          </cell>
          <cell r="U21">
            <v>0</v>
          </cell>
          <cell r="V21">
            <v>1</v>
          </cell>
          <cell r="W21">
            <v>1</v>
          </cell>
          <cell r="X21">
            <v>0</v>
          </cell>
          <cell r="Y21">
            <v>8</v>
          </cell>
        </row>
        <row r="22">
          <cell r="A22" t="str">
            <v>A4512</v>
          </cell>
          <cell r="B22" t="str">
            <v>AZZAHRA SEGITHA GANISWARI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</v>
          </cell>
          <cell r="V22">
            <v>1</v>
          </cell>
          <cell r="W22">
            <v>0</v>
          </cell>
          <cell r="X22">
            <v>0</v>
          </cell>
          <cell r="Y22">
            <v>2</v>
          </cell>
        </row>
        <row r="23">
          <cell r="A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 t="str">
            <v>Mengetahui,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A32">
            <v>0</v>
          </cell>
          <cell r="B32" t="str">
            <v xml:space="preserve">SRI RAHAYU GUNADI 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A33">
            <v>0</v>
          </cell>
          <cell r="B33" t="str">
            <v>HC DOC HEAD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A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A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A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A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A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A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A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A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A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A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A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A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49">
          <cell r="A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A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</row>
        <row r="51">
          <cell r="A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</row>
        <row r="52">
          <cell r="A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</row>
        <row r="53">
          <cell r="A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</row>
        <row r="54">
          <cell r="A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</row>
        <row r="55">
          <cell r="A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7">
          <cell r="A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</row>
        <row r="58">
          <cell r="A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</row>
        <row r="59">
          <cell r="A59">
            <v>0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</row>
        <row r="60">
          <cell r="A60">
            <v>0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</row>
      </sheetData>
      <sheetData sheetId="10" refreshError="1">
        <row r="1">
          <cell r="A1" t="str">
            <v>PERIODE 2 DESEMBER 2024 TEMA C2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45649</v>
          </cell>
          <cell r="O4">
            <v>0</v>
          </cell>
          <cell r="P4">
            <v>45650</v>
          </cell>
          <cell r="Q4">
            <v>0</v>
          </cell>
          <cell r="R4">
            <v>45652</v>
          </cell>
          <cell r="S4">
            <v>0</v>
          </cell>
          <cell r="T4">
            <v>45653</v>
          </cell>
          <cell r="U4">
            <v>0</v>
          </cell>
          <cell r="V4">
            <v>45654</v>
          </cell>
          <cell r="W4">
            <v>45656</v>
          </cell>
          <cell r="X4">
            <v>0</v>
          </cell>
          <cell r="Y4">
            <v>45657</v>
          </cell>
          <cell r="Z4">
            <v>0</v>
          </cell>
          <cell r="AA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1 </v>
          </cell>
          <cell r="Z5" t="str">
            <v xml:space="preserve">SLOT 2 </v>
          </cell>
          <cell r="AA5">
            <v>0</v>
          </cell>
        </row>
        <row r="6">
          <cell r="A6">
            <v>90118</v>
          </cell>
          <cell r="B6" t="str">
            <v>AGRESITABELA PURNANINGRUM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0</v>
          </cell>
          <cell r="H6">
            <v>0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22</v>
          </cell>
        </row>
        <row r="7">
          <cell r="A7">
            <v>90759</v>
          </cell>
          <cell r="B7" t="str">
            <v>Pertiwi Handayani</v>
          </cell>
          <cell r="C7">
            <v>0</v>
          </cell>
          <cell r="D7">
            <v>0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6</v>
          </cell>
        </row>
        <row r="8">
          <cell r="A8">
            <v>92192</v>
          </cell>
          <cell r="B8" t="str">
            <v>Bima Bagaskara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24</v>
          </cell>
        </row>
        <row r="9">
          <cell r="A9">
            <v>92259</v>
          </cell>
          <cell r="B9" t="str">
            <v>Novi Anggraini</v>
          </cell>
          <cell r="C9">
            <v>1</v>
          </cell>
          <cell r="D9">
            <v>1</v>
          </cell>
          <cell r="E9">
            <v>0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0</v>
          </cell>
          <cell r="P9">
            <v>0</v>
          </cell>
          <cell r="Q9">
            <v>0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20</v>
          </cell>
        </row>
        <row r="10">
          <cell r="A10">
            <v>92265</v>
          </cell>
          <cell r="B10" t="str">
            <v>IKA MUZAINATUL KHASANAH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0</v>
          </cell>
          <cell r="H10">
            <v>0</v>
          </cell>
          <cell r="I10">
            <v>1</v>
          </cell>
          <cell r="J10">
            <v>1</v>
          </cell>
          <cell r="K10">
            <v>1</v>
          </cell>
          <cell r="L10">
            <v>0</v>
          </cell>
          <cell r="M10">
            <v>0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20</v>
          </cell>
        </row>
        <row r="11">
          <cell r="A11">
            <v>92303</v>
          </cell>
          <cell r="B11" t="str">
            <v>KELVIN REVIDO HAFIDH SYAHPUTRA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16</v>
          </cell>
        </row>
        <row r="12">
          <cell r="A12">
            <v>92347</v>
          </cell>
          <cell r="B12" t="str">
            <v>RAHMAD SABTONO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  <cell r="Q12">
            <v>0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19</v>
          </cell>
        </row>
        <row r="13">
          <cell r="A13">
            <v>92628</v>
          </cell>
          <cell r="B13" t="str">
            <v>Nini Aulia Sari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24</v>
          </cell>
        </row>
        <row r="14">
          <cell r="A14">
            <v>92744</v>
          </cell>
          <cell r="B14" t="str">
            <v>Esti Musriana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4</v>
          </cell>
        </row>
        <row r="15">
          <cell r="A15" t="str">
            <v>A0056</v>
          </cell>
          <cell r="B15" t="str">
            <v>Elsa Salsabila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20</v>
          </cell>
        </row>
        <row r="16">
          <cell r="A16" t="str">
            <v>A0105</v>
          </cell>
          <cell r="B16" t="str">
            <v>Sanda Irianto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24</v>
          </cell>
        </row>
        <row r="17">
          <cell r="A17" t="str">
            <v>A0216</v>
          </cell>
          <cell r="B17" t="str">
            <v>Devi Prastika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19</v>
          </cell>
        </row>
        <row r="18">
          <cell r="A18" t="str">
            <v>A0244</v>
          </cell>
          <cell r="B18" t="str">
            <v>Setyaningtyas Trinovitasari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22</v>
          </cell>
        </row>
        <row r="19">
          <cell r="A19" t="str">
            <v>A0369</v>
          </cell>
          <cell r="B19" t="str">
            <v>Isna Nur Muharimah</v>
          </cell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  <cell r="Q19">
            <v>0</v>
          </cell>
          <cell r="R19">
            <v>1</v>
          </cell>
          <cell r="S19">
            <v>0</v>
          </cell>
          <cell r="T19">
            <v>1</v>
          </cell>
          <cell r="U19">
            <v>0</v>
          </cell>
          <cell r="V19">
            <v>0</v>
          </cell>
          <cell r="W19">
            <v>1</v>
          </cell>
          <cell r="X19">
            <v>0</v>
          </cell>
          <cell r="Y19">
            <v>1</v>
          </cell>
          <cell r="Z19">
            <v>0</v>
          </cell>
          <cell r="AA19">
            <v>7</v>
          </cell>
        </row>
        <row r="20">
          <cell r="A20" t="str">
            <v>A0486</v>
          </cell>
          <cell r="B20" t="str">
            <v>YACINTA PUSPITASARI</v>
          </cell>
          <cell r="C20">
            <v>1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0</v>
          </cell>
          <cell r="K20">
            <v>1</v>
          </cell>
          <cell r="L20">
            <v>0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21</v>
          </cell>
        </row>
        <row r="21">
          <cell r="A21" t="str">
            <v>A0560</v>
          </cell>
          <cell r="B21" t="str">
            <v>MATHILDA EUNIKE ANDREA R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2</v>
          </cell>
        </row>
        <row r="22">
          <cell r="A22" t="str">
            <v>A0565</v>
          </cell>
          <cell r="B22" t="str">
            <v>PRADIPTA NIWAYANI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0</v>
          </cell>
          <cell r="H22">
            <v>0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22</v>
          </cell>
        </row>
        <row r="23">
          <cell r="A23" t="str">
            <v>A0707</v>
          </cell>
          <cell r="B23" t="str">
            <v>NAILI AZKA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A24" t="str">
            <v>A0708</v>
          </cell>
          <cell r="B24" t="str">
            <v>REZZA KHAERUNISA</v>
          </cell>
          <cell r="C24">
            <v>0</v>
          </cell>
          <cell r="D24">
            <v>0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0</v>
          </cell>
          <cell r="K24">
            <v>1</v>
          </cell>
          <cell r="L24">
            <v>1</v>
          </cell>
          <cell r="M24">
            <v>0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20</v>
          </cell>
        </row>
        <row r="25">
          <cell r="A25" t="str">
            <v>A0710</v>
          </cell>
          <cell r="B25" t="str">
            <v>MILLENIA MALINGGAS</v>
          </cell>
          <cell r="C25">
            <v>1</v>
          </cell>
          <cell r="D25">
            <v>0</v>
          </cell>
          <cell r="E25">
            <v>1</v>
          </cell>
          <cell r="F25">
            <v>0</v>
          </cell>
          <cell r="G25">
            <v>1</v>
          </cell>
          <cell r="H25">
            <v>0</v>
          </cell>
          <cell r="I25">
            <v>1</v>
          </cell>
          <cell r="J25">
            <v>0</v>
          </cell>
          <cell r="K25">
            <v>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</v>
          </cell>
          <cell r="Q25">
            <v>1</v>
          </cell>
          <cell r="R25">
            <v>0</v>
          </cell>
          <cell r="S25">
            <v>0</v>
          </cell>
          <cell r="T25">
            <v>1</v>
          </cell>
          <cell r="U25">
            <v>1</v>
          </cell>
          <cell r="V25">
            <v>1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14</v>
          </cell>
        </row>
        <row r="26">
          <cell r="A26" t="str">
            <v>A0723</v>
          </cell>
          <cell r="B26" t="str">
            <v>FRANSISCA AYU PUSPITA SARI</v>
          </cell>
          <cell r="C26">
            <v>0</v>
          </cell>
          <cell r="D26">
            <v>0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0</v>
          </cell>
          <cell r="M26">
            <v>1</v>
          </cell>
          <cell r="N26">
            <v>1</v>
          </cell>
          <cell r="O26">
            <v>1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1</v>
          </cell>
          <cell r="X26">
            <v>0</v>
          </cell>
          <cell r="Y26">
            <v>0</v>
          </cell>
          <cell r="Z26">
            <v>0</v>
          </cell>
          <cell r="AA26">
            <v>11</v>
          </cell>
        </row>
        <row r="27">
          <cell r="A27" t="str">
            <v>A0724</v>
          </cell>
          <cell r="B27" t="str">
            <v>RIZKY REYNALDI</v>
          </cell>
          <cell r="C27">
            <v>1</v>
          </cell>
          <cell r="D27">
            <v>1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24</v>
          </cell>
        </row>
        <row r="28">
          <cell r="A28" t="str">
            <v>A0786</v>
          </cell>
          <cell r="B28" t="str">
            <v>ARYA KEY</v>
          </cell>
          <cell r="C28">
            <v>1</v>
          </cell>
          <cell r="D28">
            <v>1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0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23</v>
          </cell>
        </row>
        <row r="29">
          <cell r="A29" t="str">
            <v>A0855</v>
          </cell>
          <cell r="B29" t="str">
            <v>DWIKE MUTIARA RAHMADANI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0</v>
          </cell>
          <cell r="I29">
            <v>1</v>
          </cell>
          <cell r="J29">
            <v>1</v>
          </cell>
          <cell r="K29">
            <v>1</v>
          </cell>
          <cell r="L29">
            <v>0</v>
          </cell>
          <cell r="M29">
            <v>0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21</v>
          </cell>
        </row>
        <row r="30">
          <cell r="A30" t="str">
            <v>A0898</v>
          </cell>
          <cell r="B30" t="str">
            <v>FIENDA KURNIAWATI</v>
          </cell>
          <cell r="C30">
            <v>1</v>
          </cell>
          <cell r="D30">
            <v>1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0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23</v>
          </cell>
        </row>
        <row r="31">
          <cell r="A31" t="str">
            <v>A0911</v>
          </cell>
          <cell r="B31" t="str">
            <v>ENGELINA GALUH WINDIASARI</v>
          </cell>
          <cell r="C31">
            <v>1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H31">
            <v>1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20</v>
          </cell>
        </row>
        <row r="32">
          <cell r="A32" t="str">
            <v>A0918</v>
          </cell>
          <cell r="B32" t="str">
            <v>OGIE PRAYOGA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16</v>
          </cell>
        </row>
        <row r="33">
          <cell r="A33" t="str">
            <v>A0919</v>
          </cell>
          <cell r="B33" t="str">
            <v>NABILA YUDISTYA PRATIWI</v>
          </cell>
          <cell r="C33">
            <v>1</v>
          </cell>
          <cell r="D33">
            <v>1</v>
          </cell>
          <cell r="E33">
            <v>1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0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23</v>
          </cell>
        </row>
        <row r="34">
          <cell r="A34" t="str">
            <v>A0920</v>
          </cell>
          <cell r="B34" t="str">
            <v>HANGESTI RETNO UTARI UTARI</v>
          </cell>
          <cell r="C34">
            <v>1</v>
          </cell>
          <cell r="D34">
            <v>1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24</v>
          </cell>
        </row>
        <row r="35">
          <cell r="A35" t="str">
            <v>A0927</v>
          </cell>
          <cell r="B35" t="str">
            <v>INTAN AYU WARDANI</v>
          </cell>
          <cell r="C35">
            <v>1</v>
          </cell>
          <cell r="D35">
            <v>1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24</v>
          </cell>
        </row>
        <row r="36">
          <cell r="A36" t="str">
            <v>A1059</v>
          </cell>
          <cell r="B36" t="str">
            <v>AZILA ZALWA</v>
          </cell>
          <cell r="C36">
            <v>1</v>
          </cell>
          <cell r="D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0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23</v>
          </cell>
        </row>
        <row r="37">
          <cell r="A37" t="str">
            <v>A1089</v>
          </cell>
          <cell r="B37" t="str">
            <v>DINA ROHMATIKA</v>
          </cell>
          <cell r="C37">
            <v>0</v>
          </cell>
          <cell r="D37">
            <v>1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0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15</v>
          </cell>
        </row>
        <row r="38">
          <cell r="A38" t="str">
            <v>A1135</v>
          </cell>
          <cell r="B38" t="str">
            <v>FANNI MELIA ALVIONALIZA</v>
          </cell>
          <cell r="C38">
            <v>1</v>
          </cell>
          <cell r="D38">
            <v>1</v>
          </cell>
          <cell r="E38">
            <v>1</v>
          </cell>
          <cell r="F38">
            <v>1</v>
          </cell>
          <cell r="G38">
            <v>1</v>
          </cell>
          <cell r="H38">
            <v>0</v>
          </cell>
          <cell r="I38">
            <v>1</v>
          </cell>
          <cell r="J38">
            <v>1</v>
          </cell>
          <cell r="K38">
            <v>1</v>
          </cell>
          <cell r="L38">
            <v>0</v>
          </cell>
          <cell r="M38">
            <v>0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21</v>
          </cell>
        </row>
        <row r="39">
          <cell r="A39" t="str">
            <v>A1208</v>
          </cell>
          <cell r="B39" t="str">
            <v>RIYAN ISTIQOMAH</v>
          </cell>
          <cell r="C39">
            <v>1</v>
          </cell>
          <cell r="D39">
            <v>1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0</v>
          </cell>
          <cell r="M39">
            <v>0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22</v>
          </cell>
        </row>
        <row r="40">
          <cell r="A40" t="str">
            <v>A1232</v>
          </cell>
          <cell r="B40" t="str">
            <v>FIORENTINA BR SEBAYANG</v>
          </cell>
          <cell r="C40">
            <v>1</v>
          </cell>
          <cell r="D40">
            <v>1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0</v>
          </cell>
          <cell r="N40">
            <v>1</v>
          </cell>
          <cell r="O40">
            <v>1</v>
          </cell>
          <cell r="P40">
            <v>1</v>
          </cell>
          <cell r="Q40">
            <v>0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22</v>
          </cell>
        </row>
        <row r="41">
          <cell r="A41" t="str">
            <v>A1237</v>
          </cell>
          <cell r="B41" t="str">
            <v>FEBRIANTI SIANTURI</v>
          </cell>
          <cell r="C41">
            <v>1</v>
          </cell>
          <cell r="D41">
            <v>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9</v>
          </cell>
        </row>
        <row r="42">
          <cell r="A42" t="str">
            <v>A1244</v>
          </cell>
          <cell r="B42" t="str">
            <v>SHOFIA NOVIANTI</v>
          </cell>
          <cell r="C42">
            <v>1</v>
          </cell>
          <cell r="D42">
            <v>1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24</v>
          </cell>
        </row>
        <row r="43">
          <cell r="A43" t="str">
            <v>A1249</v>
          </cell>
          <cell r="B43" t="str">
            <v>ARDIANSYAH ABUBAKAR</v>
          </cell>
          <cell r="C43">
            <v>1</v>
          </cell>
          <cell r="D43">
            <v>1</v>
          </cell>
          <cell r="E43">
            <v>0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0</v>
          </cell>
          <cell r="K43">
            <v>1</v>
          </cell>
          <cell r="L43">
            <v>0</v>
          </cell>
          <cell r="M43">
            <v>0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20</v>
          </cell>
        </row>
        <row r="44">
          <cell r="A44" t="str">
            <v>A1250</v>
          </cell>
          <cell r="B44" t="str">
            <v>MAYANG PUTRI INANDA SARI</v>
          </cell>
          <cell r="C44">
            <v>1</v>
          </cell>
          <cell r="D44">
            <v>1</v>
          </cell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J44">
            <v>0</v>
          </cell>
          <cell r="K44">
            <v>1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10</v>
          </cell>
        </row>
        <row r="45">
          <cell r="A45" t="str">
            <v>A1305</v>
          </cell>
          <cell r="B45" t="str">
            <v>HANIFAH DUWI AMALIA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Q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V45">
            <v>1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20</v>
          </cell>
        </row>
        <row r="46">
          <cell r="A46" t="str">
            <v>A1362</v>
          </cell>
          <cell r="B46" t="str">
            <v>NATALIA SIMAMORA</v>
          </cell>
          <cell r="C46">
            <v>1</v>
          </cell>
          <cell r="D46">
            <v>1</v>
          </cell>
          <cell r="E46">
            <v>1</v>
          </cell>
          <cell r="F46">
            <v>1</v>
          </cell>
          <cell r="G46">
            <v>1</v>
          </cell>
          <cell r="H46">
            <v>0</v>
          </cell>
          <cell r="I46">
            <v>1</v>
          </cell>
          <cell r="J46">
            <v>1</v>
          </cell>
          <cell r="K46">
            <v>1</v>
          </cell>
          <cell r="L46">
            <v>1</v>
          </cell>
          <cell r="M46">
            <v>0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22</v>
          </cell>
        </row>
        <row r="47">
          <cell r="A47" t="str">
            <v>A1366</v>
          </cell>
          <cell r="B47" t="str">
            <v>MIFTA UL ULUM</v>
          </cell>
          <cell r="C47">
            <v>1</v>
          </cell>
          <cell r="D47">
            <v>1</v>
          </cell>
          <cell r="E47">
            <v>1</v>
          </cell>
          <cell r="F47">
            <v>0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9</v>
          </cell>
        </row>
        <row r="48">
          <cell r="A48" t="str">
            <v>A1407</v>
          </cell>
          <cell r="B48" t="str">
            <v>HARDINI KOMALASARI</v>
          </cell>
          <cell r="C48">
            <v>1</v>
          </cell>
          <cell r="D48">
            <v>1</v>
          </cell>
          <cell r="E48">
            <v>1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J48">
            <v>1</v>
          </cell>
          <cell r="K48">
            <v>1</v>
          </cell>
          <cell r="L48">
            <v>1</v>
          </cell>
          <cell r="M48">
            <v>0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23</v>
          </cell>
        </row>
        <row r="49">
          <cell r="A49" t="str">
            <v>A1409</v>
          </cell>
          <cell r="B49" t="str">
            <v>YULI ANA</v>
          </cell>
          <cell r="C49">
            <v>1</v>
          </cell>
          <cell r="D49">
            <v>1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0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23</v>
          </cell>
        </row>
        <row r="50">
          <cell r="A50" t="str">
            <v>A1428</v>
          </cell>
          <cell r="B50" t="str">
            <v>RIFKA AYU PRADITA</v>
          </cell>
          <cell r="C50">
            <v>1</v>
          </cell>
          <cell r="D50">
            <v>1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24</v>
          </cell>
        </row>
        <row r="51">
          <cell r="A51" t="str">
            <v>A1496</v>
          </cell>
          <cell r="B51" t="str">
            <v>INDAH PUSPITA DEWI</v>
          </cell>
          <cell r="C51">
            <v>1</v>
          </cell>
          <cell r="D51">
            <v>0</v>
          </cell>
          <cell r="E51">
            <v>1</v>
          </cell>
          <cell r="F51">
            <v>1</v>
          </cell>
          <cell r="G51">
            <v>0</v>
          </cell>
          <cell r="H51">
            <v>0</v>
          </cell>
          <cell r="I51">
            <v>1</v>
          </cell>
          <cell r="J51">
            <v>0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0</v>
          </cell>
          <cell r="Q51">
            <v>0</v>
          </cell>
          <cell r="R51">
            <v>1</v>
          </cell>
          <cell r="S51">
            <v>1</v>
          </cell>
          <cell r="T51">
            <v>0</v>
          </cell>
          <cell r="U51">
            <v>0</v>
          </cell>
          <cell r="V51">
            <v>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16</v>
          </cell>
        </row>
        <row r="52">
          <cell r="A52" t="str">
            <v>A1638</v>
          </cell>
          <cell r="B52" t="str">
            <v>ERNI DWI WIDYANTI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0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0</v>
          </cell>
          <cell r="Y52">
            <v>1</v>
          </cell>
          <cell r="Z52">
            <v>1</v>
          </cell>
          <cell r="AA52">
            <v>22</v>
          </cell>
        </row>
        <row r="53">
          <cell r="A53" t="str">
            <v>A1792</v>
          </cell>
          <cell r="B53" t="str">
            <v>ADINDA PUTRI ZELA</v>
          </cell>
          <cell r="C53">
            <v>0</v>
          </cell>
          <cell r="D53">
            <v>0</v>
          </cell>
          <cell r="E53">
            <v>1</v>
          </cell>
          <cell r="F53">
            <v>0</v>
          </cell>
          <cell r="G53">
            <v>1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3</v>
          </cell>
        </row>
        <row r="54">
          <cell r="A54" t="str">
            <v>A1836</v>
          </cell>
          <cell r="B54" t="str">
            <v>ANNISA DISAFIRA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1</v>
          </cell>
          <cell r="J54">
            <v>1</v>
          </cell>
          <cell r="K54">
            <v>0</v>
          </cell>
          <cell r="L54">
            <v>0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Q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16</v>
          </cell>
        </row>
        <row r="55">
          <cell r="A55" t="str">
            <v>A2014</v>
          </cell>
          <cell r="B55" t="str">
            <v>NUR ANISA</v>
          </cell>
          <cell r="C55">
            <v>1</v>
          </cell>
          <cell r="D55">
            <v>1</v>
          </cell>
          <cell r="E55">
            <v>1</v>
          </cell>
          <cell r="F55">
            <v>1</v>
          </cell>
          <cell r="G55">
            <v>1</v>
          </cell>
          <cell r="H55">
            <v>1</v>
          </cell>
          <cell r="I55">
            <v>1</v>
          </cell>
          <cell r="J55">
            <v>1</v>
          </cell>
          <cell r="K55">
            <v>1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V55">
            <v>1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24</v>
          </cell>
        </row>
        <row r="56">
          <cell r="A56" t="str">
            <v>A2026</v>
          </cell>
          <cell r="B56" t="str">
            <v>ALMAY CAESARI ISMIAJI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</v>
          </cell>
          <cell r="U56">
            <v>1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3</v>
          </cell>
        </row>
        <row r="57">
          <cell r="A57" t="str">
            <v>A2072</v>
          </cell>
          <cell r="B57" t="str">
            <v>DIANA PUTERI MAHARANI</v>
          </cell>
          <cell r="C57">
            <v>1</v>
          </cell>
          <cell r="D57">
            <v>1</v>
          </cell>
          <cell r="E57">
            <v>1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J57">
            <v>1</v>
          </cell>
          <cell r="K57">
            <v>1</v>
          </cell>
          <cell r="L57">
            <v>1</v>
          </cell>
          <cell r="M57">
            <v>0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23</v>
          </cell>
        </row>
        <row r="58">
          <cell r="A58" t="str">
            <v>A2300</v>
          </cell>
          <cell r="B58" t="str">
            <v>GRACE SIFRA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1</v>
          </cell>
          <cell r="O58">
            <v>1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V58">
            <v>1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13</v>
          </cell>
        </row>
        <row r="59">
          <cell r="A59" t="str">
            <v>A2369</v>
          </cell>
          <cell r="B59" t="str">
            <v>ANIS DIANA SARI</v>
          </cell>
          <cell r="C59">
            <v>1</v>
          </cell>
          <cell r="D59">
            <v>1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J59">
            <v>1</v>
          </cell>
          <cell r="K59">
            <v>1</v>
          </cell>
          <cell r="L59">
            <v>0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Q59">
            <v>1</v>
          </cell>
          <cell r="R59">
            <v>1</v>
          </cell>
          <cell r="S59">
            <v>1</v>
          </cell>
          <cell r="T59">
            <v>1</v>
          </cell>
          <cell r="U59">
            <v>1</v>
          </cell>
          <cell r="V59">
            <v>1</v>
          </cell>
          <cell r="W59">
            <v>1</v>
          </cell>
          <cell r="X59">
            <v>1</v>
          </cell>
          <cell r="Y59">
            <v>0</v>
          </cell>
          <cell r="Z59">
            <v>0</v>
          </cell>
          <cell r="AA59">
            <v>21</v>
          </cell>
        </row>
        <row r="60">
          <cell r="A60" t="str">
            <v>A2495</v>
          </cell>
          <cell r="B60" t="str">
            <v>FADLIN ROHMAWATI</v>
          </cell>
          <cell r="C60">
            <v>1</v>
          </cell>
          <cell r="D60">
            <v>1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>
            <v>1</v>
          </cell>
          <cell r="K60">
            <v>1</v>
          </cell>
          <cell r="L60">
            <v>1</v>
          </cell>
          <cell r="M60">
            <v>0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23</v>
          </cell>
        </row>
        <row r="61">
          <cell r="A61" t="str">
            <v>A2574</v>
          </cell>
          <cell r="B61" t="str">
            <v>JATU ASTRI PRADISTA</v>
          </cell>
          <cell r="C61">
            <v>1</v>
          </cell>
          <cell r="D61">
            <v>0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23</v>
          </cell>
        </row>
        <row r="62">
          <cell r="A62" t="str">
            <v>A2604</v>
          </cell>
          <cell r="B62" t="str">
            <v>YUSRIDAH LUBIS</v>
          </cell>
          <cell r="C62">
            <v>1</v>
          </cell>
          <cell r="D62">
            <v>1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>
            <v>1</v>
          </cell>
          <cell r="K62">
            <v>1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24</v>
          </cell>
        </row>
        <row r="63">
          <cell r="A63" t="str">
            <v>A2619</v>
          </cell>
          <cell r="B63" t="str">
            <v>TEDI AFRIYANTO</v>
          </cell>
          <cell r="C63">
            <v>1</v>
          </cell>
          <cell r="D63">
            <v>1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1</v>
          </cell>
          <cell r="J63">
            <v>1</v>
          </cell>
          <cell r="K63">
            <v>1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  <cell r="T63">
            <v>1</v>
          </cell>
          <cell r="U63">
            <v>1</v>
          </cell>
          <cell r="V63">
            <v>1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21</v>
          </cell>
        </row>
        <row r="64">
          <cell r="A64" t="str">
            <v>A2684</v>
          </cell>
          <cell r="B64" t="str">
            <v>DIMAS VERGIAWAN AFIAT</v>
          </cell>
          <cell r="C64">
            <v>1</v>
          </cell>
          <cell r="D64">
            <v>1</v>
          </cell>
          <cell r="E64">
            <v>1</v>
          </cell>
          <cell r="F64">
            <v>1</v>
          </cell>
          <cell r="G64">
            <v>1</v>
          </cell>
          <cell r="H64">
            <v>0</v>
          </cell>
          <cell r="I64">
            <v>1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0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22</v>
          </cell>
        </row>
        <row r="65">
          <cell r="A65" t="str">
            <v>A2702</v>
          </cell>
          <cell r="B65" t="str">
            <v>DILA FITRIANI</v>
          </cell>
          <cell r="C65">
            <v>0</v>
          </cell>
          <cell r="D65">
            <v>0</v>
          </cell>
          <cell r="E65">
            <v>1</v>
          </cell>
          <cell r="F65">
            <v>1</v>
          </cell>
          <cell r="G65">
            <v>1</v>
          </cell>
          <cell r="H65">
            <v>1</v>
          </cell>
          <cell r="I65">
            <v>1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</v>
          </cell>
          <cell r="Q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22</v>
          </cell>
        </row>
        <row r="66">
          <cell r="A66" t="str">
            <v>A2705</v>
          </cell>
          <cell r="B66" t="str">
            <v>ANTONIA DESI ENDAH KRISTIYANTI</v>
          </cell>
          <cell r="C66">
            <v>1</v>
          </cell>
          <cell r="D66">
            <v>1</v>
          </cell>
          <cell r="E66">
            <v>1</v>
          </cell>
          <cell r="F66">
            <v>1</v>
          </cell>
          <cell r="G66">
            <v>1</v>
          </cell>
          <cell r="H66">
            <v>1</v>
          </cell>
          <cell r="I66">
            <v>1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Q66">
            <v>0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V66">
            <v>0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22</v>
          </cell>
        </row>
        <row r="67">
          <cell r="A67" t="str">
            <v>A2964</v>
          </cell>
          <cell r="B67" t="str">
            <v>AKHAYA ARSYOGA</v>
          </cell>
          <cell r="C67">
            <v>0</v>
          </cell>
          <cell r="D67">
            <v>0</v>
          </cell>
          <cell r="E67">
            <v>1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1</v>
          </cell>
          <cell r="O67">
            <v>1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3</v>
          </cell>
        </row>
        <row r="68">
          <cell r="A68" t="str">
            <v>A3034</v>
          </cell>
          <cell r="B68" t="str">
            <v>MEYTIA EKA PUTRI</v>
          </cell>
          <cell r="C68">
            <v>1</v>
          </cell>
          <cell r="D68">
            <v>1</v>
          </cell>
          <cell r="E68">
            <v>1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J68">
            <v>1</v>
          </cell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24</v>
          </cell>
        </row>
        <row r="69">
          <cell r="A69" t="str">
            <v>A3147</v>
          </cell>
          <cell r="B69" t="str">
            <v>SAGITA DEO SANTOSA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1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1</v>
          </cell>
          <cell r="U69">
            <v>1</v>
          </cell>
          <cell r="V69">
            <v>1</v>
          </cell>
          <cell r="W69">
            <v>1</v>
          </cell>
          <cell r="X69">
            <v>1</v>
          </cell>
          <cell r="Y69">
            <v>1</v>
          </cell>
          <cell r="Z69">
            <v>0</v>
          </cell>
          <cell r="AA69">
            <v>7</v>
          </cell>
        </row>
        <row r="70">
          <cell r="A70" t="str">
            <v>A3175</v>
          </cell>
          <cell r="B70" t="str">
            <v>INDRI SARI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13</v>
          </cell>
        </row>
        <row r="71">
          <cell r="A71" t="str">
            <v>A3188</v>
          </cell>
          <cell r="B71" t="str">
            <v>FAUZIYATI KHAIRUL LATIFAH</v>
          </cell>
          <cell r="C71">
            <v>1</v>
          </cell>
          <cell r="D71">
            <v>1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  <cell r="L71">
            <v>1</v>
          </cell>
          <cell r="M71">
            <v>0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23</v>
          </cell>
        </row>
        <row r="72">
          <cell r="A72" t="str">
            <v>A3210</v>
          </cell>
          <cell r="B72" t="str">
            <v>HAFIDZ HILMY</v>
          </cell>
          <cell r="C72">
            <v>0</v>
          </cell>
          <cell r="D72">
            <v>0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1</v>
          </cell>
          <cell r="J72">
            <v>1</v>
          </cell>
          <cell r="K72">
            <v>0</v>
          </cell>
          <cell r="L72">
            <v>0</v>
          </cell>
          <cell r="M72">
            <v>1</v>
          </cell>
          <cell r="N72">
            <v>0</v>
          </cell>
          <cell r="O72">
            <v>0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0</v>
          </cell>
          <cell r="U72">
            <v>0</v>
          </cell>
          <cell r="V72">
            <v>0</v>
          </cell>
          <cell r="W72">
            <v>1</v>
          </cell>
          <cell r="X72">
            <v>1</v>
          </cell>
          <cell r="Y72">
            <v>0</v>
          </cell>
          <cell r="Z72">
            <v>0</v>
          </cell>
          <cell r="AA72">
            <v>10</v>
          </cell>
        </row>
        <row r="73">
          <cell r="A73" t="str">
            <v>A3216</v>
          </cell>
          <cell r="B73" t="str">
            <v>INTAN KHOIRUNISA FEBILIANA</v>
          </cell>
          <cell r="C73">
            <v>1</v>
          </cell>
          <cell r="D73">
            <v>1</v>
          </cell>
          <cell r="E73">
            <v>0</v>
          </cell>
          <cell r="F73">
            <v>0</v>
          </cell>
          <cell r="G73">
            <v>1</v>
          </cell>
          <cell r="H73">
            <v>1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18</v>
          </cell>
        </row>
        <row r="74">
          <cell r="A74" t="str">
            <v>A3220</v>
          </cell>
          <cell r="B74" t="str">
            <v>MUHAMAD AGUNG GUMELAR</v>
          </cell>
          <cell r="C74">
            <v>0</v>
          </cell>
          <cell r="D74">
            <v>1</v>
          </cell>
          <cell r="E74">
            <v>0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  <cell r="V74">
            <v>1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22</v>
          </cell>
        </row>
        <row r="75">
          <cell r="A75" t="str">
            <v>A3305</v>
          </cell>
          <cell r="B75" t="str">
            <v>ARIF NOVIANTO</v>
          </cell>
          <cell r="C75">
            <v>1</v>
          </cell>
          <cell r="D75">
            <v>1</v>
          </cell>
          <cell r="E75">
            <v>1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J75">
            <v>1</v>
          </cell>
          <cell r="K75">
            <v>1</v>
          </cell>
          <cell r="L75">
            <v>1</v>
          </cell>
          <cell r="M75">
            <v>1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V75">
            <v>1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24</v>
          </cell>
        </row>
        <row r="76">
          <cell r="A76" t="str">
            <v>A3306</v>
          </cell>
          <cell r="B76" t="str">
            <v>ILHAM MUHAMMAD DYAN FAUZI</v>
          </cell>
          <cell r="C76">
            <v>1</v>
          </cell>
          <cell r="D76">
            <v>0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0</v>
          </cell>
          <cell r="L76">
            <v>0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>
            <v>0</v>
          </cell>
          <cell r="Z76">
            <v>0</v>
          </cell>
          <cell r="AA76">
            <v>19</v>
          </cell>
        </row>
        <row r="77">
          <cell r="A77" t="str">
            <v>A3326</v>
          </cell>
          <cell r="B77" t="str">
            <v>DISA PUTRI HAPSARI</v>
          </cell>
          <cell r="C77">
            <v>0</v>
          </cell>
          <cell r="D77">
            <v>0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6</v>
          </cell>
        </row>
        <row r="78">
          <cell r="A78" t="str">
            <v>A3333</v>
          </cell>
          <cell r="B78" t="str">
            <v>ZEFANYA NOVIANA HEHAMAHUA</v>
          </cell>
          <cell r="C78">
            <v>1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15</v>
          </cell>
        </row>
        <row r="79">
          <cell r="A79" t="str">
            <v>A3371</v>
          </cell>
          <cell r="B79" t="str">
            <v>EMMANUELA YOSEPHINE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1</v>
          </cell>
          <cell r="H79">
            <v>1</v>
          </cell>
          <cell r="I79">
            <v>1</v>
          </cell>
          <cell r="J79">
            <v>1</v>
          </cell>
          <cell r="K79">
            <v>0</v>
          </cell>
          <cell r="L79">
            <v>0</v>
          </cell>
          <cell r="M79">
            <v>0</v>
          </cell>
          <cell r="N79">
            <v>1</v>
          </cell>
          <cell r="O79">
            <v>1</v>
          </cell>
          <cell r="P79">
            <v>1</v>
          </cell>
          <cell r="Q79">
            <v>1</v>
          </cell>
          <cell r="R79">
            <v>1</v>
          </cell>
          <cell r="S79">
            <v>1</v>
          </cell>
          <cell r="T79">
            <v>1</v>
          </cell>
          <cell r="U79">
            <v>1</v>
          </cell>
          <cell r="V79">
            <v>1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17</v>
          </cell>
        </row>
        <row r="80">
          <cell r="A80" t="str">
            <v>A3510</v>
          </cell>
          <cell r="B80" t="str">
            <v>ANNISA FADYA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1</v>
          </cell>
          <cell r="K80">
            <v>1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17</v>
          </cell>
        </row>
        <row r="81">
          <cell r="A81" t="str">
            <v>A3514</v>
          </cell>
          <cell r="B81" t="str">
            <v>ALEXSANDRE DEDE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</v>
          </cell>
          <cell r="H81">
            <v>1</v>
          </cell>
          <cell r="I81">
            <v>1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4</v>
          </cell>
        </row>
        <row r="82">
          <cell r="A82" t="str">
            <v>A3515</v>
          </cell>
          <cell r="B82" t="str">
            <v>AGATA ISTIKALANI</v>
          </cell>
          <cell r="C82">
            <v>1</v>
          </cell>
          <cell r="D82">
            <v>1</v>
          </cell>
          <cell r="E82">
            <v>1</v>
          </cell>
          <cell r="F82">
            <v>1</v>
          </cell>
          <cell r="G82">
            <v>1</v>
          </cell>
          <cell r="H82">
            <v>1</v>
          </cell>
          <cell r="I82">
            <v>0</v>
          </cell>
          <cell r="J82">
            <v>0</v>
          </cell>
          <cell r="K82">
            <v>1</v>
          </cell>
          <cell r="L82">
            <v>1</v>
          </cell>
          <cell r="M82">
            <v>1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9</v>
          </cell>
        </row>
        <row r="83">
          <cell r="A83" t="str">
            <v>A3680</v>
          </cell>
          <cell r="B83" t="str">
            <v>FARAH NADHIFAH</v>
          </cell>
          <cell r="C83">
            <v>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1</v>
          </cell>
          <cell r="J83">
            <v>1</v>
          </cell>
          <cell r="K83">
            <v>1</v>
          </cell>
          <cell r="L83">
            <v>1</v>
          </cell>
          <cell r="M83">
            <v>0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18</v>
          </cell>
        </row>
        <row r="84">
          <cell r="A84" t="str">
            <v>A3692</v>
          </cell>
          <cell r="B84" t="str">
            <v>ANGELA ROSELIE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1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13</v>
          </cell>
        </row>
        <row r="85">
          <cell r="A85" t="str">
            <v>A3693</v>
          </cell>
          <cell r="B85" t="str">
            <v>LENSE SITOMPUL</v>
          </cell>
          <cell r="C85">
            <v>1</v>
          </cell>
          <cell r="D85">
            <v>1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24</v>
          </cell>
        </row>
        <row r="86">
          <cell r="A86" t="str">
            <v>A3766</v>
          </cell>
          <cell r="B86" t="str">
            <v>BESTFEBRI CHRISTY DAMERIA PAKPAHAN</v>
          </cell>
          <cell r="C86">
            <v>0</v>
          </cell>
          <cell r="D86">
            <v>0</v>
          </cell>
          <cell r="E86">
            <v>1</v>
          </cell>
          <cell r="F86">
            <v>1</v>
          </cell>
          <cell r="G86">
            <v>1</v>
          </cell>
          <cell r="H86">
            <v>1</v>
          </cell>
          <cell r="I86">
            <v>1</v>
          </cell>
          <cell r="J86">
            <v>1</v>
          </cell>
          <cell r="K86">
            <v>1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1</v>
          </cell>
          <cell r="Q86">
            <v>0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21</v>
          </cell>
        </row>
        <row r="87">
          <cell r="A87" t="str">
            <v>A3815</v>
          </cell>
          <cell r="B87" t="str">
            <v>ANDREANE AMARISSA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1</v>
          </cell>
          <cell r="H87">
            <v>1</v>
          </cell>
          <cell r="I87">
            <v>1</v>
          </cell>
          <cell r="J87">
            <v>1</v>
          </cell>
          <cell r="K87">
            <v>1</v>
          </cell>
          <cell r="L87">
            <v>1</v>
          </cell>
          <cell r="M87">
            <v>0</v>
          </cell>
          <cell r="N87">
            <v>1</v>
          </cell>
          <cell r="O87">
            <v>1</v>
          </cell>
          <cell r="P87">
            <v>1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19</v>
          </cell>
        </row>
        <row r="88">
          <cell r="A88" t="str">
            <v>A3927</v>
          </cell>
          <cell r="B88" t="str">
            <v>ARIS HERMAWAN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1</v>
          </cell>
          <cell r="O88">
            <v>1</v>
          </cell>
          <cell r="P88">
            <v>1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1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13</v>
          </cell>
        </row>
        <row r="89">
          <cell r="A89" t="str">
            <v>A3996</v>
          </cell>
          <cell r="B89" t="str">
            <v>JOANICA INTAN CAHYANDARI</v>
          </cell>
          <cell r="C89">
            <v>1</v>
          </cell>
          <cell r="D89">
            <v>1</v>
          </cell>
          <cell r="E89">
            <v>1</v>
          </cell>
          <cell r="F89">
            <v>1</v>
          </cell>
          <cell r="G89">
            <v>1</v>
          </cell>
          <cell r="H89">
            <v>1</v>
          </cell>
          <cell r="I89">
            <v>0</v>
          </cell>
          <cell r="J89">
            <v>0</v>
          </cell>
          <cell r="K89">
            <v>1</v>
          </cell>
          <cell r="L89">
            <v>1</v>
          </cell>
          <cell r="M89">
            <v>1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</v>
          </cell>
          <cell r="S89">
            <v>1</v>
          </cell>
          <cell r="T89">
            <v>1</v>
          </cell>
          <cell r="U89">
            <v>1</v>
          </cell>
          <cell r="V89">
            <v>1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18</v>
          </cell>
        </row>
        <row r="90">
          <cell r="A90" t="str">
            <v>A4011</v>
          </cell>
          <cell r="B90" t="str">
            <v>MUHAMMAD FAJRIADY</v>
          </cell>
          <cell r="C90">
            <v>1</v>
          </cell>
          <cell r="D90">
            <v>1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1</v>
          </cell>
          <cell r="J90">
            <v>1</v>
          </cell>
          <cell r="K90">
            <v>1</v>
          </cell>
          <cell r="L90">
            <v>1</v>
          </cell>
          <cell r="M90">
            <v>1</v>
          </cell>
          <cell r="N90">
            <v>1</v>
          </cell>
          <cell r="O90">
            <v>1</v>
          </cell>
          <cell r="P90">
            <v>1</v>
          </cell>
          <cell r="Q90">
            <v>1</v>
          </cell>
          <cell r="R90">
            <v>1</v>
          </cell>
          <cell r="S90">
            <v>1</v>
          </cell>
          <cell r="T90">
            <v>1</v>
          </cell>
          <cell r="U90">
            <v>1</v>
          </cell>
          <cell r="V90">
            <v>1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24</v>
          </cell>
        </row>
        <row r="91">
          <cell r="A91" t="str">
            <v>A4024</v>
          </cell>
          <cell r="B91" t="str">
            <v>FITRIA NURUL</v>
          </cell>
          <cell r="C91">
            <v>1</v>
          </cell>
          <cell r="D91">
            <v>1</v>
          </cell>
          <cell r="E91">
            <v>1</v>
          </cell>
          <cell r="F91">
            <v>1</v>
          </cell>
          <cell r="G91">
            <v>1</v>
          </cell>
          <cell r="H91">
            <v>1</v>
          </cell>
          <cell r="I91">
            <v>1</v>
          </cell>
          <cell r="J91">
            <v>1</v>
          </cell>
          <cell r="K91">
            <v>1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24</v>
          </cell>
        </row>
        <row r="92">
          <cell r="A92" t="str">
            <v>A4035</v>
          </cell>
          <cell r="B92" t="str">
            <v>RIZKI MULYAWAN</v>
          </cell>
          <cell r="C92">
            <v>0</v>
          </cell>
          <cell r="D92">
            <v>1</v>
          </cell>
          <cell r="E92">
            <v>1</v>
          </cell>
          <cell r="F92">
            <v>0</v>
          </cell>
          <cell r="G92">
            <v>0</v>
          </cell>
          <cell r="H92">
            <v>1</v>
          </cell>
          <cell r="I92">
            <v>1</v>
          </cell>
          <cell r="J92">
            <v>1</v>
          </cell>
          <cell r="K92">
            <v>0</v>
          </cell>
          <cell r="L92">
            <v>0</v>
          </cell>
          <cell r="M92">
            <v>1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V92">
            <v>1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19</v>
          </cell>
        </row>
        <row r="93">
          <cell r="A93" t="str">
            <v>A4046</v>
          </cell>
          <cell r="B93" t="str">
            <v>DANIEL RIO ANDIKA PUTRA</v>
          </cell>
          <cell r="C93">
            <v>1</v>
          </cell>
          <cell r="D93">
            <v>1</v>
          </cell>
          <cell r="E93">
            <v>1</v>
          </cell>
          <cell r="F93">
            <v>1</v>
          </cell>
          <cell r="G93">
            <v>1</v>
          </cell>
          <cell r="H93">
            <v>1</v>
          </cell>
          <cell r="I93">
            <v>1</v>
          </cell>
          <cell r="J93">
            <v>1</v>
          </cell>
          <cell r="K93">
            <v>1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1</v>
          </cell>
          <cell r="Q93">
            <v>1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V93">
            <v>1</v>
          </cell>
          <cell r="W93">
            <v>1</v>
          </cell>
          <cell r="X93">
            <v>1</v>
          </cell>
          <cell r="Y93">
            <v>0</v>
          </cell>
          <cell r="Z93">
            <v>0</v>
          </cell>
          <cell r="AA93">
            <v>22</v>
          </cell>
        </row>
        <row r="94">
          <cell r="A94" t="str">
            <v>A4050</v>
          </cell>
          <cell r="B94" t="str">
            <v>DITA PUSPITA SARI</v>
          </cell>
          <cell r="C94">
            <v>1</v>
          </cell>
          <cell r="D94">
            <v>1</v>
          </cell>
          <cell r="E94">
            <v>1</v>
          </cell>
          <cell r="F94">
            <v>1</v>
          </cell>
          <cell r="G94">
            <v>1</v>
          </cell>
          <cell r="H94">
            <v>1</v>
          </cell>
          <cell r="I94">
            <v>1</v>
          </cell>
          <cell r="J94">
            <v>1</v>
          </cell>
          <cell r="K94">
            <v>0</v>
          </cell>
          <cell r="L94">
            <v>1</v>
          </cell>
          <cell r="M94">
            <v>0</v>
          </cell>
          <cell r="N94">
            <v>1</v>
          </cell>
          <cell r="O94">
            <v>1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  <cell r="V94">
            <v>1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22</v>
          </cell>
        </row>
        <row r="95">
          <cell r="A95" t="str">
            <v>A4087</v>
          </cell>
          <cell r="B95" t="str">
            <v>ARIF TEGUH WICAKSONO</v>
          </cell>
          <cell r="C95">
            <v>1</v>
          </cell>
          <cell r="D95">
            <v>1</v>
          </cell>
          <cell r="E95">
            <v>1</v>
          </cell>
          <cell r="F95">
            <v>1</v>
          </cell>
          <cell r="G95">
            <v>1</v>
          </cell>
          <cell r="H95">
            <v>1</v>
          </cell>
          <cell r="I95">
            <v>1</v>
          </cell>
          <cell r="J95">
            <v>1</v>
          </cell>
          <cell r="K95">
            <v>1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1</v>
          </cell>
          <cell r="Q95">
            <v>1</v>
          </cell>
          <cell r="R95">
            <v>1</v>
          </cell>
          <cell r="S95">
            <v>1</v>
          </cell>
          <cell r="T95">
            <v>1</v>
          </cell>
          <cell r="U95">
            <v>1</v>
          </cell>
          <cell r="V95">
            <v>1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24</v>
          </cell>
        </row>
        <row r="96">
          <cell r="A96" t="str">
            <v>A4089</v>
          </cell>
          <cell r="B96" t="str">
            <v>ADI FIRMANSYAH</v>
          </cell>
          <cell r="C96">
            <v>1</v>
          </cell>
          <cell r="D96">
            <v>1</v>
          </cell>
          <cell r="E96">
            <v>1</v>
          </cell>
          <cell r="F96">
            <v>0</v>
          </cell>
          <cell r="G96">
            <v>1</v>
          </cell>
          <cell r="H96">
            <v>1</v>
          </cell>
          <cell r="I96">
            <v>1</v>
          </cell>
          <cell r="J96">
            <v>1</v>
          </cell>
          <cell r="K96">
            <v>1</v>
          </cell>
          <cell r="L96">
            <v>1</v>
          </cell>
          <cell r="M96">
            <v>1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23</v>
          </cell>
        </row>
        <row r="97">
          <cell r="A97" t="str">
            <v>A4112</v>
          </cell>
          <cell r="B97" t="str">
            <v>VENY SIPAYUNG</v>
          </cell>
          <cell r="C97">
            <v>1</v>
          </cell>
          <cell r="D97">
            <v>1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16</v>
          </cell>
        </row>
        <row r="98">
          <cell r="A98" t="str">
            <v>A4139</v>
          </cell>
          <cell r="B98" t="str">
            <v>KEYLA REISA IARA</v>
          </cell>
          <cell r="C98">
            <v>1</v>
          </cell>
          <cell r="D98">
            <v>1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0</v>
          </cell>
          <cell r="V98">
            <v>0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22</v>
          </cell>
        </row>
        <row r="99">
          <cell r="A99" t="str">
            <v>A4141</v>
          </cell>
          <cell r="B99" t="str">
            <v>AILSA SHELEY</v>
          </cell>
          <cell r="C99">
            <v>1</v>
          </cell>
          <cell r="D99">
            <v>1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  <cell r="M99">
            <v>0</v>
          </cell>
          <cell r="N99">
            <v>1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>
            <v>1</v>
          </cell>
          <cell r="T99">
            <v>1</v>
          </cell>
          <cell r="U99">
            <v>1</v>
          </cell>
          <cell r="V99">
            <v>1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23</v>
          </cell>
        </row>
        <row r="100">
          <cell r="A100" t="str">
            <v>A4143</v>
          </cell>
          <cell r="B100" t="str">
            <v>GREVLIANY JOURIEN NOYA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1</v>
          </cell>
          <cell r="H100">
            <v>0</v>
          </cell>
          <cell r="I100">
            <v>1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2</v>
          </cell>
        </row>
        <row r="101">
          <cell r="A101" t="str">
            <v>A4162</v>
          </cell>
          <cell r="B101" t="str">
            <v>FATHUL MUBAROQ</v>
          </cell>
          <cell r="C101">
            <v>1</v>
          </cell>
          <cell r="D101">
            <v>1</v>
          </cell>
          <cell r="E101">
            <v>1</v>
          </cell>
          <cell r="F101">
            <v>1</v>
          </cell>
          <cell r="G101">
            <v>1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24</v>
          </cell>
        </row>
        <row r="102">
          <cell r="A102" t="str">
            <v>A4191</v>
          </cell>
          <cell r="B102" t="str">
            <v>FLORENTINA SRI RATNANINGRUM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20</v>
          </cell>
        </row>
        <row r="103">
          <cell r="A103" t="str">
            <v>A4205</v>
          </cell>
          <cell r="B103" t="str">
            <v>ARIN ISNAENI FEBRIYANTI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1</v>
          </cell>
          <cell r="O103">
            <v>1</v>
          </cell>
          <cell r="P103">
            <v>1</v>
          </cell>
          <cell r="Q103">
            <v>1</v>
          </cell>
          <cell r="R103">
            <v>1</v>
          </cell>
          <cell r="S103">
            <v>1</v>
          </cell>
          <cell r="T103">
            <v>1</v>
          </cell>
          <cell r="U103">
            <v>1</v>
          </cell>
          <cell r="V103">
            <v>1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13</v>
          </cell>
        </row>
        <row r="104">
          <cell r="A104" t="str">
            <v>A4225</v>
          </cell>
          <cell r="B104" t="str">
            <v>TOPAN JIWODEWO</v>
          </cell>
          <cell r="C104">
            <v>0</v>
          </cell>
          <cell r="D104">
            <v>0</v>
          </cell>
          <cell r="E104">
            <v>1</v>
          </cell>
          <cell r="F104">
            <v>1</v>
          </cell>
          <cell r="G104">
            <v>1</v>
          </cell>
          <cell r="H104">
            <v>0</v>
          </cell>
          <cell r="I104">
            <v>1</v>
          </cell>
          <cell r="J104">
            <v>1</v>
          </cell>
          <cell r="K104">
            <v>1</v>
          </cell>
          <cell r="L104">
            <v>1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8</v>
          </cell>
        </row>
        <row r="105">
          <cell r="A105" t="str">
            <v>A4242</v>
          </cell>
          <cell r="B105" t="str">
            <v>NI KADEK SUCIATI</v>
          </cell>
          <cell r="C105">
            <v>1</v>
          </cell>
          <cell r="D105">
            <v>1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0</v>
          </cell>
          <cell r="J105">
            <v>1</v>
          </cell>
          <cell r="K105">
            <v>0</v>
          </cell>
          <cell r="L105">
            <v>0</v>
          </cell>
          <cell r="M105">
            <v>0</v>
          </cell>
          <cell r="N105">
            <v>1</v>
          </cell>
          <cell r="O105">
            <v>1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  <cell r="T105">
            <v>1</v>
          </cell>
          <cell r="U105">
            <v>1</v>
          </cell>
          <cell r="V105">
            <v>1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20</v>
          </cell>
        </row>
        <row r="106">
          <cell r="A106" t="str">
            <v>A4244</v>
          </cell>
          <cell r="B106" t="str">
            <v>SITI FATIMATUZ ZAHROH</v>
          </cell>
          <cell r="C106">
            <v>0</v>
          </cell>
          <cell r="D106">
            <v>0</v>
          </cell>
          <cell r="E106">
            <v>1</v>
          </cell>
          <cell r="F106">
            <v>1</v>
          </cell>
          <cell r="G106">
            <v>0</v>
          </cell>
          <cell r="H106">
            <v>1</v>
          </cell>
          <cell r="I106">
            <v>1</v>
          </cell>
          <cell r="J106">
            <v>1</v>
          </cell>
          <cell r="K106">
            <v>1</v>
          </cell>
          <cell r="L106">
            <v>0</v>
          </cell>
          <cell r="M106">
            <v>1</v>
          </cell>
          <cell r="N106">
            <v>1</v>
          </cell>
          <cell r="O106">
            <v>1</v>
          </cell>
          <cell r="P106">
            <v>1</v>
          </cell>
          <cell r="Q106">
            <v>1</v>
          </cell>
          <cell r="R106">
            <v>1</v>
          </cell>
          <cell r="S106">
            <v>1</v>
          </cell>
          <cell r="T106">
            <v>1</v>
          </cell>
          <cell r="U106">
            <v>1</v>
          </cell>
          <cell r="V106">
            <v>1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20</v>
          </cell>
        </row>
        <row r="107">
          <cell r="A107" t="str">
            <v>A4270</v>
          </cell>
          <cell r="B107" t="str">
            <v>DELLA OXZA</v>
          </cell>
          <cell r="C107">
            <v>1</v>
          </cell>
          <cell r="D107">
            <v>1</v>
          </cell>
          <cell r="E107">
            <v>1</v>
          </cell>
          <cell r="F107">
            <v>1</v>
          </cell>
          <cell r="G107">
            <v>1</v>
          </cell>
          <cell r="H107">
            <v>1</v>
          </cell>
          <cell r="I107">
            <v>1</v>
          </cell>
          <cell r="J107">
            <v>0</v>
          </cell>
          <cell r="K107">
            <v>1</v>
          </cell>
          <cell r="L107">
            <v>1</v>
          </cell>
          <cell r="M107">
            <v>1</v>
          </cell>
          <cell r="N107">
            <v>1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  <cell r="T107">
            <v>1</v>
          </cell>
          <cell r="U107">
            <v>1</v>
          </cell>
          <cell r="V107">
            <v>1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23</v>
          </cell>
        </row>
        <row r="108">
          <cell r="A108" t="str">
            <v>A4271</v>
          </cell>
          <cell r="B108" t="str">
            <v>LAKSMI DYAH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A109" t="str">
            <v>A4273</v>
          </cell>
          <cell r="B109" t="str">
            <v>RUTH TRIS KRISTIANTI</v>
          </cell>
          <cell r="C109">
            <v>1</v>
          </cell>
          <cell r="D109">
            <v>1</v>
          </cell>
          <cell r="E109">
            <v>1</v>
          </cell>
          <cell r="F109">
            <v>1</v>
          </cell>
          <cell r="G109">
            <v>1</v>
          </cell>
          <cell r="H109">
            <v>1</v>
          </cell>
          <cell r="I109">
            <v>1</v>
          </cell>
          <cell r="J109">
            <v>1</v>
          </cell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1</v>
          </cell>
          <cell r="Q109">
            <v>1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V109">
            <v>1</v>
          </cell>
          <cell r="W109">
            <v>1</v>
          </cell>
          <cell r="X109">
            <v>1</v>
          </cell>
          <cell r="Y109">
            <v>0</v>
          </cell>
          <cell r="Z109">
            <v>0</v>
          </cell>
          <cell r="AA109">
            <v>22</v>
          </cell>
        </row>
        <row r="110">
          <cell r="A110" t="str">
            <v>A4276</v>
          </cell>
          <cell r="B110" t="str">
            <v>UMMI AISYATUL LATIFAH ASARO</v>
          </cell>
          <cell r="C110">
            <v>1</v>
          </cell>
          <cell r="D110">
            <v>1</v>
          </cell>
          <cell r="E110">
            <v>1</v>
          </cell>
          <cell r="F110">
            <v>1</v>
          </cell>
          <cell r="G110">
            <v>1</v>
          </cell>
          <cell r="H110">
            <v>1</v>
          </cell>
          <cell r="I110">
            <v>1</v>
          </cell>
          <cell r="J110">
            <v>1</v>
          </cell>
          <cell r="K110">
            <v>1</v>
          </cell>
          <cell r="L110">
            <v>1</v>
          </cell>
          <cell r="M110">
            <v>0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23</v>
          </cell>
        </row>
        <row r="111">
          <cell r="A111" t="str">
            <v>A4285</v>
          </cell>
          <cell r="B111" t="str">
            <v>VINO MUJAHIDIN</v>
          </cell>
          <cell r="C111">
            <v>1</v>
          </cell>
          <cell r="D111">
            <v>1</v>
          </cell>
          <cell r="E111">
            <v>1</v>
          </cell>
          <cell r="F111">
            <v>1</v>
          </cell>
          <cell r="G111">
            <v>1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1</v>
          </cell>
          <cell r="M111">
            <v>0</v>
          </cell>
          <cell r="N111">
            <v>1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>
            <v>1</v>
          </cell>
          <cell r="T111">
            <v>1</v>
          </cell>
          <cell r="U111">
            <v>1</v>
          </cell>
          <cell r="V111">
            <v>1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23</v>
          </cell>
        </row>
        <row r="112">
          <cell r="A112" t="str">
            <v>A4287</v>
          </cell>
          <cell r="B112" t="str">
            <v>FARA DHIYA HASFANA</v>
          </cell>
          <cell r="C112">
            <v>0</v>
          </cell>
          <cell r="D112">
            <v>1</v>
          </cell>
          <cell r="E112">
            <v>1</v>
          </cell>
          <cell r="F112">
            <v>1</v>
          </cell>
          <cell r="G112">
            <v>1</v>
          </cell>
          <cell r="H112">
            <v>1</v>
          </cell>
          <cell r="I112">
            <v>1</v>
          </cell>
          <cell r="J112">
            <v>0</v>
          </cell>
          <cell r="K112">
            <v>1</v>
          </cell>
          <cell r="L112">
            <v>1</v>
          </cell>
          <cell r="M112">
            <v>0</v>
          </cell>
          <cell r="N112">
            <v>0</v>
          </cell>
          <cell r="O112">
            <v>0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19</v>
          </cell>
        </row>
        <row r="113">
          <cell r="A113" t="str">
            <v>A4319</v>
          </cell>
          <cell r="B113" t="str">
            <v>FINA ARIMBI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13</v>
          </cell>
        </row>
        <row r="114">
          <cell r="A114" t="str">
            <v>A4320</v>
          </cell>
          <cell r="B114" t="str">
            <v>CARINA MONIQ ANADELLA</v>
          </cell>
          <cell r="C114">
            <v>1</v>
          </cell>
          <cell r="D114">
            <v>1</v>
          </cell>
          <cell r="E114">
            <v>1</v>
          </cell>
          <cell r="F114">
            <v>1</v>
          </cell>
          <cell r="G114">
            <v>1</v>
          </cell>
          <cell r="H114">
            <v>1</v>
          </cell>
          <cell r="I114">
            <v>1</v>
          </cell>
          <cell r="J114">
            <v>1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1</v>
          </cell>
          <cell r="Q114">
            <v>1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  <cell r="V114">
            <v>1</v>
          </cell>
          <cell r="W114">
            <v>1</v>
          </cell>
          <cell r="X114">
            <v>1</v>
          </cell>
          <cell r="Y114">
            <v>1</v>
          </cell>
          <cell r="Z114">
            <v>1</v>
          </cell>
          <cell r="AA114">
            <v>24</v>
          </cell>
        </row>
        <row r="115">
          <cell r="A115" t="str">
            <v>A4321</v>
          </cell>
          <cell r="B115" t="str">
            <v>AULIA NUR AZIZAH</v>
          </cell>
          <cell r="C115">
            <v>1</v>
          </cell>
          <cell r="D115">
            <v>1</v>
          </cell>
          <cell r="E115">
            <v>1</v>
          </cell>
          <cell r="F115">
            <v>1</v>
          </cell>
          <cell r="G115">
            <v>1</v>
          </cell>
          <cell r="H115">
            <v>1</v>
          </cell>
          <cell r="I115">
            <v>1</v>
          </cell>
          <cell r="J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1</v>
          </cell>
          <cell r="O115">
            <v>1</v>
          </cell>
          <cell r="P115">
            <v>1</v>
          </cell>
          <cell r="Q115">
            <v>1</v>
          </cell>
          <cell r="R115">
            <v>1</v>
          </cell>
          <cell r="S115">
            <v>1</v>
          </cell>
          <cell r="T115">
            <v>1</v>
          </cell>
          <cell r="U115">
            <v>1</v>
          </cell>
          <cell r="V115">
            <v>1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24</v>
          </cell>
        </row>
        <row r="116">
          <cell r="A116" t="str">
            <v>A4322</v>
          </cell>
          <cell r="B116" t="str">
            <v>AICO JUSU</v>
          </cell>
          <cell r="C116">
            <v>1</v>
          </cell>
          <cell r="D116">
            <v>1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24</v>
          </cell>
        </row>
        <row r="117">
          <cell r="A117" t="str">
            <v>A4323</v>
          </cell>
          <cell r="B117" t="str">
            <v>ROHEDI ANNISA WIJAYANTI</v>
          </cell>
          <cell r="C117">
            <v>1</v>
          </cell>
          <cell r="D117">
            <v>1</v>
          </cell>
          <cell r="E117">
            <v>1</v>
          </cell>
          <cell r="F117">
            <v>1</v>
          </cell>
          <cell r="G117">
            <v>1</v>
          </cell>
          <cell r="H117">
            <v>1</v>
          </cell>
          <cell r="I117">
            <v>1</v>
          </cell>
          <cell r="J117">
            <v>1</v>
          </cell>
          <cell r="K117">
            <v>1</v>
          </cell>
          <cell r="L117">
            <v>1</v>
          </cell>
          <cell r="M117">
            <v>1</v>
          </cell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V117">
            <v>1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24</v>
          </cell>
        </row>
        <row r="118">
          <cell r="A118" t="str">
            <v>A4324</v>
          </cell>
          <cell r="B118" t="str">
            <v>MARIA CESHA PUTRIAWAN</v>
          </cell>
          <cell r="C118">
            <v>1</v>
          </cell>
          <cell r="D118">
            <v>1</v>
          </cell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24</v>
          </cell>
        </row>
        <row r="119">
          <cell r="A119" t="str">
            <v>A4325</v>
          </cell>
          <cell r="B119" t="str">
            <v>SHAFA KANDRAYU</v>
          </cell>
          <cell r="C119">
            <v>1</v>
          </cell>
          <cell r="D119">
            <v>1</v>
          </cell>
          <cell r="E119">
            <v>1</v>
          </cell>
          <cell r="F119">
            <v>1</v>
          </cell>
          <cell r="G119">
            <v>1</v>
          </cell>
          <cell r="H119">
            <v>1</v>
          </cell>
          <cell r="I119">
            <v>1</v>
          </cell>
          <cell r="J119">
            <v>1</v>
          </cell>
          <cell r="K119">
            <v>1</v>
          </cell>
          <cell r="L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24</v>
          </cell>
        </row>
        <row r="120">
          <cell r="A120" t="str">
            <v>A4326</v>
          </cell>
          <cell r="B120" t="str">
            <v>ASTIRA NOVANTARA</v>
          </cell>
          <cell r="C120">
            <v>1</v>
          </cell>
          <cell r="D120">
            <v>1</v>
          </cell>
          <cell r="E120">
            <v>1</v>
          </cell>
          <cell r="F120">
            <v>1</v>
          </cell>
          <cell r="G120">
            <v>1</v>
          </cell>
          <cell r="H120">
            <v>1</v>
          </cell>
          <cell r="I120">
            <v>1</v>
          </cell>
          <cell r="J120">
            <v>0</v>
          </cell>
          <cell r="K120">
            <v>1</v>
          </cell>
          <cell r="L120">
            <v>1</v>
          </cell>
          <cell r="M120">
            <v>1</v>
          </cell>
          <cell r="N120">
            <v>1</v>
          </cell>
          <cell r="O120">
            <v>1</v>
          </cell>
          <cell r="P120">
            <v>1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23</v>
          </cell>
        </row>
        <row r="121">
          <cell r="A121" t="str">
            <v>A4341</v>
          </cell>
          <cell r="B121" t="str">
            <v>RIZA ULHIDAYAH</v>
          </cell>
          <cell r="C121">
            <v>1</v>
          </cell>
          <cell r="D121">
            <v>1</v>
          </cell>
          <cell r="E121">
            <v>1</v>
          </cell>
          <cell r="F121">
            <v>1</v>
          </cell>
          <cell r="G121">
            <v>0</v>
          </cell>
          <cell r="H121">
            <v>0</v>
          </cell>
          <cell r="I121">
            <v>1</v>
          </cell>
          <cell r="J121">
            <v>1</v>
          </cell>
          <cell r="K121">
            <v>1</v>
          </cell>
          <cell r="L121">
            <v>1</v>
          </cell>
          <cell r="M121">
            <v>1</v>
          </cell>
          <cell r="N121">
            <v>1</v>
          </cell>
          <cell r="O121">
            <v>1</v>
          </cell>
          <cell r="P121">
            <v>1</v>
          </cell>
          <cell r="Q121">
            <v>1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22</v>
          </cell>
        </row>
        <row r="122">
          <cell r="A122" t="str">
            <v>A4344</v>
          </cell>
          <cell r="B122" t="str">
            <v>MUHAMMAD RANDY FIRMANSYAH</v>
          </cell>
          <cell r="C122">
            <v>1</v>
          </cell>
          <cell r="D122">
            <v>1</v>
          </cell>
          <cell r="E122">
            <v>0</v>
          </cell>
          <cell r="F122">
            <v>1</v>
          </cell>
          <cell r="G122">
            <v>0</v>
          </cell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1</v>
          </cell>
          <cell r="M122">
            <v>0</v>
          </cell>
          <cell r="N122">
            <v>1</v>
          </cell>
          <cell r="O122">
            <v>1</v>
          </cell>
          <cell r="P122">
            <v>0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20</v>
          </cell>
        </row>
        <row r="123">
          <cell r="A123" t="str">
            <v>A4363</v>
          </cell>
          <cell r="B123" t="str">
            <v>RINA IKA LESTARI</v>
          </cell>
          <cell r="C123">
            <v>1</v>
          </cell>
          <cell r="D123">
            <v>1</v>
          </cell>
          <cell r="E123">
            <v>1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J123">
            <v>1</v>
          </cell>
          <cell r="K123">
            <v>1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1</v>
          </cell>
          <cell r="Q123">
            <v>1</v>
          </cell>
          <cell r="R123">
            <v>1</v>
          </cell>
          <cell r="S123">
            <v>1</v>
          </cell>
          <cell r="T123">
            <v>1</v>
          </cell>
          <cell r="U123">
            <v>1</v>
          </cell>
          <cell r="V123">
            <v>1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24</v>
          </cell>
        </row>
        <row r="124">
          <cell r="A124" t="str">
            <v>A4364</v>
          </cell>
          <cell r="B124" t="str">
            <v>MUHAMMAD RAIHANDRA</v>
          </cell>
          <cell r="C124">
            <v>1</v>
          </cell>
          <cell r="D124">
            <v>1</v>
          </cell>
          <cell r="E124">
            <v>1</v>
          </cell>
          <cell r="F124">
            <v>1</v>
          </cell>
          <cell r="G124">
            <v>1</v>
          </cell>
          <cell r="H124">
            <v>1</v>
          </cell>
          <cell r="I124">
            <v>1</v>
          </cell>
          <cell r="J124">
            <v>1</v>
          </cell>
          <cell r="K124">
            <v>1</v>
          </cell>
          <cell r="L124">
            <v>1</v>
          </cell>
          <cell r="M124">
            <v>0</v>
          </cell>
          <cell r="N124">
            <v>1</v>
          </cell>
          <cell r="O124">
            <v>1</v>
          </cell>
          <cell r="P124">
            <v>1</v>
          </cell>
          <cell r="Q124">
            <v>1</v>
          </cell>
          <cell r="R124">
            <v>1</v>
          </cell>
          <cell r="S124">
            <v>1</v>
          </cell>
          <cell r="T124">
            <v>1</v>
          </cell>
          <cell r="U124">
            <v>1</v>
          </cell>
          <cell r="V124">
            <v>1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23</v>
          </cell>
        </row>
        <row r="125">
          <cell r="A125" t="str">
            <v>A4366</v>
          </cell>
          <cell r="B125" t="str">
            <v>RISKA KRISTIANA</v>
          </cell>
          <cell r="C125">
            <v>1</v>
          </cell>
          <cell r="D125">
            <v>1</v>
          </cell>
          <cell r="E125">
            <v>1</v>
          </cell>
          <cell r="F125">
            <v>1</v>
          </cell>
          <cell r="G125">
            <v>0</v>
          </cell>
          <cell r="H125">
            <v>1</v>
          </cell>
          <cell r="I125">
            <v>1</v>
          </cell>
          <cell r="J125">
            <v>1</v>
          </cell>
          <cell r="K125">
            <v>1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0</v>
          </cell>
          <cell r="U125">
            <v>0</v>
          </cell>
          <cell r="V125">
            <v>0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20</v>
          </cell>
        </row>
        <row r="126">
          <cell r="A126" t="str">
            <v>A4367</v>
          </cell>
          <cell r="B126" t="str">
            <v>SISWI HARDIYANTI RUKMANA DEWI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J126">
            <v>1</v>
          </cell>
          <cell r="K126">
            <v>1</v>
          </cell>
          <cell r="L126">
            <v>1</v>
          </cell>
          <cell r="M126">
            <v>1</v>
          </cell>
          <cell r="N126">
            <v>1</v>
          </cell>
          <cell r="O126">
            <v>1</v>
          </cell>
          <cell r="P126">
            <v>1</v>
          </cell>
          <cell r="Q126">
            <v>1</v>
          </cell>
          <cell r="R126">
            <v>1</v>
          </cell>
          <cell r="S126">
            <v>1</v>
          </cell>
          <cell r="T126">
            <v>1</v>
          </cell>
          <cell r="U126">
            <v>1</v>
          </cell>
          <cell r="V126">
            <v>1</v>
          </cell>
          <cell r="W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24</v>
          </cell>
        </row>
        <row r="127">
          <cell r="A127" t="str">
            <v>A4369</v>
          </cell>
          <cell r="B127" t="str">
            <v>AULIA PUTRI WULANDARI</v>
          </cell>
          <cell r="C127">
            <v>1</v>
          </cell>
          <cell r="D127">
            <v>1</v>
          </cell>
          <cell r="E127">
            <v>1</v>
          </cell>
          <cell r="F127">
            <v>1</v>
          </cell>
          <cell r="G127">
            <v>1</v>
          </cell>
          <cell r="H127">
            <v>1</v>
          </cell>
          <cell r="I127">
            <v>1</v>
          </cell>
          <cell r="J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1</v>
          </cell>
          <cell r="O127">
            <v>1</v>
          </cell>
          <cell r="P127">
            <v>1</v>
          </cell>
          <cell r="Q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  <cell r="V127">
            <v>1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24</v>
          </cell>
        </row>
        <row r="128">
          <cell r="A128" t="str">
            <v>A4382</v>
          </cell>
          <cell r="B128" t="str">
            <v>YESSHIS FAYN</v>
          </cell>
          <cell r="C128">
            <v>1</v>
          </cell>
          <cell r="D128">
            <v>0</v>
          </cell>
          <cell r="E128">
            <v>1</v>
          </cell>
          <cell r="F128">
            <v>0</v>
          </cell>
          <cell r="G128">
            <v>1</v>
          </cell>
          <cell r="H128">
            <v>0</v>
          </cell>
          <cell r="I128">
            <v>0</v>
          </cell>
          <cell r="J128">
            <v>0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1</v>
          </cell>
          <cell r="X128">
            <v>0</v>
          </cell>
          <cell r="Y128">
            <v>0</v>
          </cell>
          <cell r="Z128">
            <v>0</v>
          </cell>
          <cell r="AA128">
            <v>5</v>
          </cell>
        </row>
        <row r="129">
          <cell r="A129" t="str">
            <v>A4383</v>
          </cell>
          <cell r="B129" t="str">
            <v>MOHAMMAD ADIB ABDUL JALIL</v>
          </cell>
          <cell r="C129">
            <v>1</v>
          </cell>
          <cell r="D129">
            <v>1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1</v>
          </cell>
          <cell r="J129">
            <v>1</v>
          </cell>
          <cell r="K129">
            <v>1</v>
          </cell>
          <cell r="L129">
            <v>1</v>
          </cell>
          <cell r="M129">
            <v>0</v>
          </cell>
          <cell r="N129">
            <v>1</v>
          </cell>
          <cell r="O129">
            <v>1</v>
          </cell>
          <cell r="P129">
            <v>1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19</v>
          </cell>
        </row>
        <row r="130">
          <cell r="A130" t="str">
            <v>A4385</v>
          </cell>
          <cell r="B130" t="str">
            <v>ANANDA AYU LESTARI</v>
          </cell>
          <cell r="C130">
            <v>0</v>
          </cell>
          <cell r="D130">
            <v>1</v>
          </cell>
          <cell r="E130">
            <v>0</v>
          </cell>
          <cell r="F130">
            <v>1</v>
          </cell>
          <cell r="G130">
            <v>0</v>
          </cell>
          <cell r="H130">
            <v>0</v>
          </cell>
          <cell r="I130">
            <v>0</v>
          </cell>
          <cell r="J130">
            <v>1</v>
          </cell>
          <cell r="K130">
            <v>0</v>
          </cell>
          <cell r="L130">
            <v>1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4</v>
          </cell>
        </row>
        <row r="131">
          <cell r="A131" t="str">
            <v>A4405</v>
          </cell>
          <cell r="B131" t="str">
            <v>SALWA AYU WIGATI</v>
          </cell>
          <cell r="C131">
            <v>1</v>
          </cell>
          <cell r="D131">
            <v>1</v>
          </cell>
          <cell r="E131">
            <v>1</v>
          </cell>
          <cell r="F131">
            <v>1</v>
          </cell>
          <cell r="G131">
            <v>1</v>
          </cell>
          <cell r="H131">
            <v>1</v>
          </cell>
          <cell r="I131">
            <v>1</v>
          </cell>
          <cell r="J131">
            <v>1</v>
          </cell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1</v>
          </cell>
          <cell r="Q131">
            <v>1</v>
          </cell>
          <cell r="R131">
            <v>1</v>
          </cell>
          <cell r="S131">
            <v>1</v>
          </cell>
          <cell r="T131">
            <v>1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24</v>
          </cell>
        </row>
        <row r="132">
          <cell r="A132" t="str">
            <v>A4408</v>
          </cell>
          <cell r="B132" t="str">
            <v>VALENTINUS DICKY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1</v>
          </cell>
          <cell r="P132">
            <v>1</v>
          </cell>
          <cell r="Q132">
            <v>0</v>
          </cell>
          <cell r="R132">
            <v>1</v>
          </cell>
          <cell r="S132">
            <v>0</v>
          </cell>
          <cell r="T132">
            <v>1</v>
          </cell>
          <cell r="U132">
            <v>1</v>
          </cell>
          <cell r="V132">
            <v>1</v>
          </cell>
          <cell r="W132">
            <v>1</v>
          </cell>
          <cell r="X132">
            <v>1</v>
          </cell>
          <cell r="Y132">
            <v>1</v>
          </cell>
          <cell r="Z132">
            <v>0</v>
          </cell>
          <cell r="AA132">
            <v>9</v>
          </cell>
        </row>
        <row r="133">
          <cell r="A133" t="str">
            <v>A4422</v>
          </cell>
          <cell r="B133" t="str">
            <v>NUR SABILA</v>
          </cell>
          <cell r="C133">
            <v>1</v>
          </cell>
          <cell r="D133">
            <v>1</v>
          </cell>
          <cell r="E133">
            <v>1</v>
          </cell>
          <cell r="F133">
            <v>1</v>
          </cell>
          <cell r="G133">
            <v>1</v>
          </cell>
          <cell r="H133">
            <v>1</v>
          </cell>
          <cell r="I133">
            <v>1</v>
          </cell>
          <cell r="J133">
            <v>1</v>
          </cell>
          <cell r="K133">
            <v>1</v>
          </cell>
          <cell r="L133">
            <v>1</v>
          </cell>
          <cell r="M133">
            <v>1</v>
          </cell>
          <cell r="N133">
            <v>1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1</v>
          </cell>
          <cell r="T133">
            <v>1</v>
          </cell>
          <cell r="U133">
            <v>1</v>
          </cell>
          <cell r="V133">
            <v>1</v>
          </cell>
          <cell r="W133">
            <v>1</v>
          </cell>
          <cell r="X133">
            <v>0</v>
          </cell>
          <cell r="Y133">
            <v>1</v>
          </cell>
          <cell r="Z133">
            <v>1</v>
          </cell>
          <cell r="AA133">
            <v>22</v>
          </cell>
        </row>
        <row r="134">
          <cell r="A134" t="str">
            <v>A4423</v>
          </cell>
          <cell r="B134" t="str">
            <v>CHOIRUNISA ADILIA SURYANI</v>
          </cell>
          <cell r="C134">
            <v>1</v>
          </cell>
          <cell r="D134">
            <v>1</v>
          </cell>
          <cell r="E134">
            <v>1</v>
          </cell>
          <cell r="F134">
            <v>0</v>
          </cell>
          <cell r="G134">
            <v>1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4</v>
          </cell>
        </row>
        <row r="135">
          <cell r="A135" t="str">
            <v>A4425</v>
          </cell>
          <cell r="B135" t="str">
            <v>FITTA MARDHI YANTI</v>
          </cell>
          <cell r="C135">
            <v>0</v>
          </cell>
          <cell r="D135">
            <v>1</v>
          </cell>
          <cell r="E135">
            <v>0</v>
          </cell>
          <cell r="F135">
            <v>0</v>
          </cell>
          <cell r="G135">
            <v>1</v>
          </cell>
          <cell r="H135">
            <v>0</v>
          </cell>
          <cell r="I135">
            <v>0</v>
          </cell>
          <cell r="J135">
            <v>0</v>
          </cell>
          <cell r="K135">
            <v>1</v>
          </cell>
          <cell r="L135">
            <v>0</v>
          </cell>
          <cell r="M135">
            <v>1</v>
          </cell>
          <cell r="N135">
            <v>1</v>
          </cell>
          <cell r="O135">
            <v>1</v>
          </cell>
          <cell r="P135">
            <v>1</v>
          </cell>
          <cell r="Q135">
            <v>1</v>
          </cell>
          <cell r="R135">
            <v>1</v>
          </cell>
          <cell r="S135">
            <v>1</v>
          </cell>
          <cell r="T135">
            <v>1</v>
          </cell>
          <cell r="U135">
            <v>1</v>
          </cell>
          <cell r="V135">
            <v>1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17</v>
          </cell>
        </row>
        <row r="136">
          <cell r="A136" t="str">
            <v>A4437</v>
          </cell>
          <cell r="B136" t="str">
            <v>MUHAMMAD ILZAM</v>
          </cell>
          <cell r="C136">
            <v>1</v>
          </cell>
          <cell r="D136">
            <v>1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0</v>
          </cell>
          <cell r="O136">
            <v>0</v>
          </cell>
          <cell r="P136">
            <v>1</v>
          </cell>
          <cell r="Q136">
            <v>1</v>
          </cell>
          <cell r="R136">
            <v>1</v>
          </cell>
          <cell r="S136">
            <v>1</v>
          </cell>
          <cell r="T136">
            <v>1</v>
          </cell>
          <cell r="U136">
            <v>1</v>
          </cell>
          <cell r="V136">
            <v>1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22</v>
          </cell>
        </row>
        <row r="137">
          <cell r="A137" t="str">
            <v>A4439</v>
          </cell>
          <cell r="B137" t="str">
            <v>PIERINA PRIMA UTOMO</v>
          </cell>
          <cell r="C137">
            <v>0</v>
          </cell>
          <cell r="D137">
            <v>0</v>
          </cell>
          <cell r="E137">
            <v>0</v>
          </cell>
          <cell r="F137">
            <v>1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1</v>
          </cell>
        </row>
        <row r="138">
          <cell r="A138" t="str">
            <v>A4448</v>
          </cell>
          <cell r="B138" t="str">
            <v>MARIA INTAN PRAMESWARI</v>
          </cell>
          <cell r="C138">
            <v>0</v>
          </cell>
          <cell r="D138">
            <v>1</v>
          </cell>
          <cell r="E138">
            <v>1</v>
          </cell>
          <cell r="F138">
            <v>1</v>
          </cell>
          <cell r="G138">
            <v>1</v>
          </cell>
          <cell r="H138">
            <v>0</v>
          </cell>
          <cell r="I138">
            <v>1</v>
          </cell>
          <cell r="J138">
            <v>1</v>
          </cell>
          <cell r="K138">
            <v>1</v>
          </cell>
          <cell r="L138">
            <v>0</v>
          </cell>
          <cell r="M138">
            <v>1</v>
          </cell>
          <cell r="N138">
            <v>0</v>
          </cell>
          <cell r="O138">
            <v>1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9</v>
          </cell>
        </row>
        <row r="139">
          <cell r="A139" t="str">
            <v>A4449</v>
          </cell>
          <cell r="B139" t="str">
            <v>HERNANDA NUR RAHMAWATI</v>
          </cell>
          <cell r="C139">
            <v>1</v>
          </cell>
          <cell r="D139">
            <v>1</v>
          </cell>
          <cell r="E139">
            <v>1</v>
          </cell>
          <cell r="F139">
            <v>1</v>
          </cell>
          <cell r="G139">
            <v>1</v>
          </cell>
          <cell r="H139">
            <v>1</v>
          </cell>
          <cell r="I139">
            <v>1</v>
          </cell>
          <cell r="J139">
            <v>0</v>
          </cell>
          <cell r="K139">
            <v>0</v>
          </cell>
          <cell r="L139">
            <v>0</v>
          </cell>
          <cell r="M139">
            <v>1</v>
          </cell>
          <cell r="N139">
            <v>1</v>
          </cell>
          <cell r="O139">
            <v>1</v>
          </cell>
          <cell r="P139">
            <v>1</v>
          </cell>
          <cell r="Q139">
            <v>1</v>
          </cell>
          <cell r="R139">
            <v>1</v>
          </cell>
          <cell r="S139">
            <v>1</v>
          </cell>
          <cell r="T139">
            <v>1</v>
          </cell>
          <cell r="U139">
            <v>1</v>
          </cell>
          <cell r="V139">
            <v>1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21</v>
          </cell>
        </row>
        <row r="140">
          <cell r="A140" t="str">
            <v>A4451</v>
          </cell>
          <cell r="B140" t="str">
            <v>HUSNIYA TAZKIYA AZZAHRA</v>
          </cell>
          <cell r="C140">
            <v>1</v>
          </cell>
          <cell r="D140">
            <v>1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0</v>
          </cell>
          <cell r="J140">
            <v>0</v>
          </cell>
          <cell r="K140">
            <v>1</v>
          </cell>
          <cell r="L140">
            <v>1</v>
          </cell>
          <cell r="M140">
            <v>0</v>
          </cell>
          <cell r="N140">
            <v>1</v>
          </cell>
          <cell r="O140">
            <v>1</v>
          </cell>
          <cell r="P140">
            <v>1</v>
          </cell>
          <cell r="Q140">
            <v>1</v>
          </cell>
          <cell r="R140">
            <v>1</v>
          </cell>
          <cell r="S140">
            <v>1</v>
          </cell>
          <cell r="T140">
            <v>1</v>
          </cell>
          <cell r="U140">
            <v>1</v>
          </cell>
          <cell r="V140">
            <v>1</v>
          </cell>
          <cell r="W140">
            <v>0</v>
          </cell>
          <cell r="X140">
            <v>0</v>
          </cell>
          <cell r="Y140">
            <v>1</v>
          </cell>
          <cell r="Z140">
            <v>1</v>
          </cell>
          <cell r="AA140">
            <v>19</v>
          </cell>
        </row>
        <row r="141">
          <cell r="A141" t="str">
            <v>A4468</v>
          </cell>
          <cell r="B141" t="str">
            <v>CHAIRUNNISA RIZQI NUGRAHANTI</v>
          </cell>
          <cell r="C141">
            <v>1</v>
          </cell>
          <cell r="D141">
            <v>1</v>
          </cell>
          <cell r="E141">
            <v>1</v>
          </cell>
          <cell r="F141">
            <v>0</v>
          </cell>
          <cell r="G141">
            <v>1</v>
          </cell>
          <cell r="H141">
            <v>1</v>
          </cell>
          <cell r="I141">
            <v>1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19</v>
          </cell>
        </row>
        <row r="142">
          <cell r="A142" t="str">
            <v>A4470</v>
          </cell>
          <cell r="B142" t="str">
            <v>SYARIFATUL MUKAROMAH</v>
          </cell>
          <cell r="C142">
            <v>1</v>
          </cell>
          <cell r="D142">
            <v>1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>
            <v>1</v>
          </cell>
          <cell r="N142">
            <v>1</v>
          </cell>
          <cell r="O142">
            <v>1</v>
          </cell>
          <cell r="P142">
            <v>1</v>
          </cell>
          <cell r="Q142">
            <v>1</v>
          </cell>
          <cell r="R142">
            <v>1</v>
          </cell>
          <cell r="S142">
            <v>1</v>
          </cell>
          <cell r="T142">
            <v>1</v>
          </cell>
          <cell r="U142">
            <v>1</v>
          </cell>
          <cell r="V142">
            <v>1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24</v>
          </cell>
        </row>
        <row r="143">
          <cell r="A143" t="str">
            <v>A4471</v>
          </cell>
          <cell r="B143" t="str">
            <v>DWIYAN MAHARANI MUTIARA FIRDAUS</v>
          </cell>
          <cell r="C143">
            <v>1</v>
          </cell>
          <cell r="D143">
            <v>0</v>
          </cell>
          <cell r="E143">
            <v>1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1</v>
          </cell>
          <cell r="M143">
            <v>1</v>
          </cell>
          <cell r="N143">
            <v>1</v>
          </cell>
          <cell r="O143">
            <v>1</v>
          </cell>
          <cell r="P143">
            <v>1</v>
          </cell>
          <cell r="Q143">
            <v>1</v>
          </cell>
          <cell r="R143">
            <v>1</v>
          </cell>
          <cell r="S143">
            <v>1</v>
          </cell>
          <cell r="T143">
            <v>1</v>
          </cell>
          <cell r="U143">
            <v>1</v>
          </cell>
          <cell r="V143">
            <v>1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23</v>
          </cell>
        </row>
        <row r="144">
          <cell r="A144" t="str">
            <v>A4490</v>
          </cell>
          <cell r="B144" t="str">
            <v>RAHMA TRIANDITA ATMAJA</v>
          </cell>
          <cell r="C144">
            <v>1</v>
          </cell>
          <cell r="D144">
            <v>1</v>
          </cell>
          <cell r="E144">
            <v>0</v>
          </cell>
          <cell r="F144">
            <v>0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1</v>
          </cell>
          <cell r="Q144">
            <v>1</v>
          </cell>
          <cell r="R144">
            <v>1</v>
          </cell>
          <cell r="S144">
            <v>1</v>
          </cell>
          <cell r="T144">
            <v>1</v>
          </cell>
          <cell r="U144">
            <v>1</v>
          </cell>
          <cell r="V144">
            <v>1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22</v>
          </cell>
        </row>
        <row r="145">
          <cell r="A145" t="str">
            <v>A1117</v>
          </cell>
          <cell r="B145" t="str">
            <v>NINDA RIZQI SAFITRI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A146" t="str">
            <v>A4518</v>
          </cell>
          <cell r="B146" t="str">
            <v>NUR NUGROHO</v>
          </cell>
          <cell r="C146">
            <v>1</v>
          </cell>
          <cell r="D146">
            <v>0</v>
          </cell>
          <cell r="E146">
            <v>0</v>
          </cell>
          <cell r="F146">
            <v>1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1</v>
          </cell>
          <cell r="L146">
            <v>0</v>
          </cell>
          <cell r="M146">
            <v>1</v>
          </cell>
          <cell r="N146">
            <v>0</v>
          </cell>
          <cell r="O146">
            <v>1</v>
          </cell>
          <cell r="P146">
            <v>0</v>
          </cell>
          <cell r="Q146">
            <v>1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1</v>
          </cell>
          <cell r="W146">
            <v>0</v>
          </cell>
          <cell r="X146">
            <v>0</v>
          </cell>
          <cell r="Y146">
            <v>1</v>
          </cell>
          <cell r="Z146">
            <v>0</v>
          </cell>
          <cell r="AA146">
            <v>8</v>
          </cell>
        </row>
        <row r="147">
          <cell r="A147" t="str">
            <v>A4494</v>
          </cell>
          <cell r="B147" t="str">
            <v>INTAN SARI ALMASAH</v>
          </cell>
          <cell r="C147">
            <v>1</v>
          </cell>
          <cell r="D147">
            <v>1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0</v>
          </cell>
          <cell r="J147">
            <v>0</v>
          </cell>
          <cell r="K147">
            <v>1</v>
          </cell>
          <cell r="L147">
            <v>1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8</v>
          </cell>
        </row>
        <row r="148">
          <cell r="A148" t="str">
            <v>A4516</v>
          </cell>
          <cell r="B148" t="str">
            <v>KHARISMA INTAN</v>
          </cell>
          <cell r="C148">
            <v>1</v>
          </cell>
          <cell r="D148">
            <v>0</v>
          </cell>
          <cell r="E148">
            <v>1</v>
          </cell>
          <cell r="F148">
            <v>1</v>
          </cell>
          <cell r="G148">
            <v>1</v>
          </cell>
          <cell r="H148">
            <v>0</v>
          </cell>
          <cell r="I148">
            <v>0</v>
          </cell>
          <cell r="J148">
            <v>0</v>
          </cell>
          <cell r="K148">
            <v>1</v>
          </cell>
          <cell r="L148">
            <v>1</v>
          </cell>
          <cell r="M148">
            <v>1</v>
          </cell>
          <cell r="N148">
            <v>1</v>
          </cell>
          <cell r="O148">
            <v>1</v>
          </cell>
          <cell r="P148">
            <v>1</v>
          </cell>
          <cell r="Q148">
            <v>1</v>
          </cell>
          <cell r="R148">
            <v>1</v>
          </cell>
          <cell r="S148">
            <v>0</v>
          </cell>
          <cell r="T148">
            <v>1</v>
          </cell>
          <cell r="U148">
            <v>0</v>
          </cell>
          <cell r="V148">
            <v>1</v>
          </cell>
          <cell r="W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18</v>
          </cell>
        </row>
        <row r="149">
          <cell r="A149" t="str">
            <v>A4549</v>
          </cell>
          <cell r="B149" t="str">
            <v>MARIA ANGGRIANI JEHAMU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A150" t="str">
            <v>A4450</v>
          </cell>
          <cell r="B150" t="str">
            <v>ADINDA NURMALITA YULIYANTI</v>
          </cell>
          <cell r="C150">
            <v>1</v>
          </cell>
          <cell r="D150">
            <v>1</v>
          </cell>
          <cell r="E150">
            <v>1</v>
          </cell>
          <cell r="F150">
            <v>1</v>
          </cell>
          <cell r="G150">
            <v>1</v>
          </cell>
          <cell r="H150">
            <v>1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  <cell r="S150">
            <v>1</v>
          </cell>
          <cell r="T150">
            <v>1</v>
          </cell>
          <cell r="U150">
            <v>1</v>
          </cell>
          <cell r="V150">
            <v>1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19</v>
          </cell>
        </row>
        <row r="151">
          <cell r="A151" t="str">
            <v>A4515</v>
          </cell>
          <cell r="B151" t="str">
            <v>TRIVENA WALELANG</v>
          </cell>
          <cell r="C151">
            <v>0</v>
          </cell>
          <cell r="D151">
            <v>1</v>
          </cell>
          <cell r="E151">
            <v>1</v>
          </cell>
          <cell r="F151">
            <v>0</v>
          </cell>
          <cell r="G151">
            <v>0</v>
          </cell>
          <cell r="H151">
            <v>0</v>
          </cell>
          <cell r="I151">
            <v>1</v>
          </cell>
          <cell r="J151">
            <v>0</v>
          </cell>
          <cell r="K151">
            <v>1</v>
          </cell>
          <cell r="L151">
            <v>1</v>
          </cell>
          <cell r="M151">
            <v>0</v>
          </cell>
          <cell r="N151">
            <v>1</v>
          </cell>
          <cell r="O151">
            <v>1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7</v>
          </cell>
        </row>
        <row r="152">
          <cell r="A152" t="str">
            <v>A4517</v>
          </cell>
          <cell r="B152" t="str">
            <v>BRIGITA PUNDI</v>
          </cell>
          <cell r="C152">
            <v>1</v>
          </cell>
          <cell r="D152">
            <v>0</v>
          </cell>
          <cell r="E152">
            <v>1</v>
          </cell>
          <cell r="F152">
            <v>1</v>
          </cell>
          <cell r="G152">
            <v>1</v>
          </cell>
          <cell r="H152">
            <v>0</v>
          </cell>
          <cell r="I152">
            <v>1</v>
          </cell>
          <cell r="J152">
            <v>1</v>
          </cell>
          <cell r="K152">
            <v>1</v>
          </cell>
          <cell r="L152">
            <v>0</v>
          </cell>
          <cell r="M152">
            <v>0</v>
          </cell>
          <cell r="N152">
            <v>0</v>
          </cell>
          <cell r="O152">
            <v>1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</v>
          </cell>
          <cell r="X152">
            <v>0</v>
          </cell>
          <cell r="Y152">
            <v>0</v>
          </cell>
          <cell r="Z152">
            <v>0</v>
          </cell>
          <cell r="AA152">
            <v>9</v>
          </cell>
        </row>
        <row r="153">
          <cell r="A153" t="str">
            <v>A4441</v>
          </cell>
          <cell r="B153" t="str">
            <v>IRWANDA BUDI PANGESTU</v>
          </cell>
          <cell r="C153">
            <v>1</v>
          </cell>
          <cell r="D153">
            <v>1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  <cell r="I153">
            <v>1</v>
          </cell>
          <cell r="J153">
            <v>1</v>
          </cell>
          <cell r="K153">
            <v>1</v>
          </cell>
          <cell r="L153">
            <v>1</v>
          </cell>
          <cell r="M153">
            <v>1</v>
          </cell>
          <cell r="N153">
            <v>0</v>
          </cell>
          <cell r="O153">
            <v>0</v>
          </cell>
          <cell r="P153">
            <v>0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1</v>
          </cell>
          <cell r="V153">
            <v>1</v>
          </cell>
          <cell r="W153">
            <v>0</v>
          </cell>
          <cell r="X153">
            <v>1</v>
          </cell>
          <cell r="Y153">
            <v>1</v>
          </cell>
          <cell r="Z153">
            <v>1</v>
          </cell>
          <cell r="AA153">
            <v>20</v>
          </cell>
        </row>
        <row r="154">
          <cell r="A154" t="str">
            <v>A4551</v>
          </cell>
          <cell r="B154" t="str">
            <v>SHAVIRA NOVI SAFITRI</v>
          </cell>
          <cell r="C154">
            <v>1</v>
          </cell>
          <cell r="D154">
            <v>1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1</v>
          </cell>
          <cell r="O154">
            <v>1</v>
          </cell>
          <cell r="P154">
            <v>1</v>
          </cell>
          <cell r="Q154">
            <v>1</v>
          </cell>
          <cell r="R154">
            <v>1</v>
          </cell>
          <cell r="S154">
            <v>1</v>
          </cell>
          <cell r="T154">
            <v>1</v>
          </cell>
          <cell r="U154">
            <v>1</v>
          </cell>
          <cell r="V154">
            <v>1</v>
          </cell>
          <cell r="W154">
            <v>1</v>
          </cell>
          <cell r="X154">
            <v>1</v>
          </cell>
          <cell r="Y154">
            <v>1</v>
          </cell>
          <cell r="Z154">
            <v>1</v>
          </cell>
          <cell r="AA154">
            <v>15</v>
          </cell>
        </row>
        <row r="155">
          <cell r="A155" t="str">
            <v>A4552</v>
          </cell>
          <cell r="B155" t="str">
            <v>FANIA NURANISA</v>
          </cell>
          <cell r="C155">
            <v>1</v>
          </cell>
          <cell r="D155">
            <v>1</v>
          </cell>
          <cell r="E155">
            <v>1</v>
          </cell>
          <cell r="F155">
            <v>0</v>
          </cell>
          <cell r="G155">
            <v>0</v>
          </cell>
          <cell r="H155">
            <v>0</v>
          </cell>
          <cell r="I155">
            <v>1</v>
          </cell>
          <cell r="J155">
            <v>1</v>
          </cell>
          <cell r="K155">
            <v>1</v>
          </cell>
          <cell r="L155">
            <v>0</v>
          </cell>
          <cell r="M155">
            <v>0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14</v>
          </cell>
        </row>
        <row r="156">
          <cell r="A156" t="str">
            <v>A4554</v>
          </cell>
          <cell r="B156" t="str">
            <v>JILAN PUTRI RATU SASONGKO</v>
          </cell>
          <cell r="C156">
            <v>1</v>
          </cell>
          <cell r="D156">
            <v>1</v>
          </cell>
          <cell r="E156">
            <v>1</v>
          </cell>
          <cell r="F156">
            <v>1</v>
          </cell>
          <cell r="G156">
            <v>1</v>
          </cell>
          <cell r="H156">
            <v>1</v>
          </cell>
          <cell r="I156">
            <v>1</v>
          </cell>
          <cell r="J156">
            <v>1</v>
          </cell>
          <cell r="K156">
            <v>1</v>
          </cell>
          <cell r="L156">
            <v>0</v>
          </cell>
          <cell r="M156">
            <v>1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1</v>
          </cell>
          <cell r="S156">
            <v>1</v>
          </cell>
          <cell r="T156">
            <v>1</v>
          </cell>
          <cell r="U156">
            <v>1</v>
          </cell>
          <cell r="V156">
            <v>1</v>
          </cell>
          <cell r="W156">
            <v>1</v>
          </cell>
          <cell r="X156">
            <v>1</v>
          </cell>
          <cell r="Y156">
            <v>0</v>
          </cell>
          <cell r="Z156">
            <v>0</v>
          </cell>
          <cell r="AA156">
            <v>17</v>
          </cell>
        </row>
        <row r="157">
          <cell r="A157" t="str">
            <v>A4555</v>
          </cell>
          <cell r="B157" t="str">
            <v>RICO ARDYA KUSUMA</v>
          </cell>
          <cell r="C157">
            <v>1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1</v>
          </cell>
        </row>
        <row r="158">
          <cell r="A158" t="str">
            <v>A4582</v>
          </cell>
          <cell r="B158" t="str">
            <v>CHRISANTIA SEKAR IKARINI</v>
          </cell>
          <cell r="C158">
            <v>1</v>
          </cell>
          <cell r="D158">
            <v>1</v>
          </cell>
          <cell r="E158">
            <v>1</v>
          </cell>
          <cell r="F158">
            <v>1</v>
          </cell>
          <cell r="G158">
            <v>1</v>
          </cell>
          <cell r="H158">
            <v>1</v>
          </cell>
          <cell r="I158">
            <v>0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>
            <v>1</v>
          </cell>
          <cell r="U158">
            <v>1</v>
          </cell>
          <cell r="V158">
            <v>1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23</v>
          </cell>
        </row>
        <row r="159">
          <cell r="A159" t="str">
            <v>A4583</v>
          </cell>
          <cell r="B159" t="str">
            <v>JIHAN PUTRI RATU SASONGKO</v>
          </cell>
          <cell r="C159">
            <v>1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1</v>
          </cell>
        </row>
        <row r="160">
          <cell r="A160" t="str">
            <v>A4584</v>
          </cell>
          <cell r="B160" t="str">
            <v>DEWINTA MUTIARA</v>
          </cell>
          <cell r="C160">
            <v>1</v>
          </cell>
          <cell r="D160">
            <v>1</v>
          </cell>
          <cell r="E160">
            <v>1</v>
          </cell>
          <cell r="F160">
            <v>1</v>
          </cell>
          <cell r="G160">
            <v>1</v>
          </cell>
          <cell r="H160">
            <v>1</v>
          </cell>
          <cell r="I160">
            <v>0</v>
          </cell>
          <cell r="J160">
            <v>1</v>
          </cell>
          <cell r="K160">
            <v>1</v>
          </cell>
          <cell r="L160">
            <v>1</v>
          </cell>
          <cell r="M160">
            <v>1</v>
          </cell>
          <cell r="N160">
            <v>1</v>
          </cell>
          <cell r="O160">
            <v>1</v>
          </cell>
          <cell r="P160">
            <v>1</v>
          </cell>
          <cell r="Q160">
            <v>1</v>
          </cell>
          <cell r="R160">
            <v>0</v>
          </cell>
          <cell r="S160">
            <v>1</v>
          </cell>
          <cell r="T160">
            <v>1</v>
          </cell>
          <cell r="U160">
            <v>1</v>
          </cell>
          <cell r="V160">
            <v>1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22</v>
          </cell>
        </row>
        <row r="161">
          <cell r="A161" t="str">
            <v>A4586</v>
          </cell>
          <cell r="B161" t="str">
            <v>CESHYA PUTRI ANASTASYA</v>
          </cell>
          <cell r="C161">
            <v>1</v>
          </cell>
          <cell r="D161">
            <v>1</v>
          </cell>
          <cell r="E161">
            <v>1</v>
          </cell>
          <cell r="F161">
            <v>1</v>
          </cell>
          <cell r="G161">
            <v>1</v>
          </cell>
          <cell r="H161">
            <v>1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1</v>
          </cell>
          <cell r="O161">
            <v>1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0</v>
          </cell>
          <cell r="U161">
            <v>1</v>
          </cell>
          <cell r="V161">
            <v>1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18</v>
          </cell>
        </row>
        <row r="162">
          <cell r="A162" t="str">
            <v>A4587</v>
          </cell>
          <cell r="B162" t="str">
            <v>PASYA AULIA RACHMA</v>
          </cell>
          <cell r="C162">
            <v>1</v>
          </cell>
          <cell r="D162">
            <v>1</v>
          </cell>
          <cell r="E162">
            <v>1</v>
          </cell>
          <cell r="F162">
            <v>1</v>
          </cell>
          <cell r="G162">
            <v>1</v>
          </cell>
          <cell r="H162">
            <v>1</v>
          </cell>
          <cell r="I162">
            <v>0</v>
          </cell>
          <cell r="J162">
            <v>1</v>
          </cell>
          <cell r="K162">
            <v>1</v>
          </cell>
          <cell r="L162">
            <v>0</v>
          </cell>
          <cell r="M162">
            <v>1</v>
          </cell>
          <cell r="N162">
            <v>1</v>
          </cell>
          <cell r="O162">
            <v>1</v>
          </cell>
          <cell r="P162">
            <v>1</v>
          </cell>
          <cell r="Q162">
            <v>1</v>
          </cell>
          <cell r="R162">
            <v>1</v>
          </cell>
          <cell r="S162">
            <v>1</v>
          </cell>
          <cell r="T162">
            <v>1</v>
          </cell>
          <cell r="U162">
            <v>1</v>
          </cell>
          <cell r="V162">
            <v>1</v>
          </cell>
          <cell r="W162">
            <v>1</v>
          </cell>
          <cell r="X162">
            <v>1</v>
          </cell>
          <cell r="Y162">
            <v>1</v>
          </cell>
          <cell r="Z162">
            <v>1</v>
          </cell>
          <cell r="AA162">
            <v>22</v>
          </cell>
        </row>
        <row r="163">
          <cell r="A163" t="str">
            <v>A4588</v>
          </cell>
          <cell r="B163" t="str">
            <v>ALIKA NAYLA FAWWAZA</v>
          </cell>
          <cell r="C163">
            <v>1</v>
          </cell>
          <cell r="D163">
            <v>1</v>
          </cell>
          <cell r="E163">
            <v>1</v>
          </cell>
          <cell r="F163">
            <v>1</v>
          </cell>
          <cell r="G163">
            <v>1</v>
          </cell>
          <cell r="H163">
            <v>1</v>
          </cell>
          <cell r="I163">
            <v>0</v>
          </cell>
          <cell r="J163">
            <v>1</v>
          </cell>
          <cell r="K163">
            <v>1</v>
          </cell>
          <cell r="L163">
            <v>1</v>
          </cell>
          <cell r="M163">
            <v>1</v>
          </cell>
          <cell r="N163">
            <v>1</v>
          </cell>
          <cell r="O163">
            <v>1</v>
          </cell>
          <cell r="P163">
            <v>1</v>
          </cell>
          <cell r="Q163">
            <v>1</v>
          </cell>
          <cell r="R163">
            <v>1</v>
          </cell>
          <cell r="S163">
            <v>1</v>
          </cell>
          <cell r="T163">
            <v>1</v>
          </cell>
          <cell r="U163">
            <v>1</v>
          </cell>
          <cell r="V163">
            <v>1</v>
          </cell>
          <cell r="W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23</v>
          </cell>
        </row>
        <row r="164">
          <cell r="A164" t="str">
            <v>A4589</v>
          </cell>
          <cell r="B164" t="str">
            <v>NUR ANNISA MUZDALIFAH</v>
          </cell>
          <cell r="C164">
            <v>1</v>
          </cell>
          <cell r="D164">
            <v>1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  <cell r="I164">
            <v>0</v>
          </cell>
          <cell r="J164">
            <v>1</v>
          </cell>
          <cell r="K164">
            <v>1</v>
          </cell>
          <cell r="L164">
            <v>0</v>
          </cell>
          <cell r="M164">
            <v>0</v>
          </cell>
          <cell r="N164">
            <v>1</v>
          </cell>
          <cell r="O164">
            <v>1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>
            <v>1</v>
          </cell>
          <cell r="U164">
            <v>1</v>
          </cell>
          <cell r="V164">
            <v>1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21</v>
          </cell>
        </row>
        <row r="165">
          <cell r="A165" t="str">
            <v>A4590</v>
          </cell>
          <cell r="B165" t="str">
            <v>YURINDA DHEARISMA</v>
          </cell>
          <cell r="C165">
            <v>1</v>
          </cell>
          <cell r="D165">
            <v>1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  <cell r="I165">
            <v>0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1</v>
          </cell>
          <cell r="Q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W165">
            <v>1</v>
          </cell>
          <cell r="X165">
            <v>1</v>
          </cell>
          <cell r="Y165">
            <v>1</v>
          </cell>
          <cell r="Z165">
            <v>1</v>
          </cell>
          <cell r="AA165">
            <v>23</v>
          </cell>
        </row>
        <row r="166">
          <cell r="A166" t="str">
            <v>A4591</v>
          </cell>
          <cell r="B166" t="str">
            <v>CHIKA JUNIKA PASHA</v>
          </cell>
          <cell r="C166">
            <v>1</v>
          </cell>
          <cell r="D166">
            <v>1</v>
          </cell>
          <cell r="E166">
            <v>1</v>
          </cell>
          <cell r="F166">
            <v>1</v>
          </cell>
          <cell r="G166">
            <v>1</v>
          </cell>
          <cell r="H166">
            <v>1</v>
          </cell>
          <cell r="I166">
            <v>0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W166">
            <v>1</v>
          </cell>
          <cell r="X166">
            <v>1</v>
          </cell>
          <cell r="Y166">
            <v>1</v>
          </cell>
          <cell r="Z166">
            <v>1</v>
          </cell>
          <cell r="AA166">
            <v>23</v>
          </cell>
        </row>
        <row r="167">
          <cell r="A167" t="str">
            <v>A4580</v>
          </cell>
          <cell r="B167" t="str">
            <v>FADHILLAH ANHAR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1</v>
          </cell>
          <cell r="P167">
            <v>1</v>
          </cell>
          <cell r="Q167">
            <v>1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3</v>
          </cell>
        </row>
        <row r="168">
          <cell r="A168" t="str">
            <v>A4599</v>
          </cell>
          <cell r="B168" t="str">
            <v>SAIDHA PUTRI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1</v>
          </cell>
          <cell r="O168">
            <v>1</v>
          </cell>
          <cell r="P168">
            <v>0</v>
          </cell>
          <cell r="Q168">
            <v>0</v>
          </cell>
          <cell r="R168">
            <v>1</v>
          </cell>
          <cell r="S168">
            <v>1</v>
          </cell>
          <cell r="T168">
            <v>0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10</v>
          </cell>
        </row>
        <row r="169">
          <cell r="A169" t="str">
            <v>A4600</v>
          </cell>
          <cell r="B169" t="str">
            <v>JOVENSYE KAREL GEOFFRI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1</v>
          </cell>
          <cell r="O169">
            <v>1</v>
          </cell>
          <cell r="P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0</v>
          </cell>
          <cell r="U169">
            <v>1</v>
          </cell>
          <cell r="V169">
            <v>1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12</v>
          </cell>
        </row>
        <row r="170">
          <cell r="A170" t="str">
            <v>A4601</v>
          </cell>
          <cell r="B170" t="str">
            <v>SITI NURAITUL JANAH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1</v>
          </cell>
          <cell r="O170">
            <v>1</v>
          </cell>
          <cell r="P170">
            <v>1</v>
          </cell>
          <cell r="Q170">
            <v>1</v>
          </cell>
          <cell r="R170">
            <v>1</v>
          </cell>
          <cell r="S170">
            <v>1</v>
          </cell>
          <cell r="T170">
            <v>0</v>
          </cell>
          <cell r="U170">
            <v>1</v>
          </cell>
          <cell r="V170">
            <v>1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12</v>
          </cell>
        </row>
        <row r="171">
          <cell r="A171" t="str">
            <v>A4602</v>
          </cell>
          <cell r="B171" t="str">
            <v>ERNIK DWI SETYANI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A172" t="str">
            <v>A4603</v>
          </cell>
          <cell r="B172" t="str">
            <v>NATHANIA CLARA DIONE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0</v>
          </cell>
          <cell r="U172">
            <v>1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12</v>
          </cell>
        </row>
        <row r="173">
          <cell r="A173" t="str">
            <v>A3634</v>
          </cell>
          <cell r="B173" t="str">
            <v>NATANAEL HUTAGALUNG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1</v>
          </cell>
          <cell r="Z173">
            <v>0</v>
          </cell>
          <cell r="AA173">
            <v>1</v>
          </cell>
        </row>
        <row r="174">
          <cell r="A174" t="str">
            <v>A2985</v>
          </cell>
          <cell r="B174" t="str">
            <v>REGINA MICHELLE TANSAYA PRAMONO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1</v>
          </cell>
        </row>
        <row r="176">
          <cell r="A176">
            <v>0</v>
          </cell>
          <cell r="B176" t="str">
            <v>Mengetahui,</v>
          </cell>
        </row>
        <row r="177">
          <cell r="A177">
            <v>0</v>
          </cell>
          <cell r="B177">
            <v>0</v>
          </cell>
        </row>
        <row r="178">
          <cell r="A178">
            <v>0</v>
          </cell>
          <cell r="B178">
            <v>0</v>
          </cell>
        </row>
        <row r="179">
          <cell r="A179">
            <v>0</v>
          </cell>
          <cell r="B179">
            <v>0</v>
          </cell>
        </row>
        <row r="180">
          <cell r="A180">
            <v>0</v>
          </cell>
          <cell r="B180">
            <v>0</v>
          </cell>
        </row>
        <row r="181">
          <cell r="A181">
            <v>0</v>
          </cell>
          <cell r="B181">
            <v>0</v>
          </cell>
        </row>
        <row r="182">
          <cell r="A182">
            <v>0</v>
          </cell>
          <cell r="B182">
            <v>0</v>
          </cell>
        </row>
        <row r="183">
          <cell r="A183">
            <v>0</v>
          </cell>
          <cell r="B183" t="str">
            <v xml:space="preserve">SRI RAHAYU GUNADI </v>
          </cell>
        </row>
        <row r="184">
          <cell r="A184">
            <v>0</v>
          </cell>
          <cell r="B184" t="str">
            <v>HC DOC HEAD</v>
          </cell>
        </row>
      </sheetData>
      <sheetData sheetId="11" refreshError="1">
        <row r="1">
          <cell r="A1" t="str">
            <v>PERIODE 2 DESEMBER 2024 TEMA C3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45649</v>
          </cell>
          <cell r="O4">
            <v>0</v>
          </cell>
          <cell r="P4">
            <v>45650</v>
          </cell>
          <cell r="Q4">
            <v>0</v>
          </cell>
          <cell r="R4">
            <v>45652</v>
          </cell>
          <cell r="S4">
            <v>0</v>
          </cell>
          <cell r="T4">
            <v>45653</v>
          </cell>
          <cell r="U4">
            <v>0</v>
          </cell>
          <cell r="V4">
            <v>45654</v>
          </cell>
          <cell r="W4">
            <v>45656</v>
          </cell>
          <cell r="X4">
            <v>0</v>
          </cell>
          <cell r="Y4">
            <v>45657</v>
          </cell>
          <cell r="Z4">
            <v>0</v>
          </cell>
          <cell r="AA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1 </v>
          </cell>
          <cell r="Z5" t="str">
            <v xml:space="preserve">SLOT 2 </v>
          </cell>
          <cell r="AA5">
            <v>0</v>
          </cell>
        </row>
        <row r="6">
          <cell r="A6" t="str">
            <v>A0944</v>
          </cell>
          <cell r="B6" t="str">
            <v>SHAKIRA GIZELA DEWI PUTRI NANDIA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1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1</v>
          </cell>
        </row>
        <row r="7">
          <cell r="A7" t="str">
            <v>A1261</v>
          </cell>
          <cell r="B7" t="str">
            <v>A MISBAHUL ULUM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1</v>
          </cell>
          <cell r="I7">
            <v>1</v>
          </cell>
          <cell r="J7">
            <v>0</v>
          </cell>
          <cell r="K7">
            <v>0</v>
          </cell>
          <cell r="L7">
            <v>0</v>
          </cell>
          <cell r="M7">
            <v>1</v>
          </cell>
          <cell r="N7">
            <v>1</v>
          </cell>
          <cell r="O7">
            <v>0</v>
          </cell>
          <cell r="P7">
            <v>1</v>
          </cell>
          <cell r="Q7">
            <v>1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12</v>
          </cell>
        </row>
        <row r="8">
          <cell r="A8" t="str">
            <v>A2045</v>
          </cell>
          <cell r="B8" t="str">
            <v>DEVI OKTAVIANI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0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23</v>
          </cell>
        </row>
        <row r="9">
          <cell r="A9" t="str">
            <v>A2308</v>
          </cell>
          <cell r="B9" t="str">
            <v>AYU TRI ASTUTIK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24</v>
          </cell>
        </row>
        <row r="10">
          <cell r="A10" t="str">
            <v>A2317</v>
          </cell>
          <cell r="B10" t="str">
            <v>CICILLIA YOSSY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19</v>
          </cell>
        </row>
        <row r="11">
          <cell r="A11" t="str">
            <v>A2613</v>
          </cell>
          <cell r="B11" t="str">
            <v>DHEI KLAUDIYA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23</v>
          </cell>
        </row>
        <row r="12">
          <cell r="A12" t="str">
            <v>A3265</v>
          </cell>
          <cell r="B12" t="str">
            <v>YOLANDA ANDARESTA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24</v>
          </cell>
        </row>
        <row r="13">
          <cell r="A13" t="str">
            <v>A3929</v>
          </cell>
          <cell r="B13" t="str">
            <v>AGATHA DIAH SARASWATI</v>
          </cell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0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1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7</v>
          </cell>
        </row>
        <row r="14">
          <cell r="A14" t="str">
            <v>A4129</v>
          </cell>
          <cell r="B14" t="str">
            <v>MERLINDA ASTUTI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21</v>
          </cell>
        </row>
        <row r="15">
          <cell r="A15" t="str">
            <v>A4176</v>
          </cell>
          <cell r="B15" t="str">
            <v>HALIFAH SHAFIRA</v>
          </cell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19</v>
          </cell>
        </row>
        <row r="16">
          <cell r="A16" t="str">
            <v>A4345</v>
          </cell>
          <cell r="B16" t="str">
            <v>HEIDY ADELINE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8</v>
          </cell>
        </row>
        <row r="17">
          <cell r="A17" t="str">
            <v>A4377</v>
          </cell>
          <cell r="B17" t="str">
            <v>ANNISA SAFITRI</v>
          </cell>
          <cell r="C17">
            <v>1</v>
          </cell>
          <cell r="D17">
            <v>0</v>
          </cell>
          <cell r="E17">
            <v>1</v>
          </cell>
          <cell r="F17">
            <v>0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17</v>
          </cell>
        </row>
        <row r="18">
          <cell r="A18" t="str">
            <v>A4391</v>
          </cell>
          <cell r="B18" t="str">
            <v>LINTANG KINANTHI WIDI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11</v>
          </cell>
        </row>
        <row r="19">
          <cell r="A19" t="str">
            <v>A4392</v>
          </cell>
          <cell r="B19" t="str">
            <v>DWI AGUNG NUGROHO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</v>
          </cell>
          <cell r="T19">
            <v>1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6</v>
          </cell>
        </row>
        <row r="20">
          <cell r="A20" t="str">
            <v>A4394</v>
          </cell>
          <cell r="B20" t="str">
            <v>AYU ANA WIDIASTUTIK</v>
          </cell>
          <cell r="C20">
            <v>0</v>
          </cell>
          <cell r="D20">
            <v>0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  <cell r="L20">
            <v>0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21</v>
          </cell>
        </row>
        <row r="21">
          <cell r="A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A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</row>
        <row r="23">
          <cell r="A23">
            <v>0</v>
          </cell>
          <cell r="B23" t="str">
            <v>Mengetahui,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</row>
        <row r="30">
          <cell r="A30">
            <v>0</v>
          </cell>
          <cell r="B30" t="str">
            <v xml:space="preserve">SRI RAHAYU GUNADI 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</row>
        <row r="31">
          <cell r="A31">
            <v>0</v>
          </cell>
          <cell r="B31" t="str">
            <v>HC DOC HEAD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</sheetData>
      <sheetData sheetId="12" refreshError="1">
        <row r="1">
          <cell r="A1" t="str">
            <v>PERIODE 2 DESEMBER 2024 TEMA HAJI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45649</v>
          </cell>
          <cell r="O4">
            <v>0</v>
          </cell>
          <cell r="P4">
            <v>45650</v>
          </cell>
          <cell r="Q4">
            <v>0</v>
          </cell>
          <cell r="R4">
            <v>45652</v>
          </cell>
          <cell r="S4">
            <v>0</v>
          </cell>
          <cell r="T4">
            <v>45653</v>
          </cell>
          <cell r="U4">
            <v>0</v>
          </cell>
          <cell r="V4">
            <v>45654</v>
          </cell>
          <cell r="W4">
            <v>45656</v>
          </cell>
          <cell r="X4">
            <v>0</v>
          </cell>
          <cell r="Y4">
            <v>45657</v>
          </cell>
          <cell r="Z4">
            <v>0</v>
          </cell>
          <cell r="AA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1 </v>
          </cell>
          <cell r="Z5" t="str">
            <v xml:space="preserve">SLOT 2 </v>
          </cell>
          <cell r="AA5">
            <v>0</v>
          </cell>
        </row>
        <row r="6">
          <cell r="A6" t="str">
            <v>A1802</v>
          </cell>
          <cell r="B6" t="str">
            <v>ZAQIYA PERMATA RISDA</v>
          </cell>
          <cell r="C6">
            <v>0</v>
          </cell>
          <cell r="D6">
            <v>0</v>
          </cell>
          <cell r="E6">
            <v>1</v>
          </cell>
          <cell r="F6">
            <v>0</v>
          </cell>
          <cell r="G6">
            <v>1</v>
          </cell>
          <cell r="H6">
            <v>0</v>
          </cell>
          <cell r="I6">
            <v>1</v>
          </cell>
          <cell r="J6">
            <v>1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1</v>
          </cell>
          <cell r="S6">
            <v>1</v>
          </cell>
          <cell r="T6">
            <v>0</v>
          </cell>
          <cell r="U6">
            <v>0</v>
          </cell>
          <cell r="V6">
            <v>0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  <cell r="AA6">
            <v>7</v>
          </cell>
        </row>
        <row r="7">
          <cell r="A7" t="str">
            <v>A3530</v>
          </cell>
          <cell r="B7" t="str">
            <v>SITI AFIFAH</v>
          </cell>
          <cell r="C7">
            <v>1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</v>
          </cell>
          <cell r="I7">
            <v>1</v>
          </cell>
          <cell r="J7">
            <v>0</v>
          </cell>
          <cell r="K7">
            <v>1</v>
          </cell>
          <cell r="L7">
            <v>0</v>
          </cell>
          <cell r="M7">
            <v>1</v>
          </cell>
          <cell r="N7">
            <v>0</v>
          </cell>
          <cell r="O7">
            <v>0</v>
          </cell>
          <cell r="P7">
            <v>1</v>
          </cell>
          <cell r="Q7">
            <v>1</v>
          </cell>
          <cell r="R7">
            <v>1</v>
          </cell>
          <cell r="S7">
            <v>0</v>
          </cell>
          <cell r="T7">
            <v>1</v>
          </cell>
          <cell r="U7">
            <v>0</v>
          </cell>
          <cell r="V7">
            <v>1</v>
          </cell>
          <cell r="W7">
            <v>1</v>
          </cell>
          <cell r="X7">
            <v>0</v>
          </cell>
          <cell r="Y7">
            <v>1</v>
          </cell>
          <cell r="Z7">
            <v>1</v>
          </cell>
          <cell r="AA7">
            <v>13</v>
          </cell>
        </row>
        <row r="8">
          <cell r="A8" t="str">
            <v>A3654</v>
          </cell>
          <cell r="B8" t="str">
            <v>MUHAMAD SAIFURRAHMAN WAHID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24</v>
          </cell>
        </row>
        <row r="9">
          <cell r="A9" t="str">
            <v>A3685</v>
          </cell>
          <cell r="B9" t="str">
            <v>HENOK CHRISTOVEL VALENTINO MEWENGKANG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23</v>
          </cell>
        </row>
        <row r="10">
          <cell r="A10" t="str">
            <v>A4027</v>
          </cell>
          <cell r="B10" t="str">
            <v>FARHAN ADRIAN</v>
          </cell>
          <cell r="C10">
            <v>0</v>
          </cell>
          <cell r="D10">
            <v>1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12</v>
          </cell>
        </row>
        <row r="11">
          <cell r="A11" t="str">
            <v>A4043</v>
          </cell>
          <cell r="B11" t="str">
            <v>TABITA KRISTIN LINTANGINGTYAS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24</v>
          </cell>
        </row>
        <row r="12">
          <cell r="A12" t="str">
            <v>A4117</v>
          </cell>
          <cell r="B12" t="str">
            <v>JESSIANA ADE NOVITA</v>
          </cell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1</v>
          </cell>
        </row>
        <row r="13">
          <cell r="A13" t="str">
            <v>A4119</v>
          </cell>
          <cell r="B13" t="str">
            <v>NUR ELISA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24</v>
          </cell>
        </row>
        <row r="14">
          <cell r="A14" t="str">
            <v>A4121</v>
          </cell>
          <cell r="B14" t="str">
            <v>HINDA NOVIANTI</v>
          </cell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1</v>
          </cell>
          <cell r="P14">
            <v>0</v>
          </cell>
          <cell r="Q14">
            <v>1</v>
          </cell>
          <cell r="R14">
            <v>1</v>
          </cell>
          <cell r="S14">
            <v>0</v>
          </cell>
          <cell r="T14">
            <v>1</v>
          </cell>
          <cell r="U14">
            <v>0</v>
          </cell>
          <cell r="V14">
            <v>1</v>
          </cell>
          <cell r="W14">
            <v>0</v>
          </cell>
          <cell r="X14">
            <v>0</v>
          </cell>
          <cell r="Y14">
            <v>1</v>
          </cell>
          <cell r="Z14">
            <v>1</v>
          </cell>
          <cell r="AA14">
            <v>15</v>
          </cell>
        </row>
        <row r="15">
          <cell r="A15" t="str">
            <v>A4123</v>
          </cell>
          <cell r="B15" t="str">
            <v>ATIKAH NUR AINI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1</v>
          </cell>
          <cell r="O15">
            <v>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1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4</v>
          </cell>
        </row>
        <row r="16">
          <cell r="A16" t="str">
            <v>A4280</v>
          </cell>
          <cell r="B16" t="str">
            <v>AGIL OKTANONA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</v>
          </cell>
          <cell r="T16">
            <v>0</v>
          </cell>
          <cell r="U16">
            <v>0</v>
          </cell>
          <cell r="V16">
            <v>1</v>
          </cell>
          <cell r="W16">
            <v>0</v>
          </cell>
          <cell r="X16">
            <v>0</v>
          </cell>
          <cell r="Y16">
            <v>1</v>
          </cell>
          <cell r="Z16">
            <v>0</v>
          </cell>
          <cell r="AA16">
            <v>3</v>
          </cell>
        </row>
        <row r="17">
          <cell r="A17" t="str">
            <v>A4282</v>
          </cell>
          <cell r="B17" t="str">
            <v>NAILA TAZKIYYA ROSYIDA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24</v>
          </cell>
        </row>
        <row r="18">
          <cell r="A18" t="str">
            <v>A4397</v>
          </cell>
          <cell r="B18" t="str">
            <v>CHYANA KHOIRUN RISKYANI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A19" t="str">
            <v>A4399</v>
          </cell>
          <cell r="B19" t="str">
            <v>ANISA AULIA RAHMA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23</v>
          </cell>
        </row>
        <row r="20">
          <cell r="A20" t="str">
            <v>A4431</v>
          </cell>
          <cell r="B20" t="str">
            <v>ANGGIT NUR DWIASTUTI</v>
          </cell>
          <cell r="C20">
            <v>0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  <cell r="Q20">
            <v>1</v>
          </cell>
          <cell r="R20">
            <v>0</v>
          </cell>
          <cell r="S20">
            <v>1</v>
          </cell>
          <cell r="T20">
            <v>0</v>
          </cell>
          <cell r="U20">
            <v>1</v>
          </cell>
          <cell r="V20">
            <v>0</v>
          </cell>
          <cell r="W20">
            <v>0</v>
          </cell>
          <cell r="X20">
            <v>1</v>
          </cell>
          <cell r="Y20">
            <v>0</v>
          </cell>
          <cell r="Z20">
            <v>1</v>
          </cell>
          <cell r="AA20">
            <v>10</v>
          </cell>
        </row>
        <row r="21">
          <cell r="A21" t="str">
            <v>A4432</v>
          </cell>
          <cell r="B21" t="str">
            <v>NISITA NARESWARI</v>
          </cell>
          <cell r="C21">
            <v>0</v>
          </cell>
          <cell r="D21">
            <v>0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5</v>
          </cell>
        </row>
        <row r="22">
          <cell r="A22" t="str">
            <v>A4452</v>
          </cell>
          <cell r="B22" t="str">
            <v>INDRIA AYUNINGTYAS DWI RISANDY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0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0</v>
          </cell>
          <cell r="P22">
            <v>1</v>
          </cell>
          <cell r="Q22">
            <v>0</v>
          </cell>
          <cell r="R22">
            <v>1</v>
          </cell>
          <cell r="S22">
            <v>0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20</v>
          </cell>
        </row>
        <row r="23">
          <cell r="A23" t="str">
            <v>A3686</v>
          </cell>
          <cell r="B23" t="str">
            <v>YULIYANTI NUR HASANAH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</v>
          </cell>
          <cell r="V23">
            <v>0</v>
          </cell>
          <cell r="W23">
            <v>0</v>
          </cell>
          <cell r="X23">
            <v>1</v>
          </cell>
          <cell r="Y23">
            <v>0</v>
          </cell>
          <cell r="Z23">
            <v>1</v>
          </cell>
          <cell r="AA23">
            <v>3</v>
          </cell>
        </row>
        <row r="24">
          <cell r="A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A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A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</row>
        <row r="27">
          <cell r="A27">
            <v>0</v>
          </cell>
          <cell r="B27" t="str">
            <v>Mengetahui,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A34">
            <v>0</v>
          </cell>
          <cell r="B34" t="str">
            <v xml:space="preserve">SRI RAHAYU GUNADI 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</row>
        <row r="35">
          <cell r="A35">
            <v>0</v>
          </cell>
          <cell r="B35" t="str">
            <v>HC DOC HEAD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</sheetData>
      <sheetData sheetId="13" refreshError="1">
        <row r="1">
          <cell r="A1" t="str">
            <v>PERIODE 2 DESEMBER 2024 PRIO DANA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 t="str">
            <v>NPK</v>
          </cell>
          <cell r="B4" t="str">
            <v>NAMA</v>
          </cell>
          <cell r="C4">
            <v>45642</v>
          </cell>
          <cell r="D4">
            <v>0</v>
          </cell>
          <cell r="E4">
            <v>45643</v>
          </cell>
          <cell r="F4">
            <v>0</v>
          </cell>
          <cell r="G4">
            <v>45644</v>
          </cell>
          <cell r="H4">
            <v>0</v>
          </cell>
          <cell r="I4">
            <v>45645</v>
          </cell>
          <cell r="J4">
            <v>0</v>
          </cell>
          <cell r="K4">
            <v>45646</v>
          </cell>
          <cell r="L4">
            <v>0</v>
          </cell>
          <cell r="M4">
            <v>45647</v>
          </cell>
          <cell r="N4">
            <v>45649</v>
          </cell>
          <cell r="O4">
            <v>0</v>
          </cell>
          <cell r="P4">
            <v>45650</v>
          </cell>
          <cell r="Q4">
            <v>0</v>
          </cell>
          <cell r="R4">
            <v>45652</v>
          </cell>
          <cell r="S4">
            <v>0</v>
          </cell>
          <cell r="T4">
            <v>45653</v>
          </cell>
          <cell r="U4">
            <v>0</v>
          </cell>
          <cell r="V4">
            <v>45654</v>
          </cell>
          <cell r="W4">
            <v>45656</v>
          </cell>
          <cell r="X4">
            <v>0</v>
          </cell>
          <cell r="Y4">
            <v>45657</v>
          </cell>
          <cell r="Z4">
            <v>0</v>
          </cell>
          <cell r="AA4" t="str">
            <v>Grand Total</v>
          </cell>
        </row>
        <row r="5">
          <cell r="A5">
            <v>0</v>
          </cell>
          <cell r="B5">
            <v>0</v>
          </cell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1 </v>
          </cell>
          <cell r="O5" t="str">
            <v xml:space="preserve">SLOT 2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1 </v>
          </cell>
          <cell r="S5" t="str">
            <v xml:space="preserve">SLOT 2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1 </v>
          </cell>
          <cell r="X5" t="str">
            <v xml:space="preserve">SLOT 2 </v>
          </cell>
          <cell r="Y5" t="str">
            <v xml:space="preserve">SLOT 1 </v>
          </cell>
          <cell r="Z5" t="str">
            <v xml:space="preserve">SLOT 2 </v>
          </cell>
          <cell r="AA5">
            <v>0</v>
          </cell>
        </row>
        <row r="6">
          <cell r="A6">
            <v>90095</v>
          </cell>
          <cell r="B6" t="str">
            <v>INEXCELSIS DEO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1</v>
          </cell>
          <cell r="S6">
            <v>1</v>
          </cell>
          <cell r="T6">
            <v>0</v>
          </cell>
          <cell r="U6">
            <v>1</v>
          </cell>
          <cell r="V6">
            <v>0</v>
          </cell>
          <cell r="W6">
            <v>0</v>
          </cell>
          <cell r="X6">
            <v>1</v>
          </cell>
          <cell r="Y6">
            <v>0</v>
          </cell>
          <cell r="Z6">
            <v>0</v>
          </cell>
          <cell r="AA6">
            <v>4</v>
          </cell>
        </row>
        <row r="7">
          <cell r="A7" t="str">
            <v>A0441</v>
          </cell>
          <cell r="B7" t="str">
            <v>VIKA INDAH ENGGARWATI ZEGA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0</v>
          </cell>
          <cell r="H7">
            <v>0</v>
          </cell>
          <cell r="I7">
            <v>1</v>
          </cell>
          <cell r="J7">
            <v>1</v>
          </cell>
          <cell r="K7">
            <v>1</v>
          </cell>
          <cell r="L7">
            <v>0</v>
          </cell>
          <cell r="M7">
            <v>0</v>
          </cell>
          <cell r="N7">
            <v>1</v>
          </cell>
          <cell r="O7">
            <v>1</v>
          </cell>
          <cell r="P7">
            <v>1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1</v>
          </cell>
          <cell r="X7">
            <v>0</v>
          </cell>
          <cell r="Y7">
            <v>0</v>
          </cell>
          <cell r="Z7">
            <v>0</v>
          </cell>
          <cell r="AA7">
            <v>11</v>
          </cell>
        </row>
        <row r="8">
          <cell r="A8" t="str">
            <v>A3943</v>
          </cell>
          <cell r="B8" t="str">
            <v>ZEFANYA CHRISTLEEN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0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1</v>
          </cell>
          <cell r="T8">
            <v>0</v>
          </cell>
          <cell r="U8">
            <v>0</v>
          </cell>
          <cell r="V8">
            <v>1</v>
          </cell>
          <cell r="W8">
            <v>0</v>
          </cell>
          <cell r="X8">
            <v>0</v>
          </cell>
          <cell r="Y8">
            <v>1</v>
          </cell>
          <cell r="Z8">
            <v>1</v>
          </cell>
          <cell r="AA8">
            <v>11</v>
          </cell>
        </row>
        <row r="9">
          <cell r="A9" t="str">
            <v>A4127</v>
          </cell>
          <cell r="B9" t="str">
            <v>ILHAM SETYA DHARMAWAN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8</v>
          </cell>
        </row>
        <row r="10">
          <cell r="A10" t="str">
            <v>A4400</v>
          </cell>
          <cell r="B10" t="str">
            <v>ANITA GABRELLA</v>
          </cell>
          <cell r="C10">
            <v>0</v>
          </cell>
          <cell r="D10">
            <v>0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0</v>
          </cell>
          <cell r="N10">
            <v>1</v>
          </cell>
          <cell r="O10">
            <v>1</v>
          </cell>
          <cell r="P10">
            <v>0</v>
          </cell>
          <cell r="Q10">
            <v>0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  <cell r="AA10">
            <v>17</v>
          </cell>
        </row>
        <row r="11">
          <cell r="A11" t="str">
            <v>A4402</v>
          </cell>
          <cell r="B11" t="str">
            <v>ANTIAS AYU ROMADHANI</v>
          </cell>
          <cell r="C11">
            <v>1</v>
          </cell>
          <cell r="D11">
            <v>1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19</v>
          </cell>
        </row>
        <row r="12">
          <cell r="A12" t="str">
            <v>A4453</v>
          </cell>
          <cell r="B12" t="str">
            <v>AQIL FACHMI MEYSAL AMIR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0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18</v>
          </cell>
        </row>
        <row r="13">
          <cell r="A13" t="str">
            <v>A2744</v>
          </cell>
          <cell r="B13" t="str">
            <v>WI EL JANNAHI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1</v>
          </cell>
          <cell r="Z13">
            <v>1</v>
          </cell>
          <cell r="AA13">
            <v>4</v>
          </cell>
        </row>
        <row r="14">
          <cell r="A14" t="str">
            <v>A4457</v>
          </cell>
          <cell r="B14" t="str">
            <v>PUTRI KUSUMADEWI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19</v>
          </cell>
        </row>
        <row r="15">
          <cell r="A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0</v>
          </cell>
          <cell r="B17" t="str">
            <v>Mengetahui,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A24">
            <v>0</v>
          </cell>
          <cell r="B24" t="str">
            <v xml:space="preserve">SRI RAHAYU GUNADI 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A25">
            <v>0</v>
          </cell>
          <cell r="B25" t="str">
            <v>HC DOC HEAD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A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</row>
        <row r="29">
          <cell r="A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</row>
      </sheetData>
      <sheetData sheetId="14" refreshError="1"/>
      <sheetData sheetId="15" refreshError="1"/>
      <sheetData sheetId="16" refreshError="1">
        <row r="1">
          <cell r="A1" t="str">
            <v>PERIODE 2 DESEMBER 2024 DESIRE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</row>
        <row r="2">
          <cell r="A2" t="str">
            <v>TANGGAL 16 - 31 DESEMBER 2024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</row>
        <row r="4">
          <cell r="A4" t="str">
            <v>NPK</v>
          </cell>
          <cell r="B4" t="str">
            <v>NAMA</v>
          </cell>
          <cell r="C4" t="str">
            <v>FUNGSI</v>
          </cell>
          <cell r="D4">
            <v>45642</v>
          </cell>
          <cell r="E4">
            <v>0</v>
          </cell>
          <cell r="F4">
            <v>0</v>
          </cell>
          <cell r="G4">
            <v>45643</v>
          </cell>
          <cell r="H4">
            <v>0</v>
          </cell>
          <cell r="I4">
            <v>0</v>
          </cell>
          <cell r="J4">
            <v>45644</v>
          </cell>
          <cell r="K4">
            <v>0</v>
          </cell>
          <cell r="L4">
            <v>0</v>
          </cell>
          <cell r="M4">
            <v>45645</v>
          </cell>
          <cell r="N4">
            <v>0</v>
          </cell>
          <cell r="O4">
            <v>0</v>
          </cell>
          <cell r="P4">
            <v>45646</v>
          </cell>
          <cell r="Q4">
            <v>0</v>
          </cell>
          <cell r="R4">
            <v>0</v>
          </cell>
          <cell r="S4">
            <v>0</v>
          </cell>
          <cell r="T4">
            <v>45647</v>
          </cell>
          <cell r="U4">
            <v>0</v>
          </cell>
          <cell r="V4">
            <v>45649</v>
          </cell>
          <cell r="W4">
            <v>0</v>
          </cell>
          <cell r="X4">
            <v>0</v>
          </cell>
          <cell r="Y4">
            <v>45650</v>
          </cell>
          <cell r="Z4">
            <v>0</v>
          </cell>
          <cell r="AA4">
            <v>0</v>
          </cell>
          <cell r="AB4">
            <v>45652</v>
          </cell>
          <cell r="AC4">
            <v>0</v>
          </cell>
          <cell r="AD4">
            <v>0</v>
          </cell>
          <cell r="AE4">
            <v>45653</v>
          </cell>
          <cell r="AF4">
            <v>0</v>
          </cell>
          <cell r="AG4">
            <v>0</v>
          </cell>
          <cell r="AH4">
            <v>45654</v>
          </cell>
          <cell r="AI4">
            <v>0</v>
          </cell>
          <cell r="AJ4">
            <v>45656</v>
          </cell>
          <cell r="AK4">
            <v>0</v>
          </cell>
          <cell r="AL4">
            <v>0</v>
          </cell>
          <cell r="AM4">
            <v>45657</v>
          </cell>
          <cell r="AN4">
            <v>0</v>
          </cell>
          <cell r="AO4">
            <v>0</v>
          </cell>
          <cell r="AP4" t="str">
            <v>Grand Total</v>
          </cell>
        </row>
        <row r="5">
          <cell r="A5">
            <v>0</v>
          </cell>
          <cell r="B5">
            <v>0</v>
          </cell>
          <cell r="C5">
            <v>0</v>
          </cell>
          <cell r="D5" t="str">
            <v xml:space="preserve">SLOT 1 </v>
          </cell>
          <cell r="E5" t="str">
            <v xml:space="preserve">SLOT 2 </v>
          </cell>
          <cell r="F5" t="str">
            <v xml:space="preserve">SLOT 3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3 </v>
          </cell>
          <cell r="J5" t="str">
            <v xml:space="preserve">SLOT 1 </v>
          </cell>
          <cell r="K5" t="str">
            <v xml:space="preserve">SLOT 2 </v>
          </cell>
          <cell r="L5" t="str">
            <v xml:space="preserve">SLOT 3 </v>
          </cell>
          <cell r="M5" t="str">
            <v xml:space="preserve">SLOT 1 </v>
          </cell>
          <cell r="N5" t="str">
            <v xml:space="preserve">SLOT 2 </v>
          </cell>
          <cell r="O5" t="str">
            <v xml:space="preserve">SLOT 3 </v>
          </cell>
          <cell r="P5" t="str">
            <v xml:space="preserve">SLOT 1 </v>
          </cell>
          <cell r="Q5" t="str">
            <v xml:space="preserve">SLOT 2 </v>
          </cell>
          <cell r="R5" t="str">
            <v xml:space="preserve">SLOT 3 </v>
          </cell>
          <cell r="S5" t="str">
            <v xml:space="preserve">SLOT 3B </v>
          </cell>
          <cell r="T5" t="str">
            <v xml:space="preserve">SLOT 1 </v>
          </cell>
          <cell r="U5" t="str">
            <v xml:space="preserve">SLOT 2 </v>
          </cell>
          <cell r="V5" t="str">
            <v xml:space="preserve">SLOT 1 </v>
          </cell>
          <cell r="W5" t="str">
            <v xml:space="preserve">SLOT 2 </v>
          </cell>
          <cell r="X5" t="str">
            <v xml:space="preserve">SLOT 3 </v>
          </cell>
          <cell r="Y5" t="str">
            <v xml:space="preserve">SLOT 1 </v>
          </cell>
          <cell r="Z5" t="str">
            <v xml:space="preserve">SLOT 2 </v>
          </cell>
          <cell r="AA5" t="str">
            <v xml:space="preserve">SLOT 3 </v>
          </cell>
          <cell r="AB5" t="str">
            <v xml:space="preserve">SLOT 1 </v>
          </cell>
          <cell r="AC5" t="str">
            <v xml:space="preserve">SLOT 2 </v>
          </cell>
          <cell r="AD5" t="str">
            <v xml:space="preserve">SLOT 3 </v>
          </cell>
          <cell r="AE5" t="str">
            <v xml:space="preserve">SLOT 1 </v>
          </cell>
          <cell r="AF5" t="str">
            <v xml:space="preserve">SLOT 2 </v>
          </cell>
          <cell r="AG5" t="str">
            <v xml:space="preserve">SLOT 3 </v>
          </cell>
          <cell r="AH5" t="str">
            <v xml:space="preserve">SLOT 1 </v>
          </cell>
          <cell r="AI5" t="str">
            <v xml:space="preserve">SLOT 2 </v>
          </cell>
          <cell r="AJ5" t="str">
            <v xml:space="preserve">SLOT 1 </v>
          </cell>
          <cell r="AK5" t="str">
            <v xml:space="preserve">SLOT 2 </v>
          </cell>
          <cell r="AL5" t="str">
            <v xml:space="preserve">SLOT 3 </v>
          </cell>
          <cell r="AM5" t="str">
            <v xml:space="preserve">SLOT 1 </v>
          </cell>
          <cell r="AN5" t="str">
            <v xml:space="preserve">SLOT 2 </v>
          </cell>
          <cell r="AO5" t="str">
            <v xml:space="preserve">SLOT 3 </v>
          </cell>
          <cell r="AP5">
            <v>0</v>
          </cell>
        </row>
        <row r="6">
          <cell r="A6" t="str">
            <v>A2001</v>
          </cell>
          <cell r="B6" t="str">
            <v>M MENTARI GAGAT RAYNA</v>
          </cell>
          <cell r="C6" t="str">
            <v>SBPV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1</v>
          </cell>
          <cell r="AH6">
            <v>0</v>
          </cell>
          <cell r="AI6">
            <v>1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1</v>
          </cell>
          <cell r="AP6">
            <v>4</v>
          </cell>
        </row>
        <row r="7">
          <cell r="A7" t="str">
            <v>A2084</v>
          </cell>
          <cell r="B7" t="str">
            <v>DEWI AMIMI</v>
          </cell>
          <cell r="C7" t="str">
            <v>DESIRE</v>
          </cell>
          <cell r="D7">
            <v>0</v>
          </cell>
          <cell r="E7">
            <v>1</v>
          </cell>
          <cell r="F7">
            <v>1</v>
          </cell>
          <cell r="G7">
            <v>0</v>
          </cell>
          <cell r="H7">
            <v>1</v>
          </cell>
          <cell r="I7">
            <v>1</v>
          </cell>
          <cell r="J7">
            <v>0</v>
          </cell>
          <cell r="K7">
            <v>1</v>
          </cell>
          <cell r="L7">
            <v>1</v>
          </cell>
          <cell r="M7">
            <v>0</v>
          </cell>
          <cell r="N7">
            <v>1</v>
          </cell>
          <cell r="O7">
            <v>1</v>
          </cell>
          <cell r="P7">
            <v>0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0</v>
          </cell>
          <cell r="AI7">
            <v>0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31</v>
          </cell>
        </row>
        <row r="8">
          <cell r="A8" t="str">
            <v>A2383</v>
          </cell>
          <cell r="B8" t="str">
            <v>RYSMA NUR HIDAYAH</v>
          </cell>
          <cell r="C8" t="str">
            <v>SBPV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1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1</v>
          </cell>
        </row>
        <row r="9">
          <cell r="A9" t="str">
            <v>A4482</v>
          </cell>
          <cell r="B9" t="str">
            <v>ANISYA HUSNA</v>
          </cell>
          <cell r="C9" t="str">
            <v>DESIRE</v>
          </cell>
          <cell r="D9">
            <v>0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0</v>
          </cell>
          <cell r="J9">
            <v>1</v>
          </cell>
          <cell r="K9">
            <v>1</v>
          </cell>
          <cell r="L9">
            <v>0</v>
          </cell>
          <cell r="M9">
            <v>1</v>
          </cell>
          <cell r="N9">
            <v>1</v>
          </cell>
          <cell r="O9">
            <v>0</v>
          </cell>
          <cell r="P9">
            <v>1</v>
          </cell>
          <cell r="Q9">
            <v>1</v>
          </cell>
          <cell r="R9">
            <v>1</v>
          </cell>
          <cell r="S9">
            <v>0</v>
          </cell>
          <cell r="T9">
            <v>1</v>
          </cell>
          <cell r="U9">
            <v>0</v>
          </cell>
          <cell r="V9">
            <v>1</v>
          </cell>
          <cell r="W9">
            <v>1</v>
          </cell>
          <cell r="X9">
            <v>0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0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J9">
            <v>1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0</v>
          </cell>
          <cell r="AP9">
            <v>29</v>
          </cell>
        </row>
        <row r="10">
          <cell r="A10" t="str">
            <v>A4483</v>
          </cell>
          <cell r="B10" t="str">
            <v>CINDY MEILINDA GIRSANG</v>
          </cell>
          <cell r="C10" t="str">
            <v>DESIRE</v>
          </cell>
          <cell r="D10">
            <v>1</v>
          </cell>
          <cell r="E10">
            <v>0</v>
          </cell>
          <cell r="F10">
            <v>0</v>
          </cell>
          <cell r="G10">
            <v>1</v>
          </cell>
          <cell r="H10">
            <v>0</v>
          </cell>
          <cell r="I10">
            <v>0</v>
          </cell>
          <cell r="J10">
            <v>1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1</v>
          </cell>
          <cell r="Q10">
            <v>0</v>
          </cell>
          <cell r="R10">
            <v>0</v>
          </cell>
          <cell r="S10">
            <v>1</v>
          </cell>
          <cell r="T10">
            <v>0</v>
          </cell>
          <cell r="U10">
            <v>1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1</v>
          </cell>
          <cell r="AI10">
            <v>0</v>
          </cell>
          <cell r="AJ10">
            <v>1</v>
          </cell>
          <cell r="AK10">
            <v>1</v>
          </cell>
          <cell r="AL10">
            <v>0</v>
          </cell>
          <cell r="AM10">
            <v>1</v>
          </cell>
          <cell r="AN10">
            <v>1</v>
          </cell>
          <cell r="AO10">
            <v>0</v>
          </cell>
          <cell r="AP10">
            <v>11</v>
          </cell>
        </row>
        <row r="11">
          <cell r="A11" t="str">
            <v>A4484</v>
          </cell>
          <cell r="B11" t="str">
            <v>DESTTY YOHANA SARI</v>
          </cell>
          <cell r="C11" t="str">
            <v>DESIRE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  <cell r="Q11">
            <v>1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1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6</v>
          </cell>
        </row>
        <row r="12">
          <cell r="A12" t="str">
            <v>A4485</v>
          </cell>
          <cell r="B12" t="str">
            <v>NITA SHOFWATIN</v>
          </cell>
          <cell r="C12" t="str">
            <v>DESIRE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1</v>
          </cell>
          <cell r="S12">
            <v>0</v>
          </cell>
          <cell r="T12">
            <v>1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</v>
          </cell>
          <cell r="AA12">
            <v>0</v>
          </cell>
          <cell r="AB12">
            <v>0</v>
          </cell>
          <cell r="AC12">
            <v>1</v>
          </cell>
          <cell r="AD12">
            <v>1</v>
          </cell>
          <cell r="AE12">
            <v>0</v>
          </cell>
          <cell r="AF12">
            <v>0</v>
          </cell>
          <cell r="AG12">
            <v>0</v>
          </cell>
          <cell r="AH12">
            <v>1</v>
          </cell>
          <cell r="AI12">
            <v>0</v>
          </cell>
          <cell r="AJ12">
            <v>0</v>
          </cell>
          <cell r="AK12">
            <v>1</v>
          </cell>
          <cell r="AL12">
            <v>1</v>
          </cell>
          <cell r="AM12">
            <v>1</v>
          </cell>
          <cell r="AN12">
            <v>1</v>
          </cell>
          <cell r="AO12">
            <v>1</v>
          </cell>
          <cell r="AP12">
            <v>16</v>
          </cell>
        </row>
        <row r="13">
          <cell r="A13" t="str">
            <v>A4521</v>
          </cell>
          <cell r="B13" t="str">
            <v>CLARA DYAH CHANIFAH</v>
          </cell>
          <cell r="C13" t="str">
            <v>DESIRE</v>
          </cell>
          <cell r="D13">
            <v>1</v>
          </cell>
          <cell r="E13">
            <v>1</v>
          </cell>
          <cell r="F13">
            <v>1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1</v>
          </cell>
          <cell r="W13">
            <v>1</v>
          </cell>
          <cell r="X13">
            <v>1</v>
          </cell>
          <cell r="Y13">
            <v>0</v>
          </cell>
          <cell r="Z13">
            <v>0</v>
          </cell>
          <cell r="AA13">
            <v>0</v>
          </cell>
          <cell r="AB13">
            <v>1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1</v>
          </cell>
          <cell r="AI13">
            <v>1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1</v>
          </cell>
          <cell r="AP13">
            <v>15</v>
          </cell>
        </row>
        <row r="14">
          <cell r="A14" t="str">
            <v>A4522</v>
          </cell>
          <cell r="B14" t="str">
            <v>NILAM ADHININGSIH</v>
          </cell>
          <cell r="C14" t="str">
            <v>DESIRE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  <cell r="Q14">
            <v>0</v>
          </cell>
          <cell r="R14">
            <v>1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1</v>
          </cell>
          <cell r="X14">
            <v>1</v>
          </cell>
          <cell r="Y14">
            <v>0</v>
          </cell>
          <cell r="Z14">
            <v>0</v>
          </cell>
          <cell r="AA14">
            <v>1</v>
          </cell>
          <cell r="AB14">
            <v>0</v>
          </cell>
          <cell r="AC14">
            <v>1</v>
          </cell>
          <cell r="AD14">
            <v>1</v>
          </cell>
          <cell r="AE14">
            <v>0</v>
          </cell>
          <cell r="AF14">
            <v>1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1</v>
          </cell>
          <cell r="AL14">
            <v>1</v>
          </cell>
          <cell r="AM14">
            <v>0</v>
          </cell>
          <cell r="AN14">
            <v>1</v>
          </cell>
          <cell r="AO14">
            <v>0</v>
          </cell>
          <cell r="AP14">
            <v>17</v>
          </cell>
        </row>
        <row r="17">
          <cell r="A17">
            <v>0</v>
          </cell>
          <cell r="B17" t="str">
            <v>Mengetahui,</v>
          </cell>
        </row>
        <row r="18">
          <cell r="A18">
            <v>0</v>
          </cell>
          <cell r="B18">
            <v>0</v>
          </cell>
        </row>
        <row r="19">
          <cell r="A19">
            <v>0</v>
          </cell>
          <cell r="B19">
            <v>0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  <row r="22">
          <cell r="A22">
            <v>0</v>
          </cell>
          <cell r="B22">
            <v>0</v>
          </cell>
        </row>
        <row r="23">
          <cell r="A23">
            <v>0</v>
          </cell>
          <cell r="B23">
            <v>0</v>
          </cell>
        </row>
        <row r="24">
          <cell r="A24">
            <v>0</v>
          </cell>
          <cell r="B24" t="str">
            <v xml:space="preserve">SRI RAHAYU GUNADI </v>
          </cell>
        </row>
        <row r="25">
          <cell r="A25">
            <v>0</v>
          </cell>
          <cell r="B25" t="str">
            <v>HC DOC HEAD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A C1"/>
      <sheetName val="TEMA C2"/>
      <sheetName val="TEMA C3"/>
      <sheetName val="TEMA HAJI"/>
      <sheetName val="TEMA PD"/>
      <sheetName val="DELTA"/>
      <sheetName val="AAV"/>
      <sheetName val="RVO"/>
      <sheetName val="SBPV"/>
      <sheetName val="G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C2">
            <v>0</v>
          </cell>
          <cell r="F2">
            <v>6</v>
          </cell>
          <cell r="I2">
            <v>12</v>
          </cell>
          <cell r="L2">
            <v>18</v>
          </cell>
          <cell r="O2">
            <v>24</v>
          </cell>
          <cell r="R2">
            <v>30</v>
          </cell>
          <cell r="U2">
            <v>36</v>
          </cell>
          <cell r="X2">
            <v>42</v>
          </cell>
          <cell r="AA2">
            <v>48</v>
          </cell>
          <cell r="AD2">
            <v>54</v>
          </cell>
          <cell r="AG2">
            <v>60</v>
          </cell>
          <cell r="AJ2">
            <v>66</v>
          </cell>
        </row>
        <row r="3">
          <cell r="A3" t="str">
            <v>NPK</v>
          </cell>
          <cell r="B3" t="str">
            <v>NAMA</v>
          </cell>
          <cell r="C3" t="str">
            <v>GRADING</v>
          </cell>
          <cell r="AM3" t="str">
            <v>TOTAL SLOT</v>
          </cell>
          <cell r="AN3" t="str">
            <v>TOTAL CTC</v>
          </cell>
          <cell r="AO3" t="str">
            <v>TOTAL KEPT</v>
          </cell>
          <cell r="AP3" t="str">
            <v>CTC/SLOT</v>
          </cell>
          <cell r="AQ3" t="str">
            <v>KEPT/SLOT</v>
          </cell>
          <cell r="AR3" t="str">
            <v>GRADING CTC</v>
          </cell>
          <cell r="AS3" t="str">
            <v>GRADING KEPT</v>
          </cell>
          <cell r="AT3" t="str">
            <v>GRADING</v>
          </cell>
        </row>
        <row r="4">
          <cell r="C4" t="str">
            <v>P2 DES</v>
          </cell>
          <cell r="F4" t="str">
            <v>P1 JAN</v>
          </cell>
          <cell r="I4" t="str">
            <v>P2 JAN</v>
          </cell>
          <cell r="L4" t="str">
            <v>P1 FEB</v>
          </cell>
          <cell r="O4" t="str">
            <v>P2 FEB</v>
          </cell>
          <cell r="R4" t="str">
            <v>P1 MAR</v>
          </cell>
          <cell r="U4" t="str">
            <v>P2 MAR</v>
          </cell>
          <cell r="X4" t="str">
            <v>P1 APR</v>
          </cell>
          <cell r="AA4" t="str">
            <v>P2 APR</v>
          </cell>
          <cell r="AD4" t="str">
            <v>P1 MEI</v>
          </cell>
          <cell r="AG4" t="str">
            <v>P2 MEI</v>
          </cell>
          <cell r="AJ4" t="str">
            <v>P1 JUN</v>
          </cell>
        </row>
        <row r="5">
          <cell r="C5" t="str">
            <v>SLOT</v>
          </cell>
          <cell r="D5" t="str">
            <v>CTC</v>
          </cell>
          <cell r="E5" t="str">
            <v>KEPT</v>
          </cell>
          <cell r="F5" t="str">
            <v>SLOT</v>
          </cell>
          <cell r="G5" t="str">
            <v>CTC</v>
          </cell>
          <cell r="H5" t="str">
            <v>KEPT</v>
          </cell>
          <cell r="I5" t="str">
            <v>SLOT</v>
          </cell>
          <cell r="J5" t="str">
            <v>CTC</v>
          </cell>
          <cell r="K5" t="str">
            <v>KEPT</v>
          </cell>
          <cell r="L5" t="str">
            <v>SLOT</v>
          </cell>
          <cell r="M5" t="str">
            <v>CTC</v>
          </cell>
          <cell r="N5" t="str">
            <v>KEPT</v>
          </cell>
          <cell r="O5" t="str">
            <v>SLOT</v>
          </cell>
          <cell r="P5" t="str">
            <v>CTC</v>
          </cell>
          <cell r="Q5" t="str">
            <v>KEPT</v>
          </cell>
          <cell r="R5" t="str">
            <v>SLOT</v>
          </cell>
          <cell r="S5" t="str">
            <v>CTC</v>
          </cell>
          <cell r="T5" t="str">
            <v>KEPT</v>
          </cell>
          <cell r="U5" t="str">
            <v>SLOT</v>
          </cell>
          <cell r="V5" t="str">
            <v>CTC</v>
          </cell>
          <cell r="W5" t="str">
            <v>KEPT</v>
          </cell>
          <cell r="X5" t="str">
            <v>SLOT</v>
          </cell>
          <cell r="Y5" t="str">
            <v>CTC</v>
          </cell>
          <cell r="Z5" t="str">
            <v>KEPT</v>
          </cell>
          <cell r="AA5" t="str">
            <v>SLOT</v>
          </cell>
          <cell r="AB5" t="str">
            <v>CTC</v>
          </cell>
          <cell r="AC5" t="str">
            <v>KEPT</v>
          </cell>
          <cell r="AD5" t="str">
            <v>SLOT</v>
          </cell>
          <cell r="AE5" t="str">
            <v>CTC</v>
          </cell>
          <cell r="AF5" t="str">
            <v>KEPT</v>
          </cell>
          <cell r="AG5" t="str">
            <v>SLOT</v>
          </cell>
          <cell r="AH5" t="str">
            <v>CTC</v>
          </cell>
          <cell r="AI5" t="str">
            <v>KEPT</v>
          </cell>
          <cell r="AJ5" t="str">
            <v>SLOT</v>
          </cell>
          <cell r="AK5" t="str">
            <v>CTC</v>
          </cell>
          <cell r="AL5" t="str">
            <v>KEPT</v>
          </cell>
        </row>
        <row r="6">
          <cell r="A6">
            <v>90592</v>
          </cell>
          <cell r="B6" t="str">
            <v>Dini Shintia Putri</v>
          </cell>
          <cell r="C6">
            <v>22</v>
          </cell>
          <cell r="D6">
            <v>572</v>
          </cell>
          <cell r="E6">
            <v>114</v>
          </cell>
          <cell r="F6">
            <v>20</v>
          </cell>
          <cell r="G6">
            <v>540</v>
          </cell>
          <cell r="H6">
            <v>102</v>
          </cell>
          <cell r="I6">
            <v>21</v>
          </cell>
          <cell r="J6">
            <v>582</v>
          </cell>
          <cell r="K6">
            <v>107</v>
          </cell>
          <cell r="L6">
            <v>21</v>
          </cell>
          <cell r="M6">
            <v>576</v>
          </cell>
          <cell r="N6">
            <v>87</v>
          </cell>
          <cell r="O6">
            <v>20</v>
          </cell>
          <cell r="P6">
            <v>441</v>
          </cell>
          <cell r="Q6">
            <v>74</v>
          </cell>
          <cell r="R6">
            <v>22</v>
          </cell>
          <cell r="S6">
            <v>604</v>
          </cell>
          <cell r="T6">
            <v>94</v>
          </cell>
          <cell r="U6">
            <v>18</v>
          </cell>
          <cell r="V6">
            <v>378</v>
          </cell>
          <cell r="W6">
            <v>69</v>
          </cell>
          <cell r="X6">
            <v>17</v>
          </cell>
          <cell r="Y6">
            <v>498</v>
          </cell>
          <cell r="Z6">
            <v>78</v>
          </cell>
          <cell r="AA6">
            <v>21</v>
          </cell>
          <cell r="AB6">
            <v>578</v>
          </cell>
          <cell r="AC6">
            <v>128</v>
          </cell>
          <cell r="AD6">
            <v>20</v>
          </cell>
          <cell r="AE6">
            <v>413</v>
          </cell>
          <cell r="AF6">
            <v>91</v>
          </cell>
          <cell r="AG6">
            <v>22</v>
          </cell>
          <cell r="AH6">
            <v>432</v>
          </cell>
          <cell r="AI6">
            <v>83</v>
          </cell>
          <cell r="AJ6">
            <v>19</v>
          </cell>
          <cell r="AK6">
            <v>364</v>
          </cell>
          <cell r="AL6">
            <v>72</v>
          </cell>
          <cell r="AM6">
            <v>243</v>
          </cell>
          <cell r="AN6">
            <v>5978</v>
          </cell>
          <cell r="AO6">
            <v>1099</v>
          </cell>
          <cell r="AP6">
            <v>24.600823045267489</v>
          </cell>
          <cell r="AQ6">
            <v>4.522633744855967</v>
          </cell>
          <cell r="AR6">
            <v>1</v>
          </cell>
          <cell r="AS6">
            <v>3</v>
          </cell>
          <cell r="AT6">
            <v>3</v>
          </cell>
        </row>
        <row r="7">
          <cell r="A7">
            <v>90648</v>
          </cell>
          <cell r="B7" t="str">
            <v>Wahyu idhayati</v>
          </cell>
          <cell r="C7">
            <v>24</v>
          </cell>
          <cell r="D7">
            <v>632</v>
          </cell>
          <cell r="E7">
            <v>138</v>
          </cell>
          <cell r="F7">
            <v>20</v>
          </cell>
          <cell r="G7">
            <v>475</v>
          </cell>
          <cell r="H7">
            <v>78</v>
          </cell>
          <cell r="I7">
            <v>22</v>
          </cell>
          <cell r="J7">
            <v>548</v>
          </cell>
          <cell r="K7">
            <v>100</v>
          </cell>
          <cell r="L7">
            <v>22</v>
          </cell>
          <cell r="M7">
            <v>561</v>
          </cell>
          <cell r="N7">
            <v>83</v>
          </cell>
          <cell r="O7">
            <v>21</v>
          </cell>
          <cell r="P7">
            <v>523</v>
          </cell>
          <cell r="Q7">
            <v>86</v>
          </cell>
          <cell r="R7">
            <v>24</v>
          </cell>
          <cell r="S7">
            <v>813</v>
          </cell>
          <cell r="T7">
            <v>121</v>
          </cell>
          <cell r="U7">
            <v>20</v>
          </cell>
          <cell r="V7">
            <v>639</v>
          </cell>
          <cell r="W7">
            <v>87</v>
          </cell>
          <cell r="X7">
            <v>19</v>
          </cell>
          <cell r="Y7">
            <v>773</v>
          </cell>
          <cell r="Z7">
            <v>137</v>
          </cell>
          <cell r="AA7">
            <v>21</v>
          </cell>
          <cell r="AB7">
            <v>649</v>
          </cell>
          <cell r="AC7">
            <v>124</v>
          </cell>
          <cell r="AD7">
            <v>19</v>
          </cell>
          <cell r="AE7">
            <v>543</v>
          </cell>
          <cell r="AF7">
            <v>93</v>
          </cell>
          <cell r="AG7">
            <v>22</v>
          </cell>
          <cell r="AH7">
            <v>534</v>
          </cell>
          <cell r="AI7">
            <v>104</v>
          </cell>
          <cell r="AJ7">
            <v>19</v>
          </cell>
          <cell r="AK7">
            <v>415</v>
          </cell>
          <cell r="AL7">
            <v>64</v>
          </cell>
          <cell r="AM7">
            <v>253</v>
          </cell>
          <cell r="AN7">
            <v>7105</v>
          </cell>
          <cell r="AO7">
            <v>1215</v>
          </cell>
          <cell r="AP7">
            <v>28.083003952569172</v>
          </cell>
          <cell r="AQ7">
            <v>4.8023715415019765</v>
          </cell>
          <cell r="AR7">
            <v>2</v>
          </cell>
          <cell r="AS7">
            <v>3</v>
          </cell>
          <cell r="AT7">
            <v>3</v>
          </cell>
        </row>
        <row r="8">
          <cell r="A8">
            <v>90653</v>
          </cell>
          <cell r="B8" t="str">
            <v>Weni Saputri</v>
          </cell>
          <cell r="C8">
            <v>24</v>
          </cell>
          <cell r="D8">
            <v>489</v>
          </cell>
          <cell r="E8">
            <v>104</v>
          </cell>
          <cell r="F8">
            <v>22</v>
          </cell>
          <cell r="G8">
            <v>530</v>
          </cell>
          <cell r="H8">
            <v>86</v>
          </cell>
          <cell r="I8">
            <v>21</v>
          </cell>
          <cell r="J8">
            <v>508</v>
          </cell>
          <cell r="K8">
            <v>76</v>
          </cell>
          <cell r="L8">
            <v>23</v>
          </cell>
          <cell r="M8">
            <v>675</v>
          </cell>
          <cell r="N8">
            <v>100</v>
          </cell>
          <cell r="O8">
            <v>21</v>
          </cell>
          <cell r="P8">
            <v>516</v>
          </cell>
          <cell r="Q8">
            <v>95</v>
          </cell>
          <cell r="R8">
            <v>24</v>
          </cell>
          <cell r="S8">
            <v>595</v>
          </cell>
          <cell r="T8">
            <v>98</v>
          </cell>
          <cell r="U8">
            <v>15</v>
          </cell>
          <cell r="V8">
            <v>340</v>
          </cell>
          <cell r="W8">
            <v>68</v>
          </cell>
          <cell r="X8">
            <v>7</v>
          </cell>
          <cell r="Y8">
            <v>161</v>
          </cell>
          <cell r="Z8">
            <v>22</v>
          </cell>
          <cell r="AA8">
            <v>22</v>
          </cell>
          <cell r="AB8">
            <v>521</v>
          </cell>
          <cell r="AC8">
            <v>107</v>
          </cell>
          <cell r="AD8">
            <v>20</v>
          </cell>
          <cell r="AE8">
            <v>560</v>
          </cell>
          <cell r="AF8">
            <v>115</v>
          </cell>
          <cell r="AG8">
            <v>22</v>
          </cell>
          <cell r="AH8">
            <v>622</v>
          </cell>
          <cell r="AI8">
            <v>102</v>
          </cell>
          <cell r="AJ8">
            <v>20</v>
          </cell>
          <cell r="AK8">
            <v>581</v>
          </cell>
          <cell r="AL8">
            <v>109</v>
          </cell>
          <cell r="AM8">
            <v>241</v>
          </cell>
          <cell r="AN8">
            <v>6098</v>
          </cell>
          <cell r="AO8">
            <v>1082</v>
          </cell>
          <cell r="AP8">
            <v>25.302904564315352</v>
          </cell>
          <cell r="AQ8">
            <v>4.4896265560165975</v>
          </cell>
          <cell r="AR8">
            <v>1</v>
          </cell>
          <cell r="AS8">
            <v>2</v>
          </cell>
          <cell r="AT8">
            <v>2</v>
          </cell>
        </row>
        <row r="9">
          <cell r="A9">
            <v>90694</v>
          </cell>
          <cell r="B9" t="str">
            <v>Daus Devyana</v>
          </cell>
          <cell r="C9">
            <v>24</v>
          </cell>
          <cell r="D9">
            <v>636</v>
          </cell>
          <cell r="E9">
            <v>119</v>
          </cell>
          <cell r="F9">
            <v>22</v>
          </cell>
          <cell r="G9">
            <v>629</v>
          </cell>
          <cell r="H9">
            <v>91</v>
          </cell>
          <cell r="I9">
            <v>22</v>
          </cell>
          <cell r="J9">
            <v>594</v>
          </cell>
          <cell r="K9">
            <v>107</v>
          </cell>
          <cell r="L9">
            <v>22</v>
          </cell>
          <cell r="M9">
            <v>598</v>
          </cell>
          <cell r="N9">
            <v>89</v>
          </cell>
          <cell r="O9">
            <v>21</v>
          </cell>
          <cell r="P9">
            <v>549</v>
          </cell>
          <cell r="Q9">
            <v>107</v>
          </cell>
          <cell r="R9">
            <v>16</v>
          </cell>
          <cell r="S9">
            <v>509</v>
          </cell>
          <cell r="T9">
            <v>67</v>
          </cell>
          <cell r="U9" t="str">
            <v/>
          </cell>
          <cell r="V9">
            <v>0</v>
          </cell>
          <cell r="W9">
            <v>3</v>
          </cell>
          <cell r="X9" t="str">
            <v/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>
            <v>18</v>
          </cell>
          <cell r="AE9">
            <v>558</v>
          </cell>
          <cell r="AF9">
            <v>79</v>
          </cell>
          <cell r="AG9">
            <v>23</v>
          </cell>
          <cell r="AH9">
            <v>602</v>
          </cell>
          <cell r="AI9">
            <v>103</v>
          </cell>
          <cell r="AJ9">
            <v>20</v>
          </cell>
          <cell r="AK9">
            <v>540</v>
          </cell>
          <cell r="AL9">
            <v>69</v>
          </cell>
          <cell r="AM9">
            <v>188</v>
          </cell>
          <cell r="AN9">
            <v>5215</v>
          </cell>
          <cell r="AO9">
            <v>834</v>
          </cell>
          <cell r="AP9">
            <v>27.73936170212766</v>
          </cell>
          <cell r="AQ9">
            <v>4.4361702127659575</v>
          </cell>
          <cell r="AR9">
            <v>2</v>
          </cell>
          <cell r="AS9">
            <v>2</v>
          </cell>
          <cell r="AT9">
            <v>2</v>
          </cell>
        </row>
        <row r="10">
          <cell r="A10">
            <v>92135</v>
          </cell>
          <cell r="B10" t="str">
            <v>Ernawati Nofia Rindiani</v>
          </cell>
          <cell r="C10">
            <v>16</v>
          </cell>
          <cell r="D10">
            <v>391</v>
          </cell>
          <cell r="E10">
            <v>84</v>
          </cell>
          <cell r="F10">
            <v>22</v>
          </cell>
          <cell r="G10">
            <v>498</v>
          </cell>
          <cell r="H10">
            <v>83</v>
          </cell>
          <cell r="I10">
            <v>18</v>
          </cell>
          <cell r="J10">
            <v>507</v>
          </cell>
          <cell r="K10">
            <v>115</v>
          </cell>
          <cell r="L10">
            <v>22</v>
          </cell>
          <cell r="M10">
            <v>560</v>
          </cell>
          <cell r="N10">
            <v>81</v>
          </cell>
          <cell r="O10">
            <v>21</v>
          </cell>
          <cell r="P10">
            <v>550</v>
          </cell>
          <cell r="Q10">
            <v>110</v>
          </cell>
          <cell r="R10">
            <v>22</v>
          </cell>
          <cell r="S10">
            <v>672</v>
          </cell>
          <cell r="T10">
            <v>115</v>
          </cell>
          <cell r="U10">
            <v>21</v>
          </cell>
          <cell r="V10">
            <v>575</v>
          </cell>
          <cell r="W10">
            <v>104</v>
          </cell>
          <cell r="X10">
            <v>17</v>
          </cell>
          <cell r="Y10">
            <v>594</v>
          </cell>
          <cell r="Z10">
            <v>104</v>
          </cell>
          <cell r="AA10">
            <v>22</v>
          </cell>
          <cell r="AB10">
            <v>601</v>
          </cell>
          <cell r="AC10">
            <v>125</v>
          </cell>
          <cell r="AD10">
            <v>19</v>
          </cell>
          <cell r="AE10">
            <v>508</v>
          </cell>
          <cell r="AF10">
            <v>77</v>
          </cell>
          <cell r="AG10">
            <v>21</v>
          </cell>
          <cell r="AH10">
            <v>557</v>
          </cell>
          <cell r="AI10">
            <v>100</v>
          </cell>
          <cell r="AJ10">
            <v>18</v>
          </cell>
          <cell r="AK10">
            <v>460</v>
          </cell>
          <cell r="AL10">
            <v>79</v>
          </cell>
          <cell r="AM10">
            <v>239</v>
          </cell>
          <cell r="AN10">
            <v>6473</v>
          </cell>
          <cell r="AO10">
            <v>1177</v>
          </cell>
          <cell r="AP10">
            <v>27.0836820083682</v>
          </cell>
          <cell r="AQ10">
            <v>4.9246861924686192</v>
          </cell>
          <cell r="AR10">
            <v>2</v>
          </cell>
          <cell r="AS10">
            <v>3</v>
          </cell>
          <cell r="AT10">
            <v>3</v>
          </cell>
        </row>
        <row r="11">
          <cell r="A11">
            <v>92287</v>
          </cell>
          <cell r="B11" t="str">
            <v>Alyda Rizka Islamiyati</v>
          </cell>
          <cell r="C11">
            <v>22</v>
          </cell>
          <cell r="D11">
            <v>595</v>
          </cell>
          <cell r="E11">
            <v>127</v>
          </cell>
          <cell r="F11">
            <v>21</v>
          </cell>
          <cell r="G11">
            <v>480</v>
          </cell>
          <cell r="H11">
            <v>74</v>
          </cell>
          <cell r="I11">
            <v>21</v>
          </cell>
          <cell r="J11">
            <v>586</v>
          </cell>
          <cell r="K11">
            <v>116</v>
          </cell>
          <cell r="L11">
            <v>20</v>
          </cell>
          <cell r="M11">
            <v>472</v>
          </cell>
          <cell r="N11">
            <v>82</v>
          </cell>
          <cell r="O11">
            <v>20</v>
          </cell>
          <cell r="P11">
            <v>448</v>
          </cell>
          <cell r="Q11">
            <v>91</v>
          </cell>
          <cell r="R11">
            <v>24</v>
          </cell>
          <cell r="S11">
            <v>589</v>
          </cell>
          <cell r="T11">
            <v>87</v>
          </cell>
          <cell r="U11">
            <v>19</v>
          </cell>
          <cell r="V11">
            <v>465</v>
          </cell>
          <cell r="W11">
            <v>80</v>
          </cell>
          <cell r="X11">
            <v>19</v>
          </cell>
          <cell r="Y11">
            <v>616</v>
          </cell>
          <cell r="Z11">
            <v>96</v>
          </cell>
          <cell r="AA11">
            <v>21</v>
          </cell>
          <cell r="AB11">
            <v>584</v>
          </cell>
          <cell r="AC11">
            <v>122</v>
          </cell>
          <cell r="AD11">
            <v>20</v>
          </cell>
          <cell r="AE11">
            <v>572</v>
          </cell>
          <cell r="AF11">
            <v>112</v>
          </cell>
          <cell r="AG11">
            <v>21</v>
          </cell>
          <cell r="AH11">
            <v>608</v>
          </cell>
          <cell r="AI11">
            <v>107</v>
          </cell>
          <cell r="AJ11">
            <v>19</v>
          </cell>
          <cell r="AK11">
            <v>504</v>
          </cell>
          <cell r="AL11">
            <v>88</v>
          </cell>
          <cell r="AM11">
            <v>247</v>
          </cell>
          <cell r="AN11">
            <v>6519</v>
          </cell>
          <cell r="AO11">
            <v>1182</v>
          </cell>
          <cell r="AP11">
            <v>26.392712550607289</v>
          </cell>
          <cell r="AQ11">
            <v>4.7854251012145745</v>
          </cell>
          <cell r="AR11">
            <v>2</v>
          </cell>
          <cell r="AS11">
            <v>3</v>
          </cell>
          <cell r="AT11">
            <v>3</v>
          </cell>
        </row>
        <row r="12">
          <cell r="A12">
            <v>92438</v>
          </cell>
          <cell r="B12" t="str">
            <v>Muftia Ariani Lesmana</v>
          </cell>
          <cell r="C12" t="str">
            <v/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/>
          </cell>
          <cell r="K12" t="str">
            <v/>
          </cell>
          <cell r="L12" t="str">
            <v/>
          </cell>
          <cell r="M12" t="str">
            <v/>
          </cell>
          <cell r="N12" t="str">
            <v/>
          </cell>
          <cell r="O12" t="str">
            <v/>
          </cell>
          <cell r="P12" t="str">
            <v/>
          </cell>
          <cell r="Q12" t="str">
            <v/>
          </cell>
          <cell r="R12">
            <v>15</v>
          </cell>
          <cell r="S12">
            <v>354</v>
          </cell>
          <cell r="T12">
            <v>72</v>
          </cell>
          <cell r="U12">
            <v>16</v>
          </cell>
          <cell r="V12">
            <v>395</v>
          </cell>
          <cell r="W12">
            <v>83</v>
          </cell>
          <cell r="X12">
            <v>19</v>
          </cell>
          <cell r="Y12">
            <v>530</v>
          </cell>
          <cell r="Z12">
            <v>94</v>
          </cell>
          <cell r="AA12">
            <v>20</v>
          </cell>
          <cell r="AB12">
            <v>512</v>
          </cell>
          <cell r="AC12">
            <v>116</v>
          </cell>
          <cell r="AD12">
            <v>16</v>
          </cell>
          <cell r="AE12">
            <v>541</v>
          </cell>
          <cell r="AF12">
            <v>86</v>
          </cell>
          <cell r="AG12">
            <v>19</v>
          </cell>
          <cell r="AH12">
            <v>550</v>
          </cell>
          <cell r="AI12">
            <v>98</v>
          </cell>
          <cell r="AJ12">
            <v>18</v>
          </cell>
          <cell r="AK12">
            <v>512</v>
          </cell>
          <cell r="AL12">
            <v>74</v>
          </cell>
          <cell r="AM12">
            <v>123</v>
          </cell>
          <cell r="AN12">
            <v>3394</v>
          </cell>
          <cell r="AO12">
            <v>623</v>
          </cell>
          <cell r="AP12">
            <v>27.59349593495935</v>
          </cell>
          <cell r="AQ12">
            <v>5.0650406504065044</v>
          </cell>
          <cell r="AR12">
            <v>2</v>
          </cell>
          <cell r="AS12">
            <v>3</v>
          </cell>
          <cell r="AT12">
            <v>3</v>
          </cell>
        </row>
        <row r="13">
          <cell r="A13">
            <v>92485</v>
          </cell>
          <cell r="B13" t="str">
            <v>Yulisa Eri Arvidayani</v>
          </cell>
          <cell r="C13">
            <v>21</v>
          </cell>
          <cell r="D13">
            <v>539</v>
          </cell>
          <cell r="E13">
            <v>115</v>
          </cell>
          <cell r="F13">
            <v>17</v>
          </cell>
          <cell r="G13">
            <v>430</v>
          </cell>
          <cell r="H13">
            <v>65</v>
          </cell>
          <cell r="I13">
            <v>15</v>
          </cell>
          <cell r="J13">
            <v>400</v>
          </cell>
          <cell r="K13">
            <v>76</v>
          </cell>
          <cell r="L13">
            <v>17</v>
          </cell>
          <cell r="M13">
            <v>494</v>
          </cell>
          <cell r="N13">
            <v>71</v>
          </cell>
          <cell r="O13">
            <v>15</v>
          </cell>
          <cell r="P13">
            <v>424</v>
          </cell>
          <cell r="Q13">
            <v>82</v>
          </cell>
          <cell r="R13">
            <v>20</v>
          </cell>
          <cell r="S13">
            <v>682</v>
          </cell>
          <cell r="T13">
            <v>103</v>
          </cell>
          <cell r="U13">
            <v>18</v>
          </cell>
          <cell r="V13">
            <v>548</v>
          </cell>
          <cell r="W13">
            <v>92</v>
          </cell>
          <cell r="X13">
            <v>18</v>
          </cell>
          <cell r="Y13">
            <v>675</v>
          </cell>
          <cell r="Z13">
            <v>110</v>
          </cell>
          <cell r="AA13">
            <v>16</v>
          </cell>
          <cell r="AB13">
            <v>497</v>
          </cell>
          <cell r="AC13">
            <v>104</v>
          </cell>
          <cell r="AD13">
            <v>15</v>
          </cell>
          <cell r="AE13">
            <v>398</v>
          </cell>
          <cell r="AF13">
            <v>65</v>
          </cell>
          <cell r="AG13">
            <v>15</v>
          </cell>
          <cell r="AH13">
            <v>384</v>
          </cell>
          <cell r="AI13">
            <v>92</v>
          </cell>
          <cell r="AJ13">
            <v>9</v>
          </cell>
          <cell r="AK13">
            <v>205</v>
          </cell>
          <cell r="AL13">
            <v>29</v>
          </cell>
          <cell r="AM13">
            <v>196</v>
          </cell>
          <cell r="AN13">
            <v>5676</v>
          </cell>
          <cell r="AO13">
            <v>1004</v>
          </cell>
          <cell r="AP13">
            <v>28.959183673469386</v>
          </cell>
          <cell r="AQ13">
            <v>5.1224489795918364</v>
          </cell>
          <cell r="AR13">
            <v>2</v>
          </cell>
          <cell r="AS13">
            <v>3</v>
          </cell>
          <cell r="AT13">
            <v>3</v>
          </cell>
        </row>
        <row r="14">
          <cell r="A14">
            <v>92504</v>
          </cell>
          <cell r="B14" t="str">
            <v>Artika Yunita Ardi</v>
          </cell>
          <cell r="C14">
            <v>23</v>
          </cell>
          <cell r="D14">
            <v>691</v>
          </cell>
          <cell r="E14">
            <v>123</v>
          </cell>
          <cell r="F14">
            <v>22</v>
          </cell>
          <cell r="G14">
            <v>534</v>
          </cell>
          <cell r="H14">
            <v>91</v>
          </cell>
          <cell r="I14">
            <v>20</v>
          </cell>
          <cell r="J14">
            <v>574</v>
          </cell>
          <cell r="K14">
            <v>103</v>
          </cell>
          <cell r="L14">
            <v>18</v>
          </cell>
          <cell r="M14">
            <v>436</v>
          </cell>
          <cell r="N14">
            <v>75</v>
          </cell>
          <cell r="O14">
            <v>20</v>
          </cell>
          <cell r="P14">
            <v>528</v>
          </cell>
          <cell r="Q14">
            <v>94</v>
          </cell>
          <cell r="R14">
            <v>19</v>
          </cell>
          <cell r="S14">
            <v>572</v>
          </cell>
          <cell r="T14">
            <v>96</v>
          </cell>
          <cell r="U14">
            <v>4</v>
          </cell>
          <cell r="V14">
            <v>108</v>
          </cell>
          <cell r="W14">
            <v>17</v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>
            <v>20</v>
          </cell>
          <cell r="AE14">
            <v>594</v>
          </cell>
          <cell r="AF14">
            <v>111</v>
          </cell>
          <cell r="AG14">
            <v>23</v>
          </cell>
          <cell r="AH14">
            <v>697</v>
          </cell>
          <cell r="AI14">
            <v>120</v>
          </cell>
          <cell r="AJ14">
            <v>20</v>
          </cell>
          <cell r="AK14">
            <v>543</v>
          </cell>
          <cell r="AL14">
            <v>87</v>
          </cell>
          <cell r="AM14">
            <v>189</v>
          </cell>
          <cell r="AN14">
            <v>5277</v>
          </cell>
          <cell r="AO14">
            <v>917</v>
          </cell>
          <cell r="AP14">
            <v>27.920634920634921</v>
          </cell>
          <cell r="AQ14">
            <v>4.8518518518518521</v>
          </cell>
          <cell r="AR14">
            <v>2</v>
          </cell>
          <cell r="AS14">
            <v>3</v>
          </cell>
          <cell r="AT14">
            <v>3</v>
          </cell>
        </row>
        <row r="15">
          <cell r="A15">
            <v>92539</v>
          </cell>
          <cell r="B15" t="str">
            <v>Rosiana</v>
          </cell>
          <cell r="C15">
            <v>24</v>
          </cell>
          <cell r="D15">
            <v>682</v>
          </cell>
          <cell r="E15">
            <v>135</v>
          </cell>
          <cell r="F15">
            <v>22</v>
          </cell>
          <cell r="G15">
            <v>539</v>
          </cell>
          <cell r="H15">
            <v>77</v>
          </cell>
          <cell r="I15">
            <v>22</v>
          </cell>
          <cell r="J15">
            <v>617</v>
          </cell>
          <cell r="K15">
            <v>133</v>
          </cell>
          <cell r="L15">
            <v>23</v>
          </cell>
          <cell r="M15">
            <v>495</v>
          </cell>
          <cell r="N15">
            <v>83</v>
          </cell>
          <cell r="O15">
            <v>21</v>
          </cell>
          <cell r="P15">
            <v>502</v>
          </cell>
          <cell r="Q15">
            <v>101</v>
          </cell>
          <cell r="R15">
            <v>23</v>
          </cell>
          <cell r="S15">
            <v>629</v>
          </cell>
          <cell r="T15">
            <v>81</v>
          </cell>
          <cell r="U15">
            <v>21</v>
          </cell>
          <cell r="V15">
            <v>489</v>
          </cell>
          <cell r="W15">
            <v>118</v>
          </cell>
          <cell r="X15">
            <v>19</v>
          </cell>
          <cell r="Y15">
            <v>654</v>
          </cell>
          <cell r="Z15">
            <v>105</v>
          </cell>
          <cell r="AA15">
            <v>22</v>
          </cell>
          <cell r="AB15">
            <v>638</v>
          </cell>
          <cell r="AC15">
            <v>124</v>
          </cell>
          <cell r="AD15">
            <v>20</v>
          </cell>
          <cell r="AE15">
            <v>584</v>
          </cell>
          <cell r="AF15">
            <v>92</v>
          </cell>
          <cell r="AG15">
            <v>23</v>
          </cell>
          <cell r="AH15">
            <v>619</v>
          </cell>
          <cell r="AI15">
            <v>120</v>
          </cell>
          <cell r="AJ15">
            <v>18</v>
          </cell>
          <cell r="AK15">
            <v>559</v>
          </cell>
          <cell r="AL15">
            <v>82</v>
          </cell>
          <cell r="AM15">
            <v>258</v>
          </cell>
          <cell r="AN15">
            <v>7007</v>
          </cell>
          <cell r="AO15">
            <v>1251</v>
          </cell>
          <cell r="AP15">
            <v>27.15891472868217</v>
          </cell>
          <cell r="AQ15">
            <v>4.8488372093023253</v>
          </cell>
          <cell r="AR15">
            <v>2</v>
          </cell>
          <cell r="AS15">
            <v>3</v>
          </cell>
          <cell r="AT15">
            <v>3</v>
          </cell>
        </row>
        <row r="16">
          <cell r="A16">
            <v>92622</v>
          </cell>
          <cell r="B16" t="str">
            <v>AYU SUCI NUGROYANTI</v>
          </cell>
          <cell r="C16">
            <v>23</v>
          </cell>
          <cell r="D16">
            <v>645</v>
          </cell>
          <cell r="E16">
            <v>123</v>
          </cell>
          <cell r="F16">
            <v>22</v>
          </cell>
          <cell r="G16">
            <v>771</v>
          </cell>
          <cell r="H16">
            <v>130</v>
          </cell>
          <cell r="I16">
            <v>21</v>
          </cell>
          <cell r="J16">
            <v>776</v>
          </cell>
          <cell r="K16">
            <v>143</v>
          </cell>
          <cell r="L16">
            <v>22</v>
          </cell>
          <cell r="M16">
            <v>715</v>
          </cell>
          <cell r="N16">
            <v>119</v>
          </cell>
          <cell r="O16">
            <v>21</v>
          </cell>
          <cell r="P16">
            <v>653</v>
          </cell>
          <cell r="Q16">
            <v>106</v>
          </cell>
          <cell r="R16">
            <v>22</v>
          </cell>
          <cell r="S16">
            <v>689</v>
          </cell>
          <cell r="T16">
            <v>109</v>
          </cell>
          <cell r="U16">
            <v>20</v>
          </cell>
          <cell r="V16">
            <v>605</v>
          </cell>
          <cell r="W16">
            <v>93</v>
          </cell>
          <cell r="X16">
            <v>18</v>
          </cell>
          <cell r="Y16">
            <v>650</v>
          </cell>
          <cell r="Z16">
            <v>106</v>
          </cell>
          <cell r="AA16">
            <v>4</v>
          </cell>
          <cell r="AB16">
            <v>88</v>
          </cell>
          <cell r="AC16">
            <v>12</v>
          </cell>
          <cell r="AD16">
            <v>18</v>
          </cell>
          <cell r="AE16">
            <v>597</v>
          </cell>
          <cell r="AF16">
            <v>98</v>
          </cell>
          <cell r="AG16">
            <v>15</v>
          </cell>
          <cell r="AH16">
            <v>504</v>
          </cell>
          <cell r="AI16">
            <v>92</v>
          </cell>
          <cell r="AJ16">
            <v>0</v>
          </cell>
          <cell r="AK16" t="str">
            <v/>
          </cell>
          <cell r="AL16" t="str">
            <v/>
          </cell>
          <cell r="AM16">
            <v>206</v>
          </cell>
          <cell r="AN16">
            <v>6693</v>
          </cell>
          <cell r="AO16">
            <v>1131</v>
          </cell>
          <cell r="AP16">
            <v>32.490291262135919</v>
          </cell>
          <cell r="AQ16">
            <v>5.4902912621359219</v>
          </cell>
          <cell r="AR16">
            <v>2</v>
          </cell>
          <cell r="AS16">
            <v>3</v>
          </cell>
          <cell r="AT16">
            <v>3</v>
          </cell>
        </row>
        <row r="17">
          <cell r="A17">
            <v>92642</v>
          </cell>
          <cell r="B17" t="str">
            <v>Prahesti Kusumaningrum</v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>
            <v>4</v>
          </cell>
          <cell r="AH17">
            <v>69</v>
          </cell>
          <cell r="AI17">
            <v>21</v>
          </cell>
          <cell r="AJ17">
            <v>8</v>
          </cell>
          <cell r="AK17">
            <v>128</v>
          </cell>
          <cell r="AL17">
            <v>37</v>
          </cell>
          <cell r="AM17">
            <v>12</v>
          </cell>
          <cell r="AN17">
            <v>197</v>
          </cell>
          <cell r="AO17">
            <v>58</v>
          </cell>
          <cell r="AP17">
            <v>16.416666666666668</v>
          </cell>
          <cell r="AQ17">
            <v>4.833333333333333</v>
          </cell>
          <cell r="AR17">
            <v>0</v>
          </cell>
          <cell r="AS17">
            <v>3</v>
          </cell>
          <cell r="AT17">
            <v>3</v>
          </cell>
        </row>
        <row r="18">
          <cell r="A18">
            <v>92669</v>
          </cell>
          <cell r="B18" t="str">
            <v>Apik Kusuma Ayu</v>
          </cell>
          <cell r="C18">
            <v>23</v>
          </cell>
          <cell r="D18">
            <v>647</v>
          </cell>
          <cell r="E18">
            <v>135</v>
          </cell>
          <cell r="F18">
            <v>22</v>
          </cell>
          <cell r="G18">
            <v>524</v>
          </cell>
          <cell r="H18">
            <v>82</v>
          </cell>
          <cell r="I18">
            <v>21</v>
          </cell>
          <cell r="J18">
            <v>608</v>
          </cell>
          <cell r="K18">
            <v>120</v>
          </cell>
          <cell r="L18">
            <v>22</v>
          </cell>
          <cell r="M18">
            <v>521</v>
          </cell>
          <cell r="N18">
            <v>96</v>
          </cell>
          <cell r="O18">
            <v>20</v>
          </cell>
          <cell r="P18">
            <v>491</v>
          </cell>
          <cell r="Q18">
            <v>106</v>
          </cell>
          <cell r="R18">
            <v>22</v>
          </cell>
          <cell r="S18">
            <v>776</v>
          </cell>
          <cell r="T18">
            <v>124</v>
          </cell>
          <cell r="U18">
            <v>21</v>
          </cell>
          <cell r="V18">
            <v>624</v>
          </cell>
          <cell r="W18">
            <v>109</v>
          </cell>
          <cell r="X18">
            <v>19</v>
          </cell>
          <cell r="Y18">
            <v>817</v>
          </cell>
          <cell r="Z18">
            <v>117</v>
          </cell>
          <cell r="AA18">
            <v>22</v>
          </cell>
          <cell r="AB18">
            <v>722</v>
          </cell>
          <cell r="AC18">
            <v>109</v>
          </cell>
          <cell r="AD18">
            <v>19</v>
          </cell>
          <cell r="AE18">
            <v>562</v>
          </cell>
          <cell r="AF18">
            <v>106</v>
          </cell>
          <cell r="AG18">
            <v>21</v>
          </cell>
          <cell r="AH18">
            <v>583</v>
          </cell>
          <cell r="AI18">
            <v>120</v>
          </cell>
          <cell r="AJ18">
            <v>20</v>
          </cell>
          <cell r="AK18">
            <v>508</v>
          </cell>
          <cell r="AL18">
            <v>106</v>
          </cell>
          <cell r="AM18">
            <v>252</v>
          </cell>
          <cell r="AN18">
            <v>7383</v>
          </cell>
          <cell r="AO18">
            <v>1330</v>
          </cell>
          <cell r="AP18">
            <v>29.297619047619047</v>
          </cell>
          <cell r="AQ18">
            <v>5.2777777777777777</v>
          </cell>
          <cell r="AR18">
            <v>2</v>
          </cell>
          <cell r="AS18">
            <v>3</v>
          </cell>
          <cell r="AT18">
            <v>3</v>
          </cell>
        </row>
        <row r="19">
          <cell r="A19">
            <v>92715</v>
          </cell>
          <cell r="B19" t="str">
            <v>HESTI WAHYU PRATIWI</v>
          </cell>
          <cell r="C19">
            <v>21</v>
          </cell>
          <cell r="D19">
            <v>530</v>
          </cell>
          <cell r="E19">
            <v>85</v>
          </cell>
          <cell r="F19">
            <v>21</v>
          </cell>
          <cell r="G19">
            <v>649</v>
          </cell>
          <cell r="H19">
            <v>75</v>
          </cell>
          <cell r="I19">
            <v>21</v>
          </cell>
          <cell r="J19">
            <v>621</v>
          </cell>
          <cell r="K19">
            <v>107</v>
          </cell>
          <cell r="L19">
            <v>21</v>
          </cell>
          <cell r="M19">
            <v>501</v>
          </cell>
          <cell r="N19">
            <v>64</v>
          </cell>
          <cell r="O19">
            <v>20</v>
          </cell>
          <cell r="P19">
            <v>501</v>
          </cell>
          <cell r="Q19">
            <v>90</v>
          </cell>
          <cell r="R19">
            <v>23</v>
          </cell>
          <cell r="S19">
            <v>628</v>
          </cell>
          <cell r="T19">
            <v>94</v>
          </cell>
          <cell r="U19">
            <v>21</v>
          </cell>
          <cell r="V19">
            <v>537</v>
          </cell>
          <cell r="W19">
            <v>94</v>
          </cell>
          <cell r="X19">
            <v>19</v>
          </cell>
          <cell r="Y19">
            <v>666</v>
          </cell>
          <cell r="Z19">
            <v>110</v>
          </cell>
          <cell r="AA19">
            <v>20</v>
          </cell>
          <cell r="AB19">
            <v>514</v>
          </cell>
          <cell r="AC19">
            <v>104</v>
          </cell>
          <cell r="AD19">
            <v>20</v>
          </cell>
          <cell r="AE19">
            <v>562</v>
          </cell>
          <cell r="AF19">
            <v>92</v>
          </cell>
          <cell r="AG19">
            <v>22</v>
          </cell>
          <cell r="AH19">
            <v>639</v>
          </cell>
          <cell r="AI19">
            <v>118</v>
          </cell>
          <cell r="AJ19">
            <v>20</v>
          </cell>
          <cell r="AK19">
            <v>564</v>
          </cell>
          <cell r="AL19">
            <v>72</v>
          </cell>
          <cell r="AM19">
            <v>249</v>
          </cell>
          <cell r="AN19">
            <v>6912</v>
          </cell>
          <cell r="AO19">
            <v>1105</v>
          </cell>
          <cell r="AP19">
            <v>27.759036144578314</v>
          </cell>
          <cell r="AQ19">
            <v>4.4377510040160644</v>
          </cell>
          <cell r="AR19">
            <v>2</v>
          </cell>
          <cell r="AS19">
            <v>2</v>
          </cell>
          <cell r="AT19">
            <v>2</v>
          </cell>
        </row>
        <row r="20">
          <cell r="A20" t="str">
            <v>A0064</v>
          </cell>
          <cell r="B20" t="str">
            <v>Eko Septiardi</v>
          </cell>
          <cell r="C20">
            <v>15</v>
          </cell>
          <cell r="D20">
            <v>364</v>
          </cell>
          <cell r="E20">
            <v>60</v>
          </cell>
          <cell r="F20">
            <v>10</v>
          </cell>
          <cell r="G20">
            <v>157</v>
          </cell>
          <cell r="H20">
            <v>39</v>
          </cell>
          <cell r="I20">
            <v>8</v>
          </cell>
          <cell r="J20">
            <v>163</v>
          </cell>
          <cell r="K20">
            <v>25</v>
          </cell>
          <cell r="L20">
            <v>16</v>
          </cell>
          <cell r="M20">
            <v>280</v>
          </cell>
          <cell r="N20">
            <v>55</v>
          </cell>
          <cell r="O20">
            <v>2</v>
          </cell>
          <cell r="P20">
            <v>37</v>
          </cell>
          <cell r="Q20">
            <v>13</v>
          </cell>
          <cell r="R20">
            <v>14</v>
          </cell>
          <cell r="S20">
            <v>279</v>
          </cell>
          <cell r="T20">
            <v>45</v>
          </cell>
          <cell r="U20">
            <v>8</v>
          </cell>
          <cell r="V20">
            <v>124</v>
          </cell>
          <cell r="W20">
            <v>22</v>
          </cell>
          <cell r="X20">
            <v>11</v>
          </cell>
          <cell r="Y20">
            <v>281</v>
          </cell>
          <cell r="Z20">
            <v>52</v>
          </cell>
          <cell r="AA20">
            <v>15</v>
          </cell>
          <cell r="AB20">
            <v>339</v>
          </cell>
          <cell r="AC20">
            <v>65</v>
          </cell>
          <cell r="AD20">
            <v>15</v>
          </cell>
          <cell r="AE20">
            <v>299</v>
          </cell>
          <cell r="AF20">
            <v>51</v>
          </cell>
          <cell r="AG20">
            <v>11</v>
          </cell>
          <cell r="AH20">
            <v>203</v>
          </cell>
          <cell r="AI20">
            <v>48</v>
          </cell>
          <cell r="AJ20">
            <v>10</v>
          </cell>
          <cell r="AK20">
            <v>146</v>
          </cell>
          <cell r="AL20">
            <v>29</v>
          </cell>
          <cell r="AM20">
            <v>135</v>
          </cell>
          <cell r="AN20">
            <v>2672</v>
          </cell>
          <cell r="AO20">
            <v>504</v>
          </cell>
          <cell r="AP20">
            <v>19.792592592592591</v>
          </cell>
          <cell r="AQ20">
            <v>3.7333333333333334</v>
          </cell>
          <cell r="AR20">
            <v>1</v>
          </cell>
          <cell r="AS20">
            <v>2</v>
          </cell>
          <cell r="AT20">
            <v>2</v>
          </cell>
        </row>
        <row r="21">
          <cell r="A21" t="str">
            <v>A0192</v>
          </cell>
          <cell r="B21" t="str">
            <v>Agnes Haudi Suryantika</v>
          </cell>
          <cell r="C21">
            <v>22</v>
          </cell>
          <cell r="D21">
            <v>573</v>
          </cell>
          <cell r="E21">
            <v>127</v>
          </cell>
          <cell r="F21">
            <v>21</v>
          </cell>
          <cell r="G21">
            <v>576</v>
          </cell>
          <cell r="H21">
            <v>100</v>
          </cell>
          <cell r="I21">
            <v>22</v>
          </cell>
          <cell r="J21">
            <v>625</v>
          </cell>
          <cell r="K21">
            <v>103</v>
          </cell>
          <cell r="L21">
            <v>22</v>
          </cell>
          <cell r="M21">
            <v>571</v>
          </cell>
          <cell r="N21">
            <v>88</v>
          </cell>
          <cell r="O21">
            <v>20</v>
          </cell>
          <cell r="P21">
            <v>587</v>
          </cell>
          <cell r="Q21">
            <v>103</v>
          </cell>
          <cell r="R21">
            <v>24</v>
          </cell>
          <cell r="S21">
            <v>877</v>
          </cell>
          <cell r="T21">
            <v>144</v>
          </cell>
          <cell r="U21">
            <v>20</v>
          </cell>
          <cell r="V21">
            <v>559</v>
          </cell>
          <cell r="W21">
            <v>122</v>
          </cell>
          <cell r="X21">
            <v>19</v>
          </cell>
          <cell r="Y21">
            <v>715</v>
          </cell>
          <cell r="Z21">
            <v>124</v>
          </cell>
          <cell r="AA21">
            <v>22</v>
          </cell>
          <cell r="AB21">
            <v>723</v>
          </cell>
          <cell r="AC21">
            <v>133</v>
          </cell>
          <cell r="AD21">
            <v>20</v>
          </cell>
          <cell r="AE21">
            <v>585</v>
          </cell>
          <cell r="AF21">
            <v>95</v>
          </cell>
          <cell r="AG21">
            <v>23</v>
          </cell>
          <cell r="AH21">
            <v>625</v>
          </cell>
          <cell r="AI21">
            <v>120</v>
          </cell>
          <cell r="AJ21">
            <v>20</v>
          </cell>
          <cell r="AK21">
            <v>526</v>
          </cell>
          <cell r="AL21">
            <v>75</v>
          </cell>
          <cell r="AM21">
            <v>255</v>
          </cell>
          <cell r="AN21">
            <v>7542</v>
          </cell>
          <cell r="AO21">
            <v>1334</v>
          </cell>
          <cell r="AP21">
            <v>29.576470588235296</v>
          </cell>
          <cell r="AQ21">
            <v>5.2313725490196079</v>
          </cell>
          <cell r="AR21">
            <v>2</v>
          </cell>
          <cell r="AS21">
            <v>3</v>
          </cell>
          <cell r="AT21">
            <v>3</v>
          </cell>
        </row>
        <row r="22">
          <cell r="A22" t="str">
            <v>A0225</v>
          </cell>
          <cell r="B22" t="str">
            <v>Rizal Saputra</v>
          </cell>
          <cell r="C22">
            <v>22</v>
          </cell>
          <cell r="D22">
            <v>596</v>
          </cell>
          <cell r="E22">
            <v>105</v>
          </cell>
          <cell r="F22">
            <v>22</v>
          </cell>
          <cell r="G22">
            <v>514</v>
          </cell>
          <cell r="H22">
            <v>83</v>
          </cell>
          <cell r="I22">
            <v>22</v>
          </cell>
          <cell r="J22">
            <v>512</v>
          </cell>
          <cell r="K22">
            <v>111</v>
          </cell>
          <cell r="L22">
            <v>23</v>
          </cell>
          <cell r="M22">
            <v>500</v>
          </cell>
          <cell r="N22">
            <v>70</v>
          </cell>
          <cell r="O22">
            <v>21</v>
          </cell>
          <cell r="P22">
            <v>471</v>
          </cell>
          <cell r="Q22">
            <v>95</v>
          </cell>
          <cell r="R22">
            <v>23</v>
          </cell>
          <cell r="S22">
            <v>753</v>
          </cell>
          <cell r="T22">
            <v>101</v>
          </cell>
          <cell r="U22">
            <v>21</v>
          </cell>
          <cell r="V22">
            <v>533</v>
          </cell>
          <cell r="W22">
            <v>100</v>
          </cell>
          <cell r="X22">
            <v>17</v>
          </cell>
          <cell r="Y22">
            <v>633</v>
          </cell>
          <cell r="Z22">
            <v>99</v>
          </cell>
          <cell r="AA22">
            <v>13</v>
          </cell>
          <cell r="AB22">
            <v>396</v>
          </cell>
          <cell r="AC22">
            <v>81</v>
          </cell>
          <cell r="AD22">
            <v>15</v>
          </cell>
          <cell r="AE22">
            <v>389</v>
          </cell>
          <cell r="AF22">
            <v>63</v>
          </cell>
          <cell r="AG22">
            <v>5</v>
          </cell>
          <cell r="AH22">
            <v>109</v>
          </cell>
          <cell r="AI22">
            <v>22</v>
          </cell>
          <cell r="AJ22">
            <v>15</v>
          </cell>
          <cell r="AK22">
            <v>345</v>
          </cell>
          <cell r="AL22">
            <v>76</v>
          </cell>
          <cell r="AM22">
            <v>219</v>
          </cell>
          <cell r="AN22">
            <v>5751</v>
          </cell>
          <cell r="AO22">
            <v>1006</v>
          </cell>
          <cell r="AP22">
            <v>26.260273972602739</v>
          </cell>
          <cell r="AQ22">
            <v>4.5936073059360734</v>
          </cell>
          <cell r="AR22">
            <v>2</v>
          </cell>
          <cell r="AS22">
            <v>3</v>
          </cell>
          <cell r="AT22">
            <v>3</v>
          </cell>
        </row>
        <row r="23">
          <cell r="A23" t="str">
            <v>A0261</v>
          </cell>
          <cell r="B23" t="str">
            <v>Chelsi Ananda</v>
          </cell>
          <cell r="C23">
            <v>23</v>
          </cell>
          <cell r="D23">
            <v>551</v>
          </cell>
          <cell r="E23">
            <v>121</v>
          </cell>
          <cell r="F23">
            <v>22</v>
          </cell>
          <cell r="G23">
            <v>523</v>
          </cell>
          <cell r="H23">
            <v>84</v>
          </cell>
          <cell r="I23">
            <v>22</v>
          </cell>
          <cell r="J23">
            <v>596</v>
          </cell>
          <cell r="K23">
            <v>121</v>
          </cell>
          <cell r="L23">
            <v>23</v>
          </cell>
          <cell r="M23">
            <v>560</v>
          </cell>
          <cell r="N23">
            <v>99</v>
          </cell>
          <cell r="O23">
            <v>20</v>
          </cell>
          <cell r="P23">
            <v>507</v>
          </cell>
          <cell r="Q23">
            <v>107</v>
          </cell>
          <cell r="R23">
            <v>22</v>
          </cell>
          <cell r="S23">
            <v>690</v>
          </cell>
          <cell r="T23">
            <v>116</v>
          </cell>
          <cell r="U23">
            <v>20</v>
          </cell>
          <cell r="V23">
            <v>540</v>
          </cell>
          <cell r="W23">
            <v>118</v>
          </cell>
          <cell r="X23">
            <v>19</v>
          </cell>
          <cell r="Y23">
            <v>789</v>
          </cell>
          <cell r="Z23">
            <v>111</v>
          </cell>
          <cell r="AA23">
            <v>22</v>
          </cell>
          <cell r="AB23">
            <v>676</v>
          </cell>
          <cell r="AC23">
            <v>121</v>
          </cell>
          <cell r="AD23">
            <v>20</v>
          </cell>
          <cell r="AE23">
            <v>534</v>
          </cell>
          <cell r="AF23">
            <v>88</v>
          </cell>
          <cell r="AG23">
            <v>21</v>
          </cell>
          <cell r="AH23">
            <v>581</v>
          </cell>
          <cell r="AI23">
            <v>110</v>
          </cell>
          <cell r="AJ23">
            <v>20</v>
          </cell>
          <cell r="AK23">
            <v>512</v>
          </cell>
          <cell r="AL23">
            <v>106</v>
          </cell>
          <cell r="AM23">
            <v>254</v>
          </cell>
          <cell r="AN23">
            <v>7059</v>
          </cell>
          <cell r="AO23">
            <v>1302</v>
          </cell>
          <cell r="AP23">
            <v>27.791338582677167</v>
          </cell>
          <cell r="AQ23">
            <v>5.1259842519685037</v>
          </cell>
          <cell r="AR23">
            <v>2</v>
          </cell>
          <cell r="AS23">
            <v>3</v>
          </cell>
          <cell r="AT23">
            <v>3</v>
          </cell>
        </row>
        <row r="24">
          <cell r="A24" t="str">
            <v>A0320</v>
          </cell>
          <cell r="B24" t="str">
            <v>Deafni Dinda R Utami</v>
          </cell>
          <cell r="C24">
            <v>22</v>
          </cell>
          <cell r="D24">
            <v>522</v>
          </cell>
          <cell r="E24">
            <v>98</v>
          </cell>
          <cell r="F24">
            <v>22</v>
          </cell>
          <cell r="G24">
            <v>562</v>
          </cell>
          <cell r="H24">
            <v>93</v>
          </cell>
          <cell r="I24">
            <v>22</v>
          </cell>
          <cell r="J24">
            <v>619</v>
          </cell>
          <cell r="K24">
            <v>125</v>
          </cell>
          <cell r="L24">
            <v>23</v>
          </cell>
          <cell r="M24">
            <v>606</v>
          </cell>
          <cell r="N24">
            <v>90</v>
          </cell>
          <cell r="O24">
            <v>21</v>
          </cell>
          <cell r="P24">
            <v>574</v>
          </cell>
          <cell r="Q24">
            <v>98</v>
          </cell>
          <cell r="R24">
            <v>11</v>
          </cell>
          <cell r="S24">
            <v>372</v>
          </cell>
          <cell r="T24">
            <v>69</v>
          </cell>
          <cell r="U24" t="str">
            <v/>
          </cell>
          <cell r="V24" t="str">
            <v/>
          </cell>
          <cell r="W24" t="str">
            <v/>
          </cell>
          <cell r="X24">
            <v>19</v>
          </cell>
          <cell r="Y24">
            <v>740</v>
          </cell>
          <cell r="Z24">
            <v>131</v>
          </cell>
          <cell r="AA24">
            <v>22</v>
          </cell>
          <cell r="AB24">
            <v>708</v>
          </cell>
          <cell r="AC24">
            <v>128</v>
          </cell>
          <cell r="AD24">
            <v>20</v>
          </cell>
          <cell r="AE24">
            <v>594</v>
          </cell>
          <cell r="AF24">
            <v>97</v>
          </cell>
          <cell r="AG24">
            <v>22</v>
          </cell>
          <cell r="AH24">
            <v>631</v>
          </cell>
          <cell r="AI24">
            <v>124</v>
          </cell>
          <cell r="AJ24">
            <v>20</v>
          </cell>
          <cell r="AK24">
            <v>524</v>
          </cell>
          <cell r="AL24">
            <v>88</v>
          </cell>
          <cell r="AM24">
            <v>224</v>
          </cell>
          <cell r="AN24">
            <v>6452</v>
          </cell>
          <cell r="AO24">
            <v>1141</v>
          </cell>
          <cell r="AP24">
            <v>28.803571428571427</v>
          </cell>
          <cell r="AQ24">
            <v>5.09375</v>
          </cell>
          <cell r="AR24">
            <v>2</v>
          </cell>
          <cell r="AS24">
            <v>3</v>
          </cell>
          <cell r="AT24">
            <v>3</v>
          </cell>
        </row>
        <row r="25">
          <cell r="A25" t="str">
            <v>A0327</v>
          </cell>
          <cell r="B25" t="str">
            <v>Wiwik Noryanti</v>
          </cell>
          <cell r="C25">
            <v>20</v>
          </cell>
          <cell r="D25">
            <v>543</v>
          </cell>
          <cell r="E25">
            <v>91</v>
          </cell>
          <cell r="F25">
            <v>17</v>
          </cell>
          <cell r="G25">
            <v>436</v>
          </cell>
          <cell r="H25">
            <v>81</v>
          </cell>
          <cell r="I25">
            <v>21</v>
          </cell>
          <cell r="J25">
            <v>575</v>
          </cell>
          <cell r="K25">
            <v>88</v>
          </cell>
          <cell r="L25">
            <v>20</v>
          </cell>
          <cell r="M25">
            <v>614</v>
          </cell>
          <cell r="N25">
            <v>77</v>
          </cell>
          <cell r="O25">
            <v>19</v>
          </cell>
          <cell r="P25">
            <v>507</v>
          </cell>
          <cell r="Q25">
            <v>102</v>
          </cell>
          <cell r="R25">
            <v>20</v>
          </cell>
          <cell r="S25">
            <v>487</v>
          </cell>
          <cell r="T25">
            <v>102</v>
          </cell>
          <cell r="U25">
            <v>17</v>
          </cell>
          <cell r="V25">
            <v>356</v>
          </cell>
          <cell r="W25">
            <v>68</v>
          </cell>
          <cell r="X25">
            <v>15</v>
          </cell>
          <cell r="Y25">
            <v>369</v>
          </cell>
          <cell r="Z25">
            <v>57</v>
          </cell>
          <cell r="AA25">
            <v>20</v>
          </cell>
          <cell r="AB25">
            <v>536</v>
          </cell>
          <cell r="AC25">
            <v>91</v>
          </cell>
          <cell r="AD25">
            <v>19</v>
          </cell>
          <cell r="AE25">
            <v>553</v>
          </cell>
          <cell r="AF25">
            <v>91</v>
          </cell>
          <cell r="AG25">
            <v>23</v>
          </cell>
          <cell r="AH25">
            <v>590</v>
          </cell>
          <cell r="AI25">
            <v>106</v>
          </cell>
          <cell r="AJ25">
            <v>19</v>
          </cell>
          <cell r="AK25">
            <v>482</v>
          </cell>
          <cell r="AL25">
            <v>87</v>
          </cell>
          <cell r="AM25">
            <v>230</v>
          </cell>
          <cell r="AN25">
            <v>6048</v>
          </cell>
          <cell r="AO25">
            <v>1041</v>
          </cell>
          <cell r="AP25">
            <v>26.295652173913044</v>
          </cell>
          <cell r="AQ25">
            <v>4.5260869565217394</v>
          </cell>
          <cell r="AR25">
            <v>2</v>
          </cell>
          <cell r="AS25">
            <v>3</v>
          </cell>
          <cell r="AT25">
            <v>3</v>
          </cell>
        </row>
        <row r="26">
          <cell r="A26" t="str">
            <v>A0378</v>
          </cell>
          <cell r="B26" t="str">
            <v>Wiranti Putri</v>
          </cell>
          <cell r="C26">
            <v>23</v>
          </cell>
          <cell r="D26">
            <v>653</v>
          </cell>
          <cell r="E26">
            <v>117</v>
          </cell>
          <cell r="F26">
            <v>22</v>
          </cell>
          <cell r="G26">
            <v>542</v>
          </cell>
          <cell r="H26">
            <v>77</v>
          </cell>
          <cell r="I26">
            <v>20</v>
          </cell>
          <cell r="J26">
            <v>532</v>
          </cell>
          <cell r="K26">
            <v>99</v>
          </cell>
          <cell r="L26">
            <v>19</v>
          </cell>
          <cell r="M26">
            <v>500</v>
          </cell>
          <cell r="N26">
            <v>101</v>
          </cell>
          <cell r="O26">
            <v>20</v>
          </cell>
          <cell r="P26">
            <v>533</v>
          </cell>
          <cell r="Q26">
            <v>91</v>
          </cell>
          <cell r="R26">
            <v>24</v>
          </cell>
          <cell r="S26">
            <v>819</v>
          </cell>
          <cell r="T26">
            <v>112</v>
          </cell>
          <cell r="U26">
            <v>21</v>
          </cell>
          <cell r="V26">
            <v>574</v>
          </cell>
          <cell r="W26">
            <v>96</v>
          </cell>
          <cell r="X26">
            <v>19</v>
          </cell>
          <cell r="Y26">
            <v>734</v>
          </cell>
          <cell r="Z26">
            <v>121</v>
          </cell>
          <cell r="AA26">
            <v>20</v>
          </cell>
          <cell r="AB26">
            <v>568</v>
          </cell>
          <cell r="AC26">
            <v>112</v>
          </cell>
          <cell r="AD26">
            <v>20</v>
          </cell>
          <cell r="AE26">
            <v>582</v>
          </cell>
          <cell r="AF26">
            <v>110</v>
          </cell>
          <cell r="AG26">
            <v>21</v>
          </cell>
          <cell r="AH26">
            <v>533</v>
          </cell>
          <cell r="AI26">
            <v>78</v>
          </cell>
          <cell r="AJ26">
            <v>19</v>
          </cell>
          <cell r="AK26">
            <v>456</v>
          </cell>
          <cell r="AL26">
            <v>89</v>
          </cell>
          <cell r="AM26">
            <v>248</v>
          </cell>
          <cell r="AN26">
            <v>7026</v>
          </cell>
          <cell r="AO26">
            <v>1203</v>
          </cell>
          <cell r="AP26">
            <v>28.330645161290324</v>
          </cell>
          <cell r="AQ26">
            <v>4.850806451612903</v>
          </cell>
          <cell r="AR26">
            <v>2</v>
          </cell>
          <cell r="AS26">
            <v>3</v>
          </cell>
          <cell r="AT26">
            <v>3</v>
          </cell>
        </row>
        <row r="27">
          <cell r="A27" t="str">
            <v>A0415</v>
          </cell>
          <cell r="B27" t="str">
            <v>Dina Nakita</v>
          </cell>
          <cell r="C27">
            <v>8</v>
          </cell>
          <cell r="D27">
            <v>176</v>
          </cell>
          <cell r="E27">
            <v>35</v>
          </cell>
          <cell r="F27">
            <v>11</v>
          </cell>
          <cell r="G27">
            <v>256</v>
          </cell>
          <cell r="H27">
            <v>34</v>
          </cell>
          <cell r="I27" t="str">
            <v/>
          </cell>
          <cell r="J27" t="str">
            <v/>
          </cell>
          <cell r="K27" t="str">
            <v/>
          </cell>
          <cell r="L27">
            <v>5</v>
          </cell>
          <cell r="M27">
            <v>102</v>
          </cell>
          <cell r="N27">
            <v>22</v>
          </cell>
          <cell r="O27">
            <v>13</v>
          </cell>
          <cell r="P27">
            <v>283</v>
          </cell>
          <cell r="Q27">
            <v>51</v>
          </cell>
          <cell r="R27">
            <v>0</v>
          </cell>
          <cell r="S27">
            <v>0</v>
          </cell>
          <cell r="T27">
            <v>2</v>
          </cell>
          <cell r="U27">
            <v>21</v>
          </cell>
          <cell r="V27">
            <v>527</v>
          </cell>
          <cell r="W27">
            <v>97</v>
          </cell>
          <cell r="X27">
            <v>15</v>
          </cell>
          <cell r="Y27">
            <v>518</v>
          </cell>
          <cell r="Z27">
            <v>75</v>
          </cell>
          <cell r="AA27">
            <v>19</v>
          </cell>
          <cell r="AB27">
            <v>645</v>
          </cell>
          <cell r="AC27">
            <v>134</v>
          </cell>
          <cell r="AD27">
            <v>18</v>
          </cell>
          <cell r="AE27">
            <v>465</v>
          </cell>
          <cell r="AF27">
            <v>81</v>
          </cell>
          <cell r="AG27">
            <v>20</v>
          </cell>
          <cell r="AH27">
            <v>495</v>
          </cell>
          <cell r="AI27">
            <v>98</v>
          </cell>
          <cell r="AJ27">
            <v>17</v>
          </cell>
          <cell r="AK27">
            <v>398</v>
          </cell>
          <cell r="AL27">
            <v>70</v>
          </cell>
          <cell r="AM27">
            <v>147</v>
          </cell>
          <cell r="AN27">
            <v>3865</v>
          </cell>
          <cell r="AO27">
            <v>699</v>
          </cell>
          <cell r="AP27">
            <v>26.292517006802722</v>
          </cell>
          <cell r="AQ27">
            <v>4.7551020408163263</v>
          </cell>
          <cell r="AR27">
            <v>2</v>
          </cell>
          <cell r="AS27">
            <v>3</v>
          </cell>
          <cell r="AT27">
            <v>3</v>
          </cell>
        </row>
        <row r="28">
          <cell r="A28" t="str">
            <v>A0440</v>
          </cell>
          <cell r="B28" t="str">
            <v>MUHAMMAD HAMZAH</v>
          </cell>
          <cell r="C28">
            <v>22</v>
          </cell>
          <cell r="D28">
            <v>542</v>
          </cell>
          <cell r="E28">
            <v>103</v>
          </cell>
          <cell r="F28">
            <v>16</v>
          </cell>
          <cell r="G28">
            <v>336</v>
          </cell>
          <cell r="H28">
            <v>61</v>
          </cell>
          <cell r="I28">
            <v>18</v>
          </cell>
          <cell r="J28">
            <v>414</v>
          </cell>
          <cell r="K28">
            <v>78</v>
          </cell>
          <cell r="L28">
            <v>19</v>
          </cell>
          <cell r="M28">
            <v>497</v>
          </cell>
          <cell r="N28">
            <v>81</v>
          </cell>
          <cell r="O28">
            <v>15</v>
          </cell>
          <cell r="P28">
            <v>331</v>
          </cell>
          <cell r="Q28">
            <v>60</v>
          </cell>
          <cell r="R28">
            <v>21</v>
          </cell>
          <cell r="S28">
            <v>587</v>
          </cell>
          <cell r="T28">
            <v>78</v>
          </cell>
          <cell r="U28">
            <v>15</v>
          </cell>
          <cell r="V28">
            <v>426</v>
          </cell>
          <cell r="W28">
            <v>75</v>
          </cell>
          <cell r="X28">
            <v>15</v>
          </cell>
          <cell r="Y28">
            <v>559</v>
          </cell>
          <cell r="Z28">
            <v>97</v>
          </cell>
          <cell r="AA28" t="str">
            <v/>
          </cell>
          <cell r="AB28">
            <v>0</v>
          </cell>
          <cell r="AC28">
            <v>4</v>
          </cell>
          <cell r="AD28">
            <v>20</v>
          </cell>
          <cell r="AE28">
            <v>497</v>
          </cell>
          <cell r="AF28">
            <v>73</v>
          </cell>
          <cell r="AG28">
            <v>23</v>
          </cell>
          <cell r="AH28">
            <v>566</v>
          </cell>
          <cell r="AI28">
            <v>119</v>
          </cell>
          <cell r="AJ28">
            <v>19</v>
          </cell>
          <cell r="AK28">
            <v>481</v>
          </cell>
          <cell r="AL28">
            <v>97</v>
          </cell>
          <cell r="AM28">
            <v>203</v>
          </cell>
          <cell r="AN28">
            <v>5236</v>
          </cell>
          <cell r="AO28">
            <v>926</v>
          </cell>
          <cell r="AP28">
            <v>25.793103448275861</v>
          </cell>
          <cell r="AQ28">
            <v>4.5615763546798034</v>
          </cell>
          <cell r="AR28">
            <v>1</v>
          </cell>
          <cell r="AS28">
            <v>3</v>
          </cell>
          <cell r="AT28">
            <v>3</v>
          </cell>
        </row>
        <row r="29">
          <cell r="A29" t="str">
            <v>A0453</v>
          </cell>
          <cell r="B29" t="str">
            <v>ANISA SHELA NOVITA</v>
          </cell>
          <cell r="C29">
            <v>23</v>
          </cell>
          <cell r="D29">
            <v>605</v>
          </cell>
          <cell r="E29">
            <v>112</v>
          </cell>
          <cell r="F29">
            <v>18</v>
          </cell>
          <cell r="G29">
            <v>358</v>
          </cell>
          <cell r="H29">
            <v>68</v>
          </cell>
          <cell r="I29">
            <v>20</v>
          </cell>
          <cell r="J29">
            <v>427</v>
          </cell>
          <cell r="K29">
            <v>85</v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  <cell r="T29" t="str">
            <v/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>
            <v>2</v>
          </cell>
          <cell r="AB29">
            <v>29</v>
          </cell>
          <cell r="AC29">
            <v>4</v>
          </cell>
          <cell r="AD29" t="str">
            <v/>
          </cell>
          <cell r="AE29">
            <v>0</v>
          </cell>
          <cell r="AF29">
            <v>1</v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>
            <v>63</v>
          </cell>
          <cell r="AN29">
            <v>1419</v>
          </cell>
          <cell r="AO29">
            <v>270</v>
          </cell>
          <cell r="AP29">
            <v>22.523809523809526</v>
          </cell>
          <cell r="AQ29">
            <v>4.2857142857142856</v>
          </cell>
          <cell r="AR29">
            <v>1</v>
          </cell>
          <cell r="AS29">
            <v>2</v>
          </cell>
          <cell r="AT29">
            <v>2</v>
          </cell>
        </row>
        <row r="30">
          <cell r="A30" t="str">
            <v>A0458</v>
          </cell>
          <cell r="B30" t="str">
            <v>JOKO SLAMETO</v>
          </cell>
          <cell r="C30">
            <v>24</v>
          </cell>
          <cell r="D30">
            <v>696</v>
          </cell>
          <cell r="E30">
            <v>132</v>
          </cell>
          <cell r="F30">
            <v>22</v>
          </cell>
          <cell r="G30">
            <v>683</v>
          </cell>
          <cell r="H30">
            <v>96</v>
          </cell>
          <cell r="I30">
            <v>20</v>
          </cell>
          <cell r="J30">
            <v>653</v>
          </cell>
          <cell r="K30">
            <v>125</v>
          </cell>
          <cell r="L30">
            <v>23</v>
          </cell>
          <cell r="M30">
            <v>762</v>
          </cell>
          <cell r="N30">
            <v>139</v>
          </cell>
          <cell r="O30">
            <v>21</v>
          </cell>
          <cell r="P30">
            <v>632</v>
          </cell>
          <cell r="Q30">
            <v>120</v>
          </cell>
          <cell r="R30">
            <v>24</v>
          </cell>
          <cell r="S30">
            <v>669</v>
          </cell>
          <cell r="T30">
            <v>92</v>
          </cell>
          <cell r="U30">
            <v>20</v>
          </cell>
          <cell r="V30">
            <v>448</v>
          </cell>
          <cell r="W30">
            <v>124</v>
          </cell>
          <cell r="X30">
            <v>18</v>
          </cell>
          <cell r="Y30">
            <v>468</v>
          </cell>
          <cell r="Z30">
            <v>82</v>
          </cell>
          <cell r="AA30">
            <v>17</v>
          </cell>
          <cell r="AB30">
            <v>434</v>
          </cell>
          <cell r="AC30">
            <v>89</v>
          </cell>
          <cell r="AD30">
            <v>15</v>
          </cell>
          <cell r="AE30">
            <v>430</v>
          </cell>
          <cell r="AF30">
            <v>80</v>
          </cell>
          <cell r="AG30">
            <v>18</v>
          </cell>
          <cell r="AH30">
            <v>546</v>
          </cell>
          <cell r="AI30">
            <v>109</v>
          </cell>
          <cell r="AJ30">
            <v>20</v>
          </cell>
          <cell r="AK30">
            <v>600</v>
          </cell>
          <cell r="AL30">
            <v>104</v>
          </cell>
          <cell r="AM30">
            <v>242</v>
          </cell>
          <cell r="AN30">
            <v>7021</v>
          </cell>
          <cell r="AO30">
            <v>1292</v>
          </cell>
          <cell r="AP30">
            <v>29.012396694214875</v>
          </cell>
          <cell r="AQ30">
            <v>5.338842975206612</v>
          </cell>
          <cell r="AR30">
            <v>2</v>
          </cell>
          <cell r="AS30">
            <v>3</v>
          </cell>
          <cell r="AT30">
            <v>3</v>
          </cell>
        </row>
        <row r="31">
          <cell r="A31" t="str">
            <v>A0517</v>
          </cell>
          <cell r="B31" t="str">
            <v>CHATARINA SEPTRYANINGSI</v>
          </cell>
          <cell r="C31" t="str">
            <v/>
          </cell>
          <cell r="D31">
            <v>0</v>
          </cell>
          <cell r="E31">
            <v>3</v>
          </cell>
          <cell r="F31">
            <v>0</v>
          </cell>
          <cell r="G31" t="str">
            <v/>
          </cell>
          <cell r="H31" t="str">
            <v/>
          </cell>
          <cell r="I31">
            <v>16</v>
          </cell>
          <cell r="J31">
            <v>466</v>
          </cell>
          <cell r="K31">
            <v>107</v>
          </cell>
          <cell r="L31">
            <v>22</v>
          </cell>
          <cell r="M31">
            <v>537</v>
          </cell>
          <cell r="N31">
            <v>105</v>
          </cell>
          <cell r="O31">
            <v>21</v>
          </cell>
          <cell r="P31">
            <v>580</v>
          </cell>
          <cell r="Q31">
            <v>101</v>
          </cell>
          <cell r="R31">
            <v>22</v>
          </cell>
          <cell r="S31">
            <v>630</v>
          </cell>
          <cell r="T31">
            <v>100</v>
          </cell>
          <cell r="U31">
            <v>21</v>
          </cell>
          <cell r="V31">
            <v>517</v>
          </cell>
          <cell r="W31">
            <v>115</v>
          </cell>
          <cell r="X31">
            <v>19</v>
          </cell>
          <cell r="Y31">
            <v>676</v>
          </cell>
          <cell r="Z31">
            <v>108</v>
          </cell>
          <cell r="AA31">
            <v>21</v>
          </cell>
          <cell r="AB31">
            <v>535</v>
          </cell>
          <cell r="AC31">
            <v>125</v>
          </cell>
          <cell r="AD31">
            <v>20</v>
          </cell>
          <cell r="AE31">
            <v>524</v>
          </cell>
          <cell r="AF31">
            <v>74</v>
          </cell>
          <cell r="AG31">
            <v>22</v>
          </cell>
          <cell r="AH31">
            <v>660</v>
          </cell>
          <cell r="AI31">
            <v>117</v>
          </cell>
          <cell r="AJ31">
            <v>19</v>
          </cell>
          <cell r="AK31">
            <v>494</v>
          </cell>
          <cell r="AL31">
            <v>83</v>
          </cell>
          <cell r="AM31">
            <v>203</v>
          </cell>
          <cell r="AN31">
            <v>5619</v>
          </cell>
          <cell r="AO31">
            <v>1038</v>
          </cell>
          <cell r="AP31">
            <v>27.679802955665025</v>
          </cell>
          <cell r="AQ31">
            <v>5.1133004926108372</v>
          </cell>
          <cell r="AR31">
            <v>2</v>
          </cell>
          <cell r="AS31">
            <v>3</v>
          </cell>
          <cell r="AT31">
            <v>3</v>
          </cell>
        </row>
        <row r="32">
          <cell r="A32" t="str">
            <v>A0519</v>
          </cell>
          <cell r="B32" t="str">
            <v>ANASTACIA JULIANA</v>
          </cell>
          <cell r="C32">
            <v>24</v>
          </cell>
          <cell r="D32">
            <v>717</v>
          </cell>
          <cell r="E32">
            <v>161</v>
          </cell>
          <cell r="F32">
            <v>19</v>
          </cell>
          <cell r="G32">
            <v>411</v>
          </cell>
          <cell r="H32">
            <v>72</v>
          </cell>
          <cell r="I32">
            <v>21</v>
          </cell>
          <cell r="J32">
            <v>453</v>
          </cell>
          <cell r="K32">
            <v>81</v>
          </cell>
          <cell r="L32">
            <v>22</v>
          </cell>
          <cell r="M32">
            <v>599</v>
          </cell>
          <cell r="N32">
            <v>99</v>
          </cell>
          <cell r="O32">
            <v>20</v>
          </cell>
          <cell r="P32">
            <v>517</v>
          </cell>
          <cell r="Q32">
            <v>89</v>
          </cell>
          <cell r="R32">
            <v>23</v>
          </cell>
          <cell r="S32">
            <v>600</v>
          </cell>
          <cell r="T32">
            <v>106</v>
          </cell>
          <cell r="U32">
            <v>21</v>
          </cell>
          <cell r="V32">
            <v>504</v>
          </cell>
          <cell r="W32">
            <v>110</v>
          </cell>
          <cell r="X32" t="str">
            <v/>
          </cell>
          <cell r="Y32" t="str">
            <v/>
          </cell>
          <cell r="Z32" t="str">
            <v/>
          </cell>
          <cell r="AA32">
            <v>0</v>
          </cell>
          <cell r="AB32">
            <v>0</v>
          </cell>
          <cell r="AC32">
            <v>0</v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>
            <v>150</v>
          </cell>
          <cell r="AN32">
            <v>3801</v>
          </cell>
          <cell r="AO32">
            <v>718</v>
          </cell>
          <cell r="AP32">
            <v>25.34</v>
          </cell>
          <cell r="AQ32">
            <v>4.7866666666666671</v>
          </cell>
          <cell r="AR32">
            <v>1</v>
          </cell>
          <cell r="AS32">
            <v>3</v>
          </cell>
          <cell r="AT32">
            <v>3</v>
          </cell>
        </row>
        <row r="33">
          <cell r="A33" t="str">
            <v>A0649</v>
          </cell>
          <cell r="B33" t="str">
            <v>ALYA NAYLA SALSABILA</v>
          </cell>
          <cell r="C33">
            <v>15</v>
          </cell>
          <cell r="D33">
            <v>379</v>
          </cell>
          <cell r="E33">
            <v>72</v>
          </cell>
          <cell r="F33">
            <v>0</v>
          </cell>
          <cell r="G33" t="str">
            <v/>
          </cell>
          <cell r="H33" t="str">
            <v/>
          </cell>
          <cell r="I33">
            <v>17</v>
          </cell>
          <cell r="J33">
            <v>551</v>
          </cell>
          <cell r="K33">
            <v>103</v>
          </cell>
          <cell r="L33">
            <v>3</v>
          </cell>
          <cell r="M33">
            <v>102</v>
          </cell>
          <cell r="N33">
            <v>8</v>
          </cell>
          <cell r="O33" t="str">
            <v/>
          </cell>
          <cell r="P33" t="str">
            <v/>
          </cell>
          <cell r="Q33" t="str">
            <v/>
          </cell>
          <cell r="R33">
            <v>1</v>
          </cell>
          <cell r="S33">
            <v>31</v>
          </cell>
          <cell r="T33">
            <v>3</v>
          </cell>
          <cell r="U33" t="str">
            <v/>
          </cell>
          <cell r="V33" t="str">
            <v/>
          </cell>
          <cell r="W33" t="str">
            <v/>
          </cell>
          <cell r="X33">
            <v>7</v>
          </cell>
          <cell r="Y33">
            <v>229</v>
          </cell>
          <cell r="Z33">
            <v>29</v>
          </cell>
          <cell r="AA33">
            <v>1</v>
          </cell>
          <cell r="AB33">
            <v>18</v>
          </cell>
          <cell r="AC33">
            <v>8</v>
          </cell>
          <cell r="AD33">
            <v>2</v>
          </cell>
          <cell r="AE33">
            <v>91</v>
          </cell>
          <cell r="AF33">
            <v>16</v>
          </cell>
          <cell r="AG33" t="str">
            <v/>
          </cell>
          <cell r="AH33" t="str">
            <v/>
          </cell>
          <cell r="AI33" t="str">
            <v/>
          </cell>
          <cell r="AJ33">
            <v>4</v>
          </cell>
          <cell r="AK33">
            <v>147</v>
          </cell>
          <cell r="AL33">
            <v>29</v>
          </cell>
          <cell r="AM33">
            <v>50</v>
          </cell>
          <cell r="AN33">
            <v>1548</v>
          </cell>
          <cell r="AO33">
            <v>268</v>
          </cell>
          <cell r="AP33">
            <v>30.96</v>
          </cell>
          <cell r="AQ33">
            <v>5.36</v>
          </cell>
          <cell r="AR33">
            <v>2</v>
          </cell>
          <cell r="AS33">
            <v>3</v>
          </cell>
          <cell r="AT33">
            <v>3</v>
          </cell>
        </row>
        <row r="34">
          <cell r="A34" t="str">
            <v>A0680</v>
          </cell>
          <cell r="B34" t="str">
            <v>EUIS YUNIKE WINDYANINGRUM</v>
          </cell>
          <cell r="C34" t="str">
            <v/>
          </cell>
          <cell r="D34" t="str">
            <v/>
          </cell>
          <cell r="E34" t="str">
            <v/>
          </cell>
          <cell r="F34">
            <v>15</v>
          </cell>
          <cell r="G34">
            <v>367</v>
          </cell>
          <cell r="H34">
            <v>54</v>
          </cell>
          <cell r="I34">
            <v>15</v>
          </cell>
          <cell r="J34">
            <v>416</v>
          </cell>
          <cell r="K34">
            <v>77</v>
          </cell>
          <cell r="L34">
            <v>15</v>
          </cell>
          <cell r="M34">
            <v>415</v>
          </cell>
          <cell r="N34">
            <v>51</v>
          </cell>
          <cell r="O34">
            <v>16</v>
          </cell>
          <cell r="P34">
            <v>393</v>
          </cell>
          <cell r="Q34">
            <v>70</v>
          </cell>
          <cell r="R34">
            <v>20</v>
          </cell>
          <cell r="S34">
            <v>495</v>
          </cell>
          <cell r="T34">
            <v>94</v>
          </cell>
          <cell r="U34">
            <v>15</v>
          </cell>
          <cell r="V34">
            <v>306</v>
          </cell>
          <cell r="W34">
            <v>64</v>
          </cell>
          <cell r="X34">
            <v>16</v>
          </cell>
          <cell r="Y34">
            <v>426</v>
          </cell>
          <cell r="Z34">
            <v>82</v>
          </cell>
          <cell r="AA34">
            <v>18</v>
          </cell>
          <cell r="AB34">
            <v>434</v>
          </cell>
          <cell r="AC34">
            <v>105</v>
          </cell>
          <cell r="AD34">
            <v>18</v>
          </cell>
          <cell r="AE34">
            <v>473</v>
          </cell>
          <cell r="AF34">
            <v>82</v>
          </cell>
          <cell r="AG34">
            <v>18</v>
          </cell>
          <cell r="AH34">
            <v>496</v>
          </cell>
          <cell r="AI34">
            <v>78</v>
          </cell>
          <cell r="AJ34">
            <v>16</v>
          </cell>
          <cell r="AK34">
            <v>404</v>
          </cell>
          <cell r="AL34">
            <v>74</v>
          </cell>
          <cell r="AM34">
            <v>182</v>
          </cell>
          <cell r="AN34">
            <v>4625</v>
          </cell>
          <cell r="AO34">
            <v>831</v>
          </cell>
          <cell r="AP34">
            <v>25.412087912087912</v>
          </cell>
          <cell r="AQ34">
            <v>4.5659340659340657</v>
          </cell>
          <cell r="AR34">
            <v>1</v>
          </cell>
          <cell r="AS34">
            <v>3</v>
          </cell>
          <cell r="AT34">
            <v>3</v>
          </cell>
        </row>
        <row r="35">
          <cell r="A35" t="str">
            <v>A0682</v>
          </cell>
          <cell r="B35" t="str">
            <v>CAROLINE DESI</v>
          </cell>
          <cell r="C35">
            <v>7</v>
          </cell>
          <cell r="D35">
            <v>169</v>
          </cell>
          <cell r="E35">
            <v>24</v>
          </cell>
          <cell r="F35">
            <v>0</v>
          </cell>
          <cell r="G35">
            <v>0</v>
          </cell>
          <cell r="H35">
            <v>0</v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  <cell r="T35" t="str">
            <v/>
          </cell>
          <cell r="U35" t="str">
            <v/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>
            <v>7</v>
          </cell>
          <cell r="AN35">
            <v>169</v>
          </cell>
          <cell r="AO35">
            <v>24</v>
          </cell>
          <cell r="AP35">
            <v>24.142857142857142</v>
          </cell>
          <cell r="AQ35">
            <v>3.4285714285714284</v>
          </cell>
          <cell r="AR35">
            <v>1</v>
          </cell>
          <cell r="AS35">
            <v>2</v>
          </cell>
          <cell r="AT35">
            <v>2</v>
          </cell>
        </row>
        <row r="36">
          <cell r="A36" t="str">
            <v>A0685</v>
          </cell>
          <cell r="B36" t="str">
            <v>DZAKY DAMARTUNGGA</v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>
            <v>15</v>
          </cell>
          <cell r="M36">
            <v>346</v>
          </cell>
          <cell r="N36">
            <v>45</v>
          </cell>
          <cell r="O36">
            <v>16</v>
          </cell>
          <cell r="P36">
            <v>407</v>
          </cell>
          <cell r="Q36">
            <v>72</v>
          </cell>
          <cell r="R36">
            <v>20</v>
          </cell>
          <cell r="S36">
            <v>668</v>
          </cell>
          <cell r="T36">
            <v>109</v>
          </cell>
          <cell r="U36" t="str">
            <v/>
          </cell>
          <cell r="V36">
            <v>0</v>
          </cell>
          <cell r="W36">
            <v>6</v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>
            <v>51</v>
          </cell>
          <cell r="AN36">
            <v>1421</v>
          </cell>
          <cell r="AO36">
            <v>232</v>
          </cell>
          <cell r="AP36">
            <v>27.862745098039216</v>
          </cell>
          <cell r="AQ36">
            <v>4.5490196078431371</v>
          </cell>
          <cell r="AR36">
            <v>2</v>
          </cell>
          <cell r="AS36">
            <v>3</v>
          </cell>
          <cell r="AT36">
            <v>3</v>
          </cell>
        </row>
        <row r="37">
          <cell r="A37" t="str">
            <v>A0725</v>
          </cell>
          <cell r="B37" t="str">
            <v>NUR KHASANAH</v>
          </cell>
          <cell r="C37">
            <v>23</v>
          </cell>
          <cell r="D37">
            <v>608</v>
          </cell>
          <cell r="E37">
            <v>133</v>
          </cell>
          <cell r="F37">
            <v>21</v>
          </cell>
          <cell r="G37">
            <v>637</v>
          </cell>
          <cell r="H37">
            <v>112</v>
          </cell>
          <cell r="I37">
            <v>22</v>
          </cell>
          <cell r="J37">
            <v>683</v>
          </cell>
          <cell r="K37">
            <v>124</v>
          </cell>
          <cell r="L37">
            <v>21</v>
          </cell>
          <cell r="M37">
            <v>658</v>
          </cell>
          <cell r="N37">
            <v>104</v>
          </cell>
          <cell r="O37">
            <v>21</v>
          </cell>
          <cell r="P37">
            <v>621</v>
          </cell>
          <cell r="Q37">
            <v>117</v>
          </cell>
          <cell r="R37">
            <v>22</v>
          </cell>
          <cell r="S37">
            <v>539</v>
          </cell>
          <cell r="T37">
            <v>94</v>
          </cell>
          <cell r="U37">
            <v>21</v>
          </cell>
          <cell r="V37">
            <v>395</v>
          </cell>
          <cell r="W37">
            <v>89</v>
          </cell>
          <cell r="X37">
            <v>18</v>
          </cell>
          <cell r="Y37">
            <v>498</v>
          </cell>
          <cell r="Z37">
            <v>102</v>
          </cell>
          <cell r="AA37">
            <v>20</v>
          </cell>
          <cell r="AB37">
            <v>529</v>
          </cell>
          <cell r="AC37">
            <v>116</v>
          </cell>
          <cell r="AD37">
            <v>20</v>
          </cell>
          <cell r="AE37">
            <v>563</v>
          </cell>
          <cell r="AF37">
            <v>102</v>
          </cell>
          <cell r="AG37">
            <v>22</v>
          </cell>
          <cell r="AH37">
            <v>641</v>
          </cell>
          <cell r="AI37">
            <v>111</v>
          </cell>
          <cell r="AJ37">
            <v>18</v>
          </cell>
          <cell r="AK37">
            <v>487</v>
          </cell>
          <cell r="AL37">
            <v>85</v>
          </cell>
          <cell r="AM37">
            <v>249</v>
          </cell>
          <cell r="AN37">
            <v>6859</v>
          </cell>
          <cell r="AO37">
            <v>1289</v>
          </cell>
          <cell r="AP37">
            <v>27.546184738955823</v>
          </cell>
          <cell r="AQ37">
            <v>5.1767068273092374</v>
          </cell>
          <cell r="AR37">
            <v>2</v>
          </cell>
          <cell r="AS37">
            <v>3</v>
          </cell>
          <cell r="AT37">
            <v>3</v>
          </cell>
        </row>
        <row r="38">
          <cell r="A38" t="str">
            <v>A0745</v>
          </cell>
          <cell r="B38" t="str">
            <v>ANE MELISA MURNI</v>
          </cell>
          <cell r="C38">
            <v>23</v>
          </cell>
          <cell r="D38">
            <v>537</v>
          </cell>
          <cell r="E38">
            <v>100</v>
          </cell>
          <cell r="F38">
            <v>22</v>
          </cell>
          <cell r="G38">
            <v>685</v>
          </cell>
          <cell r="H38">
            <v>113</v>
          </cell>
          <cell r="I38">
            <v>21</v>
          </cell>
          <cell r="J38">
            <v>602</v>
          </cell>
          <cell r="K38">
            <v>118</v>
          </cell>
          <cell r="L38">
            <v>21</v>
          </cell>
          <cell r="M38">
            <v>590</v>
          </cell>
          <cell r="N38">
            <v>104</v>
          </cell>
          <cell r="O38">
            <v>20</v>
          </cell>
          <cell r="P38">
            <v>535</v>
          </cell>
          <cell r="Q38">
            <v>102</v>
          </cell>
          <cell r="R38">
            <v>23</v>
          </cell>
          <cell r="S38">
            <v>628</v>
          </cell>
          <cell r="T38">
            <v>116</v>
          </cell>
          <cell r="U38">
            <v>19</v>
          </cell>
          <cell r="V38">
            <v>446</v>
          </cell>
          <cell r="W38">
            <v>107</v>
          </cell>
          <cell r="X38">
            <v>17</v>
          </cell>
          <cell r="Y38">
            <v>567</v>
          </cell>
          <cell r="Z38">
            <v>108</v>
          </cell>
          <cell r="AA38">
            <v>21</v>
          </cell>
          <cell r="AB38">
            <v>607</v>
          </cell>
          <cell r="AC38">
            <v>126</v>
          </cell>
          <cell r="AD38">
            <v>18</v>
          </cell>
          <cell r="AE38">
            <v>459</v>
          </cell>
          <cell r="AF38">
            <v>70</v>
          </cell>
          <cell r="AG38">
            <v>21</v>
          </cell>
          <cell r="AH38">
            <v>588</v>
          </cell>
          <cell r="AI38">
            <v>113</v>
          </cell>
          <cell r="AJ38" t="str">
            <v/>
          </cell>
          <cell r="AK38" t="str">
            <v/>
          </cell>
          <cell r="AL38" t="str">
            <v/>
          </cell>
          <cell r="AM38">
            <v>226</v>
          </cell>
          <cell r="AN38">
            <v>6244</v>
          </cell>
          <cell r="AO38">
            <v>1177</v>
          </cell>
          <cell r="AP38">
            <v>27.628318584070797</v>
          </cell>
          <cell r="AQ38">
            <v>5.2079646017699117</v>
          </cell>
          <cell r="AR38">
            <v>2</v>
          </cell>
          <cell r="AS38">
            <v>3</v>
          </cell>
          <cell r="AT38">
            <v>3</v>
          </cell>
        </row>
        <row r="39">
          <cell r="A39" t="str">
            <v>A0750</v>
          </cell>
          <cell r="B39" t="str">
            <v>ARVIANTI JILLY VANESHA MULETE</v>
          </cell>
          <cell r="C39">
            <v>23</v>
          </cell>
          <cell r="D39">
            <v>672</v>
          </cell>
          <cell r="E39">
            <v>121</v>
          </cell>
          <cell r="F39">
            <v>20</v>
          </cell>
          <cell r="G39">
            <v>498</v>
          </cell>
          <cell r="H39">
            <v>91</v>
          </cell>
          <cell r="I39">
            <v>22</v>
          </cell>
          <cell r="J39">
            <v>628</v>
          </cell>
          <cell r="K39">
            <v>104</v>
          </cell>
          <cell r="L39">
            <v>20</v>
          </cell>
          <cell r="M39">
            <v>594</v>
          </cell>
          <cell r="N39">
            <v>103</v>
          </cell>
          <cell r="O39">
            <v>18</v>
          </cell>
          <cell r="P39">
            <v>484</v>
          </cell>
          <cell r="Q39">
            <v>78</v>
          </cell>
          <cell r="R39">
            <v>20</v>
          </cell>
          <cell r="S39">
            <v>535</v>
          </cell>
          <cell r="T39">
            <v>92</v>
          </cell>
          <cell r="U39">
            <v>20</v>
          </cell>
          <cell r="V39">
            <v>453</v>
          </cell>
          <cell r="W39">
            <v>100</v>
          </cell>
          <cell r="X39">
            <v>19</v>
          </cell>
          <cell r="Y39">
            <v>542</v>
          </cell>
          <cell r="Z39">
            <v>82</v>
          </cell>
          <cell r="AA39">
            <v>19</v>
          </cell>
          <cell r="AB39">
            <v>535</v>
          </cell>
          <cell r="AC39">
            <v>123</v>
          </cell>
          <cell r="AD39">
            <v>3</v>
          </cell>
          <cell r="AE39">
            <v>67</v>
          </cell>
          <cell r="AF39">
            <v>16</v>
          </cell>
          <cell r="AG39">
            <v>15</v>
          </cell>
          <cell r="AH39">
            <v>321</v>
          </cell>
          <cell r="AI39">
            <v>39</v>
          </cell>
          <cell r="AJ39">
            <v>19</v>
          </cell>
          <cell r="AK39">
            <v>510</v>
          </cell>
          <cell r="AL39">
            <v>75</v>
          </cell>
          <cell r="AM39">
            <v>218</v>
          </cell>
          <cell r="AN39">
            <v>5839</v>
          </cell>
          <cell r="AO39">
            <v>1024</v>
          </cell>
          <cell r="AP39">
            <v>26.784403669724771</v>
          </cell>
          <cell r="AQ39">
            <v>4.6972477064220186</v>
          </cell>
          <cell r="AR39">
            <v>2</v>
          </cell>
          <cell r="AS39">
            <v>3</v>
          </cell>
          <cell r="AT39">
            <v>3</v>
          </cell>
        </row>
        <row r="40">
          <cell r="A40" t="str">
            <v>A0770</v>
          </cell>
          <cell r="B40" t="str">
            <v>ELZE ZULFANNY</v>
          </cell>
          <cell r="C40">
            <v>23</v>
          </cell>
          <cell r="D40">
            <v>560</v>
          </cell>
          <cell r="E40">
            <v>126</v>
          </cell>
          <cell r="F40">
            <v>21</v>
          </cell>
          <cell r="G40">
            <v>501</v>
          </cell>
          <cell r="H40">
            <v>89</v>
          </cell>
          <cell r="I40">
            <v>21</v>
          </cell>
          <cell r="J40">
            <v>514</v>
          </cell>
          <cell r="K40">
            <v>110</v>
          </cell>
          <cell r="L40">
            <v>22</v>
          </cell>
          <cell r="M40">
            <v>491</v>
          </cell>
          <cell r="N40">
            <v>87</v>
          </cell>
          <cell r="O40">
            <v>20</v>
          </cell>
          <cell r="P40">
            <v>424</v>
          </cell>
          <cell r="Q40">
            <v>87</v>
          </cell>
          <cell r="R40">
            <v>23</v>
          </cell>
          <cell r="S40">
            <v>546</v>
          </cell>
          <cell r="T40">
            <v>89</v>
          </cell>
          <cell r="U40">
            <v>20</v>
          </cell>
          <cell r="V40">
            <v>424</v>
          </cell>
          <cell r="W40">
            <v>86</v>
          </cell>
          <cell r="X40">
            <v>17</v>
          </cell>
          <cell r="Y40">
            <v>478</v>
          </cell>
          <cell r="Z40">
            <v>79</v>
          </cell>
          <cell r="AA40">
            <v>21</v>
          </cell>
          <cell r="AB40">
            <v>534</v>
          </cell>
          <cell r="AC40">
            <v>97</v>
          </cell>
          <cell r="AD40">
            <v>20</v>
          </cell>
          <cell r="AE40">
            <v>504</v>
          </cell>
          <cell r="AF40">
            <v>82</v>
          </cell>
          <cell r="AG40">
            <v>22</v>
          </cell>
          <cell r="AH40">
            <v>559</v>
          </cell>
          <cell r="AI40">
            <v>94</v>
          </cell>
          <cell r="AJ40">
            <v>20</v>
          </cell>
          <cell r="AK40">
            <v>478</v>
          </cell>
          <cell r="AL40">
            <v>93</v>
          </cell>
          <cell r="AM40">
            <v>250</v>
          </cell>
          <cell r="AN40">
            <v>6013</v>
          </cell>
          <cell r="AO40">
            <v>1119</v>
          </cell>
          <cell r="AP40">
            <v>24.052</v>
          </cell>
          <cell r="AQ40">
            <v>4.476</v>
          </cell>
          <cell r="AR40">
            <v>1</v>
          </cell>
          <cell r="AS40">
            <v>2</v>
          </cell>
          <cell r="AT40">
            <v>2</v>
          </cell>
        </row>
        <row r="41">
          <cell r="A41" t="str">
            <v>A0812</v>
          </cell>
          <cell r="B41" t="str">
            <v>HERLINI NUR AZIZAH</v>
          </cell>
          <cell r="C41">
            <v>24</v>
          </cell>
          <cell r="D41">
            <v>573</v>
          </cell>
          <cell r="E41">
            <v>118</v>
          </cell>
          <cell r="F41">
            <v>20</v>
          </cell>
          <cell r="G41">
            <v>553</v>
          </cell>
          <cell r="H41">
            <v>90</v>
          </cell>
          <cell r="I41">
            <v>21</v>
          </cell>
          <cell r="J41">
            <v>546</v>
          </cell>
          <cell r="K41">
            <v>94</v>
          </cell>
          <cell r="L41">
            <v>20</v>
          </cell>
          <cell r="M41">
            <v>511</v>
          </cell>
          <cell r="N41">
            <v>90</v>
          </cell>
          <cell r="O41">
            <v>21</v>
          </cell>
          <cell r="P41">
            <v>500</v>
          </cell>
          <cell r="Q41">
            <v>105</v>
          </cell>
          <cell r="R41">
            <v>23</v>
          </cell>
          <cell r="S41">
            <v>625</v>
          </cell>
          <cell r="T41">
            <v>89</v>
          </cell>
          <cell r="U41">
            <v>16</v>
          </cell>
          <cell r="V41">
            <v>425</v>
          </cell>
          <cell r="W41">
            <v>72</v>
          </cell>
          <cell r="X41">
            <v>17</v>
          </cell>
          <cell r="Y41">
            <v>543</v>
          </cell>
          <cell r="Z41">
            <v>100</v>
          </cell>
          <cell r="AA41">
            <v>21</v>
          </cell>
          <cell r="AB41">
            <v>663</v>
          </cell>
          <cell r="AC41">
            <v>131</v>
          </cell>
          <cell r="AD41">
            <v>19</v>
          </cell>
          <cell r="AE41">
            <v>441</v>
          </cell>
          <cell r="AF41">
            <v>71</v>
          </cell>
          <cell r="AG41">
            <v>22</v>
          </cell>
          <cell r="AH41">
            <v>536</v>
          </cell>
          <cell r="AI41">
            <v>110</v>
          </cell>
          <cell r="AJ41">
            <v>20</v>
          </cell>
          <cell r="AK41">
            <v>442</v>
          </cell>
          <cell r="AL41">
            <v>79</v>
          </cell>
          <cell r="AM41">
            <v>244</v>
          </cell>
          <cell r="AN41">
            <v>6358</v>
          </cell>
          <cell r="AO41">
            <v>1149</v>
          </cell>
          <cell r="AP41">
            <v>26.057377049180328</v>
          </cell>
          <cell r="AQ41">
            <v>4.7090163934426226</v>
          </cell>
          <cell r="AR41">
            <v>2</v>
          </cell>
          <cell r="AS41">
            <v>3</v>
          </cell>
          <cell r="AT41">
            <v>3</v>
          </cell>
        </row>
        <row r="42">
          <cell r="A42" t="str">
            <v>A0817</v>
          </cell>
          <cell r="B42" t="str">
            <v>YOLA VALENIA</v>
          </cell>
          <cell r="C42">
            <v>23</v>
          </cell>
          <cell r="D42">
            <v>647</v>
          </cell>
          <cell r="E42">
            <v>141</v>
          </cell>
          <cell r="F42">
            <v>20</v>
          </cell>
          <cell r="G42">
            <v>591</v>
          </cell>
          <cell r="H42">
            <v>100</v>
          </cell>
          <cell r="I42">
            <v>20</v>
          </cell>
          <cell r="J42">
            <v>664</v>
          </cell>
          <cell r="K42">
            <v>127</v>
          </cell>
          <cell r="L42">
            <v>21</v>
          </cell>
          <cell r="M42">
            <v>609</v>
          </cell>
          <cell r="N42">
            <v>94</v>
          </cell>
          <cell r="O42">
            <v>19</v>
          </cell>
          <cell r="P42">
            <v>511</v>
          </cell>
          <cell r="Q42">
            <v>96</v>
          </cell>
          <cell r="R42">
            <v>22</v>
          </cell>
          <cell r="S42">
            <v>708</v>
          </cell>
          <cell r="T42">
            <v>118</v>
          </cell>
          <cell r="U42">
            <v>19</v>
          </cell>
          <cell r="V42">
            <v>628</v>
          </cell>
          <cell r="W42">
            <v>119</v>
          </cell>
          <cell r="X42" t="str">
            <v/>
          </cell>
          <cell r="Y42" t="str">
            <v/>
          </cell>
          <cell r="Z42" t="str">
            <v/>
          </cell>
          <cell r="AA42">
            <v>8</v>
          </cell>
          <cell r="AB42">
            <v>181</v>
          </cell>
          <cell r="AC42">
            <v>22</v>
          </cell>
          <cell r="AD42">
            <v>18</v>
          </cell>
          <cell r="AE42">
            <v>476</v>
          </cell>
          <cell r="AF42">
            <v>96</v>
          </cell>
          <cell r="AG42">
            <v>22</v>
          </cell>
          <cell r="AH42">
            <v>593</v>
          </cell>
          <cell r="AI42">
            <v>117</v>
          </cell>
          <cell r="AJ42">
            <v>19</v>
          </cell>
          <cell r="AK42">
            <v>500</v>
          </cell>
          <cell r="AL42">
            <v>101</v>
          </cell>
          <cell r="AM42">
            <v>211</v>
          </cell>
          <cell r="AN42">
            <v>6108</v>
          </cell>
          <cell r="AO42">
            <v>1131</v>
          </cell>
          <cell r="AP42">
            <v>28.947867298578199</v>
          </cell>
          <cell r="AQ42">
            <v>5.3601895734597154</v>
          </cell>
          <cell r="AR42">
            <v>2</v>
          </cell>
          <cell r="AS42">
            <v>3</v>
          </cell>
          <cell r="AT42">
            <v>3</v>
          </cell>
        </row>
        <row r="43">
          <cell r="A43" t="str">
            <v>A0818</v>
          </cell>
          <cell r="B43" t="str">
            <v>AGIS DWI RAHMAWATI</v>
          </cell>
          <cell r="C43">
            <v>24</v>
          </cell>
          <cell r="D43">
            <v>592</v>
          </cell>
          <cell r="E43">
            <v>125</v>
          </cell>
          <cell r="F43">
            <v>20</v>
          </cell>
          <cell r="G43">
            <v>592</v>
          </cell>
          <cell r="H43">
            <v>91</v>
          </cell>
          <cell r="I43">
            <v>22</v>
          </cell>
          <cell r="J43">
            <v>658</v>
          </cell>
          <cell r="K43">
            <v>142</v>
          </cell>
          <cell r="L43">
            <v>22</v>
          </cell>
          <cell r="M43">
            <v>637</v>
          </cell>
          <cell r="N43">
            <v>117</v>
          </cell>
          <cell r="O43">
            <v>20</v>
          </cell>
          <cell r="P43">
            <v>529</v>
          </cell>
          <cell r="Q43">
            <v>108</v>
          </cell>
          <cell r="R43">
            <v>0</v>
          </cell>
          <cell r="S43">
            <v>0</v>
          </cell>
          <cell r="T43">
            <v>3</v>
          </cell>
          <cell r="U43">
            <v>16</v>
          </cell>
          <cell r="V43">
            <v>417</v>
          </cell>
          <cell r="W43">
            <v>86</v>
          </cell>
          <cell r="X43" t="str">
            <v/>
          </cell>
          <cell r="Y43" t="str">
            <v/>
          </cell>
          <cell r="Z43" t="str">
            <v/>
          </cell>
          <cell r="AA43">
            <v>15</v>
          </cell>
          <cell r="AB43">
            <v>460</v>
          </cell>
          <cell r="AC43">
            <v>73</v>
          </cell>
          <cell r="AD43">
            <v>19</v>
          </cell>
          <cell r="AE43">
            <v>560</v>
          </cell>
          <cell r="AF43">
            <v>121</v>
          </cell>
          <cell r="AG43">
            <v>23</v>
          </cell>
          <cell r="AH43">
            <v>667</v>
          </cell>
          <cell r="AI43">
            <v>123</v>
          </cell>
          <cell r="AJ43">
            <v>21</v>
          </cell>
          <cell r="AK43">
            <v>664</v>
          </cell>
          <cell r="AL43">
            <v>102</v>
          </cell>
          <cell r="AM43">
            <v>202</v>
          </cell>
          <cell r="AN43">
            <v>5776</v>
          </cell>
          <cell r="AO43">
            <v>1091</v>
          </cell>
          <cell r="AP43">
            <v>28.594059405940595</v>
          </cell>
          <cell r="AQ43">
            <v>5.4009900990099009</v>
          </cell>
          <cell r="AR43">
            <v>2</v>
          </cell>
          <cell r="AS43">
            <v>3</v>
          </cell>
          <cell r="AT43">
            <v>3</v>
          </cell>
        </row>
        <row r="44">
          <cell r="A44" t="str">
            <v>A0821</v>
          </cell>
          <cell r="B44" t="str">
            <v>INDRIANA DAMAYANTI</v>
          </cell>
          <cell r="C44">
            <v>23</v>
          </cell>
          <cell r="D44">
            <v>704</v>
          </cell>
          <cell r="E44">
            <v>133</v>
          </cell>
          <cell r="F44">
            <v>15</v>
          </cell>
          <cell r="G44">
            <v>478</v>
          </cell>
          <cell r="H44">
            <v>83</v>
          </cell>
          <cell r="I44">
            <v>19</v>
          </cell>
          <cell r="J44">
            <v>617</v>
          </cell>
          <cell r="K44">
            <v>130</v>
          </cell>
          <cell r="L44">
            <v>18</v>
          </cell>
          <cell r="M44">
            <v>729</v>
          </cell>
          <cell r="N44">
            <v>108</v>
          </cell>
          <cell r="O44">
            <v>15</v>
          </cell>
          <cell r="P44">
            <v>486</v>
          </cell>
          <cell r="Q44">
            <v>85</v>
          </cell>
          <cell r="R44">
            <v>21</v>
          </cell>
          <cell r="S44">
            <v>606</v>
          </cell>
          <cell r="T44">
            <v>85</v>
          </cell>
          <cell r="U44">
            <v>16</v>
          </cell>
          <cell r="V44">
            <v>410</v>
          </cell>
          <cell r="W44">
            <v>93</v>
          </cell>
          <cell r="X44">
            <v>4</v>
          </cell>
          <cell r="Y44">
            <v>206</v>
          </cell>
          <cell r="Z44">
            <v>33</v>
          </cell>
          <cell r="AA44" t="str">
            <v/>
          </cell>
          <cell r="AB44" t="str">
            <v/>
          </cell>
          <cell r="AC44" t="str">
            <v/>
          </cell>
          <cell r="AD44">
            <v>20</v>
          </cell>
          <cell r="AE44">
            <v>744</v>
          </cell>
          <cell r="AF44">
            <v>124</v>
          </cell>
          <cell r="AG44">
            <v>23</v>
          </cell>
          <cell r="AH44">
            <v>782</v>
          </cell>
          <cell r="AI44">
            <v>127</v>
          </cell>
          <cell r="AJ44">
            <v>20</v>
          </cell>
          <cell r="AK44">
            <v>724</v>
          </cell>
          <cell r="AL44">
            <v>136</v>
          </cell>
          <cell r="AM44">
            <v>194</v>
          </cell>
          <cell r="AN44">
            <v>6486</v>
          </cell>
          <cell r="AO44">
            <v>1137</v>
          </cell>
          <cell r="AP44">
            <v>33.432989690721648</v>
          </cell>
          <cell r="AQ44">
            <v>5.8608247422680408</v>
          </cell>
          <cell r="AR44">
            <v>3</v>
          </cell>
          <cell r="AS44">
            <v>3</v>
          </cell>
          <cell r="AT44">
            <v>3</v>
          </cell>
        </row>
        <row r="45">
          <cell r="A45" t="str">
            <v>A0830</v>
          </cell>
          <cell r="B45" t="str">
            <v>MARGI SURYANI</v>
          </cell>
          <cell r="C45">
            <v>24</v>
          </cell>
          <cell r="D45">
            <v>645</v>
          </cell>
          <cell r="E45">
            <v>145</v>
          </cell>
          <cell r="F45">
            <v>22</v>
          </cell>
          <cell r="G45">
            <v>595</v>
          </cell>
          <cell r="H45">
            <v>125</v>
          </cell>
          <cell r="I45">
            <v>22</v>
          </cell>
          <cell r="J45">
            <v>675</v>
          </cell>
          <cell r="K45">
            <v>159</v>
          </cell>
          <cell r="L45">
            <v>23</v>
          </cell>
          <cell r="M45">
            <v>792</v>
          </cell>
          <cell r="N45">
            <v>135</v>
          </cell>
          <cell r="O45">
            <v>21</v>
          </cell>
          <cell r="P45">
            <v>642</v>
          </cell>
          <cell r="Q45">
            <v>136</v>
          </cell>
          <cell r="R45">
            <v>24</v>
          </cell>
          <cell r="S45">
            <v>630</v>
          </cell>
          <cell r="T45">
            <v>125</v>
          </cell>
          <cell r="U45">
            <v>21</v>
          </cell>
          <cell r="V45">
            <v>507</v>
          </cell>
          <cell r="W45">
            <v>102</v>
          </cell>
          <cell r="X45">
            <v>19</v>
          </cell>
          <cell r="Y45">
            <v>642</v>
          </cell>
          <cell r="Z45">
            <v>113</v>
          </cell>
          <cell r="AA45">
            <v>22</v>
          </cell>
          <cell r="AB45">
            <v>622</v>
          </cell>
          <cell r="AC45">
            <v>123</v>
          </cell>
          <cell r="AD45">
            <v>20</v>
          </cell>
          <cell r="AE45">
            <v>635</v>
          </cell>
          <cell r="AF45">
            <v>111</v>
          </cell>
          <cell r="AG45">
            <v>23</v>
          </cell>
          <cell r="AH45">
            <v>726</v>
          </cell>
          <cell r="AI45">
            <v>143</v>
          </cell>
          <cell r="AJ45">
            <v>20</v>
          </cell>
          <cell r="AK45">
            <v>615</v>
          </cell>
          <cell r="AL45">
            <v>102</v>
          </cell>
          <cell r="AM45">
            <v>261</v>
          </cell>
          <cell r="AN45">
            <v>7726</v>
          </cell>
          <cell r="AO45">
            <v>1519</v>
          </cell>
          <cell r="AP45">
            <v>29.601532567049809</v>
          </cell>
          <cell r="AQ45">
            <v>5.8199233716475094</v>
          </cell>
          <cell r="AR45">
            <v>2</v>
          </cell>
          <cell r="AS45">
            <v>3</v>
          </cell>
          <cell r="AT45">
            <v>3</v>
          </cell>
        </row>
        <row r="46">
          <cell r="A46" t="str">
            <v>A0864</v>
          </cell>
          <cell r="B46" t="str">
            <v>WAHYU NURAENI</v>
          </cell>
          <cell r="C46">
            <v>22</v>
          </cell>
          <cell r="D46">
            <v>637</v>
          </cell>
          <cell r="E46">
            <v>127</v>
          </cell>
          <cell r="F46">
            <v>21</v>
          </cell>
          <cell r="G46">
            <v>510</v>
          </cell>
          <cell r="H46">
            <v>74</v>
          </cell>
          <cell r="I46">
            <v>20</v>
          </cell>
          <cell r="J46">
            <v>534</v>
          </cell>
          <cell r="K46">
            <v>113</v>
          </cell>
          <cell r="L46">
            <v>21</v>
          </cell>
          <cell r="M46">
            <v>510</v>
          </cell>
          <cell r="N46">
            <v>79</v>
          </cell>
          <cell r="O46">
            <v>19</v>
          </cell>
          <cell r="P46">
            <v>532</v>
          </cell>
          <cell r="Q46">
            <v>107</v>
          </cell>
          <cell r="R46">
            <v>20</v>
          </cell>
          <cell r="S46">
            <v>545</v>
          </cell>
          <cell r="T46">
            <v>98</v>
          </cell>
          <cell r="U46">
            <v>15</v>
          </cell>
          <cell r="V46">
            <v>403</v>
          </cell>
          <cell r="W46">
            <v>78</v>
          </cell>
          <cell r="X46" t="str">
            <v/>
          </cell>
          <cell r="Y46" t="str">
            <v/>
          </cell>
          <cell r="Z46" t="str">
            <v/>
          </cell>
          <cell r="AA46">
            <v>22</v>
          </cell>
          <cell r="AB46">
            <v>693</v>
          </cell>
          <cell r="AC46">
            <v>120</v>
          </cell>
          <cell r="AD46">
            <v>18</v>
          </cell>
          <cell r="AE46">
            <v>514</v>
          </cell>
          <cell r="AF46">
            <v>84</v>
          </cell>
          <cell r="AG46">
            <v>18</v>
          </cell>
          <cell r="AH46">
            <v>509</v>
          </cell>
          <cell r="AI46">
            <v>91</v>
          </cell>
          <cell r="AJ46" t="str">
            <v/>
          </cell>
          <cell r="AK46">
            <v>0</v>
          </cell>
          <cell r="AL46">
            <v>1</v>
          </cell>
          <cell r="AM46">
            <v>196</v>
          </cell>
          <cell r="AN46">
            <v>5387</v>
          </cell>
          <cell r="AO46">
            <v>972</v>
          </cell>
          <cell r="AP46">
            <v>27.48469387755102</v>
          </cell>
          <cell r="AQ46">
            <v>4.9591836734693882</v>
          </cell>
          <cell r="AR46">
            <v>2</v>
          </cell>
          <cell r="AS46">
            <v>3</v>
          </cell>
          <cell r="AT46">
            <v>3</v>
          </cell>
        </row>
        <row r="47">
          <cell r="A47" t="str">
            <v>A0867</v>
          </cell>
          <cell r="B47" t="str">
            <v>SHABRINA DIAN FARAH FAUZIA</v>
          </cell>
          <cell r="C47">
            <v>15</v>
          </cell>
          <cell r="D47">
            <v>305</v>
          </cell>
          <cell r="E47">
            <v>43</v>
          </cell>
          <cell r="F47">
            <v>9</v>
          </cell>
          <cell r="G47">
            <v>149</v>
          </cell>
          <cell r="H47">
            <v>28</v>
          </cell>
          <cell r="I47">
            <v>11</v>
          </cell>
          <cell r="J47">
            <v>229</v>
          </cell>
          <cell r="K47">
            <v>33</v>
          </cell>
          <cell r="L47">
            <v>19</v>
          </cell>
          <cell r="M47">
            <v>381</v>
          </cell>
          <cell r="N47">
            <v>64</v>
          </cell>
          <cell r="O47">
            <v>5</v>
          </cell>
          <cell r="P47">
            <v>102</v>
          </cell>
          <cell r="Q47">
            <v>29</v>
          </cell>
          <cell r="R47">
            <v>4</v>
          </cell>
          <cell r="S47">
            <v>105</v>
          </cell>
          <cell r="T47">
            <v>7</v>
          </cell>
          <cell r="U47">
            <v>11</v>
          </cell>
          <cell r="V47">
            <v>191</v>
          </cell>
          <cell r="W47">
            <v>40</v>
          </cell>
          <cell r="X47">
            <v>10</v>
          </cell>
          <cell r="Y47">
            <v>207</v>
          </cell>
          <cell r="Z47">
            <v>39</v>
          </cell>
          <cell r="AA47">
            <v>15</v>
          </cell>
          <cell r="AB47">
            <v>320</v>
          </cell>
          <cell r="AC47">
            <v>58</v>
          </cell>
          <cell r="AD47">
            <v>16</v>
          </cell>
          <cell r="AE47">
            <v>323</v>
          </cell>
          <cell r="AF47">
            <v>51</v>
          </cell>
          <cell r="AG47">
            <v>16</v>
          </cell>
          <cell r="AH47">
            <v>346</v>
          </cell>
          <cell r="AI47">
            <v>50</v>
          </cell>
          <cell r="AJ47">
            <v>7</v>
          </cell>
          <cell r="AK47">
            <v>132</v>
          </cell>
          <cell r="AL47">
            <v>24</v>
          </cell>
          <cell r="AM47">
            <v>138</v>
          </cell>
          <cell r="AN47">
            <v>2790</v>
          </cell>
          <cell r="AO47">
            <v>466</v>
          </cell>
          <cell r="AP47">
            <v>20.217391304347824</v>
          </cell>
          <cell r="AQ47">
            <v>3.3768115942028984</v>
          </cell>
          <cell r="AR47">
            <v>1</v>
          </cell>
          <cell r="AS47">
            <v>2</v>
          </cell>
          <cell r="AT47">
            <v>2</v>
          </cell>
        </row>
        <row r="48">
          <cell r="A48" t="str">
            <v>A0874</v>
          </cell>
          <cell r="B48" t="str">
            <v>GALIH MARDIANA</v>
          </cell>
          <cell r="C48">
            <v>22</v>
          </cell>
          <cell r="D48">
            <v>547</v>
          </cell>
          <cell r="E48">
            <v>111</v>
          </cell>
          <cell r="F48">
            <v>22</v>
          </cell>
          <cell r="G48">
            <v>573</v>
          </cell>
          <cell r="H48">
            <v>93</v>
          </cell>
          <cell r="I48">
            <v>22</v>
          </cell>
          <cell r="J48">
            <v>592</v>
          </cell>
          <cell r="K48">
            <v>108</v>
          </cell>
          <cell r="L48">
            <v>23</v>
          </cell>
          <cell r="M48">
            <v>668</v>
          </cell>
          <cell r="N48">
            <v>97</v>
          </cell>
          <cell r="O48">
            <v>21</v>
          </cell>
          <cell r="P48">
            <v>553</v>
          </cell>
          <cell r="Q48">
            <v>108</v>
          </cell>
          <cell r="R48">
            <v>24</v>
          </cell>
          <cell r="S48">
            <v>745</v>
          </cell>
          <cell r="T48">
            <v>111</v>
          </cell>
          <cell r="U48">
            <v>20</v>
          </cell>
          <cell r="V48">
            <v>531</v>
          </cell>
          <cell r="W48">
            <v>104</v>
          </cell>
          <cell r="X48">
            <v>19</v>
          </cell>
          <cell r="Y48">
            <v>670</v>
          </cell>
          <cell r="Z48">
            <v>130</v>
          </cell>
          <cell r="AA48">
            <v>22</v>
          </cell>
          <cell r="AB48">
            <v>629</v>
          </cell>
          <cell r="AC48">
            <v>116</v>
          </cell>
          <cell r="AD48">
            <v>19</v>
          </cell>
          <cell r="AE48">
            <v>511</v>
          </cell>
          <cell r="AF48">
            <v>76</v>
          </cell>
          <cell r="AG48">
            <v>22</v>
          </cell>
          <cell r="AH48">
            <v>567</v>
          </cell>
          <cell r="AI48">
            <v>101</v>
          </cell>
          <cell r="AJ48">
            <v>20</v>
          </cell>
          <cell r="AK48">
            <v>477</v>
          </cell>
          <cell r="AL48">
            <v>109</v>
          </cell>
          <cell r="AM48">
            <v>256</v>
          </cell>
          <cell r="AN48">
            <v>7063</v>
          </cell>
          <cell r="AO48">
            <v>1264</v>
          </cell>
          <cell r="AP48">
            <v>27.58984375</v>
          </cell>
          <cell r="AQ48">
            <v>4.9375</v>
          </cell>
          <cell r="AR48">
            <v>2</v>
          </cell>
          <cell r="AS48">
            <v>3</v>
          </cell>
          <cell r="AT48">
            <v>3</v>
          </cell>
        </row>
        <row r="49">
          <cell r="A49" t="str">
            <v>A0879</v>
          </cell>
          <cell r="B49" t="str">
            <v>RISZA ANGGUN DWI ARIANANDA</v>
          </cell>
          <cell r="C49">
            <v>24</v>
          </cell>
          <cell r="D49">
            <v>727</v>
          </cell>
          <cell r="E49">
            <v>136</v>
          </cell>
          <cell r="F49">
            <v>15</v>
          </cell>
          <cell r="G49">
            <v>434</v>
          </cell>
          <cell r="H49">
            <v>63</v>
          </cell>
          <cell r="I49">
            <v>16</v>
          </cell>
          <cell r="J49">
            <v>486</v>
          </cell>
          <cell r="K49">
            <v>96</v>
          </cell>
          <cell r="L49">
            <v>22</v>
          </cell>
          <cell r="M49">
            <v>617</v>
          </cell>
          <cell r="N49">
            <v>85</v>
          </cell>
          <cell r="O49">
            <v>20</v>
          </cell>
          <cell r="P49">
            <v>545</v>
          </cell>
          <cell r="Q49">
            <v>108</v>
          </cell>
          <cell r="R49">
            <v>23</v>
          </cell>
          <cell r="S49">
            <v>601</v>
          </cell>
          <cell r="T49">
            <v>109</v>
          </cell>
          <cell r="U49">
            <v>21</v>
          </cell>
          <cell r="V49">
            <v>543</v>
          </cell>
          <cell r="W49">
            <v>103</v>
          </cell>
          <cell r="X49">
            <v>19</v>
          </cell>
          <cell r="Y49">
            <v>606</v>
          </cell>
          <cell r="Z49">
            <v>120</v>
          </cell>
          <cell r="AA49">
            <v>21</v>
          </cell>
          <cell r="AB49">
            <v>575</v>
          </cell>
          <cell r="AC49">
            <v>124</v>
          </cell>
          <cell r="AD49">
            <v>19</v>
          </cell>
          <cell r="AE49">
            <v>549</v>
          </cell>
          <cell r="AF49">
            <v>97</v>
          </cell>
          <cell r="AG49">
            <v>22</v>
          </cell>
          <cell r="AH49">
            <v>627</v>
          </cell>
          <cell r="AI49">
            <v>131</v>
          </cell>
          <cell r="AJ49">
            <v>19</v>
          </cell>
          <cell r="AK49">
            <v>477</v>
          </cell>
          <cell r="AL49">
            <v>71</v>
          </cell>
          <cell r="AM49">
            <v>241</v>
          </cell>
          <cell r="AN49">
            <v>6787</v>
          </cell>
          <cell r="AO49">
            <v>1243</v>
          </cell>
          <cell r="AP49">
            <v>28.161825726141078</v>
          </cell>
          <cell r="AQ49">
            <v>5.1576763485477182</v>
          </cell>
          <cell r="AR49">
            <v>2</v>
          </cell>
          <cell r="AS49">
            <v>3</v>
          </cell>
          <cell r="AT49">
            <v>3</v>
          </cell>
        </row>
        <row r="50">
          <cell r="A50" t="str">
            <v>A0881</v>
          </cell>
          <cell r="B50" t="str">
            <v>ERINA EKA WULANDARI</v>
          </cell>
          <cell r="C50">
            <v>15</v>
          </cell>
          <cell r="D50">
            <v>382</v>
          </cell>
          <cell r="E50">
            <v>76</v>
          </cell>
          <cell r="F50">
            <v>20</v>
          </cell>
          <cell r="G50">
            <v>428</v>
          </cell>
          <cell r="H50">
            <v>69</v>
          </cell>
          <cell r="I50">
            <v>17</v>
          </cell>
          <cell r="J50">
            <v>403</v>
          </cell>
          <cell r="K50">
            <v>82</v>
          </cell>
          <cell r="L50">
            <v>21</v>
          </cell>
          <cell r="M50">
            <v>456</v>
          </cell>
          <cell r="N50">
            <v>70</v>
          </cell>
          <cell r="O50">
            <v>21</v>
          </cell>
          <cell r="P50">
            <v>494</v>
          </cell>
          <cell r="Q50">
            <v>107</v>
          </cell>
          <cell r="R50">
            <v>23</v>
          </cell>
          <cell r="S50">
            <v>607</v>
          </cell>
          <cell r="T50">
            <v>115</v>
          </cell>
          <cell r="U50">
            <v>21</v>
          </cell>
          <cell r="V50">
            <v>460</v>
          </cell>
          <cell r="W50">
            <v>105</v>
          </cell>
          <cell r="X50">
            <v>19</v>
          </cell>
          <cell r="Y50">
            <v>617</v>
          </cell>
          <cell r="Z50">
            <v>114</v>
          </cell>
          <cell r="AA50">
            <v>21</v>
          </cell>
          <cell r="AB50">
            <v>594</v>
          </cell>
          <cell r="AC50">
            <v>108</v>
          </cell>
          <cell r="AD50">
            <v>20</v>
          </cell>
          <cell r="AE50">
            <v>514</v>
          </cell>
          <cell r="AF50">
            <v>81</v>
          </cell>
          <cell r="AG50">
            <v>23</v>
          </cell>
          <cell r="AH50">
            <v>587</v>
          </cell>
          <cell r="AI50">
            <v>89</v>
          </cell>
          <cell r="AJ50">
            <v>20</v>
          </cell>
          <cell r="AK50">
            <v>460</v>
          </cell>
          <cell r="AL50">
            <v>77</v>
          </cell>
          <cell r="AM50">
            <v>241</v>
          </cell>
          <cell r="AN50">
            <v>6002</v>
          </cell>
          <cell r="AO50">
            <v>1093</v>
          </cell>
          <cell r="AP50">
            <v>24.904564315352697</v>
          </cell>
          <cell r="AQ50">
            <v>4.5352697095435683</v>
          </cell>
          <cell r="AR50">
            <v>1</v>
          </cell>
          <cell r="AS50">
            <v>3</v>
          </cell>
          <cell r="AT50">
            <v>3</v>
          </cell>
        </row>
        <row r="51">
          <cell r="A51" t="str">
            <v>A0934</v>
          </cell>
          <cell r="B51" t="str">
            <v>SINDU PRATHIWI</v>
          </cell>
          <cell r="C51">
            <v>18</v>
          </cell>
          <cell r="D51">
            <v>496</v>
          </cell>
          <cell r="E51">
            <v>106</v>
          </cell>
          <cell r="F51">
            <v>16</v>
          </cell>
          <cell r="G51">
            <v>473</v>
          </cell>
          <cell r="H51">
            <v>92</v>
          </cell>
          <cell r="I51">
            <v>16</v>
          </cell>
          <cell r="J51">
            <v>515</v>
          </cell>
          <cell r="K51">
            <v>102</v>
          </cell>
          <cell r="L51">
            <v>17</v>
          </cell>
          <cell r="M51">
            <v>548</v>
          </cell>
          <cell r="N51">
            <v>89</v>
          </cell>
          <cell r="O51">
            <v>17</v>
          </cell>
          <cell r="P51">
            <v>486</v>
          </cell>
          <cell r="Q51">
            <v>111</v>
          </cell>
          <cell r="R51">
            <v>16</v>
          </cell>
          <cell r="S51">
            <v>449</v>
          </cell>
          <cell r="T51">
            <v>67</v>
          </cell>
          <cell r="U51">
            <v>15</v>
          </cell>
          <cell r="V51">
            <v>425</v>
          </cell>
          <cell r="W51">
            <v>82</v>
          </cell>
          <cell r="X51">
            <v>15</v>
          </cell>
          <cell r="Y51">
            <v>500</v>
          </cell>
          <cell r="Z51">
            <v>88</v>
          </cell>
          <cell r="AA51">
            <v>16</v>
          </cell>
          <cell r="AB51">
            <v>475</v>
          </cell>
          <cell r="AC51">
            <v>82</v>
          </cell>
          <cell r="AD51">
            <v>9</v>
          </cell>
          <cell r="AE51">
            <v>249</v>
          </cell>
          <cell r="AF51">
            <v>35</v>
          </cell>
          <cell r="AG51">
            <v>4</v>
          </cell>
          <cell r="AH51">
            <v>115</v>
          </cell>
          <cell r="AI51">
            <v>28</v>
          </cell>
          <cell r="AJ51">
            <v>16</v>
          </cell>
          <cell r="AK51">
            <v>501</v>
          </cell>
          <cell r="AL51">
            <v>82</v>
          </cell>
          <cell r="AM51">
            <v>175</v>
          </cell>
          <cell r="AN51">
            <v>5232</v>
          </cell>
          <cell r="AO51">
            <v>964</v>
          </cell>
          <cell r="AP51">
            <v>29.897142857142857</v>
          </cell>
          <cell r="AQ51">
            <v>5.5085714285714289</v>
          </cell>
          <cell r="AR51">
            <v>2</v>
          </cell>
          <cell r="AS51">
            <v>3</v>
          </cell>
          <cell r="AT51">
            <v>3</v>
          </cell>
        </row>
        <row r="52">
          <cell r="A52" t="str">
            <v>A0964</v>
          </cell>
          <cell r="B52" t="str">
            <v>ANISA DESIANTI RAMADHANI</v>
          </cell>
          <cell r="C52">
            <v>24</v>
          </cell>
          <cell r="D52">
            <v>610</v>
          </cell>
          <cell r="E52">
            <v>96</v>
          </cell>
          <cell r="F52">
            <v>21</v>
          </cell>
          <cell r="G52">
            <v>645</v>
          </cell>
          <cell r="H52">
            <v>114</v>
          </cell>
          <cell r="I52">
            <v>22</v>
          </cell>
          <cell r="J52">
            <v>734</v>
          </cell>
          <cell r="K52">
            <v>144</v>
          </cell>
          <cell r="L52">
            <v>22</v>
          </cell>
          <cell r="M52">
            <v>681</v>
          </cell>
          <cell r="N52">
            <v>114</v>
          </cell>
          <cell r="O52">
            <v>21</v>
          </cell>
          <cell r="P52">
            <v>599</v>
          </cell>
          <cell r="Q52">
            <v>132</v>
          </cell>
          <cell r="R52">
            <v>23</v>
          </cell>
          <cell r="S52">
            <v>707</v>
          </cell>
          <cell r="T52">
            <v>107</v>
          </cell>
          <cell r="U52">
            <v>4</v>
          </cell>
          <cell r="V52">
            <v>128</v>
          </cell>
          <cell r="W52">
            <v>25</v>
          </cell>
          <cell r="X52">
            <v>19</v>
          </cell>
          <cell r="Y52">
            <v>729</v>
          </cell>
          <cell r="Z52">
            <v>125</v>
          </cell>
          <cell r="AA52">
            <v>20</v>
          </cell>
          <cell r="AB52">
            <v>686</v>
          </cell>
          <cell r="AC52">
            <v>134</v>
          </cell>
          <cell r="AD52">
            <v>20</v>
          </cell>
          <cell r="AE52">
            <v>595</v>
          </cell>
          <cell r="AF52">
            <v>97</v>
          </cell>
          <cell r="AG52">
            <v>22</v>
          </cell>
          <cell r="AH52">
            <v>637</v>
          </cell>
          <cell r="AI52">
            <v>150</v>
          </cell>
          <cell r="AJ52">
            <v>20</v>
          </cell>
          <cell r="AK52">
            <v>588</v>
          </cell>
          <cell r="AL52">
            <v>89</v>
          </cell>
          <cell r="AM52">
            <v>238</v>
          </cell>
          <cell r="AN52">
            <v>7339</v>
          </cell>
          <cell r="AO52">
            <v>1327</v>
          </cell>
          <cell r="AP52">
            <v>30.836134453781511</v>
          </cell>
          <cell r="AQ52">
            <v>5.5756302521008401</v>
          </cell>
          <cell r="AR52">
            <v>2</v>
          </cell>
          <cell r="AS52">
            <v>3</v>
          </cell>
          <cell r="AT52">
            <v>3</v>
          </cell>
        </row>
        <row r="53">
          <cell r="A53" t="str">
            <v>A0969</v>
          </cell>
          <cell r="B53" t="str">
            <v>ANGGI DWI</v>
          </cell>
          <cell r="C53">
            <v>22</v>
          </cell>
          <cell r="D53">
            <v>664</v>
          </cell>
          <cell r="E53">
            <v>125</v>
          </cell>
          <cell r="F53">
            <v>14</v>
          </cell>
          <cell r="G53">
            <v>362</v>
          </cell>
          <cell r="H53">
            <v>58</v>
          </cell>
          <cell r="I53">
            <v>21</v>
          </cell>
          <cell r="J53">
            <v>577</v>
          </cell>
          <cell r="K53">
            <v>92</v>
          </cell>
          <cell r="L53">
            <v>22</v>
          </cell>
          <cell r="M53">
            <v>537</v>
          </cell>
          <cell r="N53">
            <v>81</v>
          </cell>
          <cell r="O53">
            <v>21</v>
          </cell>
          <cell r="P53">
            <v>579</v>
          </cell>
          <cell r="Q53">
            <v>94</v>
          </cell>
          <cell r="R53">
            <v>23</v>
          </cell>
          <cell r="S53">
            <v>795</v>
          </cell>
          <cell r="T53">
            <v>136</v>
          </cell>
          <cell r="U53">
            <v>21</v>
          </cell>
          <cell r="V53">
            <v>586</v>
          </cell>
          <cell r="W53">
            <v>94</v>
          </cell>
          <cell r="X53">
            <v>19</v>
          </cell>
          <cell r="Y53">
            <v>701</v>
          </cell>
          <cell r="Z53">
            <v>94</v>
          </cell>
          <cell r="AA53">
            <v>21</v>
          </cell>
          <cell r="AB53">
            <v>658</v>
          </cell>
          <cell r="AC53">
            <v>124</v>
          </cell>
          <cell r="AD53">
            <v>20</v>
          </cell>
          <cell r="AE53">
            <v>574</v>
          </cell>
          <cell r="AF53">
            <v>100</v>
          </cell>
          <cell r="AG53">
            <v>23</v>
          </cell>
          <cell r="AH53">
            <v>604</v>
          </cell>
          <cell r="AI53">
            <v>122</v>
          </cell>
          <cell r="AJ53">
            <v>20</v>
          </cell>
          <cell r="AK53">
            <v>613</v>
          </cell>
          <cell r="AL53">
            <v>75</v>
          </cell>
          <cell r="AM53">
            <v>247</v>
          </cell>
          <cell r="AN53">
            <v>7250</v>
          </cell>
          <cell r="AO53">
            <v>1195</v>
          </cell>
          <cell r="AP53">
            <v>29.352226720647774</v>
          </cell>
          <cell r="AQ53">
            <v>4.8380566801619436</v>
          </cell>
          <cell r="AR53">
            <v>2</v>
          </cell>
          <cell r="AS53">
            <v>3</v>
          </cell>
          <cell r="AT53">
            <v>3</v>
          </cell>
        </row>
        <row r="54">
          <cell r="A54" t="str">
            <v>A0977</v>
          </cell>
          <cell r="B54" t="str">
            <v>RIA ARIANTI</v>
          </cell>
          <cell r="C54">
            <v>22</v>
          </cell>
          <cell r="D54">
            <v>696</v>
          </cell>
          <cell r="E54">
            <v>134</v>
          </cell>
          <cell r="F54">
            <v>19</v>
          </cell>
          <cell r="G54">
            <v>531</v>
          </cell>
          <cell r="H54">
            <v>99</v>
          </cell>
          <cell r="I54">
            <v>22</v>
          </cell>
          <cell r="J54">
            <v>738</v>
          </cell>
          <cell r="K54">
            <v>144</v>
          </cell>
          <cell r="L54">
            <v>22</v>
          </cell>
          <cell r="M54">
            <v>597</v>
          </cell>
          <cell r="N54">
            <v>106</v>
          </cell>
          <cell r="O54">
            <v>21</v>
          </cell>
          <cell r="P54">
            <v>612</v>
          </cell>
          <cell r="Q54">
            <v>118</v>
          </cell>
          <cell r="R54">
            <v>16</v>
          </cell>
          <cell r="S54">
            <v>453</v>
          </cell>
          <cell r="T54">
            <v>82</v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>
            <v>122</v>
          </cell>
          <cell r="AN54">
            <v>3627</v>
          </cell>
          <cell r="AO54">
            <v>683</v>
          </cell>
          <cell r="AP54">
            <v>29.729508196721312</v>
          </cell>
          <cell r="AQ54">
            <v>5.5983606557377046</v>
          </cell>
          <cell r="AR54">
            <v>2</v>
          </cell>
          <cell r="AS54">
            <v>3</v>
          </cell>
          <cell r="AT54">
            <v>3</v>
          </cell>
        </row>
        <row r="55">
          <cell r="A55" t="str">
            <v>A0986</v>
          </cell>
          <cell r="B55" t="str">
            <v>DIMAS ADAM JORDAN</v>
          </cell>
          <cell r="C55">
            <v>20</v>
          </cell>
          <cell r="D55">
            <v>602</v>
          </cell>
          <cell r="E55">
            <v>127</v>
          </cell>
          <cell r="F55">
            <v>16</v>
          </cell>
          <cell r="G55">
            <v>487</v>
          </cell>
          <cell r="H55">
            <v>71</v>
          </cell>
          <cell r="I55">
            <v>18</v>
          </cell>
          <cell r="J55">
            <v>589</v>
          </cell>
          <cell r="K55">
            <v>100</v>
          </cell>
          <cell r="L55">
            <v>18</v>
          </cell>
          <cell r="M55">
            <v>713</v>
          </cell>
          <cell r="N55">
            <v>92</v>
          </cell>
          <cell r="O55">
            <v>18</v>
          </cell>
          <cell r="P55">
            <v>586</v>
          </cell>
          <cell r="Q55">
            <v>97</v>
          </cell>
          <cell r="R55">
            <v>19</v>
          </cell>
          <cell r="S55">
            <v>569</v>
          </cell>
          <cell r="T55">
            <v>93</v>
          </cell>
          <cell r="U55">
            <v>19</v>
          </cell>
          <cell r="V55">
            <v>541</v>
          </cell>
          <cell r="W55">
            <v>94</v>
          </cell>
          <cell r="X55">
            <v>17</v>
          </cell>
          <cell r="Y55">
            <v>592</v>
          </cell>
          <cell r="Z55">
            <v>94</v>
          </cell>
          <cell r="AA55">
            <v>17</v>
          </cell>
          <cell r="AB55">
            <v>463</v>
          </cell>
          <cell r="AC55">
            <v>102</v>
          </cell>
          <cell r="AD55">
            <v>20</v>
          </cell>
          <cell r="AE55">
            <v>732</v>
          </cell>
          <cell r="AF55">
            <v>108</v>
          </cell>
          <cell r="AG55">
            <v>22</v>
          </cell>
          <cell r="AH55">
            <v>706</v>
          </cell>
          <cell r="AI55">
            <v>122</v>
          </cell>
          <cell r="AJ55">
            <v>20</v>
          </cell>
          <cell r="AK55">
            <v>616</v>
          </cell>
          <cell r="AL55">
            <v>101</v>
          </cell>
          <cell r="AM55">
            <v>224</v>
          </cell>
          <cell r="AN55">
            <v>7196</v>
          </cell>
          <cell r="AO55">
            <v>1201</v>
          </cell>
          <cell r="AP55">
            <v>32.125</v>
          </cell>
          <cell r="AQ55">
            <v>5.3616071428571432</v>
          </cell>
          <cell r="AR55">
            <v>2</v>
          </cell>
          <cell r="AS55">
            <v>3</v>
          </cell>
          <cell r="AT55">
            <v>3</v>
          </cell>
        </row>
        <row r="56">
          <cell r="A56" t="str">
            <v>A0999</v>
          </cell>
          <cell r="B56" t="str">
            <v>MUHAMMAD LUTHFI AZIZ</v>
          </cell>
          <cell r="C56">
            <v>23</v>
          </cell>
          <cell r="D56">
            <v>597</v>
          </cell>
          <cell r="E56">
            <v>126</v>
          </cell>
          <cell r="F56">
            <v>21</v>
          </cell>
          <cell r="G56">
            <v>498</v>
          </cell>
          <cell r="H56">
            <v>89</v>
          </cell>
          <cell r="I56">
            <v>22</v>
          </cell>
          <cell r="J56">
            <v>525</v>
          </cell>
          <cell r="K56">
            <v>103</v>
          </cell>
          <cell r="L56">
            <v>22</v>
          </cell>
          <cell r="M56">
            <v>466</v>
          </cell>
          <cell r="N56">
            <v>92</v>
          </cell>
          <cell r="O56">
            <v>21</v>
          </cell>
          <cell r="P56">
            <v>488</v>
          </cell>
          <cell r="Q56">
            <v>115</v>
          </cell>
          <cell r="R56">
            <v>23</v>
          </cell>
          <cell r="S56">
            <v>642</v>
          </cell>
          <cell r="T56">
            <v>103</v>
          </cell>
          <cell r="U56">
            <v>21</v>
          </cell>
          <cell r="V56">
            <v>455</v>
          </cell>
          <cell r="W56">
            <v>115</v>
          </cell>
          <cell r="X56">
            <v>18</v>
          </cell>
          <cell r="Y56">
            <v>569</v>
          </cell>
          <cell r="Z56">
            <v>109</v>
          </cell>
          <cell r="AA56">
            <v>22</v>
          </cell>
          <cell r="AB56">
            <v>643</v>
          </cell>
          <cell r="AC56">
            <v>134</v>
          </cell>
          <cell r="AD56">
            <v>20</v>
          </cell>
          <cell r="AE56">
            <v>506</v>
          </cell>
          <cell r="AF56">
            <v>107</v>
          </cell>
          <cell r="AG56">
            <v>23</v>
          </cell>
          <cell r="AH56">
            <v>540</v>
          </cell>
          <cell r="AI56">
            <v>117</v>
          </cell>
          <cell r="AJ56">
            <v>20</v>
          </cell>
          <cell r="AK56">
            <v>466</v>
          </cell>
          <cell r="AL56">
            <v>103</v>
          </cell>
          <cell r="AM56">
            <v>256</v>
          </cell>
          <cell r="AN56">
            <v>6395</v>
          </cell>
          <cell r="AO56">
            <v>1313</v>
          </cell>
          <cell r="AP56">
            <v>24.98046875</v>
          </cell>
          <cell r="AQ56">
            <v>5.12890625</v>
          </cell>
          <cell r="AR56">
            <v>1</v>
          </cell>
          <cell r="AS56">
            <v>3</v>
          </cell>
          <cell r="AT56">
            <v>3</v>
          </cell>
        </row>
        <row r="57">
          <cell r="A57" t="str">
            <v>A1030</v>
          </cell>
          <cell r="B57" t="str">
            <v>ENI RACHMI MURDANINGRUM</v>
          </cell>
          <cell r="C57">
            <v>21</v>
          </cell>
          <cell r="D57">
            <v>667</v>
          </cell>
          <cell r="E57">
            <v>108</v>
          </cell>
          <cell r="F57">
            <v>20</v>
          </cell>
          <cell r="G57">
            <v>545</v>
          </cell>
          <cell r="H57">
            <v>111</v>
          </cell>
          <cell r="I57">
            <v>15</v>
          </cell>
          <cell r="J57">
            <v>439</v>
          </cell>
          <cell r="K57">
            <v>68</v>
          </cell>
          <cell r="L57">
            <v>19</v>
          </cell>
          <cell r="M57">
            <v>564</v>
          </cell>
          <cell r="N57">
            <v>109</v>
          </cell>
          <cell r="O57">
            <v>19</v>
          </cell>
          <cell r="P57">
            <v>568</v>
          </cell>
          <cell r="Q57">
            <v>108</v>
          </cell>
          <cell r="R57">
            <v>20</v>
          </cell>
          <cell r="S57">
            <v>554</v>
          </cell>
          <cell r="T57">
            <v>95</v>
          </cell>
          <cell r="U57">
            <v>20</v>
          </cell>
          <cell r="V57">
            <v>518</v>
          </cell>
          <cell r="W57">
            <v>105</v>
          </cell>
          <cell r="X57">
            <v>15</v>
          </cell>
          <cell r="Y57">
            <v>428</v>
          </cell>
          <cell r="Z57">
            <v>74</v>
          </cell>
          <cell r="AA57">
            <v>21</v>
          </cell>
          <cell r="AB57">
            <v>594</v>
          </cell>
          <cell r="AC57">
            <v>131</v>
          </cell>
          <cell r="AD57">
            <v>19</v>
          </cell>
          <cell r="AE57">
            <v>547</v>
          </cell>
          <cell r="AF57">
            <v>104</v>
          </cell>
          <cell r="AG57">
            <v>20</v>
          </cell>
          <cell r="AH57">
            <v>598</v>
          </cell>
          <cell r="AI57">
            <v>119</v>
          </cell>
          <cell r="AJ57">
            <v>19</v>
          </cell>
          <cell r="AK57">
            <v>549</v>
          </cell>
          <cell r="AL57">
            <v>94</v>
          </cell>
          <cell r="AM57">
            <v>228</v>
          </cell>
          <cell r="AN57">
            <v>6571</v>
          </cell>
          <cell r="AO57">
            <v>1226</v>
          </cell>
          <cell r="AP57">
            <v>28.82017543859649</v>
          </cell>
          <cell r="AQ57">
            <v>5.3771929824561404</v>
          </cell>
          <cell r="AR57">
            <v>2</v>
          </cell>
          <cell r="AS57">
            <v>3</v>
          </cell>
          <cell r="AT57">
            <v>3</v>
          </cell>
        </row>
        <row r="58">
          <cell r="A58" t="str">
            <v>A1096</v>
          </cell>
          <cell r="B58" t="str">
            <v>NILA HAQIQI</v>
          </cell>
          <cell r="C58">
            <v>22</v>
          </cell>
          <cell r="D58">
            <v>663</v>
          </cell>
          <cell r="E58">
            <v>131</v>
          </cell>
          <cell r="F58">
            <v>21</v>
          </cell>
          <cell r="G58">
            <v>687</v>
          </cell>
          <cell r="H58">
            <v>114</v>
          </cell>
          <cell r="I58">
            <v>21</v>
          </cell>
          <cell r="J58">
            <v>692</v>
          </cell>
          <cell r="K58">
            <v>131</v>
          </cell>
          <cell r="L58">
            <v>21</v>
          </cell>
          <cell r="M58">
            <v>781</v>
          </cell>
          <cell r="N58">
            <v>116</v>
          </cell>
          <cell r="O58">
            <v>20</v>
          </cell>
          <cell r="P58">
            <v>629</v>
          </cell>
          <cell r="Q58">
            <v>106</v>
          </cell>
          <cell r="R58">
            <v>23</v>
          </cell>
          <cell r="S58">
            <v>588</v>
          </cell>
          <cell r="T58">
            <v>96</v>
          </cell>
          <cell r="U58">
            <v>20</v>
          </cell>
          <cell r="V58">
            <v>441</v>
          </cell>
          <cell r="W58">
            <v>95</v>
          </cell>
          <cell r="X58">
            <v>18</v>
          </cell>
          <cell r="Y58">
            <v>601</v>
          </cell>
          <cell r="Z58">
            <v>95</v>
          </cell>
          <cell r="AA58">
            <v>21</v>
          </cell>
          <cell r="AB58">
            <v>634</v>
          </cell>
          <cell r="AC58">
            <v>134</v>
          </cell>
          <cell r="AD58">
            <v>20</v>
          </cell>
          <cell r="AE58">
            <v>658</v>
          </cell>
          <cell r="AF58">
            <v>112</v>
          </cell>
          <cell r="AG58">
            <v>21</v>
          </cell>
          <cell r="AH58">
            <v>652</v>
          </cell>
          <cell r="AI58">
            <v>130</v>
          </cell>
          <cell r="AJ58">
            <v>20</v>
          </cell>
          <cell r="AK58">
            <v>606</v>
          </cell>
          <cell r="AL58">
            <v>101</v>
          </cell>
          <cell r="AM58">
            <v>248</v>
          </cell>
          <cell r="AN58">
            <v>7632</v>
          </cell>
          <cell r="AO58">
            <v>1361</v>
          </cell>
          <cell r="AP58">
            <v>30.774193548387096</v>
          </cell>
          <cell r="AQ58">
            <v>5.487903225806452</v>
          </cell>
          <cell r="AR58">
            <v>2</v>
          </cell>
          <cell r="AS58">
            <v>3</v>
          </cell>
          <cell r="AT58">
            <v>3</v>
          </cell>
        </row>
        <row r="59">
          <cell r="A59" t="str">
            <v>A1098</v>
          </cell>
          <cell r="B59" t="str">
            <v>DEXA CAHYA</v>
          </cell>
          <cell r="C59">
            <v>22</v>
          </cell>
          <cell r="D59">
            <v>588</v>
          </cell>
          <cell r="E59">
            <v>123</v>
          </cell>
          <cell r="F59">
            <v>8</v>
          </cell>
          <cell r="G59">
            <v>187</v>
          </cell>
          <cell r="H59">
            <v>49</v>
          </cell>
          <cell r="I59">
            <v>18</v>
          </cell>
          <cell r="J59">
            <v>447</v>
          </cell>
          <cell r="K59">
            <v>97</v>
          </cell>
          <cell r="L59">
            <v>18</v>
          </cell>
          <cell r="M59">
            <v>423</v>
          </cell>
          <cell r="N59">
            <v>71</v>
          </cell>
          <cell r="O59">
            <v>15</v>
          </cell>
          <cell r="P59">
            <v>394</v>
          </cell>
          <cell r="Q59">
            <v>87</v>
          </cell>
          <cell r="R59">
            <v>15</v>
          </cell>
          <cell r="S59">
            <v>295</v>
          </cell>
          <cell r="T59">
            <v>53</v>
          </cell>
          <cell r="U59">
            <v>10</v>
          </cell>
          <cell r="V59">
            <v>177</v>
          </cell>
          <cell r="W59">
            <v>51</v>
          </cell>
          <cell r="X59">
            <v>15</v>
          </cell>
          <cell r="Y59">
            <v>353</v>
          </cell>
          <cell r="Z59">
            <v>72</v>
          </cell>
          <cell r="AA59">
            <v>19</v>
          </cell>
          <cell r="AB59">
            <v>436</v>
          </cell>
          <cell r="AC59">
            <v>98</v>
          </cell>
          <cell r="AD59">
            <v>17</v>
          </cell>
          <cell r="AE59">
            <v>371</v>
          </cell>
          <cell r="AF59">
            <v>66</v>
          </cell>
          <cell r="AG59">
            <v>19</v>
          </cell>
          <cell r="AH59">
            <v>411</v>
          </cell>
          <cell r="AI59">
            <v>84</v>
          </cell>
          <cell r="AJ59">
            <v>16</v>
          </cell>
          <cell r="AK59">
            <v>348</v>
          </cell>
          <cell r="AL59">
            <v>56</v>
          </cell>
          <cell r="AM59">
            <v>192</v>
          </cell>
          <cell r="AN59">
            <v>4430</v>
          </cell>
          <cell r="AO59">
            <v>907</v>
          </cell>
          <cell r="AP59">
            <v>23.072916666666668</v>
          </cell>
          <cell r="AQ59">
            <v>4.723958333333333</v>
          </cell>
          <cell r="AR59">
            <v>1</v>
          </cell>
          <cell r="AS59">
            <v>3</v>
          </cell>
          <cell r="AT59">
            <v>3</v>
          </cell>
        </row>
        <row r="60">
          <cell r="A60" t="str">
            <v>A1105</v>
          </cell>
          <cell r="B60" t="str">
            <v>ANISA NUR AINI</v>
          </cell>
          <cell r="C60">
            <v>16</v>
          </cell>
          <cell r="D60">
            <v>483</v>
          </cell>
          <cell r="E60">
            <v>77</v>
          </cell>
          <cell r="F60">
            <v>21</v>
          </cell>
          <cell r="G60">
            <v>628</v>
          </cell>
          <cell r="H60">
            <v>92</v>
          </cell>
          <cell r="I60">
            <v>21</v>
          </cell>
          <cell r="J60">
            <v>659</v>
          </cell>
          <cell r="K60">
            <v>122</v>
          </cell>
          <cell r="L60">
            <v>21</v>
          </cell>
          <cell r="M60">
            <v>614</v>
          </cell>
          <cell r="N60">
            <v>87</v>
          </cell>
          <cell r="O60">
            <v>20</v>
          </cell>
          <cell r="P60">
            <v>547</v>
          </cell>
          <cell r="Q60">
            <v>93</v>
          </cell>
          <cell r="R60">
            <v>23</v>
          </cell>
          <cell r="S60">
            <v>720</v>
          </cell>
          <cell r="T60">
            <v>121</v>
          </cell>
          <cell r="U60">
            <v>21</v>
          </cell>
          <cell r="V60">
            <v>568</v>
          </cell>
          <cell r="W60">
            <v>105</v>
          </cell>
          <cell r="X60">
            <v>17</v>
          </cell>
          <cell r="Y60">
            <v>622</v>
          </cell>
          <cell r="Z60">
            <v>100</v>
          </cell>
          <cell r="AA60">
            <v>19</v>
          </cell>
          <cell r="AB60">
            <v>613</v>
          </cell>
          <cell r="AC60">
            <v>114</v>
          </cell>
          <cell r="AD60">
            <v>17</v>
          </cell>
          <cell r="AE60">
            <v>387</v>
          </cell>
          <cell r="AF60">
            <v>60</v>
          </cell>
          <cell r="AG60">
            <v>9</v>
          </cell>
          <cell r="AH60">
            <v>229</v>
          </cell>
          <cell r="AI60">
            <v>46</v>
          </cell>
          <cell r="AJ60">
            <v>0</v>
          </cell>
          <cell r="AK60" t="str">
            <v/>
          </cell>
          <cell r="AL60" t="str">
            <v/>
          </cell>
          <cell r="AM60">
            <v>205</v>
          </cell>
          <cell r="AN60">
            <v>6070</v>
          </cell>
          <cell r="AO60">
            <v>1017</v>
          </cell>
          <cell r="AP60">
            <v>29.609756097560975</v>
          </cell>
          <cell r="AQ60">
            <v>4.9609756097560975</v>
          </cell>
          <cell r="AR60">
            <v>2</v>
          </cell>
          <cell r="AS60">
            <v>3</v>
          </cell>
          <cell r="AT60">
            <v>3</v>
          </cell>
        </row>
        <row r="61">
          <cell r="A61" t="str">
            <v>A1118</v>
          </cell>
          <cell r="B61" t="str">
            <v>OKSA ANDRIARDINA</v>
          </cell>
          <cell r="C61">
            <v>22</v>
          </cell>
          <cell r="D61">
            <v>591</v>
          </cell>
          <cell r="E61">
            <v>132</v>
          </cell>
          <cell r="F61">
            <v>20</v>
          </cell>
          <cell r="G61">
            <v>464</v>
          </cell>
          <cell r="H61">
            <v>78</v>
          </cell>
          <cell r="I61">
            <v>20</v>
          </cell>
          <cell r="J61">
            <v>558</v>
          </cell>
          <cell r="K61">
            <v>112</v>
          </cell>
          <cell r="L61">
            <v>21</v>
          </cell>
          <cell r="M61">
            <v>500</v>
          </cell>
          <cell r="N61">
            <v>72</v>
          </cell>
          <cell r="O61">
            <v>19</v>
          </cell>
          <cell r="P61">
            <v>446</v>
          </cell>
          <cell r="Q61">
            <v>83</v>
          </cell>
          <cell r="R61">
            <v>18</v>
          </cell>
          <cell r="S61">
            <v>555</v>
          </cell>
          <cell r="T61">
            <v>116</v>
          </cell>
          <cell r="U61">
            <v>15</v>
          </cell>
          <cell r="V61">
            <v>435</v>
          </cell>
          <cell r="W61">
            <v>89</v>
          </cell>
          <cell r="X61">
            <v>15</v>
          </cell>
          <cell r="Y61">
            <v>579</v>
          </cell>
          <cell r="Z61">
            <v>108</v>
          </cell>
          <cell r="AA61">
            <v>17</v>
          </cell>
          <cell r="AB61">
            <v>537</v>
          </cell>
          <cell r="AC61">
            <v>100</v>
          </cell>
          <cell r="AD61">
            <v>15</v>
          </cell>
          <cell r="AE61">
            <v>406</v>
          </cell>
          <cell r="AF61">
            <v>77</v>
          </cell>
          <cell r="AG61">
            <v>15</v>
          </cell>
          <cell r="AH61">
            <v>363</v>
          </cell>
          <cell r="AI61">
            <v>92</v>
          </cell>
          <cell r="AJ61">
            <v>15</v>
          </cell>
          <cell r="AK61">
            <v>381</v>
          </cell>
          <cell r="AL61">
            <v>64</v>
          </cell>
          <cell r="AM61">
            <v>212</v>
          </cell>
          <cell r="AN61">
            <v>5815</v>
          </cell>
          <cell r="AO61">
            <v>1123</v>
          </cell>
          <cell r="AP61">
            <v>27.429245283018869</v>
          </cell>
          <cell r="AQ61">
            <v>5.2971698113207548</v>
          </cell>
          <cell r="AR61">
            <v>2</v>
          </cell>
          <cell r="AS61">
            <v>3</v>
          </cell>
          <cell r="AT61">
            <v>3</v>
          </cell>
        </row>
        <row r="62">
          <cell r="A62" t="str">
            <v>A1209</v>
          </cell>
          <cell r="B62" t="str">
            <v>ZULFI FAQIH NURUL JANNAH</v>
          </cell>
          <cell r="C62">
            <v>23</v>
          </cell>
          <cell r="D62">
            <v>626</v>
          </cell>
          <cell r="E62">
            <v>124</v>
          </cell>
          <cell r="F62">
            <v>22</v>
          </cell>
          <cell r="G62">
            <v>610</v>
          </cell>
          <cell r="H62">
            <v>109</v>
          </cell>
          <cell r="I62">
            <v>20</v>
          </cell>
          <cell r="J62">
            <v>609</v>
          </cell>
          <cell r="K62">
            <v>116</v>
          </cell>
          <cell r="L62">
            <v>23</v>
          </cell>
          <cell r="M62">
            <v>679</v>
          </cell>
          <cell r="N62">
            <v>98</v>
          </cell>
          <cell r="O62">
            <v>20</v>
          </cell>
          <cell r="P62">
            <v>554</v>
          </cell>
          <cell r="Q62">
            <v>98</v>
          </cell>
          <cell r="R62">
            <v>24</v>
          </cell>
          <cell r="S62">
            <v>711</v>
          </cell>
          <cell r="T62">
            <v>122</v>
          </cell>
          <cell r="U62">
            <v>20</v>
          </cell>
          <cell r="V62">
            <v>526</v>
          </cell>
          <cell r="W62">
            <v>85</v>
          </cell>
          <cell r="X62">
            <v>19</v>
          </cell>
          <cell r="Y62">
            <v>673</v>
          </cell>
          <cell r="Z62">
            <v>112</v>
          </cell>
          <cell r="AA62">
            <v>22</v>
          </cell>
          <cell r="AB62">
            <v>662</v>
          </cell>
          <cell r="AC62">
            <v>117</v>
          </cell>
          <cell r="AD62">
            <v>20</v>
          </cell>
          <cell r="AE62">
            <v>592</v>
          </cell>
          <cell r="AF62">
            <v>85</v>
          </cell>
          <cell r="AG62">
            <v>22</v>
          </cell>
          <cell r="AH62">
            <v>642</v>
          </cell>
          <cell r="AI62">
            <v>117</v>
          </cell>
          <cell r="AJ62">
            <v>20</v>
          </cell>
          <cell r="AK62">
            <v>600</v>
          </cell>
          <cell r="AL62">
            <v>78</v>
          </cell>
          <cell r="AM62">
            <v>255</v>
          </cell>
          <cell r="AN62">
            <v>7484</v>
          </cell>
          <cell r="AO62">
            <v>1261</v>
          </cell>
          <cell r="AP62">
            <v>29.349019607843136</v>
          </cell>
          <cell r="AQ62">
            <v>4.9450980392156865</v>
          </cell>
          <cell r="AR62">
            <v>2</v>
          </cell>
          <cell r="AS62">
            <v>3</v>
          </cell>
          <cell r="AT62">
            <v>3</v>
          </cell>
        </row>
        <row r="63">
          <cell r="A63" t="str">
            <v>A1215</v>
          </cell>
          <cell r="B63" t="str">
            <v>ESTERINA KUSUMAWATI</v>
          </cell>
          <cell r="C63">
            <v>22</v>
          </cell>
          <cell r="D63">
            <v>629</v>
          </cell>
          <cell r="E63">
            <v>117</v>
          </cell>
          <cell r="F63">
            <v>21</v>
          </cell>
          <cell r="G63">
            <v>462</v>
          </cell>
          <cell r="H63">
            <v>102</v>
          </cell>
          <cell r="I63">
            <v>21</v>
          </cell>
          <cell r="J63">
            <v>539</v>
          </cell>
          <cell r="K63">
            <v>105</v>
          </cell>
          <cell r="L63">
            <v>22</v>
          </cell>
          <cell r="M63">
            <v>654</v>
          </cell>
          <cell r="N63">
            <v>86</v>
          </cell>
          <cell r="O63">
            <v>19</v>
          </cell>
          <cell r="P63">
            <v>460</v>
          </cell>
          <cell r="Q63">
            <v>75</v>
          </cell>
          <cell r="R63">
            <v>23</v>
          </cell>
          <cell r="S63">
            <v>575</v>
          </cell>
          <cell r="T63">
            <v>112</v>
          </cell>
          <cell r="U63">
            <v>19</v>
          </cell>
          <cell r="V63">
            <v>445</v>
          </cell>
          <cell r="W63">
            <v>87</v>
          </cell>
          <cell r="X63">
            <v>17</v>
          </cell>
          <cell r="Y63">
            <v>561</v>
          </cell>
          <cell r="Z63">
            <v>106</v>
          </cell>
          <cell r="AA63">
            <v>21</v>
          </cell>
          <cell r="AB63">
            <v>524</v>
          </cell>
          <cell r="AC63">
            <v>118</v>
          </cell>
          <cell r="AD63">
            <v>18</v>
          </cell>
          <cell r="AE63">
            <v>403</v>
          </cell>
          <cell r="AF63">
            <v>74</v>
          </cell>
          <cell r="AG63">
            <v>21</v>
          </cell>
          <cell r="AH63">
            <v>451</v>
          </cell>
          <cell r="AI63">
            <v>91</v>
          </cell>
          <cell r="AJ63">
            <v>18</v>
          </cell>
          <cell r="AK63">
            <v>359</v>
          </cell>
          <cell r="AL63">
            <v>55</v>
          </cell>
          <cell r="AM63">
            <v>242</v>
          </cell>
          <cell r="AN63">
            <v>6062</v>
          </cell>
          <cell r="AO63">
            <v>1128</v>
          </cell>
          <cell r="AP63">
            <v>25.049586776859503</v>
          </cell>
          <cell r="AQ63">
            <v>4.661157024793388</v>
          </cell>
          <cell r="AR63">
            <v>1</v>
          </cell>
          <cell r="AS63">
            <v>3</v>
          </cell>
          <cell r="AT63">
            <v>3</v>
          </cell>
        </row>
        <row r="64">
          <cell r="A64" t="str">
            <v>A1219</v>
          </cell>
          <cell r="B64" t="str">
            <v>AZIZ ALFISYAHRI</v>
          </cell>
          <cell r="C64">
            <v>24</v>
          </cell>
          <cell r="D64">
            <v>645</v>
          </cell>
          <cell r="E64">
            <v>116</v>
          </cell>
          <cell r="F64">
            <v>22</v>
          </cell>
          <cell r="G64">
            <v>584</v>
          </cell>
          <cell r="H64">
            <v>86</v>
          </cell>
          <cell r="I64">
            <v>22</v>
          </cell>
          <cell r="J64">
            <v>607</v>
          </cell>
          <cell r="K64">
            <v>116</v>
          </cell>
          <cell r="L64">
            <v>22</v>
          </cell>
          <cell r="M64">
            <v>506</v>
          </cell>
          <cell r="N64">
            <v>78</v>
          </cell>
          <cell r="O64">
            <v>21</v>
          </cell>
          <cell r="P64">
            <v>489</v>
          </cell>
          <cell r="Q64">
            <v>96</v>
          </cell>
          <cell r="R64">
            <v>24</v>
          </cell>
          <cell r="S64">
            <v>705</v>
          </cell>
          <cell r="T64">
            <v>113</v>
          </cell>
          <cell r="U64">
            <v>20</v>
          </cell>
          <cell r="V64">
            <v>448</v>
          </cell>
          <cell r="W64">
            <v>102</v>
          </cell>
          <cell r="X64">
            <v>19</v>
          </cell>
          <cell r="Y64">
            <v>620</v>
          </cell>
          <cell r="Z64">
            <v>113</v>
          </cell>
          <cell r="AA64">
            <v>22</v>
          </cell>
          <cell r="AB64">
            <v>654</v>
          </cell>
          <cell r="AC64">
            <v>113</v>
          </cell>
          <cell r="AD64">
            <v>19</v>
          </cell>
          <cell r="AE64">
            <v>665</v>
          </cell>
          <cell r="AF64">
            <v>100</v>
          </cell>
          <cell r="AG64">
            <v>22</v>
          </cell>
          <cell r="AH64">
            <v>638</v>
          </cell>
          <cell r="AI64">
            <v>119</v>
          </cell>
          <cell r="AJ64">
            <v>20</v>
          </cell>
          <cell r="AK64">
            <v>596</v>
          </cell>
          <cell r="AL64">
            <v>109</v>
          </cell>
          <cell r="AM64">
            <v>257</v>
          </cell>
          <cell r="AN64">
            <v>7157</v>
          </cell>
          <cell r="AO64">
            <v>1261</v>
          </cell>
          <cell r="AP64">
            <v>27.848249027237355</v>
          </cell>
          <cell r="AQ64">
            <v>4.9066147859922182</v>
          </cell>
          <cell r="AR64">
            <v>2</v>
          </cell>
          <cell r="AS64">
            <v>3</v>
          </cell>
          <cell r="AT64">
            <v>3</v>
          </cell>
        </row>
        <row r="65">
          <cell r="A65" t="str">
            <v>A1276</v>
          </cell>
          <cell r="B65" t="str">
            <v>SINDI ARLINDA DEWI</v>
          </cell>
          <cell r="C65">
            <v>23</v>
          </cell>
          <cell r="D65">
            <v>510</v>
          </cell>
          <cell r="E65">
            <v>109</v>
          </cell>
          <cell r="F65">
            <v>22</v>
          </cell>
          <cell r="G65">
            <v>603</v>
          </cell>
          <cell r="H65">
            <v>90</v>
          </cell>
          <cell r="I65">
            <v>22</v>
          </cell>
          <cell r="J65">
            <v>610</v>
          </cell>
          <cell r="K65">
            <v>100</v>
          </cell>
          <cell r="L65">
            <v>23</v>
          </cell>
          <cell r="M65">
            <v>722</v>
          </cell>
          <cell r="N65">
            <v>103</v>
          </cell>
          <cell r="O65">
            <v>21</v>
          </cell>
          <cell r="P65">
            <v>578</v>
          </cell>
          <cell r="Q65">
            <v>105</v>
          </cell>
          <cell r="R65">
            <v>24</v>
          </cell>
          <cell r="S65">
            <v>790</v>
          </cell>
          <cell r="T65">
            <v>112</v>
          </cell>
          <cell r="U65">
            <v>21</v>
          </cell>
          <cell r="V65">
            <v>544</v>
          </cell>
          <cell r="W65">
            <v>103</v>
          </cell>
          <cell r="X65">
            <v>19</v>
          </cell>
          <cell r="Y65">
            <v>693</v>
          </cell>
          <cell r="Z65">
            <v>100</v>
          </cell>
          <cell r="AA65">
            <v>21</v>
          </cell>
          <cell r="AB65">
            <v>576</v>
          </cell>
          <cell r="AC65">
            <v>108</v>
          </cell>
          <cell r="AD65">
            <v>20</v>
          </cell>
          <cell r="AE65">
            <v>548</v>
          </cell>
          <cell r="AF65">
            <v>87</v>
          </cell>
          <cell r="AG65">
            <v>23</v>
          </cell>
          <cell r="AH65">
            <v>603</v>
          </cell>
          <cell r="AI65">
            <v>106</v>
          </cell>
          <cell r="AJ65">
            <v>19</v>
          </cell>
          <cell r="AK65">
            <v>464</v>
          </cell>
          <cell r="AL65">
            <v>74</v>
          </cell>
          <cell r="AM65">
            <v>258</v>
          </cell>
          <cell r="AN65">
            <v>7241</v>
          </cell>
          <cell r="AO65">
            <v>1197</v>
          </cell>
          <cell r="AP65">
            <v>28.065891472868216</v>
          </cell>
          <cell r="AQ65">
            <v>4.6395348837209305</v>
          </cell>
          <cell r="AR65">
            <v>2</v>
          </cell>
          <cell r="AS65">
            <v>3</v>
          </cell>
          <cell r="AT65">
            <v>3</v>
          </cell>
        </row>
        <row r="66">
          <cell r="A66" t="str">
            <v>A1277</v>
          </cell>
          <cell r="B66" t="str">
            <v>ARDIANA ZAHRA YULITA</v>
          </cell>
          <cell r="C66">
            <v>22</v>
          </cell>
          <cell r="D66">
            <v>563</v>
          </cell>
          <cell r="E66">
            <v>106</v>
          </cell>
          <cell r="F66">
            <v>15</v>
          </cell>
          <cell r="G66">
            <v>335</v>
          </cell>
          <cell r="H66">
            <v>55</v>
          </cell>
          <cell r="I66">
            <v>16</v>
          </cell>
          <cell r="J66">
            <v>377</v>
          </cell>
          <cell r="K66">
            <v>71</v>
          </cell>
          <cell r="L66">
            <v>16</v>
          </cell>
          <cell r="M66">
            <v>372</v>
          </cell>
          <cell r="N66">
            <v>60</v>
          </cell>
          <cell r="O66">
            <v>17</v>
          </cell>
          <cell r="P66">
            <v>440</v>
          </cell>
          <cell r="Q66">
            <v>86</v>
          </cell>
          <cell r="R66">
            <v>17</v>
          </cell>
          <cell r="S66">
            <v>426</v>
          </cell>
          <cell r="T66">
            <v>101</v>
          </cell>
          <cell r="U66">
            <v>18</v>
          </cell>
          <cell r="V66">
            <v>433</v>
          </cell>
          <cell r="W66">
            <v>87</v>
          </cell>
          <cell r="X66">
            <v>16</v>
          </cell>
          <cell r="Y66">
            <v>490</v>
          </cell>
          <cell r="Z66">
            <v>100</v>
          </cell>
          <cell r="AA66">
            <v>17</v>
          </cell>
          <cell r="AB66">
            <v>502</v>
          </cell>
          <cell r="AC66">
            <v>80</v>
          </cell>
          <cell r="AD66">
            <v>15</v>
          </cell>
          <cell r="AE66">
            <v>356</v>
          </cell>
          <cell r="AF66">
            <v>57</v>
          </cell>
          <cell r="AG66">
            <v>17</v>
          </cell>
          <cell r="AH66">
            <v>342</v>
          </cell>
          <cell r="AI66">
            <v>59</v>
          </cell>
          <cell r="AJ66">
            <v>4</v>
          </cell>
          <cell r="AK66">
            <v>90</v>
          </cell>
          <cell r="AL66">
            <v>22</v>
          </cell>
          <cell r="AM66">
            <v>190</v>
          </cell>
          <cell r="AN66">
            <v>4726</v>
          </cell>
          <cell r="AO66">
            <v>884</v>
          </cell>
          <cell r="AP66">
            <v>24.873684210526317</v>
          </cell>
          <cell r="AQ66">
            <v>4.6526315789473687</v>
          </cell>
          <cell r="AR66">
            <v>1</v>
          </cell>
          <cell r="AS66">
            <v>3</v>
          </cell>
          <cell r="AT66">
            <v>3</v>
          </cell>
        </row>
        <row r="67">
          <cell r="A67" t="str">
            <v>A1280</v>
          </cell>
          <cell r="B67" t="str">
            <v>PASKHA APRILIANINGSIH APRILIANINGSIH</v>
          </cell>
          <cell r="C67">
            <v>23</v>
          </cell>
          <cell r="D67">
            <v>650</v>
          </cell>
          <cell r="E67">
            <v>129</v>
          </cell>
          <cell r="F67">
            <v>21</v>
          </cell>
          <cell r="G67">
            <v>591</v>
          </cell>
          <cell r="H67">
            <v>97</v>
          </cell>
          <cell r="I67">
            <v>22</v>
          </cell>
          <cell r="J67">
            <v>591</v>
          </cell>
          <cell r="K67">
            <v>112</v>
          </cell>
          <cell r="L67">
            <v>23</v>
          </cell>
          <cell r="M67">
            <v>689</v>
          </cell>
          <cell r="N67">
            <v>102</v>
          </cell>
          <cell r="O67">
            <v>21</v>
          </cell>
          <cell r="P67">
            <v>516</v>
          </cell>
          <cell r="Q67">
            <v>114</v>
          </cell>
          <cell r="R67">
            <v>22</v>
          </cell>
          <cell r="S67">
            <v>603</v>
          </cell>
          <cell r="T67">
            <v>129</v>
          </cell>
          <cell r="U67">
            <v>21</v>
          </cell>
          <cell r="V67">
            <v>581</v>
          </cell>
          <cell r="W67">
            <v>131</v>
          </cell>
          <cell r="X67">
            <v>17</v>
          </cell>
          <cell r="Y67">
            <v>519</v>
          </cell>
          <cell r="Z67">
            <v>99</v>
          </cell>
          <cell r="AA67">
            <v>22</v>
          </cell>
          <cell r="AB67">
            <v>610</v>
          </cell>
          <cell r="AC67">
            <v>143</v>
          </cell>
          <cell r="AD67">
            <v>20</v>
          </cell>
          <cell r="AE67">
            <v>468</v>
          </cell>
          <cell r="AF67">
            <v>81</v>
          </cell>
          <cell r="AG67">
            <v>20</v>
          </cell>
          <cell r="AH67">
            <v>488</v>
          </cell>
          <cell r="AI67">
            <v>95</v>
          </cell>
          <cell r="AJ67">
            <v>20</v>
          </cell>
          <cell r="AK67">
            <v>397</v>
          </cell>
          <cell r="AL67">
            <v>72</v>
          </cell>
          <cell r="AM67">
            <v>252</v>
          </cell>
          <cell r="AN67">
            <v>6703</v>
          </cell>
          <cell r="AO67">
            <v>1304</v>
          </cell>
          <cell r="AP67">
            <v>26.599206349206348</v>
          </cell>
          <cell r="AQ67">
            <v>5.1746031746031749</v>
          </cell>
          <cell r="AR67">
            <v>2</v>
          </cell>
          <cell r="AS67">
            <v>3</v>
          </cell>
          <cell r="AT67">
            <v>3</v>
          </cell>
        </row>
        <row r="68">
          <cell r="A68" t="str">
            <v>A1281</v>
          </cell>
          <cell r="B68" t="str">
            <v>Benedicta Marisa</v>
          </cell>
          <cell r="C68">
            <v>16</v>
          </cell>
          <cell r="D68">
            <v>389</v>
          </cell>
          <cell r="E68">
            <v>91</v>
          </cell>
          <cell r="F68">
            <v>15</v>
          </cell>
          <cell r="G68">
            <v>328</v>
          </cell>
          <cell r="H68">
            <v>56</v>
          </cell>
          <cell r="I68">
            <v>15</v>
          </cell>
          <cell r="J68">
            <v>394</v>
          </cell>
          <cell r="K68">
            <v>85</v>
          </cell>
          <cell r="L68">
            <v>17</v>
          </cell>
          <cell r="M68">
            <v>389</v>
          </cell>
          <cell r="N68">
            <v>52</v>
          </cell>
          <cell r="O68">
            <v>15</v>
          </cell>
          <cell r="P68">
            <v>436</v>
          </cell>
          <cell r="Q68">
            <v>71</v>
          </cell>
          <cell r="R68">
            <v>16</v>
          </cell>
          <cell r="S68">
            <v>550</v>
          </cell>
          <cell r="T68">
            <v>76</v>
          </cell>
          <cell r="U68">
            <v>16</v>
          </cell>
          <cell r="V68">
            <v>394</v>
          </cell>
          <cell r="W68">
            <v>82</v>
          </cell>
          <cell r="X68">
            <v>15</v>
          </cell>
          <cell r="Y68">
            <v>541</v>
          </cell>
          <cell r="Z68">
            <v>91</v>
          </cell>
          <cell r="AA68">
            <v>15</v>
          </cell>
          <cell r="AB68">
            <v>383</v>
          </cell>
          <cell r="AC68">
            <v>74</v>
          </cell>
          <cell r="AD68" t="str">
            <v/>
          </cell>
          <cell r="AE68">
            <v>0</v>
          </cell>
          <cell r="AF68">
            <v>5</v>
          </cell>
          <cell r="AG68" t="str">
            <v/>
          </cell>
          <cell r="AH68" t="str">
            <v/>
          </cell>
          <cell r="AI68" t="str">
            <v/>
          </cell>
          <cell r="AJ68">
            <v>6</v>
          </cell>
          <cell r="AK68">
            <v>99</v>
          </cell>
          <cell r="AL68">
            <v>20</v>
          </cell>
          <cell r="AM68">
            <v>146</v>
          </cell>
          <cell r="AN68">
            <v>3903</v>
          </cell>
          <cell r="AO68">
            <v>703</v>
          </cell>
          <cell r="AP68">
            <v>26.732876712328768</v>
          </cell>
          <cell r="AQ68">
            <v>4.8150684931506849</v>
          </cell>
          <cell r="AR68">
            <v>2</v>
          </cell>
          <cell r="AS68">
            <v>3</v>
          </cell>
          <cell r="AT68">
            <v>3</v>
          </cell>
        </row>
        <row r="69">
          <cell r="A69" t="str">
            <v>A1329</v>
          </cell>
          <cell r="B69" t="str">
            <v>NABILA HASNA</v>
          </cell>
          <cell r="C69">
            <v>23</v>
          </cell>
          <cell r="D69">
            <v>689</v>
          </cell>
          <cell r="E69">
            <v>143</v>
          </cell>
          <cell r="F69">
            <v>21</v>
          </cell>
          <cell r="G69">
            <v>561</v>
          </cell>
          <cell r="H69">
            <v>89</v>
          </cell>
          <cell r="I69">
            <v>20</v>
          </cell>
          <cell r="J69">
            <v>623</v>
          </cell>
          <cell r="K69">
            <v>128</v>
          </cell>
          <cell r="L69">
            <v>21</v>
          </cell>
          <cell r="M69">
            <v>597</v>
          </cell>
          <cell r="N69">
            <v>88</v>
          </cell>
          <cell r="O69">
            <v>20</v>
          </cell>
          <cell r="P69">
            <v>549</v>
          </cell>
          <cell r="Q69">
            <v>96</v>
          </cell>
          <cell r="R69">
            <v>21</v>
          </cell>
          <cell r="S69">
            <v>741</v>
          </cell>
          <cell r="T69">
            <v>118</v>
          </cell>
          <cell r="U69">
            <v>15</v>
          </cell>
          <cell r="V69">
            <v>487</v>
          </cell>
          <cell r="W69">
            <v>85</v>
          </cell>
          <cell r="X69">
            <v>17</v>
          </cell>
          <cell r="Y69">
            <v>652</v>
          </cell>
          <cell r="Z69">
            <v>117</v>
          </cell>
          <cell r="AA69">
            <v>21</v>
          </cell>
          <cell r="AB69">
            <v>724</v>
          </cell>
          <cell r="AC69">
            <v>135</v>
          </cell>
          <cell r="AD69">
            <v>19</v>
          </cell>
          <cell r="AE69">
            <v>562</v>
          </cell>
          <cell r="AF69">
            <v>90</v>
          </cell>
          <cell r="AG69">
            <v>22</v>
          </cell>
          <cell r="AH69">
            <v>625</v>
          </cell>
          <cell r="AI69">
            <v>104</v>
          </cell>
          <cell r="AJ69">
            <v>18</v>
          </cell>
          <cell r="AK69">
            <v>430</v>
          </cell>
          <cell r="AL69">
            <v>77</v>
          </cell>
          <cell r="AM69">
            <v>238</v>
          </cell>
          <cell r="AN69">
            <v>7240</v>
          </cell>
          <cell r="AO69">
            <v>1270</v>
          </cell>
          <cell r="AP69">
            <v>30.420168067226889</v>
          </cell>
          <cell r="AQ69">
            <v>5.3361344537815123</v>
          </cell>
          <cell r="AR69">
            <v>2</v>
          </cell>
          <cell r="AS69">
            <v>3</v>
          </cell>
          <cell r="AT69">
            <v>3</v>
          </cell>
        </row>
        <row r="70">
          <cell r="A70" t="str">
            <v>A1334</v>
          </cell>
          <cell r="B70" t="str">
            <v>DESLITA SITOHANG</v>
          </cell>
          <cell r="C70" t="str">
            <v/>
          </cell>
          <cell r="D70" t="str">
            <v/>
          </cell>
          <cell r="E70" t="str">
            <v/>
          </cell>
          <cell r="F70">
            <v>1</v>
          </cell>
          <cell r="G70">
            <v>19</v>
          </cell>
          <cell r="H70">
            <v>2</v>
          </cell>
          <cell r="I70">
            <v>1</v>
          </cell>
          <cell r="J70">
            <v>38</v>
          </cell>
          <cell r="K70">
            <v>2</v>
          </cell>
          <cell r="L70">
            <v>2</v>
          </cell>
          <cell r="M70">
            <v>38</v>
          </cell>
          <cell r="N70">
            <v>5</v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>
            <v>9</v>
          </cell>
          <cell r="V70">
            <v>194</v>
          </cell>
          <cell r="W70">
            <v>33</v>
          </cell>
          <cell r="X70">
            <v>6</v>
          </cell>
          <cell r="Y70">
            <v>197</v>
          </cell>
          <cell r="Z70">
            <v>38</v>
          </cell>
          <cell r="AA70">
            <v>16</v>
          </cell>
          <cell r="AB70">
            <v>496</v>
          </cell>
          <cell r="AC70">
            <v>83</v>
          </cell>
          <cell r="AD70">
            <v>3</v>
          </cell>
          <cell r="AE70">
            <v>67</v>
          </cell>
          <cell r="AF70">
            <v>15</v>
          </cell>
          <cell r="AG70">
            <v>2</v>
          </cell>
          <cell r="AH70">
            <v>32</v>
          </cell>
          <cell r="AI70">
            <v>3</v>
          </cell>
          <cell r="AJ70">
            <v>3</v>
          </cell>
          <cell r="AK70">
            <v>86</v>
          </cell>
          <cell r="AL70">
            <v>16</v>
          </cell>
          <cell r="AM70">
            <v>43</v>
          </cell>
          <cell r="AN70">
            <v>1167</v>
          </cell>
          <cell r="AO70">
            <v>197</v>
          </cell>
          <cell r="AP70">
            <v>27.13953488372093</v>
          </cell>
          <cell r="AQ70">
            <v>4.5813953488372094</v>
          </cell>
          <cell r="AR70">
            <v>2</v>
          </cell>
          <cell r="AS70">
            <v>3</v>
          </cell>
          <cell r="AT70">
            <v>3</v>
          </cell>
        </row>
        <row r="71">
          <cell r="A71" t="str">
            <v>A1342</v>
          </cell>
          <cell r="B71" t="str">
            <v>ENZELLENA</v>
          </cell>
          <cell r="C71">
            <v>15</v>
          </cell>
          <cell r="D71">
            <v>349</v>
          </cell>
          <cell r="E71">
            <v>48</v>
          </cell>
          <cell r="F71">
            <v>15</v>
          </cell>
          <cell r="G71">
            <v>425</v>
          </cell>
          <cell r="H71">
            <v>72</v>
          </cell>
          <cell r="I71">
            <v>15</v>
          </cell>
          <cell r="J71">
            <v>443</v>
          </cell>
          <cell r="K71">
            <v>79</v>
          </cell>
          <cell r="L71">
            <v>17</v>
          </cell>
          <cell r="M71">
            <v>441</v>
          </cell>
          <cell r="N71">
            <v>66</v>
          </cell>
          <cell r="O71">
            <v>16</v>
          </cell>
          <cell r="P71">
            <v>456</v>
          </cell>
          <cell r="Q71">
            <v>67</v>
          </cell>
          <cell r="R71">
            <v>18</v>
          </cell>
          <cell r="S71">
            <v>578</v>
          </cell>
          <cell r="T71">
            <v>81</v>
          </cell>
          <cell r="U71">
            <v>15</v>
          </cell>
          <cell r="V71">
            <v>366</v>
          </cell>
          <cell r="W71">
            <v>54</v>
          </cell>
          <cell r="X71">
            <v>16</v>
          </cell>
          <cell r="Y71">
            <v>635</v>
          </cell>
          <cell r="Z71">
            <v>104</v>
          </cell>
          <cell r="AA71">
            <v>16</v>
          </cell>
          <cell r="AB71">
            <v>474</v>
          </cell>
          <cell r="AC71">
            <v>91</v>
          </cell>
          <cell r="AD71">
            <v>0</v>
          </cell>
          <cell r="AE71" t="str">
            <v/>
          </cell>
          <cell r="AF71" t="str">
            <v/>
          </cell>
          <cell r="AG71">
            <v>16</v>
          </cell>
          <cell r="AH71">
            <v>352</v>
          </cell>
          <cell r="AI71">
            <v>67</v>
          </cell>
          <cell r="AJ71">
            <v>16</v>
          </cell>
          <cell r="AK71">
            <v>371</v>
          </cell>
          <cell r="AL71">
            <v>63</v>
          </cell>
          <cell r="AM71">
            <v>175</v>
          </cell>
          <cell r="AN71">
            <v>4890</v>
          </cell>
          <cell r="AO71">
            <v>792</v>
          </cell>
          <cell r="AP71">
            <v>27.942857142857143</v>
          </cell>
          <cell r="AQ71">
            <v>4.5257142857142858</v>
          </cell>
          <cell r="AR71">
            <v>2</v>
          </cell>
          <cell r="AS71">
            <v>3</v>
          </cell>
          <cell r="AT71">
            <v>3</v>
          </cell>
        </row>
        <row r="72">
          <cell r="A72" t="str">
            <v>A1349</v>
          </cell>
          <cell r="B72" t="str">
            <v>TISA NORSARI</v>
          </cell>
          <cell r="C72">
            <v>24</v>
          </cell>
          <cell r="D72">
            <v>864</v>
          </cell>
          <cell r="E72">
            <v>160</v>
          </cell>
          <cell r="F72">
            <v>21</v>
          </cell>
          <cell r="G72">
            <v>625</v>
          </cell>
          <cell r="H72">
            <v>101</v>
          </cell>
          <cell r="I72">
            <v>22</v>
          </cell>
          <cell r="J72">
            <v>702</v>
          </cell>
          <cell r="K72">
            <v>140</v>
          </cell>
          <cell r="L72">
            <v>23</v>
          </cell>
          <cell r="M72">
            <v>695</v>
          </cell>
          <cell r="N72">
            <v>120</v>
          </cell>
          <cell r="O72">
            <v>20</v>
          </cell>
          <cell r="P72">
            <v>701</v>
          </cell>
          <cell r="Q72">
            <v>114</v>
          </cell>
          <cell r="R72">
            <v>24</v>
          </cell>
          <cell r="S72">
            <v>784</v>
          </cell>
          <cell r="T72">
            <v>108</v>
          </cell>
          <cell r="U72">
            <v>21</v>
          </cell>
          <cell r="V72">
            <v>625</v>
          </cell>
          <cell r="W72">
            <v>126</v>
          </cell>
          <cell r="X72">
            <v>19</v>
          </cell>
          <cell r="Y72">
            <v>769</v>
          </cell>
          <cell r="Z72">
            <v>124</v>
          </cell>
          <cell r="AA72">
            <v>20</v>
          </cell>
          <cell r="AB72">
            <v>699</v>
          </cell>
          <cell r="AC72">
            <v>132</v>
          </cell>
          <cell r="AD72">
            <v>19</v>
          </cell>
          <cell r="AE72">
            <v>636</v>
          </cell>
          <cell r="AF72">
            <v>87</v>
          </cell>
          <cell r="AG72">
            <v>22</v>
          </cell>
          <cell r="AH72">
            <v>740</v>
          </cell>
          <cell r="AI72">
            <v>120</v>
          </cell>
          <cell r="AJ72">
            <v>20</v>
          </cell>
          <cell r="AK72">
            <v>612</v>
          </cell>
          <cell r="AL72">
            <v>94</v>
          </cell>
          <cell r="AM72">
            <v>255</v>
          </cell>
          <cell r="AN72">
            <v>8452</v>
          </cell>
          <cell r="AO72">
            <v>1426</v>
          </cell>
          <cell r="AP72">
            <v>33.145098039215689</v>
          </cell>
          <cell r="AQ72">
            <v>5.5921568627450977</v>
          </cell>
          <cell r="AR72">
            <v>3</v>
          </cell>
          <cell r="AS72">
            <v>3</v>
          </cell>
          <cell r="AT72">
            <v>3</v>
          </cell>
        </row>
        <row r="73">
          <cell r="A73" t="str">
            <v>A1357</v>
          </cell>
          <cell r="B73" t="str">
            <v>AGNES TRINITAS</v>
          </cell>
          <cell r="C73">
            <v>15</v>
          </cell>
          <cell r="D73">
            <v>369</v>
          </cell>
          <cell r="E73">
            <v>68</v>
          </cell>
          <cell r="F73">
            <v>21</v>
          </cell>
          <cell r="G73">
            <v>544</v>
          </cell>
          <cell r="H73">
            <v>81</v>
          </cell>
          <cell r="I73">
            <v>20</v>
          </cell>
          <cell r="J73">
            <v>591</v>
          </cell>
          <cell r="K73">
            <v>110</v>
          </cell>
          <cell r="L73">
            <v>21</v>
          </cell>
          <cell r="M73">
            <v>537</v>
          </cell>
          <cell r="N73">
            <v>78</v>
          </cell>
          <cell r="O73">
            <v>19</v>
          </cell>
          <cell r="P73">
            <v>467</v>
          </cell>
          <cell r="Q73">
            <v>99</v>
          </cell>
          <cell r="R73">
            <v>22</v>
          </cell>
          <cell r="S73">
            <v>686</v>
          </cell>
          <cell r="T73">
            <v>117</v>
          </cell>
          <cell r="U73">
            <v>19</v>
          </cell>
          <cell r="V73">
            <v>540</v>
          </cell>
          <cell r="W73">
            <v>88</v>
          </cell>
          <cell r="X73">
            <v>15</v>
          </cell>
          <cell r="Y73">
            <v>517</v>
          </cell>
          <cell r="Z73">
            <v>88</v>
          </cell>
          <cell r="AA73">
            <v>18</v>
          </cell>
          <cell r="AB73">
            <v>606</v>
          </cell>
          <cell r="AC73">
            <v>105</v>
          </cell>
          <cell r="AD73">
            <v>16</v>
          </cell>
          <cell r="AE73">
            <v>422</v>
          </cell>
          <cell r="AF73">
            <v>87</v>
          </cell>
          <cell r="AG73">
            <v>20</v>
          </cell>
          <cell r="AH73">
            <v>502</v>
          </cell>
          <cell r="AI73">
            <v>84</v>
          </cell>
          <cell r="AJ73">
            <v>18</v>
          </cell>
          <cell r="AK73">
            <v>454</v>
          </cell>
          <cell r="AL73">
            <v>81</v>
          </cell>
          <cell r="AM73">
            <v>224</v>
          </cell>
          <cell r="AN73">
            <v>6235</v>
          </cell>
          <cell r="AO73">
            <v>1086</v>
          </cell>
          <cell r="AP73">
            <v>27.834821428571427</v>
          </cell>
          <cell r="AQ73">
            <v>4.8482142857142856</v>
          </cell>
          <cell r="AR73">
            <v>2</v>
          </cell>
          <cell r="AS73">
            <v>3</v>
          </cell>
          <cell r="AT73">
            <v>3</v>
          </cell>
        </row>
        <row r="74">
          <cell r="A74" t="str">
            <v>A1360</v>
          </cell>
          <cell r="B74" t="str">
            <v>NURPUTRANTO LAKSONO</v>
          </cell>
          <cell r="C74">
            <v>23</v>
          </cell>
          <cell r="D74">
            <v>585</v>
          </cell>
          <cell r="E74">
            <v>125</v>
          </cell>
          <cell r="F74">
            <v>20</v>
          </cell>
          <cell r="G74">
            <v>628</v>
          </cell>
          <cell r="H74">
            <v>90</v>
          </cell>
          <cell r="I74">
            <v>21</v>
          </cell>
          <cell r="J74">
            <v>696</v>
          </cell>
          <cell r="K74">
            <v>126</v>
          </cell>
          <cell r="L74">
            <v>22</v>
          </cell>
          <cell r="M74">
            <v>770</v>
          </cell>
          <cell r="N74">
            <v>105</v>
          </cell>
          <cell r="O74">
            <v>15</v>
          </cell>
          <cell r="P74">
            <v>490</v>
          </cell>
          <cell r="Q74">
            <v>103</v>
          </cell>
          <cell r="R74">
            <v>23</v>
          </cell>
          <cell r="S74">
            <v>771</v>
          </cell>
          <cell r="T74">
            <v>121</v>
          </cell>
          <cell r="U74">
            <v>21</v>
          </cell>
          <cell r="V74">
            <v>720</v>
          </cell>
          <cell r="W74">
            <v>101</v>
          </cell>
          <cell r="X74">
            <v>17</v>
          </cell>
          <cell r="Y74">
            <v>591</v>
          </cell>
          <cell r="Z74">
            <v>91</v>
          </cell>
          <cell r="AA74">
            <v>21</v>
          </cell>
          <cell r="AB74">
            <v>798</v>
          </cell>
          <cell r="AC74">
            <v>128</v>
          </cell>
          <cell r="AD74">
            <v>19</v>
          </cell>
          <cell r="AE74">
            <v>569</v>
          </cell>
          <cell r="AF74">
            <v>96</v>
          </cell>
          <cell r="AG74">
            <v>21</v>
          </cell>
          <cell r="AH74">
            <v>654</v>
          </cell>
          <cell r="AI74">
            <v>120</v>
          </cell>
          <cell r="AJ74">
            <v>20</v>
          </cell>
          <cell r="AK74">
            <v>632</v>
          </cell>
          <cell r="AL74">
            <v>104</v>
          </cell>
          <cell r="AM74">
            <v>243</v>
          </cell>
          <cell r="AN74">
            <v>7904</v>
          </cell>
          <cell r="AO74">
            <v>1310</v>
          </cell>
          <cell r="AP74">
            <v>32.526748971193413</v>
          </cell>
          <cell r="AQ74">
            <v>5.3909465020576128</v>
          </cell>
          <cell r="AR74">
            <v>2</v>
          </cell>
          <cell r="AS74">
            <v>3</v>
          </cell>
          <cell r="AT74">
            <v>3</v>
          </cell>
        </row>
        <row r="75">
          <cell r="A75" t="str">
            <v>A1417</v>
          </cell>
          <cell r="B75" t="str">
            <v>ISTAJIB HAMAMI</v>
          </cell>
          <cell r="C75">
            <v>20</v>
          </cell>
          <cell r="D75">
            <v>552</v>
          </cell>
          <cell r="E75">
            <v>111</v>
          </cell>
          <cell r="F75">
            <v>19</v>
          </cell>
          <cell r="G75">
            <v>372</v>
          </cell>
          <cell r="H75">
            <v>58</v>
          </cell>
          <cell r="I75">
            <v>19</v>
          </cell>
          <cell r="J75">
            <v>472</v>
          </cell>
          <cell r="K75">
            <v>88</v>
          </cell>
          <cell r="L75">
            <v>15</v>
          </cell>
          <cell r="M75">
            <v>352</v>
          </cell>
          <cell r="N75">
            <v>55</v>
          </cell>
          <cell r="O75">
            <v>17</v>
          </cell>
          <cell r="P75">
            <v>358</v>
          </cell>
          <cell r="Q75">
            <v>69</v>
          </cell>
          <cell r="R75">
            <v>22</v>
          </cell>
          <cell r="S75">
            <v>629</v>
          </cell>
          <cell r="T75">
            <v>92</v>
          </cell>
          <cell r="U75">
            <v>18</v>
          </cell>
          <cell r="V75">
            <v>442</v>
          </cell>
          <cell r="W75">
            <v>91</v>
          </cell>
          <cell r="X75">
            <v>16</v>
          </cell>
          <cell r="Y75">
            <v>490</v>
          </cell>
          <cell r="Z75">
            <v>77</v>
          </cell>
          <cell r="AA75">
            <v>18</v>
          </cell>
          <cell r="AB75">
            <v>475</v>
          </cell>
          <cell r="AC75">
            <v>86</v>
          </cell>
          <cell r="AD75">
            <v>16</v>
          </cell>
          <cell r="AE75">
            <v>400</v>
          </cell>
          <cell r="AF75">
            <v>55</v>
          </cell>
          <cell r="AG75">
            <v>18</v>
          </cell>
          <cell r="AH75">
            <v>499</v>
          </cell>
          <cell r="AI75">
            <v>90</v>
          </cell>
          <cell r="AJ75">
            <v>7</v>
          </cell>
          <cell r="AK75">
            <v>206</v>
          </cell>
          <cell r="AL75">
            <v>32</v>
          </cell>
          <cell r="AM75">
            <v>205</v>
          </cell>
          <cell r="AN75">
            <v>5247</v>
          </cell>
          <cell r="AO75">
            <v>904</v>
          </cell>
          <cell r="AP75">
            <v>25.595121951219511</v>
          </cell>
          <cell r="AQ75">
            <v>4.409756097560976</v>
          </cell>
          <cell r="AR75">
            <v>1</v>
          </cell>
          <cell r="AS75">
            <v>2</v>
          </cell>
          <cell r="AT75">
            <v>2</v>
          </cell>
        </row>
        <row r="76">
          <cell r="A76" t="str">
            <v>A1461</v>
          </cell>
          <cell r="B76" t="str">
            <v>AKHSA EKA MAHARANI</v>
          </cell>
          <cell r="C76">
            <v>23</v>
          </cell>
          <cell r="D76">
            <v>628</v>
          </cell>
          <cell r="E76">
            <v>120</v>
          </cell>
          <cell r="F76">
            <v>22</v>
          </cell>
          <cell r="G76">
            <v>711</v>
          </cell>
          <cell r="H76">
            <v>114</v>
          </cell>
          <cell r="I76">
            <v>22</v>
          </cell>
          <cell r="J76">
            <v>737</v>
          </cell>
          <cell r="K76">
            <v>136</v>
          </cell>
          <cell r="L76">
            <v>22</v>
          </cell>
          <cell r="M76">
            <v>755</v>
          </cell>
          <cell r="N76">
            <v>101</v>
          </cell>
          <cell r="O76">
            <v>21</v>
          </cell>
          <cell r="P76">
            <v>662</v>
          </cell>
          <cell r="Q76">
            <v>126</v>
          </cell>
          <cell r="R76">
            <v>23</v>
          </cell>
          <cell r="S76">
            <v>768</v>
          </cell>
          <cell r="T76">
            <v>107</v>
          </cell>
          <cell r="U76">
            <v>21</v>
          </cell>
          <cell r="V76">
            <v>663</v>
          </cell>
          <cell r="W76">
            <v>111</v>
          </cell>
          <cell r="X76">
            <v>19</v>
          </cell>
          <cell r="Y76">
            <v>779</v>
          </cell>
          <cell r="Z76">
            <v>92</v>
          </cell>
          <cell r="AA76">
            <v>20</v>
          </cell>
          <cell r="AB76">
            <v>683</v>
          </cell>
          <cell r="AC76">
            <v>106</v>
          </cell>
          <cell r="AD76">
            <v>19</v>
          </cell>
          <cell r="AE76">
            <v>587</v>
          </cell>
          <cell r="AF76">
            <v>89</v>
          </cell>
          <cell r="AG76">
            <v>22</v>
          </cell>
          <cell r="AH76">
            <v>750</v>
          </cell>
          <cell r="AI76">
            <v>128</v>
          </cell>
          <cell r="AJ76">
            <v>20</v>
          </cell>
          <cell r="AK76">
            <v>654</v>
          </cell>
          <cell r="AL76">
            <v>86</v>
          </cell>
          <cell r="AM76">
            <v>254</v>
          </cell>
          <cell r="AN76">
            <v>8377</v>
          </cell>
          <cell r="AO76">
            <v>1316</v>
          </cell>
          <cell r="AP76">
            <v>32.980314960629919</v>
          </cell>
          <cell r="AQ76">
            <v>5.1811023622047241</v>
          </cell>
          <cell r="AR76">
            <v>2</v>
          </cell>
          <cell r="AS76">
            <v>3</v>
          </cell>
          <cell r="AT76">
            <v>3</v>
          </cell>
        </row>
        <row r="77">
          <cell r="A77" t="str">
            <v>A1525</v>
          </cell>
          <cell r="B77" t="str">
            <v>MARSIDAH</v>
          </cell>
          <cell r="C77">
            <v>24</v>
          </cell>
          <cell r="D77">
            <v>721</v>
          </cell>
          <cell r="E77">
            <v>107</v>
          </cell>
          <cell r="F77">
            <v>21</v>
          </cell>
          <cell r="G77">
            <v>502</v>
          </cell>
          <cell r="H77">
            <v>81</v>
          </cell>
          <cell r="I77">
            <v>22</v>
          </cell>
          <cell r="J77">
            <v>620</v>
          </cell>
          <cell r="K77">
            <v>128</v>
          </cell>
          <cell r="L77">
            <v>23</v>
          </cell>
          <cell r="M77">
            <v>691</v>
          </cell>
          <cell r="N77">
            <v>121</v>
          </cell>
          <cell r="O77">
            <v>21</v>
          </cell>
          <cell r="P77">
            <v>588</v>
          </cell>
          <cell r="Q77">
            <v>105</v>
          </cell>
          <cell r="R77">
            <v>24</v>
          </cell>
          <cell r="S77">
            <v>654</v>
          </cell>
          <cell r="T77">
            <v>104</v>
          </cell>
          <cell r="U77">
            <v>21</v>
          </cell>
          <cell r="V77">
            <v>389</v>
          </cell>
          <cell r="W77">
            <v>70</v>
          </cell>
          <cell r="X77">
            <v>19</v>
          </cell>
          <cell r="Y77">
            <v>536</v>
          </cell>
          <cell r="Z77">
            <v>72</v>
          </cell>
          <cell r="AA77">
            <v>22</v>
          </cell>
          <cell r="AB77">
            <v>625</v>
          </cell>
          <cell r="AC77">
            <v>98</v>
          </cell>
          <cell r="AD77">
            <v>20</v>
          </cell>
          <cell r="AE77">
            <v>526</v>
          </cell>
          <cell r="AF77">
            <v>92</v>
          </cell>
          <cell r="AG77">
            <v>23</v>
          </cell>
          <cell r="AH77">
            <v>591</v>
          </cell>
          <cell r="AI77">
            <v>98</v>
          </cell>
          <cell r="AJ77">
            <v>20</v>
          </cell>
          <cell r="AK77">
            <v>533</v>
          </cell>
          <cell r="AL77">
            <v>113</v>
          </cell>
          <cell r="AM77">
            <v>260</v>
          </cell>
          <cell r="AN77">
            <v>6976</v>
          </cell>
          <cell r="AO77">
            <v>1189</v>
          </cell>
          <cell r="AP77">
            <v>26.830769230769231</v>
          </cell>
          <cell r="AQ77">
            <v>4.5730769230769228</v>
          </cell>
          <cell r="AR77">
            <v>2</v>
          </cell>
          <cell r="AS77">
            <v>3</v>
          </cell>
          <cell r="AT77">
            <v>3</v>
          </cell>
        </row>
        <row r="78">
          <cell r="A78" t="str">
            <v>A1531</v>
          </cell>
          <cell r="B78" t="str">
            <v>ERIN ALFINATA</v>
          </cell>
          <cell r="C78">
            <v>22</v>
          </cell>
          <cell r="D78">
            <v>544</v>
          </cell>
          <cell r="E78">
            <v>96</v>
          </cell>
          <cell r="F78">
            <v>22</v>
          </cell>
          <cell r="G78">
            <v>573</v>
          </cell>
          <cell r="H78">
            <v>75</v>
          </cell>
          <cell r="I78">
            <v>21</v>
          </cell>
          <cell r="J78">
            <v>591</v>
          </cell>
          <cell r="K78">
            <v>103</v>
          </cell>
          <cell r="L78">
            <v>23</v>
          </cell>
          <cell r="M78">
            <v>590</v>
          </cell>
          <cell r="N78">
            <v>90</v>
          </cell>
          <cell r="O78">
            <v>20</v>
          </cell>
          <cell r="P78">
            <v>543</v>
          </cell>
          <cell r="Q78">
            <v>91</v>
          </cell>
          <cell r="R78">
            <v>23</v>
          </cell>
          <cell r="S78">
            <v>800</v>
          </cell>
          <cell r="T78">
            <v>135</v>
          </cell>
          <cell r="U78">
            <v>21</v>
          </cell>
          <cell r="V78">
            <v>592</v>
          </cell>
          <cell r="W78">
            <v>120</v>
          </cell>
          <cell r="X78">
            <v>15</v>
          </cell>
          <cell r="Y78">
            <v>484</v>
          </cell>
          <cell r="Z78">
            <v>86</v>
          </cell>
          <cell r="AA78">
            <v>20</v>
          </cell>
          <cell r="AB78">
            <v>643</v>
          </cell>
          <cell r="AC78">
            <v>122</v>
          </cell>
          <cell r="AD78">
            <v>17</v>
          </cell>
          <cell r="AE78">
            <v>463</v>
          </cell>
          <cell r="AF78">
            <v>96</v>
          </cell>
          <cell r="AG78">
            <v>15</v>
          </cell>
          <cell r="AH78">
            <v>441</v>
          </cell>
          <cell r="AI78">
            <v>81</v>
          </cell>
          <cell r="AJ78">
            <v>17</v>
          </cell>
          <cell r="AK78">
            <v>475</v>
          </cell>
          <cell r="AL78">
            <v>64</v>
          </cell>
          <cell r="AM78">
            <v>236</v>
          </cell>
          <cell r="AN78">
            <v>6739</v>
          </cell>
          <cell r="AO78">
            <v>1159</v>
          </cell>
          <cell r="AP78">
            <v>28.555084745762713</v>
          </cell>
          <cell r="AQ78">
            <v>4.9110169491525424</v>
          </cell>
          <cell r="AR78">
            <v>2</v>
          </cell>
          <cell r="AS78">
            <v>3</v>
          </cell>
          <cell r="AT78">
            <v>3</v>
          </cell>
        </row>
        <row r="79">
          <cell r="A79" t="str">
            <v>A1556</v>
          </cell>
          <cell r="B79" t="str">
            <v>ISMA AUDIA PRABAWATI</v>
          </cell>
          <cell r="C79">
            <v>23</v>
          </cell>
          <cell r="D79">
            <v>595</v>
          </cell>
          <cell r="E79">
            <v>110</v>
          </cell>
          <cell r="F79">
            <v>18</v>
          </cell>
          <cell r="G79">
            <v>464</v>
          </cell>
          <cell r="H79">
            <v>74</v>
          </cell>
          <cell r="I79">
            <v>18</v>
          </cell>
          <cell r="J79">
            <v>498</v>
          </cell>
          <cell r="K79">
            <v>94</v>
          </cell>
          <cell r="L79">
            <v>18</v>
          </cell>
          <cell r="M79">
            <v>463</v>
          </cell>
          <cell r="N79">
            <v>68</v>
          </cell>
          <cell r="O79">
            <v>18</v>
          </cell>
          <cell r="P79">
            <v>488</v>
          </cell>
          <cell r="Q79">
            <v>78</v>
          </cell>
          <cell r="R79">
            <v>21</v>
          </cell>
          <cell r="S79">
            <v>743</v>
          </cell>
          <cell r="T79">
            <v>120</v>
          </cell>
          <cell r="U79">
            <v>19</v>
          </cell>
          <cell r="V79">
            <v>546</v>
          </cell>
          <cell r="W79">
            <v>93</v>
          </cell>
          <cell r="X79">
            <v>15</v>
          </cell>
          <cell r="Y79">
            <v>534</v>
          </cell>
          <cell r="Z79">
            <v>84</v>
          </cell>
          <cell r="AA79">
            <v>21</v>
          </cell>
          <cell r="AB79">
            <v>663</v>
          </cell>
          <cell r="AC79">
            <v>119</v>
          </cell>
          <cell r="AD79">
            <v>1</v>
          </cell>
          <cell r="AE79">
            <v>25</v>
          </cell>
          <cell r="AF79">
            <v>12</v>
          </cell>
          <cell r="AG79">
            <v>17</v>
          </cell>
          <cell r="AH79">
            <v>444</v>
          </cell>
          <cell r="AI79">
            <v>84</v>
          </cell>
          <cell r="AJ79">
            <v>20</v>
          </cell>
          <cell r="AK79">
            <v>512</v>
          </cell>
          <cell r="AL79">
            <v>83</v>
          </cell>
          <cell r="AM79">
            <v>209</v>
          </cell>
          <cell r="AN79">
            <v>5975</v>
          </cell>
          <cell r="AO79">
            <v>1019</v>
          </cell>
          <cell r="AP79">
            <v>28.588516746411482</v>
          </cell>
          <cell r="AQ79">
            <v>4.8755980861244019</v>
          </cell>
          <cell r="AR79">
            <v>2</v>
          </cell>
          <cell r="AS79">
            <v>3</v>
          </cell>
          <cell r="AT79">
            <v>3</v>
          </cell>
        </row>
        <row r="80">
          <cell r="A80" t="str">
            <v>A1641</v>
          </cell>
          <cell r="B80" t="str">
            <v>MUGHAYATSYAH</v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>
            <v>1</v>
          </cell>
          <cell r="S80">
            <v>22</v>
          </cell>
          <cell r="T80">
            <v>7</v>
          </cell>
          <cell r="U80" t="str">
            <v/>
          </cell>
          <cell r="V80" t="str">
            <v/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  <cell r="AD80" t="str">
            <v/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>
            <v>1</v>
          </cell>
          <cell r="AN80">
            <v>22</v>
          </cell>
          <cell r="AO80">
            <v>7</v>
          </cell>
          <cell r="AP80">
            <v>22</v>
          </cell>
          <cell r="AQ80">
            <v>7</v>
          </cell>
          <cell r="AR80">
            <v>1</v>
          </cell>
          <cell r="AS80">
            <v>4</v>
          </cell>
          <cell r="AT80">
            <v>4</v>
          </cell>
        </row>
        <row r="81">
          <cell r="A81" t="str">
            <v>A1648</v>
          </cell>
          <cell r="B81" t="str">
            <v>RIA NURI</v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 t="str">
            <v/>
          </cell>
          <cell r="U81" t="str">
            <v/>
          </cell>
          <cell r="V81" t="str">
            <v/>
          </cell>
          <cell r="W81" t="str">
            <v/>
          </cell>
          <cell r="X81">
            <v>1</v>
          </cell>
          <cell r="Y81">
            <v>19</v>
          </cell>
          <cell r="Z81">
            <v>3</v>
          </cell>
          <cell r="AA81">
            <v>15</v>
          </cell>
          <cell r="AB81">
            <v>330</v>
          </cell>
          <cell r="AC81">
            <v>67</v>
          </cell>
          <cell r="AD81">
            <v>9</v>
          </cell>
          <cell r="AE81">
            <v>189</v>
          </cell>
          <cell r="AF81">
            <v>21</v>
          </cell>
          <cell r="AG81">
            <v>16</v>
          </cell>
          <cell r="AH81">
            <v>399</v>
          </cell>
          <cell r="AI81">
            <v>65</v>
          </cell>
          <cell r="AJ81">
            <v>16</v>
          </cell>
          <cell r="AK81">
            <v>408</v>
          </cell>
          <cell r="AL81">
            <v>72</v>
          </cell>
          <cell r="AM81">
            <v>57</v>
          </cell>
          <cell r="AN81">
            <v>1345</v>
          </cell>
          <cell r="AO81">
            <v>228</v>
          </cell>
          <cell r="AP81">
            <v>23.596491228070175</v>
          </cell>
          <cell r="AQ81">
            <v>4</v>
          </cell>
          <cell r="AR81">
            <v>1</v>
          </cell>
          <cell r="AS81">
            <v>2</v>
          </cell>
          <cell r="AT81">
            <v>2</v>
          </cell>
        </row>
        <row r="82">
          <cell r="A82" t="str">
            <v>A1651</v>
          </cell>
          <cell r="B82" t="str">
            <v>NUR ROMADANI FITRIANA</v>
          </cell>
          <cell r="C82">
            <v>23</v>
          </cell>
          <cell r="D82">
            <v>800</v>
          </cell>
          <cell r="E82">
            <v>150</v>
          </cell>
          <cell r="F82">
            <v>20</v>
          </cell>
          <cell r="G82">
            <v>540</v>
          </cell>
          <cell r="H82">
            <v>102</v>
          </cell>
          <cell r="I82">
            <v>21</v>
          </cell>
          <cell r="J82">
            <v>620</v>
          </cell>
          <cell r="K82">
            <v>117</v>
          </cell>
          <cell r="L82">
            <v>19</v>
          </cell>
          <cell r="M82">
            <v>546</v>
          </cell>
          <cell r="N82">
            <v>104</v>
          </cell>
          <cell r="O82">
            <v>15</v>
          </cell>
          <cell r="P82">
            <v>429</v>
          </cell>
          <cell r="Q82">
            <v>81</v>
          </cell>
          <cell r="R82">
            <v>23</v>
          </cell>
          <cell r="S82">
            <v>634</v>
          </cell>
          <cell r="T82">
            <v>120</v>
          </cell>
          <cell r="U82">
            <v>21</v>
          </cell>
          <cell r="V82">
            <v>561</v>
          </cell>
          <cell r="W82">
            <v>135</v>
          </cell>
          <cell r="X82">
            <v>18</v>
          </cell>
          <cell r="Y82">
            <v>621</v>
          </cell>
          <cell r="Z82">
            <v>101</v>
          </cell>
          <cell r="AA82">
            <v>20</v>
          </cell>
          <cell r="AB82">
            <v>592</v>
          </cell>
          <cell r="AC82">
            <v>138</v>
          </cell>
          <cell r="AD82">
            <v>19</v>
          </cell>
          <cell r="AE82">
            <v>547</v>
          </cell>
          <cell r="AF82">
            <v>90</v>
          </cell>
          <cell r="AG82">
            <v>22</v>
          </cell>
          <cell r="AH82">
            <v>655</v>
          </cell>
          <cell r="AI82">
            <v>122</v>
          </cell>
          <cell r="AJ82">
            <v>19</v>
          </cell>
          <cell r="AK82">
            <v>484</v>
          </cell>
          <cell r="AL82">
            <v>80</v>
          </cell>
          <cell r="AM82">
            <v>240</v>
          </cell>
          <cell r="AN82">
            <v>7029</v>
          </cell>
          <cell r="AO82">
            <v>1340</v>
          </cell>
          <cell r="AP82">
            <v>29.287500000000001</v>
          </cell>
          <cell r="AQ82">
            <v>5.583333333333333</v>
          </cell>
          <cell r="AR82">
            <v>2</v>
          </cell>
          <cell r="AS82">
            <v>3</v>
          </cell>
          <cell r="AT82">
            <v>3</v>
          </cell>
        </row>
        <row r="83">
          <cell r="A83" t="str">
            <v>A1652</v>
          </cell>
          <cell r="B83" t="str">
            <v>ADINDA PUTRI AMALIA</v>
          </cell>
          <cell r="C83">
            <v>18</v>
          </cell>
          <cell r="D83">
            <v>397</v>
          </cell>
          <cell r="E83">
            <v>78</v>
          </cell>
          <cell r="F83">
            <v>20</v>
          </cell>
          <cell r="G83">
            <v>427</v>
          </cell>
          <cell r="H83">
            <v>57</v>
          </cell>
          <cell r="I83">
            <v>17</v>
          </cell>
          <cell r="J83">
            <v>423</v>
          </cell>
          <cell r="K83">
            <v>87</v>
          </cell>
          <cell r="L83">
            <v>16</v>
          </cell>
          <cell r="M83">
            <v>308</v>
          </cell>
          <cell r="N83">
            <v>50</v>
          </cell>
          <cell r="O83">
            <v>17</v>
          </cell>
          <cell r="P83">
            <v>347</v>
          </cell>
          <cell r="Q83">
            <v>76</v>
          </cell>
          <cell r="R83">
            <v>20</v>
          </cell>
          <cell r="S83">
            <v>522</v>
          </cell>
          <cell r="T83">
            <v>77</v>
          </cell>
          <cell r="U83">
            <v>20</v>
          </cell>
          <cell r="V83">
            <v>453</v>
          </cell>
          <cell r="W83">
            <v>84</v>
          </cell>
          <cell r="X83">
            <v>15</v>
          </cell>
          <cell r="Y83">
            <v>416</v>
          </cell>
          <cell r="Z83">
            <v>79</v>
          </cell>
          <cell r="AA83">
            <v>19</v>
          </cell>
          <cell r="AB83">
            <v>494</v>
          </cell>
          <cell r="AC83">
            <v>86</v>
          </cell>
          <cell r="AD83">
            <v>16</v>
          </cell>
          <cell r="AE83">
            <v>425</v>
          </cell>
          <cell r="AF83">
            <v>70</v>
          </cell>
          <cell r="AG83">
            <v>15</v>
          </cell>
          <cell r="AH83">
            <v>392</v>
          </cell>
          <cell r="AI83">
            <v>67</v>
          </cell>
          <cell r="AJ83" t="str">
            <v/>
          </cell>
          <cell r="AK83" t="str">
            <v/>
          </cell>
          <cell r="AL83" t="str">
            <v/>
          </cell>
          <cell r="AM83">
            <v>193</v>
          </cell>
          <cell r="AN83">
            <v>4604</v>
          </cell>
          <cell r="AO83">
            <v>811</v>
          </cell>
          <cell r="AP83">
            <v>23.854922279792746</v>
          </cell>
          <cell r="AQ83">
            <v>4.2020725388601035</v>
          </cell>
          <cell r="AR83">
            <v>1</v>
          </cell>
          <cell r="AS83">
            <v>2</v>
          </cell>
          <cell r="AT83">
            <v>2</v>
          </cell>
        </row>
        <row r="84">
          <cell r="A84" t="str">
            <v>A1669</v>
          </cell>
          <cell r="B84" t="str">
            <v>CINTIA ANINDA HEKA SHAFIRA</v>
          </cell>
          <cell r="C84">
            <v>22</v>
          </cell>
          <cell r="D84">
            <v>652</v>
          </cell>
          <cell r="E84">
            <v>111</v>
          </cell>
          <cell r="F84">
            <v>20</v>
          </cell>
          <cell r="G84">
            <v>569</v>
          </cell>
          <cell r="H84">
            <v>99</v>
          </cell>
          <cell r="I84">
            <v>18</v>
          </cell>
          <cell r="J84">
            <v>596</v>
          </cell>
          <cell r="K84">
            <v>100</v>
          </cell>
          <cell r="L84">
            <v>20</v>
          </cell>
          <cell r="M84">
            <v>606</v>
          </cell>
          <cell r="N84">
            <v>109</v>
          </cell>
          <cell r="O84" t="str">
            <v/>
          </cell>
          <cell r="P84">
            <v>0</v>
          </cell>
          <cell r="Q84">
            <v>1</v>
          </cell>
          <cell r="R84">
            <v>21</v>
          </cell>
          <cell r="S84">
            <v>560</v>
          </cell>
          <cell r="T84">
            <v>87</v>
          </cell>
          <cell r="U84">
            <v>20</v>
          </cell>
          <cell r="V84">
            <v>536</v>
          </cell>
          <cell r="W84">
            <v>118</v>
          </cell>
          <cell r="X84">
            <v>16</v>
          </cell>
          <cell r="Y84">
            <v>505</v>
          </cell>
          <cell r="Z84">
            <v>81</v>
          </cell>
          <cell r="AA84">
            <v>20</v>
          </cell>
          <cell r="AB84">
            <v>611</v>
          </cell>
          <cell r="AC84">
            <v>127</v>
          </cell>
          <cell r="AD84">
            <v>18</v>
          </cell>
          <cell r="AE84">
            <v>566</v>
          </cell>
          <cell r="AF84">
            <v>97</v>
          </cell>
          <cell r="AG84">
            <v>20</v>
          </cell>
          <cell r="AH84">
            <v>650</v>
          </cell>
          <cell r="AI84">
            <v>116</v>
          </cell>
          <cell r="AJ84">
            <v>20</v>
          </cell>
          <cell r="AK84">
            <v>589</v>
          </cell>
          <cell r="AL84">
            <v>91</v>
          </cell>
          <cell r="AM84">
            <v>215</v>
          </cell>
          <cell r="AN84">
            <v>6440</v>
          </cell>
          <cell r="AO84">
            <v>1137</v>
          </cell>
          <cell r="AP84">
            <v>29.953488372093023</v>
          </cell>
          <cell r="AQ84">
            <v>5.2883720930232556</v>
          </cell>
          <cell r="AR84">
            <v>2</v>
          </cell>
          <cell r="AS84">
            <v>3</v>
          </cell>
          <cell r="AT84">
            <v>3</v>
          </cell>
        </row>
        <row r="85">
          <cell r="A85" t="str">
            <v>A1721</v>
          </cell>
          <cell r="B85" t="str">
            <v>MEGA AUDILIA</v>
          </cell>
          <cell r="C85">
            <v>24</v>
          </cell>
          <cell r="D85">
            <v>795</v>
          </cell>
          <cell r="E85">
            <v>169</v>
          </cell>
          <cell r="F85">
            <v>22</v>
          </cell>
          <cell r="G85">
            <v>584</v>
          </cell>
          <cell r="H85">
            <v>98</v>
          </cell>
          <cell r="I85">
            <v>20</v>
          </cell>
          <cell r="J85">
            <v>596</v>
          </cell>
          <cell r="K85">
            <v>118</v>
          </cell>
          <cell r="L85">
            <v>22</v>
          </cell>
          <cell r="M85">
            <v>658</v>
          </cell>
          <cell r="N85">
            <v>111</v>
          </cell>
          <cell r="O85">
            <v>21</v>
          </cell>
          <cell r="P85">
            <v>583</v>
          </cell>
          <cell r="Q85">
            <v>125</v>
          </cell>
          <cell r="R85">
            <v>24</v>
          </cell>
          <cell r="S85">
            <v>880</v>
          </cell>
          <cell r="T85">
            <v>128</v>
          </cell>
          <cell r="U85">
            <v>21</v>
          </cell>
          <cell r="V85">
            <v>656</v>
          </cell>
          <cell r="W85">
            <v>100</v>
          </cell>
          <cell r="X85">
            <v>19</v>
          </cell>
          <cell r="Y85">
            <v>817</v>
          </cell>
          <cell r="Z85">
            <v>174</v>
          </cell>
          <cell r="AA85">
            <v>22</v>
          </cell>
          <cell r="AB85">
            <v>715</v>
          </cell>
          <cell r="AC85">
            <v>151</v>
          </cell>
          <cell r="AD85" t="str">
            <v/>
          </cell>
          <cell r="AE85">
            <v>0</v>
          </cell>
          <cell r="AF85">
            <v>5</v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>
            <v>195</v>
          </cell>
          <cell r="AN85">
            <v>6284</v>
          </cell>
          <cell r="AO85">
            <v>1179</v>
          </cell>
          <cell r="AP85">
            <v>32.225641025641025</v>
          </cell>
          <cell r="AQ85">
            <v>6.046153846153846</v>
          </cell>
          <cell r="AR85">
            <v>2</v>
          </cell>
          <cell r="AS85">
            <v>4</v>
          </cell>
          <cell r="AT85">
            <v>4</v>
          </cell>
        </row>
        <row r="86">
          <cell r="A86" t="str">
            <v>A1728</v>
          </cell>
          <cell r="B86" t="str">
            <v>AYU TRI LESTARI</v>
          </cell>
          <cell r="C86">
            <v>23</v>
          </cell>
          <cell r="D86">
            <v>651</v>
          </cell>
          <cell r="E86">
            <v>116</v>
          </cell>
          <cell r="F86">
            <v>16</v>
          </cell>
          <cell r="G86">
            <v>338</v>
          </cell>
          <cell r="H86">
            <v>48</v>
          </cell>
          <cell r="I86">
            <v>18</v>
          </cell>
          <cell r="J86">
            <v>449</v>
          </cell>
          <cell r="K86">
            <v>85</v>
          </cell>
          <cell r="L86">
            <v>8</v>
          </cell>
          <cell r="M86">
            <v>159</v>
          </cell>
          <cell r="N86">
            <v>20</v>
          </cell>
          <cell r="O86">
            <v>15</v>
          </cell>
          <cell r="P86">
            <v>335</v>
          </cell>
          <cell r="Q86">
            <v>75</v>
          </cell>
          <cell r="R86">
            <v>24</v>
          </cell>
          <cell r="S86">
            <v>731</v>
          </cell>
          <cell r="T86">
            <v>118</v>
          </cell>
          <cell r="U86">
            <v>19</v>
          </cell>
          <cell r="V86">
            <v>535</v>
          </cell>
          <cell r="W86">
            <v>85</v>
          </cell>
          <cell r="X86">
            <v>17</v>
          </cell>
          <cell r="Y86">
            <v>772</v>
          </cell>
          <cell r="Z86">
            <v>95</v>
          </cell>
          <cell r="AA86">
            <v>18</v>
          </cell>
          <cell r="AB86">
            <v>519</v>
          </cell>
          <cell r="AC86">
            <v>97</v>
          </cell>
          <cell r="AD86">
            <v>15</v>
          </cell>
          <cell r="AE86">
            <v>348</v>
          </cell>
          <cell r="AF86">
            <v>56</v>
          </cell>
          <cell r="AG86">
            <v>20</v>
          </cell>
          <cell r="AH86">
            <v>501</v>
          </cell>
          <cell r="AI86">
            <v>84</v>
          </cell>
          <cell r="AJ86">
            <v>18</v>
          </cell>
          <cell r="AK86">
            <v>389</v>
          </cell>
          <cell r="AL86">
            <v>54</v>
          </cell>
          <cell r="AM86">
            <v>211</v>
          </cell>
          <cell r="AN86">
            <v>5727</v>
          </cell>
          <cell r="AO86">
            <v>933</v>
          </cell>
          <cell r="AP86">
            <v>27.142180094786731</v>
          </cell>
          <cell r="AQ86">
            <v>4.4218009478672986</v>
          </cell>
          <cell r="AR86">
            <v>2</v>
          </cell>
          <cell r="AS86">
            <v>2</v>
          </cell>
          <cell r="AT86">
            <v>2</v>
          </cell>
        </row>
        <row r="87">
          <cell r="A87" t="str">
            <v>A1755</v>
          </cell>
          <cell r="B87" t="str">
            <v>TIFANI ADELIA SYAFITRI</v>
          </cell>
          <cell r="C87">
            <v>24</v>
          </cell>
          <cell r="D87">
            <v>593</v>
          </cell>
          <cell r="E87">
            <v>99</v>
          </cell>
          <cell r="F87">
            <v>21</v>
          </cell>
          <cell r="G87">
            <v>585</v>
          </cell>
          <cell r="H87">
            <v>83</v>
          </cell>
          <cell r="I87">
            <v>21</v>
          </cell>
          <cell r="J87">
            <v>621</v>
          </cell>
          <cell r="K87">
            <v>118</v>
          </cell>
          <cell r="L87">
            <v>22</v>
          </cell>
          <cell r="M87">
            <v>568</v>
          </cell>
          <cell r="N87">
            <v>78</v>
          </cell>
          <cell r="O87">
            <v>19</v>
          </cell>
          <cell r="P87">
            <v>534</v>
          </cell>
          <cell r="Q87">
            <v>100</v>
          </cell>
          <cell r="R87">
            <v>22</v>
          </cell>
          <cell r="S87">
            <v>789</v>
          </cell>
          <cell r="T87">
            <v>108</v>
          </cell>
          <cell r="U87">
            <v>20</v>
          </cell>
          <cell r="V87">
            <v>599</v>
          </cell>
          <cell r="W87">
            <v>100</v>
          </cell>
          <cell r="X87">
            <v>17</v>
          </cell>
          <cell r="Y87">
            <v>644</v>
          </cell>
          <cell r="Z87">
            <v>111</v>
          </cell>
          <cell r="AA87">
            <v>20</v>
          </cell>
          <cell r="AB87">
            <v>698</v>
          </cell>
          <cell r="AC87">
            <v>122</v>
          </cell>
          <cell r="AD87">
            <v>20</v>
          </cell>
          <cell r="AE87">
            <v>573</v>
          </cell>
          <cell r="AF87">
            <v>96</v>
          </cell>
          <cell r="AG87">
            <v>21</v>
          </cell>
          <cell r="AH87">
            <v>614</v>
          </cell>
          <cell r="AI87">
            <v>128</v>
          </cell>
          <cell r="AJ87">
            <v>19</v>
          </cell>
          <cell r="AK87">
            <v>501</v>
          </cell>
          <cell r="AL87">
            <v>81</v>
          </cell>
          <cell r="AM87">
            <v>246</v>
          </cell>
          <cell r="AN87">
            <v>7319</v>
          </cell>
          <cell r="AO87">
            <v>1224</v>
          </cell>
          <cell r="AP87">
            <v>29.752032520325205</v>
          </cell>
          <cell r="AQ87">
            <v>4.975609756097561</v>
          </cell>
          <cell r="AR87">
            <v>2</v>
          </cell>
          <cell r="AS87">
            <v>3</v>
          </cell>
          <cell r="AT87">
            <v>3</v>
          </cell>
        </row>
        <row r="88">
          <cell r="A88" t="str">
            <v>A1762</v>
          </cell>
          <cell r="B88" t="str">
            <v>MUTAHIR ALI</v>
          </cell>
          <cell r="C88" t="str">
            <v/>
          </cell>
          <cell r="D88">
            <v>0</v>
          </cell>
          <cell r="E88">
            <v>2</v>
          </cell>
          <cell r="F88">
            <v>0</v>
          </cell>
          <cell r="G88" t="str">
            <v/>
          </cell>
          <cell r="H88" t="str">
            <v/>
          </cell>
          <cell r="I88">
            <v>15</v>
          </cell>
          <cell r="J88">
            <v>396</v>
          </cell>
          <cell r="K88">
            <v>96</v>
          </cell>
          <cell r="L88">
            <v>23</v>
          </cell>
          <cell r="M88">
            <v>562</v>
          </cell>
          <cell r="N88">
            <v>76</v>
          </cell>
          <cell r="O88">
            <v>21</v>
          </cell>
          <cell r="P88">
            <v>531</v>
          </cell>
          <cell r="Q88">
            <v>109</v>
          </cell>
          <cell r="R88">
            <v>24</v>
          </cell>
          <cell r="S88">
            <v>822</v>
          </cell>
          <cell r="T88">
            <v>147</v>
          </cell>
          <cell r="U88">
            <v>20</v>
          </cell>
          <cell r="V88">
            <v>523</v>
          </cell>
          <cell r="W88">
            <v>134</v>
          </cell>
          <cell r="X88">
            <v>19</v>
          </cell>
          <cell r="Y88">
            <v>695</v>
          </cell>
          <cell r="Z88">
            <v>114</v>
          </cell>
          <cell r="AA88">
            <v>21</v>
          </cell>
          <cell r="AB88">
            <v>620</v>
          </cell>
          <cell r="AC88">
            <v>127</v>
          </cell>
          <cell r="AD88">
            <v>20</v>
          </cell>
          <cell r="AE88">
            <v>534</v>
          </cell>
          <cell r="AF88">
            <v>92</v>
          </cell>
          <cell r="AG88">
            <v>23</v>
          </cell>
          <cell r="AH88">
            <v>606</v>
          </cell>
          <cell r="AI88">
            <v>159</v>
          </cell>
          <cell r="AJ88">
            <v>20</v>
          </cell>
          <cell r="AK88">
            <v>478</v>
          </cell>
          <cell r="AL88">
            <v>105</v>
          </cell>
          <cell r="AM88">
            <v>206</v>
          </cell>
          <cell r="AN88">
            <v>5767</v>
          </cell>
          <cell r="AO88">
            <v>1161</v>
          </cell>
          <cell r="AP88">
            <v>27.99514563106796</v>
          </cell>
          <cell r="AQ88">
            <v>5.6359223300970873</v>
          </cell>
          <cell r="AR88">
            <v>2</v>
          </cell>
          <cell r="AS88">
            <v>3</v>
          </cell>
          <cell r="AT88">
            <v>3</v>
          </cell>
        </row>
        <row r="89">
          <cell r="A89" t="str">
            <v>A1766</v>
          </cell>
          <cell r="B89" t="str">
            <v>ELIZABETH PARAMITA</v>
          </cell>
          <cell r="C89">
            <v>24</v>
          </cell>
          <cell r="D89">
            <v>568</v>
          </cell>
          <cell r="E89">
            <v>89</v>
          </cell>
          <cell r="F89">
            <v>20</v>
          </cell>
          <cell r="G89">
            <v>407</v>
          </cell>
          <cell r="H89">
            <v>68</v>
          </cell>
          <cell r="I89">
            <v>20</v>
          </cell>
          <cell r="J89">
            <v>487</v>
          </cell>
          <cell r="K89">
            <v>88</v>
          </cell>
          <cell r="L89">
            <v>21</v>
          </cell>
          <cell r="M89">
            <v>473</v>
          </cell>
          <cell r="N89">
            <v>61</v>
          </cell>
          <cell r="O89">
            <v>19</v>
          </cell>
          <cell r="P89">
            <v>408</v>
          </cell>
          <cell r="Q89">
            <v>81</v>
          </cell>
          <cell r="R89">
            <v>22</v>
          </cell>
          <cell r="S89">
            <v>678</v>
          </cell>
          <cell r="T89">
            <v>103</v>
          </cell>
          <cell r="U89">
            <v>20</v>
          </cell>
          <cell r="V89">
            <v>520</v>
          </cell>
          <cell r="W89">
            <v>107</v>
          </cell>
          <cell r="X89">
            <v>19</v>
          </cell>
          <cell r="Y89">
            <v>718</v>
          </cell>
          <cell r="Z89">
            <v>119</v>
          </cell>
          <cell r="AA89">
            <v>22</v>
          </cell>
          <cell r="AB89">
            <v>685</v>
          </cell>
          <cell r="AC89">
            <v>111</v>
          </cell>
          <cell r="AD89">
            <v>19</v>
          </cell>
          <cell r="AE89">
            <v>579</v>
          </cell>
          <cell r="AF89">
            <v>93</v>
          </cell>
          <cell r="AG89">
            <v>21</v>
          </cell>
          <cell r="AH89">
            <v>544</v>
          </cell>
          <cell r="AI89">
            <v>92</v>
          </cell>
          <cell r="AJ89">
            <v>19</v>
          </cell>
          <cell r="AK89">
            <v>517</v>
          </cell>
          <cell r="AL89">
            <v>91</v>
          </cell>
          <cell r="AM89">
            <v>246</v>
          </cell>
          <cell r="AN89">
            <v>6584</v>
          </cell>
          <cell r="AO89">
            <v>1103</v>
          </cell>
          <cell r="AP89">
            <v>26.764227642276424</v>
          </cell>
          <cell r="AQ89">
            <v>4.4837398373983737</v>
          </cell>
          <cell r="AR89">
            <v>2</v>
          </cell>
          <cell r="AS89">
            <v>2</v>
          </cell>
          <cell r="AT89">
            <v>2</v>
          </cell>
        </row>
        <row r="90">
          <cell r="A90" t="str">
            <v>A1773</v>
          </cell>
          <cell r="B90" t="str">
            <v>MELINIA WINDY ERLIYA</v>
          </cell>
          <cell r="C90">
            <v>23</v>
          </cell>
          <cell r="D90">
            <v>593</v>
          </cell>
          <cell r="E90">
            <v>118</v>
          </cell>
          <cell r="F90">
            <v>20</v>
          </cell>
          <cell r="G90">
            <v>613</v>
          </cell>
          <cell r="H90">
            <v>88</v>
          </cell>
          <cell r="I90">
            <v>21</v>
          </cell>
          <cell r="J90">
            <v>640</v>
          </cell>
          <cell r="K90">
            <v>118</v>
          </cell>
          <cell r="L90">
            <v>23</v>
          </cell>
          <cell r="M90">
            <v>820</v>
          </cell>
          <cell r="N90">
            <v>104</v>
          </cell>
          <cell r="O90">
            <v>21</v>
          </cell>
          <cell r="P90">
            <v>662</v>
          </cell>
          <cell r="Q90">
            <v>111</v>
          </cell>
          <cell r="R90">
            <v>24</v>
          </cell>
          <cell r="S90">
            <v>687</v>
          </cell>
          <cell r="T90">
            <v>105</v>
          </cell>
          <cell r="U90">
            <v>19</v>
          </cell>
          <cell r="V90">
            <v>540</v>
          </cell>
          <cell r="W90">
            <v>92</v>
          </cell>
          <cell r="X90">
            <v>19</v>
          </cell>
          <cell r="Y90">
            <v>802</v>
          </cell>
          <cell r="Z90">
            <v>129</v>
          </cell>
          <cell r="AA90">
            <v>22</v>
          </cell>
          <cell r="AB90">
            <v>712</v>
          </cell>
          <cell r="AC90">
            <v>128</v>
          </cell>
          <cell r="AD90">
            <v>20</v>
          </cell>
          <cell r="AE90">
            <v>498</v>
          </cell>
          <cell r="AF90">
            <v>87</v>
          </cell>
          <cell r="AG90">
            <v>21</v>
          </cell>
          <cell r="AH90">
            <v>507</v>
          </cell>
          <cell r="AI90">
            <v>98</v>
          </cell>
          <cell r="AJ90">
            <v>19</v>
          </cell>
          <cell r="AK90">
            <v>408</v>
          </cell>
          <cell r="AL90">
            <v>69</v>
          </cell>
          <cell r="AM90">
            <v>252</v>
          </cell>
          <cell r="AN90">
            <v>7482</v>
          </cell>
          <cell r="AO90">
            <v>1247</v>
          </cell>
          <cell r="AP90">
            <v>29.69047619047619</v>
          </cell>
          <cell r="AQ90">
            <v>4.9484126984126986</v>
          </cell>
          <cell r="AR90">
            <v>2</v>
          </cell>
          <cell r="AS90">
            <v>3</v>
          </cell>
          <cell r="AT90">
            <v>3</v>
          </cell>
        </row>
        <row r="91">
          <cell r="A91" t="str">
            <v>A1774</v>
          </cell>
          <cell r="B91" t="str">
            <v>MARIA DEWI TIRTA PERWITA SARI PERWITA SARI</v>
          </cell>
          <cell r="C91">
            <v>16</v>
          </cell>
          <cell r="D91">
            <v>452</v>
          </cell>
          <cell r="E91">
            <v>82</v>
          </cell>
          <cell r="F91">
            <v>22</v>
          </cell>
          <cell r="G91">
            <v>643</v>
          </cell>
          <cell r="H91">
            <v>127</v>
          </cell>
          <cell r="I91">
            <v>20</v>
          </cell>
          <cell r="J91">
            <v>648</v>
          </cell>
          <cell r="K91">
            <v>119</v>
          </cell>
          <cell r="L91">
            <v>23</v>
          </cell>
          <cell r="M91">
            <v>779</v>
          </cell>
          <cell r="N91">
            <v>111</v>
          </cell>
          <cell r="O91">
            <v>21</v>
          </cell>
          <cell r="P91">
            <v>630</v>
          </cell>
          <cell r="Q91">
            <v>114</v>
          </cell>
          <cell r="R91">
            <v>24</v>
          </cell>
          <cell r="S91">
            <v>676</v>
          </cell>
          <cell r="T91">
            <v>105</v>
          </cell>
          <cell r="U91">
            <v>20</v>
          </cell>
          <cell r="V91">
            <v>470</v>
          </cell>
          <cell r="W91">
            <v>92</v>
          </cell>
          <cell r="X91">
            <v>16</v>
          </cell>
          <cell r="Y91">
            <v>482</v>
          </cell>
          <cell r="Z91">
            <v>81</v>
          </cell>
          <cell r="AA91">
            <v>17</v>
          </cell>
          <cell r="AB91">
            <v>482</v>
          </cell>
          <cell r="AC91">
            <v>124</v>
          </cell>
          <cell r="AD91">
            <v>20</v>
          </cell>
          <cell r="AE91">
            <v>648</v>
          </cell>
          <cell r="AF91">
            <v>102</v>
          </cell>
          <cell r="AG91">
            <v>22</v>
          </cell>
          <cell r="AH91">
            <v>724</v>
          </cell>
          <cell r="AI91">
            <v>125</v>
          </cell>
          <cell r="AJ91">
            <v>0</v>
          </cell>
          <cell r="AK91">
            <v>0</v>
          </cell>
          <cell r="AL91">
            <v>1</v>
          </cell>
          <cell r="AM91">
            <v>221</v>
          </cell>
          <cell r="AN91">
            <v>6634</v>
          </cell>
          <cell r="AO91">
            <v>1183</v>
          </cell>
          <cell r="AP91">
            <v>30.018099547511312</v>
          </cell>
          <cell r="AQ91">
            <v>5.3529411764705879</v>
          </cell>
          <cell r="AR91">
            <v>2</v>
          </cell>
          <cell r="AS91">
            <v>3</v>
          </cell>
          <cell r="AT91">
            <v>3</v>
          </cell>
        </row>
        <row r="92">
          <cell r="A92" t="str">
            <v>A1776</v>
          </cell>
          <cell r="B92" t="str">
            <v>ANNISA SEPTIANA</v>
          </cell>
          <cell r="C92" t="str">
            <v/>
          </cell>
          <cell r="D92" t="str">
            <v/>
          </cell>
          <cell r="E92" t="str">
            <v/>
          </cell>
          <cell r="F92">
            <v>0</v>
          </cell>
          <cell r="G92" t="str">
            <v/>
          </cell>
          <cell r="H92" t="str">
            <v/>
          </cell>
          <cell r="I92">
            <v>10</v>
          </cell>
          <cell r="J92">
            <v>249</v>
          </cell>
          <cell r="K92">
            <v>40</v>
          </cell>
          <cell r="L92">
            <v>16</v>
          </cell>
          <cell r="M92">
            <v>461</v>
          </cell>
          <cell r="N92">
            <v>86</v>
          </cell>
          <cell r="O92">
            <v>16</v>
          </cell>
          <cell r="P92">
            <v>406</v>
          </cell>
          <cell r="Q92">
            <v>81</v>
          </cell>
          <cell r="R92">
            <v>21</v>
          </cell>
          <cell r="S92">
            <v>745</v>
          </cell>
          <cell r="T92">
            <v>115</v>
          </cell>
          <cell r="U92">
            <v>15</v>
          </cell>
          <cell r="V92">
            <v>443</v>
          </cell>
          <cell r="W92">
            <v>65</v>
          </cell>
          <cell r="X92" t="str">
            <v/>
          </cell>
          <cell r="Y92" t="str">
            <v/>
          </cell>
          <cell r="Z92" t="str">
            <v/>
          </cell>
          <cell r="AA92">
            <v>17</v>
          </cell>
          <cell r="AB92">
            <v>567</v>
          </cell>
          <cell r="AC92">
            <v>107</v>
          </cell>
          <cell r="AD92" t="str">
            <v/>
          </cell>
          <cell r="AE92">
            <v>0</v>
          </cell>
          <cell r="AF92">
            <v>5</v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>
            <v>95</v>
          </cell>
          <cell r="AN92">
            <v>2871</v>
          </cell>
          <cell r="AO92">
            <v>499</v>
          </cell>
          <cell r="AP92">
            <v>30.221052631578946</v>
          </cell>
          <cell r="AQ92">
            <v>5.2526315789473683</v>
          </cell>
          <cell r="AR92">
            <v>2</v>
          </cell>
          <cell r="AS92">
            <v>3</v>
          </cell>
          <cell r="AT92">
            <v>3</v>
          </cell>
        </row>
        <row r="93">
          <cell r="A93" t="str">
            <v>A1781</v>
          </cell>
          <cell r="B93" t="str">
            <v>ZULFA AZIZAH</v>
          </cell>
          <cell r="C93">
            <v>16</v>
          </cell>
          <cell r="D93">
            <v>432</v>
          </cell>
          <cell r="E93">
            <v>75</v>
          </cell>
          <cell r="F93">
            <v>15</v>
          </cell>
          <cell r="G93">
            <v>450</v>
          </cell>
          <cell r="H93">
            <v>93</v>
          </cell>
          <cell r="I93" t="str">
            <v/>
          </cell>
          <cell r="J93" t="str">
            <v/>
          </cell>
          <cell r="K93" t="str">
            <v/>
          </cell>
          <cell r="L93">
            <v>5</v>
          </cell>
          <cell r="M93">
            <v>114</v>
          </cell>
          <cell r="N93">
            <v>6</v>
          </cell>
          <cell r="O93">
            <v>16</v>
          </cell>
          <cell r="P93">
            <v>438</v>
          </cell>
          <cell r="Q93">
            <v>76</v>
          </cell>
          <cell r="R93">
            <v>2</v>
          </cell>
          <cell r="S93">
            <v>61</v>
          </cell>
          <cell r="T93">
            <v>8</v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/>
          </cell>
          <cell r="AB93" t="str">
            <v/>
          </cell>
          <cell r="AC93" t="str">
            <v/>
          </cell>
          <cell r="AD93">
            <v>1</v>
          </cell>
          <cell r="AE93">
            <v>19</v>
          </cell>
          <cell r="AF93">
            <v>2</v>
          </cell>
          <cell r="AG93" t="str">
            <v/>
          </cell>
          <cell r="AH93" t="str">
            <v/>
          </cell>
          <cell r="AI93" t="str">
            <v/>
          </cell>
          <cell r="AJ93">
            <v>3</v>
          </cell>
          <cell r="AK93">
            <v>82</v>
          </cell>
          <cell r="AL93">
            <v>9</v>
          </cell>
          <cell r="AM93">
            <v>58</v>
          </cell>
          <cell r="AN93">
            <v>1596</v>
          </cell>
          <cell r="AO93">
            <v>269</v>
          </cell>
          <cell r="AP93">
            <v>27.517241379310345</v>
          </cell>
          <cell r="AQ93">
            <v>4.6379310344827589</v>
          </cell>
          <cell r="AR93">
            <v>2</v>
          </cell>
          <cell r="AS93">
            <v>3</v>
          </cell>
          <cell r="AT93">
            <v>3</v>
          </cell>
        </row>
        <row r="94">
          <cell r="A94" t="str">
            <v>A1825</v>
          </cell>
          <cell r="B94" t="str">
            <v>MARLIANA</v>
          </cell>
          <cell r="C94">
            <v>22</v>
          </cell>
          <cell r="D94">
            <v>663</v>
          </cell>
          <cell r="E94">
            <v>144</v>
          </cell>
          <cell r="F94">
            <v>21</v>
          </cell>
          <cell r="G94">
            <v>498</v>
          </cell>
          <cell r="H94">
            <v>98</v>
          </cell>
          <cell r="I94">
            <v>21</v>
          </cell>
          <cell r="J94">
            <v>530</v>
          </cell>
          <cell r="K94">
            <v>109</v>
          </cell>
          <cell r="L94">
            <v>21</v>
          </cell>
          <cell r="M94">
            <v>509</v>
          </cell>
          <cell r="N94">
            <v>95</v>
          </cell>
          <cell r="O94">
            <v>19</v>
          </cell>
          <cell r="P94">
            <v>432</v>
          </cell>
          <cell r="Q94">
            <v>94</v>
          </cell>
          <cell r="R94">
            <v>16</v>
          </cell>
          <cell r="S94">
            <v>423</v>
          </cell>
          <cell r="T94">
            <v>80</v>
          </cell>
          <cell r="U94">
            <v>15</v>
          </cell>
          <cell r="V94">
            <v>350</v>
          </cell>
          <cell r="W94">
            <v>68</v>
          </cell>
          <cell r="X94">
            <v>6</v>
          </cell>
          <cell r="Y94">
            <v>177</v>
          </cell>
          <cell r="Z94">
            <v>21</v>
          </cell>
          <cell r="AA94">
            <v>7</v>
          </cell>
          <cell r="AB94">
            <v>141</v>
          </cell>
          <cell r="AC94">
            <v>27</v>
          </cell>
          <cell r="AD94">
            <v>10</v>
          </cell>
          <cell r="AE94">
            <v>186</v>
          </cell>
          <cell r="AF94">
            <v>34</v>
          </cell>
          <cell r="AG94">
            <v>17</v>
          </cell>
          <cell r="AH94">
            <v>393</v>
          </cell>
          <cell r="AI94">
            <v>71</v>
          </cell>
          <cell r="AJ94">
            <v>15</v>
          </cell>
          <cell r="AK94">
            <v>312</v>
          </cell>
          <cell r="AL94">
            <v>72</v>
          </cell>
          <cell r="AM94">
            <v>190</v>
          </cell>
          <cell r="AN94">
            <v>4614</v>
          </cell>
          <cell r="AO94">
            <v>913</v>
          </cell>
          <cell r="AP94">
            <v>24.284210526315789</v>
          </cell>
          <cell r="AQ94">
            <v>4.8052631578947365</v>
          </cell>
          <cell r="AR94">
            <v>1</v>
          </cell>
          <cell r="AS94">
            <v>3</v>
          </cell>
          <cell r="AT94">
            <v>3</v>
          </cell>
        </row>
        <row r="95">
          <cell r="A95" t="str">
            <v>A1841</v>
          </cell>
          <cell r="B95" t="str">
            <v>ADHINA PUTRIANA KUSUMAWATI</v>
          </cell>
          <cell r="C95">
            <v>20</v>
          </cell>
          <cell r="D95">
            <v>578</v>
          </cell>
          <cell r="E95">
            <v>106</v>
          </cell>
          <cell r="F95">
            <v>22</v>
          </cell>
          <cell r="G95">
            <v>593</v>
          </cell>
          <cell r="H95">
            <v>87</v>
          </cell>
          <cell r="I95">
            <v>22</v>
          </cell>
          <cell r="J95">
            <v>653</v>
          </cell>
          <cell r="K95">
            <v>122</v>
          </cell>
          <cell r="L95">
            <v>21</v>
          </cell>
          <cell r="M95">
            <v>657</v>
          </cell>
          <cell r="N95">
            <v>108</v>
          </cell>
          <cell r="O95">
            <v>20</v>
          </cell>
          <cell r="P95">
            <v>561</v>
          </cell>
          <cell r="Q95">
            <v>96</v>
          </cell>
          <cell r="R95">
            <v>24</v>
          </cell>
          <cell r="S95">
            <v>612</v>
          </cell>
          <cell r="T95">
            <v>92</v>
          </cell>
          <cell r="U95">
            <v>20</v>
          </cell>
          <cell r="V95">
            <v>481</v>
          </cell>
          <cell r="W95">
            <v>88</v>
          </cell>
          <cell r="X95">
            <v>19</v>
          </cell>
          <cell r="Y95">
            <v>615</v>
          </cell>
          <cell r="Z95">
            <v>109</v>
          </cell>
          <cell r="AA95">
            <v>20</v>
          </cell>
          <cell r="AB95">
            <v>538</v>
          </cell>
          <cell r="AC95">
            <v>108</v>
          </cell>
          <cell r="AD95">
            <v>20</v>
          </cell>
          <cell r="AE95">
            <v>658</v>
          </cell>
          <cell r="AF95">
            <v>98</v>
          </cell>
          <cell r="AG95">
            <v>22</v>
          </cell>
          <cell r="AH95">
            <v>680</v>
          </cell>
          <cell r="AI95">
            <v>108</v>
          </cell>
          <cell r="AJ95">
            <v>20</v>
          </cell>
          <cell r="AK95">
            <v>599</v>
          </cell>
          <cell r="AL95">
            <v>103</v>
          </cell>
          <cell r="AM95">
            <v>250</v>
          </cell>
          <cell r="AN95">
            <v>7225</v>
          </cell>
          <cell r="AO95">
            <v>1225</v>
          </cell>
          <cell r="AP95">
            <v>28.9</v>
          </cell>
          <cell r="AQ95">
            <v>4.9000000000000004</v>
          </cell>
          <cell r="AR95">
            <v>2</v>
          </cell>
          <cell r="AS95">
            <v>3</v>
          </cell>
          <cell r="AT95">
            <v>3</v>
          </cell>
        </row>
        <row r="96">
          <cell r="A96" t="str">
            <v>A1842</v>
          </cell>
          <cell r="B96" t="str">
            <v>KELPIN PONTIUS ARON</v>
          </cell>
          <cell r="C96" t="str">
            <v/>
          </cell>
          <cell r="D96">
            <v>0</v>
          </cell>
          <cell r="E96">
            <v>2</v>
          </cell>
          <cell r="F96" t="str">
            <v/>
          </cell>
          <cell r="G96" t="str">
            <v/>
          </cell>
          <cell r="H96" t="str">
            <v/>
          </cell>
          <cell r="I96">
            <v>3</v>
          </cell>
          <cell r="J96">
            <v>85</v>
          </cell>
          <cell r="K96">
            <v>22</v>
          </cell>
          <cell r="L96">
            <v>23</v>
          </cell>
          <cell r="M96">
            <v>596</v>
          </cell>
          <cell r="N96">
            <v>94</v>
          </cell>
          <cell r="O96">
            <v>21</v>
          </cell>
          <cell r="P96">
            <v>541</v>
          </cell>
          <cell r="Q96">
            <v>112</v>
          </cell>
          <cell r="R96">
            <v>24</v>
          </cell>
          <cell r="S96">
            <v>800</v>
          </cell>
          <cell r="T96">
            <v>120</v>
          </cell>
          <cell r="U96">
            <v>21</v>
          </cell>
          <cell r="V96">
            <v>556</v>
          </cell>
          <cell r="W96">
            <v>117</v>
          </cell>
          <cell r="X96">
            <v>20</v>
          </cell>
          <cell r="Y96">
            <v>747</v>
          </cell>
          <cell r="Z96">
            <v>127</v>
          </cell>
          <cell r="AA96">
            <v>21</v>
          </cell>
          <cell r="AB96">
            <v>629</v>
          </cell>
          <cell r="AC96">
            <v>119</v>
          </cell>
          <cell r="AD96">
            <v>20</v>
          </cell>
          <cell r="AE96">
            <v>642</v>
          </cell>
          <cell r="AF96">
            <v>98</v>
          </cell>
          <cell r="AG96">
            <v>23</v>
          </cell>
          <cell r="AH96">
            <v>723</v>
          </cell>
          <cell r="AI96">
            <v>124</v>
          </cell>
          <cell r="AJ96">
            <v>20</v>
          </cell>
          <cell r="AK96">
            <v>639</v>
          </cell>
          <cell r="AL96">
            <v>106</v>
          </cell>
          <cell r="AM96">
            <v>196</v>
          </cell>
          <cell r="AN96">
            <v>5958</v>
          </cell>
          <cell r="AO96">
            <v>1041</v>
          </cell>
          <cell r="AP96">
            <v>30.397959183673468</v>
          </cell>
          <cell r="AQ96">
            <v>5.3112244897959187</v>
          </cell>
          <cell r="AR96">
            <v>2</v>
          </cell>
          <cell r="AS96">
            <v>3</v>
          </cell>
          <cell r="AT96">
            <v>3</v>
          </cell>
        </row>
        <row r="97">
          <cell r="A97" t="str">
            <v>A1854</v>
          </cell>
          <cell r="B97" t="str">
            <v>SALSABILA OKTAVIMADIANA</v>
          </cell>
          <cell r="C97">
            <v>22</v>
          </cell>
          <cell r="D97">
            <v>581</v>
          </cell>
          <cell r="E97">
            <v>115</v>
          </cell>
          <cell r="F97">
            <v>24</v>
          </cell>
          <cell r="G97">
            <v>550</v>
          </cell>
          <cell r="H97">
            <v>107</v>
          </cell>
          <cell r="I97">
            <v>21</v>
          </cell>
          <cell r="J97">
            <v>571</v>
          </cell>
          <cell r="K97">
            <v>125</v>
          </cell>
          <cell r="L97">
            <v>21</v>
          </cell>
          <cell r="M97">
            <v>471</v>
          </cell>
          <cell r="N97">
            <v>79</v>
          </cell>
          <cell r="O97">
            <v>19</v>
          </cell>
          <cell r="P97">
            <v>443</v>
          </cell>
          <cell r="Q97">
            <v>103</v>
          </cell>
          <cell r="R97">
            <v>23</v>
          </cell>
          <cell r="S97">
            <v>605</v>
          </cell>
          <cell r="T97">
            <v>107</v>
          </cell>
          <cell r="U97">
            <v>19</v>
          </cell>
          <cell r="V97">
            <v>447</v>
          </cell>
          <cell r="W97">
            <v>100</v>
          </cell>
          <cell r="X97">
            <v>19</v>
          </cell>
          <cell r="Y97">
            <v>608</v>
          </cell>
          <cell r="Z97">
            <v>121</v>
          </cell>
          <cell r="AA97">
            <v>21</v>
          </cell>
          <cell r="AB97">
            <v>655</v>
          </cell>
          <cell r="AC97">
            <v>129</v>
          </cell>
          <cell r="AD97">
            <v>18</v>
          </cell>
          <cell r="AE97">
            <v>560</v>
          </cell>
          <cell r="AF97">
            <v>86</v>
          </cell>
          <cell r="AG97">
            <v>22</v>
          </cell>
          <cell r="AH97">
            <v>614</v>
          </cell>
          <cell r="AI97">
            <v>103</v>
          </cell>
          <cell r="AJ97">
            <v>19</v>
          </cell>
          <cell r="AK97">
            <v>602</v>
          </cell>
          <cell r="AL97">
            <v>96</v>
          </cell>
          <cell r="AM97">
            <v>248</v>
          </cell>
          <cell r="AN97">
            <v>6707</v>
          </cell>
          <cell r="AO97">
            <v>1271</v>
          </cell>
          <cell r="AP97">
            <v>27.044354838709676</v>
          </cell>
          <cell r="AQ97">
            <v>5.125</v>
          </cell>
          <cell r="AR97">
            <v>2</v>
          </cell>
          <cell r="AS97">
            <v>3</v>
          </cell>
          <cell r="AT97">
            <v>3</v>
          </cell>
        </row>
        <row r="98">
          <cell r="A98" t="str">
            <v>A1855</v>
          </cell>
          <cell r="B98" t="str">
            <v>WANINGSIH YONA LARASATI</v>
          </cell>
          <cell r="C98">
            <v>2</v>
          </cell>
          <cell r="D98">
            <v>56</v>
          </cell>
          <cell r="E98">
            <v>10</v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>
            <v>2</v>
          </cell>
          <cell r="S98">
            <v>33</v>
          </cell>
          <cell r="T98">
            <v>9</v>
          </cell>
          <cell r="U98">
            <v>1</v>
          </cell>
          <cell r="V98">
            <v>11</v>
          </cell>
          <cell r="W98">
            <v>1</v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>
            <v>5</v>
          </cell>
          <cell r="AN98">
            <v>100</v>
          </cell>
          <cell r="AO98">
            <v>20</v>
          </cell>
          <cell r="AP98">
            <v>20</v>
          </cell>
          <cell r="AQ98">
            <v>4</v>
          </cell>
          <cell r="AR98">
            <v>1</v>
          </cell>
          <cell r="AS98">
            <v>2</v>
          </cell>
          <cell r="AT98">
            <v>2</v>
          </cell>
        </row>
        <row r="99">
          <cell r="A99" t="str">
            <v>A1944</v>
          </cell>
          <cell r="B99" t="str">
            <v>MUHAMMAD HILMI AZZAHIDI</v>
          </cell>
          <cell r="C99">
            <v>24</v>
          </cell>
          <cell r="D99">
            <v>593</v>
          </cell>
          <cell r="E99">
            <v>121</v>
          </cell>
          <cell r="F99">
            <v>21</v>
          </cell>
          <cell r="G99">
            <v>649</v>
          </cell>
          <cell r="H99">
            <v>112</v>
          </cell>
          <cell r="I99">
            <v>21</v>
          </cell>
          <cell r="J99">
            <v>599</v>
          </cell>
          <cell r="K99">
            <v>104</v>
          </cell>
          <cell r="L99">
            <v>23</v>
          </cell>
          <cell r="M99">
            <v>710</v>
          </cell>
          <cell r="N99">
            <v>128</v>
          </cell>
          <cell r="O99">
            <v>19</v>
          </cell>
          <cell r="P99">
            <v>534</v>
          </cell>
          <cell r="Q99">
            <v>92</v>
          </cell>
          <cell r="R99">
            <v>17</v>
          </cell>
          <cell r="S99">
            <v>441</v>
          </cell>
          <cell r="T99">
            <v>74</v>
          </cell>
          <cell r="U99" t="str">
            <v/>
          </cell>
          <cell r="V99">
            <v>0</v>
          </cell>
          <cell r="W99">
            <v>4</v>
          </cell>
          <cell r="X99" t="str">
            <v/>
          </cell>
          <cell r="Y99" t="str">
            <v/>
          </cell>
          <cell r="Z99" t="str">
            <v/>
          </cell>
          <cell r="AA99">
            <v>16</v>
          </cell>
          <cell r="AB99">
            <v>423</v>
          </cell>
          <cell r="AC99">
            <v>90</v>
          </cell>
          <cell r="AD99">
            <v>15</v>
          </cell>
          <cell r="AE99">
            <v>421</v>
          </cell>
          <cell r="AF99">
            <v>86</v>
          </cell>
          <cell r="AG99">
            <v>16</v>
          </cell>
          <cell r="AH99">
            <v>428</v>
          </cell>
          <cell r="AI99">
            <v>75</v>
          </cell>
          <cell r="AJ99">
            <v>15</v>
          </cell>
          <cell r="AK99">
            <v>402</v>
          </cell>
          <cell r="AL99">
            <v>86</v>
          </cell>
          <cell r="AM99">
            <v>187</v>
          </cell>
          <cell r="AN99">
            <v>5200</v>
          </cell>
          <cell r="AO99">
            <v>972</v>
          </cell>
          <cell r="AP99">
            <v>27.807486631016044</v>
          </cell>
          <cell r="AQ99">
            <v>5.1978609625668453</v>
          </cell>
          <cell r="AR99">
            <v>2</v>
          </cell>
          <cell r="AS99">
            <v>3</v>
          </cell>
          <cell r="AT99">
            <v>3</v>
          </cell>
        </row>
        <row r="100">
          <cell r="A100" t="str">
            <v>A1954</v>
          </cell>
          <cell r="B100" t="str">
            <v>JELITA AYUNDA FITRIA</v>
          </cell>
          <cell r="C100">
            <v>24</v>
          </cell>
          <cell r="D100">
            <v>586</v>
          </cell>
          <cell r="E100">
            <v>104</v>
          </cell>
          <cell r="F100">
            <v>20</v>
          </cell>
          <cell r="G100">
            <v>579</v>
          </cell>
          <cell r="H100">
            <v>90</v>
          </cell>
          <cell r="I100">
            <v>22</v>
          </cell>
          <cell r="J100">
            <v>719</v>
          </cell>
          <cell r="K100">
            <v>111</v>
          </cell>
          <cell r="L100">
            <v>23</v>
          </cell>
          <cell r="M100">
            <v>778</v>
          </cell>
          <cell r="N100">
            <v>105</v>
          </cell>
          <cell r="O100">
            <v>20</v>
          </cell>
          <cell r="P100">
            <v>583</v>
          </cell>
          <cell r="Q100">
            <v>73</v>
          </cell>
          <cell r="R100">
            <v>24</v>
          </cell>
          <cell r="S100">
            <v>802</v>
          </cell>
          <cell r="T100">
            <v>115</v>
          </cell>
          <cell r="U100">
            <v>20</v>
          </cell>
          <cell r="V100">
            <v>476</v>
          </cell>
          <cell r="W100">
            <v>91</v>
          </cell>
          <cell r="X100">
            <v>19</v>
          </cell>
          <cell r="Y100">
            <v>632</v>
          </cell>
          <cell r="Z100">
            <v>116</v>
          </cell>
          <cell r="AA100">
            <v>22</v>
          </cell>
          <cell r="AB100">
            <v>653</v>
          </cell>
          <cell r="AC100">
            <v>102</v>
          </cell>
          <cell r="AD100">
            <v>20</v>
          </cell>
          <cell r="AE100">
            <v>715</v>
          </cell>
          <cell r="AF100">
            <v>113</v>
          </cell>
          <cell r="AG100">
            <v>23</v>
          </cell>
          <cell r="AH100">
            <v>713</v>
          </cell>
          <cell r="AI100">
            <v>132</v>
          </cell>
          <cell r="AJ100">
            <v>20</v>
          </cell>
          <cell r="AK100">
            <v>629</v>
          </cell>
          <cell r="AL100">
            <v>117</v>
          </cell>
          <cell r="AM100">
            <v>257</v>
          </cell>
          <cell r="AN100">
            <v>7865</v>
          </cell>
          <cell r="AO100">
            <v>1269</v>
          </cell>
          <cell r="AP100">
            <v>30.603112840466927</v>
          </cell>
          <cell r="AQ100">
            <v>4.9377431906614788</v>
          </cell>
          <cell r="AR100">
            <v>2</v>
          </cell>
          <cell r="AS100">
            <v>3</v>
          </cell>
          <cell r="AT100">
            <v>3</v>
          </cell>
        </row>
        <row r="101">
          <cell r="A101" t="str">
            <v>A1957</v>
          </cell>
          <cell r="B101" t="str">
            <v>FATIA</v>
          </cell>
          <cell r="C101">
            <v>23</v>
          </cell>
          <cell r="D101">
            <v>714</v>
          </cell>
          <cell r="E101">
            <v>132</v>
          </cell>
          <cell r="F101">
            <v>21</v>
          </cell>
          <cell r="G101">
            <v>708</v>
          </cell>
          <cell r="H101">
            <v>102</v>
          </cell>
          <cell r="I101">
            <v>22</v>
          </cell>
          <cell r="J101">
            <v>713</v>
          </cell>
          <cell r="K101">
            <v>150</v>
          </cell>
          <cell r="L101">
            <v>22</v>
          </cell>
          <cell r="M101">
            <v>627</v>
          </cell>
          <cell r="N101">
            <v>114</v>
          </cell>
          <cell r="O101">
            <v>21</v>
          </cell>
          <cell r="P101">
            <v>564</v>
          </cell>
          <cell r="Q101">
            <v>118</v>
          </cell>
          <cell r="R101">
            <v>24</v>
          </cell>
          <cell r="S101">
            <v>712</v>
          </cell>
          <cell r="T101">
            <v>130</v>
          </cell>
          <cell r="U101">
            <v>21</v>
          </cell>
          <cell r="V101">
            <v>689</v>
          </cell>
          <cell r="W101">
            <v>147</v>
          </cell>
          <cell r="X101">
            <v>18</v>
          </cell>
          <cell r="Y101">
            <v>750</v>
          </cell>
          <cell r="Z101">
            <v>130</v>
          </cell>
          <cell r="AA101">
            <v>21</v>
          </cell>
          <cell r="AB101">
            <v>707</v>
          </cell>
          <cell r="AC101">
            <v>130</v>
          </cell>
          <cell r="AD101">
            <v>20</v>
          </cell>
          <cell r="AE101">
            <v>707</v>
          </cell>
          <cell r="AF101">
            <v>120</v>
          </cell>
          <cell r="AG101">
            <v>23</v>
          </cell>
          <cell r="AH101">
            <v>732</v>
          </cell>
          <cell r="AI101">
            <v>131</v>
          </cell>
          <cell r="AJ101">
            <v>20</v>
          </cell>
          <cell r="AK101">
            <v>643</v>
          </cell>
          <cell r="AL101">
            <v>121</v>
          </cell>
          <cell r="AM101">
            <v>256</v>
          </cell>
          <cell r="AN101">
            <v>8266</v>
          </cell>
          <cell r="AO101">
            <v>1525</v>
          </cell>
          <cell r="AP101">
            <v>32.2890625</v>
          </cell>
          <cell r="AQ101">
            <v>5.95703125</v>
          </cell>
          <cell r="AR101">
            <v>2</v>
          </cell>
          <cell r="AS101">
            <v>3</v>
          </cell>
          <cell r="AT101">
            <v>3</v>
          </cell>
        </row>
        <row r="102">
          <cell r="A102" t="str">
            <v>A2145</v>
          </cell>
          <cell r="B102" t="str">
            <v>LAILY FAJRIYANTI</v>
          </cell>
          <cell r="C102">
            <v>22</v>
          </cell>
          <cell r="D102">
            <v>619</v>
          </cell>
          <cell r="E102">
            <v>119</v>
          </cell>
          <cell r="F102">
            <v>17</v>
          </cell>
          <cell r="G102">
            <v>445</v>
          </cell>
          <cell r="H102">
            <v>76</v>
          </cell>
          <cell r="I102">
            <v>19</v>
          </cell>
          <cell r="J102">
            <v>568</v>
          </cell>
          <cell r="K102">
            <v>125</v>
          </cell>
          <cell r="L102">
            <v>19</v>
          </cell>
          <cell r="M102">
            <v>531</v>
          </cell>
          <cell r="N102">
            <v>80</v>
          </cell>
          <cell r="O102">
            <v>18</v>
          </cell>
          <cell r="P102">
            <v>442</v>
          </cell>
          <cell r="Q102">
            <v>84</v>
          </cell>
          <cell r="R102">
            <v>22</v>
          </cell>
          <cell r="S102">
            <v>667</v>
          </cell>
          <cell r="T102">
            <v>109</v>
          </cell>
          <cell r="U102">
            <v>20</v>
          </cell>
          <cell r="V102">
            <v>547</v>
          </cell>
          <cell r="W102">
            <v>114</v>
          </cell>
          <cell r="X102">
            <v>18</v>
          </cell>
          <cell r="Y102">
            <v>725</v>
          </cell>
          <cell r="Z102">
            <v>118</v>
          </cell>
          <cell r="AA102">
            <v>21</v>
          </cell>
          <cell r="AB102">
            <v>695</v>
          </cell>
          <cell r="AC102">
            <v>131</v>
          </cell>
          <cell r="AD102">
            <v>19</v>
          </cell>
          <cell r="AE102">
            <v>505</v>
          </cell>
          <cell r="AF102">
            <v>90</v>
          </cell>
          <cell r="AG102">
            <v>22</v>
          </cell>
          <cell r="AH102">
            <v>584</v>
          </cell>
          <cell r="AI102">
            <v>109</v>
          </cell>
          <cell r="AJ102">
            <v>18</v>
          </cell>
          <cell r="AK102">
            <v>485</v>
          </cell>
          <cell r="AL102">
            <v>99</v>
          </cell>
          <cell r="AM102">
            <v>235</v>
          </cell>
          <cell r="AN102">
            <v>6813</v>
          </cell>
          <cell r="AO102">
            <v>1254</v>
          </cell>
          <cell r="AP102">
            <v>28.991489361702129</v>
          </cell>
          <cell r="AQ102">
            <v>5.3361702127659578</v>
          </cell>
          <cell r="AR102">
            <v>2</v>
          </cell>
          <cell r="AS102">
            <v>3</v>
          </cell>
          <cell r="AT102">
            <v>3</v>
          </cell>
        </row>
        <row r="103">
          <cell r="A103" t="str">
            <v>A2179</v>
          </cell>
          <cell r="B103" t="str">
            <v>ANNISA LARASATI</v>
          </cell>
          <cell r="C103">
            <v>22</v>
          </cell>
          <cell r="D103">
            <v>613</v>
          </cell>
          <cell r="E103">
            <v>125</v>
          </cell>
          <cell r="F103">
            <v>20</v>
          </cell>
          <cell r="G103">
            <v>660</v>
          </cell>
          <cell r="H103">
            <v>113</v>
          </cell>
          <cell r="I103">
            <v>21</v>
          </cell>
          <cell r="J103">
            <v>662</v>
          </cell>
          <cell r="K103">
            <v>116</v>
          </cell>
          <cell r="L103">
            <v>16</v>
          </cell>
          <cell r="M103">
            <v>500</v>
          </cell>
          <cell r="N103">
            <v>114</v>
          </cell>
          <cell r="O103">
            <v>16</v>
          </cell>
          <cell r="P103">
            <v>437</v>
          </cell>
          <cell r="Q103">
            <v>98</v>
          </cell>
          <cell r="R103">
            <v>19</v>
          </cell>
          <cell r="S103">
            <v>506</v>
          </cell>
          <cell r="T103">
            <v>105</v>
          </cell>
          <cell r="U103">
            <v>16</v>
          </cell>
          <cell r="V103">
            <v>350</v>
          </cell>
          <cell r="W103">
            <v>92</v>
          </cell>
          <cell r="X103">
            <v>17</v>
          </cell>
          <cell r="Y103">
            <v>487</v>
          </cell>
          <cell r="Z103">
            <v>100</v>
          </cell>
          <cell r="AA103">
            <v>4</v>
          </cell>
          <cell r="AB103">
            <v>92</v>
          </cell>
          <cell r="AC103">
            <v>17</v>
          </cell>
          <cell r="AD103" t="str">
            <v/>
          </cell>
          <cell r="AE103" t="str">
            <v/>
          </cell>
          <cell r="AF103" t="str">
            <v/>
          </cell>
          <cell r="AG103" t="str">
            <v/>
          </cell>
          <cell r="AH103" t="str">
            <v/>
          </cell>
          <cell r="AI103" t="str">
            <v/>
          </cell>
          <cell r="AJ103" t="str">
            <v/>
          </cell>
          <cell r="AK103" t="str">
            <v/>
          </cell>
          <cell r="AL103" t="str">
            <v/>
          </cell>
          <cell r="AM103">
            <v>151</v>
          </cell>
          <cell r="AN103">
            <v>4307</v>
          </cell>
          <cell r="AO103">
            <v>880</v>
          </cell>
          <cell r="AP103">
            <v>28.523178807947019</v>
          </cell>
          <cell r="AQ103">
            <v>5.8278145695364234</v>
          </cell>
          <cell r="AR103">
            <v>2</v>
          </cell>
          <cell r="AS103">
            <v>3</v>
          </cell>
          <cell r="AT103">
            <v>3</v>
          </cell>
        </row>
        <row r="104">
          <cell r="A104" t="str">
            <v>A2255</v>
          </cell>
          <cell r="B104" t="str">
            <v>ELI SITOHANG</v>
          </cell>
          <cell r="C104">
            <v>15</v>
          </cell>
          <cell r="D104">
            <v>370</v>
          </cell>
          <cell r="E104">
            <v>70</v>
          </cell>
          <cell r="F104">
            <v>21</v>
          </cell>
          <cell r="G104">
            <v>531</v>
          </cell>
          <cell r="H104">
            <v>79</v>
          </cell>
          <cell r="I104">
            <v>21</v>
          </cell>
          <cell r="J104">
            <v>601</v>
          </cell>
          <cell r="K104">
            <v>106</v>
          </cell>
          <cell r="L104">
            <v>22</v>
          </cell>
          <cell r="M104">
            <v>603</v>
          </cell>
          <cell r="N104">
            <v>98</v>
          </cell>
          <cell r="O104">
            <v>20</v>
          </cell>
          <cell r="P104">
            <v>524</v>
          </cell>
          <cell r="Q104">
            <v>108</v>
          </cell>
          <cell r="R104">
            <v>23</v>
          </cell>
          <cell r="S104">
            <v>712</v>
          </cell>
          <cell r="T104">
            <v>123</v>
          </cell>
          <cell r="U104">
            <v>21</v>
          </cell>
          <cell r="V104">
            <v>582</v>
          </cell>
          <cell r="W104">
            <v>116</v>
          </cell>
          <cell r="X104">
            <v>19</v>
          </cell>
          <cell r="Y104">
            <v>765</v>
          </cell>
          <cell r="Z104">
            <v>117</v>
          </cell>
          <cell r="AA104">
            <v>21</v>
          </cell>
          <cell r="AB104">
            <v>647</v>
          </cell>
          <cell r="AC104">
            <v>131</v>
          </cell>
          <cell r="AD104">
            <v>19</v>
          </cell>
          <cell r="AE104">
            <v>457</v>
          </cell>
          <cell r="AF104">
            <v>90</v>
          </cell>
          <cell r="AG104">
            <v>23</v>
          </cell>
          <cell r="AH104">
            <v>579</v>
          </cell>
          <cell r="AI104">
            <v>120</v>
          </cell>
          <cell r="AJ104">
            <v>19</v>
          </cell>
          <cell r="AK104">
            <v>464</v>
          </cell>
          <cell r="AL104">
            <v>86</v>
          </cell>
          <cell r="AM104">
            <v>244</v>
          </cell>
          <cell r="AN104">
            <v>6835</v>
          </cell>
          <cell r="AO104">
            <v>1244</v>
          </cell>
          <cell r="AP104">
            <v>28.012295081967213</v>
          </cell>
          <cell r="AQ104">
            <v>5.0983606557377046</v>
          </cell>
          <cell r="AR104">
            <v>2</v>
          </cell>
          <cell r="AS104">
            <v>3</v>
          </cell>
          <cell r="AT104">
            <v>3</v>
          </cell>
        </row>
        <row r="105">
          <cell r="A105" t="str">
            <v>A2320</v>
          </cell>
          <cell r="B105" t="str">
            <v>MARGARITA POLLY</v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>
            <v>1</v>
          </cell>
          <cell r="J105">
            <v>19</v>
          </cell>
          <cell r="K105">
            <v>5</v>
          </cell>
          <cell r="L105">
            <v>15</v>
          </cell>
          <cell r="M105">
            <v>398</v>
          </cell>
          <cell r="N105">
            <v>53</v>
          </cell>
          <cell r="O105">
            <v>15</v>
          </cell>
          <cell r="P105">
            <v>472</v>
          </cell>
          <cell r="Q105">
            <v>83</v>
          </cell>
          <cell r="R105">
            <v>22</v>
          </cell>
          <cell r="S105">
            <v>729</v>
          </cell>
          <cell r="T105">
            <v>129</v>
          </cell>
          <cell r="U105">
            <v>20</v>
          </cell>
          <cell r="V105">
            <v>604</v>
          </cell>
          <cell r="W105">
            <v>123</v>
          </cell>
          <cell r="X105">
            <v>18</v>
          </cell>
          <cell r="Y105">
            <v>664</v>
          </cell>
          <cell r="Z105">
            <v>105</v>
          </cell>
          <cell r="AA105">
            <v>20</v>
          </cell>
          <cell r="AB105">
            <v>651</v>
          </cell>
          <cell r="AC105">
            <v>116</v>
          </cell>
          <cell r="AD105">
            <v>20</v>
          </cell>
          <cell r="AE105">
            <v>557</v>
          </cell>
          <cell r="AF105">
            <v>93</v>
          </cell>
          <cell r="AG105">
            <v>23</v>
          </cell>
          <cell r="AH105">
            <v>616</v>
          </cell>
          <cell r="AI105">
            <v>136</v>
          </cell>
          <cell r="AJ105">
            <v>7</v>
          </cell>
          <cell r="AK105">
            <v>168</v>
          </cell>
          <cell r="AL105">
            <v>36</v>
          </cell>
          <cell r="AM105">
            <v>161</v>
          </cell>
          <cell r="AN105">
            <v>4878</v>
          </cell>
          <cell r="AO105">
            <v>879</v>
          </cell>
          <cell r="AP105">
            <v>30.298136645962732</v>
          </cell>
          <cell r="AQ105">
            <v>5.4596273291925463</v>
          </cell>
          <cell r="AR105">
            <v>2</v>
          </cell>
          <cell r="AS105">
            <v>3</v>
          </cell>
          <cell r="AT105">
            <v>3</v>
          </cell>
        </row>
        <row r="106">
          <cell r="A106" t="str">
            <v>A2322</v>
          </cell>
          <cell r="B106" t="str">
            <v>ROSI NOVI LUTFITASARI</v>
          </cell>
          <cell r="C106">
            <v>22</v>
          </cell>
          <cell r="D106">
            <v>632</v>
          </cell>
          <cell r="E106">
            <v>121</v>
          </cell>
          <cell r="F106">
            <v>20</v>
          </cell>
          <cell r="G106">
            <v>671</v>
          </cell>
          <cell r="H106">
            <v>108</v>
          </cell>
          <cell r="I106">
            <v>20</v>
          </cell>
          <cell r="J106">
            <v>669</v>
          </cell>
          <cell r="K106">
            <v>112</v>
          </cell>
          <cell r="L106">
            <v>21</v>
          </cell>
          <cell r="M106">
            <v>651</v>
          </cell>
          <cell r="N106">
            <v>127</v>
          </cell>
          <cell r="O106">
            <v>20</v>
          </cell>
          <cell r="P106">
            <v>566</v>
          </cell>
          <cell r="Q106">
            <v>101</v>
          </cell>
          <cell r="R106">
            <v>22</v>
          </cell>
          <cell r="S106">
            <v>779</v>
          </cell>
          <cell r="T106">
            <v>105</v>
          </cell>
          <cell r="U106">
            <v>19</v>
          </cell>
          <cell r="V106">
            <v>506</v>
          </cell>
          <cell r="W106">
            <v>108</v>
          </cell>
          <cell r="X106">
            <v>17</v>
          </cell>
          <cell r="Y106">
            <v>605</v>
          </cell>
          <cell r="Z106">
            <v>98</v>
          </cell>
          <cell r="AA106">
            <v>20</v>
          </cell>
          <cell r="AB106">
            <v>575</v>
          </cell>
          <cell r="AC106">
            <v>109</v>
          </cell>
          <cell r="AD106">
            <v>19</v>
          </cell>
          <cell r="AE106">
            <v>563</v>
          </cell>
          <cell r="AF106">
            <v>105</v>
          </cell>
          <cell r="AG106">
            <v>21</v>
          </cell>
          <cell r="AH106">
            <v>588</v>
          </cell>
          <cell r="AI106">
            <v>100</v>
          </cell>
          <cell r="AJ106">
            <v>18</v>
          </cell>
          <cell r="AK106">
            <v>544</v>
          </cell>
          <cell r="AL106">
            <v>100</v>
          </cell>
          <cell r="AM106">
            <v>239</v>
          </cell>
          <cell r="AN106">
            <v>7349</v>
          </cell>
          <cell r="AO106">
            <v>1294</v>
          </cell>
          <cell r="AP106">
            <v>30.748953974895397</v>
          </cell>
          <cell r="AQ106">
            <v>5.4142259414225942</v>
          </cell>
          <cell r="AR106">
            <v>2</v>
          </cell>
          <cell r="AS106">
            <v>3</v>
          </cell>
          <cell r="AT106">
            <v>3</v>
          </cell>
        </row>
        <row r="107">
          <cell r="A107" t="str">
            <v>A2417</v>
          </cell>
          <cell r="B107" t="str">
            <v>LALANG WINATA BINTANG NANOE</v>
          </cell>
          <cell r="C107">
            <v>24</v>
          </cell>
          <cell r="D107">
            <v>572</v>
          </cell>
          <cell r="E107">
            <v>111</v>
          </cell>
          <cell r="F107">
            <v>22</v>
          </cell>
          <cell r="G107">
            <v>521</v>
          </cell>
          <cell r="H107">
            <v>77</v>
          </cell>
          <cell r="I107">
            <v>22</v>
          </cell>
          <cell r="J107">
            <v>538</v>
          </cell>
          <cell r="K107">
            <v>101</v>
          </cell>
          <cell r="L107">
            <v>21</v>
          </cell>
          <cell r="M107">
            <v>467</v>
          </cell>
          <cell r="N107">
            <v>74</v>
          </cell>
          <cell r="O107">
            <v>21</v>
          </cell>
          <cell r="P107">
            <v>470</v>
          </cell>
          <cell r="Q107">
            <v>82</v>
          </cell>
          <cell r="R107">
            <v>24</v>
          </cell>
          <cell r="S107">
            <v>773</v>
          </cell>
          <cell r="T107">
            <v>102</v>
          </cell>
          <cell r="U107">
            <v>21</v>
          </cell>
          <cell r="V107">
            <v>598</v>
          </cell>
          <cell r="W107">
            <v>109</v>
          </cell>
          <cell r="X107">
            <v>19</v>
          </cell>
          <cell r="Y107">
            <v>678</v>
          </cell>
          <cell r="Z107">
            <v>97</v>
          </cell>
          <cell r="AA107">
            <v>22</v>
          </cell>
          <cell r="AB107">
            <v>638</v>
          </cell>
          <cell r="AC107">
            <v>123</v>
          </cell>
          <cell r="AD107">
            <v>18</v>
          </cell>
          <cell r="AE107">
            <v>463</v>
          </cell>
          <cell r="AF107">
            <v>66</v>
          </cell>
          <cell r="AG107">
            <v>22</v>
          </cell>
          <cell r="AH107">
            <v>577</v>
          </cell>
          <cell r="AI107">
            <v>101</v>
          </cell>
          <cell r="AJ107">
            <v>18</v>
          </cell>
          <cell r="AK107">
            <v>454</v>
          </cell>
          <cell r="AL107">
            <v>74</v>
          </cell>
          <cell r="AM107">
            <v>254</v>
          </cell>
          <cell r="AN107">
            <v>6749</v>
          </cell>
          <cell r="AO107">
            <v>1117</v>
          </cell>
          <cell r="AP107">
            <v>26.570866141732285</v>
          </cell>
          <cell r="AQ107">
            <v>4.3976377952755907</v>
          </cell>
          <cell r="AR107">
            <v>2</v>
          </cell>
          <cell r="AS107">
            <v>2</v>
          </cell>
          <cell r="AT107">
            <v>2</v>
          </cell>
        </row>
        <row r="108">
          <cell r="A108" t="str">
            <v>A2418</v>
          </cell>
          <cell r="B108" t="str">
            <v>RIZKA MAULIA ROKHMAH</v>
          </cell>
          <cell r="C108">
            <v>22</v>
          </cell>
          <cell r="D108">
            <v>582</v>
          </cell>
          <cell r="E108">
            <v>109</v>
          </cell>
          <cell r="F108">
            <v>18</v>
          </cell>
          <cell r="G108">
            <v>455</v>
          </cell>
          <cell r="H108">
            <v>61</v>
          </cell>
          <cell r="I108">
            <v>16</v>
          </cell>
          <cell r="J108">
            <v>401</v>
          </cell>
          <cell r="K108">
            <v>69</v>
          </cell>
          <cell r="L108">
            <v>17</v>
          </cell>
          <cell r="M108">
            <v>450</v>
          </cell>
          <cell r="N108">
            <v>66</v>
          </cell>
          <cell r="O108">
            <v>17</v>
          </cell>
          <cell r="P108">
            <v>426</v>
          </cell>
          <cell r="Q108">
            <v>66</v>
          </cell>
          <cell r="R108">
            <v>18</v>
          </cell>
          <cell r="S108">
            <v>584</v>
          </cell>
          <cell r="T108">
            <v>92</v>
          </cell>
          <cell r="U108">
            <v>18</v>
          </cell>
          <cell r="V108">
            <v>421</v>
          </cell>
          <cell r="W108">
            <v>81</v>
          </cell>
          <cell r="X108">
            <v>11</v>
          </cell>
          <cell r="Y108">
            <v>346</v>
          </cell>
          <cell r="Z108">
            <v>57</v>
          </cell>
          <cell r="AA108">
            <v>19</v>
          </cell>
          <cell r="AB108">
            <v>552</v>
          </cell>
          <cell r="AC108">
            <v>104</v>
          </cell>
          <cell r="AD108">
            <v>7</v>
          </cell>
          <cell r="AE108">
            <v>149</v>
          </cell>
          <cell r="AF108">
            <v>29</v>
          </cell>
          <cell r="AG108">
            <v>16</v>
          </cell>
          <cell r="AH108">
            <v>356</v>
          </cell>
          <cell r="AI108">
            <v>67</v>
          </cell>
          <cell r="AJ108">
            <v>9</v>
          </cell>
          <cell r="AK108">
            <v>222</v>
          </cell>
          <cell r="AL108">
            <v>42</v>
          </cell>
          <cell r="AM108">
            <v>188</v>
          </cell>
          <cell r="AN108">
            <v>4944</v>
          </cell>
          <cell r="AO108">
            <v>843</v>
          </cell>
          <cell r="AP108">
            <v>26.297872340425531</v>
          </cell>
          <cell r="AQ108">
            <v>4.4840425531914896</v>
          </cell>
          <cell r="AR108">
            <v>2</v>
          </cell>
          <cell r="AS108">
            <v>2</v>
          </cell>
          <cell r="AT108">
            <v>2</v>
          </cell>
        </row>
        <row r="109">
          <cell r="A109" t="str">
            <v>A2441</v>
          </cell>
          <cell r="B109" t="str">
            <v>AJENG SURYA ASMININGRUM</v>
          </cell>
          <cell r="C109" t="str">
            <v/>
          </cell>
          <cell r="D109">
            <v>0</v>
          </cell>
          <cell r="E109">
            <v>2</v>
          </cell>
          <cell r="F109">
            <v>1</v>
          </cell>
          <cell r="G109">
            <v>18</v>
          </cell>
          <cell r="H109">
            <v>0</v>
          </cell>
          <cell r="I109">
            <v>3</v>
          </cell>
          <cell r="J109">
            <v>39</v>
          </cell>
          <cell r="K109">
            <v>5</v>
          </cell>
          <cell r="L109">
            <v>9</v>
          </cell>
          <cell r="M109">
            <v>190</v>
          </cell>
          <cell r="N109">
            <v>25</v>
          </cell>
          <cell r="O109">
            <v>1</v>
          </cell>
          <cell r="P109">
            <v>10</v>
          </cell>
          <cell r="Q109">
            <v>1</v>
          </cell>
          <cell r="R109">
            <v>5</v>
          </cell>
          <cell r="S109">
            <v>117</v>
          </cell>
          <cell r="T109">
            <v>14</v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  <cell r="Z109" t="str">
            <v/>
          </cell>
          <cell r="AA109">
            <v>0</v>
          </cell>
          <cell r="AB109">
            <v>0</v>
          </cell>
          <cell r="AC109">
            <v>0</v>
          </cell>
          <cell r="AD109" t="str">
            <v/>
          </cell>
          <cell r="AE109" t="str">
            <v/>
          </cell>
          <cell r="AF109" t="str">
            <v/>
          </cell>
          <cell r="AG109" t="str">
            <v/>
          </cell>
          <cell r="AH109" t="str">
            <v/>
          </cell>
          <cell r="AI109" t="str">
            <v/>
          </cell>
          <cell r="AJ109" t="str">
            <v/>
          </cell>
          <cell r="AK109" t="str">
            <v/>
          </cell>
          <cell r="AL109" t="str">
            <v/>
          </cell>
          <cell r="AM109">
            <v>19</v>
          </cell>
          <cell r="AN109">
            <v>374</v>
          </cell>
          <cell r="AO109">
            <v>47</v>
          </cell>
          <cell r="AP109">
            <v>19.684210526315791</v>
          </cell>
          <cell r="AQ109">
            <v>2.4736842105263159</v>
          </cell>
          <cell r="AR109">
            <v>1</v>
          </cell>
          <cell r="AS109">
            <v>1</v>
          </cell>
          <cell r="AT109">
            <v>1</v>
          </cell>
        </row>
        <row r="110">
          <cell r="A110" t="str">
            <v>A2442</v>
          </cell>
          <cell r="B110" t="str">
            <v>FAYI SALSABILA</v>
          </cell>
          <cell r="C110">
            <v>22</v>
          </cell>
          <cell r="D110">
            <v>659</v>
          </cell>
          <cell r="E110">
            <v>123</v>
          </cell>
          <cell r="F110">
            <v>19</v>
          </cell>
          <cell r="G110">
            <v>443</v>
          </cell>
          <cell r="H110">
            <v>100</v>
          </cell>
          <cell r="I110">
            <v>17</v>
          </cell>
          <cell r="J110">
            <v>437</v>
          </cell>
          <cell r="K110">
            <v>95</v>
          </cell>
          <cell r="L110">
            <v>19</v>
          </cell>
          <cell r="M110">
            <v>541</v>
          </cell>
          <cell r="N110">
            <v>97</v>
          </cell>
          <cell r="O110">
            <v>17</v>
          </cell>
          <cell r="P110">
            <v>418</v>
          </cell>
          <cell r="Q110">
            <v>94</v>
          </cell>
          <cell r="R110">
            <v>19</v>
          </cell>
          <cell r="S110">
            <v>523</v>
          </cell>
          <cell r="T110">
            <v>108</v>
          </cell>
          <cell r="U110">
            <v>15</v>
          </cell>
          <cell r="V110">
            <v>359</v>
          </cell>
          <cell r="W110">
            <v>87</v>
          </cell>
          <cell r="X110">
            <v>17</v>
          </cell>
          <cell r="Y110">
            <v>581</v>
          </cell>
          <cell r="Z110">
            <v>118</v>
          </cell>
          <cell r="AA110">
            <v>17</v>
          </cell>
          <cell r="AB110">
            <v>490</v>
          </cell>
          <cell r="AC110">
            <v>116</v>
          </cell>
          <cell r="AD110">
            <v>16</v>
          </cell>
          <cell r="AE110">
            <v>354</v>
          </cell>
          <cell r="AF110">
            <v>64</v>
          </cell>
          <cell r="AG110">
            <v>18</v>
          </cell>
          <cell r="AH110">
            <v>367</v>
          </cell>
          <cell r="AI110">
            <v>79</v>
          </cell>
          <cell r="AJ110">
            <v>16</v>
          </cell>
          <cell r="AK110">
            <v>296</v>
          </cell>
          <cell r="AL110">
            <v>68</v>
          </cell>
          <cell r="AM110">
            <v>212</v>
          </cell>
          <cell r="AN110">
            <v>5468</v>
          </cell>
          <cell r="AO110">
            <v>1149</v>
          </cell>
          <cell r="AP110">
            <v>25.79245283018868</v>
          </cell>
          <cell r="AQ110">
            <v>5.4198113207547172</v>
          </cell>
          <cell r="AR110">
            <v>1</v>
          </cell>
          <cell r="AS110">
            <v>3</v>
          </cell>
          <cell r="AT110">
            <v>3</v>
          </cell>
        </row>
        <row r="111">
          <cell r="A111" t="str">
            <v>A2462</v>
          </cell>
          <cell r="B111" t="str">
            <v>KHUSNUL KHATIMAH</v>
          </cell>
          <cell r="C111">
            <v>23</v>
          </cell>
          <cell r="D111">
            <v>627</v>
          </cell>
          <cell r="E111">
            <v>111</v>
          </cell>
          <cell r="F111">
            <v>21</v>
          </cell>
          <cell r="G111">
            <v>577</v>
          </cell>
          <cell r="H111">
            <v>99</v>
          </cell>
          <cell r="I111">
            <v>21</v>
          </cell>
          <cell r="J111">
            <v>651</v>
          </cell>
          <cell r="K111">
            <v>133</v>
          </cell>
          <cell r="L111">
            <v>21</v>
          </cell>
          <cell r="M111">
            <v>592</v>
          </cell>
          <cell r="N111">
            <v>92</v>
          </cell>
          <cell r="O111">
            <v>20</v>
          </cell>
          <cell r="P111">
            <v>602</v>
          </cell>
          <cell r="Q111">
            <v>113</v>
          </cell>
          <cell r="R111">
            <v>21</v>
          </cell>
          <cell r="S111">
            <v>610</v>
          </cell>
          <cell r="T111">
            <v>103</v>
          </cell>
          <cell r="U111" t="str">
            <v/>
          </cell>
          <cell r="V111">
            <v>0</v>
          </cell>
          <cell r="W111">
            <v>2</v>
          </cell>
          <cell r="X111">
            <v>16</v>
          </cell>
          <cell r="Y111">
            <v>459</v>
          </cell>
          <cell r="Z111">
            <v>90</v>
          </cell>
          <cell r="AA111">
            <v>21</v>
          </cell>
          <cell r="AB111">
            <v>628</v>
          </cell>
          <cell r="AC111">
            <v>132</v>
          </cell>
          <cell r="AD111">
            <v>19</v>
          </cell>
          <cell r="AE111">
            <v>600</v>
          </cell>
          <cell r="AF111">
            <v>113</v>
          </cell>
          <cell r="AG111">
            <v>22</v>
          </cell>
          <cell r="AH111">
            <v>647</v>
          </cell>
          <cell r="AI111">
            <v>124</v>
          </cell>
          <cell r="AJ111">
            <v>20</v>
          </cell>
          <cell r="AK111">
            <v>565</v>
          </cell>
          <cell r="AL111">
            <v>93</v>
          </cell>
          <cell r="AM111">
            <v>225</v>
          </cell>
          <cell r="AN111">
            <v>6558</v>
          </cell>
          <cell r="AO111">
            <v>1205</v>
          </cell>
          <cell r="AP111">
            <v>29.146666666666668</v>
          </cell>
          <cell r="AQ111">
            <v>5.3555555555555552</v>
          </cell>
          <cell r="AR111">
            <v>2</v>
          </cell>
          <cell r="AS111">
            <v>3</v>
          </cell>
          <cell r="AT111">
            <v>3</v>
          </cell>
        </row>
        <row r="112">
          <cell r="A112" t="str">
            <v>A2507</v>
          </cell>
          <cell r="B112" t="str">
            <v>ARJUNA TANJUNG</v>
          </cell>
          <cell r="C112">
            <v>22</v>
          </cell>
          <cell r="D112">
            <v>555</v>
          </cell>
          <cell r="E112">
            <v>117</v>
          </cell>
          <cell r="F112">
            <v>21</v>
          </cell>
          <cell r="G112">
            <v>697</v>
          </cell>
          <cell r="H112">
            <v>121</v>
          </cell>
          <cell r="I112">
            <v>20</v>
          </cell>
          <cell r="J112">
            <v>699</v>
          </cell>
          <cell r="K112">
            <v>129</v>
          </cell>
          <cell r="L112">
            <v>21</v>
          </cell>
          <cell r="M112">
            <v>702</v>
          </cell>
          <cell r="N112">
            <v>133</v>
          </cell>
          <cell r="O112">
            <v>20</v>
          </cell>
          <cell r="P112">
            <v>643</v>
          </cell>
          <cell r="Q112">
            <v>120</v>
          </cell>
          <cell r="R112">
            <v>22</v>
          </cell>
          <cell r="S112">
            <v>575</v>
          </cell>
          <cell r="T112">
            <v>128</v>
          </cell>
          <cell r="U112">
            <v>20</v>
          </cell>
          <cell r="V112">
            <v>408</v>
          </cell>
          <cell r="W112">
            <v>108</v>
          </cell>
          <cell r="X112">
            <v>18</v>
          </cell>
          <cell r="Y112">
            <v>558</v>
          </cell>
          <cell r="Z112">
            <v>110</v>
          </cell>
          <cell r="AA112">
            <v>22</v>
          </cell>
          <cell r="AB112">
            <v>632</v>
          </cell>
          <cell r="AC112">
            <v>154</v>
          </cell>
          <cell r="AD112">
            <v>20</v>
          </cell>
          <cell r="AE112">
            <v>657</v>
          </cell>
          <cell r="AF112">
            <v>146</v>
          </cell>
          <cell r="AG112">
            <v>21</v>
          </cell>
          <cell r="AH112">
            <v>682</v>
          </cell>
          <cell r="AI112">
            <v>142</v>
          </cell>
          <cell r="AJ112">
            <v>20</v>
          </cell>
          <cell r="AK112">
            <v>607</v>
          </cell>
          <cell r="AL112">
            <v>133</v>
          </cell>
          <cell r="AM112">
            <v>247</v>
          </cell>
          <cell r="AN112">
            <v>7415</v>
          </cell>
          <cell r="AO112">
            <v>1541</v>
          </cell>
          <cell r="AP112">
            <v>30.020242914979757</v>
          </cell>
          <cell r="AQ112">
            <v>6.238866396761134</v>
          </cell>
          <cell r="AR112">
            <v>2</v>
          </cell>
          <cell r="AS112">
            <v>4</v>
          </cell>
          <cell r="AT112">
            <v>4</v>
          </cell>
        </row>
        <row r="113">
          <cell r="A113" t="str">
            <v>A2510</v>
          </cell>
          <cell r="B113" t="str">
            <v>THIFAL KHANSA NABILA</v>
          </cell>
          <cell r="C113">
            <v>15</v>
          </cell>
          <cell r="D113">
            <v>455</v>
          </cell>
          <cell r="E113">
            <v>93</v>
          </cell>
          <cell r="F113">
            <v>10</v>
          </cell>
          <cell r="G113">
            <v>188</v>
          </cell>
          <cell r="H113">
            <v>46</v>
          </cell>
          <cell r="I113">
            <v>17</v>
          </cell>
          <cell r="J113">
            <v>453</v>
          </cell>
          <cell r="K113">
            <v>102</v>
          </cell>
          <cell r="L113">
            <v>17</v>
          </cell>
          <cell r="M113">
            <v>406</v>
          </cell>
          <cell r="N113">
            <v>62</v>
          </cell>
          <cell r="O113">
            <v>17</v>
          </cell>
          <cell r="P113">
            <v>390</v>
          </cell>
          <cell r="Q113">
            <v>84</v>
          </cell>
          <cell r="R113">
            <v>22</v>
          </cell>
          <cell r="S113">
            <v>629</v>
          </cell>
          <cell r="T113">
            <v>115</v>
          </cell>
          <cell r="U113">
            <v>19</v>
          </cell>
          <cell r="V113">
            <v>539</v>
          </cell>
          <cell r="W113">
            <v>90</v>
          </cell>
          <cell r="X113">
            <v>19</v>
          </cell>
          <cell r="Y113">
            <v>704</v>
          </cell>
          <cell r="Z113">
            <v>119</v>
          </cell>
          <cell r="AA113">
            <v>18</v>
          </cell>
          <cell r="AB113">
            <v>587</v>
          </cell>
          <cell r="AC113">
            <v>107</v>
          </cell>
          <cell r="AD113">
            <v>15</v>
          </cell>
          <cell r="AE113">
            <v>514</v>
          </cell>
          <cell r="AF113">
            <v>63</v>
          </cell>
          <cell r="AG113">
            <v>18</v>
          </cell>
          <cell r="AH113">
            <v>533</v>
          </cell>
          <cell r="AI113">
            <v>92</v>
          </cell>
          <cell r="AJ113">
            <v>20</v>
          </cell>
          <cell r="AK113">
            <v>718</v>
          </cell>
          <cell r="AL113">
            <v>81</v>
          </cell>
          <cell r="AM113">
            <v>207</v>
          </cell>
          <cell r="AN113">
            <v>6116</v>
          </cell>
          <cell r="AO113">
            <v>1054</v>
          </cell>
          <cell r="AP113">
            <v>29.545893719806763</v>
          </cell>
          <cell r="AQ113">
            <v>5.091787439613527</v>
          </cell>
          <cell r="AR113">
            <v>2</v>
          </cell>
          <cell r="AS113">
            <v>3</v>
          </cell>
          <cell r="AT113">
            <v>3</v>
          </cell>
        </row>
        <row r="114">
          <cell r="A114" t="str">
            <v>A2886</v>
          </cell>
          <cell r="B114" t="str">
            <v>ASA HIRASNA SEPTIANI</v>
          </cell>
          <cell r="C114">
            <v>22</v>
          </cell>
          <cell r="D114">
            <v>492</v>
          </cell>
          <cell r="E114">
            <v>94</v>
          </cell>
          <cell r="F114">
            <v>14</v>
          </cell>
          <cell r="G114">
            <v>359</v>
          </cell>
          <cell r="H114">
            <v>52</v>
          </cell>
          <cell r="I114">
            <v>19</v>
          </cell>
          <cell r="J114">
            <v>581</v>
          </cell>
          <cell r="K114">
            <v>101</v>
          </cell>
          <cell r="L114">
            <v>18</v>
          </cell>
          <cell r="M114">
            <v>551</v>
          </cell>
          <cell r="N114">
            <v>78</v>
          </cell>
          <cell r="O114">
            <v>19</v>
          </cell>
          <cell r="P114">
            <v>508</v>
          </cell>
          <cell r="Q114">
            <v>87</v>
          </cell>
          <cell r="R114">
            <v>5</v>
          </cell>
          <cell r="S114">
            <v>114</v>
          </cell>
          <cell r="T114">
            <v>18</v>
          </cell>
          <cell r="U114">
            <v>5</v>
          </cell>
          <cell r="V114">
            <v>85</v>
          </cell>
          <cell r="W114">
            <v>18</v>
          </cell>
          <cell r="X114">
            <v>10</v>
          </cell>
          <cell r="Y114">
            <v>319</v>
          </cell>
          <cell r="Z114">
            <v>44</v>
          </cell>
          <cell r="AA114">
            <v>19</v>
          </cell>
          <cell r="AB114">
            <v>561</v>
          </cell>
          <cell r="AC114">
            <v>89</v>
          </cell>
          <cell r="AD114">
            <v>16</v>
          </cell>
          <cell r="AE114">
            <v>475</v>
          </cell>
          <cell r="AF114">
            <v>73</v>
          </cell>
          <cell r="AG114">
            <v>19</v>
          </cell>
          <cell r="AH114">
            <v>485</v>
          </cell>
          <cell r="AI114">
            <v>104</v>
          </cell>
          <cell r="AJ114">
            <v>18</v>
          </cell>
          <cell r="AK114">
            <v>502</v>
          </cell>
          <cell r="AL114">
            <v>75</v>
          </cell>
          <cell r="AM114">
            <v>184</v>
          </cell>
          <cell r="AN114">
            <v>5032</v>
          </cell>
          <cell r="AO114">
            <v>833</v>
          </cell>
          <cell r="AP114">
            <v>27.347826086956523</v>
          </cell>
          <cell r="AQ114">
            <v>4.5271739130434785</v>
          </cell>
          <cell r="AR114">
            <v>2</v>
          </cell>
          <cell r="AS114">
            <v>3</v>
          </cell>
          <cell r="AT114">
            <v>3</v>
          </cell>
        </row>
        <row r="115">
          <cell r="A115" t="str">
            <v>A2925</v>
          </cell>
          <cell r="B115" t="str">
            <v>MARIA GORETTI DIAN PERMATA HADI</v>
          </cell>
          <cell r="C115">
            <v>23</v>
          </cell>
          <cell r="D115">
            <v>714</v>
          </cell>
          <cell r="E115">
            <v>140</v>
          </cell>
          <cell r="F115">
            <v>17</v>
          </cell>
          <cell r="G115">
            <v>431</v>
          </cell>
          <cell r="H115">
            <v>74</v>
          </cell>
          <cell r="I115">
            <v>16</v>
          </cell>
          <cell r="J115">
            <v>585</v>
          </cell>
          <cell r="K115">
            <v>125</v>
          </cell>
          <cell r="L115" t="str">
            <v/>
          </cell>
          <cell r="M115" t="str">
            <v/>
          </cell>
          <cell r="N115" t="str">
            <v/>
          </cell>
          <cell r="O115">
            <v>1</v>
          </cell>
          <cell r="P115">
            <v>17</v>
          </cell>
          <cell r="Q115">
            <v>1</v>
          </cell>
          <cell r="R115">
            <v>24</v>
          </cell>
          <cell r="S115">
            <v>867</v>
          </cell>
          <cell r="T115">
            <v>131</v>
          </cell>
          <cell r="U115">
            <v>16</v>
          </cell>
          <cell r="V115">
            <v>543</v>
          </cell>
          <cell r="W115">
            <v>98</v>
          </cell>
          <cell r="X115">
            <v>18</v>
          </cell>
          <cell r="Y115">
            <v>855</v>
          </cell>
          <cell r="Z115">
            <v>133</v>
          </cell>
          <cell r="AA115">
            <v>22</v>
          </cell>
          <cell r="AB115">
            <v>745</v>
          </cell>
          <cell r="AC115">
            <v>135</v>
          </cell>
          <cell r="AD115">
            <v>19</v>
          </cell>
          <cell r="AE115">
            <v>620</v>
          </cell>
          <cell r="AF115">
            <v>107</v>
          </cell>
          <cell r="AG115">
            <v>22</v>
          </cell>
          <cell r="AH115">
            <v>647</v>
          </cell>
          <cell r="AI115">
            <v>129</v>
          </cell>
          <cell r="AJ115">
            <v>20</v>
          </cell>
          <cell r="AK115">
            <v>555</v>
          </cell>
          <cell r="AL115">
            <v>116</v>
          </cell>
          <cell r="AM115">
            <v>198</v>
          </cell>
          <cell r="AN115">
            <v>6579</v>
          </cell>
          <cell r="AO115">
            <v>1189</v>
          </cell>
          <cell r="AP115">
            <v>33.227272727272727</v>
          </cell>
          <cell r="AQ115">
            <v>6.0050505050505052</v>
          </cell>
          <cell r="AR115">
            <v>3</v>
          </cell>
          <cell r="AS115">
            <v>4</v>
          </cell>
          <cell r="AT115">
            <v>4</v>
          </cell>
        </row>
        <row r="116">
          <cell r="A116" t="str">
            <v>A2936</v>
          </cell>
          <cell r="B116" t="str">
            <v>DIMAS AGUNG NUGROHO</v>
          </cell>
          <cell r="C116">
            <v>20</v>
          </cell>
          <cell r="D116">
            <v>514</v>
          </cell>
          <cell r="E116">
            <v>112</v>
          </cell>
          <cell r="F116">
            <v>17</v>
          </cell>
          <cell r="G116">
            <v>346</v>
          </cell>
          <cell r="H116">
            <v>74</v>
          </cell>
          <cell r="I116">
            <v>15</v>
          </cell>
          <cell r="J116">
            <v>329</v>
          </cell>
          <cell r="K116">
            <v>61</v>
          </cell>
          <cell r="L116">
            <v>16</v>
          </cell>
          <cell r="M116">
            <v>401</v>
          </cell>
          <cell r="N116">
            <v>61</v>
          </cell>
          <cell r="O116">
            <v>17</v>
          </cell>
          <cell r="P116">
            <v>379</v>
          </cell>
          <cell r="Q116">
            <v>88</v>
          </cell>
          <cell r="R116">
            <v>21</v>
          </cell>
          <cell r="S116">
            <v>548</v>
          </cell>
          <cell r="T116">
            <v>95</v>
          </cell>
          <cell r="U116">
            <v>18</v>
          </cell>
          <cell r="V116">
            <v>486</v>
          </cell>
          <cell r="W116">
            <v>82</v>
          </cell>
          <cell r="X116">
            <v>19</v>
          </cell>
          <cell r="Y116">
            <v>676</v>
          </cell>
          <cell r="Z116">
            <v>108</v>
          </cell>
          <cell r="AA116">
            <v>17</v>
          </cell>
          <cell r="AB116">
            <v>455</v>
          </cell>
          <cell r="AC116">
            <v>81</v>
          </cell>
          <cell r="AD116">
            <v>17</v>
          </cell>
          <cell r="AE116">
            <v>443</v>
          </cell>
          <cell r="AF116">
            <v>81</v>
          </cell>
          <cell r="AG116">
            <v>19</v>
          </cell>
          <cell r="AH116">
            <v>480</v>
          </cell>
          <cell r="AI116">
            <v>73</v>
          </cell>
          <cell r="AJ116">
            <v>17</v>
          </cell>
          <cell r="AK116">
            <v>413</v>
          </cell>
          <cell r="AL116">
            <v>66</v>
          </cell>
          <cell r="AM116">
            <v>213</v>
          </cell>
          <cell r="AN116">
            <v>5470</v>
          </cell>
          <cell r="AO116">
            <v>982</v>
          </cell>
          <cell r="AP116">
            <v>25.68075117370892</v>
          </cell>
          <cell r="AQ116">
            <v>4.610328638497653</v>
          </cell>
          <cell r="AR116">
            <v>1</v>
          </cell>
          <cell r="AS116">
            <v>3</v>
          </cell>
          <cell r="AT116">
            <v>3</v>
          </cell>
        </row>
        <row r="117">
          <cell r="A117" t="str">
            <v>A2937</v>
          </cell>
          <cell r="B117" t="str">
            <v>ALEXANDRO ELSIKA SOGE</v>
          </cell>
          <cell r="C117">
            <v>20</v>
          </cell>
          <cell r="D117">
            <v>552</v>
          </cell>
          <cell r="E117">
            <v>93</v>
          </cell>
          <cell r="F117">
            <v>20</v>
          </cell>
          <cell r="G117">
            <v>527</v>
          </cell>
          <cell r="H117">
            <v>79</v>
          </cell>
          <cell r="I117">
            <v>15</v>
          </cell>
          <cell r="J117">
            <v>436</v>
          </cell>
          <cell r="K117">
            <v>63</v>
          </cell>
          <cell r="L117">
            <v>19</v>
          </cell>
          <cell r="M117">
            <v>535</v>
          </cell>
          <cell r="N117">
            <v>93</v>
          </cell>
          <cell r="O117">
            <v>17</v>
          </cell>
          <cell r="P117">
            <v>490</v>
          </cell>
          <cell r="Q117">
            <v>89</v>
          </cell>
          <cell r="R117">
            <v>19</v>
          </cell>
          <cell r="S117">
            <v>711</v>
          </cell>
          <cell r="T117">
            <v>104</v>
          </cell>
          <cell r="U117">
            <v>18</v>
          </cell>
          <cell r="V117">
            <v>538</v>
          </cell>
          <cell r="W117">
            <v>90</v>
          </cell>
          <cell r="X117">
            <v>18</v>
          </cell>
          <cell r="Y117">
            <v>674</v>
          </cell>
          <cell r="Z117">
            <v>104</v>
          </cell>
          <cell r="AA117">
            <v>19</v>
          </cell>
          <cell r="AB117">
            <v>609</v>
          </cell>
          <cell r="AC117">
            <v>127</v>
          </cell>
          <cell r="AD117">
            <v>17</v>
          </cell>
          <cell r="AE117">
            <v>424</v>
          </cell>
          <cell r="AF117">
            <v>78</v>
          </cell>
          <cell r="AG117">
            <v>5</v>
          </cell>
          <cell r="AH117">
            <v>112</v>
          </cell>
          <cell r="AI117">
            <v>22</v>
          </cell>
          <cell r="AJ117">
            <v>1</v>
          </cell>
          <cell r="AK117">
            <v>20</v>
          </cell>
          <cell r="AL117">
            <v>0</v>
          </cell>
          <cell r="AM117">
            <v>188</v>
          </cell>
          <cell r="AN117">
            <v>5628</v>
          </cell>
          <cell r="AO117">
            <v>942</v>
          </cell>
          <cell r="AP117">
            <v>29.936170212765958</v>
          </cell>
          <cell r="AQ117">
            <v>5.0106382978723403</v>
          </cell>
          <cell r="AR117">
            <v>2</v>
          </cell>
          <cell r="AS117">
            <v>3</v>
          </cell>
          <cell r="AT117">
            <v>3</v>
          </cell>
        </row>
        <row r="118">
          <cell r="A118" t="str">
            <v>A2939</v>
          </cell>
          <cell r="B118" t="str">
            <v>TSAQIFANNISA YASASHII SUNARYO</v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>
            <v>0</v>
          </cell>
          <cell r="P118" t="str">
            <v/>
          </cell>
          <cell r="Q118" t="str">
            <v/>
          </cell>
          <cell r="R118">
            <v>19</v>
          </cell>
          <cell r="S118">
            <v>749</v>
          </cell>
          <cell r="T118">
            <v>77</v>
          </cell>
          <cell r="U118">
            <v>19</v>
          </cell>
          <cell r="V118">
            <v>542</v>
          </cell>
          <cell r="W118">
            <v>120</v>
          </cell>
          <cell r="X118">
            <v>18</v>
          </cell>
          <cell r="Y118">
            <v>700</v>
          </cell>
          <cell r="Z118">
            <v>115</v>
          </cell>
          <cell r="AA118">
            <v>19</v>
          </cell>
          <cell r="AB118">
            <v>617</v>
          </cell>
          <cell r="AC118">
            <v>116</v>
          </cell>
          <cell r="AD118">
            <v>5</v>
          </cell>
          <cell r="AE118">
            <v>114</v>
          </cell>
          <cell r="AF118">
            <v>16</v>
          </cell>
          <cell r="AG118">
            <v>18</v>
          </cell>
          <cell r="AH118">
            <v>469</v>
          </cell>
          <cell r="AI118">
            <v>90</v>
          </cell>
          <cell r="AJ118">
            <v>1</v>
          </cell>
          <cell r="AK118">
            <v>11</v>
          </cell>
          <cell r="AL118">
            <v>4</v>
          </cell>
          <cell r="AM118">
            <v>99</v>
          </cell>
          <cell r="AN118">
            <v>3202</v>
          </cell>
          <cell r="AO118">
            <v>538</v>
          </cell>
          <cell r="AP118">
            <v>32.343434343434346</v>
          </cell>
          <cell r="AQ118">
            <v>5.4343434343434343</v>
          </cell>
          <cell r="AR118">
            <v>2</v>
          </cell>
          <cell r="AS118">
            <v>3</v>
          </cell>
          <cell r="AT118">
            <v>3</v>
          </cell>
        </row>
        <row r="119">
          <cell r="A119" t="str">
            <v>A2944</v>
          </cell>
          <cell r="B119" t="str">
            <v>I LUH LAKSMI EKA DEWI</v>
          </cell>
          <cell r="C119">
            <v>23</v>
          </cell>
          <cell r="D119">
            <v>672</v>
          </cell>
          <cell r="E119">
            <v>114</v>
          </cell>
          <cell r="F119">
            <v>21</v>
          </cell>
          <cell r="G119">
            <v>513</v>
          </cell>
          <cell r="H119">
            <v>75</v>
          </cell>
          <cell r="I119">
            <v>17</v>
          </cell>
          <cell r="J119">
            <v>464</v>
          </cell>
          <cell r="K119">
            <v>96</v>
          </cell>
          <cell r="L119">
            <v>21</v>
          </cell>
          <cell r="M119">
            <v>500</v>
          </cell>
          <cell r="N119">
            <v>94</v>
          </cell>
          <cell r="O119">
            <v>20</v>
          </cell>
          <cell r="P119">
            <v>532</v>
          </cell>
          <cell r="Q119">
            <v>110</v>
          </cell>
          <cell r="R119">
            <v>22</v>
          </cell>
          <cell r="S119">
            <v>676</v>
          </cell>
          <cell r="T119">
            <v>122</v>
          </cell>
          <cell r="U119">
            <v>19</v>
          </cell>
          <cell r="V119">
            <v>476</v>
          </cell>
          <cell r="W119">
            <v>93</v>
          </cell>
          <cell r="X119">
            <v>19</v>
          </cell>
          <cell r="Y119">
            <v>723</v>
          </cell>
          <cell r="Z119">
            <v>103</v>
          </cell>
          <cell r="AA119">
            <v>16</v>
          </cell>
          <cell r="AB119">
            <v>475</v>
          </cell>
          <cell r="AC119">
            <v>95</v>
          </cell>
          <cell r="AD119">
            <v>20</v>
          </cell>
          <cell r="AE119">
            <v>538</v>
          </cell>
          <cell r="AF119">
            <v>72</v>
          </cell>
          <cell r="AG119">
            <v>23</v>
          </cell>
          <cell r="AH119">
            <v>656</v>
          </cell>
          <cell r="AI119">
            <v>118</v>
          </cell>
          <cell r="AJ119">
            <v>20</v>
          </cell>
          <cell r="AK119">
            <v>550</v>
          </cell>
          <cell r="AL119">
            <v>71</v>
          </cell>
          <cell r="AM119">
            <v>241</v>
          </cell>
          <cell r="AN119">
            <v>6775</v>
          </cell>
          <cell r="AO119">
            <v>1163</v>
          </cell>
          <cell r="AP119">
            <v>28.112033195020746</v>
          </cell>
          <cell r="AQ119">
            <v>4.8257261410788379</v>
          </cell>
          <cell r="AR119">
            <v>2</v>
          </cell>
          <cell r="AS119">
            <v>3</v>
          </cell>
          <cell r="AT119">
            <v>3</v>
          </cell>
        </row>
        <row r="120">
          <cell r="A120" t="str">
            <v>A2953</v>
          </cell>
          <cell r="B120" t="str">
            <v>NAWANGWULAN DESIKUMALA</v>
          </cell>
          <cell r="C120">
            <v>23</v>
          </cell>
          <cell r="D120">
            <v>652</v>
          </cell>
          <cell r="E120">
            <v>148</v>
          </cell>
          <cell r="F120">
            <v>22</v>
          </cell>
          <cell r="G120">
            <v>522</v>
          </cell>
          <cell r="H120">
            <v>84</v>
          </cell>
          <cell r="I120">
            <v>22</v>
          </cell>
          <cell r="J120">
            <v>622</v>
          </cell>
          <cell r="K120">
            <v>121</v>
          </cell>
          <cell r="L120">
            <v>22</v>
          </cell>
          <cell r="M120">
            <v>532</v>
          </cell>
          <cell r="N120">
            <v>80</v>
          </cell>
          <cell r="O120">
            <v>20</v>
          </cell>
          <cell r="P120">
            <v>484</v>
          </cell>
          <cell r="Q120">
            <v>111</v>
          </cell>
          <cell r="R120">
            <v>23</v>
          </cell>
          <cell r="S120">
            <v>601</v>
          </cell>
          <cell r="T120">
            <v>102</v>
          </cell>
          <cell r="U120">
            <v>20</v>
          </cell>
          <cell r="V120">
            <v>487</v>
          </cell>
          <cell r="W120">
            <v>98</v>
          </cell>
          <cell r="X120">
            <v>19</v>
          </cell>
          <cell r="Y120">
            <v>638</v>
          </cell>
          <cell r="Z120">
            <v>123</v>
          </cell>
          <cell r="AA120">
            <v>22</v>
          </cell>
          <cell r="AB120">
            <v>625</v>
          </cell>
          <cell r="AC120">
            <v>126</v>
          </cell>
          <cell r="AD120">
            <v>19</v>
          </cell>
          <cell r="AE120">
            <v>581</v>
          </cell>
          <cell r="AF120">
            <v>106</v>
          </cell>
          <cell r="AG120">
            <v>21</v>
          </cell>
          <cell r="AH120">
            <v>605</v>
          </cell>
          <cell r="AI120">
            <v>113</v>
          </cell>
          <cell r="AJ120">
            <v>20</v>
          </cell>
          <cell r="AK120">
            <v>614</v>
          </cell>
          <cell r="AL120">
            <v>107</v>
          </cell>
          <cell r="AM120">
            <v>253</v>
          </cell>
          <cell r="AN120">
            <v>6963</v>
          </cell>
          <cell r="AO120">
            <v>1319</v>
          </cell>
          <cell r="AP120">
            <v>27.521739130434781</v>
          </cell>
          <cell r="AQ120">
            <v>5.2134387351778653</v>
          </cell>
          <cell r="AR120">
            <v>2</v>
          </cell>
          <cell r="AS120">
            <v>3</v>
          </cell>
          <cell r="AT120">
            <v>3</v>
          </cell>
        </row>
        <row r="121">
          <cell r="A121" t="str">
            <v>A2961</v>
          </cell>
          <cell r="B121" t="str">
            <v>AGUNG PRASETYADI</v>
          </cell>
          <cell r="C121">
            <v>23</v>
          </cell>
          <cell r="D121">
            <v>586</v>
          </cell>
          <cell r="E121">
            <v>114</v>
          </cell>
          <cell r="F121">
            <v>21</v>
          </cell>
          <cell r="G121">
            <v>689</v>
          </cell>
          <cell r="H121">
            <v>106</v>
          </cell>
          <cell r="I121">
            <v>21</v>
          </cell>
          <cell r="J121">
            <v>696</v>
          </cell>
          <cell r="K121">
            <v>126</v>
          </cell>
          <cell r="L121">
            <v>21</v>
          </cell>
          <cell r="M121">
            <v>721</v>
          </cell>
          <cell r="N121">
            <v>115</v>
          </cell>
          <cell r="O121">
            <v>19</v>
          </cell>
          <cell r="P121">
            <v>562</v>
          </cell>
          <cell r="Q121">
            <v>101</v>
          </cell>
          <cell r="R121">
            <v>21</v>
          </cell>
          <cell r="S121">
            <v>691</v>
          </cell>
          <cell r="T121">
            <v>105</v>
          </cell>
          <cell r="U121">
            <v>20</v>
          </cell>
          <cell r="V121">
            <v>614</v>
          </cell>
          <cell r="W121">
            <v>112</v>
          </cell>
          <cell r="X121" t="str">
            <v/>
          </cell>
          <cell r="Y121" t="str">
            <v/>
          </cell>
          <cell r="Z121" t="str">
            <v/>
          </cell>
          <cell r="AA121">
            <v>22</v>
          </cell>
          <cell r="AB121">
            <v>725</v>
          </cell>
          <cell r="AC121">
            <v>103</v>
          </cell>
          <cell r="AD121">
            <v>19</v>
          </cell>
          <cell r="AE121">
            <v>618</v>
          </cell>
          <cell r="AF121">
            <v>100</v>
          </cell>
          <cell r="AG121">
            <v>19</v>
          </cell>
          <cell r="AH121">
            <v>593</v>
          </cell>
          <cell r="AI121">
            <v>111</v>
          </cell>
          <cell r="AJ121">
            <v>17</v>
          </cell>
          <cell r="AK121">
            <v>513</v>
          </cell>
          <cell r="AL121">
            <v>76</v>
          </cell>
          <cell r="AM121">
            <v>223</v>
          </cell>
          <cell r="AN121">
            <v>7008</v>
          </cell>
          <cell r="AO121">
            <v>1169</v>
          </cell>
          <cell r="AP121">
            <v>31.426008968609864</v>
          </cell>
          <cell r="AQ121">
            <v>5.2421524663677133</v>
          </cell>
          <cell r="AR121">
            <v>2</v>
          </cell>
          <cell r="AS121">
            <v>3</v>
          </cell>
          <cell r="AT121">
            <v>3</v>
          </cell>
        </row>
        <row r="122">
          <cell r="A122" t="str">
            <v>A3029</v>
          </cell>
          <cell r="B122" t="str">
            <v>EMMIA CLARITA BR TARIGAN</v>
          </cell>
          <cell r="C122">
            <v>23</v>
          </cell>
          <cell r="D122">
            <v>740</v>
          </cell>
          <cell r="E122">
            <v>141</v>
          </cell>
          <cell r="F122">
            <v>0</v>
          </cell>
          <cell r="G122" t="str">
            <v/>
          </cell>
          <cell r="H122" t="str">
            <v/>
          </cell>
          <cell r="I122">
            <v>19</v>
          </cell>
          <cell r="J122">
            <v>566</v>
          </cell>
          <cell r="K122">
            <v>113</v>
          </cell>
          <cell r="L122">
            <v>23</v>
          </cell>
          <cell r="M122">
            <v>591</v>
          </cell>
          <cell r="N122">
            <v>110</v>
          </cell>
          <cell r="O122">
            <v>21</v>
          </cell>
          <cell r="P122">
            <v>611</v>
          </cell>
          <cell r="Q122">
            <v>115</v>
          </cell>
          <cell r="R122">
            <v>24</v>
          </cell>
          <cell r="S122">
            <v>757</v>
          </cell>
          <cell r="T122">
            <v>111</v>
          </cell>
          <cell r="U122">
            <v>21</v>
          </cell>
          <cell r="V122">
            <v>629</v>
          </cell>
          <cell r="W122">
            <v>112</v>
          </cell>
          <cell r="X122">
            <v>19</v>
          </cell>
          <cell r="Y122">
            <v>738</v>
          </cell>
          <cell r="Z122">
            <v>124</v>
          </cell>
          <cell r="AA122">
            <v>22</v>
          </cell>
          <cell r="AB122">
            <v>703</v>
          </cell>
          <cell r="AC122">
            <v>117</v>
          </cell>
          <cell r="AD122">
            <v>20</v>
          </cell>
          <cell r="AE122">
            <v>631</v>
          </cell>
          <cell r="AF122">
            <v>93</v>
          </cell>
          <cell r="AG122">
            <v>23</v>
          </cell>
          <cell r="AH122">
            <v>662</v>
          </cell>
          <cell r="AI122">
            <v>104</v>
          </cell>
          <cell r="AJ122">
            <v>20</v>
          </cell>
          <cell r="AK122">
            <v>564</v>
          </cell>
          <cell r="AL122">
            <v>99</v>
          </cell>
          <cell r="AM122">
            <v>235</v>
          </cell>
          <cell r="AN122">
            <v>7192</v>
          </cell>
          <cell r="AO122">
            <v>1239</v>
          </cell>
          <cell r="AP122">
            <v>30.604255319148937</v>
          </cell>
          <cell r="AQ122">
            <v>5.2723404255319153</v>
          </cell>
          <cell r="AR122">
            <v>2</v>
          </cell>
          <cell r="AS122">
            <v>3</v>
          </cell>
          <cell r="AT122">
            <v>3</v>
          </cell>
        </row>
        <row r="123">
          <cell r="A123" t="str">
            <v>A3117</v>
          </cell>
          <cell r="B123" t="str">
            <v>HAPSARI ARINTA</v>
          </cell>
          <cell r="C123">
            <v>19</v>
          </cell>
          <cell r="D123">
            <v>539</v>
          </cell>
          <cell r="E123">
            <v>102</v>
          </cell>
          <cell r="F123">
            <v>17</v>
          </cell>
          <cell r="G123">
            <v>368</v>
          </cell>
          <cell r="H123">
            <v>69</v>
          </cell>
          <cell r="I123">
            <v>16</v>
          </cell>
          <cell r="J123">
            <v>387</v>
          </cell>
          <cell r="K123">
            <v>84</v>
          </cell>
          <cell r="L123">
            <v>17</v>
          </cell>
          <cell r="M123">
            <v>391</v>
          </cell>
          <cell r="N123">
            <v>71</v>
          </cell>
          <cell r="O123">
            <v>15</v>
          </cell>
          <cell r="P123">
            <v>381</v>
          </cell>
          <cell r="Q123">
            <v>76</v>
          </cell>
          <cell r="R123">
            <v>22</v>
          </cell>
          <cell r="S123">
            <v>777</v>
          </cell>
          <cell r="T123">
            <v>133</v>
          </cell>
          <cell r="U123">
            <v>15</v>
          </cell>
          <cell r="V123">
            <v>402</v>
          </cell>
          <cell r="W123">
            <v>84</v>
          </cell>
          <cell r="X123">
            <v>16</v>
          </cell>
          <cell r="Y123">
            <v>577</v>
          </cell>
          <cell r="Z123">
            <v>80</v>
          </cell>
          <cell r="AA123">
            <v>16</v>
          </cell>
          <cell r="AB123">
            <v>660</v>
          </cell>
          <cell r="AC123">
            <v>116</v>
          </cell>
          <cell r="AD123">
            <v>17</v>
          </cell>
          <cell r="AE123">
            <v>484</v>
          </cell>
          <cell r="AF123">
            <v>98</v>
          </cell>
          <cell r="AG123">
            <v>17</v>
          </cell>
          <cell r="AH123">
            <v>435</v>
          </cell>
          <cell r="AI123">
            <v>78</v>
          </cell>
          <cell r="AJ123">
            <v>18</v>
          </cell>
          <cell r="AK123">
            <v>424</v>
          </cell>
          <cell r="AL123">
            <v>85</v>
          </cell>
          <cell r="AM123">
            <v>205</v>
          </cell>
          <cell r="AN123">
            <v>5825</v>
          </cell>
          <cell r="AO123">
            <v>1076</v>
          </cell>
          <cell r="AP123">
            <v>28.414634146341463</v>
          </cell>
          <cell r="AQ123">
            <v>5.2487804878048783</v>
          </cell>
          <cell r="AR123">
            <v>2</v>
          </cell>
          <cell r="AS123">
            <v>3</v>
          </cell>
          <cell r="AT123">
            <v>3</v>
          </cell>
        </row>
        <row r="124">
          <cell r="A124" t="str">
            <v>A3172</v>
          </cell>
          <cell r="B124" t="str">
            <v>NURYANI NURYANI</v>
          </cell>
          <cell r="C124">
            <v>15</v>
          </cell>
          <cell r="D124">
            <v>395</v>
          </cell>
          <cell r="E124">
            <v>72</v>
          </cell>
          <cell r="F124">
            <v>22</v>
          </cell>
          <cell r="G124">
            <v>615</v>
          </cell>
          <cell r="H124">
            <v>96</v>
          </cell>
          <cell r="I124">
            <v>20</v>
          </cell>
          <cell r="J124">
            <v>622</v>
          </cell>
          <cell r="K124">
            <v>96</v>
          </cell>
          <cell r="L124">
            <v>23</v>
          </cell>
          <cell r="M124">
            <v>775</v>
          </cell>
          <cell r="N124">
            <v>109</v>
          </cell>
          <cell r="O124">
            <v>21</v>
          </cell>
          <cell r="P124">
            <v>640</v>
          </cell>
          <cell r="Q124">
            <v>102</v>
          </cell>
          <cell r="R124">
            <v>24</v>
          </cell>
          <cell r="S124">
            <v>678</v>
          </cell>
          <cell r="T124">
            <v>118</v>
          </cell>
          <cell r="U124">
            <v>20</v>
          </cell>
          <cell r="V124">
            <v>540</v>
          </cell>
          <cell r="W124">
            <v>103</v>
          </cell>
          <cell r="X124">
            <v>18</v>
          </cell>
          <cell r="Y124">
            <v>589</v>
          </cell>
          <cell r="Z124">
            <v>97</v>
          </cell>
          <cell r="AA124">
            <v>20</v>
          </cell>
          <cell r="AB124">
            <v>602</v>
          </cell>
          <cell r="AC124">
            <v>119</v>
          </cell>
          <cell r="AD124">
            <v>20</v>
          </cell>
          <cell r="AE124">
            <v>688</v>
          </cell>
          <cell r="AF124">
            <v>122</v>
          </cell>
          <cell r="AG124">
            <v>23</v>
          </cell>
          <cell r="AH124">
            <v>731</v>
          </cell>
          <cell r="AI124">
            <v>119</v>
          </cell>
          <cell r="AJ124" t="str">
            <v/>
          </cell>
          <cell r="AK124">
            <v>0</v>
          </cell>
          <cell r="AL124">
            <v>1</v>
          </cell>
          <cell r="AM124">
            <v>226</v>
          </cell>
          <cell r="AN124">
            <v>6875</v>
          </cell>
          <cell r="AO124">
            <v>1154</v>
          </cell>
          <cell r="AP124">
            <v>30.420353982300885</v>
          </cell>
          <cell r="AQ124">
            <v>5.1061946902654869</v>
          </cell>
          <cell r="AR124">
            <v>2</v>
          </cell>
          <cell r="AS124">
            <v>3</v>
          </cell>
          <cell r="AT124">
            <v>3</v>
          </cell>
        </row>
        <row r="125">
          <cell r="A125" t="str">
            <v>A3218</v>
          </cell>
          <cell r="B125" t="str">
            <v>IRMA SEMBIRING</v>
          </cell>
          <cell r="C125">
            <v>23</v>
          </cell>
          <cell r="D125">
            <v>745</v>
          </cell>
          <cell r="E125">
            <v>163</v>
          </cell>
          <cell r="F125">
            <v>22</v>
          </cell>
          <cell r="G125">
            <v>593</v>
          </cell>
          <cell r="H125">
            <v>131</v>
          </cell>
          <cell r="I125">
            <v>22</v>
          </cell>
          <cell r="J125">
            <v>629</v>
          </cell>
          <cell r="K125">
            <v>123</v>
          </cell>
          <cell r="L125">
            <v>21</v>
          </cell>
          <cell r="M125">
            <v>667</v>
          </cell>
          <cell r="N125">
            <v>112</v>
          </cell>
          <cell r="O125">
            <v>20</v>
          </cell>
          <cell r="P125">
            <v>540</v>
          </cell>
          <cell r="Q125">
            <v>115</v>
          </cell>
          <cell r="R125">
            <v>23</v>
          </cell>
          <cell r="S125">
            <v>759</v>
          </cell>
          <cell r="T125">
            <v>134</v>
          </cell>
          <cell r="U125">
            <v>19</v>
          </cell>
          <cell r="V125">
            <v>598</v>
          </cell>
          <cell r="W125">
            <v>108</v>
          </cell>
          <cell r="X125">
            <v>18</v>
          </cell>
          <cell r="Y125">
            <v>670</v>
          </cell>
          <cell r="Z125">
            <v>113</v>
          </cell>
          <cell r="AA125">
            <v>21</v>
          </cell>
          <cell r="AB125">
            <v>702</v>
          </cell>
          <cell r="AC125">
            <v>114</v>
          </cell>
          <cell r="AD125">
            <v>20</v>
          </cell>
          <cell r="AE125">
            <v>550</v>
          </cell>
          <cell r="AF125">
            <v>100</v>
          </cell>
          <cell r="AG125">
            <v>22</v>
          </cell>
          <cell r="AH125">
            <v>622</v>
          </cell>
          <cell r="AI125">
            <v>145</v>
          </cell>
          <cell r="AJ125">
            <v>20</v>
          </cell>
          <cell r="AK125">
            <v>479</v>
          </cell>
          <cell r="AL125">
            <v>76</v>
          </cell>
          <cell r="AM125">
            <v>251</v>
          </cell>
          <cell r="AN125">
            <v>7554</v>
          </cell>
          <cell r="AO125">
            <v>1434</v>
          </cell>
          <cell r="AP125">
            <v>30.095617529880478</v>
          </cell>
          <cell r="AQ125">
            <v>5.713147410358566</v>
          </cell>
          <cell r="AR125">
            <v>2</v>
          </cell>
          <cell r="AS125">
            <v>3</v>
          </cell>
          <cell r="AT125">
            <v>3</v>
          </cell>
        </row>
        <row r="126">
          <cell r="A126" t="str">
            <v>A3227</v>
          </cell>
          <cell r="B126" t="str">
            <v>AULIA TASYA AZZAHRA</v>
          </cell>
          <cell r="C126">
            <v>22</v>
          </cell>
          <cell r="D126">
            <v>546</v>
          </cell>
          <cell r="E126">
            <v>96</v>
          </cell>
          <cell r="F126">
            <v>19</v>
          </cell>
          <cell r="G126">
            <v>510</v>
          </cell>
          <cell r="H126">
            <v>93</v>
          </cell>
          <cell r="I126">
            <v>18</v>
          </cell>
          <cell r="J126">
            <v>458</v>
          </cell>
          <cell r="K126">
            <v>75</v>
          </cell>
          <cell r="L126">
            <v>18</v>
          </cell>
          <cell r="M126">
            <v>516</v>
          </cell>
          <cell r="N126">
            <v>77</v>
          </cell>
          <cell r="O126">
            <v>19</v>
          </cell>
          <cell r="P126">
            <v>531</v>
          </cell>
          <cell r="Q126">
            <v>96</v>
          </cell>
          <cell r="R126">
            <v>15</v>
          </cell>
          <cell r="S126">
            <v>343</v>
          </cell>
          <cell r="T126">
            <v>63</v>
          </cell>
          <cell r="U126">
            <v>17</v>
          </cell>
          <cell r="V126">
            <v>414</v>
          </cell>
          <cell r="W126">
            <v>77</v>
          </cell>
          <cell r="X126">
            <v>15</v>
          </cell>
          <cell r="Y126">
            <v>373</v>
          </cell>
          <cell r="Z126">
            <v>61</v>
          </cell>
          <cell r="AA126">
            <v>18</v>
          </cell>
          <cell r="AB126">
            <v>453</v>
          </cell>
          <cell r="AC126">
            <v>81</v>
          </cell>
          <cell r="AD126">
            <v>17</v>
          </cell>
          <cell r="AE126">
            <v>500</v>
          </cell>
          <cell r="AF126">
            <v>90</v>
          </cell>
          <cell r="AG126">
            <v>17</v>
          </cell>
          <cell r="AH126">
            <v>418</v>
          </cell>
          <cell r="AI126">
            <v>74</v>
          </cell>
          <cell r="AJ126">
            <v>17</v>
          </cell>
          <cell r="AK126">
            <v>425</v>
          </cell>
          <cell r="AL126">
            <v>60</v>
          </cell>
          <cell r="AM126">
            <v>212</v>
          </cell>
          <cell r="AN126">
            <v>5487</v>
          </cell>
          <cell r="AO126">
            <v>943</v>
          </cell>
          <cell r="AP126">
            <v>25.882075471698112</v>
          </cell>
          <cell r="AQ126">
            <v>4.4481132075471699</v>
          </cell>
          <cell r="AR126">
            <v>1</v>
          </cell>
          <cell r="AS126">
            <v>2</v>
          </cell>
          <cell r="AT126">
            <v>2</v>
          </cell>
        </row>
        <row r="127">
          <cell r="A127" t="str">
            <v>A3258</v>
          </cell>
          <cell r="B127" t="str">
            <v>CLARA DEVI MAHARANI</v>
          </cell>
          <cell r="C127">
            <v>21</v>
          </cell>
          <cell r="D127">
            <v>551</v>
          </cell>
          <cell r="E127">
            <v>132</v>
          </cell>
          <cell r="F127">
            <v>19</v>
          </cell>
          <cell r="G127">
            <v>572</v>
          </cell>
          <cell r="H127">
            <v>88</v>
          </cell>
          <cell r="I127">
            <v>20</v>
          </cell>
          <cell r="J127">
            <v>617</v>
          </cell>
          <cell r="K127">
            <v>95</v>
          </cell>
          <cell r="L127">
            <v>17</v>
          </cell>
          <cell r="M127">
            <v>540</v>
          </cell>
          <cell r="N127">
            <v>107</v>
          </cell>
          <cell r="O127">
            <v>19</v>
          </cell>
          <cell r="P127">
            <v>556</v>
          </cell>
          <cell r="Q127">
            <v>110</v>
          </cell>
          <cell r="R127">
            <v>21</v>
          </cell>
          <cell r="S127">
            <v>553</v>
          </cell>
          <cell r="T127">
            <v>94</v>
          </cell>
          <cell r="U127">
            <v>20</v>
          </cell>
          <cell r="V127">
            <v>413</v>
          </cell>
          <cell r="W127">
            <v>89</v>
          </cell>
          <cell r="X127">
            <v>19</v>
          </cell>
          <cell r="Y127">
            <v>533</v>
          </cell>
          <cell r="Z127">
            <v>78</v>
          </cell>
          <cell r="AA127">
            <v>19</v>
          </cell>
          <cell r="AB127">
            <v>574</v>
          </cell>
          <cell r="AC127">
            <v>119</v>
          </cell>
          <cell r="AD127">
            <v>16</v>
          </cell>
          <cell r="AE127">
            <v>451</v>
          </cell>
          <cell r="AF127">
            <v>82</v>
          </cell>
          <cell r="AG127">
            <v>21</v>
          </cell>
          <cell r="AH127">
            <v>579</v>
          </cell>
          <cell r="AI127">
            <v>120</v>
          </cell>
          <cell r="AJ127">
            <v>19</v>
          </cell>
          <cell r="AK127">
            <v>561</v>
          </cell>
          <cell r="AL127">
            <v>102</v>
          </cell>
          <cell r="AM127">
            <v>231</v>
          </cell>
          <cell r="AN127">
            <v>6500</v>
          </cell>
          <cell r="AO127">
            <v>1216</v>
          </cell>
          <cell r="AP127">
            <v>28.138528138528137</v>
          </cell>
          <cell r="AQ127">
            <v>5.2640692640692643</v>
          </cell>
          <cell r="AR127">
            <v>2</v>
          </cell>
          <cell r="AS127">
            <v>3</v>
          </cell>
          <cell r="AT127">
            <v>3</v>
          </cell>
        </row>
        <row r="128">
          <cell r="A128" t="str">
            <v>A3259</v>
          </cell>
          <cell r="B128" t="str">
            <v>ALBERTUS CHRISTIAN ADE DARMAWAN</v>
          </cell>
          <cell r="C128">
            <v>24</v>
          </cell>
          <cell r="D128">
            <v>610</v>
          </cell>
          <cell r="E128">
            <v>105</v>
          </cell>
          <cell r="F128">
            <v>22</v>
          </cell>
          <cell r="G128">
            <v>529</v>
          </cell>
          <cell r="H128">
            <v>85</v>
          </cell>
          <cell r="I128">
            <v>22</v>
          </cell>
          <cell r="J128">
            <v>604</v>
          </cell>
          <cell r="K128">
            <v>114</v>
          </cell>
          <cell r="L128">
            <v>23</v>
          </cell>
          <cell r="M128">
            <v>496</v>
          </cell>
          <cell r="N128">
            <v>79</v>
          </cell>
          <cell r="O128">
            <v>20</v>
          </cell>
          <cell r="P128">
            <v>474</v>
          </cell>
          <cell r="Q128">
            <v>95</v>
          </cell>
          <cell r="R128">
            <v>24</v>
          </cell>
          <cell r="S128">
            <v>669</v>
          </cell>
          <cell r="T128">
            <v>114</v>
          </cell>
          <cell r="U128">
            <v>21</v>
          </cell>
          <cell r="V128">
            <v>587</v>
          </cell>
          <cell r="W128">
            <v>108</v>
          </cell>
          <cell r="X128">
            <v>19</v>
          </cell>
          <cell r="Y128">
            <v>716</v>
          </cell>
          <cell r="Z128">
            <v>132</v>
          </cell>
          <cell r="AA128">
            <v>21</v>
          </cell>
          <cell r="AB128">
            <v>632</v>
          </cell>
          <cell r="AC128">
            <v>109</v>
          </cell>
          <cell r="AD128">
            <v>20</v>
          </cell>
          <cell r="AE128">
            <v>495</v>
          </cell>
          <cell r="AF128">
            <v>93</v>
          </cell>
          <cell r="AG128">
            <v>23</v>
          </cell>
          <cell r="AH128">
            <v>574</v>
          </cell>
          <cell r="AI128">
            <v>114</v>
          </cell>
          <cell r="AJ128">
            <v>20</v>
          </cell>
          <cell r="AK128">
            <v>456</v>
          </cell>
          <cell r="AL128">
            <v>87</v>
          </cell>
          <cell r="AM128">
            <v>259</v>
          </cell>
          <cell r="AN128">
            <v>6842</v>
          </cell>
          <cell r="AO128">
            <v>1235</v>
          </cell>
          <cell r="AP128">
            <v>26.416988416988417</v>
          </cell>
          <cell r="AQ128">
            <v>4.7683397683397679</v>
          </cell>
          <cell r="AR128">
            <v>2</v>
          </cell>
          <cell r="AS128">
            <v>3</v>
          </cell>
          <cell r="AT128">
            <v>3</v>
          </cell>
        </row>
        <row r="129">
          <cell r="A129" t="str">
            <v>A3273</v>
          </cell>
          <cell r="B129" t="str">
            <v>BINTANG MUTIARAJATI</v>
          </cell>
          <cell r="C129">
            <v>21</v>
          </cell>
          <cell r="D129">
            <v>663</v>
          </cell>
          <cell r="E129">
            <v>106</v>
          </cell>
          <cell r="F129">
            <v>21</v>
          </cell>
          <cell r="G129">
            <v>486</v>
          </cell>
          <cell r="H129">
            <v>75</v>
          </cell>
          <cell r="I129">
            <v>21</v>
          </cell>
          <cell r="J129">
            <v>511</v>
          </cell>
          <cell r="K129">
            <v>99</v>
          </cell>
          <cell r="L129">
            <v>20</v>
          </cell>
          <cell r="M129">
            <v>523</v>
          </cell>
          <cell r="N129">
            <v>78</v>
          </cell>
          <cell r="O129">
            <v>20</v>
          </cell>
          <cell r="P129">
            <v>436</v>
          </cell>
          <cell r="Q129">
            <v>76</v>
          </cell>
          <cell r="R129">
            <v>23</v>
          </cell>
          <cell r="S129">
            <v>567</v>
          </cell>
          <cell r="T129">
            <v>101</v>
          </cell>
          <cell r="U129">
            <v>20</v>
          </cell>
          <cell r="V129">
            <v>511</v>
          </cell>
          <cell r="W129">
            <v>91</v>
          </cell>
          <cell r="X129">
            <v>15</v>
          </cell>
          <cell r="Y129">
            <v>415</v>
          </cell>
          <cell r="Z129">
            <v>71</v>
          </cell>
          <cell r="AA129">
            <v>19</v>
          </cell>
          <cell r="AB129">
            <v>476</v>
          </cell>
          <cell r="AC129">
            <v>78</v>
          </cell>
          <cell r="AD129">
            <v>19</v>
          </cell>
          <cell r="AE129">
            <v>442</v>
          </cell>
          <cell r="AF129">
            <v>80</v>
          </cell>
          <cell r="AG129">
            <v>19</v>
          </cell>
          <cell r="AH129">
            <v>450</v>
          </cell>
          <cell r="AI129">
            <v>78</v>
          </cell>
          <cell r="AJ129">
            <v>18</v>
          </cell>
          <cell r="AK129">
            <v>382</v>
          </cell>
          <cell r="AL129">
            <v>65</v>
          </cell>
          <cell r="AM129">
            <v>236</v>
          </cell>
          <cell r="AN129">
            <v>5862</v>
          </cell>
          <cell r="AO129">
            <v>998</v>
          </cell>
          <cell r="AP129">
            <v>24.838983050847457</v>
          </cell>
          <cell r="AQ129">
            <v>4.2288135593220337</v>
          </cell>
          <cell r="AR129">
            <v>1</v>
          </cell>
          <cell r="AS129">
            <v>2</v>
          </cell>
          <cell r="AT129">
            <v>2</v>
          </cell>
        </row>
        <row r="130">
          <cell r="A130" t="str">
            <v>A3301</v>
          </cell>
          <cell r="B130" t="str">
            <v>MARIA SHINTA</v>
          </cell>
          <cell r="C130">
            <v>15</v>
          </cell>
          <cell r="D130">
            <v>396</v>
          </cell>
          <cell r="E130">
            <v>62</v>
          </cell>
          <cell r="F130">
            <v>15</v>
          </cell>
          <cell r="G130">
            <v>425</v>
          </cell>
          <cell r="H130">
            <v>55</v>
          </cell>
          <cell r="I130">
            <v>15</v>
          </cell>
          <cell r="J130">
            <v>414</v>
          </cell>
          <cell r="K130">
            <v>61</v>
          </cell>
          <cell r="L130">
            <v>15</v>
          </cell>
          <cell r="M130">
            <v>315</v>
          </cell>
          <cell r="N130">
            <v>43</v>
          </cell>
          <cell r="O130">
            <v>15</v>
          </cell>
          <cell r="P130">
            <v>394</v>
          </cell>
          <cell r="Q130">
            <v>74</v>
          </cell>
          <cell r="R130">
            <v>20</v>
          </cell>
          <cell r="S130">
            <v>516</v>
          </cell>
          <cell r="T130">
            <v>87</v>
          </cell>
          <cell r="U130">
            <v>16</v>
          </cell>
          <cell r="V130">
            <v>390</v>
          </cell>
          <cell r="W130">
            <v>60</v>
          </cell>
          <cell r="X130">
            <v>17</v>
          </cell>
          <cell r="Y130">
            <v>513</v>
          </cell>
          <cell r="Z130">
            <v>75</v>
          </cell>
          <cell r="AA130">
            <v>18</v>
          </cell>
          <cell r="AB130">
            <v>534</v>
          </cell>
          <cell r="AC130">
            <v>97</v>
          </cell>
          <cell r="AD130">
            <v>15</v>
          </cell>
          <cell r="AE130">
            <v>545</v>
          </cell>
          <cell r="AF130">
            <v>76</v>
          </cell>
          <cell r="AG130">
            <v>18</v>
          </cell>
          <cell r="AH130">
            <v>567</v>
          </cell>
          <cell r="AI130">
            <v>101</v>
          </cell>
          <cell r="AJ130">
            <v>17</v>
          </cell>
          <cell r="AK130">
            <v>544</v>
          </cell>
          <cell r="AL130">
            <v>72</v>
          </cell>
          <cell r="AM130">
            <v>196</v>
          </cell>
          <cell r="AN130">
            <v>5553</v>
          </cell>
          <cell r="AO130">
            <v>863</v>
          </cell>
          <cell r="AP130">
            <v>28.331632653061224</v>
          </cell>
          <cell r="AQ130">
            <v>4.4030612244897958</v>
          </cell>
          <cell r="AR130">
            <v>2</v>
          </cell>
          <cell r="AS130">
            <v>2</v>
          </cell>
          <cell r="AT130">
            <v>2</v>
          </cell>
        </row>
        <row r="131">
          <cell r="A131" t="str">
            <v>A3321</v>
          </cell>
          <cell r="B131" t="str">
            <v>DESTI RAHMAWATI</v>
          </cell>
          <cell r="C131">
            <v>15</v>
          </cell>
          <cell r="D131">
            <v>469</v>
          </cell>
          <cell r="E131">
            <v>93</v>
          </cell>
          <cell r="F131">
            <v>16</v>
          </cell>
          <cell r="G131">
            <v>424</v>
          </cell>
          <cell r="H131">
            <v>66</v>
          </cell>
          <cell r="I131">
            <v>19</v>
          </cell>
          <cell r="J131">
            <v>525</v>
          </cell>
          <cell r="K131">
            <v>120</v>
          </cell>
          <cell r="L131">
            <v>19</v>
          </cell>
          <cell r="M131">
            <v>516</v>
          </cell>
          <cell r="N131">
            <v>96</v>
          </cell>
          <cell r="O131">
            <v>17</v>
          </cell>
          <cell r="P131">
            <v>424</v>
          </cell>
          <cell r="Q131">
            <v>87</v>
          </cell>
          <cell r="R131">
            <v>19</v>
          </cell>
          <cell r="S131">
            <v>623</v>
          </cell>
          <cell r="T131">
            <v>114</v>
          </cell>
          <cell r="U131">
            <v>20</v>
          </cell>
          <cell r="V131">
            <v>548</v>
          </cell>
          <cell r="W131">
            <v>96</v>
          </cell>
          <cell r="X131">
            <v>18</v>
          </cell>
          <cell r="Y131">
            <v>761</v>
          </cell>
          <cell r="Z131">
            <v>128</v>
          </cell>
          <cell r="AA131">
            <v>21</v>
          </cell>
          <cell r="AB131">
            <v>708</v>
          </cell>
          <cell r="AC131">
            <v>132</v>
          </cell>
          <cell r="AD131">
            <v>18</v>
          </cell>
          <cell r="AE131">
            <v>428</v>
          </cell>
          <cell r="AF131">
            <v>81</v>
          </cell>
          <cell r="AG131">
            <v>22</v>
          </cell>
          <cell r="AH131">
            <v>583</v>
          </cell>
          <cell r="AI131">
            <v>112</v>
          </cell>
          <cell r="AJ131">
            <v>19</v>
          </cell>
          <cell r="AK131">
            <v>566</v>
          </cell>
          <cell r="AL131">
            <v>96</v>
          </cell>
          <cell r="AM131">
            <v>223</v>
          </cell>
          <cell r="AN131">
            <v>6575</v>
          </cell>
          <cell r="AO131">
            <v>1221</v>
          </cell>
          <cell r="AP131">
            <v>29.484304932735427</v>
          </cell>
          <cell r="AQ131">
            <v>5.4753363228699552</v>
          </cell>
          <cell r="AR131">
            <v>2</v>
          </cell>
          <cell r="AS131">
            <v>3</v>
          </cell>
          <cell r="AT131">
            <v>3</v>
          </cell>
        </row>
        <row r="132">
          <cell r="A132" t="str">
            <v>A3353</v>
          </cell>
          <cell r="B132" t="str">
            <v>Garuda Pamungkas</v>
          </cell>
          <cell r="C132">
            <v>6</v>
          </cell>
          <cell r="D132">
            <v>170</v>
          </cell>
          <cell r="E132">
            <v>26</v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>
            <v>1</v>
          </cell>
          <cell r="M132">
            <v>23</v>
          </cell>
          <cell r="N132">
            <v>2</v>
          </cell>
          <cell r="O132">
            <v>2</v>
          </cell>
          <cell r="P132">
            <v>28</v>
          </cell>
          <cell r="Q132">
            <v>5</v>
          </cell>
          <cell r="R132">
            <v>4</v>
          </cell>
          <cell r="S132">
            <v>151</v>
          </cell>
          <cell r="T132">
            <v>23</v>
          </cell>
          <cell r="U132">
            <v>0</v>
          </cell>
          <cell r="V132">
            <v>0</v>
          </cell>
          <cell r="W132">
            <v>0</v>
          </cell>
          <cell r="X132">
            <v>10</v>
          </cell>
          <cell r="Y132">
            <v>236</v>
          </cell>
          <cell r="Z132">
            <v>44</v>
          </cell>
          <cell r="AA132">
            <v>15</v>
          </cell>
          <cell r="AB132">
            <v>387</v>
          </cell>
          <cell r="AC132">
            <v>70</v>
          </cell>
          <cell r="AD132">
            <v>3</v>
          </cell>
          <cell r="AE132">
            <v>96</v>
          </cell>
          <cell r="AF132">
            <v>8</v>
          </cell>
          <cell r="AG132" t="str">
            <v/>
          </cell>
          <cell r="AH132" t="str">
            <v/>
          </cell>
          <cell r="AI132" t="str">
            <v/>
          </cell>
          <cell r="AJ132">
            <v>3</v>
          </cell>
          <cell r="AK132">
            <v>87</v>
          </cell>
          <cell r="AL132">
            <v>9</v>
          </cell>
          <cell r="AM132">
            <v>44</v>
          </cell>
          <cell r="AN132">
            <v>1178</v>
          </cell>
          <cell r="AO132">
            <v>187</v>
          </cell>
          <cell r="AP132">
            <v>26.772727272727273</v>
          </cell>
          <cell r="AQ132">
            <v>4.25</v>
          </cell>
          <cell r="AR132">
            <v>2</v>
          </cell>
          <cell r="AS132">
            <v>2</v>
          </cell>
          <cell r="AT132">
            <v>2</v>
          </cell>
        </row>
        <row r="133">
          <cell r="A133" t="str">
            <v>A3358</v>
          </cell>
          <cell r="B133" t="str">
            <v>NOVIA PUTRIANA KUSUMAWATI</v>
          </cell>
          <cell r="C133">
            <v>19</v>
          </cell>
          <cell r="D133">
            <v>542</v>
          </cell>
          <cell r="E133">
            <v>119</v>
          </cell>
          <cell r="F133">
            <v>7</v>
          </cell>
          <cell r="G133">
            <v>192</v>
          </cell>
          <cell r="H133">
            <v>34</v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  <cell r="Z133" t="str">
            <v/>
          </cell>
          <cell r="AA133" t="str">
            <v/>
          </cell>
          <cell r="AB133" t="str">
            <v/>
          </cell>
          <cell r="AC133" t="str">
            <v/>
          </cell>
          <cell r="AD133" t="str">
            <v/>
          </cell>
          <cell r="AE133" t="str">
            <v/>
          </cell>
          <cell r="AF133" t="str">
            <v/>
          </cell>
          <cell r="AG133" t="str">
            <v/>
          </cell>
          <cell r="AH133" t="str">
            <v/>
          </cell>
          <cell r="AI133" t="str">
            <v/>
          </cell>
          <cell r="AJ133" t="str">
            <v/>
          </cell>
          <cell r="AK133" t="str">
            <v/>
          </cell>
          <cell r="AL133" t="str">
            <v/>
          </cell>
          <cell r="AM133">
            <v>26</v>
          </cell>
          <cell r="AN133">
            <v>734</v>
          </cell>
          <cell r="AO133">
            <v>153</v>
          </cell>
          <cell r="AP133">
            <v>28.23076923076923</v>
          </cell>
          <cell r="AQ133">
            <v>5.884615384615385</v>
          </cell>
          <cell r="AR133">
            <v>2</v>
          </cell>
          <cell r="AS133">
            <v>3</v>
          </cell>
          <cell r="AT133">
            <v>3</v>
          </cell>
        </row>
        <row r="134">
          <cell r="A134" t="str">
            <v>A3403</v>
          </cell>
          <cell r="B134" t="str">
            <v>PINKAN NDARU DEWANTARI</v>
          </cell>
          <cell r="C134">
            <v>16</v>
          </cell>
          <cell r="D134">
            <v>420</v>
          </cell>
          <cell r="E134">
            <v>95</v>
          </cell>
          <cell r="F134">
            <v>17</v>
          </cell>
          <cell r="G134">
            <v>374</v>
          </cell>
          <cell r="H134">
            <v>55</v>
          </cell>
          <cell r="I134">
            <v>16</v>
          </cell>
          <cell r="J134">
            <v>373</v>
          </cell>
          <cell r="K134">
            <v>83</v>
          </cell>
          <cell r="L134">
            <v>16</v>
          </cell>
          <cell r="M134">
            <v>393</v>
          </cell>
          <cell r="N134">
            <v>64</v>
          </cell>
          <cell r="O134">
            <v>16</v>
          </cell>
          <cell r="P134">
            <v>428</v>
          </cell>
          <cell r="Q134">
            <v>90</v>
          </cell>
          <cell r="R134">
            <v>15</v>
          </cell>
          <cell r="S134">
            <v>392</v>
          </cell>
          <cell r="T134">
            <v>65</v>
          </cell>
          <cell r="U134">
            <v>15</v>
          </cell>
          <cell r="V134">
            <v>332</v>
          </cell>
          <cell r="W134">
            <v>63</v>
          </cell>
          <cell r="X134">
            <v>10</v>
          </cell>
          <cell r="Y134">
            <v>264</v>
          </cell>
          <cell r="Z134">
            <v>60</v>
          </cell>
          <cell r="AA134">
            <v>16</v>
          </cell>
          <cell r="AB134">
            <v>414</v>
          </cell>
          <cell r="AC134">
            <v>79</v>
          </cell>
          <cell r="AD134">
            <v>16</v>
          </cell>
          <cell r="AE134">
            <v>315</v>
          </cell>
          <cell r="AF134">
            <v>54</v>
          </cell>
          <cell r="AG134">
            <v>17</v>
          </cell>
          <cell r="AH134">
            <v>359</v>
          </cell>
          <cell r="AI134">
            <v>67</v>
          </cell>
          <cell r="AJ134">
            <v>8</v>
          </cell>
          <cell r="AK134">
            <v>136</v>
          </cell>
          <cell r="AL134">
            <v>23</v>
          </cell>
          <cell r="AM134">
            <v>178</v>
          </cell>
          <cell r="AN134">
            <v>4200</v>
          </cell>
          <cell r="AO134">
            <v>798</v>
          </cell>
          <cell r="AP134">
            <v>23.59550561797753</v>
          </cell>
          <cell r="AQ134">
            <v>4.4831460674157304</v>
          </cell>
          <cell r="AR134">
            <v>1</v>
          </cell>
          <cell r="AS134">
            <v>2</v>
          </cell>
          <cell r="AT134">
            <v>2</v>
          </cell>
        </row>
        <row r="135">
          <cell r="A135" t="str">
            <v>A3404</v>
          </cell>
          <cell r="B135" t="str">
            <v>AYU SUKMAWATI</v>
          </cell>
          <cell r="C135">
            <v>24</v>
          </cell>
          <cell r="D135">
            <v>676</v>
          </cell>
          <cell r="E135">
            <v>140</v>
          </cell>
          <cell r="F135">
            <v>22</v>
          </cell>
          <cell r="G135">
            <v>656</v>
          </cell>
          <cell r="H135">
            <v>102</v>
          </cell>
          <cell r="I135">
            <v>21</v>
          </cell>
          <cell r="J135">
            <v>688</v>
          </cell>
          <cell r="K135">
            <v>120</v>
          </cell>
          <cell r="L135">
            <v>23</v>
          </cell>
          <cell r="M135">
            <v>854</v>
          </cell>
          <cell r="N135">
            <v>104</v>
          </cell>
          <cell r="O135">
            <v>21</v>
          </cell>
          <cell r="P135">
            <v>613</v>
          </cell>
          <cell r="Q135">
            <v>109</v>
          </cell>
          <cell r="R135">
            <v>24</v>
          </cell>
          <cell r="S135">
            <v>605</v>
          </cell>
          <cell r="T135">
            <v>116</v>
          </cell>
          <cell r="U135">
            <v>20</v>
          </cell>
          <cell r="V135">
            <v>543</v>
          </cell>
          <cell r="W135">
            <v>103</v>
          </cell>
          <cell r="X135">
            <v>16</v>
          </cell>
          <cell r="Y135">
            <v>526</v>
          </cell>
          <cell r="Z135">
            <v>90</v>
          </cell>
          <cell r="AA135">
            <v>16</v>
          </cell>
          <cell r="AB135">
            <v>579</v>
          </cell>
          <cell r="AC135">
            <v>102</v>
          </cell>
          <cell r="AD135">
            <v>20</v>
          </cell>
          <cell r="AE135">
            <v>760</v>
          </cell>
          <cell r="AF135">
            <v>127</v>
          </cell>
          <cell r="AG135">
            <v>22</v>
          </cell>
          <cell r="AH135">
            <v>810</v>
          </cell>
          <cell r="AI135">
            <v>150</v>
          </cell>
          <cell r="AJ135">
            <v>20</v>
          </cell>
          <cell r="AK135">
            <v>784</v>
          </cell>
          <cell r="AL135">
            <v>142</v>
          </cell>
          <cell r="AM135">
            <v>249</v>
          </cell>
          <cell r="AN135">
            <v>8094</v>
          </cell>
          <cell r="AO135">
            <v>1405</v>
          </cell>
          <cell r="AP135">
            <v>32.506024096385545</v>
          </cell>
          <cell r="AQ135">
            <v>5.642570281124498</v>
          </cell>
          <cell r="AR135">
            <v>2</v>
          </cell>
          <cell r="AS135">
            <v>3</v>
          </cell>
          <cell r="AT135">
            <v>3</v>
          </cell>
        </row>
        <row r="136">
          <cell r="A136" t="str">
            <v>A3406</v>
          </cell>
          <cell r="B136" t="str">
            <v>SEPTI MUNTE</v>
          </cell>
          <cell r="C136">
            <v>23</v>
          </cell>
          <cell r="D136">
            <v>812</v>
          </cell>
          <cell r="E136">
            <v>163</v>
          </cell>
          <cell r="F136">
            <v>21</v>
          </cell>
          <cell r="G136">
            <v>641</v>
          </cell>
          <cell r="H136">
            <v>138</v>
          </cell>
          <cell r="I136">
            <v>21</v>
          </cell>
          <cell r="J136">
            <v>646</v>
          </cell>
          <cell r="K136">
            <v>138</v>
          </cell>
          <cell r="L136">
            <v>21</v>
          </cell>
          <cell r="M136">
            <v>623</v>
          </cell>
          <cell r="N136">
            <v>105</v>
          </cell>
          <cell r="O136">
            <v>20</v>
          </cell>
          <cell r="P136">
            <v>591</v>
          </cell>
          <cell r="Q136">
            <v>116</v>
          </cell>
          <cell r="R136">
            <v>22</v>
          </cell>
          <cell r="S136">
            <v>672</v>
          </cell>
          <cell r="T136">
            <v>117</v>
          </cell>
          <cell r="U136">
            <v>21</v>
          </cell>
          <cell r="V136">
            <v>566</v>
          </cell>
          <cell r="W136">
            <v>134</v>
          </cell>
          <cell r="X136">
            <v>19</v>
          </cell>
          <cell r="Y136">
            <v>652</v>
          </cell>
          <cell r="Z136">
            <v>98</v>
          </cell>
          <cell r="AA136">
            <v>21</v>
          </cell>
          <cell r="AB136">
            <v>660</v>
          </cell>
          <cell r="AC136">
            <v>133</v>
          </cell>
          <cell r="AD136">
            <v>19</v>
          </cell>
          <cell r="AE136">
            <v>581</v>
          </cell>
          <cell r="AF136">
            <v>104</v>
          </cell>
          <cell r="AG136">
            <v>21</v>
          </cell>
          <cell r="AH136">
            <v>672</v>
          </cell>
          <cell r="AI136">
            <v>124</v>
          </cell>
          <cell r="AJ136">
            <v>17</v>
          </cell>
          <cell r="AK136">
            <v>608</v>
          </cell>
          <cell r="AL136">
            <v>94</v>
          </cell>
          <cell r="AM136">
            <v>246</v>
          </cell>
          <cell r="AN136">
            <v>7724</v>
          </cell>
          <cell r="AO136">
            <v>1464</v>
          </cell>
          <cell r="AP136">
            <v>31.398373983739837</v>
          </cell>
          <cell r="AQ136">
            <v>5.9512195121951219</v>
          </cell>
          <cell r="AR136">
            <v>2</v>
          </cell>
          <cell r="AS136">
            <v>3</v>
          </cell>
          <cell r="AT136">
            <v>3</v>
          </cell>
        </row>
        <row r="137">
          <cell r="A137" t="str">
            <v>A3408</v>
          </cell>
          <cell r="B137" t="str">
            <v>AGISTA WIGI NUROINI</v>
          </cell>
          <cell r="C137">
            <v>20</v>
          </cell>
          <cell r="D137">
            <v>489</v>
          </cell>
          <cell r="E137">
            <v>93</v>
          </cell>
          <cell r="F137">
            <v>17</v>
          </cell>
          <cell r="G137">
            <v>490</v>
          </cell>
          <cell r="H137">
            <v>67</v>
          </cell>
          <cell r="I137">
            <v>21</v>
          </cell>
          <cell r="J137">
            <v>633</v>
          </cell>
          <cell r="K137">
            <v>97</v>
          </cell>
          <cell r="L137">
            <v>20</v>
          </cell>
          <cell r="M137">
            <v>611</v>
          </cell>
          <cell r="N137">
            <v>92</v>
          </cell>
          <cell r="O137">
            <v>19</v>
          </cell>
          <cell r="P137">
            <v>478</v>
          </cell>
          <cell r="Q137">
            <v>95</v>
          </cell>
          <cell r="R137">
            <v>20</v>
          </cell>
          <cell r="S137">
            <v>552</v>
          </cell>
          <cell r="T137">
            <v>88</v>
          </cell>
          <cell r="U137">
            <v>17</v>
          </cell>
          <cell r="V137">
            <v>465</v>
          </cell>
          <cell r="W137">
            <v>94</v>
          </cell>
          <cell r="X137">
            <v>16</v>
          </cell>
          <cell r="Y137">
            <v>500</v>
          </cell>
          <cell r="Z137">
            <v>74</v>
          </cell>
          <cell r="AA137">
            <v>20</v>
          </cell>
          <cell r="AB137">
            <v>617</v>
          </cell>
          <cell r="AC137">
            <v>100</v>
          </cell>
          <cell r="AD137">
            <v>15</v>
          </cell>
          <cell r="AE137">
            <v>399</v>
          </cell>
          <cell r="AF137">
            <v>62</v>
          </cell>
          <cell r="AG137">
            <v>18</v>
          </cell>
          <cell r="AH137">
            <v>473</v>
          </cell>
          <cell r="AI137">
            <v>91</v>
          </cell>
          <cell r="AJ137">
            <v>20</v>
          </cell>
          <cell r="AK137">
            <v>555</v>
          </cell>
          <cell r="AL137">
            <v>74</v>
          </cell>
          <cell r="AM137">
            <v>223</v>
          </cell>
          <cell r="AN137">
            <v>6262</v>
          </cell>
          <cell r="AO137">
            <v>1027</v>
          </cell>
          <cell r="AP137">
            <v>28.080717488789237</v>
          </cell>
          <cell r="AQ137">
            <v>4.6053811659192823</v>
          </cell>
          <cell r="AR137">
            <v>2</v>
          </cell>
          <cell r="AS137">
            <v>3</v>
          </cell>
          <cell r="AT137">
            <v>3</v>
          </cell>
        </row>
        <row r="138">
          <cell r="A138" t="str">
            <v>A3451</v>
          </cell>
          <cell r="B138" t="str">
            <v>MARCELLINA PUTRI</v>
          </cell>
          <cell r="C138">
            <v>22</v>
          </cell>
          <cell r="D138">
            <v>583</v>
          </cell>
          <cell r="E138">
            <v>111</v>
          </cell>
          <cell r="F138">
            <v>18</v>
          </cell>
          <cell r="G138">
            <v>573</v>
          </cell>
          <cell r="H138">
            <v>89</v>
          </cell>
          <cell r="I138">
            <v>17</v>
          </cell>
          <cell r="J138">
            <v>491</v>
          </cell>
          <cell r="K138">
            <v>79</v>
          </cell>
          <cell r="L138">
            <v>17</v>
          </cell>
          <cell r="M138">
            <v>550</v>
          </cell>
          <cell r="N138">
            <v>88</v>
          </cell>
          <cell r="O138">
            <v>16</v>
          </cell>
          <cell r="P138">
            <v>441</v>
          </cell>
          <cell r="Q138">
            <v>71</v>
          </cell>
          <cell r="R138">
            <v>13</v>
          </cell>
          <cell r="S138">
            <v>417</v>
          </cell>
          <cell r="T138">
            <v>72</v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  <cell r="Z138" t="str">
            <v/>
          </cell>
          <cell r="AA138" t="str">
            <v/>
          </cell>
          <cell r="AB138" t="str">
            <v/>
          </cell>
          <cell r="AC138" t="str">
            <v/>
          </cell>
          <cell r="AD138" t="str">
            <v/>
          </cell>
          <cell r="AE138" t="str">
            <v/>
          </cell>
          <cell r="AF138" t="str">
            <v/>
          </cell>
          <cell r="AG138" t="str">
            <v/>
          </cell>
          <cell r="AH138" t="str">
            <v/>
          </cell>
          <cell r="AI138" t="str">
            <v/>
          </cell>
          <cell r="AJ138" t="str">
            <v/>
          </cell>
          <cell r="AK138" t="str">
            <v/>
          </cell>
          <cell r="AL138" t="str">
            <v/>
          </cell>
          <cell r="AM138">
            <v>103</v>
          </cell>
          <cell r="AN138">
            <v>3055</v>
          </cell>
          <cell r="AO138">
            <v>510</v>
          </cell>
          <cell r="AP138">
            <v>29.660194174757283</v>
          </cell>
          <cell r="AQ138">
            <v>4.9514563106796112</v>
          </cell>
          <cell r="AR138">
            <v>2</v>
          </cell>
          <cell r="AS138">
            <v>3</v>
          </cell>
          <cell r="AT138">
            <v>3</v>
          </cell>
        </row>
        <row r="139">
          <cell r="A139" t="str">
            <v>A3456</v>
          </cell>
          <cell r="B139" t="str">
            <v>FEBY KURNIA</v>
          </cell>
          <cell r="C139">
            <v>22</v>
          </cell>
          <cell r="D139">
            <v>441</v>
          </cell>
          <cell r="E139">
            <v>61</v>
          </cell>
          <cell r="F139">
            <v>21</v>
          </cell>
          <cell r="G139">
            <v>444</v>
          </cell>
          <cell r="H139">
            <v>68</v>
          </cell>
          <cell r="I139">
            <v>20</v>
          </cell>
          <cell r="J139">
            <v>469</v>
          </cell>
          <cell r="K139">
            <v>75</v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  <cell r="Z139" t="str">
            <v/>
          </cell>
          <cell r="AA139" t="str">
            <v/>
          </cell>
          <cell r="AB139" t="str">
            <v/>
          </cell>
          <cell r="AC139" t="str">
            <v/>
          </cell>
          <cell r="AD139" t="str">
            <v/>
          </cell>
          <cell r="AE139" t="str">
            <v/>
          </cell>
          <cell r="AF139" t="str">
            <v/>
          </cell>
          <cell r="AG139" t="str">
            <v/>
          </cell>
          <cell r="AH139" t="str">
            <v/>
          </cell>
          <cell r="AI139" t="str">
            <v/>
          </cell>
          <cell r="AJ139" t="str">
            <v/>
          </cell>
          <cell r="AK139" t="str">
            <v/>
          </cell>
          <cell r="AL139" t="str">
            <v/>
          </cell>
          <cell r="AM139">
            <v>63</v>
          </cell>
          <cell r="AN139">
            <v>1354</v>
          </cell>
          <cell r="AO139">
            <v>204</v>
          </cell>
          <cell r="AP139">
            <v>21.49206349206349</v>
          </cell>
          <cell r="AQ139">
            <v>3.2380952380952381</v>
          </cell>
          <cell r="AR139">
            <v>1</v>
          </cell>
          <cell r="AS139">
            <v>2</v>
          </cell>
          <cell r="AT139">
            <v>2</v>
          </cell>
        </row>
        <row r="140">
          <cell r="A140" t="str">
            <v>A3474</v>
          </cell>
          <cell r="B140" t="str">
            <v>IRMA TRIANA</v>
          </cell>
          <cell r="C140">
            <v>23</v>
          </cell>
          <cell r="D140">
            <v>535</v>
          </cell>
          <cell r="E140">
            <v>108</v>
          </cell>
          <cell r="F140">
            <v>22</v>
          </cell>
          <cell r="G140">
            <v>639</v>
          </cell>
          <cell r="H140">
            <v>101</v>
          </cell>
          <cell r="I140">
            <v>20</v>
          </cell>
          <cell r="J140">
            <v>557</v>
          </cell>
          <cell r="K140">
            <v>110</v>
          </cell>
          <cell r="L140">
            <v>21</v>
          </cell>
          <cell r="M140">
            <v>573</v>
          </cell>
          <cell r="N140">
            <v>88</v>
          </cell>
          <cell r="O140">
            <v>19</v>
          </cell>
          <cell r="P140">
            <v>539</v>
          </cell>
          <cell r="Q140">
            <v>128</v>
          </cell>
          <cell r="R140">
            <v>16</v>
          </cell>
          <cell r="S140">
            <v>415</v>
          </cell>
          <cell r="T140">
            <v>72</v>
          </cell>
          <cell r="U140">
            <v>3</v>
          </cell>
          <cell r="V140">
            <v>55</v>
          </cell>
          <cell r="W140">
            <v>15</v>
          </cell>
          <cell r="X140">
            <v>16</v>
          </cell>
          <cell r="Y140">
            <v>454</v>
          </cell>
          <cell r="Z140">
            <v>77</v>
          </cell>
          <cell r="AA140">
            <v>3</v>
          </cell>
          <cell r="AB140">
            <v>89</v>
          </cell>
          <cell r="AC140">
            <v>24</v>
          </cell>
          <cell r="AD140">
            <v>16</v>
          </cell>
          <cell r="AE140">
            <v>351</v>
          </cell>
          <cell r="AF140">
            <v>55</v>
          </cell>
          <cell r="AG140">
            <v>10</v>
          </cell>
          <cell r="AH140">
            <v>273</v>
          </cell>
          <cell r="AI140">
            <v>42</v>
          </cell>
          <cell r="AJ140" t="str">
            <v/>
          </cell>
          <cell r="AK140" t="str">
            <v/>
          </cell>
          <cell r="AL140" t="str">
            <v/>
          </cell>
          <cell r="AM140">
            <v>169</v>
          </cell>
          <cell r="AN140">
            <v>4480</v>
          </cell>
          <cell r="AO140">
            <v>820</v>
          </cell>
          <cell r="AP140">
            <v>26.508875739644971</v>
          </cell>
          <cell r="AQ140">
            <v>4.8520710059171597</v>
          </cell>
          <cell r="AR140">
            <v>2</v>
          </cell>
          <cell r="AS140">
            <v>3</v>
          </cell>
          <cell r="AT140">
            <v>3</v>
          </cell>
        </row>
        <row r="141">
          <cell r="A141" t="str">
            <v>A3476</v>
          </cell>
          <cell r="B141" t="str">
            <v>PRILLA IMADIANA FAJRIN</v>
          </cell>
          <cell r="C141">
            <v>24</v>
          </cell>
          <cell r="D141">
            <v>781</v>
          </cell>
          <cell r="E141">
            <v>114</v>
          </cell>
          <cell r="F141">
            <v>17</v>
          </cell>
          <cell r="G141">
            <v>423</v>
          </cell>
          <cell r="H141">
            <v>69</v>
          </cell>
          <cell r="I141">
            <v>20</v>
          </cell>
          <cell r="J141">
            <v>606</v>
          </cell>
          <cell r="K141">
            <v>93</v>
          </cell>
          <cell r="L141">
            <v>17</v>
          </cell>
          <cell r="M141">
            <v>599</v>
          </cell>
          <cell r="N141">
            <v>84</v>
          </cell>
          <cell r="O141">
            <v>15</v>
          </cell>
          <cell r="P141">
            <v>330</v>
          </cell>
          <cell r="Q141">
            <v>70</v>
          </cell>
          <cell r="R141">
            <v>23</v>
          </cell>
          <cell r="S141">
            <v>684</v>
          </cell>
          <cell r="T141">
            <v>110</v>
          </cell>
          <cell r="U141">
            <v>20</v>
          </cell>
          <cell r="V141">
            <v>510</v>
          </cell>
          <cell r="W141">
            <v>106</v>
          </cell>
          <cell r="X141">
            <v>18</v>
          </cell>
          <cell r="Y141">
            <v>623</v>
          </cell>
          <cell r="Z141">
            <v>80</v>
          </cell>
          <cell r="AA141">
            <v>20</v>
          </cell>
          <cell r="AB141">
            <v>618</v>
          </cell>
          <cell r="AC141">
            <v>122</v>
          </cell>
          <cell r="AD141">
            <v>19</v>
          </cell>
          <cell r="AE141">
            <v>721</v>
          </cell>
          <cell r="AF141">
            <v>83</v>
          </cell>
          <cell r="AG141">
            <v>21</v>
          </cell>
          <cell r="AH141">
            <v>662</v>
          </cell>
          <cell r="AI141">
            <v>113</v>
          </cell>
          <cell r="AJ141">
            <v>20</v>
          </cell>
          <cell r="AK141">
            <v>615</v>
          </cell>
          <cell r="AL141">
            <v>73</v>
          </cell>
          <cell r="AM141">
            <v>234</v>
          </cell>
          <cell r="AN141">
            <v>7172</v>
          </cell>
          <cell r="AO141">
            <v>1117</v>
          </cell>
          <cell r="AP141">
            <v>30.649572649572651</v>
          </cell>
          <cell r="AQ141">
            <v>4.7735042735042734</v>
          </cell>
          <cell r="AR141">
            <v>2</v>
          </cell>
          <cell r="AS141">
            <v>3</v>
          </cell>
          <cell r="AT141">
            <v>3</v>
          </cell>
        </row>
        <row r="142">
          <cell r="A142" t="str">
            <v>A1025</v>
          </cell>
          <cell r="B142" t="str">
            <v>WAFA SINTA</v>
          </cell>
          <cell r="C142">
            <v>22</v>
          </cell>
          <cell r="D142">
            <v>572</v>
          </cell>
          <cell r="E142">
            <v>117</v>
          </cell>
          <cell r="F142">
            <v>20</v>
          </cell>
          <cell r="G142">
            <v>476</v>
          </cell>
          <cell r="H142">
            <v>81</v>
          </cell>
          <cell r="I142">
            <v>16</v>
          </cell>
          <cell r="J142">
            <v>402</v>
          </cell>
          <cell r="K142">
            <v>80</v>
          </cell>
          <cell r="L142">
            <v>17</v>
          </cell>
          <cell r="M142">
            <v>520</v>
          </cell>
          <cell r="N142">
            <v>74</v>
          </cell>
          <cell r="O142">
            <v>15</v>
          </cell>
          <cell r="P142">
            <v>355</v>
          </cell>
          <cell r="Q142">
            <v>85</v>
          </cell>
          <cell r="R142">
            <v>17</v>
          </cell>
          <cell r="S142">
            <v>553</v>
          </cell>
          <cell r="T142">
            <v>88</v>
          </cell>
          <cell r="U142">
            <v>19</v>
          </cell>
          <cell r="V142">
            <v>462</v>
          </cell>
          <cell r="W142">
            <v>78</v>
          </cell>
          <cell r="X142">
            <v>17</v>
          </cell>
          <cell r="Y142">
            <v>518</v>
          </cell>
          <cell r="Z142">
            <v>88</v>
          </cell>
          <cell r="AA142">
            <v>19</v>
          </cell>
          <cell r="AB142">
            <v>604</v>
          </cell>
          <cell r="AC142">
            <v>101</v>
          </cell>
          <cell r="AD142">
            <v>11</v>
          </cell>
          <cell r="AE142">
            <v>244</v>
          </cell>
          <cell r="AF142">
            <v>44</v>
          </cell>
          <cell r="AG142">
            <v>16</v>
          </cell>
          <cell r="AH142">
            <v>351</v>
          </cell>
          <cell r="AI142">
            <v>71</v>
          </cell>
          <cell r="AJ142">
            <v>17</v>
          </cell>
          <cell r="AK142">
            <v>338</v>
          </cell>
          <cell r="AL142">
            <v>57</v>
          </cell>
          <cell r="AM142">
            <v>206</v>
          </cell>
          <cell r="AN142">
            <v>5395</v>
          </cell>
          <cell r="AO142">
            <v>964</v>
          </cell>
          <cell r="AP142">
            <v>26.189320388349515</v>
          </cell>
          <cell r="AQ142">
            <v>4.6796116504854366</v>
          </cell>
          <cell r="AR142">
            <v>2</v>
          </cell>
          <cell r="AS142">
            <v>3</v>
          </cell>
          <cell r="AT142">
            <v>3</v>
          </cell>
        </row>
        <row r="143">
          <cell r="A143" t="str">
            <v>A1777</v>
          </cell>
          <cell r="B143" t="str">
            <v>MUTIANI WULANDARI</v>
          </cell>
          <cell r="C143">
            <v>22</v>
          </cell>
          <cell r="D143">
            <v>644</v>
          </cell>
          <cell r="E143">
            <v>128</v>
          </cell>
          <cell r="F143">
            <v>16</v>
          </cell>
          <cell r="G143">
            <v>403</v>
          </cell>
          <cell r="H143">
            <v>64</v>
          </cell>
          <cell r="I143" t="str">
            <v/>
          </cell>
          <cell r="J143" t="str">
            <v/>
          </cell>
          <cell r="K143" t="str">
            <v/>
          </cell>
          <cell r="L143">
            <v>18</v>
          </cell>
          <cell r="M143">
            <v>471</v>
          </cell>
          <cell r="N143">
            <v>83</v>
          </cell>
          <cell r="O143">
            <v>15</v>
          </cell>
          <cell r="P143">
            <v>413</v>
          </cell>
          <cell r="Q143">
            <v>76</v>
          </cell>
          <cell r="R143">
            <v>17</v>
          </cell>
          <cell r="S143">
            <v>444</v>
          </cell>
          <cell r="T143">
            <v>107</v>
          </cell>
          <cell r="U143">
            <v>16</v>
          </cell>
          <cell r="V143">
            <v>377</v>
          </cell>
          <cell r="W143">
            <v>72</v>
          </cell>
          <cell r="X143">
            <v>16</v>
          </cell>
          <cell r="Y143">
            <v>478</v>
          </cell>
          <cell r="Z143">
            <v>96</v>
          </cell>
          <cell r="AA143">
            <v>19</v>
          </cell>
          <cell r="AB143">
            <v>524</v>
          </cell>
          <cell r="AC143">
            <v>95</v>
          </cell>
          <cell r="AD143">
            <v>9</v>
          </cell>
          <cell r="AE143">
            <v>218</v>
          </cell>
          <cell r="AF143">
            <v>34</v>
          </cell>
          <cell r="AG143">
            <v>15</v>
          </cell>
          <cell r="AH143">
            <v>467</v>
          </cell>
          <cell r="AI143">
            <v>97</v>
          </cell>
          <cell r="AJ143">
            <v>15</v>
          </cell>
          <cell r="AK143">
            <v>382</v>
          </cell>
          <cell r="AL143">
            <v>61</v>
          </cell>
          <cell r="AM143">
            <v>178</v>
          </cell>
          <cell r="AN143">
            <v>4821</v>
          </cell>
          <cell r="AO143">
            <v>913</v>
          </cell>
          <cell r="AP143">
            <v>27.084269662921347</v>
          </cell>
          <cell r="AQ143">
            <v>5.1292134831460672</v>
          </cell>
          <cell r="AR143">
            <v>2</v>
          </cell>
          <cell r="AS143">
            <v>3</v>
          </cell>
          <cell r="AT143">
            <v>3</v>
          </cell>
        </row>
        <row r="144">
          <cell r="A144" t="str">
            <v>A3475</v>
          </cell>
          <cell r="B144" t="str">
            <v>SEPTIANA DWI LESTARI PURBANINGRUM</v>
          </cell>
          <cell r="C144">
            <v>20</v>
          </cell>
          <cell r="D144">
            <v>549</v>
          </cell>
          <cell r="E144">
            <v>109</v>
          </cell>
          <cell r="F144">
            <v>19</v>
          </cell>
          <cell r="G144">
            <v>411</v>
          </cell>
          <cell r="H144">
            <v>64</v>
          </cell>
          <cell r="I144">
            <v>18</v>
          </cell>
          <cell r="J144">
            <v>472</v>
          </cell>
          <cell r="K144">
            <v>89</v>
          </cell>
          <cell r="L144">
            <v>18</v>
          </cell>
          <cell r="M144">
            <v>408</v>
          </cell>
          <cell r="N144">
            <v>76</v>
          </cell>
          <cell r="O144">
            <v>19</v>
          </cell>
          <cell r="P144">
            <v>455</v>
          </cell>
          <cell r="Q144">
            <v>87</v>
          </cell>
          <cell r="R144">
            <v>19</v>
          </cell>
          <cell r="S144">
            <v>503</v>
          </cell>
          <cell r="T144">
            <v>95</v>
          </cell>
          <cell r="U144">
            <v>19</v>
          </cell>
          <cell r="V144">
            <v>463</v>
          </cell>
          <cell r="W144">
            <v>90</v>
          </cell>
          <cell r="X144">
            <v>15</v>
          </cell>
          <cell r="Y144">
            <v>524</v>
          </cell>
          <cell r="Z144">
            <v>80</v>
          </cell>
          <cell r="AA144">
            <v>18</v>
          </cell>
          <cell r="AB144">
            <v>552</v>
          </cell>
          <cell r="AC144">
            <v>118</v>
          </cell>
          <cell r="AD144">
            <v>2</v>
          </cell>
          <cell r="AE144">
            <v>62</v>
          </cell>
          <cell r="AF144">
            <v>15</v>
          </cell>
          <cell r="AG144" t="str">
            <v/>
          </cell>
          <cell r="AH144" t="str">
            <v/>
          </cell>
          <cell r="AI144" t="str">
            <v/>
          </cell>
          <cell r="AJ144" t="str">
            <v/>
          </cell>
          <cell r="AK144" t="str">
            <v/>
          </cell>
          <cell r="AL144" t="str">
            <v/>
          </cell>
          <cell r="AM144">
            <v>167</v>
          </cell>
          <cell r="AN144">
            <v>4399</v>
          </cell>
          <cell r="AO144">
            <v>823</v>
          </cell>
          <cell r="AP144">
            <v>26.341317365269461</v>
          </cell>
          <cell r="AQ144">
            <v>4.9281437125748502</v>
          </cell>
          <cell r="AR144">
            <v>2</v>
          </cell>
          <cell r="AS144">
            <v>3</v>
          </cell>
          <cell r="AT144">
            <v>3</v>
          </cell>
        </row>
        <row r="145">
          <cell r="A145" t="str">
            <v>A3597</v>
          </cell>
          <cell r="B145" t="str">
            <v>WINDI AYUNI SIJABAT</v>
          </cell>
          <cell r="C145">
            <v>22</v>
          </cell>
          <cell r="D145">
            <v>541</v>
          </cell>
          <cell r="E145">
            <v>100</v>
          </cell>
          <cell r="F145">
            <v>22</v>
          </cell>
          <cell r="G145">
            <v>572</v>
          </cell>
          <cell r="H145">
            <v>96</v>
          </cell>
          <cell r="I145">
            <v>21</v>
          </cell>
          <cell r="J145">
            <v>613</v>
          </cell>
          <cell r="K145">
            <v>122</v>
          </cell>
          <cell r="L145">
            <v>21</v>
          </cell>
          <cell r="M145">
            <v>575</v>
          </cell>
          <cell r="N145">
            <v>86</v>
          </cell>
          <cell r="O145">
            <v>21</v>
          </cell>
          <cell r="P145">
            <v>535</v>
          </cell>
          <cell r="Q145">
            <v>102</v>
          </cell>
          <cell r="R145">
            <v>23</v>
          </cell>
          <cell r="S145">
            <v>579</v>
          </cell>
          <cell r="T145">
            <v>109</v>
          </cell>
          <cell r="U145">
            <v>20</v>
          </cell>
          <cell r="V145">
            <v>494</v>
          </cell>
          <cell r="W145">
            <v>88</v>
          </cell>
          <cell r="X145">
            <v>19</v>
          </cell>
          <cell r="Y145">
            <v>590</v>
          </cell>
          <cell r="Z145">
            <v>89</v>
          </cell>
          <cell r="AA145">
            <v>20</v>
          </cell>
          <cell r="AB145">
            <v>651</v>
          </cell>
          <cell r="AC145">
            <v>120</v>
          </cell>
          <cell r="AD145">
            <v>18</v>
          </cell>
          <cell r="AE145">
            <v>459</v>
          </cell>
          <cell r="AF145">
            <v>82</v>
          </cell>
          <cell r="AG145">
            <v>19</v>
          </cell>
          <cell r="AH145">
            <v>470</v>
          </cell>
          <cell r="AI145">
            <v>97</v>
          </cell>
          <cell r="AJ145">
            <v>0</v>
          </cell>
          <cell r="AK145" t="str">
            <v/>
          </cell>
          <cell r="AL145" t="str">
            <v/>
          </cell>
          <cell r="AM145">
            <v>226</v>
          </cell>
          <cell r="AN145">
            <v>6079</v>
          </cell>
          <cell r="AO145">
            <v>1091</v>
          </cell>
          <cell r="AP145">
            <v>26.898230088495577</v>
          </cell>
          <cell r="AQ145">
            <v>4.8274336283185839</v>
          </cell>
          <cell r="AR145">
            <v>2</v>
          </cell>
          <cell r="AS145">
            <v>3</v>
          </cell>
          <cell r="AT145">
            <v>3</v>
          </cell>
        </row>
        <row r="146">
          <cell r="A146" t="str">
            <v>A3599</v>
          </cell>
          <cell r="B146" t="str">
            <v>HANIFAH RAHMADHANI</v>
          </cell>
          <cell r="C146">
            <v>23</v>
          </cell>
          <cell r="D146">
            <v>589</v>
          </cell>
          <cell r="E146">
            <v>115</v>
          </cell>
          <cell r="F146">
            <v>22</v>
          </cell>
          <cell r="G146">
            <v>589</v>
          </cell>
          <cell r="H146">
            <v>103</v>
          </cell>
          <cell r="I146">
            <v>22</v>
          </cell>
          <cell r="J146">
            <v>672</v>
          </cell>
          <cell r="K146">
            <v>121</v>
          </cell>
          <cell r="L146">
            <v>22</v>
          </cell>
          <cell r="M146">
            <v>638</v>
          </cell>
          <cell r="N146">
            <v>91</v>
          </cell>
          <cell r="O146">
            <v>21</v>
          </cell>
          <cell r="P146">
            <v>559</v>
          </cell>
          <cell r="Q146">
            <v>113</v>
          </cell>
          <cell r="R146">
            <v>24</v>
          </cell>
          <cell r="S146">
            <v>850</v>
          </cell>
          <cell r="T146">
            <v>126</v>
          </cell>
          <cell r="U146">
            <v>21</v>
          </cell>
          <cell r="V146">
            <v>616</v>
          </cell>
          <cell r="W146">
            <v>123</v>
          </cell>
          <cell r="X146">
            <v>19</v>
          </cell>
          <cell r="Y146">
            <v>738</v>
          </cell>
          <cell r="Z146">
            <v>134</v>
          </cell>
          <cell r="AA146">
            <v>22</v>
          </cell>
          <cell r="AB146">
            <v>724</v>
          </cell>
          <cell r="AC146">
            <v>143</v>
          </cell>
          <cell r="AD146">
            <v>20</v>
          </cell>
          <cell r="AE146">
            <v>595</v>
          </cell>
          <cell r="AF146">
            <v>86</v>
          </cell>
          <cell r="AG146">
            <v>23</v>
          </cell>
          <cell r="AH146">
            <v>681</v>
          </cell>
          <cell r="AI146">
            <v>138</v>
          </cell>
          <cell r="AJ146">
            <v>20</v>
          </cell>
          <cell r="AK146">
            <v>539</v>
          </cell>
          <cell r="AL146">
            <v>97</v>
          </cell>
          <cell r="AM146">
            <v>259</v>
          </cell>
          <cell r="AN146">
            <v>7790</v>
          </cell>
          <cell r="AO146">
            <v>1390</v>
          </cell>
          <cell r="AP146">
            <v>30.077220077220076</v>
          </cell>
          <cell r="AQ146">
            <v>5.3667953667953672</v>
          </cell>
          <cell r="AR146">
            <v>2</v>
          </cell>
          <cell r="AS146">
            <v>3</v>
          </cell>
          <cell r="AT146">
            <v>3</v>
          </cell>
        </row>
        <row r="147">
          <cell r="A147" t="str">
            <v>A3601</v>
          </cell>
          <cell r="B147" t="str">
            <v>VIRGINIA LORENSA NUGRAHA</v>
          </cell>
          <cell r="C147">
            <v>18</v>
          </cell>
          <cell r="D147">
            <v>501</v>
          </cell>
          <cell r="E147">
            <v>108</v>
          </cell>
          <cell r="F147">
            <v>19</v>
          </cell>
          <cell r="G147">
            <v>554</v>
          </cell>
          <cell r="H147">
            <v>84</v>
          </cell>
          <cell r="I147">
            <v>18</v>
          </cell>
          <cell r="J147">
            <v>527</v>
          </cell>
          <cell r="K147">
            <v>98</v>
          </cell>
          <cell r="L147">
            <v>19</v>
          </cell>
          <cell r="M147">
            <v>506</v>
          </cell>
          <cell r="N147">
            <v>81</v>
          </cell>
          <cell r="O147">
            <v>16</v>
          </cell>
          <cell r="P147">
            <v>511</v>
          </cell>
          <cell r="Q147">
            <v>96</v>
          </cell>
          <cell r="R147">
            <v>20</v>
          </cell>
          <cell r="S147">
            <v>500</v>
          </cell>
          <cell r="T147">
            <v>92</v>
          </cell>
          <cell r="U147">
            <v>20</v>
          </cell>
          <cell r="V147">
            <v>375</v>
          </cell>
          <cell r="W147">
            <v>95</v>
          </cell>
          <cell r="X147">
            <v>19</v>
          </cell>
          <cell r="Y147">
            <v>467</v>
          </cell>
          <cell r="Z147">
            <v>93</v>
          </cell>
          <cell r="AA147">
            <v>16</v>
          </cell>
          <cell r="AB147">
            <v>421</v>
          </cell>
          <cell r="AC147">
            <v>110</v>
          </cell>
          <cell r="AD147">
            <v>16</v>
          </cell>
          <cell r="AE147">
            <v>441</v>
          </cell>
          <cell r="AF147">
            <v>102</v>
          </cell>
          <cell r="AG147">
            <v>19</v>
          </cell>
          <cell r="AH147">
            <v>494</v>
          </cell>
          <cell r="AI147">
            <v>119</v>
          </cell>
          <cell r="AJ147">
            <v>18</v>
          </cell>
          <cell r="AK147">
            <v>499</v>
          </cell>
          <cell r="AL147">
            <v>94</v>
          </cell>
          <cell r="AM147">
            <v>218</v>
          </cell>
          <cell r="AN147">
            <v>5796</v>
          </cell>
          <cell r="AO147">
            <v>1172</v>
          </cell>
          <cell r="AP147">
            <v>26.587155963302752</v>
          </cell>
          <cell r="AQ147">
            <v>5.3761467889908259</v>
          </cell>
          <cell r="AR147">
            <v>2</v>
          </cell>
          <cell r="AS147">
            <v>3</v>
          </cell>
          <cell r="AT147">
            <v>3</v>
          </cell>
        </row>
        <row r="148">
          <cell r="A148" t="str">
            <v>A3547</v>
          </cell>
          <cell r="B148" t="str">
            <v>SHERAVINA NADANTI</v>
          </cell>
          <cell r="C148">
            <v>20</v>
          </cell>
          <cell r="D148">
            <v>503</v>
          </cell>
          <cell r="E148">
            <v>124</v>
          </cell>
          <cell r="F148">
            <v>17</v>
          </cell>
          <cell r="G148">
            <v>461</v>
          </cell>
          <cell r="H148">
            <v>80</v>
          </cell>
          <cell r="I148">
            <v>9</v>
          </cell>
          <cell r="J148">
            <v>222</v>
          </cell>
          <cell r="K148">
            <v>32</v>
          </cell>
          <cell r="L148" t="str">
            <v/>
          </cell>
          <cell r="M148" t="str">
            <v/>
          </cell>
          <cell r="N148" t="str">
            <v/>
          </cell>
          <cell r="O148">
            <v>15</v>
          </cell>
          <cell r="P148">
            <v>468</v>
          </cell>
          <cell r="Q148">
            <v>95</v>
          </cell>
          <cell r="R148">
            <v>19</v>
          </cell>
          <cell r="S148">
            <v>706</v>
          </cell>
          <cell r="T148">
            <v>108</v>
          </cell>
          <cell r="U148">
            <v>18</v>
          </cell>
          <cell r="V148">
            <v>499</v>
          </cell>
          <cell r="W148">
            <v>106</v>
          </cell>
          <cell r="X148">
            <v>15</v>
          </cell>
          <cell r="Y148">
            <v>635</v>
          </cell>
          <cell r="Z148">
            <v>104</v>
          </cell>
          <cell r="AA148">
            <v>19</v>
          </cell>
          <cell r="AB148">
            <v>673</v>
          </cell>
          <cell r="AC148">
            <v>133</v>
          </cell>
          <cell r="AD148">
            <v>15</v>
          </cell>
          <cell r="AE148">
            <v>453</v>
          </cell>
          <cell r="AF148">
            <v>86</v>
          </cell>
          <cell r="AG148">
            <v>15</v>
          </cell>
          <cell r="AH148">
            <v>440</v>
          </cell>
          <cell r="AI148">
            <v>92</v>
          </cell>
          <cell r="AJ148">
            <v>8</v>
          </cell>
          <cell r="AK148">
            <v>208</v>
          </cell>
          <cell r="AL148">
            <v>49</v>
          </cell>
          <cell r="AM148">
            <v>170</v>
          </cell>
          <cell r="AN148">
            <v>5268</v>
          </cell>
          <cell r="AO148">
            <v>1009</v>
          </cell>
          <cell r="AP148">
            <v>30.988235294117647</v>
          </cell>
          <cell r="AQ148">
            <v>5.9352941176470591</v>
          </cell>
          <cell r="AR148">
            <v>2</v>
          </cell>
          <cell r="AS148">
            <v>3</v>
          </cell>
          <cell r="AT148">
            <v>3</v>
          </cell>
        </row>
        <row r="149">
          <cell r="A149" t="str">
            <v>A3479</v>
          </cell>
          <cell r="B149" t="str">
            <v>VASSYA DIAN</v>
          </cell>
          <cell r="C149">
            <v>24</v>
          </cell>
          <cell r="D149">
            <v>556</v>
          </cell>
          <cell r="E149">
            <v>105</v>
          </cell>
          <cell r="F149">
            <v>21</v>
          </cell>
          <cell r="G149">
            <v>475</v>
          </cell>
          <cell r="H149">
            <v>85</v>
          </cell>
          <cell r="I149">
            <v>21</v>
          </cell>
          <cell r="J149">
            <v>521</v>
          </cell>
          <cell r="K149">
            <v>113</v>
          </cell>
          <cell r="L149">
            <v>22</v>
          </cell>
          <cell r="M149">
            <v>517</v>
          </cell>
          <cell r="N149">
            <v>90</v>
          </cell>
          <cell r="O149">
            <v>21</v>
          </cell>
          <cell r="P149">
            <v>419</v>
          </cell>
          <cell r="Q149">
            <v>85</v>
          </cell>
          <cell r="R149">
            <v>24</v>
          </cell>
          <cell r="S149">
            <v>653</v>
          </cell>
          <cell r="T149">
            <v>105</v>
          </cell>
          <cell r="U149">
            <v>19</v>
          </cell>
          <cell r="V149">
            <v>400</v>
          </cell>
          <cell r="W149">
            <v>73</v>
          </cell>
          <cell r="X149">
            <v>17</v>
          </cell>
          <cell r="Y149">
            <v>492</v>
          </cell>
          <cell r="Z149">
            <v>87</v>
          </cell>
          <cell r="AA149">
            <v>22</v>
          </cell>
          <cell r="AB149">
            <v>542</v>
          </cell>
          <cell r="AC149">
            <v>109</v>
          </cell>
          <cell r="AD149">
            <v>19</v>
          </cell>
          <cell r="AE149">
            <v>368</v>
          </cell>
          <cell r="AF149">
            <v>68</v>
          </cell>
          <cell r="AG149">
            <v>23</v>
          </cell>
          <cell r="AH149">
            <v>422</v>
          </cell>
          <cell r="AI149">
            <v>86</v>
          </cell>
          <cell r="AJ149">
            <v>18</v>
          </cell>
          <cell r="AK149">
            <v>339</v>
          </cell>
          <cell r="AL149">
            <v>58</v>
          </cell>
          <cell r="AM149">
            <v>251</v>
          </cell>
          <cell r="AN149">
            <v>5704</v>
          </cell>
          <cell r="AO149">
            <v>1064</v>
          </cell>
          <cell r="AP149">
            <v>22.725099601593627</v>
          </cell>
          <cell r="AQ149">
            <v>4.239043824701195</v>
          </cell>
          <cell r="AR149">
            <v>1</v>
          </cell>
          <cell r="AS149">
            <v>2</v>
          </cell>
          <cell r="AT149">
            <v>2</v>
          </cell>
        </row>
        <row r="150">
          <cell r="A150" t="str">
            <v>A3622</v>
          </cell>
          <cell r="B150" t="str">
            <v>RAVELLINA NAIA SAFITRI</v>
          </cell>
          <cell r="C150">
            <v>10</v>
          </cell>
          <cell r="D150">
            <v>246</v>
          </cell>
          <cell r="E150">
            <v>41</v>
          </cell>
          <cell r="F150">
            <v>20</v>
          </cell>
          <cell r="G150">
            <v>491</v>
          </cell>
          <cell r="H150">
            <v>70</v>
          </cell>
          <cell r="I150">
            <v>19</v>
          </cell>
          <cell r="J150">
            <v>536</v>
          </cell>
          <cell r="K150">
            <v>107</v>
          </cell>
          <cell r="L150">
            <v>15</v>
          </cell>
          <cell r="M150">
            <v>423</v>
          </cell>
          <cell r="N150">
            <v>65</v>
          </cell>
          <cell r="O150" t="str">
            <v/>
          </cell>
          <cell r="P150">
            <v>0</v>
          </cell>
          <cell r="Q150">
            <v>6</v>
          </cell>
          <cell r="R150" t="str">
            <v/>
          </cell>
          <cell r="S150" t="str">
            <v/>
          </cell>
          <cell r="T150" t="str">
            <v/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  <cell r="Z150" t="str">
            <v/>
          </cell>
          <cell r="AA150" t="str">
            <v/>
          </cell>
          <cell r="AB150" t="str">
            <v/>
          </cell>
          <cell r="AC150" t="str">
            <v/>
          </cell>
          <cell r="AD150">
            <v>4</v>
          </cell>
          <cell r="AE150">
            <v>134</v>
          </cell>
          <cell r="AF150">
            <v>24</v>
          </cell>
          <cell r="AG150">
            <v>2</v>
          </cell>
          <cell r="AH150">
            <v>68</v>
          </cell>
          <cell r="AI150">
            <v>10</v>
          </cell>
          <cell r="AJ150" t="str">
            <v/>
          </cell>
          <cell r="AK150" t="str">
            <v/>
          </cell>
          <cell r="AL150" t="str">
            <v/>
          </cell>
          <cell r="AM150">
            <v>70</v>
          </cell>
          <cell r="AN150">
            <v>1898</v>
          </cell>
          <cell r="AO150">
            <v>323</v>
          </cell>
          <cell r="AP150">
            <v>27.114285714285714</v>
          </cell>
          <cell r="AQ150">
            <v>4.6142857142857139</v>
          </cell>
          <cell r="AR150">
            <v>2</v>
          </cell>
          <cell r="AS150">
            <v>3</v>
          </cell>
          <cell r="AT150">
            <v>3</v>
          </cell>
        </row>
        <row r="151">
          <cell r="A151" t="str">
            <v>A3604</v>
          </cell>
          <cell r="B151" t="str">
            <v>ESTER GULTOM</v>
          </cell>
          <cell r="C151" t="str">
            <v/>
          </cell>
          <cell r="D151" t="str">
            <v/>
          </cell>
          <cell r="E151" t="str">
            <v/>
          </cell>
          <cell r="F151">
            <v>19</v>
          </cell>
          <cell r="G151">
            <v>553</v>
          </cell>
          <cell r="H151">
            <v>86</v>
          </cell>
          <cell r="I151">
            <v>15</v>
          </cell>
          <cell r="J151">
            <v>459</v>
          </cell>
          <cell r="K151">
            <v>79</v>
          </cell>
          <cell r="L151">
            <v>15</v>
          </cell>
          <cell r="M151">
            <v>506</v>
          </cell>
          <cell r="N151">
            <v>73</v>
          </cell>
          <cell r="O151" t="str">
            <v/>
          </cell>
          <cell r="P151" t="str">
            <v/>
          </cell>
          <cell r="Q151" t="str">
            <v/>
          </cell>
          <cell r="R151">
            <v>1</v>
          </cell>
          <cell r="S151">
            <v>23</v>
          </cell>
          <cell r="T151">
            <v>5</v>
          </cell>
          <cell r="U151" t="str">
            <v/>
          </cell>
          <cell r="V151" t="str">
            <v/>
          </cell>
          <cell r="W151" t="str">
            <v/>
          </cell>
          <cell r="X151">
            <v>3</v>
          </cell>
          <cell r="Y151">
            <v>113</v>
          </cell>
          <cell r="Z151">
            <v>19</v>
          </cell>
          <cell r="AA151" t="str">
            <v/>
          </cell>
          <cell r="AB151" t="str">
            <v/>
          </cell>
          <cell r="AC151" t="str">
            <v/>
          </cell>
          <cell r="AD151" t="str">
            <v/>
          </cell>
          <cell r="AE151" t="str">
            <v/>
          </cell>
          <cell r="AF151" t="str">
            <v/>
          </cell>
          <cell r="AG151">
            <v>1</v>
          </cell>
          <cell r="AH151">
            <v>19</v>
          </cell>
          <cell r="AI151">
            <v>1</v>
          </cell>
          <cell r="AJ151" t="str">
            <v/>
          </cell>
          <cell r="AK151" t="str">
            <v/>
          </cell>
          <cell r="AL151" t="str">
            <v/>
          </cell>
          <cell r="AM151">
            <v>54</v>
          </cell>
          <cell r="AN151">
            <v>1673</v>
          </cell>
          <cell r="AO151">
            <v>263</v>
          </cell>
          <cell r="AP151">
            <v>30.981481481481481</v>
          </cell>
          <cell r="AQ151">
            <v>4.8703703703703702</v>
          </cell>
          <cell r="AR151">
            <v>2</v>
          </cell>
          <cell r="AS151">
            <v>3</v>
          </cell>
          <cell r="AT151">
            <v>3</v>
          </cell>
        </row>
        <row r="152">
          <cell r="A152" t="str">
            <v>A3728</v>
          </cell>
          <cell r="B152" t="str">
            <v>MUHAMMAD ARDIAN SETYO KUSUMO</v>
          </cell>
          <cell r="C152">
            <v>16</v>
          </cell>
          <cell r="D152">
            <v>394</v>
          </cell>
          <cell r="E152">
            <v>65</v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>
            <v>3</v>
          </cell>
          <cell r="S152">
            <v>100</v>
          </cell>
          <cell r="T152">
            <v>10</v>
          </cell>
          <cell r="U152">
            <v>11</v>
          </cell>
          <cell r="V152">
            <v>307</v>
          </cell>
          <cell r="W152">
            <v>50</v>
          </cell>
          <cell r="X152">
            <v>6</v>
          </cell>
          <cell r="Y152">
            <v>315</v>
          </cell>
          <cell r="Z152">
            <v>49</v>
          </cell>
          <cell r="AA152" t="str">
            <v/>
          </cell>
          <cell r="AB152" t="str">
            <v/>
          </cell>
          <cell r="AC152" t="str">
            <v/>
          </cell>
          <cell r="AD152" t="str">
            <v/>
          </cell>
          <cell r="AE152" t="str">
            <v/>
          </cell>
          <cell r="AF152" t="str">
            <v/>
          </cell>
          <cell r="AG152">
            <v>2</v>
          </cell>
          <cell r="AH152">
            <v>54</v>
          </cell>
          <cell r="AI152">
            <v>10</v>
          </cell>
          <cell r="AJ152">
            <v>2</v>
          </cell>
          <cell r="AK152">
            <v>60</v>
          </cell>
          <cell r="AL152">
            <v>11</v>
          </cell>
          <cell r="AM152">
            <v>40</v>
          </cell>
          <cell r="AN152">
            <v>1230</v>
          </cell>
          <cell r="AO152">
            <v>195</v>
          </cell>
          <cell r="AP152">
            <v>30.75</v>
          </cell>
          <cell r="AQ152">
            <v>4.875</v>
          </cell>
          <cell r="AR152">
            <v>2</v>
          </cell>
          <cell r="AS152">
            <v>3</v>
          </cell>
          <cell r="AT152">
            <v>3</v>
          </cell>
        </row>
        <row r="153">
          <cell r="A153" t="str">
            <v>A3540</v>
          </cell>
          <cell r="B153" t="str">
            <v>PRASOJO NGESTI WIBOWO</v>
          </cell>
          <cell r="C153" t="str">
            <v/>
          </cell>
          <cell r="D153" t="str">
            <v/>
          </cell>
          <cell r="E153" t="str">
            <v/>
          </cell>
          <cell r="F153">
            <v>0</v>
          </cell>
          <cell r="G153">
            <v>0</v>
          </cell>
          <cell r="H153">
            <v>0</v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  <cell r="Z153" t="str">
            <v/>
          </cell>
          <cell r="AA153" t="str">
            <v/>
          </cell>
          <cell r="AB153" t="str">
            <v/>
          </cell>
          <cell r="AC153" t="str">
            <v/>
          </cell>
          <cell r="AD153" t="str">
            <v/>
          </cell>
          <cell r="AE153" t="str">
            <v/>
          </cell>
          <cell r="AF153" t="str">
            <v/>
          </cell>
          <cell r="AG153" t="str">
            <v/>
          </cell>
          <cell r="AH153" t="str">
            <v/>
          </cell>
          <cell r="AI153" t="str">
            <v/>
          </cell>
          <cell r="AJ153" t="str">
            <v/>
          </cell>
          <cell r="AK153" t="str">
            <v/>
          </cell>
          <cell r="AL153" t="str">
            <v/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A1893</v>
          </cell>
          <cell r="B154" t="str">
            <v>SYANNE AURELLIA KAWIHARDJA</v>
          </cell>
          <cell r="C154" t="str">
            <v/>
          </cell>
          <cell r="D154">
            <v>0</v>
          </cell>
          <cell r="E154">
            <v>4</v>
          </cell>
          <cell r="F154">
            <v>15</v>
          </cell>
          <cell r="G154">
            <v>400</v>
          </cell>
          <cell r="H154">
            <v>76</v>
          </cell>
          <cell r="I154">
            <v>15</v>
          </cell>
          <cell r="J154">
            <v>437</v>
          </cell>
          <cell r="K154">
            <v>92</v>
          </cell>
          <cell r="L154">
            <v>15</v>
          </cell>
          <cell r="M154">
            <v>421</v>
          </cell>
          <cell r="N154">
            <v>72</v>
          </cell>
          <cell r="O154">
            <v>17</v>
          </cell>
          <cell r="P154">
            <v>503</v>
          </cell>
          <cell r="Q154">
            <v>108</v>
          </cell>
          <cell r="R154">
            <v>20</v>
          </cell>
          <cell r="S154">
            <v>561</v>
          </cell>
          <cell r="T154">
            <v>104</v>
          </cell>
          <cell r="U154">
            <v>20</v>
          </cell>
          <cell r="V154">
            <v>485</v>
          </cell>
          <cell r="W154">
            <v>89</v>
          </cell>
          <cell r="X154">
            <v>15</v>
          </cell>
          <cell r="Y154">
            <v>549</v>
          </cell>
          <cell r="Z154">
            <v>98</v>
          </cell>
          <cell r="AA154" t="str">
            <v/>
          </cell>
          <cell r="AB154">
            <v>0</v>
          </cell>
          <cell r="AC154">
            <v>4</v>
          </cell>
          <cell r="AD154">
            <v>12</v>
          </cell>
          <cell r="AE154">
            <v>344</v>
          </cell>
          <cell r="AF154">
            <v>58</v>
          </cell>
          <cell r="AG154">
            <v>15</v>
          </cell>
          <cell r="AH154">
            <v>518</v>
          </cell>
          <cell r="AI154">
            <v>98</v>
          </cell>
          <cell r="AJ154">
            <v>16</v>
          </cell>
          <cell r="AK154">
            <v>473</v>
          </cell>
          <cell r="AL154">
            <v>80</v>
          </cell>
          <cell r="AM154">
            <v>160</v>
          </cell>
          <cell r="AN154">
            <v>4691</v>
          </cell>
          <cell r="AO154">
            <v>883</v>
          </cell>
          <cell r="AP154">
            <v>29.318750000000001</v>
          </cell>
          <cell r="AQ154">
            <v>5.5187499999999998</v>
          </cell>
          <cell r="AR154">
            <v>2</v>
          </cell>
          <cell r="AS154">
            <v>3</v>
          </cell>
          <cell r="AT154">
            <v>3</v>
          </cell>
        </row>
        <row r="155">
          <cell r="A155" t="str">
            <v>A3534</v>
          </cell>
          <cell r="B155" t="str">
            <v>RIZNA NOVALINDA WARDANA</v>
          </cell>
          <cell r="C155">
            <v>20</v>
          </cell>
          <cell r="D155">
            <v>545</v>
          </cell>
          <cell r="E155">
            <v>97</v>
          </cell>
          <cell r="F155">
            <v>19</v>
          </cell>
          <cell r="G155">
            <v>511</v>
          </cell>
          <cell r="H155">
            <v>72</v>
          </cell>
          <cell r="I155">
            <v>15</v>
          </cell>
          <cell r="J155">
            <v>527</v>
          </cell>
          <cell r="K155">
            <v>102</v>
          </cell>
          <cell r="L155">
            <v>15</v>
          </cell>
          <cell r="M155">
            <v>452</v>
          </cell>
          <cell r="N155">
            <v>72</v>
          </cell>
          <cell r="O155">
            <v>15</v>
          </cell>
          <cell r="P155">
            <v>463</v>
          </cell>
          <cell r="Q155">
            <v>95</v>
          </cell>
          <cell r="R155">
            <v>20</v>
          </cell>
          <cell r="S155">
            <v>778</v>
          </cell>
          <cell r="T155">
            <v>111</v>
          </cell>
          <cell r="U155">
            <v>15</v>
          </cell>
          <cell r="V155">
            <v>481</v>
          </cell>
          <cell r="W155">
            <v>99</v>
          </cell>
          <cell r="X155">
            <v>17</v>
          </cell>
          <cell r="Y155">
            <v>734</v>
          </cell>
          <cell r="Z155">
            <v>127</v>
          </cell>
          <cell r="AA155">
            <v>16</v>
          </cell>
          <cell r="AB155">
            <v>621</v>
          </cell>
          <cell r="AC155">
            <v>131</v>
          </cell>
          <cell r="AD155">
            <v>0</v>
          </cell>
          <cell r="AE155">
            <v>0</v>
          </cell>
          <cell r="AF155">
            <v>3</v>
          </cell>
          <cell r="AG155">
            <v>2</v>
          </cell>
          <cell r="AH155">
            <v>42</v>
          </cell>
          <cell r="AI155">
            <v>8</v>
          </cell>
          <cell r="AJ155">
            <v>15</v>
          </cell>
          <cell r="AK155">
            <v>451</v>
          </cell>
          <cell r="AL155">
            <v>61</v>
          </cell>
          <cell r="AM155">
            <v>169</v>
          </cell>
          <cell r="AN155">
            <v>5605</v>
          </cell>
          <cell r="AO155">
            <v>978</v>
          </cell>
          <cell r="AP155">
            <v>33.165680473372781</v>
          </cell>
          <cell r="AQ155">
            <v>5.7869822485207099</v>
          </cell>
          <cell r="AR155">
            <v>3</v>
          </cell>
          <cell r="AS155">
            <v>3</v>
          </cell>
          <cell r="AT155">
            <v>3</v>
          </cell>
        </row>
        <row r="156">
          <cell r="A156" t="str">
            <v>A3721</v>
          </cell>
          <cell r="B156" t="str">
            <v>ABYAN BARI BHRAMANTA</v>
          </cell>
          <cell r="C156">
            <v>17</v>
          </cell>
          <cell r="D156">
            <v>419</v>
          </cell>
          <cell r="E156">
            <v>80</v>
          </cell>
          <cell r="F156">
            <v>17</v>
          </cell>
          <cell r="G156">
            <v>410</v>
          </cell>
          <cell r="H156">
            <v>56</v>
          </cell>
          <cell r="I156">
            <v>15</v>
          </cell>
          <cell r="J156">
            <v>390</v>
          </cell>
          <cell r="K156">
            <v>77</v>
          </cell>
          <cell r="L156">
            <v>19</v>
          </cell>
          <cell r="M156">
            <v>445</v>
          </cell>
          <cell r="N156">
            <v>77</v>
          </cell>
          <cell r="O156">
            <v>15</v>
          </cell>
          <cell r="P156">
            <v>385</v>
          </cell>
          <cell r="Q156">
            <v>57</v>
          </cell>
          <cell r="R156">
            <v>19</v>
          </cell>
          <cell r="S156">
            <v>614</v>
          </cell>
          <cell r="T156">
            <v>95</v>
          </cell>
          <cell r="U156">
            <v>17</v>
          </cell>
          <cell r="V156">
            <v>416</v>
          </cell>
          <cell r="W156">
            <v>87</v>
          </cell>
          <cell r="X156">
            <v>17</v>
          </cell>
          <cell r="Y156">
            <v>588</v>
          </cell>
          <cell r="Z156">
            <v>76</v>
          </cell>
          <cell r="AA156">
            <v>13</v>
          </cell>
          <cell r="AB156">
            <v>349</v>
          </cell>
          <cell r="AC156">
            <v>70</v>
          </cell>
          <cell r="AD156">
            <v>15</v>
          </cell>
          <cell r="AE156">
            <v>403</v>
          </cell>
          <cell r="AF156">
            <v>83</v>
          </cell>
          <cell r="AG156">
            <v>13</v>
          </cell>
          <cell r="AH156">
            <v>326</v>
          </cell>
          <cell r="AI156">
            <v>61</v>
          </cell>
          <cell r="AJ156">
            <v>2</v>
          </cell>
          <cell r="AK156">
            <v>56</v>
          </cell>
          <cell r="AL156">
            <v>21</v>
          </cell>
          <cell r="AM156">
            <v>179</v>
          </cell>
          <cell r="AN156">
            <v>4801</v>
          </cell>
          <cell r="AO156">
            <v>840</v>
          </cell>
          <cell r="AP156">
            <v>26.821229050279328</v>
          </cell>
          <cell r="AQ156">
            <v>4.6927374301675977</v>
          </cell>
          <cell r="AR156">
            <v>2</v>
          </cell>
          <cell r="AS156">
            <v>3</v>
          </cell>
          <cell r="AT156">
            <v>3</v>
          </cell>
        </row>
        <row r="157">
          <cell r="A157" t="str">
            <v>A3833</v>
          </cell>
          <cell r="B157" t="str">
            <v>MUHAMMAD SUBHAN</v>
          </cell>
          <cell r="C157">
            <v>24</v>
          </cell>
          <cell r="D157">
            <v>633</v>
          </cell>
          <cell r="E157">
            <v>127</v>
          </cell>
          <cell r="F157">
            <v>22</v>
          </cell>
          <cell r="G157">
            <v>551</v>
          </cell>
          <cell r="H157">
            <v>94</v>
          </cell>
          <cell r="I157">
            <v>22</v>
          </cell>
          <cell r="J157">
            <v>631</v>
          </cell>
          <cell r="K157">
            <v>135</v>
          </cell>
          <cell r="L157">
            <v>21</v>
          </cell>
          <cell r="M157">
            <v>553</v>
          </cell>
          <cell r="N157">
            <v>76</v>
          </cell>
          <cell r="O157">
            <v>20</v>
          </cell>
          <cell r="P157">
            <v>486</v>
          </cell>
          <cell r="Q157">
            <v>104</v>
          </cell>
          <cell r="R157">
            <v>24</v>
          </cell>
          <cell r="S157">
            <v>643</v>
          </cell>
          <cell r="T157">
            <v>114</v>
          </cell>
          <cell r="U157">
            <v>21</v>
          </cell>
          <cell r="V157">
            <v>628</v>
          </cell>
          <cell r="W157">
            <v>105</v>
          </cell>
          <cell r="X157">
            <v>19</v>
          </cell>
          <cell r="Y157">
            <v>663</v>
          </cell>
          <cell r="Z157">
            <v>114</v>
          </cell>
          <cell r="AA157">
            <v>22</v>
          </cell>
          <cell r="AB157">
            <v>625</v>
          </cell>
          <cell r="AC157">
            <v>126</v>
          </cell>
          <cell r="AD157">
            <v>20</v>
          </cell>
          <cell r="AE157">
            <v>617</v>
          </cell>
          <cell r="AF157">
            <v>92</v>
          </cell>
          <cell r="AG157">
            <v>23</v>
          </cell>
          <cell r="AH157">
            <v>697</v>
          </cell>
          <cell r="AI157">
            <v>118</v>
          </cell>
          <cell r="AJ157">
            <v>19</v>
          </cell>
          <cell r="AK157">
            <v>597</v>
          </cell>
          <cell r="AL157">
            <v>91</v>
          </cell>
          <cell r="AM157">
            <v>257</v>
          </cell>
          <cell r="AN157">
            <v>7324</v>
          </cell>
          <cell r="AO157">
            <v>1296</v>
          </cell>
          <cell r="AP157">
            <v>28.498054474708169</v>
          </cell>
          <cell r="AQ157">
            <v>5.0428015564202333</v>
          </cell>
          <cell r="AR157">
            <v>2</v>
          </cell>
          <cell r="AS157">
            <v>3</v>
          </cell>
          <cell r="AT157">
            <v>3</v>
          </cell>
        </row>
        <row r="158">
          <cell r="A158" t="str">
            <v>A0597</v>
          </cell>
          <cell r="B158" t="str">
            <v>REHLITNA REJEKINTA BR PURBA</v>
          </cell>
          <cell r="C158">
            <v>3</v>
          </cell>
          <cell r="D158">
            <v>16</v>
          </cell>
          <cell r="E158">
            <v>1</v>
          </cell>
          <cell r="F158" t="str">
            <v/>
          </cell>
          <cell r="G158" t="str">
            <v/>
          </cell>
          <cell r="H158" t="str">
            <v/>
          </cell>
          <cell r="I158">
            <v>0</v>
          </cell>
          <cell r="J158">
            <v>0</v>
          </cell>
          <cell r="K158">
            <v>0</v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  <cell r="Z158" t="str">
            <v/>
          </cell>
          <cell r="AA158" t="str">
            <v/>
          </cell>
          <cell r="AB158" t="str">
            <v/>
          </cell>
          <cell r="AC158" t="str">
            <v/>
          </cell>
          <cell r="AD158" t="str">
            <v/>
          </cell>
          <cell r="AE158" t="str">
            <v/>
          </cell>
          <cell r="AF158" t="str">
            <v/>
          </cell>
          <cell r="AG158" t="str">
            <v/>
          </cell>
          <cell r="AH158" t="str">
            <v/>
          </cell>
          <cell r="AI158" t="str">
            <v/>
          </cell>
          <cell r="AJ158" t="str">
            <v/>
          </cell>
          <cell r="AK158" t="str">
            <v/>
          </cell>
          <cell r="AL158" t="str">
            <v/>
          </cell>
          <cell r="AM158">
            <v>3</v>
          </cell>
          <cell r="AN158">
            <v>16</v>
          </cell>
          <cell r="AO158">
            <v>1</v>
          </cell>
          <cell r="AP158">
            <v>5.333333333333333</v>
          </cell>
          <cell r="AQ158">
            <v>0.33333333333333331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A3743</v>
          </cell>
          <cell r="B159" t="str">
            <v>PUTRI RAMADHANI</v>
          </cell>
          <cell r="C159">
            <v>20</v>
          </cell>
          <cell r="D159">
            <v>573</v>
          </cell>
          <cell r="E159">
            <v>102</v>
          </cell>
          <cell r="F159">
            <v>21</v>
          </cell>
          <cell r="G159">
            <v>692</v>
          </cell>
          <cell r="H159">
            <v>122</v>
          </cell>
          <cell r="I159">
            <v>21</v>
          </cell>
          <cell r="J159">
            <v>654</v>
          </cell>
          <cell r="K159">
            <v>126</v>
          </cell>
          <cell r="L159">
            <v>21</v>
          </cell>
          <cell r="M159">
            <v>667</v>
          </cell>
          <cell r="N159">
            <v>91</v>
          </cell>
          <cell r="O159">
            <v>19</v>
          </cell>
          <cell r="P159">
            <v>580</v>
          </cell>
          <cell r="Q159">
            <v>118</v>
          </cell>
          <cell r="R159">
            <v>16</v>
          </cell>
          <cell r="S159">
            <v>427</v>
          </cell>
          <cell r="T159">
            <v>85</v>
          </cell>
          <cell r="U159">
            <v>18</v>
          </cell>
          <cell r="V159">
            <v>351</v>
          </cell>
          <cell r="W159">
            <v>76</v>
          </cell>
          <cell r="X159">
            <v>11</v>
          </cell>
          <cell r="Y159">
            <v>273</v>
          </cell>
          <cell r="Z159">
            <v>43</v>
          </cell>
          <cell r="AA159">
            <v>9</v>
          </cell>
          <cell r="AB159">
            <v>224</v>
          </cell>
          <cell r="AC159">
            <v>32</v>
          </cell>
          <cell r="AD159">
            <v>6</v>
          </cell>
          <cell r="AE159">
            <v>164</v>
          </cell>
          <cell r="AF159">
            <v>42</v>
          </cell>
          <cell r="AG159">
            <v>11</v>
          </cell>
          <cell r="AH159">
            <v>313</v>
          </cell>
          <cell r="AI159">
            <v>50</v>
          </cell>
          <cell r="AJ159" t="str">
            <v/>
          </cell>
          <cell r="AK159" t="str">
            <v/>
          </cell>
          <cell r="AL159" t="str">
            <v/>
          </cell>
          <cell r="AM159">
            <v>173</v>
          </cell>
          <cell r="AN159">
            <v>4918</v>
          </cell>
          <cell r="AO159">
            <v>887</v>
          </cell>
          <cell r="AP159">
            <v>28.427745664739884</v>
          </cell>
          <cell r="AQ159">
            <v>5.1271676300578033</v>
          </cell>
          <cell r="AR159">
            <v>2</v>
          </cell>
          <cell r="AS159">
            <v>3</v>
          </cell>
          <cell r="AT159">
            <v>3</v>
          </cell>
        </row>
        <row r="160">
          <cell r="A160" t="str">
            <v>A3752</v>
          </cell>
          <cell r="B160" t="str">
            <v>MEYTA ANDIRA</v>
          </cell>
          <cell r="C160">
            <v>15</v>
          </cell>
          <cell r="D160">
            <v>463</v>
          </cell>
          <cell r="E160">
            <v>69</v>
          </cell>
          <cell r="F160">
            <v>22</v>
          </cell>
          <cell r="G160">
            <v>733</v>
          </cell>
          <cell r="H160">
            <v>121</v>
          </cell>
          <cell r="I160">
            <v>21</v>
          </cell>
          <cell r="J160">
            <v>690</v>
          </cell>
          <cell r="K160">
            <v>132</v>
          </cell>
          <cell r="L160">
            <v>21</v>
          </cell>
          <cell r="M160">
            <v>504</v>
          </cell>
          <cell r="N160">
            <v>83</v>
          </cell>
          <cell r="O160">
            <v>21</v>
          </cell>
          <cell r="P160">
            <v>610</v>
          </cell>
          <cell r="Q160">
            <v>108</v>
          </cell>
          <cell r="R160">
            <v>24</v>
          </cell>
          <cell r="S160">
            <v>829</v>
          </cell>
          <cell r="T160">
            <v>140</v>
          </cell>
          <cell r="U160">
            <v>20</v>
          </cell>
          <cell r="V160">
            <v>587</v>
          </cell>
          <cell r="W160">
            <v>93</v>
          </cell>
          <cell r="X160">
            <v>13</v>
          </cell>
          <cell r="Y160">
            <v>345</v>
          </cell>
          <cell r="Z160">
            <v>49</v>
          </cell>
          <cell r="AA160">
            <v>19</v>
          </cell>
          <cell r="AB160">
            <v>583</v>
          </cell>
          <cell r="AC160">
            <v>114</v>
          </cell>
          <cell r="AD160">
            <v>15</v>
          </cell>
          <cell r="AE160">
            <v>487</v>
          </cell>
          <cell r="AF160">
            <v>96</v>
          </cell>
          <cell r="AG160">
            <v>19</v>
          </cell>
          <cell r="AH160">
            <v>536</v>
          </cell>
          <cell r="AI160">
            <v>97</v>
          </cell>
          <cell r="AJ160">
            <v>19</v>
          </cell>
          <cell r="AK160">
            <v>462</v>
          </cell>
          <cell r="AL160">
            <v>88</v>
          </cell>
          <cell r="AM160">
            <v>229</v>
          </cell>
          <cell r="AN160">
            <v>6829</v>
          </cell>
          <cell r="AO160">
            <v>1190</v>
          </cell>
          <cell r="AP160">
            <v>29.820960698689955</v>
          </cell>
          <cell r="AQ160">
            <v>5.1965065502183405</v>
          </cell>
          <cell r="AR160">
            <v>2</v>
          </cell>
          <cell r="AS160">
            <v>3</v>
          </cell>
          <cell r="AT160">
            <v>3</v>
          </cell>
        </row>
        <row r="161">
          <cell r="A161" t="str">
            <v>A3754</v>
          </cell>
          <cell r="B161" t="str">
            <v>FIRDA NUR KARIMA</v>
          </cell>
          <cell r="C161">
            <v>21</v>
          </cell>
          <cell r="D161">
            <v>590</v>
          </cell>
          <cell r="E161">
            <v>108</v>
          </cell>
          <cell r="F161">
            <v>21</v>
          </cell>
          <cell r="G161">
            <v>528</v>
          </cell>
          <cell r="H161">
            <v>88</v>
          </cell>
          <cell r="I161">
            <v>21</v>
          </cell>
          <cell r="J161">
            <v>583</v>
          </cell>
          <cell r="K161">
            <v>100</v>
          </cell>
          <cell r="L161">
            <v>22</v>
          </cell>
          <cell r="M161">
            <v>586</v>
          </cell>
          <cell r="N161">
            <v>97</v>
          </cell>
          <cell r="O161">
            <v>20</v>
          </cell>
          <cell r="P161">
            <v>476</v>
          </cell>
          <cell r="Q161">
            <v>103</v>
          </cell>
          <cell r="R161">
            <v>24</v>
          </cell>
          <cell r="S161">
            <v>803</v>
          </cell>
          <cell r="T161">
            <v>108</v>
          </cell>
          <cell r="U161">
            <v>21</v>
          </cell>
          <cell r="V161">
            <v>552</v>
          </cell>
          <cell r="W161">
            <v>93</v>
          </cell>
          <cell r="X161" t="str">
            <v/>
          </cell>
          <cell r="Y161" t="str">
            <v/>
          </cell>
          <cell r="Z161" t="str">
            <v/>
          </cell>
          <cell r="AA161">
            <v>4</v>
          </cell>
          <cell r="AB161">
            <v>108</v>
          </cell>
          <cell r="AC161">
            <v>25</v>
          </cell>
          <cell r="AD161">
            <v>16</v>
          </cell>
          <cell r="AE161">
            <v>441</v>
          </cell>
          <cell r="AF161">
            <v>74</v>
          </cell>
          <cell r="AG161">
            <v>18</v>
          </cell>
          <cell r="AH161">
            <v>561</v>
          </cell>
          <cell r="AI161">
            <v>103</v>
          </cell>
          <cell r="AJ161">
            <v>19</v>
          </cell>
          <cell r="AK161">
            <v>517</v>
          </cell>
          <cell r="AL161">
            <v>100</v>
          </cell>
          <cell r="AM161">
            <v>207</v>
          </cell>
          <cell r="AN161">
            <v>5745</v>
          </cell>
          <cell r="AO161">
            <v>999</v>
          </cell>
          <cell r="AP161">
            <v>27.753623188405797</v>
          </cell>
          <cell r="AQ161">
            <v>4.8260869565217392</v>
          </cell>
          <cell r="AR161">
            <v>2</v>
          </cell>
          <cell r="AS161">
            <v>3</v>
          </cell>
          <cell r="AT161">
            <v>3</v>
          </cell>
        </row>
        <row r="162">
          <cell r="A162" t="str">
            <v>A3869</v>
          </cell>
          <cell r="B162" t="str">
            <v>MAGHFUR AL MUBAROK</v>
          </cell>
          <cell r="C162">
            <v>1</v>
          </cell>
          <cell r="D162">
            <v>40</v>
          </cell>
          <cell r="E162">
            <v>4</v>
          </cell>
          <cell r="F162">
            <v>17</v>
          </cell>
          <cell r="G162">
            <v>455</v>
          </cell>
          <cell r="H162">
            <v>65</v>
          </cell>
          <cell r="I162">
            <v>15</v>
          </cell>
          <cell r="J162">
            <v>459</v>
          </cell>
          <cell r="K162">
            <v>90</v>
          </cell>
          <cell r="L162">
            <v>16</v>
          </cell>
          <cell r="M162">
            <v>435</v>
          </cell>
          <cell r="N162">
            <v>54</v>
          </cell>
          <cell r="O162">
            <v>18</v>
          </cell>
          <cell r="P162">
            <v>497</v>
          </cell>
          <cell r="Q162">
            <v>89</v>
          </cell>
          <cell r="R162">
            <v>21</v>
          </cell>
          <cell r="S162">
            <v>476</v>
          </cell>
          <cell r="T162">
            <v>85</v>
          </cell>
          <cell r="U162">
            <v>17</v>
          </cell>
          <cell r="V162">
            <v>385</v>
          </cell>
          <cell r="W162">
            <v>68</v>
          </cell>
          <cell r="X162">
            <v>15</v>
          </cell>
          <cell r="Y162">
            <v>380</v>
          </cell>
          <cell r="Z162">
            <v>66</v>
          </cell>
          <cell r="AA162">
            <v>18</v>
          </cell>
          <cell r="AB162">
            <v>436</v>
          </cell>
          <cell r="AC162">
            <v>98</v>
          </cell>
          <cell r="AD162">
            <v>19</v>
          </cell>
          <cell r="AE162">
            <v>537</v>
          </cell>
          <cell r="AF162">
            <v>107</v>
          </cell>
          <cell r="AG162">
            <v>21</v>
          </cell>
          <cell r="AH162">
            <v>550</v>
          </cell>
          <cell r="AI162">
            <v>96</v>
          </cell>
          <cell r="AJ162">
            <v>19</v>
          </cell>
          <cell r="AK162">
            <v>520</v>
          </cell>
          <cell r="AL162">
            <v>75</v>
          </cell>
          <cell r="AM162">
            <v>197</v>
          </cell>
          <cell r="AN162">
            <v>5170</v>
          </cell>
          <cell r="AO162">
            <v>897</v>
          </cell>
          <cell r="AP162">
            <v>26.243654822335024</v>
          </cell>
          <cell r="AQ162">
            <v>4.5532994923857872</v>
          </cell>
          <cell r="AR162">
            <v>2</v>
          </cell>
          <cell r="AS162">
            <v>3</v>
          </cell>
          <cell r="AT162">
            <v>3</v>
          </cell>
        </row>
        <row r="163">
          <cell r="A163" t="str">
            <v>A3877</v>
          </cell>
          <cell r="B163" t="str">
            <v>FELSA INKIRIWANG</v>
          </cell>
          <cell r="C163">
            <v>8</v>
          </cell>
          <cell r="D163">
            <v>186</v>
          </cell>
          <cell r="E163">
            <v>33</v>
          </cell>
          <cell r="F163">
            <v>13</v>
          </cell>
          <cell r="G163">
            <v>294</v>
          </cell>
          <cell r="H163">
            <v>48</v>
          </cell>
          <cell r="I163">
            <v>8</v>
          </cell>
          <cell r="J163">
            <v>175</v>
          </cell>
          <cell r="K163">
            <v>21</v>
          </cell>
          <cell r="L163">
            <v>16</v>
          </cell>
          <cell r="M163">
            <v>330</v>
          </cell>
          <cell r="N163">
            <v>39</v>
          </cell>
          <cell r="O163">
            <v>15</v>
          </cell>
          <cell r="P163">
            <v>319</v>
          </cell>
          <cell r="Q163">
            <v>60</v>
          </cell>
          <cell r="R163">
            <v>19</v>
          </cell>
          <cell r="S163">
            <v>586</v>
          </cell>
          <cell r="T163">
            <v>67</v>
          </cell>
          <cell r="U163">
            <v>15</v>
          </cell>
          <cell r="V163">
            <v>372</v>
          </cell>
          <cell r="W163">
            <v>66</v>
          </cell>
          <cell r="X163">
            <v>19</v>
          </cell>
          <cell r="Y163">
            <v>713</v>
          </cell>
          <cell r="Z163">
            <v>121</v>
          </cell>
          <cell r="AA163">
            <v>22</v>
          </cell>
          <cell r="AB163">
            <v>655</v>
          </cell>
          <cell r="AC163">
            <v>96</v>
          </cell>
          <cell r="AD163">
            <v>19</v>
          </cell>
          <cell r="AE163">
            <v>469</v>
          </cell>
          <cell r="AF163">
            <v>77</v>
          </cell>
          <cell r="AG163">
            <v>18</v>
          </cell>
          <cell r="AH163">
            <v>410</v>
          </cell>
          <cell r="AI163">
            <v>72</v>
          </cell>
          <cell r="AJ163">
            <v>18</v>
          </cell>
          <cell r="AK163">
            <v>417</v>
          </cell>
          <cell r="AL163">
            <v>72</v>
          </cell>
          <cell r="AM163">
            <v>190</v>
          </cell>
          <cell r="AN163">
            <v>4926</v>
          </cell>
          <cell r="AO163">
            <v>772</v>
          </cell>
          <cell r="AP163">
            <v>25.926315789473684</v>
          </cell>
          <cell r="AQ163">
            <v>4.0631578947368423</v>
          </cell>
          <cell r="AR163">
            <v>1</v>
          </cell>
          <cell r="AS163">
            <v>2</v>
          </cell>
          <cell r="AT163">
            <v>2</v>
          </cell>
        </row>
        <row r="164">
          <cell r="A164" t="str">
            <v>A3826</v>
          </cell>
          <cell r="B164" t="str">
            <v>IRENE INTAN PRADISTA</v>
          </cell>
          <cell r="C164">
            <v>15</v>
          </cell>
          <cell r="D164">
            <v>354</v>
          </cell>
          <cell r="E164">
            <v>65</v>
          </cell>
          <cell r="F164">
            <v>15</v>
          </cell>
          <cell r="G164">
            <v>281</v>
          </cell>
          <cell r="H164">
            <v>40</v>
          </cell>
          <cell r="I164">
            <v>18</v>
          </cell>
          <cell r="J164">
            <v>504</v>
          </cell>
          <cell r="K164">
            <v>101</v>
          </cell>
          <cell r="L164">
            <v>16</v>
          </cell>
          <cell r="M164">
            <v>393</v>
          </cell>
          <cell r="N164">
            <v>59</v>
          </cell>
          <cell r="O164">
            <v>14</v>
          </cell>
          <cell r="P164">
            <v>347</v>
          </cell>
          <cell r="Q164">
            <v>43</v>
          </cell>
          <cell r="R164">
            <v>20</v>
          </cell>
          <cell r="S164">
            <v>604</v>
          </cell>
          <cell r="T164">
            <v>109</v>
          </cell>
          <cell r="U164">
            <v>19</v>
          </cell>
          <cell r="V164">
            <v>462</v>
          </cell>
          <cell r="W164">
            <v>97</v>
          </cell>
          <cell r="X164">
            <v>18</v>
          </cell>
          <cell r="Y164">
            <v>699</v>
          </cell>
          <cell r="Z164">
            <v>112</v>
          </cell>
          <cell r="AA164">
            <v>20</v>
          </cell>
          <cell r="AB164">
            <v>630</v>
          </cell>
          <cell r="AC164">
            <v>114</v>
          </cell>
          <cell r="AD164">
            <v>18</v>
          </cell>
          <cell r="AE164">
            <v>471</v>
          </cell>
          <cell r="AF164">
            <v>72</v>
          </cell>
          <cell r="AG164">
            <v>21</v>
          </cell>
          <cell r="AH164">
            <v>529</v>
          </cell>
          <cell r="AI164">
            <v>101</v>
          </cell>
          <cell r="AJ164">
            <v>20</v>
          </cell>
          <cell r="AK164">
            <v>505</v>
          </cell>
          <cell r="AL164">
            <v>75</v>
          </cell>
          <cell r="AM164">
            <v>214</v>
          </cell>
          <cell r="AN164">
            <v>5779</v>
          </cell>
          <cell r="AO164">
            <v>988</v>
          </cell>
          <cell r="AP164">
            <v>27.004672897196262</v>
          </cell>
          <cell r="AQ164">
            <v>4.6168224299065423</v>
          </cell>
          <cell r="AR164">
            <v>2</v>
          </cell>
          <cell r="AS164">
            <v>3</v>
          </cell>
          <cell r="AT164">
            <v>3</v>
          </cell>
        </row>
        <row r="165">
          <cell r="A165" t="str">
            <v>A3840</v>
          </cell>
          <cell r="B165" t="str">
            <v>NATHANIA PUTRI</v>
          </cell>
          <cell r="C165">
            <v>5</v>
          </cell>
          <cell r="D165">
            <v>90</v>
          </cell>
          <cell r="E165">
            <v>17</v>
          </cell>
          <cell r="F165">
            <v>15</v>
          </cell>
          <cell r="G165">
            <v>337</v>
          </cell>
          <cell r="H165">
            <v>51</v>
          </cell>
          <cell r="I165">
            <v>15</v>
          </cell>
          <cell r="J165">
            <v>422</v>
          </cell>
          <cell r="K165">
            <v>76</v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/>
          </cell>
          <cell r="T165" t="str">
            <v/>
          </cell>
          <cell r="U165" t="str">
            <v/>
          </cell>
          <cell r="V165" t="str">
            <v/>
          </cell>
          <cell r="W165" t="str">
            <v/>
          </cell>
          <cell r="X165">
            <v>15</v>
          </cell>
          <cell r="Y165">
            <v>515</v>
          </cell>
          <cell r="Z165">
            <v>84</v>
          </cell>
          <cell r="AA165" t="str">
            <v/>
          </cell>
          <cell r="AB165" t="str">
            <v/>
          </cell>
          <cell r="AC165" t="str">
            <v/>
          </cell>
          <cell r="AD165">
            <v>3</v>
          </cell>
          <cell r="AE165">
            <v>64</v>
          </cell>
          <cell r="AF165">
            <v>8</v>
          </cell>
          <cell r="AG165">
            <v>2</v>
          </cell>
          <cell r="AH165">
            <v>32</v>
          </cell>
          <cell r="AI165">
            <v>7</v>
          </cell>
          <cell r="AJ165">
            <v>1</v>
          </cell>
          <cell r="AK165">
            <v>25</v>
          </cell>
          <cell r="AL165">
            <v>6</v>
          </cell>
          <cell r="AM165">
            <v>56</v>
          </cell>
          <cell r="AN165">
            <v>1485</v>
          </cell>
          <cell r="AO165">
            <v>249</v>
          </cell>
          <cell r="AP165">
            <v>26.517857142857142</v>
          </cell>
          <cell r="AQ165">
            <v>4.4464285714285712</v>
          </cell>
          <cell r="AR165">
            <v>2</v>
          </cell>
          <cell r="AS165">
            <v>2</v>
          </cell>
          <cell r="AT165">
            <v>2</v>
          </cell>
        </row>
        <row r="166">
          <cell r="A166" t="str">
            <v>A3905</v>
          </cell>
          <cell r="B166" t="str">
            <v>RISMAWATY</v>
          </cell>
          <cell r="C166">
            <v>24</v>
          </cell>
          <cell r="D166">
            <v>593</v>
          </cell>
          <cell r="E166">
            <v>127</v>
          </cell>
          <cell r="F166">
            <v>21</v>
          </cell>
          <cell r="G166">
            <v>569</v>
          </cell>
          <cell r="H166">
            <v>88</v>
          </cell>
          <cell r="I166">
            <v>17</v>
          </cell>
          <cell r="J166">
            <v>514</v>
          </cell>
          <cell r="K166">
            <v>84</v>
          </cell>
          <cell r="L166">
            <v>20</v>
          </cell>
          <cell r="M166">
            <v>440</v>
          </cell>
          <cell r="N166">
            <v>78</v>
          </cell>
          <cell r="O166">
            <v>18</v>
          </cell>
          <cell r="P166">
            <v>475</v>
          </cell>
          <cell r="Q166">
            <v>73</v>
          </cell>
          <cell r="R166">
            <v>15</v>
          </cell>
          <cell r="S166">
            <v>347</v>
          </cell>
          <cell r="T166">
            <v>42</v>
          </cell>
          <cell r="U166">
            <v>18</v>
          </cell>
          <cell r="V166">
            <v>423</v>
          </cell>
          <cell r="W166">
            <v>77</v>
          </cell>
          <cell r="X166">
            <v>19</v>
          </cell>
          <cell r="Y166">
            <v>566</v>
          </cell>
          <cell r="Z166">
            <v>89</v>
          </cell>
          <cell r="AA166">
            <v>20</v>
          </cell>
          <cell r="AB166">
            <v>495</v>
          </cell>
          <cell r="AC166">
            <v>87</v>
          </cell>
          <cell r="AD166">
            <v>18</v>
          </cell>
          <cell r="AE166">
            <v>432</v>
          </cell>
          <cell r="AF166">
            <v>64</v>
          </cell>
          <cell r="AG166">
            <v>18</v>
          </cell>
          <cell r="AH166">
            <v>417</v>
          </cell>
          <cell r="AI166">
            <v>73</v>
          </cell>
          <cell r="AJ166">
            <v>15</v>
          </cell>
          <cell r="AK166">
            <v>401</v>
          </cell>
          <cell r="AL166">
            <v>65</v>
          </cell>
          <cell r="AM166">
            <v>223</v>
          </cell>
          <cell r="AN166">
            <v>5672</v>
          </cell>
          <cell r="AO166">
            <v>947</v>
          </cell>
          <cell r="AP166">
            <v>25.434977578475337</v>
          </cell>
          <cell r="AQ166">
            <v>4.246636771300448</v>
          </cell>
          <cell r="AR166">
            <v>1</v>
          </cell>
          <cell r="AS166">
            <v>2</v>
          </cell>
          <cell r="AT166">
            <v>2</v>
          </cell>
        </row>
        <row r="167">
          <cell r="A167" t="str">
            <v>A3938</v>
          </cell>
          <cell r="B167" t="str">
            <v>WIWIK CAHYANI</v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>
            <v>3</v>
          </cell>
          <cell r="P167">
            <v>64</v>
          </cell>
          <cell r="Q167">
            <v>10</v>
          </cell>
          <cell r="R167">
            <v>0</v>
          </cell>
          <cell r="S167">
            <v>0</v>
          </cell>
          <cell r="T167">
            <v>2</v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  <cell r="Z167" t="str">
            <v/>
          </cell>
          <cell r="AA167" t="str">
            <v/>
          </cell>
          <cell r="AB167" t="str">
            <v/>
          </cell>
          <cell r="AC167" t="str">
            <v/>
          </cell>
          <cell r="AD167" t="str">
            <v/>
          </cell>
          <cell r="AE167" t="str">
            <v/>
          </cell>
          <cell r="AF167" t="str">
            <v/>
          </cell>
          <cell r="AG167">
            <v>6</v>
          </cell>
          <cell r="AH167">
            <v>126</v>
          </cell>
          <cell r="AI167">
            <v>20</v>
          </cell>
          <cell r="AJ167">
            <v>0</v>
          </cell>
          <cell r="AK167">
            <v>0</v>
          </cell>
          <cell r="AL167">
            <v>1</v>
          </cell>
          <cell r="AM167">
            <v>9</v>
          </cell>
          <cell r="AN167">
            <v>190</v>
          </cell>
          <cell r="AO167">
            <v>33</v>
          </cell>
          <cell r="AP167">
            <v>21.111111111111111</v>
          </cell>
          <cell r="AQ167">
            <v>3.6666666666666665</v>
          </cell>
          <cell r="AR167">
            <v>1</v>
          </cell>
          <cell r="AS167">
            <v>2</v>
          </cell>
          <cell r="AT167">
            <v>2</v>
          </cell>
        </row>
        <row r="168">
          <cell r="A168" t="str">
            <v>A3899</v>
          </cell>
          <cell r="B168" t="str">
            <v>ZAHRA FATIHAH MIFTAHURRAHMAH</v>
          </cell>
          <cell r="C168">
            <v>17</v>
          </cell>
          <cell r="D168">
            <v>384</v>
          </cell>
          <cell r="E168">
            <v>80</v>
          </cell>
          <cell r="F168">
            <v>16</v>
          </cell>
          <cell r="G168">
            <v>372</v>
          </cell>
          <cell r="H168">
            <v>71</v>
          </cell>
          <cell r="I168">
            <v>10</v>
          </cell>
          <cell r="J168">
            <v>252</v>
          </cell>
          <cell r="K168">
            <v>47</v>
          </cell>
          <cell r="L168">
            <v>20</v>
          </cell>
          <cell r="M168">
            <v>479</v>
          </cell>
          <cell r="N168">
            <v>73</v>
          </cell>
          <cell r="O168">
            <v>15</v>
          </cell>
          <cell r="P168">
            <v>419</v>
          </cell>
          <cell r="Q168">
            <v>73</v>
          </cell>
          <cell r="R168">
            <v>15</v>
          </cell>
          <cell r="S168">
            <v>499</v>
          </cell>
          <cell r="T168">
            <v>64</v>
          </cell>
          <cell r="U168">
            <v>17</v>
          </cell>
          <cell r="V168">
            <v>420</v>
          </cell>
          <cell r="W168">
            <v>69</v>
          </cell>
          <cell r="X168">
            <v>8</v>
          </cell>
          <cell r="Y168">
            <v>274</v>
          </cell>
          <cell r="Z168">
            <v>30</v>
          </cell>
          <cell r="AA168">
            <v>15</v>
          </cell>
          <cell r="AB168">
            <v>435</v>
          </cell>
          <cell r="AC168">
            <v>80</v>
          </cell>
          <cell r="AD168">
            <v>8</v>
          </cell>
          <cell r="AE168">
            <v>207</v>
          </cell>
          <cell r="AF168">
            <v>23</v>
          </cell>
          <cell r="AG168" t="str">
            <v/>
          </cell>
          <cell r="AH168" t="str">
            <v/>
          </cell>
          <cell r="AI168" t="str">
            <v/>
          </cell>
          <cell r="AJ168">
            <v>0</v>
          </cell>
          <cell r="AK168" t="str">
            <v/>
          </cell>
          <cell r="AL168" t="str">
            <v/>
          </cell>
          <cell r="AM168">
            <v>141</v>
          </cell>
          <cell r="AN168">
            <v>3741</v>
          </cell>
          <cell r="AO168">
            <v>610</v>
          </cell>
          <cell r="AP168">
            <v>26.531914893617021</v>
          </cell>
          <cell r="AQ168">
            <v>4.3262411347517729</v>
          </cell>
          <cell r="AR168">
            <v>2</v>
          </cell>
          <cell r="AS168">
            <v>2</v>
          </cell>
          <cell r="AT168">
            <v>2</v>
          </cell>
        </row>
        <row r="169">
          <cell r="A169" t="str">
            <v>A3994</v>
          </cell>
          <cell r="B169" t="str">
            <v>ALIF BINTANG HASIHOLAN POHAN</v>
          </cell>
          <cell r="C169">
            <v>24</v>
          </cell>
          <cell r="D169">
            <v>585</v>
          </cell>
          <cell r="E169">
            <v>96</v>
          </cell>
          <cell r="F169">
            <v>22</v>
          </cell>
          <cell r="G169">
            <v>671</v>
          </cell>
          <cell r="H169">
            <v>102</v>
          </cell>
          <cell r="I169">
            <v>22</v>
          </cell>
          <cell r="J169">
            <v>659</v>
          </cell>
          <cell r="K169">
            <v>106</v>
          </cell>
          <cell r="L169">
            <v>15</v>
          </cell>
          <cell r="M169">
            <v>482</v>
          </cell>
          <cell r="N169">
            <v>65</v>
          </cell>
          <cell r="O169">
            <v>15</v>
          </cell>
          <cell r="P169">
            <v>446</v>
          </cell>
          <cell r="Q169">
            <v>70</v>
          </cell>
          <cell r="R169">
            <v>16</v>
          </cell>
          <cell r="S169">
            <v>482</v>
          </cell>
          <cell r="T169">
            <v>74</v>
          </cell>
          <cell r="U169">
            <v>12</v>
          </cell>
          <cell r="V169">
            <v>332</v>
          </cell>
          <cell r="W169">
            <v>66</v>
          </cell>
          <cell r="X169">
            <v>8</v>
          </cell>
          <cell r="Y169">
            <v>199</v>
          </cell>
          <cell r="Z169">
            <v>42</v>
          </cell>
          <cell r="AA169">
            <v>0</v>
          </cell>
          <cell r="AB169">
            <v>0</v>
          </cell>
          <cell r="AC169">
            <v>3</v>
          </cell>
          <cell r="AD169">
            <v>16</v>
          </cell>
          <cell r="AE169">
            <v>498</v>
          </cell>
          <cell r="AF169">
            <v>76</v>
          </cell>
          <cell r="AG169">
            <v>10</v>
          </cell>
          <cell r="AH169">
            <v>247</v>
          </cell>
          <cell r="AI169">
            <v>48</v>
          </cell>
          <cell r="AJ169" t="str">
            <v/>
          </cell>
          <cell r="AK169" t="str">
            <v/>
          </cell>
          <cell r="AL169" t="str">
            <v/>
          </cell>
          <cell r="AM169">
            <v>160</v>
          </cell>
          <cell r="AN169">
            <v>4601</v>
          </cell>
          <cell r="AO169">
            <v>748</v>
          </cell>
          <cell r="AP169">
            <v>28.756250000000001</v>
          </cell>
          <cell r="AQ169">
            <v>4.6749999999999998</v>
          </cell>
          <cell r="AR169">
            <v>2</v>
          </cell>
          <cell r="AS169">
            <v>3</v>
          </cell>
          <cell r="AT169">
            <v>3</v>
          </cell>
        </row>
        <row r="170">
          <cell r="A170" t="str">
            <v>A3935</v>
          </cell>
          <cell r="B170" t="str">
            <v>MARSEL HAMANDIKA</v>
          </cell>
          <cell r="C170">
            <v>22</v>
          </cell>
          <cell r="D170">
            <v>558</v>
          </cell>
          <cell r="E170">
            <v>116</v>
          </cell>
          <cell r="F170">
            <v>21</v>
          </cell>
          <cell r="G170">
            <v>518</v>
          </cell>
          <cell r="H170">
            <v>105</v>
          </cell>
          <cell r="I170">
            <v>19</v>
          </cell>
          <cell r="J170">
            <v>514</v>
          </cell>
          <cell r="K170">
            <v>112</v>
          </cell>
          <cell r="L170">
            <v>20</v>
          </cell>
          <cell r="M170">
            <v>551</v>
          </cell>
          <cell r="N170">
            <v>85</v>
          </cell>
          <cell r="O170">
            <v>20</v>
          </cell>
          <cell r="P170">
            <v>455</v>
          </cell>
          <cell r="Q170">
            <v>91</v>
          </cell>
          <cell r="R170">
            <v>21</v>
          </cell>
          <cell r="S170">
            <v>549</v>
          </cell>
          <cell r="T170">
            <v>110</v>
          </cell>
          <cell r="U170">
            <v>20</v>
          </cell>
          <cell r="V170">
            <v>567</v>
          </cell>
          <cell r="W170">
            <v>109</v>
          </cell>
          <cell r="X170">
            <v>4</v>
          </cell>
          <cell r="Y170">
            <v>158</v>
          </cell>
          <cell r="Z170">
            <v>23</v>
          </cell>
          <cell r="AA170" t="str">
            <v/>
          </cell>
          <cell r="AB170" t="str">
            <v/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>
            <v>15</v>
          </cell>
          <cell r="AH170">
            <v>388</v>
          </cell>
          <cell r="AI170">
            <v>77</v>
          </cell>
          <cell r="AJ170">
            <v>20</v>
          </cell>
          <cell r="AK170">
            <v>510</v>
          </cell>
          <cell r="AL170">
            <v>82</v>
          </cell>
          <cell r="AM170">
            <v>182</v>
          </cell>
          <cell r="AN170">
            <v>4768</v>
          </cell>
          <cell r="AO170">
            <v>910</v>
          </cell>
          <cell r="AP170">
            <v>26.197802197802197</v>
          </cell>
          <cell r="AQ170">
            <v>5</v>
          </cell>
          <cell r="AR170">
            <v>2</v>
          </cell>
          <cell r="AS170">
            <v>3</v>
          </cell>
          <cell r="AT170">
            <v>3</v>
          </cell>
        </row>
        <row r="171">
          <cell r="A171" t="str">
            <v>A3941</v>
          </cell>
          <cell r="B171" t="str">
            <v>RIZQI LANOVA</v>
          </cell>
          <cell r="C171">
            <v>23</v>
          </cell>
          <cell r="D171">
            <v>495</v>
          </cell>
          <cell r="E171">
            <v>100</v>
          </cell>
          <cell r="F171">
            <v>20</v>
          </cell>
          <cell r="G171">
            <v>497</v>
          </cell>
          <cell r="H171">
            <v>82</v>
          </cell>
          <cell r="I171">
            <v>16</v>
          </cell>
          <cell r="J171">
            <v>456</v>
          </cell>
          <cell r="K171">
            <v>94</v>
          </cell>
          <cell r="L171">
            <v>17</v>
          </cell>
          <cell r="M171">
            <v>467</v>
          </cell>
          <cell r="N171">
            <v>69</v>
          </cell>
          <cell r="O171">
            <v>16</v>
          </cell>
          <cell r="P171">
            <v>398</v>
          </cell>
          <cell r="Q171">
            <v>80</v>
          </cell>
          <cell r="R171">
            <v>6</v>
          </cell>
          <cell r="S171">
            <v>112</v>
          </cell>
          <cell r="T171">
            <v>28</v>
          </cell>
          <cell r="U171">
            <v>17</v>
          </cell>
          <cell r="V171">
            <v>314</v>
          </cell>
          <cell r="W171">
            <v>58</v>
          </cell>
          <cell r="X171">
            <v>15</v>
          </cell>
          <cell r="Y171">
            <v>330</v>
          </cell>
          <cell r="Z171">
            <v>51</v>
          </cell>
          <cell r="AA171">
            <v>3</v>
          </cell>
          <cell r="AB171">
            <v>54</v>
          </cell>
          <cell r="AC171">
            <v>13</v>
          </cell>
          <cell r="AD171">
            <v>16</v>
          </cell>
          <cell r="AE171">
            <v>427</v>
          </cell>
          <cell r="AF171">
            <v>68</v>
          </cell>
          <cell r="AG171">
            <v>17</v>
          </cell>
          <cell r="AH171">
            <v>430</v>
          </cell>
          <cell r="AI171">
            <v>75</v>
          </cell>
          <cell r="AJ171">
            <v>17</v>
          </cell>
          <cell r="AK171">
            <v>467</v>
          </cell>
          <cell r="AL171">
            <v>75</v>
          </cell>
          <cell r="AM171">
            <v>183</v>
          </cell>
          <cell r="AN171">
            <v>4447</v>
          </cell>
          <cell r="AO171">
            <v>793</v>
          </cell>
          <cell r="AP171">
            <v>24.300546448087431</v>
          </cell>
          <cell r="AQ171">
            <v>4.333333333333333</v>
          </cell>
          <cell r="AR171">
            <v>1</v>
          </cell>
          <cell r="AS171">
            <v>2</v>
          </cell>
          <cell r="AT171">
            <v>2</v>
          </cell>
        </row>
        <row r="172">
          <cell r="A172" t="str">
            <v>A3992</v>
          </cell>
          <cell r="B172" t="str">
            <v>SARWATUL KARIMAH</v>
          </cell>
          <cell r="C172">
            <v>4</v>
          </cell>
          <cell r="D172">
            <v>66</v>
          </cell>
          <cell r="E172">
            <v>12</v>
          </cell>
          <cell r="F172">
            <v>5</v>
          </cell>
          <cell r="G172">
            <v>123</v>
          </cell>
          <cell r="H172">
            <v>19</v>
          </cell>
          <cell r="I172">
            <v>16</v>
          </cell>
          <cell r="J172">
            <v>472</v>
          </cell>
          <cell r="K172">
            <v>99</v>
          </cell>
          <cell r="L172">
            <v>17</v>
          </cell>
          <cell r="M172">
            <v>411</v>
          </cell>
          <cell r="N172">
            <v>68</v>
          </cell>
          <cell r="O172">
            <v>16</v>
          </cell>
          <cell r="P172">
            <v>343</v>
          </cell>
          <cell r="Q172">
            <v>79</v>
          </cell>
          <cell r="R172">
            <v>22</v>
          </cell>
          <cell r="S172">
            <v>697</v>
          </cell>
          <cell r="T172">
            <v>109</v>
          </cell>
          <cell r="U172">
            <v>3</v>
          </cell>
          <cell r="V172">
            <v>68</v>
          </cell>
          <cell r="W172">
            <v>18</v>
          </cell>
          <cell r="X172" t="str">
            <v/>
          </cell>
          <cell r="Y172" t="str">
            <v/>
          </cell>
          <cell r="Z172" t="str">
            <v/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>
            <v>83</v>
          </cell>
          <cell r="AN172">
            <v>2180</v>
          </cell>
          <cell r="AO172">
            <v>404</v>
          </cell>
          <cell r="AP172">
            <v>26.265060240963855</v>
          </cell>
          <cell r="AQ172">
            <v>4.8674698795180724</v>
          </cell>
          <cell r="AR172">
            <v>2</v>
          </cell>
          <cell r="AS172">
            <v>3</v>
          </cell>
          <cell r="AT172">
            <v>3</v>
          </cell>
        </row>
        <row r="173">
          <cell r="A173" t="str">
            <v>A3785</v>
          </cell>
          <cell r="B173" t="str">
            <v>MUHAMMAD DAFA FEBRIANSYAH</v>
          </cell>
          <cell r="C173">
            <v>22</v>
          </cell>
          <cell r="D173">
            <v>555</v>
          </cell>
          <cell r="E173">
            <v>100</v>
          </cell>
          <cell r="F173">
            <v>22</v>
          </cell>
          <cell r="G173">
            <v>658</v>
          </cell>
          <cell r="H173">
            <v>93</v>
          </cell>
          <cell r="I173">
            <v>20</v>
          </cell>
          <cell r="J173">
            <v>640</v>
          </cell>
          <cell r="K173">
            <v>119</v>
          </cell>
          <cell r="L173">
            <v>21</v>
          </cell>
          <cell r="M173">
            <v>653</v>
          </cell>
          <cell r="N173">
            <v>98</v>
          </cell>
          <cell r="O173">
            <v>20</v>
          </cell>
          <cell r="P173">
            <v>601</v>
          </cell>
          <cell r="Q173">
            <v>118</v>
          </cell>
          <cell r="R173">
            <v>23</v>
          </cell>
          <cell r="S173">
            <v>562</v>
          </cell>
          <cell r="T173">
            <v>106</v>
          </cell>
          <cell r="U173">
            <v>20</v>
          </cell>
          <cell r="V173">
            <v>415</v>
          </cell>
          <cell r="W173">
            <v>88</v>
          </cell>
          <cell r="X173">
            <v>19</v>
          </cell>
          <cell r="Y173">
            <v>546</v>
          </cell>
          <cell r="Z173">
            <v>87</v>
          </cell>
          <cell r="AA173">
            <v>22</v>
          </cell>
          <cell r="AB173">
            <v>626</v>
          </cell>
          <cell r="AC173">
            <v>124</v>
          </cell>
          <cell r="AD173">
            <v>20</v>
          </cell>
          <cell r="AE173">
            <v>569</v>
          </cell>
          <cell r="AF173">
            <v>106</v>
          </cell>
          <cell r="AG173">
            <v>22</v>
          </cell>
          <cell r="AH173">
            <v>636</v>
          </cell>
          <cell r="AI173">
            <v>121</v>
          </cell>
          <cell r="AJ173">
            <v>20</v>
          </cell>
          <cell r="AK173">
            <v>589</v>
          </cell>
          <cell r="AL173">
            <v>93</v>
          </cell>
          <cell r="AM173">
            <v>251</v>
          </cell>
          <cell r="AN173">
            <v>7050</v>
          </cell>
          <cell r="AO173">
            <v>1253</v>
          </cell>
          <cell r="AP173">
            <v>28.08764940239044</v>
          </cell>
          <cell r="AQ173">
            <v>4.9920318725099602</v>
          </cell>
          <cell r="AR173">
            <v>2</v>
          </cell>
          <cell r="AS173">
            <v>3</v>
          </cell>
          <cell r="AT173">
            <v>3</v>
          </cell>
        </row>
        <row r="174">
          <cell r="A174" t="str">
            <v>A4036</v>
          </cell>
          <cell r="B174" t="str">
            <v>DWIKA ELTANJUNG</v>
          </cell>
          <cell r="C174">
            <v>15</v>
          </cell>
          <cell r="D174">
            <v>440</v>
          </cell>
          <cell r="E174">
            <v>89</v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  <cell r="Z174" t="str">
            <v/>
          </cell>
          <cell r="AA174" t="str">
            <v/>
          </cell>
          <cell r="AB174" t="str">
            <v/>
          </cell>
          <cell r="AC174" t="str">
            <v/>
          </cell>
          <cell r="AD174" t="str">
            <v/>
          </cell>
          <cell r="AE174" t="str">
            <v/>
          </cell>
          <cell r="AF174" t="str">
            <v/>
          </cell>
          <cell r="AG174" t="str">
            <v/>
          </cell>
          <cell r="AH174" t="str">
            <v/>
          </cell>
          <cell r="AI174" t="str">
            <v/>
          </cell>
          <cell r="AJ174" t="str">
            <v/>
          </cell>
          <cell r="AK174" t="str">
            <v/>
          </cell>
          <cell r="AL174" t="str">
            <v/>
          </cell>
          <cell r="AM174">
            <v>15</v>
          </cell>
          <cell r="AN174">
            <v>440</v>
          </cell>
          <cell r="AO174">
            <v>89</v>
          </cell>
          <cell r="AP174">
            <v>29.333333333333332</v>
          </cell>
          <cell r="AQ174">
            <v>5.9333333333333336</v>
          </cell>
          <cell r="AR174">
            <v>2</v>
          </cell>
          <cell r="AS174">
            <v>3</v>
          </cell>
          <cell r="AT174">
            <v>3</v>
          </cell>
        </row>
        <row r="175">
          <cell r="A175" t="str">
            <v>A4039</v>
          </cell>
          <cell r="B175" t="str">
            <v>IBRAHIM FEBA NAUFALINDO</v>
          </cell>
          <cell r="C175">
            <v>23</v>
          </cell>
          <cell r="D175">
            <v>488</v>
          </cell>
          <cell r="E175">
            <v>98</v>
          </cell>
          <cell r="F175">
            <v>20</v>
          </cell>
          <cell r="G175">
            <v>427</v>
          </cell>
          <cell r="H175">
            <v>75</v>
          </cell>
          <cell r="I175">
            <v>21</v>
          </cell>
          <cell r="J175">
            <v>532</v>
          </cell>
          <cell r="K175">
            <v>85</v>
          </cell>
          <cell r="L175">
            <v>10</v>
          </cell>
          <cell r="M175">
            <v>201</v>
          </cell>
          <cell r="N175">
            <v>25</v>
          </cell>
          <cell r="O175">
            <v>7</v>
          </cell>
          <cell r="P175">
            <v>154</v>
          </cell>
          <cell r="Q175">
            <v>26</v>
          </cell>
          <cell r="R175">
            <v>22</v>
          </cell>
          <cell r="S175">
            <v>544</v>
          </cell>
          <cell r="T175">
            <v>92</v>
          </cell>
          <cell r="U175">
            <v>18</v>
          </cell>
          <cell r="V175">
            <v>351</v>
          </cell>
          <cell r="W175">
            <v>79</v>
          </cell>
          <cell r="X175">
            <v>17</v>
          </cell>
          <cell r="Y175">
            <v>473</v>
          </cell>
          <cell r="Z175">
            <v>94</v>
          </cell>
          <cell r="AA175">
            <v>21</v>
          </cell>
          <cell r="AB175">
            <v>553</v>
          </cell>
          <cell r="AC175">
            <v>107</v>
          </cell>
          <cell r="AD175">
            <v>20</v>
          </cell>
          <cell r="AE175">
            <v>583</v>
          </cell>
          <cell r="AF175">
            <v>76</v>
          </cell>
          <cell r="AG175">
            <v>21</v>
          </cell>
          <cell r="AH175">
            <v>600</v>
          </cell>
          <cell r="AI175">
            <v>95</v>
          </cell>
          <cell r="AJ175">
            <v>18</v>
          </cell>
          <cell r="AK175">
            <v>469</v>
          </cell>
          <cell r="AL175">
            <v>71</v>
          </cell>
          <cell r="AM175">
            <v>218</v>
          </cell>
          <cell r="AN175">
            <v>5375</v>
          </cell>
          <cell r="AO175">
            <v>923</v>
          </cell>
          <cell r="AP175">
            <v>24.655963302752294</v>
          </cell>
          <cell r="AQ175">
            <v>4.2339449541284404</v>
          </cell>
          <cell r="AR175">
            <v>1</v>
          </cell>
          <cell r="AS175">
            <v>2</v>
          </cell>
          <cell r="AT175">
            <v>2</v>
          </cell>
        </row>
        <row r="176">
          <cell r="A176" t="str">
            <v>A4149</v>
          </cell>
          <cell r="B176" t="str">
            <v>ILYAS ROSYID</v>
          </cell>
          <cell r="C176" t="str">
            <v/>
          </cell>
          <cell r="D176" t="str">
            <v/>
          </cell>
          <cell r="E176" t="str">
            <v/>
          </cell>
          <cell r="F176">
            <v>0</v>
          </cell>
          <cell r="G176" t="str">
            <v/>
          </cell>
          <cell r="H176" t="str">
            <v/>
          </cell>
          <cell r="I176">
            <v>4</v>
          </cell>
          <cell r="J176">
            <v>86</v>
          </cell>
          <cell r="K176">
            <v>8</v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/>
          </cell>
          <cell r="AA176" t="str">
            <v/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  <cell r="AF176" t="str">
            <v/>
          </cell>
          <cell r="AG176" t="str">
            <v/>
          </cell>
          <cell r="AH176" t="str">
            <v/>
          </cell>
          <cell r="AI176" t="str">
            <v/>
          </cell>
          <cell r="AJ176" t="str">
            <v/>
          </cell>
          <cell r="AK176" t="str">
            <v/>
          </cell>
          <cell r="AL176" t="str">
            <v/>
          </cell>
          <cell r="AM176">
            <v>4</v>
          </cell>
          <cell r="AN176">
            <v>86</v>
          </cell>
          <cell r="AO176">
            <v>8</v>
          </cell>
          <cell r="AP176">
            <v>21.5</v>
          </cell>
          <cell r="AQ176">
            <v>2</v>
          </cell>
          <cell r="AR176">
            <v>1</v>
          </cell>
          <cell r="AS176">
            <v>1</v>
          </cell>
          <cell r="AT176">
            <v>1</v>
          </cell>
        </row>
        <row r="177">
          <cell r="A177" t="str">
            <v>A4152</v>
          </cell>
          <cell r="B177" t="str">
            <v>KAMAL MAULANA RAMADHAN</v>
          </cell>
          <cell r="C177">
            <v>25</v>
          </cell>
          <cell r="D177">
            <v>695</v>
          </cell>
          <cell r="E177">
            <v>112</v>
          </cell>
          <cell r="F177">
            <v>22</v>
          </cell>
          <cell r="G177">
            <v>574</v>
          </cell>
          <cell r="H177">
            <v>94</v>
          </cell>
          <cell r="I177">
            <v>19</v>
          </cell>
          <cell r="J177">
            <v>515</v>
          </cell>
          <cell r="K177">
            <v>98</v>
          </cell>
          <cell r="L177">
            <v>23</v>
          </cell>
          <cell r="M177">
            <v>624</v>
          </cell>
          <cell r="N177">
            <v>72</v>
          </cell>
          <cell r="O177">
            <v>20</v>
          </cell>
          <cell r="P177">
            <v>513</v>
          </cell>
          <cell r="Q177">
            <v>92</v>
          </cell>
          <cell r="R177">
            <v>24</v>
          </cell>
          <cell r="S177">
            <v>739</v>
          </cell>
          <cell r="T177">
            <v>106</v>
          </cell>
          <cell r="U177">
            <v>21</v>
          </cell>
          <cell r="V177">
            <v>597</v>
          </cell>
          <cell r="W177">
            <v>95</v>
          </cell>
          <cell r="X177">
            <v>19</v>
          </cell>
          <cell r="Y177">
            <v>728</v>
          </cell>
          <cell r="Z177">
            <v>106</v>
          </cell>
          <cell r="AA177">
            <v>22</v>
          </cell>
          <cell r="AB177">
            <v>665</v>
          </cell>
          <cell r="AC177">
            <v>120</v>
          </cell>
          <cell r="AD177">
            <v>18</v>
          </cell>
          <cell r="AE177">
            <v>509</v>
          </cell>
          <cell r="AF177">
            <v>97</v>
          </cell>
          <cell r="AG177">
            <v>22</v>
          </cell>
          <cell r="AH177">
            <v>580</v>
          </cell>
          <cell r="AI177">
            <v>96</v>
          </cell>
          <cell r="AJ177">
            <v>19</v>
          </cell>
          <cell r="AK177">
            <v>459</v>
          </cell>
          <cell r="AL177">
            <v>83</v>
          </cell>
          <cell r="AM177">
            <v>254</v>
          </cell>
          <cell r="AN177">
            <v>7198</v>
          </cell>
          <cell r="AO177">
            <v>1171</v>
          </cell>
          <cell r="AP177">
            <v>28.338582677165356</v>
          </cell>
          <cell r="AQ177">
            <v>4.6102362204724407</v>
          </cell>
          <cell r="AR177">
            <v>2</v>
          </cell>
          <cell r="AS177">
            <v>3</v>
          </cell>
          <cell r="AT177">
            <v>3</v>
          </cell>
        </row>
        <row r="178">
          <cell r="A178">
            <v>90552</v>
          </cell>
          <cell r="B178" t="str">
            <v>Maria Rosaria Dewi Ratna Timur</v>
          </cell>
          <cell r="C178">
            <v>22</v>
          </cell>
          <cell r="D178">
            <v>636</v>
          </cell>
          <cell r="E178">
            <v>126</v>
          </cell>
          <cell r="F178">
            <v>21</v>
          </cell>
          <cell r="G178">
            <v>496</v>
          </cell>
          <cell r="H178">
            <v>85</v>
          </cell>
          <cell r="I178">
            <v>19</v>
          </cell>
          <cell r="J178">
            <v>514</v>
          </cell>
          <cell r="K178">
            <v>90</v>
          </cell>
          <cell r="L178">
            <v>15</v>
          </cell>
          <cell r="M178">
            <v>408</v>
          </cell>
          <cell r="N178">
            <v>59</v>
          </cell>
          <cell r="O178">
            <v>21</v>
          </cell>
          <cell r="P178">
            <v>526</v>
          </cell>
          <cell r="Q178">
            <v>98</v>
          </cell>
          <cell r="R178">
            <v>21</v>
          </cell>
          <cell r="S178">
            <v>659</v>
          </cell>
          <cell r="T178">
            <v>94</v>
          </cell>
          <cell r="U178">
            <v>21</v>
          </cell>
          <cell r="V178">
            <v>566</v>
          </cell>
          <cell r="W178">
            <v>120</v>
          </cell>
          <cell r="X178">
            <v>16</v>
          </cell>
          <cell r="Y178">
            <v>539</v>
          </cell>
          <cell r="Z178">
            <v>79</v>
          </cell>
          <cell r="AA178">
            <v>19</v>
          </cell>
          <cell r="AB178">
            <v>557</v>
          </cell>
          <cell r="AC178">
            <v>102</v>
          </cell>
          <cell r="AD178">
            <v>17</v>
          </cell>
          <cell r="AE178">
            <v>508</v>
          </cell>
          <cell r="AF178">
            <v>78</v>
          </cell>
          <cell r="AG178">
            <v>23</v>
          </cell>
          <cell r="AH178">
            <v>652</v>
          </cell>
          <cell r="AI178">
            <v>140</v>
          </cell>
          <cell r="AJ178">
            <v>19</v>
          </cell>
          <cell r="AK178">
            <v>512</v>
          </cell>
          <cell r="AL178">
            <v>77</v>
          </cell>
          <cell r="AM178">
            <v>234</v>
          </cell>
          <cell r="AN178">
            <v>6573</v>
          </cell>
          <cell r="AO178">
            <v>1148</v>
          </cell>
          <cell r="AP178">
            <v>28.089743589743591</v>
          </cell>
          <cell r="AQ178">
            <v>4.9059829059829063</v>
          </cell>
          <cell r="AR178">
            <v>2</v>
          </cell>
          <cell r="AS178">
            <v>3</v>
          </cell>
          <cell r="AT178">
            <v>3</v>
          </cell>
        </row>
        <row r="179">
          <cell r="A179" t="str">
            <v>A4188</v>
          </cell>
          <cell r="B179" t="str">
            <v>NOVA SANDA</v>
          </cell>
          <cell r="C179">
            <v>4</v>
          </cell>
          <cell r="D179">
            <v>131</v>
          </cell>
          <cell r="E179">
            <v>31</v>
          </cell>
          <cell r="F179">
            <v>4</v>
          </cell>
          <cell r="G179">
            <v>75</v>
          </cell>
          <cell r="H179">
            <v>8</v>
          </cell>
          <cell r="I179">
            <v>5</v>
          </cell>
          <cell r="J179">
            <v>99</v>
          </cell>
          <cell r="K179">
            <v>13</v>
          </cell>
          <cell r="L179">
            <v>3</v>
          </cell>
          <cell r="M179">
            <v>43</v>
          </cell>
          <cell r="N179">
            <v>10</v>
          </cell>
          <cell r="O179">
            <v>3</v>
          </cell>
          <cell r="P179">
            <v>69</v>
          </cell>
          <cell r="Q179">
            <v>8</v>
          </cell>
          <cell r="R179">
            <v>3</v>
          </cell>
          <cell r="S179">
            <v>55</v>
          </cell>
          <cell r="T179">
            <v>12</v>
          </cell>
          <cell r="U179">
            <v>1</v>
          </cell>
          <cell r="V179">
            <v>10</v>
          </cell>
          <cell r="W179">
            <v>1</v>
          </cell>
          <cell r="X179">
            <v>5</v>
          </cell>
          <cell r="Y179">
            <v>134</v>
          </cell>
          <cell r="Z179">
            <v>16</v>
          </cell>
          <cell r="AA179">
            <v>5</v>
          </cell>
          <cell r="AB179">
            <v>120</v>
          </cell>
          <cell r="AC179">
            <v>21</v>
          </cell>
          <cell r="AD179" t="str">
            <v/>
          </cell>
          <cell r="AE179" t="str">
            <v/>
          </cell>
          <cell r="AF179" t="str">
            <v/>
          </cell>
          <cell r="AG179">
            <v>2</v>
          </cell>
          <cell r="AH179">
            <v>39</v>
          </cell>
          <cell r="AI179">
            <v>7</v>
          </cell>
          <cell r="AJ179" t="str">
            <v/>
          </cell>
          <cell r="AK179" t="str">
            <v/>
          </cell>
          <cell r="AL179" t="str">
            <v/>
          </cell>
          <cell r="AM179">
            <v>35</v>
          </cell>
          <cell r="AN179">
            <v>775</v>
          </cell>
          <cell r="AO179">
            <v>127</v>
          </cell>
          <cell r="AP179">
            <v>22.142857142857142</v>
          </cell>
          <cell r="AQ179">
            <v>3.6285714285714286</v>
          </cell>
          <cell r="AR179">
            <v>1</v>
          </cell>
          <cell r="AS179">
            <v>2</v>
          </cell>
          <cell r="AT179">
            <v>2</v>
          </cell>
        </row>
        <row r="180">
          <cell r="A180" t="str">
            <v>A4194</v>
          </cell>
          <cell r="B180" t="str">
            <v>WISLY WISESA</v>
          </cell>
          <cell r="C180">
            <v>3</v>
          </cell>
          <cell r="D180">
            <v>45</v>
          </cell>
          <cell r="E180">
            <v>4</v>
          </cell>
          <cell r="F180">
            <v>4</v>
          </cell>
          <cell r="G180">
            <v>109</v>
          </cell>
          <cell r="H180">
            <v>22</v>
          </cell>
          <cell r="I180">
            <v>6</v>
          </cell>
          <cell r="J180">
            <v>130</v>
          </cell>
          <cell r="K180">
            <v>21</v>
          </cell>
          <cell r="L180">
            <v>1</v>
          </cell>
          <cell r="M180">
            <v>28</v>
          </cell>
          <cell r="N180">
            <v>2</v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  <cell r="Z180" t="str">
            <v/>
          </cell>
          <cell r="AA180" t="str">
            <v/>
          </cell>
          <cell r="AB180" t="str">
            <v/>
          </cell>
          <cell r="AC180" t="str">
            <v/>
          </cell>
          <cell r="AD180" t="str">
            <v/>
          </cell>
          <cell r="AE180" t="str">
            <v/>
          </cell>
          <cell r="AF180" t="str">
            <v/>
          </cell>
          <cell r="AG180" t="str">
            <v/>
          </cell>
          <cell r="AH180" t="str">
            <v/>
          </cell>
          <cell r="AI180" t="str">
            <v/>
          </cell>
          <cell r="AJ180" t="str">
            <v/>
          </cell>
          <cell r="AK180" t="str">
            <v/>
          </cell>
          <cell r="AL180" t="str">
            <v/>
          </cell>
          <cell r="AM180">
            <v>14</v>
          </cell>
          <cell r="AN180">
            <v>312</v>
          </cell>
          <cell r="AO180">
            <v>49</v>
          </cell>
          <cell r="AP180">
            <v>22.285714285714285</v>
          </cell>
          <cell r="AQ180">
            <v>3.5</v>
          </cell>
          <cell r="AR180">
            <v>1</v>
          </cell>
          <cell r="AS180">
            <v>2</v>
          </cell>
          <cell r="AT180">
            <v>2</v>
          </cell>
        </row>
        <row r="181">
          <cell r="A181" t="str">
            <v>A1185</v>
          </cell>
          <cell r="B181" t="str">
            <v>SAFA PRAYUDA</v>
          </cell>
          <cell r="C181">
            <v>23</v>
          </cell>
          <cell r="D181">
            <v>687</v>
          </cell>
          <cell r="E181">
            <v>122</v>
          </cell>
          <cell r="F181">
            <v>22</v>
          </cell>
          <cell r="G181">
            <v>627</v>
          </cell>
          <cell r="H181">
            <v>86</v>
          </cell>
          <cell r="I181">
            <v>22</v>
          </cell>
          <cell r="J181">
            <v>641</v>
          </cell>
          <cell r="K181">
            <v>127</v>
          </cell>
          <cell r="L181">
            <v>21</v>
          </cell>
          <cell r="M181">
            <v>535</v>
          </cell>
          <cell r="N181">
            <v>84</v>
          </cell>
          <cell r="O181">
            <v>21</v>
          </cell>
          <cell r="P181">
            <v>579</v>
          </cell>
          <cell r="Q181">
            <v>91</v>
          </cell>
          <cell r="R181">
            <v>24</v>
          </cell>
          <cell r="S181">
            <v>880</v>
          </cell>
          <cell r="T181">
            <v>132</v>
          </cell>
          <cell r="U181">
            <v>20</v>
          </cell>
          <cell r="V181">
            <v>626</v>
          </cell>
          <cell r="W181">
            <v>122</v>
          </cell>
          <cell r="X181">
            <v>19</v>
          </cell>
          <cell r="Y181">
            <v>802</v>
          </cell>
          <cell r="Z181">
            <v>105</v>
          </cell>
          <cell r="AA181">
            <v>22</v>
          </cell>
          <cell r="AB181">
            <v>730</v>
          </cell>
          <cell r="AC181">
            <v>126</v>
          </cell>
          <cell r="AD181">
            <v>20</v>
          </cell>
          <cell r="AE181">
            <v>601</v>
          </cell>
          <cell r="AF181">
            <v>106</v>
          </cell>
          <cell r="AG181">
            <v>22</v>
          </cell>
          <cell r="AH181">
            <v>620</v>
          </cell>
          <cell r="AI181">
            <v>137</v>
          </cell>
          <cell r="AJ181">
            <v>19</v>
          </cell>
          <cell r="AK181">
            <v>512</v>
          </cell>
          <cell r="AL181">
            <v>82</v>
          </cell>
          <cell r="AM181">
            <v>255</v>
          </cell>
          <cell r="AN181">
            <v>7840</v>
          </cell>
          <cell r="AO181">
            <v>1320</v>
          </cell>
          <cell r="AP181">
            <v>30.745098039215687</v>
          </cell>
          <cell r="AQ181">
            <v>5.1764705882352944</v>
          </cell>
          <cell r="AR181">
            <v>2</v>
          </cell>
          <cell r="AS181">
            <v>3</v>
          </cell>
          <cell r="AT181">
            <v>3</v>
          </cell>
        </row>
        <row r="182">
          <cell r="A182" t="str">
            <v>A2719</v>
          </cell>
          <cell r="B182" t="str">
            <v>DYAH AYU MIRA BELLA</v>
          </cell>
          <cell r="C182">
            <v>23</v>
          </cell>
          <cell r="D182">
            <v>660</v>
          </cell>
          <cell r="E182">
            <v>138</v>
          </cell>
          <cell r="F182">
            <v>20</v>
          </cell>
          <cell r="G182">
            <v>463</v>
          </cell>
          <cell r="H182">
            <v>78</v>
          </cell>
          <cell r="I182">
            <v>19</v>
          </cell>
          <cell r="J182">
            <v>484</v>
          </cell>
          <cell r="K182">
            <v>94</v>
          </cell>
          <cell r="L182">
            <v>19</v>
          </cell>
          <cell r="M182">
            <v>483</v>
          </cell>
          <cell r="N182">
            <v>75</v>
          </cell>
          <cell r="O182">
            <v>18</v>
          </cell>
          <cell r="P182">
            <v>443</v>
          </cell>
          <cell r="Q182">
            <v>103</v>
          </cell>
          <cell r="R182">
            <v>22</v>
          </cell>
          <cell r="S182">
            <v>737</v>
          </cell>
          <cell r="T182">
            <v>106</v>
          </cell>
          <cell r="U182">
            <v>20</v>
          </cell>
          <cell r="V182">
            <v>535</v>
          </cell>
          <cell r="W182">
            <v>105</v>
          </cell>
          <cell r="X182">
            <v>19</v>
          </cell>
          <cell r="Y182">
            <v>796</v>
          </cell>
          <cell r="Z182">
            <v>125</v>
          </cell>
          <cell r="AA182">
            <v>19</v>
          </cell>
          <cell r="AB182">
            <v>658</v>
          </cell>
          <cell r="AC182">
            <v>137</v>
          </cell>
          <cell r="AD182">
            <v>19</v>
          </cell>
          <cell r="AE182">
            <v>533</v>
          </cell>
          <cell r="AF182">
            <v>90</v>
          </cell>
          <cell r="AG182">
            <v>19</v>
          </cell>
          <cell r="AH182">
            <v>567</v>
          </cell>
          <cell r="AI182">
            <v>110</v>
          </cell>
          <cell r="AJ182">
            <v>17</v>
          </cell>
          <cell r="AK182">
            <v>513</v>
          </cell>
          <cell r="AL182">
            <v>98</v>
          </cell>
          <cell r="AM182">
            <v>234</v>
          </cell>
          <cell r="AN182">
            <v>6872</v>
          </cell>
          <cell r="AO182">
            <v>1259</v>
          </cell>
          <cell r="AP182">
            <v>29.367521367521366</v>
          </cell>
          <cell r="AQ182">
            <v>5.3803418803418808</v>
          </cell>
          <cell r="AR182">
            <v>2</v>
          </cell>
          <cell r="AS182">
            <v>3</v>
          </cell>
          <cell r="AT182">
            <v>3</v>
          </cell>
        </row>
        <row r="183">
          <cell r="A183" t="str">
            <v>A3007</v>
          </cell>
          <cell r="B183" t="str">
            <v>MELLINDA VERAWATI</v>
          </cell>
          <cell r="C183">
            <v>21</v>
          </cell>
          <cell r="D183">
            <v>504</v>
          </cell>
          <cell r="E183">
            <v>102</v>
          </cell>
          <cell r="F183">
            <v>15</v>
          </cell>
          <cell r="G183">
            <v>354</v>
          </cell>
          <cell r="H183">
            <v>50</v>
          </cell>
          <cell r="I183">
            <v>19</v>
          </cell>
          <cell r="J183">
            <v>517</v>
          </cell>
          <cell r="K183">
            <v>87</v>
          </cell>
          <cell r="L183">
            <v>15</v>
          </cell>
          <cell r="M183">
            <v>357</v>
          </cell>
          <cell r="N183">
            <v>58</v>
          </cell>
          <cell r="O183">
            <v>15</v>
          </cell>
          <cell r="P183">
            <v>407</v>
          </cell>
          <cell r="Q183">
            <v>73</v>
          </cell>
          <cell r="R183">
            <v>19</v>
          </cell>
          <cell r="S183">
            <v>526</v>
          </cell>
          <cell r="T183">
            <v>76</v>
          </cell>
          <cell r="U183">
            <v>0</v>
          </cell>
          <cell r="V183">
            <v>0</v>
          </cell>
          <cell r="W183">
            <v>3</v>
          </cell>
          <cell r="X183" t="str">
            <v/>
          </cell>
          <cell r="Y183" t="str">
            <v/>
          </cell>
          <cell r="Z183" t="str">
            <v/>
          </cell>
          <cell r="AA183">
            <v>20</v>
          </cell>
          <cell r="AB183">
            <v>560</v>
          </cell>
          <cell r="AC183">
            <v>113</v>
          </cell>
          <cell r="AD183">
            <v>17</v>
          </cell>
          <cell r="AE183">
            <v>462</v>
          </cell>
          <cell r="AF183">
            <v>73</v>
          </cell>
          <cell r="AG183">
            <v>17</v>
          </cell>
          <cell r="AH183">
            <v>598</v>
          </cell>
          <cell r="AI183">
            <v>117</v>
          </cell>
          <cell r="AJ183">
            <v>11</v>
          </cell>
          <cell r="AK183">
            <v>352</v>
          </cell>
          <cell r="AL183">
            <v>60</v>
          </cell>
          <cell r="AM183">
            <v>169</v>
          </cell>
          <cell r="AN183">
            <v>4637</v>
          </cell>
          <cell r="AO183">
            <v>812</v>
          </cell>
          <cell r="AP183">
            <v>27.437869822485208</v>
          </cell>
          <cell r="AQ183">
            <v>4.8047337278106506</v>
          </cell>
          <cell r="AR183">
            <v>2</v>
          </cell>
          <cell r="AS183">
            <v>3</v>
          </cell>
          <cell r="AT183">
            <v>3</v>
          </cell>
        </row>
        <row r="184">
          <cell r="A184" t="str">
            <v>A3380</v>
          </cell>
          <cell r="B184" t="str">
            <v>KRISNITA YULI YANI</v>
          </cell>
          <cell r="C184">
            <v>15</v>
          </cell>
          <cell r="D184">
            <v>308</v>
          </cell>
          <cell r="E184">
            <v>54</v>
          </cell>
          <cell r="F184">
            <v>17</v>
          </cell>
          <cell r="G184">
            <v>457</v>
          </cell>
          <cell r="H184">
            <v>59</v>
          </cell>
          <cell r="I184">
            <v>15</v>
          </cell>
          <cell r="J184">
            <v>429</v>
          </cell>
          <cell r="K184">
            <v>64</v>
          </cell>
          <cell r="L184">
            <v>15</v>
          </cell>
          <cell r="M184">
            <v>389</v>
          </cell>
          <cell r="N184">
            <v>71</v>
          </cell>
          <cell r="O184">
            <v>1</v>
          </cell>
          <cell r="P184">
            <v>13</v>
          </cell>
          <cell r="Q184">
            <v>4</v>
          </cell>
          <cell r="R184" t="str">
            <v/>
          </cell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>
            <v>6</v>
          </cell>
          <cell r="Y184">
            <v>246</v>
          </cell>
          <cell r="Z184">
            <v>40</v>
          </cell>
          <cell r="AA184">
            <v>0</v>
          </cell>
          <cell r="AB184">
            <v>0</v>
          </cell>
          <cell r="AC184">
            <v>0</v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>
            <v>69</v>
          </cell>
          <cell r="AN184">
            <v>1842</v>
          </cell>
          <cell r="AO184">
            <v>292</v>
          </cell>
          <cell r="AP184">
            <v>26.695652173913043</v>
          </cell>
          <cell r="AQ184">
            <v>4.2318840579710146</v>
          </cell>
          <cell r="AR184">
            <v>2</v>
          </cell>
          <cell r="AS184">
            <v>2</v>
          </cell>
          <cell r="AT184">
            <v>2</v>
          </cell>
        </row>
        <row r="185">
          <cell r="A185" t="str">
            <v>A3558</v>
          </cell>
          <cell r="B185" t="str">
            <v>Andi Sofie Febrina Salshabila</v>
          </cell>
          <cell r="C185">
            <v>20</v>
          </cell>
          <cell r="D185">
            <v>532</v>
          </cell>
          <cell r="E185">
            <v>92</v>
          </cell>
          <cell r="F185">
            <v>22</v>
          </cell>
          <cell r="G185">
            <v>744</v>
          </cell>
          <cell r="H185">
            <v>104</v>
          </cell>
          <cell r="I185">
            <v>22</v>
          </cell>
          <cell r="J185">
            <v>698</v>
          </cell>
          <cell r="K185">
            <v>116</v>
          </cell>
          <cell r="L185">
            <v>22</v>
          </cell>
          <cell r="M185">
            <v>728</v>
          </cell>
          <cell r="N185">
            <v>114</v>
          </cell>
          <cell r="O185">
            <v>20</v>
          </cell>
          <cell r="P185">
            <v>596</v>
          </cell>
          <cell r="Q185">
            <v>105</v>
          </cell>
          <cell r="R185">
            <v>24</v>
          </cell>
          <cell r="S185">
            <v>762</v>
          </cell>
          <cell r="T185">
            <v>115</v>
          </cell>
          <cell r="U185">
            <v>15</v>
          </cell>
          <cell r="V185">
            <v>480</v>
          </cell>
          <cell r="W185">
            <v>90</v>
          </cell>
          <cell r="X185" t="str">
            <v/>
          </cell>
          <cell r="Y185" t="str">
            <v/>
          </cell>
          <cell r="Z185" t="str">
            <v/>
          </cell>
          <cell r="AA185" t="str">
            <v/>
          </cell>
          <cell r="AB185" t="str">
            <v/>
          </cell>
          <cell r="AC185" t="str">
            <v/>
          </cell>
          <cell r="AD185">
            <v>20</v>
          </cell>
          <cell r="AE185">
            <v>594</v>
          </cell>
          <cell r="AF185">
            <v>99</v>
          </cell>
          <cell r="AG185">
            <v>22</v>
          </cell>
          <cell r="AH185">
            <v>706</v>
          </cell>
          <cell r="AI185">
            <v>119</v>
          </cell>
          <cell r="AJ185">
            <v>20</v>
          </cell>
          <cell r="AK185">
            <v>701</v>
          </cell>
          <cell r="AL185">
            <v>112</v>
          </cell>
          <cell r="AM185">
            <v>207</v>
          </cell>
          <cell r="AN185">
            <v>6541</v>
          </cell>
          <cell r="AO185">
            <v>1066</v>
          </cell>
          <cell r="AP185">
            <v>31.59903381642512</v>
          </cell>
          <cell r="AQ185">
            <v>5.14975845410628</v>
          </cell>
          <cell r="AR185">
            <v>2</v>
          </cell>
          <cell r="AS185">
            <v>3</v>
          </cell>
          <cell r="AT185">
            <v>3</v>
          </cell>
        </row>
        <row r="186">
          <cell r="A186" t="str">
            <v>A4211</v>
          </cell>
          <cell r="B186" t="str">
            <v>EASTIN SIMBOLON</v>
          </cell>
          <cell r="C186">
            <v>4</v>
          </cell>
          <cell r="D186">
            <v>80</v>
          </cell>
          <cell r="E186">
            <v>13</v>
          </cell>
          <cell r="F186">
            <v>14</v>
          </cell>
          <cell r="G186">
            <v>386</v>
          </cell>
          <cell r="H186">
            <v>41</v>
          </cell>
          <cell r="I186">
            <v>15</v>
          </cell>
          <cell r="J186">
            <v>419</v>
          </cell>
          <cell r="K186">
            <v>65</v>
          </cell>
          <cell r="L186">
            <v>3</v>
          </cell>
          <cell r="M186">
            <v>84</v>
          </cell>
          <cell r="N186">
            <v>8</v>
          </cell>
          <cell r="O186">
            <v>7</v>
          </cell>
          <cell r="P186">
            <v>185</v>
          </cell>
          <cell r="Q186">
            <v>29</v>
          </cell>
          <cell r="R186">
            <v>7</v>
          </cell>
          <cell r="S186">
            <v>194</v>
          </cell>
          <cell r="T186">
            <v>36</v>
          </cell>
          <cell r="U186">
            <v>4</v>
          </cell>
          <cell r="V186">
            <v>120</v>
          </cell>
          <cell r="W186">
            <v>16</v>
          </cell>
          <cell r="X186">
            <v>8</v>
          </cell>
          <cell r="Y186">
            <v>311</v>
          </cell>
          <cell r="Z186">
            <v>51</v>
          </cell>
          <cell r="AA186">
            <v>16</v>
          </cell>
          <cell r="AB186">
            <v>486</v>
          </cell>
          <cell r="AC186">
            <v>78</v>
          </cell>
          <cell r="AD186">
            <v>7</v>
          </cell>
          <cell r="AE186">
            <v>220</v>
          </cell>
          <cell r="AF186">
            <v>45</v>
          </cell>
          <cell r="AG186">
            <v>15</v>
          </cell>
          <cell r="AH186">
            <v>421</v>
          </cell>
          <cell r="AI186">
            <v>91</v>
          </cell>
          <cell r="AJ186">
            <v>6</v>
          </cell>
          <cell r="AK186">
            <v>181</v>
          </cell>
          <cell r="AL186">
            <v>26</v>
          </cell>
          <cell r="AM186">
            <v>106</v>
          </cell>
          <cell r="AN186">
            <v>3087</v>
          </cell>
          <cell r="AO186">
            <v>499</v>
          </cell>
          <cell r="AP186">
            <v>29.122641509433961</v>
          </cell>
          <cell r="AQ186">
            <v>4.7075471698113205</v>
          </cell>
          <cell r="AR186">
            <v>2</v>
          </cell>
          <cell r="AS186">
            <v>3</v>
          </cell>
          <cell r="AT186">
            <v>3</v>
          </cell>
        </row>
        <row r="187">
          <cell r="A187" t="str">
            <v>A4217</v>
          </cell>
          <cell r="B187" t="str">
            <v>ROFIYU ANGGRAINI</v>
          </cell>
          <cell r="C187">
            <v>23</v>
          </cell>
          <cell r="D187">
            <v>698</v>
          </cell>
          <cell r="E187">
            <v>128</v>
          </cell>
          <cell r="F187">
            <v>21</v>
          </cell>
          <cell r="G187">
            <v>536</v>
          </cell>
          <cell r="H187">
            <v>86</v>
          </cell>
          <cell r="I187">
            <v>20</v>
          </cell>
          <cell r="J187">
            <v>589</v>
          </cell>
          <cell r="K187">
            <v>107</v>
          </cell>
          <cell r="L187">
            <v>20</v>
          </cell>
          <cell r="M187">
            <v>491</v>
          </cell>
          <cell r="N187">
            <v>71</v>
          </cell>
          <cell r="O187">
            <v>16</v>
          </cell>
          <cell r="P187">
            <v>456</v>
          </cell>
          <cell r="Q187">
            <v>87</v>
          </cell>
          <cell r="R187">
            <v>20</v>
          </cell>
          <cell r="S187">
            <v>752</v>
          </cell>
          <cell r="T187">
            <v>130</v>
          </cell>
          <cell r="U187" t="str">
            <v/>
          </cell>
          <cell r="V187">
            <v>0</v>
          </cell>
          <cell r="W187">
            <v>5</v>
          </cell>
          <cell r="X187" t="str">
            <v/>
          </cell>
          <cell r="Y187" t="str">
            <v/>
          </cell>
          <cell r="Z187" t="str">
            <v/>
          </cell>
          <cell r="AA187" t="str">
            <v/>
          </cell>
          <cell r="AB187" t="str">
            <v/>
          </cell>
          <cell r="AC187" t="str">
            <v/>
          </cell>
          <cell r="AD187">
            <v>19</v>
          </cell>
          <cell r="AE187">
            <v>670</v>
          </cell>
          <cell r="AF187">
            <v>101</v>
          </cell>
          <cell r="AG187">
            <v>19</v>
          </cell>
          <cell r="AH187">
            <v>587</v>
          </cell>
          <cell r="AI187">
            <v>101</v>
          </cell>
          <cell r="AJ187">
            <v>19</v>
          </cell>
          <cell r="AK187">
            <v>618</v>
          </cell>
          <cell r="AL187">
            <v>97</v>
          </cell>
          <cell r="AM187">
            <v>177</v>
          </cell>
          <cell r="AN187">
            <v>5397</v>
          </cell>
          <cell r="AO187">
            <v>913</v>
          </cell>
          <cell r="AP187">
            <v>30.491525423728813</v>
          </cell>
          <cell r="AQ187">
            <v>5.1581920903954801</v>
          </cell>
          <cell r="AR187">
            <v>2</v>
          </cell>
          <cell r="AS187">
            <v>3</v>
          </cell>
          <cell r="AT187">
            <v>3</v>
          </cell>
        </row>
        <row r="188">
          <cell r="A188" t="str">
            <v>A2782</v>
          </cell>
          <cell r="B188" t="str">
            <v>ADRIAL RAMDHANI</v>
          </cell>
          <cell r="C188">
            <v>15</v>
          </cell>
          <cell r="D188">
            <v>331</v>
          </cell>
          <cell r="E188">
            <v>79</v>
          </cell>
          <cell r="F188">
            <v>3</v>
          </cell>
          <cell r="G188">
            <v>76</v>
          </cell>
          <cell r="H188">
            <v>18</v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  <cell r="T188" t="str">
            <v/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  <cell r="Z188" t="str">
            <v/>
          </cell>
          <cell r="AA188" t="str">
            <v/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>
            <v>18</v>
          </cell>
          <cell r="AN188">
            <v>407</v>
          </cell>
          <cell r="AO188">
            <v>97</v>
          </cell>
          <cell r="AP188">
            <v>22.611111111111111</v>
          </cell>
          <cell r="AQ188">
            <v>5.3888888888888893</v>
          </cell>
          <cell r="AR188">
            <v>1</v>
          </cell>
          <cell r="AS188">
            <v>3</v>
          </cell>
          <cell r="AT188">
            <v>3</v>
          </cell>
        </row>
        <row r="189">
          <cell r="A189" t="str">
            <v>A3999</v>
          </cell>
          <cell r="B189" t="str">
            <v>MIKHA MAMORU</v>
          </cell>
          <cell r="C189">
            <v>23</v>
          </cell>
          <cell r="D189">
            <v>612</v>
          </cell>
          <cell r="E189">
            <v>115</v>
          </cell>
          <cell r="F189">
            <v>19</v>
          </cell>
          <cell r="G189">
            <v>553</v>
          </cell>
          <cell r="H189">
            <v>75</v>
          </cell>
          <cell r="I189">
            <v>18</v>
          </cell>
          <cell r="J189">
            <v>564</v>
          </cell>
          <cell r="K189">
            <v>93</v>
          </cell>
          <cell r="L189">
            <v>15</v>
          </cell>
          <cell r="M189">
            <v>388</v>
          </cell>
          <cell r="N189">
            <v>58</v>
          </cell>
          <cell r="O189">
            <v>16</v>
          </cell>
          <cell r="P189">
            <v>349</v>
          </cell>
          <cell r="Q189">
            <v>72</v>
          </cell>
          <cell r="R189">
            <v>21</v>
          </cell>
          <cell r="S189">
            <v>586</v>
          </cell>
          <cell r="T189">
            <v>106</v>
          </cell>
          <cell r="U189">
            <v>9</v>
          </cell>
          <cell r="V189">
            <v>188</v>
          </cell>
          <cell r="W189">
            <v>38</v>
          </cell>
          <cell r="X189">
            <v>12</v>
          </cell>
          <cell r="Y189">
            <v>329</v>
          </cell>
          <cell r="Z189">
            <v>69</v>
          </cell>
          <cell r="AA189" t="str">
            <v/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>
            <v>133</v>
          </cell>
          <cell r="AN189">
            <v>3569</v>
          </cell>
          <cell r="AO189">
            <v>626</v>
          </cell>
          <cell r="AP189">
            <v>26.834586466165412</v>
          </cell>
          <cell r="AQ189">
            <v>4.7067669172932334</v>
          </cell>
          <cell r="AR189">
            <v>2</v>
          </cell>
          <cell r="AS189">
            <v>3</v>
          </cell>
          <cell r="AT189">
            <v>3</v>
          </cell>
        </row>
        <row r="190">
          <cell r="A190" t="str">
            <v>A4232</v>
          </cell>
          <cell r="B190" t="str">
            <v>FARICA KARIN BUTSAINA</v>
          </cell>
          <cell r="C190">
            <v>11</v>
          </cell>
          <cell r="D190">
            <v>270</v>
          </cell>
          <cell r="E190">
            <v>55</v>
          </cell>
          <cell r="F190">
            <v>7</v>
          </cell>
          <cell r="G190">
            <v>237</v>
          </cell>
          <cell r="H190">
            <v>29</v>
          </cell>
          <cell r="I190">
            <v>17</v>
          </cell>
          <cell r="J190">
            <v>531</v>
          </cell>
          <cell r="K190">
            <v>86</v>
          </cell>
          <cell r="L190">
            <v>8</v>
          </cell>
          <cell r="M190">
            <v>301</v>
          </cell>
          <cell r="N190">
            <v>31</v>
          </cell>
          <cell r="O190">
            <v>4</v>
          </cell>
          <cell r="P190">
            <v>136</v>
          </cell>
          <cell r="Q190">
            <v>31</v>
          </cell>
          <cell r="R190">
            <v>10</v>
          </cell>
          <cell r="S190">
            <v>280</v>
          </cell>
          <cell r="T190">
            <v>44</v>
          </cell>
          <cell r="U190">
            <v>15</v>
          </cell>
          <cell r="V190">
            <v>326</v>
          </cell>
          <cell r="W190">
            <v>68</v>
          </cell>
          <cell r="X190">
            <v>13</v>
          </cell>
          <cell r="Y190">
            <v>398</v>
          </cell>
          <cell r="Z190">
            <v>63</v>
          </cell>
          <cell r="AA190">
            <v>10</v>
          </cell>
          <cell r="AB190">
            <v>260</v>
          </cell>
          <cell r="AC190">
            <v>49</v>
          </cell>
          <cell r="AD190">
            <v>4</v>
          </cell>
          <cell r="AE190">
            <v>119</v>
          </cell>
          <cell r="AF190">
            <v>24</v>
          </cell>
          <cell r="AG190">
            <v>8</v>
          </cell>
          <cell r="AH190">
            <v>217</v>
          </cell>
          <cell r="AI190">
            <v>30</v>
          </cell>
          <cell r="AJ190">
            <v>1</v>
          </cell>
          <cell r="AK190">
            <v>29</v>
          </cell>
          <cell r="AL190">
            <v>4</v>
          </cell>
          <cell r="AM190">
            <v>108</v>
          </cell>
          <cell r="AN190">
            <v>3104</v>
          </cell>
          <cell r="AO190">
            <v>514</v>
          </cell>
          <cell r="AP190">
            <v>28.74074074074074</v>
          </cell>
          <cell r="AQ190">
            <v>4.7592592592592595</v>
          </cell>
          <cell r="AR190">
            <v>2</v>
          </cell>
          <cell r="AS190">
            <v>3</v>
          </cell>
          <cell r="AT190">
            <v>3</v>
          </cell>
        </row>
        <row r="191">
          <cell r="A191" t="str">
            <v>A4330</v>
          </cell>
          <cell r="B191" t="str">
            <v>MUHAMMAD ALDI RIZAL</v>
          </cell>
          <cell r="C191">
            <v>5</v>
          </cell>
          <cell r="D191">
            <v>92</v>
          </cell>
          <cell r="E191">
            <v>12</v>
          </cell>
          <cell r="F191">
            <v>3</v>
          </cell>
          <cell r="G191">
            <v>81</v>
          </cell>
          <cell r="H191">
            <v>11</v>
          </cell>
          <cell r="I191">
            <v>5</v>
          </cell>
          <cell r="J191">
            <v>97</v>
          </cell>
          <cell r="K191">
            <v>10</v>
          </cell>
          <cell r="L191">
            <v>3</v>
          </cell>
          <cell r="M191">
            <v>66</v>
          </cell>
          <cell r="N191">
            <v>5</v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  <cell r="Z191" t="str">
            <v/>
          </cell>
          <cell r="AA191" t="str">
            <v/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>
            <v>16</v>
          </cell>
          <cell r="AN191">
            <v>336</v>
          </cell>
          <cell r="AO191">
            <v>38</v>
          </cell>
          <cell r="AP191">
            <v>21</v>
          </cell>
          <cell r="AQ191">
            <v>2.375</v>
          </cell>
          <cell r="AR191">
            <v>1</v>
          </cell>
          <cell r="AS191">
            <v>1</v>
          </cell>
          <cell r="AT191">
            <v>1</v>
          </cell>
        </row>
        <row r="192">
          <cell r="A192" t="str">
            <v>A4331</v>
          </cell>
          <cell r="B192" t="str">
            <v>SATRIA SANDY QODLYZZAKA</v>
          </cell>
          <cell r="C192">
            <v>5</v>
          </cell>
          <cell r="D192">
            <v>132</v>
          </cell>
          <cell r="E192">
            <v>22</v>
          </cell>
          <cell r="F192">
            <v>1</v>
          </cell>
          <cell r="G192">
            <v>28</v>
          </cell>
          <cell r="H192">
            <v>3</v>
          </cell>
          <cell r="I192">
            <v>1</v>
          </cell>
          <cell r="J192">
            <v>99</v>
          </cell>
          <cell r="K192">
            <v>14</v>
          </cell>
          <cell r="L192">
            <v>18</v>
          </cell>
          <cell r="M192">
            <v>338</v>
          </cell>
          <cell r="N192">
            <v>47</v>
          </cell>
          <cell r="O192">
            <v>15</v>
          </cell>
          <cell r="P192">
            <v>362</v>
          </cell>
          <cell r="Q192">
            <v>63</v>
          </cell>
          <cell r="R192">
            <v>18</v>
          </cell>
          <cell r="S192">
            <v>491</v>
          </cell>
          <cell r="T192">
            <v>74</v>
          </cell>
          <cell r="U192">
            <v>16</v>
          </cell>
          <cell r="V192">
            <v>340</v>
          </cell>
          <cell r="W192">
            <v>69</v>
          </cell>
          <cell r="X192">
            <v>16</v>
          </cell>
          <cell r="Y192">
            <v>496</v>
          </cell>
          <cell r="Z192">
            <v>91</v>
          </cell>
          <cell r="AA192" t="str">
            <v/>
          </cell>
          <cell r="AB192">
            <v>0</v>
          </cell>
          <cell r="AC192">
            <v>5</v>
          </cell>
          <cell r="AD192" t="str">
            <v/>
          </cell>
          <cell r="AE192" t="str">
            <v/>
          </cell>
          <cell r="AF192" t="str">
            <v/>
          </cell>
          <cell r="AG192">
            <v>3</v>
          </cell>
          <cell r="AH192">
            <v>72</v>
          </cell>
          <cell r="AI192">
            <v>9</v>
          </cell>
          <cell r="AJ192">
            <v>16</v>
          </cell>
          <cell r="AK192">
            <v>422</v>
          </cell>
          <cell r="AL192">
            <v>74</v>
          </cell>
          <cell r="AM192">
            <v>109</v>
          </cell>
          <cell r="AN192">
            <v>2780</v>
          </cell>
          <cell r="AO192">
            <v>471</v>
          </cell>
          <cell r="AP192">
            <v>25.504587155963304</v>
          </cell>
          <cell r="AQ192">
            <v>4.3211009174311927</v>
          </cell>
          <cell r="AR192">
            <v>1</v>
          </cell>
          <cell r="AS192">
            <v>2</v>
          </cell>
          <cell r="AT192">
            <v>2</v>
          </cell>
        </row>
        <row r="193">
          <cell r="A193" t="str">
            <v>A0610</v>
          </cell>
          <cell r="B193" t="str">
            <v>MARGARETA INDAH PERMATASARI</v>
          </cell>
          <cell r="C193">
            <v>15</v>
          </cell>
          <cell r="D193">
            <v>358</v>
          </cell>
          <cell r="E193">
            <v>61</v>
          </cell>
          <cell r="F193">
            <v>18</v>
          </cell>
          <cell r="G193">
            <v>419</v>
          </cell>
          <cell r="H193">
            <v>73</v>
          </cell>
          <cell r="I193">
            <v>15</v>
          </cell>
          <cell r="J193">
            <v>367</v>
          </cell>
          <cell r="K193">
            <v>68</v>
          </cell>
          <cell r="L193">
            <v>8</v>
          </cell>
          <cell r="M193">
            <v>152</v>
          </cell>
          <cell r="N193">
            <v>28</v>
          </cell>
          <cell r="O193">
            <v>0</v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  <cell r="Z193" t="str">
            <v/>
          </cell>
          <cell r="AA193" t="str">
            <v/>
          </cell>
          <cell r="AB193" t="str">
            <v/>
          </cell>
          <cell r="AC193" t="str">
            <v/>
          </cell>
          <cell r="AD193" t="str">
            <v/>
          </cell>
          <cell r="AE193" t="str">
            <v/>
          </cell>
          <cell r="AF193" t="str">
            <v/>
          </cell>
          <cell r="AG193" t="str">
            <v/>
          </cell>
          <cell r="AH193" t="str">
            <v/>
          </cell>
          <cell r="AI193" t="str">
            <v/>
          </cell>
          <cell r="AJ193" t="str">
            <v/>
          </cell>
          <cell r="AK193" t="str">
            <v/>
          </cell>
          <cell r="AL193" t="str">
            <v/>
          </cell>
          <cell r="AM193">
            <v>56</v>
          </cell>
          <cell r="AN193">
            <v>1296</v>
          </cell>
          <cell r="AO193">
            <v>230</v>
          </cell>
          <cell r="AP193">
            <v>23.142857142857142</v>
          </cell>
          <cell r="AQ193">
            <v>4.1071428571428568</v>
          </cell>
          <cell r="AR193">
            <v>1</v>
          </cell>
          <cell r="AS193">
            <v>2</v>
          </cell>
          <cell r="AT193">
            <v>2</v>
          </cell>
        </row>
        <row r="194">
          <cell r="A194" t="str">
            <v>A1650</v>
          </cell>
          <cell r="B194" t="str">
            <v>RISKA PUTRI ADELIA</v>
          </cell>
          <cell r="C194">
            <v>2</v>
          </cell>
          <cell r="D194">
            <v>17</v>
          </cell>
          <cell r="E194">
            <v>3</v>
          </cell>
          <cell r="F194">
            <v>3</v>
          </cell>
          <cell r="G194">
            <v>60</v>
          </cell>
          <cell r="H194">
            <v>6</v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>
            <v>1</v>
          </cell>
          <cell r="Y194">
            <v>13</v>
          </cell>
          <cell r="Z194">
            <v>2</v>
          </cell>
          <cell r="AA194">
            <v>1</v>
          </cell>
          <cell r="AB194">
            <v>15</v>
          </cell>
          <cell r="AC194">
            <v>3</v>
          </cell>
          <cell r="AD194">
            <v>1</v>
          </cell>
          <cell r="AE194">
            <v>28</v>
          </cell>
          <cell r="AF194">
            <v>7</v>
          </cell>
          <cell r="AG194" t="str">
            <v/>
          </cell>
          <cell r="AH194" t="str">
            <v/>
          </cell>
          <cell r="AI194" t="str">
            <v/>
          </cell>
          <cell r="AJ194">
            <v>6</v>
          </cell>
          <cell r="AK194">
            <v>123</v>
          </cell>
          <cell r="AL194">
            <v>17</v>
          </cell>
          <cell r="AM194">
            <v>14</v>
          </cell>
          <cell r="AN194">
            <v>256</v>
          </cell>
          <cell r="AO194">
            <v>38</v>
          </cell>
          <cell r="AP194">
            <v>18.285714285714285</v>
          </cell>
          <cell r="AQ194">
            <v>2.7142857142857144</v>
          </cell>
          <cell r="AR194">
            <v>0</v>
          </cell>
          <cell r="AS194">
            <v>1</v>
          </cell>
          <cell r="AT194">
            <v>1</v>
          </cell>
        </row>
        <row r="195">
          <cell r="A195" t="str">
            <v>A4413</v>
          </cell>
          <cell r="B195" t="str">
            <v>KUSTI ANA</v>
          </cell>
          <cell r="C195">
            <v>18</v>
          </cell>
          <cell r="D195">
            <v>387</v>
          </cell>
          <cell r="E195">
            <v>78</v>
          </cell>
          <cell r="F195">
            <v>17</v>
          </cell>
          <cell r="G195">
            <v>444</v>
          </cell>
          <cell r="H195">
            <v>53</v>
          </cell>
          <cell r="I195">
            <v>16</v>
          </cell>
          <cell r="J195">
            <v>414</v>
          </cell>
          <cell r="K195">
            <v>70</v>
          </cell>
          <cell r="L195">
            <v>19</v>
          </cell>
          <cell r="M195">
            <v>522</v>
          </cell>
          <cell r="N195">
            <v>71</v>
          </cell>
          <cell r="O195">
            <v>11</v>
          </cell>
          <cell r="P195">
            <v>264</v>
          </cell>
          <cell r="Q195">
            <v>42</v>
          </cell>
          <cell r="R195">
            <v>21</v>
          </cell>
          <cell r="S195">
            <v>485</v>
          </cell>
          <cell r="T195">
            <v>83</v>
          </cell>
          <cell r="U195">
            <v>19</v>
          </cell>
          <cell r="V195">
            <v>394</v>
          </cell>
          <cell r="W195">
            <v>80</v>
          </cell>
          <cell r="X195">
            <v>15</v>
          </cell>
          <cell r="Y195">
            <v>309</v>
          </cell>
          <cell r="Z195">
            <v>54</v>
          </cell>
          <cell r="AA195">
            <v>21</v>
          </cell>
          <cell r="AB195">
            <v>520</v>
          </cell>
          <cell r="AC195">
            <v>84</v>
          </cell>
          <cell r="AD195">
            <v>18</v>
          </cell>
          <cell r="AE195">
            <v>473</v>
          </cell>
          <cell r="AF195">
            <v>55</v>
          </cell>
          <cell r="AG195">
            <v>18</v>
          </cell>
          <cell r="AH195">
            <v>452</v>
          </cell>
          <cell r="AI195">
            <v>63</v>
          </cell>
          <cell r="AJ195">
            <v>16</v>
          </cell>
          <cell r="AK195">
            <v>376</v>
          </cell>
          <cell r="AL195">
            <v>71</v>
          </cell>
          <cell r="AM195">
            <v>209</v>
          </cell>
          <cell r="AN195">
            <v>5040</v>
          </cell>
          <cell r="AO195">
            <v>804</v>
          </cell>
          <cell r="AP195">
            <v>24.114832535885167</v>
          </cell>
          <cell r="AQ195">
            <v>3.8468899521531101</v>
          </cell>
          <cell r="AR195">
            <v>1</v>
          </cell>
          <cell r="AS195">
            <v>2</v>
          </cell>
          <cell r="AT195">
            <v>2</v>
          </cell>
        </row>
        <row r="196">
          <cell r="A196" t="str">
            <v>A4414</v>
          </cell>
          <cell r="B196" t="str">
            <v>DHIEMAS PRIYAGUNG MANALU</v>
          </cell>
          <cell r="C196">
            <v>18</v>
          </cell>
          <cell r="D196">
            <v>473</v>
          </cell>
          <cell r="E196">
            <v>102</v>
          </cell>
          <cell r="F196">
            <v>20</v>
          </cell>
          <cell r="G196">
            <v>469</v>
          </cell>
          <cell r="H196">
            <v>93</v>
          </cell>
          <cell r="I196">
            <v>16</v>
          </cell>
          <cell r="J196">
            <v>395</v>
          </cell>
          <cell r="K196">
            <v>77</v>
          </cell>
          <cell r="L196">
            <v>15</v>
          </cell>
          <cell r="M196">
            <v>385</v>
          </cell>
          <cell r="N196">
            <v>67</v>
          </cell>
          <cell r="O196">
            <v>15</v>
          </cell>
          <cell r="P196">
            <v>351</v>
          </cell>
          <cell r="Q196">
            <v>66</v>
          </cell>
          <cell r="R196">
            <v>7</v>
          </cell>
          <cell r="S196">
            <v>166</v>
          </cell>
          <cell r="T196">
            <v>26</v>
          </cell>
          <cell r="U196">
            <v>4</v>
          </cell>
          <cell r="V196">
            <v>79</v>
          </cell>
          <cell r="W196">
            <v>23</v>
          </cell>
          <cell r="X196">
            <v>15</v>
          </cell>
          <cell r="Y196">
            <v>507</v>
          </cell>
          <cell r="Z196">
            <v>104</v>
          </cell>
          <cell r="AA196" t="str">
            <v/>
          </cell>
          <cell r="AB196">
            <v>0</v>
          </cell>
          <cell r="AC196">
            <v>6</v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>
            <v>110</v>
          </cell>
          <cell r="AN196">
            <v>2825</v>
          </cell>
          <cell r="AO196">
            <v>564</v>
          </cell>
          <cell r="AP196">
            <v>25.681818181818183</v>
          </cell>
          <cell r="AQ196">
            <v>5.127272727272727</v>
          </cell>
          <cell r="AR196">
            <v>1</v>
          </cell>
          <cell r="AS196">
            <v>3</v>
          </cell>
          <cell r="AT196">
            <v>3</v>
          </cell>
        </row>
        <row r="197">
          <cell r="A197" t="str">
            <v>A4415</v>
          </cell>
          <cell r="B197" t="str">
            <v>VENI RAHMAN</v>
          </cell>
          <cell r="C197">
            <v>5</v>
          </cell>
          <cell r="D197">
            <v>93</v>
          </cell>
          <cell r="E197">
            <v>19</v>
          </cell>
          <cell r="F197">
            <v>10</v>
          </cell>
          <cell r="G197">
            <v>232</v>
          </cell>
          <cell r="H197">
            <v>27</v>
          </cell>
          <cell r="I197">
            <v>15</v>
          </cell>
          <cell r="J197">
            <v>393</v>
          </cell>
          <cell r="K197">
            <v>78</v>
          </cell>
          <cell r="L197">
            <v>16</v>
          </cell>
          <cell r="M197">
            <v>385</v>
          </cell>
          <cell r="N197">
            <v>58</v>
          </cell>
          <cell r="O197">
            <v>15</v>
          </cell>
          <cell r="P197">
            <v>345</v>
          </cell>
          <cell r="Q197">
            <v>62</v>
          </cell>
          <cell r="R197">
            <v>17</v>
          </cell>
          <cell r="S197">
            <v>527</v>
          </cell>
          <cell r="T197">
            <v>108</v>
          </cell>
          <cell r="U197">
            <v>15</v>
          </cell>
          <cell r="V197">
            <v>448</v>
          </cell>
          <cell r="W197">
            <v>86</v>
          </cell>
          <cell r="X197">
            <v>2</v>
          </cell>
          <cell r="Y197">
            <v>48</v>
          </cell>
          <cell r="Z197">
            <v>6</v>
          </cell>
          <cell r="AA197">
            <v>12</v>
          </cell>
          <cell r="AB197">
            <v>372</v>
          </cell>
          <cell r="AC197">
            <v>78</v>
          </cell>
          <cell r="AD197">
            <v>1</v>
          </cell>
          <cell r="AE197">
            <v>17</v>
          </cell>
          <cell r="AF197">
            <v>4</v>
          </cell>
          <cell r="AG197" t="str">
            <v/>
          </cell>
          <cell r="AH197" t="str">
            <v/>
          </cell>
          <cell r="AI197" t="str">
            <v/>
          </cell>
          <cell r="AJ197">
            <v>15</v>
          </cell>
          <cell r="AK197">
            <v>399</v>
          </cell>
          <cell r="AL197">
            <v>75</v>
          </cell>
          <cell r="AM197">
            <v>123</v>
          </cell>
          <cell r="AN197">
            <v>3259</v>
          </cell>
          <cell r="AO197">
            <v>601</v>
          </cell>
          <cell r="AP197">
            <v>26.495934959349594</v>
          </cell>
          <cell r="AQ197">
            <v>4.8861788617886175</v>
          </cell>
          <cell r="AR197">
            <v>2</v>
          </cell>
          <cell r="AS197">
            <v>3</v>
          </cell>
          <cell r="AT197">
            <v>3</v>
          </cell>
        </row>
        <row r="198">
          <cell r="A198" t="str">
            <v>A4480</v>
          </cell>
          <cell r="B198" t="str">
            <v>MALINDA APRILIANI P</v>
          </cell>
          <cell r="C198">
            <v>21</v>
          </cell>
          <cell r="D198">
            <v>430</v>
          </cell>
          <cell r="E198">
            <v>97</v>
          </cell>
          <cell r="F198">
            <v>21</v>
          </cell>
          <cell r="G198">
            <v>491</v>
          </cell>
          <cell r="H198">
            <v>67</v>
          </cell>
          <cell r="I198">
            <v>19</v>
          </cell>
          <cell r="J198">
            <v>440</v>
          </cell>
          <cell r="K198">
            <v>70</v>
          </cell>
          <cell r="L198">
            <v>16</v>
          </cell>
          <cell r="M198">
            <v>498</v>
          </cell>
          <cell r="N198">
            <v>70</v>
          </cell>
          <cell r="O198">
            <v>17</v>
          </cell>
          <cell r="P198">
            <v>473</v>
          </cell>
          <cell r="Q198">
            <v>91</v>
          </cell>
          <cell r="R198">
            <v>20</v>
          </cell>
          <cell r="S198">
            <v>615</v>
          </cell>
          <cell r="T198">
            <v>105</v>
          </cell>
          <cell r="U198">
            <v>11</v>
          </cell>
          <cell r="V198">
            <v>298</v>
          </cell>
          <cell r="W198">
            <v>65</v>
          </cell>
          <cell r="X198">
            <v>15</v>
          </cell>
          <cell r="Y198">
            <v>509</v>
          </cell>
          <cell r="Z198">
            <v>78</v>
          </cell>
          <cell r="AA198">
            <v>6</v>
          </cell>
          <cell r="AB198">
            <v>190</v>
          </cell>
          <cell r="AC198">
            <v>37</v>
          </cell>
          <cell r="AD198">
            <v>1</v>
          </cell>
          <cell r="AE198">
            <v>20</v>
          </cell>
          <cell r="AF198">
            <v>2</v>
          </cell>
          <cell r="AG198">
            <v>17</v>
          </cell>
          <cell r="AH198">
            <v>432</v>
          </cell>
          <cell r="AI198">
            <v>74</v>
          </cell>
          <cell r="AJ198">
            <v>1</v>
          </cell>
          <cell r="AK198">
            <v>19</v>
          </cell>
          <cell r="AL198">
            <v>2</v>
          </cell>
          <cell r="AM198">
            <v>165</v>
          </cell>
          <cell r="AN198">
            <v>4415</v>
          </cell>
          <cell r="AO198">
            <v>758</v>
          </cell>
          <cell r="AP198">
            <v>26.757575757575758</v>
          </cell>
          <cell r="AQ198">
            <v>4.5939393939393938</v>
          </cell>
          <cell r="AR198">
            <v>2</v>
          </cell>
          <cell r="AS198">
            <v>3</v>
          </cell>
          <cell r="AT198">
            <v>3</v>
          </cell>
        </row>
        <row r="199">
          <cell r="A199" t="str">
            <v>A4478</v>
          </cell>
          <cell r="B199" t="str">
            <v>DWI MUSTIKA WATI</v>
          </cell>
          <cell r="C199">
            <v>25</v>
          </cell>
          <cell r="D199">
            <v>539</v>
          </cell>
          <cell r="E199">
            <v>93</v>
          </cell>
          <cell r="F199">
            <v>13</v>
          </cell>
          <cell r="G199">
            <v>281</v>
          </cell>
          <cell r="H199">
            <v>32</v>
          </cell>
          <cell r="I199">
            <v>7</v>
          </cell>
          <cell r="J199">
            <v>175</v>
          </cell>
          <cell r="K199">
            <v>30</v>
          </cell>
          <cell r="L199">
            <v>15</v>
          </cell>
          <cell r="M199">
            <v>402</v>
          </cell>
          <cell r="N199">
            <v>54</v>
          </cell>
          <cell r="O199">
            <v>15</v>
          </cell>
          <cell r="P199">
            <v>336</v>
          </cell>
          <cell r="Q199">
            <v>58</v>
          </cell>
          <cell r="R199">
            <v>16</v>
          </cell>
          <cell r="S199">
            <v>369</v>
          </cell>
          <cell r="T199">
            <v>67</v>
          </cell>
          <cell r="U199">
            <v>15</v>
          </cell>
          <cell r="V199">
            <v>317</v>
          </cell>
          <cell r="W199">
            <v>58</v>
          </cell>
          <cell r="X199">
            <v>9</v>
          </cell>
          <cell r="Y199">
            <v>214</v>
          </cell>
          <cell r="Z199">
            <v>38</v>
          </cell>
          <cell r="AA199">
            <v>1</v>
          </cell>
          <cell r="AB199">
            <v>15</v>
          </cell>
          <cell r="AC199">
            <v>4</v>
          </cell>
          <cell r="AD199">
            <v>17</v>
          </cell>
          <cell r="AE199">
            <v>443</v>
          </cell>
          <cell r="AF199">
            <v>84</v>
          </cell>
          <cell r="AG199">
            <v>19</v>
          </cell>
          <cell r="AH199">
            <v>428</v>
          </cell>
          <cell r="AI199">
            <v>73</v>
          </cell>
          <cell r="AJ199">
            <v>16</v>
          </cell>
          <cell r="AK199">
            <v>332</v>
          </cell>
          <cell r="AL199">
            <v>58</v>
          </cell>
          <cell r="AM199">
            <v>168</v>
          </cell>
          <cell r="AN199">
            <v>3851</v>
          </cell>
          <cell r="AO199">
            <v>649</v>
          </cell>
          <cell r="AP199">
            <v>22.922619047619047</v>
          </cell>
          <cell r="AQ199">
            <v>3.8630952380952381</v>
          </cell>
          <cell r="AR199">
            <v>1</v>
          </cell>
          <cell r="AS199">
            <v>2</v>
          </cell>
          <cell r="AT199">
            <v>2</v>
          </cell>
        </row>
        <row r="200">
          <cell r="A200" t="str">
            <v>A0611</v>
          </cell>
          <cell r="B200" t="str">
            <v>PATWA JIWANI BOYE</v>
          </cell>
          <cell r="C200">
            <v>14</v>
          </cell>
          <cell r="D200">
            <v>230</v>
          </cell>
          <cell r="E200">
            <v>31</v>
          </cell>
          <cell r="F200">
            <v>10</v>
          </cell>
          <cell r="G200">
            <v>240</v>
          </cell>
          <cell r="H200">
            <v>24</v>
          </cell>
          <cell r="I200">
            <v>7</v>
          </cell>
          <cell r="J200">
            <v>162</v>
          </cell>
          <cell r="K200">
            <v>18</v>
          </cell>
          <cell r="L200">
            <v>17</v>
          </cell>
          <cell r="M200">
            <v>375</v>
          </cell>
          <cell r="N200">
            <v>59</v>
          </cell>
          <cell r="O200">
            <v>15</v>
          </cell>
          <cell r="P200">
            <v>335</v>
          </cell>
          <cell r="Q200">
            <v>57</v>
          </cell>
          <cell r="R200">
            <v>18</v>
          </cell>
          <cell r="S200">
            <v>439</v>
          </cell>
          <cell r="T200">
            <v>71</v>
          </cell>
          <cell r="U200">
            <v>10</v>
          </cell>
          <cell r="V200">
            <v>159</v>
          </cell>
          <cell r="W200">
            <v>34</v>
          </cell>
          <cell r="X200">
            <v>8</v>
          </cell>
          <cell r="Y200">
            <v>198</v>
          </cell>
          <cell r="Z200">
            <v>32</v>
          </cell>
          <cell r="AA200">
            <v>19</v>
          </cell>
          <cell r="AB200">
            <v>416</v>
          </cell>
          <cell r="AC200">
            <v>82</v>
          </cell>
          <cell r="AD200">
            <v>16</v>
          </cell>
          <cell r="AE200">
            <v>381</v>
          </cell>
          <cell r="AF200">
            <v>60</v>
          </cell>
          <cell r="AG200">
            <v>16</v>
          </cell>
          <cell r="AH200">
            <v>384</v>
          </cell>
          <cell r="AI200">
            <v>55</v>
          </cell>
          <cell r="AJ200">
            <v>20</v>
          </cell>
          <cell r="AK200">
            <v>522</v>
          </cell>
          <cell r="AL200">
            <v>80</v>
          </cell>
          <cell r="AM200">
            <v>170</v>
          </cell>
          <cell r="AN200">
            <v>3841</v>
          </cell>
          <cell r="AO200">
            <v>603</v>
          </cell>
          <cell r="AP200">
            <v>22.594117647058823</v>
          </cell>
          <cell r="AQ200">
            <v>3.5470588235294116</v>
          </cell>
          <cell r="AR200">
            <v>1</v>
          </cell>
          <cell r="AS200">
            <v>2</v>
          </cell>
          <cell r="AT200">
            <v>2</v>
          </cell>
        </row>
        <row r="201">
          <cell r="A201" t="str">
            <v>A0612</v>
          </cell>
          <cell r="B201" t="str">
            <v>BRITTA SEVIRA</v>
          </cell>
          <cell r="C201">
            <v>3</v>
          </cell>
          <cell r="D201">
            <v>71</v>
          </cell>
          <cell r="E201">
            <v>21</v>
          </cell>
          <cell r="F201">
            <v>14</v>
          </cell>
          <cell r="G201">
            <v>317</v>
          </cell>
          <cell r="H201">
            <v>55</v>
          </cell>
          <cell r="I201">
            <v>16</v>
          </cell>
          <cell r="J201">
            <v>389</v>
          </cell>
          <cell r="K201">
            <v>64</v>
          </cell>
          <cell r="L201">
            <v>20</v>
          </cell>
          <cell r="M201">
            <v>544</v>
          </cell>
          <cell r="N201">
            <v>102</v>
          </cell>
          <cell r="O201">
            <v>9</v>
          </cell>
          <cell r="P201">
            <v>196</v>
          </cell>
          <cell r="Q201">
            <v>39</v>
          </cell>
          <cell r="R201">
            <v>16</v>
          </cell>
          <cell r="S201">
            <v>398</v>
          </cell>
          <cell r="T201">
            <v>56</v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  <cell r="Z201" t="str">
            <v/>
          </cell>
          <cell r="AA201">
            <v>1</v>
          </cell>
          <cell r="AB201">
            <v>16</v>
          </cell>
          <cell r="AC201">
            <v>3</v>
          </cell>
          <cell r="AD201" t="str">
            <v/>
          </cell>
          <cell r="AE201" t="str">
            <v/>
          </cell>
          <cell r="AF201" t="str">
            <v/>
          </cell>
          <cell r="AG201" t="str">
            <v/>
          </cell>
          <cell r="AH201" t="str">
            <v/>
          </cell>
          <cell r="AI201" t="str">
            <v/>
          </cell>
          <cell r="AJ201" t="str">
            <v/>
          </cell>
          <cell r="AK201" t="str">
            <v/>
          </cell>
          <cell r="AL201" t="str">
            <v/>
          </cell>
          <cell r="AM201">
            <v>79</v>
          </cell>
          <cell r="AN201">
            <v>1931</v>
          </cell>
          <cell r="AO201">
            <v>340</v>
          </cell>
          <cell r="AP201">
            <v>24.443037974683545</v>
          </cell>
          <cell r="AQ201">
            <v>4.3037974683544302</v>
          </cell>
          <cell r="AR201">
            <v>1</v>
          </cell>
          <cell r="AS201">
            <v>2</v>
          </cell>
          <cell r="AT201">
            <v>2</v>
          </cell>
        </row>
        <row r="202">
          <cell r="A202" t="str">
            <v>A4481</v>
          </cell>
          <cell r="B202" t="str">
            <v>SYAHRUL NIZAM SUPARNO</v>
          </cell>
          <cell r="C202">
            <v>3</v>
          </cell>
          <cell r="D202">
            <v>77</v>
          </cell>
          <cell r="E202">
            <v>6</v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  <cell r="Z202" t="str">
            <v/>
          </cell>
          <cell r="AA202" t="str">
            <v/>
          </cell>
          <cell r="AB202" t="str">
            <v/>
          </cell>
          <cell r="AC202" t="str">
            <v/>
          </cell>
          <cell r="AD202" t="str">
            <v/>
          </cell>
          <cell r="AE202" t="str">
            <v/>
          </cell>
          <cell r="AF202" t="str">
            <v/>
          </cell>
          <cell r="AG202" t="str">
            <v/>
          </cell>
          <cell r="AH202" t="str">
            <v/>
          </cell>
          <cell r="AI202" t="str">
            <v/>
          </cell>
          <cell r="AJ202" t="str">
            <v/>
          </cell>
          <cell r="AK202" t="str">
            <v/>
          </cell>
          <cell r="AL202" t="str">
            <v/>
          </cell>
          <cell r="AM202">
            <v>3</v>
          </cell>
          <cell r="AN202">
            <v>77</v>
          </cell>
          <cell r="AO202">
            <v>6</v>
          </cell>
          <cell r="AP202">
            <v>25.666666666666668</v>
          </cell>
          <cell r="AQ202">
            <v>2</v>
          </cell>
          <cell r="AR202">
            <v>1</v>
          </cell>
          <cell r="AS202">
            <v>1</v>
          </cell>
          <cell r="AT202">
            <v>1</v>
          </cell>
        </row>
        <row r="203">
          <cell r="A203" t="str">
            <v>A4479</v>
          </cell>
          <cell r="B203" t="str">
            <v>KRISTINA BATU ALLO</v>
          </cell>
          <cell r="C203">
            <v>3</v>
          </cell>
          <cell r="D203">
            <v>80</v>
          </cell>
          <cell r="E203">
            <v>13</v>
          </cell>
          <cell r="F203">
            <v>18</v>
          </cell>
          <cell r="G203">
            <v>463</v>
          </cell>
          <cell r="H203">
            <v>67</v>
          </cell>
          <cell r="I203">
            <v>8</v>
          </cell>
          <cell r="J203">
            <v>251</v>
          </cell>
          <cell r="K203">
            <v>52</v>
          </cell>
          <cell r="L203">
            <v>8</v>
          </cell>
          <cell r="M203">
            <v>219</v>
          </cell>
          <cell r="N203">
            <v>30</v>
          </cell>
          <cell r="O203">
            <v>15</v>
          </cell>
          <cell r="P203">
            <v>419</v>
          </cell>
          <cell r="Q203">
            <v>79</v>
          </cell>
          <cell r="R203">
            <v>7</v>
          </cell>
          <cell r="S203">
            <v>196</v>
          </cell>
          <cell r="T203">
            <v>32</v>
          </cell>
          <cell r="U203">
            <v>17</v>
          </cell>
          <cell r="V203">
            <v>361</v>
          </cell>
          <cell r="W203">
            <v>65</v>
          </cell>
          <cell r="X203">
            <v>15</v>
          </cell>
          <cell r="Y203">
            <v>532</v>
          </cell>
          <cell r="Z203">
            <v>98</v>
          </cell>
          <cell r="AA203">
            <v>17</v>
          </cell>
          <cell r="AB203">
            <v>453</v>
          </cell>
          <cell r="AC203">
            <v>84</v>
          </cell>
          <cell r="AD203">
            <v>2</v>
          </cell>
          <cell r="AE203">
            <v>60</v>
          </cell>
          <cell r="AF203">
            <v>12</v>
          </cell>
          <cell r="AG203" t="str">
            <v/>
          </cell>
          <cell r="AH203" t="str">
            <v/>
          </cell>
          <cell r="AI203" t="str">
            <v/>
          </cell>
          <cell r="AJ203" t="str">
            <v/>
          </cell>
          <cell r="AK203" t="str">
            <v/>
          </cell>
          <cell r="AL203" t="str">
            <v/>
          </cell>
          <cell r="AM203">
            <v>110</v>
          </cell>
          <cell r="AN203">
            <v>3034</v>
          </cell>
          <cell r="AO203">
            <v>532</v>
          </cell>
          <cell r="AP203">
            <v>27.581818181818182</v>
          </cell>
          <cell r="AQ203">
            <v>4.836363636363636</v>
          </cell>
          <cell r="AR203">
            <v>2</v>
          </cell>
          <cell r="AS203">
            <v>3</v>
          </cell>
          <cell r="AT203">
            <v>3</v>
          </cell>
        </row>
        <row r="204">
          <cell r="A204" t="str">
            <v>A4541</v>
          </cell>
          <cell r="B204" t="str">
            <v>RIKI RUNANDA</v>
          </cell>
          <cell r="C204">
            <v>1</v>
          </cell>
          <cell r="D204">
            <v>26</v>
          </cell>
          <cell r="E204">
            <v>4</v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  <cell r="Z204" t="str">
            <v/>
          </cell>
          <cell r="AA204" t="str">
            <v/>
          </cell>
          <cell r="AB204" t="str">
            <v/>
          </cell>
          <cell r="AC204" t="str">
            <v/>
          </cell>
          <cell r="AD204" t="str">
            <v/>
          </cell>
          <cell r="AE204" t="str">
            <v/>
          </cell>
          <cell r="AF204" t="str">
            <v/>
          </cell>
          <cell r="AG204" t="str">
            <v/>
          </cell>
          <cell r="AH204" t="str">
            <v/>
          </cell>
          <cell r="AI204" t="str">
            <v/>
          </cell>
          <cell r="AJ204" t="str">
            <v/>
          </cell>
          <cell r="AK204" t="str">
            <v/>
          </cell>
          <cell r="AL204" t="str">
            <v/>
          </cell>
          <cell r="AM204">
            <v>1</v>
          </cell>
          <cell r="AN204">
            <v>26</v>
          </cell>
          <cell r="AO204">
            <v>4</v>
          </cell>
          <cell r="AP204">
            <v>26</v>
          </cell>
          <cell r="AQ204">
            <v>4</v>
          </cell>
          <cell r="AR204">
            <v>2</v>
          </cell>
          <cell r="AS204">
            <v>2</v>
          </cell>
          <cell r="AT204">
            <v>2</v>
          </cell>
        </row>
        <row r="205">
          <cell r="A205" t="str">
            <v>A4539</v>
          </cell>
          <cell r="B205" t="str">
            <v>ELVYNA DAMAYANTI SIHOMBING</v>
          </cell>
          <cell r="C205">
            <v>1</v>
          </cell>
          <cell r="D205">
            <v>17</v>
          </cell>
          <cell r="E205">
            <v>3</v>
          </cell>
          <cell r="F205">
            <v>5</v>
          </cell>
          <cell r="G205">
            <v>117</v>
          </cell>
          <cell r="H205">
            <v>12</v>
          </cell>
          <cell r="I205">
            <v>12</v>
          </cell>
          <cell r="J205">
            <v>280</v>
          </cell>
          <cell r="K205">
            <v>33</v>
          </cell>
          <cell r="L205">
            <v>7</v>
          </cell>
          <cell r="M205">
            <v>111</v>
          </cell>
          <cell r="N205">
            <v>15</v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V205" t="str">
            <v/>
          </cell>
          <cell r="W205" t="str">
            <v/>
          </cell>
          <cell r="X205" t="str">
            <v/>
          </cell>
          <cell r="Y205" t="str">
            <v/>
          </cell>
          <cell r="Z205" t="str">
            <v/>
          </cell>
          <cell r="AA205" t="str">
            <v/>
          </cell>
          <cell r="AB205" t="str">
            <v/>
          </cell>
          <cell r="AC205" t="str">
            <v/>
          </cell>
          <cell r="AD205" t="str">
            <v/>
          </cell>
          <cell r="AE205" t="str">
            <v/>
          </cell>
          <cell r="AF205" t="str">
            <v/>
          </cell>
          <cell r="AG205" t="str">
            <v/>
          </cell>
          <cell r="AH205" t="str">
            <v/>
          </cell>
          <cell r="AI205" t="str">
            <v/>
          </cell>
          <cell r="AJ205" t="str">
            <v/>
          </cell>
          <cell r="AK205" t="str">
            <v/>
          </cell>
          <cell r="AL205" t="str">
            <v/>
          </cell>
          <cell r="AM205">
            <v>25</v>
          </cell>
          <cell r="AN205">
            <v>525</v>
          </cell>
          <cell r="AO205">
            <v>63</v>
          </cell>
          <cell r="AP205">
            <v>21</v>
          </cell>
          <cell r="AQ205">
            <v>2.52</v>
          </cell>
          <cell r="AR205">
            <v>1</v>
          </cell>
          <cell r="AS205">
            <v>1</v>
          </cell>
          <cell r="AT205">
            <v>1</v>
          </cell>
        </row>
        <row r="206">
          <cell r="A206" t="str">
            <v>A4442</v>
          </cell>
          <cell r="B206" t="str">
            <v>RANI PUSPA ANJANI</v>
          </cell>
          <cell r="C206">
            <v>1</v>
          </cell>
          <cell r="D206">
            <v>20</v>
          </cell>
          <cell r="E206">
            <v>2</v>
          </cell>
          <cell r="F206">
            <v>3</v>
          </cell>
          <cell r="G206">
            <v>55</v>
          </cell>
          <cell r="H206">
            <v>4</v>
          </cell>
          <cell r="I206">
            <v>1</v>
          </cell>
          <cell r="J206">
            <v>18</v>
          </cell>
          <cell r="K206">
            <v>1</v>
          </cell>
          <cell r="L206">
            <v>6</v>
          </cell>
          <cell r="M206">
            <v>86</v>
          </cell>
          <cell r="N206">
            <v>8</v>
          </cell>
          <cell r="O206">
            <v>8</v>
          </cell>
          <cell r="P206">
            <v>133</v>
          </cell>
          <cell r="Q206">
            <v>27</v>
          </cell>
          <cell r="R206">
            <v>9</v>
          </cell>
          <cell r="S206">
            <v>178</v>
          </cell>
          <cell r="T206">
            <v>19</v>
          </cell>
          <cell r="U206">
            <v>9</v>
          </cell>
          <cell r="V206">
            <v>183</v>
          </cell>
          <cell r="W206">
            <v>41</v>
          </cell>
          <cell r="X206">
            <v>15</v>
          </cell>
          <cell r="Y206">
            <v>395</v>
          </cell>
          <cell r="Z206">
            <v>63</v>
          </cell>
          <cell r="AA206">
            <v>15</v>
          </cell>
          <cell r="AB206">
            <v>405</v>
          </cell>
          <cell r="AC206">
            <v>72</v>
          </cell>
          <cell r="AD206">
            <v>15</v>
          </cell>
          <cell r="AE206">
            <v>340</v>
          </cell>
          <cell r="AF206">
            <v>43</v>
          </cell>
          <cell r="AG206">
            <v>15</v>
          </cell>
          <cell r="AH206">
            <v>411</v>
          </cell>
          <cell r="AI206">
            <v>57</v>
          </cell>
          <cell r="AJ206">
            <v>19</v>
          </cell>
          <cell r="AK206">
            <v>347</v>
          </cell>
          <cell r="AL206">
            <v>57</v>
          </cell>
          <cell r="AM206">
            <v>116</v>
          </cell>
          <cell r="AN206">
            <v>2571</v>
          </cell>
          <cell r="AO206">
            <v>394</v>
          </cell>
          <cell r="AP206">
            <v>22.163793103448278</v>
          </cell>
          <cell r="AQ206">
            <v>3.396551724137931</v>
          </cell>
          <cell r="AR206">
            <v>1</v>
          </cell>
          <cell r="AS206">
            <v>2</v>
          </cell>
          <cell r="AT206">
            <v>2</v>
          </cell>
        </row>
        <row r="207">
          <cell r="A207" t="str">
            <v>A4508</v>
          </cell>
          <cell r="B207" t="str">
            <v>ARYN SILVIANA</v>
          </cell>
          <cell r="C207">
            <v>0</v>
          </cell>
          <cell r="D207">
            <v>0</v>
          </cell>
          <cell r="E207">
            <v>0</v>
          </cell>
          <cell r="F207">
            <v>5</v>
          </cell>
          <cell r="G207">
            <v>72</v>
          </cell>
          <cell r="H207">
            <v>11</v>
          </cell>
          <cell r="I207">
            <v>9</v>
          </cell>
          <cell r="J207">
            <v>153</v>
          </cell>
          <cell r="K207">
            <v>19</v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  <cell r="Z207" t="str">
            <v/>
          </cell>
          <cell r="AA207" t="str">
            <v/>
          </cell>
          <cell r="AB207" t="str">
            <v/>
          </cell>
          <cell r="AC207" t="str">
            <v/>
          </cell>
          <cell r="AD207" t="str">
            <v/>
          </cell>
          <cell r="AE207" t="str">
            <v/>
          </cell>
          <cell r="AF207" t="str">
            <v/>
          </cell>
          <cell r="AG207" t="str">
            <v/>
          </cell>
          <cell r="AH207" t="str">
            <v/>
          </cell>
          <cell r="AI207" t="str">
            <v/>
          </cell>
          <cell r="AJ207" t="str">
            <v/>
          </cell>
          <cell r="AK207" t="str">
            <v/>
          </cell>
          <cell r="AL207" t="str">
            <v/>
          </cell>
          <cell r="AM207">
            <v>14</v>
          </cell>
          <cell r="AN207">
            <v>225</v>
          </cell>
          <cell r="AO207">
            <v>30</v>
          </cell>
          <cell r="AP207">
            <v>16.071428571428573</v>
          </cell>
          <cell r="AQ207">
            <v>2.1428571428571428</v>
          </cell>
          <cell r="AR207">
            <v>0</v>
          </cell>
          <cell r="AS207">
            <v>1</v>
          </cell>
          <cell r="AT207">
            <v>1</v>
          </cell>
        </row>
        <row r="208">
          <cell r="A208" t="str">
            <v>A4509</v>
          </cell>
          <cell r="B208" t="str">
            <v>DINA LAYLLA FADDLY</v>
          </cell>
          <cell r="C208">
            <v>0</v>
          </cell>
          <cell r="D208">
            <v>0</v>
          </cell>
          <cell r="E208">
            <v>0</v>
          </cell>
          <cell r="F208">
            <v>12</v>
          </cell>
          <cell r="G208">
            <v>216</v>
          </cell>
          <cell r="H208">
            <v>32</v>
          </cell>
          <cell r="I208">
            <v>12</v>
          </cell>
          <cell r="J208">
            <v>207</v>
          </cell>
          <cell r="K208">
            <v>32</v>
          </cell>
          <cell r="L208">
            <v>2</v>
          </cell>
          <cell r="M208">
            <v>43</v>
          </cell>
          <cell r="N208">
            <v>8</v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  <cell r="Z208" t="str">
            <v/>
          </cell>
          <cell r="AA208" t="str">
            <v/>
          </cell>
          <cell r="AB208" t="str">
            <v/>
          </cell>
          <cell r="AC208" t="str">
            <v/>
          </cell>
          <cell r="AD208" t="str">
            <v/>
          </cell>
          <cell r="AE208" t="str">
            <v/>
          </cell>
          <cell r="AF208" t="str">
            <v/>
          </cell>
          <cell r="AG208" t="str">
            <v/>
          </cell>
          <cell r="AH208" t="str">
            <v/>
          </cell>
          <cell r="AI208" t="str">
            <v/>
          </cell>
          <cell r="AJ208" t="str">
            <v/>
          </cell>
          <cell r="AK208" t="str">
            <v/>
          </cell>
          <cell r="AL208" t="str">
            <v/>
          </cell>
          <cell r="AM208">
            <v>26</v>
          </cell>
          <cell r="AN208">
            <v>466</v>
          </cell>
          <cell r="AO208">
            <v>72</v>
          </cell>
          <cell r="AP208">
            <v>17.923076923076923</v>
          </cell>
          <cell r="AQ208">
            <v>2.7692307692307692</v>
          </cell>
          <cell r="AR208">
            <v>0</v>
          </cell>
          <cell r="AS208">
            <v>1</v>
          </cell>
          <cell r="AT208">
            <v>1</v>
          </cell>
        </row>
        <row r="209">
          <cell r="A209" t="str">
            <v>A4511</v>
          </cell>
          <cell r="B209" t="str">
            <v>M IQBAL FATHAKHAIRO</v>
          </cell>
          <cell r="C209">
            <v>0</v>
          </cell>
          <cell r="D209">
            <v>0</v>
          </cell>
          <cell r="E209">
            <v>0</v>
          </cell>
          <cell r="F209">
            <v>4</v>
          </cell>
          <cell r="G209">
            <v>78</v>
          </cell>
          <cell r="H209">
            <v>12</v>
          </cell>
          <cell r="I209">
            <v>15</v>
          </cell>
          <cell r="J209">
            <v>326</v>
          </cell>
          <cell r="K209">
            <v>52</v>
          </cell>
          <cell r="L209">
            <v>7</v>
          </cell>
          <cell r="M209">
            <v>141</v>
          </cell>
          <cell r="N209">
            <v>23</v>
          </cell>
          <cell r="O209" t="str">
            <v/>
          </cell>
          <cell r="P209" t="str">
            <v/>
          </cell>
          <cell r="Q209" t="str">
            <v/>
          </cell>
          <cell r="R209">
            <v>0</v>
          </cell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  <cell r="Z209" t="str">
            <v/>
          </cell>
          <cell r="AA209" t="str">
            <v/>
          </cell>
          <cell r="AB209" t="str">
            <v/>
          </cell>
          <cell r="AC209" t="str">
            <v/>
          </cell>
          <cell r="AD209" t="str">
            <v/>
          </cell>
          <cell r="AE209" t="str">
            <v/>
          </cell>
          <cell r="AF209" t="str">
            <v/>
          </cell>
          <cell r="AG209" t="str">
            <v/>
          </cell>
          <cell r="AH209" t="str">
            <v/>
          </cell>
          <cell r="AI209" t="str">
            <v/>
          </cell>
          <cell r="AJ209" t="str">
            <v/>
          </cell>
          <cell r="AK209" t="str">
            <v/>
          </cell>
          <cell r="AL209" t="str">
            <v/>
          </cell>
          <cell r="AM209">
            <v>26</v>
          </cell>
          <cell r="AN209">
            <v>545</v>
          </cell>
          <cell r="AO209">
            <v>87</v>
          </cell>
          <cell r="AP209">
            <v>20.96153846153846</v>
          </cell>
          <cell r="AQ209">
            <v>3.3461538461538463</v>
          </cell>
          <cell r="AR209">
            <v>1</v>
          </cell>
          <cell r="AS209">
            <v>2</v>
          </cell>
          <cell r="AT209">
            <v>2</v>
          </cell>
        </row>
        <row r="210">
          <cell r="A210" t="str">
            <v>A4538</v>
          </cell>
          <cell r="B210" t="str">
            <v>SILVIA SINURAT</v>
          </cell>
          <cell r="C210">
            <v>0</v>
          </cell>
          <cell r="D210">
            <v>0</v>
          </cell>
          <cell r="E210">
            <v>0</v>
          </cell>
          <cell r="F210">
            <v>9</v>
          </cell>
          <cell r="G210">
            <v>168</v>
          </cell>
          <cell r="H210">
            <v>19</v>
          </cell>
          <cell r="I210">
            <v>21</v>
          </cell>
          <cell r="J210">
            <v>535</v>
          </cell>
          <cell r="K210">
            <v>99</v>
          </cell>
          <cell r="L210">
            <v>19</v>
          </cell>
          <cell r="M210">
            <v>501</v>
          </cell>
          <cell r="N210">
            <v>66</v>
          </cell>
          <cell r="O210">
            <v>22</v>
          </cell>
          <cell r="P210">
            <v>566</v>
          </cell>
          <cell r="Q210">
            <v>101</v>
          </cell>
          <cell r="R210">
            <v>15</v>
          </cell>
          <cell r="S210">
            <v>425</v>
          </cell>
          <cell r="T210">
            <v>79</v>
          </cell>
          <cell r="U210">
            <v>19</v>
          </cell>
          <cell r="V210">
            <v>486</v>
          </cell>
          <cell r="W210">
            <v>94</v>
          </cell>
          <cell r="X210">
            <v>19</v>
          </cell>
          <cell r="Y210">
            <v>641</v>
          </cell>
          <cell r="Z210">
            <v>100</v>
          </cell>
          <cell r="AA210">
            <v>22</v>
          </cell>
          <cell r="AB210">
            <v>648</v>
          </cell>
          <cell r="AC210">
            <v>113</v>
          </cell>
          <cell r="AD210">
            <v>16</v>
          </cell>
          <cell r="AE210">
            <v>432</v>
          </cell>
          <cell r="AF210">
            <v>59</v>
          </cell>
          <cell r="AG210">
            <v>22</v>
          </cell>
          <cell r="AH210">
            <v>605</v>
          </cell>
          <cell r="AI210">
            <v>122</v>
          </cell>
          <cell r="AJ210">
            <v>20</v>
          </cell>
          <cell r="AK210">
            <v>448</v>
          </cell>
          <cell r="AL210">
            <v>69</v>
          </cell>
          <cell r="AM210">
            <v>204</v>
          </cell>
          <cell r="AN210">
            <v>5455</v>
          </cell>
          <cell r="AO210">
            <v>921</v>
          </cell>
          <cell r="AP210">
            <v>26.740196078431371</v>
          </cell>
          <cell r="AQ210">
            <v>4.5147058823529411</v>
          </cell>
          <cell r="AR210">
            <v>2</v>
          </cell>
          <cell r="AS210">
            <v>3</v>
          </cell>
          <cell r="AT210">
            <v>3</v>
          </cell>
        </row>
        <row r="211">
          <cell r="A211" t="str">
            <v>A4545</v>
          </cell>
          <cell r="B211" t="str">
            <v>ITA YULIANA</v>
          </cell>
          <cell r="C211">
            <v>0</v>
          </cell>
          <cell r="D211">
            <v>0</v>
          </cell>
          <cell r="E211">
            <v>0</v>
          </cell>
          <cell r="F211">
            <v>3</v>
          </cell>
          <cell r="G211">
            <v>56</v>
          </cell>
          <cell r="H211">
            <v>3</v>
          </cell>
          <cell r="I211">
            <v>3</v>
          </cell>
          <cell r="J211">
            <v>61</v>
          </cell>
          <cell r="K211">
            <v>13</v>
          </cell>
          <cell r="L211">
            <v>3</v>
          </cell>
          <cell r="M211">
            <v>81</v>
          </cell>
          <cell r="N211">
            <v>4</v>
          </cell>
          <cell r="O211">
            <v>5</v>
          </cell>
          <cell r="P211">
            <v>137</v>
          </cell>
          <cell r="Q211">
            <v>15</v>
          </cell>
          <cell r="R211">
            <v>17</v>
          </cell>
          <cell r="S211">
            <v>342</v>
          </cell>
          <cell r="T211">
            <v>49</v>
          </cell>
          <cell r="U211">
            <v>12</v>
          </cell>
          <cell r="V211">
            <v>234</v>
          </cell>
          <cell r="W211">
            <v>48</v>
          </cell>
          <cell r="X211">
            <v>3</v>
          </cell>
          <cell r="Y211">
            <v>63</v>
          </cell>
          <cell r="Z211">
            <v>7</v>
          </cell>
          <cell r="AA211">
            <v>17</v>
          </cell>
          <cell r="AB211">
            <v>371</v>
          </cell>
          <cell r="AC211">
            <v>63</v>
          </cell>
          <cell r="AD211">
            <v>20</v>
          </cell>
          <cell r="AE211">
            <v>464</v>
          </cell>
          <cell r="AF211">
            <v>81</v>
          </cell>
          <cell r="AG211">
            <v>11</v>
          </cell>
          <cell r="AH211">
            <v>231</v>
          </cell>
          <cell r="AI211">
            <v>40</v>
          </cell>
          <cell r="AJ211">
            <v>19</v>
          </cell>
          <cell r="AK211">
            <v>484</v>
          </cell>
          <cell r="AL211">
            <v>82</v>
          </cell>
          <cell r="AM211">
            <v>113</v>
          </cell>
          <cell r="AN211">
            <v>2524</v>
          </cell>
          <cell r="AO211">
            <v>405</v>
          </cell>
          <cell r="AP211">
            <v>22.336283185840706</v>
          </cell>
          <cell r="AQ211">
            <v>3.584070796460177</v>
          </cell>
          <cell r="AR211">
            <v>1</v>
          </cell>
          <cell r="AS211">
            <v>2</v>
          </cell>
          <cell r="AT211">
            <v>2</v>
          </cell>
        </row>
        <row r="212">
          <cell r="A212" t="str">
            <v>A4546</v>
          </cell>
          <cell r="B212" t="str">
            <v>MUHAMMAD IHSAN SHA BANA</v>
          </cell>
          <cell r="C212">
            <v>0</v>
          </cell>
          <cell r="D212">
            <v>0</v>
          </cell>
          <cell r="E212">
            <v>0</v>
          </cell>
          <cell r="F212">
            <v>5</v>
          </cell>
          <cell r="G212">
            <v>102</v>
          </cell>
          <cell r="H212">
            <v>6</v>
          </cell>
          <cell r="I212">
            <v>0</v>
          </cell>
          <cell r="J212">
            <v>0</v>
          </cell>
          <cell r="K212">
            <v>0</v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  <cell r="Z212" t="str">
            <v/>
          </cell>
          <cell r="AA212" t="str">
            <v/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>
            <v>5</v>
          </cell>
          <cell r="AN212">
            <v>102</v>
          </cell>
          <cell r="AO212">
            <v>6</v>
          </cell>
          <cell r="AP212">
            <v>20.399999999999999</v>
          </cell>
          <cell r="AQ212">
            <v>1.2</v>
          </cell>
          <cell r="AR212">
            <v>1</v>
          </cell>
          <cell r="AS212">
            <v>0</v>
          </cell>
          <cell r="AT212">
            <v>0</v>
          </cell>
        </row>
        <row r="213">
          <cell r="A213" t="str">
            <v>A4609</v>
          </cell>
          <cell r="B213" t="str">
            <v>DIEGA RAHASINATRA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4</v>
          </cell>
          <cell r="J213">
            <v>86</v>
          </cell>
          <cell r="K213">
            <v>6</v>
          </cell>
          <cell r="L213">
            <v>13</v>
          </cell>
          <cell r="M213">
            <v>341</v>
          </cell>
          <cell r="N213">
            <v>45</v>
          </cell>
          <cell r="O213">
            <v>16</v>
          </cell>
          <cell r="P213">
            <v>448</v>
          </cell>
          <cell r="Q213">
            <v>74</v>
          </cell>
          <cell r="R213">
            <v>22</v>
          </cell>
          <cell r="S213">
            <v>721</v>
          </cell>
          <cell r="T213">
            <v>115</v>
          </cell>
          <cell r="U213">
            <v>16</v>
          </cell>
          <cell r="V213">
            <v>499</v>
          </cell>
          <cell r="W213">
            <v>78</v>
          </cell>
          <cell r="X213">
            <v>19</v>
          </cell>
          <cell r="Y213">
            <v>726</v>
          </cell>
          <cell r="Z213">
            <v>104</v>
          </cell>
          <cell r="AA213">
            <v>24</v>
          </cell>
          <cell r="AB213">
            <v>786</v>
          </cell>
          <cell r="AC213">
            <v>158</v>
          </cell>
          <cell r="AD213">
            <v>20</v>
          </cell>
          <cell r="AE213">
            <v>505</v>
          </cell>
          <cell r="AF213">
            <v>91</v>
          </cell>
          <cell r="AG213">
            <v>21</v>
          </cell>
          <cell r="AH213">
            <v>542</v>
          </cell>
          <cell r="AI213">
            <v>107</v>
          </cell>
          <cell r="AJ213">
            <v>18</v>
          </cell>
          <cell r="AK213">
            <v>447</v>
          </cell>
          <cell r="AL213">
            <v>79</v>
          </cell>
          <cell r="AM213">
            <v>173</v>
          </cell>
          <cell r="AN213">
            <v>5101</v>
          </cell>
          <cell r="AO213">
            <v>857</v>
          </cell>
          <cell r="AP213">
            <v>29.485549132947977</v>
          </cell>
          <cell r="AQ213">
            <v>4.9537572254335256</v>
          </cell>
          <cell r="AR213">
            <v>2</v>
          </cell>
          <cell r="AS213">
            <v>3</v>
          </cell>
          <cell r="AT213">
            <v>3</v>
          </cell>
        </row>
        <row r="214">
          <cell r="A214" t="str">
            <v>A0739</v>
          </cell>
          <cell r="B214" t="str">
            <v>ASYA IDHA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14</v>
          </cell>
          <cell r="M214">
            <v>300</v>
          </cell>
          <cell r="N214">
            <v>46</v>
          </cell>
          <cell r="O214">
            <v>7</v>
          </cell>
          <cell r="P214">
            <v>130</v>
          </cell>
          <cell r="Q214">
            <v>16</v>
          </cell>
          <cell r="R214">
            <v>24</v>
          </cell>
          <cell r="S214">
            <v>646</v>
          </cell>
          <cell r="T214">
            <v>88</v>
          </cell>
          <cell r="U214">
            <v>21</v>
          </cell>
          <cell r="V214">
            <v>502</v>
          </cell>
          <cell r="W214">
            <v>93</v>
          </cell>
          <cell r="X214">
            <v>21</v>
          </cell>
          <cell r="Y214">
            <v>742</v>
          </cell>
          <cell r="Z214">
            <v>117</v>
          </cell>
          <cell r="AA214">
            <v>21</v>
          </cell>
          <cell r="AB214">
            <v>600</v>
          </cell>
          <cell r="AC214">
            <v>114</v>
          </cell>
          <cell r="AD214">
            <v>19</v>
          </cell>
          <cell r="AE214">
            <v>554</v>
          </cell>
          <cell r="AF214">
            <v>80</v>
          </cell>
          <cell r="AG214">
            <v>19</v>
          </cell>
          <cell r="AH214">
            <v>605</v>
          </cell>
          <cell r="AI214">
            <v>98</v>
          </cell>
          <cell r="AJ214">
            <v>17</v>
          </cell>
          <cell r="AK214">
            <v>524</v>
          </cell>
          <cell r="AL214">
            <v>91</v>
          </cell>
          <cell r="AM214">
            <v>163</v>
          </cell>
          <cell r="AN214">
            <v>4603</v>
          </cell>
          <cell r="AO214">
            <v>743</v>
          </cell>
          <cell r="AP214">
            <v>28.239263803680981</v>
          </cell>
          <cell r="AQ214">
            <v>4.5582822085889569</v>
          </cell>
          <cell r="AR214">
            <v>2</v>
          </cell>
          <cell r="AS214">
            <v>3</v>
          </cell>
          <cell r="AT214">
            <v>3</v>
          </cell>
        </row>
        <row r="215">
          <cell r="A215" t="str">
            <v>A4544</v>
          </cell>
          <cell r="B215" t="str">
            <v>TUNGGA ARYA PRADAPA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1</v>
          </cell>
          <cell r="M215">
            <v>18</v>
          </cell>
          <cell r="N215">
            <v>1</v>
          </cell>
          <cell r="O215" t="str">
            <v/>
          </cell>
          <cell r="P215" t="str">
            <v/>
          </cell>
          <cell r="Q215" t="str">
            <v/>
          </cell>
          <cell r="R215">
            <v>1</v>
          </cell>
          <cell r="S215">
            <v>14</v>
          </cell>
          <cell r="T215">
            <v>2</v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  <cell r="Z215" t="str">
            <v/>
          </cell>
          <cell r="AA215" t="str">
            <v/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>
            <v>2</v>
          </cell>
          <cell r="AN215">
            <v>32</v>
          </cell>
          <cell r="AO215">
            <v>3</v>
          </cell>
          <cell r="AP215">
            <v>16</v>
          </cell>
          <cell r="AQ215">
            <v>1.5</v>
          </cell>
          <cell r="AR215">
            <v>0</v>
          </cell>
          <cell r="AS215">
            <v>1</v>
          </cell>
          <cell r="AT215">
            <v>1</v>
          </cell>
        </row>
        <row r="216">
          <cell r="A216" t="str">
            <v>A4605</v>
          </cell>
          <cell r="B216" t="str">
            <v>MARSDHA PRAMAISELLA SINGAL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17</v>
          </cell>
          <cell r="M216">
            <v>374</v>
          </cell>
          <cell r="N216">
            <v>54</v>
          </cell>
          <cell r="O216">
            <v>14</v>
          </cell>
          <cell r="P216">
            <v>356</v>
          </cell>
          <cell r="Q216">
            <v>65</v>
          </cell>
          <cell r="R216">
            <v>11</v>
          </cell>
          <cell r="S216">
            <v>261</v>
          </cell>
          <cell r="T216">
            <v>38</v>
          </cell>
          <cell r="U216">
            <v>15</v>
          </cell>
          <cell r="V216">
            <v>298</v>
          </cell>
          <cell r="W216">
            <v>60</v>
          </cell>
          <cell r="X216">
            <v>16</v>
          </cell>
          <cell r="Y216">
            <v>508</v>
          </cell>
          <cell r="Z216">
            <v>83</v>
          </cell>
          <cell r="AA216">
            <v>16</v>
          </cell>
          <cell r="AB216">
            <v>428</v>
          </cell>
          <cell r="AC216">
            <v>81</v>
          </cell>
          <cell r="AD216">
            <v>8</v>
          </cell>
          <cell r="AE216">
            <v>150</v>
          </cell>
          <cell r="AF216">
            <v>29</v>
          </cell>
          <cell r="AG216">
            <v>15</v>
          </cell>
          <cell r="AH216">
            <v>313</v>
          </cell>
          <cell r="AI216">
            <v>59</v>
          </cell>
          <cell r="AJ216">
            <v>20</v>
          </cell>
          <cell r="AK216">
            <v>472</v>
          </cell>
          <cell r="AL216">
            <v>86</v>
          </cell>
          <cell r="AM216">
            <v>132</v>
          </cell>
          <cell r="AN216">
            <v>3160</v>
          </cell>
          <cell r="AO216">
            <v>555</v>
          </cell>
          <cell r="AP216">
            <v>23.939393939393938</v>
          </cell>
          <cell r="AQ216">
            <v>4.2045454545454541</v>
          </cell>
          <cell r="AR216">
            <v>1</v>
          </cell>
          <cell r="AS216">
            <v>2</v>
          </cell>
          <cell r="AT216">
            <v>2</v>
          </cell>
        </row>
        <row r="217">
          <cell r="A217" t="str">
            <v>A4606</v>
          </cell>
          <cell r="B217" t="str">
            <v>LAULURA MIARAOTSA MAULIDA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6</v>
          </cell>
          <cell r="M217">
            <v>111</v>
          </cell>
          <cell r="N217">
            <v>16</v>
          </cell>
          <cell r="O217">
            <v>6</v>
          </cell>
          <cell r="P217">
            <v>94</v>
          </cell>
          <cell r="Q217">
            <v>22</v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  <cell r="Z217" t="str">
            <v/>
          </cell>
          <cell r="AA217" t="str">
            <v/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>
            <v>12</v>
          </cell>
          <cell r="AN217">
            <v>205</v>
          </cell>
          <cell r="AO217">
            <v>38</v>
          </cell>
          <cell r="AP217">
            <v>17.083333333333332</v>
          </cell>
          <cell r="AQ217">
            <v>3.1666666666666665</v>
          </cell>
          <cell r="AR217">
            <v>0</v>
          </cell>
          <cell r="AS217">
            <v>2</v>
          </cell>
          <cell r="AT217">
            <v>2</v>
          </cell>
        </row>
        <row r="218">
          <cell r="A218" t="str">
            <v>A4607</v>
          </cell>
          <cell r="B218" t="str">
            <v>RAHMAT RAMADHAN MZ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4</v>
          </cell>
          <cell r="M218">
            <v>97</v>
          </cell>
          <cell r="N218">
            <v>3</v>
          </cell>
          <cell r="O218">
            <v>1</v>
          </cell>
          <cell r="P218">
            <v>22</v>
          </cell>
          <cell r="Q218">
            <v>4</v>
          </cell>
          <cell r="R218">
            <v>12</v>
          </cell>
          <cell r="S218">
            <v>230</v>
          </cell>
          <cell r="T218">
            <v>35</v>
          </cell>
          <cell r="U218">
            <v>5</v>
          </cell>
          <cell r="V218">
            <v>83</v>
          </cell>
          <cell r="W218">
            <v>20</v>
          </cell>
          <cell r="X218">
            <v>7</v>
          </cell>
          <cell r="Y218">
            <v>230</v>
          </cell>
          <cell r="Z218">
            <v>28</v>
          </cell>
          <cell r="AA218">
            <v>3</v>
          </cell>
          <cell r="AB218">
            <v>76</v>
          </cell>
          <cell r="AC218">
            <v>8</v>
          </cell>
          <cell r="AD218">
            <v>5</v>
          </cell>
          <cell r="AE218">
            <v>133</v>
          </cell>
          <cell r="AF218">
            <v>15</v>
          </cell>
          <cell r="AG218">
            <v>5</v>
          </cell>
          <cell r="AH218">
            <v>105</v>
          </cell>
          <cell r="AI218">
            <v>23</v>
          </cell>
          <cell r="AJ218">
            <v>7</v>
          </cell>
          <cell r="AK218">
            <v>148</v>
          </cell>
          <cell r="AL218">
            <v>18</v>
          </cell>
          <cell r="AM218">
            <v>49</v>
          </cell>
          <cell r="AN218">
            <v>1124</v>
          </cell>
          <cell r="AO218">
            <v>154</v>
          </cell>
          <cell r="AP218">
            <v>22.938775510204081</v>
          </cell>
          <cell r="AQ218">
            <v>3.1428571428571428</v>
          </cell>
          <cell r="AR218">
            <v>1</v>
          </cell>
          <cell r="AS218">
            <v>2</v>
          </cell>
          <cell r="AT218">
            <v>2</v>
          </cell>
        </row>
        <row r="219">
          <cell r="A219" t="str">
            <v>A4610</v>
          </cell>
          <cell r="B219" t="str">
            <v>PRAWIRA WAHYU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8</v>
          </cell>
          <cell r="M219">
            <v>192</v>
          </cell>
          <cell r="N219">
            <v>30</v>
          </cell>
          <cell r="O219">
            <v>3</v>
          </cell>
          <cell r="P219">
            <v>71</v>
          </cell>
          <cell r="Q219">
            <v>12</v>
          </cell>
          <cell r="R219">
            <v>9</v>
          </cell>
          <cell r="S219">
            <v>289</v>
          </cell>
          <cell r="T219">
            <v>49</v>
          </cell>
          <cell r="U219">
            <v>15</v>
          </cell>
          <cell r="V219">
            <v>435</v>
          </cell>
          <cell r="W219">
            <v>68</v>
          </cell>
          <cell r="X219">
            <v>3</v>
          </cell>
          <cell r="Y219">
            <v>114</v>
          </cell>
          <cell r="Z219">
            <v>15</v>
          </cell>
          <cell r="AA219">
            <v>10</v>
          </cell>
          <cell r="AB219">
            <v>327</v>
          </cell>
          <cell r="AC219">
            <v>64</v>
          </cell>
          <cell r="AD219">
            <v>6</v>
          </cell>
          <cell r="AE219">
            <v>159</v>
          </cell>
          <cell r="AF219">
            <v>38</v>
          </cell>
          <cell r="AG219">
            <v>0</v>
          </cell>
          <cell r="AH219" t="str">
            <v/>
          </cell>
          <cell r="AI219" t="str">
            <v/>
          </cell>
          <cell r="AJ219">
            <v>15</v>
          </cell>
          <cell r="AK219">
            <v>407</v>
          </cell>
          <cell r="AL219">
            <v>61</v>
          </cell>
          <cell r="AM219">
            <v>69</v>
          </cell>
          <cell r="AN219">
            <v>1994</v>
          </cell>
          <cell r="AO219">
            <v>337</v>
          </cell>
          <cell r="AP219">
            <v>28.89855072463768</v>
          </cell>
          <cell r="AQ219">
            <v>4.8840579710144931</v>
          </cell>
          <cell r="AR219">
            <v>2</v>
          </cell>
          <cell r="AS219">
            <v>3</v>
          </cell>
          <cell r="AT219">
            <v>3</v>
          </cell>
        </row>
        <row r="220">
          <cell r="A220" t="str">
            <v>A4614</v>
          </cell>
          <cell r="B220" t="str">
            <v>FELIX HABARY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3</v>
          </cell>
          <cell r="M220">
            <v>64</v>
          </cell>
          <cell r="N220">
            <v>3</v>
          </cell>
          <cell r="O220">
            <v>3</v>
          </cell>
          <cell r="P220">
            <v>54</v>
          </cell>
          <cell r="Q220">
            <v>14</v>
          </cell>
          <cell r="R220">
            <v>4</v>
          </cell>
          <cell r="S220">
            <v>104</v>
          </cell>
          <cell r="T220">
            <v>8</v>
          </cell>
          <cell r="U220">
            <v>3</v>
          </cell>
          <cell r="V220">
            <v>79</v>
          </cell>
          <cell r="W220">
            <v>13</v>
          </cell>
          <cell r="X220">
            <v>8</v>
          </cell>
          <cell r="Y220">
            <v>228</v>
          </cell>
          <cell r="Z220">
            <v>39</v>
          </cell>
          <cell r="AA220">
            <v>2</v>
          </cell>
          <cell r="AB220">
            <v>29</v>
          </cell>
          <cell r="AC220">
            <v>7</v>
          </cell>
          <cell r="AD220">
            <v>15</v>
          </cell>
          <cell r="AE220">
            <v>420</v>
          </cell>
          <cell r="AF220">
            <v>67</v>
          </cell>
          <cell r="AG220">
            <v>15</v>
          </cell>
          <cell r="AH220">
            <v>383</v>
          </cell>
          <cell r="AI220">
            <v>79</v>
          </cell>
          <cell r="AJ220">
            <v>9</v>
          </cell>
          <cell r="AK220">
            <v>234</v>
          </cell>
          <cell r="AL220">
            <v>34</v>
          </cell>
          <cell r="AM220">
            <v>62</v>
          </cell>
          <cell r="AN220">
            <v>1595</v>
          </cell>
          <cell r="AO220">
            <v>264</v>
          </cell>
          <cell r="AP220">
            <v>25.725806451612904</v>
          </cell>
          <cell r="AQ220">
            <v>4.258064516129032</v>
          </cell>
          <cell r="AR220">
            <v>1</v>
          </cell>
          <cell r="AS220">
            <v>2</v>
          </cell>
          <cell r="AT220">
            <v>2</v>
          </cell>
        </row>
        <row r="221">
          <cell r="A221" t="str">
            <v>A4694</v>
          </cell>
          <cell r="B221" t="str">
            <v>BAGUS ARYA JAGADDHITA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1</v>
          </cell>
          <cell r="M221">
            <v>19</v>
          </cell>
          <cell r="N221">
            <v>0</v>
          </cell>
          <cell r="O221">
            <v>3</v>
          </cell>
          <cell r="P221">
            <v>64</v>
          </cell>
          <cell r="Q221">
            <v>6</v>
          </cell>
          <cell r="R221">
            <v>10</v>
          </cell>
          <cell r="S221">
            <v>231</v>
          </cell>
          <cell r="T221">
            <v>26</v>
          </cell>
          <cell r="U221">
            <v>15</v>
          </cell>
          <cell r="V221">
            <v>347</v>
          </cell>
          <cell r="W221">
            <v>68</v>
          </cell>
          <cell r="X221">
            <v>5</v>
          </cell>
          <cell r="Y221">
            <v>187</v>
          </cell>
          <cell r="Z221">
            <v>29</v>
          </cell>
          <cell r="AA221">
            <v>15</v>
          </cell>
          <cell r="AB221">
            <v>488</v>
          </cell>
          <cell r="AC221">
            <v>90</v>
          </cell>
          <cell r="AD221">
            <v>15</v>
          </cell>
          <cell r="AE221">
            <v>519</v>
          </cell>
          <cell r="AF221">
            <v>85</v>
          </cell>
          <cell r="AG221">
            <v>18</v>
          </cell>
          <cell r="AH221">
            <v>584</v>
          </cell>
          <cell r="AI221">
            <v>74</v>
          </cell>
          <cell r="AJ221">
            <v>15</v>
          </cell>
          <cell r="AK221">
            <v>488</v>
          </cell>
          <cell r="AL221">
            <v>84</v>
          </cell>
          <cell r="AM221">
            <v>97</v>
          </cell>
          <cell r="AN221">
            <v>2927</v>
          </cell>
          <cell r="AO221">
            <v>462</v>
          </cell>
          <cell r="AP221">
            <v>30.175257731958762</v>
          </cell>
          <cell r="AQ221">
            <v>4.7628865979381443</v>
          </cell>
          <cell r="AR221">
            <v>2</v>
          </cell>
          <cell r="AS221">
            <v>3</v>
          </cell>
          <cell r="AT221">
            <v>3</v>
          </cell>
        </row>
        <row r="222">
          <cell r="A222" t="str">
            <v>A4703</v>
          </cell>
          <cell r="B222" t="str">
            <v>JESICA ARNOLD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4</v>
          </cell>
          <cell r="M222">
            <v>111</v>
          </cell>
          <cell r="N222">
            <v>2</v>
          </cell>
          <cell r="O222">
            <v>17</v>
          </cell>
          <cell r="P222">
            <v>541</v>
          </cell>
          <cell r="Q222">
            <v>81</v>
          </cell>
          <cell r="R222">
            <v>19</v>
          </cell>
          <cell r="S222">
            <v>524</v>
          </cell>
          <cell r="T222">
            <v>80</v>
          </cell>
          <cell r="U222">
            <v>15</v>
          </cell>
          <cell r="V222">
            <v>377</v>
          </cell>
          <cell r="W222">
            <v>66</v>
          </cell>
          <cell r="X222">
            <v>4</v>
          </cell>
          <cell r="Y222">
            <v>127</v>
          </cell>
          <cell r="Z222">
            <v>25</v>
          </cell>
          <cell r="AA222">
            <v>17</v>
          </cell>
          <cell r="AB222">
            <v>529</v>
          </cell>
          <cell r="AC222">
            <v>99</v>
          </cell>
          <cell r="AD222">
            <v>20</v>
          </cell>
          <cell r="AE222">
            <v>634</v>
          </cell>
          <cell r="AF222">
            <v>80</v>
          </cell>
          <cell r="AG222">
            <v>22</v>
          </cell>
          <cell r="AH222">
            <v>670</v>
          </cell>
          <cell r="AI222">
            <v>103</v>
          </cell>
          <cell r="AJ222">
            <v>20</v>
          </cell>
          <cell r="AK222">
            <v>575</v>
          </cell>
          <cell r="AL222">
            <v>100</v>
          </cell>
          <cell r="AM222">
            <v>138</v>
          </cell>
          <cell r="AN222">
            <v>4088</v>
          </cell>
          <cell r="AO222">
            <v>636</v>
          </cell>
          <cell r="AP222">
            <v>29.623188405797102</v>
          </cell>
          <cell r="AQ222">
            <v>4.6086956521739131</v>
          </cell>
          <cell r="AR222">
            <v>2</v>
          </cell>
          <cell r="AS222">
            <v>3</v>
          </cell>
          <cell r="AT222">
            <v>3</v>
          </cell>
        </row>
        <row r="223">
          <cell r="A223" t="str">
            <v>A4567</v>
          </cell>
          <cell r="B223" t="str">
            <v>ARIAS KRISHNA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1</v>
          </cell>
          <cell r="P223">
            <v>5</v>
          </cell>
          <cell r="Q223">
            <v>0</v>
          </cell>
          <cell r="R223">
            <v>16</v>
          </cell>
          <cell r="S223">
            <v>386</v>
          </cell>
          <cell r="T223">
            <v>61</v>
          </cell>
          <cell r="U223">
            <v>20</v>
          </cell>
          <cell r="V223">
            <v>490</v>
          </cell>
          <cell r="W223">
            <v>81</v>
          </cell>
          <cell r="X223">
            <v>20</v>
          </cell>
          <cell r="Y223">
            <v>685</v>
          </cell>
          <cell r="Z223">
            <v>96</v>
          </cell>
          <cell r="AA223">
            <v>19</v>
          </cell>
          <cell r="AB223">
            <v>531</v>
          </cell>
          <cell r="AC223">
            <v>112</v>
          </cell>
          <cell r="AD223">
            <v>20</v>
          </cell>
          <cell r="AE223">
            <v>470</v>
          </cell>
          <cell r="AF223">
            <v>69</v>
          </cell>
          <cell r="AG223">
            <v>23</v>
          </cell>
          <cell r="AH223">
            <v>646</v>
          </cell>
          <cell r="AI223">
            <v>118</v>
          </cell>
          <cell r="AJ223">
            <v>19</v>
          </cell>
          <cell r="AK223">
            <v>514</v>
          </cell>
          <cell r="AL223">
            <v>93</v>
          </cell>
          <cell r="AM223">
            <v>138</v>
          </cell>
          <cell r="AN223">
            <v>3727</v>
          </cell>
          <cell r="AO223">
            <v>630</v>
          </cell>
          <cell r="AP223">
            <v>27.007246376811594</v>
          </cell>
          <cell r="AQ223">
            <v>4.5652173913043477</v>
          </cell>
          <cell r="AR223">
            <v>2</v>
          </cell>
          <cell r="AS223">
            <v>3</v>
          </cell>
          <cell r="AT223">
            <v>3</v>
          </cell>
        </row>
        <row r="224">
          <cell r="A224" t="str">
            <v>A4568</v>
          </cell>
          <cell r="B224" t="str">
            <v>EVAL PAJAR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8</v>
          </cell>
          <cell r="P224">
            <v>123</v>
          </cell>
          <cell r="Q224">
            <v>20</v>
          </cell>
          <cell r="R224">
            <v>21</v>
          </cell>
          <cell r="S224">
            <v>587</v>
          </cell>
          <cell r="T224">
            <v>73</v>
          </cell>
          <cell r="U224">
            <v>15</v>
          </cell>
          <cell r="V224">
            <v>414</v>
          </cell>
          <cell r="W224">
            <v>70</v>
          </cell>
          <cell r="X224" t="str">
            <v/>
          </cell>
          <cell r="Y224" t="str">
            <v/>
          </cell>
          <cell r="Z224" t="str">
            <v/>
          </cell>
          <cell r="AA224">
            <v>17</v>
          </cell>
          <cell r="AB224">
            <v>467</v>
          </cell>
          <cell r="AC224">
            <v>84</v>
          </cell>
          <cell r="AD224">
            <v>20</v>
          </cell>
          <cell r="AE224">
            <v>468</v>
          </cell>
          <cell r="AF224">
            <v>85</v>
          </cell>
          <cell r="AG224">
            <v>23</v>
          </cell>
          <cell r="AH224">
            <v>595</v>
          </cell>
          <cell r="AI224">
            <v>92</v>
          </cell>
          <cell r="AJ224">
            <v>18</v>
          </cell>
          <cell r="AK224">
            <v>490</v>
          </cell>
          <cell r="AL224">
            <v>112</v>
          </cell>
          <cell r="AM224">
            <v>122</v>
          </cell>
          <cell r="AN224">
            <v>3144</v>
          </cell>
          <cell r="AO224">
            <v>536</v>
          </cell>
          <cell r="AP224">
            <v>25.770491803278688</v>
          </cell>
          <cell r="AQ224">
            <v>4.3934426229508201</v>
          </cell>
          <cell r="AR224">
            <v>1</v>
          </cell>
          <cell r="AS224">
            <v>2</v>
          </cell>
          <cell r="AT224">
            <v>2</v>
          </cell>
        </row>
        <row r="225">
          <cell r="A225" t="str">
            <v>A4657</v>
          </cell>
          <cell r="B225" t="str">
            <v>UMI NINGTYAS SANUSI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1</v>
          </cell>
          <cell r="P225">
            <v>29</v>
          </cell>
          <cell r="Q225">
            <v>4</v>
          </cell>
          <cell r="R225">
            <v>15</v>
          </cell>
          <cell r="S225">
            <v>295</v>
          </cell>
          <cell r="T225">
            <v>39</v>
          </cell>
          <cell r="U225">
            <v>8</v>
          </cell>
          <cell r="V225">
            <v>143</v>
          </cell>
          <cell r="W225">
            <v>29</v>
          </cell>
          <cell r="X225">
            <v>6</v>
          </cell>
          <cell r="Y225">
            <v>139</v>
          </cell>
          <cell r="Z225">
            <v>32</v>
          </cell>
          <cell r="AA225" t="str">
            <v/>
          </cell>
          <cell r="AB225" t="str">
            <v/>
          </cell>
          <cell r="AC225" t="str">
            <v/>
          </cell>
          <cell r="AD225" t="str">
            <v/>
          </cell>
          <cell r="AE225" t="str">
            <v/>
          </cell>
          <cell r="AF225" t="str">
            <v/>
          </cell>
          <cell r="AG225" t="str">
            <v/>
          </cell>
          <cell r="AH225" t="str">
            <v/>
          </cell>
          <cell r="AI225" t="str">
            <v/>
          </cell>
          <cell r="AJ225" t="str">
            <v/>
          </cell>
          <cell r="AK225" t="str">
            <v/>
          </cell>
          <cell r="AL225" t="str">
            <v/>
          </cell>
          <cell r="AM225">
            <v>30</v>
          </cell>
          <cell r="AN225">
            <v>606</v>
          </cell>
          <cell r="AO225">
            <v>104</v>
          </cell>
          <cell r="AP225">
            <v>20.2</v>
          </cell>
          <cell r="AQ225">
            <v>3.4666666666666668</v>
          </cell>
          <cell r="AR225">
            <v>1</v>
          </cell>
          <cell r="AS225">
            <v>2</v>
          </cell>
          <cell r="AT225">
            <v>2</v>
          </cell>
        </row>
        <row r="226">
          <cell r="A226" t="str">
            <v>A4658</v>
          </cell>
          <cell r="B226" t="str">
            <v>EKA APRI SETYAWAN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13</v>
          </cell>
          <cell r="P226">
            <v>270</v>
          </cell>
          <cell r="Q226">
            <v>48</v>
          </cell>
          <cell r="R226">
            <v>9</v>
          </cell>
          <cell r="S226">
            <v>192</v>
          </cell>
          <cell r="T226">
            <v>18</v>
          </cell>
          <cell r="U226">
            <v>16</v>
          </cell>
          <cell r="V226">
            <v>395</v>
          </cell>
          <cell r="W226">
            <v>75</v>
          </cell>
          <cell r="X226" t="str">
            <v/>
          </cell>
          <cell r="Y226" t="str">
            <v/>
          </cell>
          <cell r="Z226" t="str">
            <v/>
          </cell>
          <cell r="AA226">
            <v>18</v>
          </cell>
          <cell r="AB226">
            <v>494</v>
          </cell>
          <cell r="AC226">
            <v>102</v>
          </cell>
          <cell r="AD226">
            <v>10</v>
          </cell>
          <cell r="AE226">
            <v>248</v>
          </cell>
          <cell r="AF226">
            <v>39</v>
          </cell>
          <cell r="AG226">
            <v>13</v>
          </cell>
          <cell r="AH226">
            <v>328</v>
          </cell>
          <cell r="AI226">
            <v>47</v>
          </cell>
          <cell r="AJ226">
            <v>5</v>
          </cell>
          <cell r="AK226">
            <v>109</v>
          </cell>
          <cell r="AL226">
            <v>25</v>
          </cell>
          <cell r="AM226">
            <v>84</v>
          </cell>
          <cell r="AN226">
            <v>2036</v>
          </cell>
          <cell r="AO226">
            <v>354</v>
          </cell>
          <cell r="AP226">
            <v>24.238095238095237</v>
          </cell>
          <cell r="AQ226">
            <v>4.2142857142857144</v>
          </cell>
          <cell r="AR226">
            <v>1</v>
          </cell>
          <cell r="AS226">
            <v>2</v>
          </cell>
          <cell r="AT226">
            <v>2</v>
          </cell>
        </row>
        <row r="227">
          <cell r="A227" t="str">
            <v>A4615</v>
          </cell>
          <cell r="B227" t="str">
            <v>VIEARA AYUNING RAMADHANTI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3</v>
          </cell>
          <cell r="P227">
            <v>56</v>
          </cell>
          <cell r="Q227">
            <v>13</v>
          </cell>
          <cell r="R227">
            <v>10</v>
          </cell>
          <cell r="S227">
            <v>175</v>
          </cell>
          <cell r="T227">
            <v>24</v>
          </cell>
          <cell r="U227" t="str">
            <v/>
          </cell>
          <cell r="V227" t="str">
            <v/>
          </cell>
          <cell r="W227" t="str">
            <v/>
          </cell>
          <cell r="X227">
            <v>6</v>
          </cell>
          <cell r="Y227">
            <v>140</v>
          </cell>
          <cell r="Z227">
            <v>28</v>
          </cell>
          <cell r="AA227">
            <v>12</v>
          </cell>
          <cell r="AB227">
            <v>306</v>
          </cell>
          <cell r="AC227">
            <v>61</v>
          </cell>
          <cell r="AD227">
            <v>15</v>
          </cell>
          <cell r="AE227">
            <v>304</v>
          </cell>
          <cell r="AF227">
            <v>66</v>
          </cell>
          <cell r="AG227">
            <v>10</v>
          </cell>
          <cell r="AH227">
            <v>195</v>
          </cell>
          <cell r="AI227">
            <v>41</v>
          </cell>
          <cell r="AJ227">
            <v>2</v>
          </cell>
          <cell r="AK227">
            <v>24</v>
          </cell>
          <cell r="AL227">
            <v>3</v>
          </cell>
          <cell r="AM227">
            <v>58</v>
          </cell>
          <cell r="AN227">
            <v>1200</v>
          </cell>
          <cell r="AO227">
            <v>236</v>
          </cell>
          <cell r="AP227">
            <v>20.689655172413794</v>
          </cell>
          <cell r="AQ227">
            <v>4.068965517241379</v>
          </cell>
          <cell r="AR227">
            <v>1</v>
          </cell>
          <cell r="AS227">
            <v>2</v>
          </cell>
          <cell r="AT227">
            <v>2</v>
          </cell>
        </row>
        <row r="228">
          <cell r="A228" t="str">
            <v>A4660</v>
          </cell>
          <cell r="B228" t="str">
            <v>NOVARISKHA PUTRI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1</v>
          </cell>
          <cell r="P228">
            <v>0</v>
          </cell>
          <cell r="Q228">
            <v>0</v>
          </cell>
          <cell r="R228" t="str">
            <v/>
          </cell>
          <cell r="S228" t="str">
            <v/>
          </cell>
          <cell r="T228" t="str">
            <v/>
          </cell>
          <cell r="U228">
            <v>5</v>
          </cell>
          <cell r="V228">
            <v>72</v>
          </cell>
          <cell r="W228">
            <v>14</v>
          </cell>
          <cell r="X228">
            <v>9</v>
          </cell>
          <cell r="Y228">
            <v>246</v>
          </cell>
          <cell r="Z228">
            <v>36</v>
          </cell>
          <cell r="AA228">
            <v>15</v>
          </cell>
          <cell r="AB228">
            <v>293</v>
          </cell>
          <cell r="AC228">
            <v>59</v>
          </cell>
          <cell r="AD228">
            <v>10</v>
          </cell>
          <cell r="AE228">
            <v>238</v>
          </cell>
          <cell r="AF228">
            <v>55</v>
          </cell>
          <cell r="AG228">
            <v>8</v>
          </cell>
          <cell r="AH228">
            <v>201</v>
          </cell>
          <cell r="AI228">
            <v>42</v>
          </cell>
          <cell r="AJ228">
            <v>9</v>
          </cell>
          <cell r="AK228">
            <v>204</v>
          </cell>
          <cell r="AL228">
            <v>50</v>
          </cell>
          <cell r="AM228">
            <v>57</v>
          </cell>
          <cell r="AN228">
            <v>1254</v>
          </cell>
          <cell r="AO228">
            <v>256</v>
          </cell>
          <cell r="AP228">
            <v>22</v>
          </cell>
          <cell r="AQ228">
            <v>4.4912280701754383</v>
          </cell>
          <cell r="AR228">
            <v>1</v>
          </cell>
          <cell r="AS228">
            <v>2</v>
          </cell>
          <cell r="AT228">
            <v>2</v>
          </cell>
        </row>
        <row r="229">
          <cell r="A229" t="str">
            <v>A4683</v>
          </cell>
          <cell r="B229" t="str">
            <v>Michael Noverio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11</v>
          </cell>
          <cell r="S229">
            <v>237</v>
          </cell>
          <cell r="T229">
            <v>37</v>
          </cell>
          <cell r="U229">
            <v>11</v>
          </cell>
          <cell r="V229">
            <v>208</v>
          </cell>
          <cell r="W229">
            <v>43</v>
          </cell>
          <cell r="X229">
            <v>8</v>
          </cell>
          <cell r="Y229">
            <v>184</v>
          </cell>
          <cell r="Z229">
            <v>41</v>
          </cell>
          <cell r="AA229" t="str">
            <v/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>
            <v>30</v>
          </cell>
          <cell r="AN229">
            <v>629</v>
          </cell>
          <cell r="AO229">
            <v>121</v>
          </cell>
          <cell r="AP229">
            <v>20.966666666666665</v>
          </cell>
          <cell r="AQ229">
            <v>4.0333333333333332</v>
          </cell>
          <cell r="AR229">
            <v>1</v>
          </cell>
          <cell r="AS229">
            <v>2</v>
          </cell>
          <cell r="AT229">
            <v>2</v>
          </cell>
        </row>
        <row r="230">
          <cell r="A230" t="str">
            <v>A4740</v>
          </cell>
          <cell r="B230" t="str">
            <v>Sebastian Mariano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8</v>
          </cell>
          <cell r="S230">
            <v>147</v>
          </cell>
          <cell r="T230">
            <v>25</v>
          </cell>
          <cell r="U230">
            <v>17</v>
          </cell>
          <cell r="V230">
            <v>255</v>
          </cell>
          <cell r="W230">
            <v>53</v>
          </cell>
          <cell r="X230">
            <v>5</v>
          </cell>
          <cell r="Y230">
            <v>182</v>
          </cell>
          <cell r="Z230">
            <v>23</v>
          </cell>
          <cell r="AA230">
            <v>5</v>
          </cell>
          <cell r="AB230">
            <v>73</v>
          </cell>
          <cell r="AC230">
            <v>10</v>
          </cell>
          <cell r="AD230">
            <v>3</v>
          </cell>
          <cell r="AE230">
            <v>57</v>
          </cell>
          <cell r="AF230">
            <v>11</v>
          </cell>
          <cell r="AG230">
            <v>9</v>
          </cell>
          <cell r="AH230">
            <v>204</v>
          </cell>
          <cell r="AI230">
            <v>26</v>
          </cell>
          <cell r="AJ230" t="str">
            <v/>
          </cell>
          <cell r="AK230" t="str">
            <v/>
          </cell>
          <cell r="AL230" t="str">
            <v/>
          </cell>
          <cell r="AM230">
            <v>47</v>
          </cell>
          <cell r="AN230">
            <v>918</v>
          </cell>
          <cell r="AO230">
            <v>148</v>
          </cell>
          <cell r="AP230">
            <v>19.531914893617021</v>
          </cell>
          <cell r="AQ230">
            <v>3.1489361702127661</v>
          </cell>
          <cell r="AR230">
            <v>1</v>
          </cell>
          <cell r="AS230">
            <v>2</v>
          </cell>
          <cell r="AT230">
            <v>2</v>
          </cell>
        </row>
        <row r="231">
          <cell r="A231" t="str">
            <v>A4744</v>
          </cell>
          <cell r="B231" t="str">
            <v>Nur Amelia Kasman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2</v>
          </cell>
          <cell r="S231">
            <v>83</v>
          </cell>
          <cell r="T231">
            <v>3</v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  <cell r="Z231" t="str">
            <v/>
          </cell>
          <cell r="AA231" t="str">
            <v/>
          </cell>
          <cell r="AB231" t="str">
            <v/>
          </cell>
          <cell r="AC231" t="str">
            <v/>
          </cell>
          <cell r="AD231" t="str">
            <v/>
          </cell>
          <cell r="AE231" t="str">
            <v/>
          </cell>
          <cell r="AF231" t="str">
            <v/>
          </cell>
          <cell r="AG231" t="str">
            <v/>
          </cell>
          <cell r="AH231" t="str">
            <v/>
          </cell>
          <cell r="AI231" t="str">
            <v/>
          </cell>
          <cell r="AJ231" t="str">
            <v/>
          </cell>
          <cell r="AK231" t="str">
            <v/>
          </cell>
          <cell r="AL231" t="str">
            <v/>
          </cell>
          <cell r="AM231">
            <v>2</v>
          </cell>
          <cell r="AN231">
            <v>83</v>
          </cell>
          <cell r="AO231">
            <v>3</v>
          </cell>
          <cell r="AP231">
            <v>41.5</v>
          </cell>
          <cell r="AQ231">
            <v>1.5</v>
          </cell>
          <cell r="AR231">
            <v>4</v>
          </cell>
          <cell r="AS231">
            <v>1</v>
          </cell>
          <cell r="AT231">
            <v>1</v>
          </cell>
        </row>
        <row r="232">
          <cell r="A232" t="str">
            <v>A4742</v>
          </cell>
          <cell r="B232" t="str">
            <v>Wifa Rizki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7</v>
          </cell>
          <cell r="S232">
            <v>153</v>
          </cell>
          <cell r="T232">
            <v>12</v>
          </cell>
          <cell r="U232">
            <v>8</v>
          </cell>
          <cell r="V232">
            <v>147</v>
          </cell>
          <cell r="W232">
            <v>25</v>
          </cell>
          <cell r="X232">
            <v>2</v>
          </cell>
          <cell r="Y232">
            <v>20</v>
          </cell>
          <cell r="Z232">
            <v>6</v>
          </cell>
          <cell r="AA232">
            <v>15</v>
          </cell>
          <cell r="AB232">
            <v>433</v>
          </cell>
          <cell r="AC232">
            <v>54</v>
          </cell>
          <cell r="AD232">
            <v>3</v>
          </cell>
          <cell r="AE232">
            <v>75</v>
          </cell>
          <cell r="AF232">
            <v>21</v>
          </cell>
          <cell r="AG232">
            <v>5</v>
          </cell>
          <cell r="AH232">
            <v>98</v>
          </cell>
          <cell r="AI232">
            <v>12</v>
          </cell>
          <cell r="AJ232">
            <v>17</v>
          </cell>
          <cell r="AK232">
            <v>366</v>
          </cell>
          <cell r="AL232">
            <v>53</v>
          </cell>
          <cell r="AM232">
            <v>57</v>
          </cell>
          <cell r="AN232">
            <v>1292</v>
          </cell>
          <cell r="AO232">
            <v>183</v>
          </cell>
          <cell r="AP232">
            <v>22.666666666666668</v>
          </cell>
          <cell r="AQ232">
            <v>3.2105263157894739</v>
          </cell>
          <cell r="AR232">
            <v>1</v>
          </cell>
          <cell r="AS232">
            <v>2</v>
          </cell>
          <cell r="AT232">
            <v>2</v>
          </cell>
        </row>
        <row r="233">
          <cell r="A233" t="str">
            <v>A3985</v>
          </cell>
          <cell r="B233" t="str">
            <v>Ester Firma Kristiana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11</v>
          </cell>
          <cell r="S233">
            <v>227</v>
          </cell>
          <cell r="T233">
            <v>20</v>
          </cell>
          <cell r="U233">
            <v>7</v>
          </cell>
          <cell r="V233">
            <v>147</v>
          </cell>
          <cell r="W233">
            <v>20</v>
          </cell>
          <cell r="X233">
            <v>5</v>
          </cell>
          <cell r="Y233">
            <v>163</v>
          </cell>
          <cell r="Z233">
            <v>29</v>
          </cell>
          <cell r="AA233">
            <v>12</v>
          </cell>
          <cell r="AB233">
            <v>315</v>
          </cell>
          <cell r="AC233">
            <v>59</v>
          </cell>
          <cell r="AD233">
            <v>11</v>
          </cell>
          <cell r="AE233">
            <v>230</v>
          </cell>
          <cell r="AF233">
            <v>44</v>
          </cell>
          <cell r="AG233">
            <v>1</v>
          </cell>
          <cell r="AH233">
            <v>25</v>
          </cell>
          <cell r="AI233">
            <v>2</v>
          </cell>
          <cell r="AJ233" t="str">
            <v/>
          </cell>
          <cell r="AK233" t="str">
            <v/>
          </cell>
          <cell r="AL233" t="str">
            <v/>
          </cell>
          <cell r="AM233">
            <v>47</v>
          </cell>
          <cell r="AN233">
            <v>1107</v>
          </cell>
          <cell r="AO233">
            <v>174</v>
          </cell>
          <cell r="AP233">
            <v>23.553191489361701</v>
          </cell>
          <cell r="AQ233">
            <v>3.7021276595744679</v>
          </cell>
          <cell r="AR233">
            <v>1</v>
          </cell>
          <cell r="AS233">
            <v>2</v>
          </cell>
          <cell r="AT233">
            <v>2</v>
          </cell>
        </row>
        <row r="234">
          <cell r="A234" t="str">
            <v>A4696</v>
          </cell>
          <cell r="B234" t="str">
            <v>Nadya Linggar Sari Hutomo Putri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2</v>
          </cell>
          <cell r="S234">
            <v>49</v>
          </cell>
          <cell r="T234">
            <v>4</v>
          </cell>
          <cell r="U234">
            <v>3</v>
          </cell>
          <cell r="V234">
            <v>71</v>
          </cell>
          <cell r="W234">
            <v>6</v>
          </cell>
          <cell r="X234" t="str">
            <v/>
          </cell>
          <cell r="Y234" t="str">
            <v/>
          </cell>
          <cell r="Z234" t="str">
            <v/>
          </cell>
          <cell r="AA234" t="str">
            <v/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>
            <v>5</v>
          </cell>
          <cell r="AN234">
            <v>120</v>
          </cell>
          <cell r="AO234">
            <v>10</v>
          </cell>
          <cell r="AP234">
            <v>24</v>
          </cell>
          <cell r="AQ234">
            <v>2</v>
          </cell>
          <cell r="AR234">
            <v>1</v>
          </cell>
          <cell r="AS234">
            <v>1</v>
          </cell>
          <cell r="AT234">
            <v>1</v>
          </cell>
        </row>
        <row r="235">
          <cell r="A235" t="str">
            <v>A3530</v>
          </cell>
          <cell r="B235" t="str">
            <v>Siti Afifah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4</v>
          </cell>
          <cell r="S235">
            <v>145</v>
          </cell>
          <cell r="T235">
            <v>8</v>
          </cell>
          <cell r="U235" t="str">
            <v/>
          </cell>
          <cell r="V235">
            <v>0</v>
          </cell>
          <cell r="W235">
            <v>2</v>
          </cell>
          <cell r="X235" t="str">
            <v/>
          </cell>
          <cell r="Y235" t="str">
            <v/>
          </cell>
          <cell r="Z235" t="str">
            <v/>
          </cell>
          <cell r="AA235">
            <v>5</v>
          </cell>
          <cell r="AB235">
            <v>100</v>
          </cell>
          <cell r="AC235">
            <v>17</v>
          </cell>
          <cell r="AD235" t="str">
            <v/>
          </cell>
          <cell r="AE235" t="str">
            <v/>
          </cell>
          <cell r="AF235" t="str">
            <v/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>
            <v>9</v>
          </cell>
          <cell r="AN235">
            <v>245</v>
          </cell>
          <cell r="AO235">
            <v>27</v>
          </cell>
          <cell r="AP235">
            <v>27.222222222222221</v>
          </cell>
          <cell r="AQ235">
            <v>3</v>
          </cell>
          <cell r="AR235">
            <v>2</v>
          </cell>
          <cell r="AS235">
            <v>2</v>
          </cell>
          <cell r="AT235">
            <v>2</v>
          </cell>
        </row>
        <row r="236">
          <cell r="A236" t="str">
            <v>A4695</v>
          </cell>
          <cell r="B236" t="str">
            <v>Erraznaya Guty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1</v>
          </cell>
          <cell r="V236">
            <v>17</v>
          </cell>
          <cell r="W236">
            <v>3</v>
          </cell>
          <cell r="X236" t="str">
            <v/>
          </cell>
          <cell r="Y236" t="str">
            <v/>
          </cell>
          <cell r="Z236" t="str">
            <v/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>
            <v>1</v>
          </cell>
          <cell r="AH236">
            <v>21</v>
          </cell>
          <cell r="AI236">
            <v>2</v>
          </cell>
          <cell r="AJ236">
            <v>1</v>
          </cell>
          <cell r="AK236">
            <v>18</v>
          </cell>
          <cell r="AL236">
            <v>1</v>
          </cell>
          <cell r="AM236">
            <v>3</v>
          </cell>
          <cell r="AN236">
            <v>56</v>
          </cell>
          <cell r="AO236">
            <v>6</v>
          </cell>
          <cell r="AP236">
            <v>18.666666666666668</v>
          </cell>
          <cell r="AQ236">
            <v>2</v>
          </cell>
          <cell r="AR236">
            <v>0</v>
          </cell>
          <cell r="AS236">
            <v>1</v>
          </cell>
          <cell r="AT236">
            <v>1</v>
          </cell>
        </row>
        <row r="237">
          <cell r="A237" t="str">
            <v>A4788</v>
          </cell>
          <cell r="B237" t="str">
            <v>Siti Mahmudah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12</v>
          </cell>
          <cell r="V237">
            <v>269</v>
          </cell>
          <cell r="W237">
            <v>37</v>
          </cell>
          <cell r="X237">
            <v>8</v>
          </cell>
          <cell r="Y237">
            <v>228</v>
          </cell>
          <cell r="Z237">
            <v>37</v>
          </cell>
          <cell r="AA237">
            <v>16</v>
          </cell>
          <cell r="AB237">
            <v>431</v>
          </cell>
          <cell r="AC237">
            <v>90</v>
          </cell>
          <cell r="AD237">
            <v>16</v>
          </cell>
          <cell r="AE237">
            <v>490</v>
          </cell>
          <cell r="AF237">
            <v>70</v>
          </cell>
          <cell r="AG237">
            <v>4</v>
          </cell>
          <cell r="AH237">
            <v>87</v>
          </cell>
          <cell r="AI237">
            <v>18</v>
          </cell>
          <cell r="AJ237">
            <v>8</v>
          </cell>
          <cell r="AK237">
            <v>241</v>
          </cell>
          <cell r="AL237">
            <v>34</v>
          </cell>
          <cell r="AM237">
            <v>64</v>
          </cell>
          <cell r="AN237">
            <v>1746</v>
          </cell>
          <cell r="AO237">
            <v>286</v>
          </cell>
          <cell r="AP237">
            <v>27.28125</v>
          </cell>
          <cell r="AQ237">
            <v>4.46875</v>
          </cell>
          <cell r="AR237">
            <v>2</v>
          </cell>
          <cell r="AS237">
            <v>2</v>
          </cell>
          <cell r="AT237">
            <v>2</v>
          </cell>
        </row>
        <row r="238">
          <cell r="A238" t="str">
            <v>A4818</v>
          </cell>
          <cell r="B238" t="str">
            <v>Shima Tsaniatuzahro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2</v>
          </cell>
          <cell r="V238">
            <v>42</v>
          </cell>
          <cell r="W238">
            <v>7</v>
          </cell>
          <cell r="X238">
            <v>1</v>
          </cell>
          <cell r="Y238">
            <v>16</v>
          </cell>
          <cell r="Z238">
            <v>1</v>
          </cell>
          <cell r="AA238">
            <v>16</v>
          </cell>
          <cell r="AB238">
            <v>348</v>
          </cell>
          <cell r="AC238">
            <v>58</v>
          </cell>
          <cell r="AD238">
            <v>1</v>
          </cell>
          <cell r="AE238">
            <v>9</v>
          </cell>
          <cell r="AF238">
            <v>3</v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>
            <v>20</v>
          </cell>
          <cell r="AN238">
            <v>415</v>
          </cell>
          <cell r="AO238">
            <v>69</v>
          </cell>
          <cell r="AP238">
            <v>20.75</v>
          </cell>
          <cell r="AQ238">
            <v>3.45</v>
          </cell>
          <cell r="AR238">
            <v>1</v>
          </cell>
          <cell r="AS238">
            <v>2</v>
          </cell>
          <cell r="AT238">
            <v>2</v>
          </cell>
        </row>
        <row r="239">
          <cell r="A239" t="str">
            <v>A4612</v>
          </cell>
          <cell r="B239" t="str">
            <v>Armaya Anendya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3</v>
          </cell>
          <cell r="V239">
            <v>38</v>
          </cell>
          <cell r="W239">
            <v>6</v>
          </cell>
          <cell r="X239">
            <v>3</v>
          </cell>
          <cell r="Y239">
            <v>63</v>
          </cell>
          <cell r="Z239">
            <v>9</v>
          </cell>
          <cell r="AA239">
            <v>4</v>
          </cell>
          <cell r="AB239">
            <v>69</v>
          </cell>
          <cell r="AC239">
            <v>6</v>
          </cell>
          <cell r="AD239">
            <v>2</v>
          </cell>
          <cell r="AE239">
            <v>12</v>
          </cell>
          <cell r="AF239">
            <v>3</v>
          </cell>
          <cell r="AG239">
            <v>7</v>
          </cell>
          <cell r="AH239">
            <v>113</v>
          </cell>
          <cell r="AI239">
            <v>18</v>
          </cell>
          <cell r="AJ239">
            <v>5</v>
          </cell>
          <cell r="AK239">
            <v>66</v>
          </cell>
          <cell r="AL239">
            <v>7</v>
          </cell>
          <cell r="AM239">
            <v>24</v>
          </cell>
          <cell r="AN239">
            <v>361</v>
          </cell>
          <cell r="AO239">
            <v>49</v>
          </cell>
          <cell r="AP239">
            <v>15.041666666666666</v>
          </cell>
          <cell r="AQ239">
            <v>2.0416666666666665</v>
          </cell>
          <cell r="AR239">
            <v>0</v>
          </cell>
          <cell r="AS239">
            <v>1</v>
          </cell>
          <cell r="AT239">
            <v>1</v>
          </cell>
        </row>
        <row r="240">
          <cell r="A240" t="str">
            <v>A4861</v>
          </cell>
          <cell r="B240" t="str">
            <v>BERLIAN SAKTI YULIANA NDRURU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2</v>
          </cell>
          <cell r="V240">
            <v>29</v>
          </cell>
          <cell r="W240">
            <v>7</v>
          </cell>
          <cell r="X240">
            <v>5</v>
          </cell>
          <cell r="Y240">
            <v>137</v>
          </cell>
          <cell r="Z240">
            <v>17</v>
          </cell>
          <cell r="AA240">
            <v>8</v>
          </cell>
          <cell r="AB240">
            <v>212</v>
          </cell>
          <cell r="AC240">
            <v>34</v>
          </cell>
          <cell r="AD240">
            <v>3</v>
          </cell>
          <cell r="AE240">
            <v>77</v>
          </cell>
          <cell r="AF240">
            <v>20</v>
          </cell>
          <cell r="AG240">
            <v>13</v>
          </cell>
          <cell r="AH240">
            <v>288</v>
          </cell>
          <cell r="AI240">
            <v>48</v>
          </cell>
          <cell r="AJ240">
            <v>17</v>
          </cell>
          <cell r="AK240">
            <v>454</v>
          </cell>
          <cell r="AL240">
            <v>85</v>
          </cell>
          <cell r="AM240">
            <v>48</v>
          </cell>
          <cell r="AN240">
            <v>1197</v>
          </cell>
          <cell r="AO240">
            <v>211</v>
          </cell>
          <cell r="AP240">
            <v>24.9375</v>
          </cell>
          <cell r="AQ240">
            <v>4.395833333333333</v>
          </cell>
          <cell r="AR240">
            <v>1</v>
          </cell>
          <cell r="AS240">
            <v>2</v>
          </cell>
          <cell r="AT240">
            <v>2</v>
          </cell>
        </row>
        <row r="241">
          <cell r="A241" t="str">
            <v>A4764</v>
          </cell>
          <cell r="B241" t="str">
            <v>Satiti Suci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2</v>
          </cell>
          <cell r="V241">
            <v>41</v>
          </cell>
          <cell r="W241">
            <v>2</v>
          </cell>
          <cell r="X241">
            <v>9</v>
          </cell>
          <cell r="Y241">
            <v>325</v>
          </cell>
          <cell r="Z241">
            <v>50</v>
          </cell>
          <cell r="AA241">
            <v>16</v>
          </cell>
          <cell r="AB241">
            <v>461</v>
          </cell>
          <cell r="AC241">
            <v>65</v>
          </cell>
          <cell r="AD241">
            <v>15</v>
          </cell>
          <cell r="AE241">
            <v>443</v>
          </cell>
          <cell r="AF241">
            <v>88</v>
          </cell>
          <cell r="AG241">
            <v>0</v>
          </cell>
          <cell r="AH241">
            <v>0</v>
          </cell>
          <cell r="AI241">
            <v>3</v>
          </cell>
          <cell r="AJ241">
            <v>3</v>
          </cell>
          <cell r="AK241">
            <v>39</v>
          </cell>
          <cell r="AL241">
            <v>5</v>
          </cell>
          <cell r="AM241">
            <v>45</v>
          </cell>
          <cell r="AN241">
            <v>1309</v>
          </cell>
          <cell r="AO241">
            <v>213</v>
          </cell>
          <cell r="AP241">
            <v>29.088888888888889</v>
          </cell>
          <cell r="AQ241">
            <v>4.7333333333333334</v>
          </cell>
          <cell r="AR241">
            <v>2</v>
          </cell>
          <cell r="AS241">
            <v>3</v>
          </cell>
          <cell r="AT241">
            <v>3</v>
          </cell>
        </row>
        <row r="242">
          <cell r="A242" t="str">
            <v>A4701</v>
          </cell>
          <cell r="B242" t="str">
            <v>Novita Febriyanti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1</v>
          </cell>
          <cell r="V242">
            <v>9</v>
          </cell>
          <cell r="W242">
            <v>2</v>
          </cell>
          <cell r="X242">
            <v>4</v>
          </cell>
          <cell r="Y242">
            <v>135</v>
          </cell>
          <cell r="Z242">
            <v>24</v>
          </cell>
          <cell r="AA242">
            <v>12</v>
          </cell>
          <cell r="AB242">
            <v>260</v>
          </cell>
          <cell r="AC242">
            <v>45</v>
          </cell>
          <cell r="AD242">
            <v>1</v>
          </cell>
          <cell r="AE242">
            <v>12</v>
          </cell>
          <cell r="AF242">
            <v>3</v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>
            <v>18</v>
          </cell>
          <cell r="AN242">
            <v>416</v>
          </cell>
          <cell r="AO242">
            <v>74</v>
          </cell>
          <cell r="AP242">
            <v>23.111111111111111</v>
          </cell>
          <cell r="AQ242">
            <v>4.1111111111111107</v>
          </cell>
          <cell r="AR242">
            <v>1</v>
          </cell>
          <cell r="AS242">
            <v>2</v>
          </cell>
          <cell r="AT242">
            <v>2</v>
          </cell>
        </row>
        <row r="243">
          <cell r="A243" t="str">
            <v>A4864</v>
          </cell>
          <cell r="B243" t="str">
            <v>CARENINA SARI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3</v>
          </cell>
          <cell r="V243">
            <v>73</v>
          </cell>
          <cell r="W243">
            <v>8</v>
          </cell>
          <cell r="X243">
            <v>10</v>
          </cell>
          <cell r="Y243">
            <v>310</v>
          </cell>
          <cell r="Z243">
            <v>57</v>
          </cell>
          <cell r="AA243">
            <v>10</v>
          </cell>
          <cell r="AB243">
            <v>292</v>
          </cell>
          <cell r="AC243">
            <v>59</v>
          </cell>
          <cell r="AD243">
            <v>4</v>
          </cell>
          <cell r="AE243">
            <v>82</v>
          </cell>
          <cell r="AF243">
            <v>11</v>
          </cell>
          <cell r="AG243">
            <v>1</v>
          </cell>
          <cell r="AH243">
            <v>31</v>
          </cell>
          <cell r="AI243">
            <v>1</v>
          </cell>
          <cell r="AJ243">
            <v>0</v>
          </cell>
          <cell r="AK243" t="str">
            <v/>
          </cell>
          <cell r="AL243" t="str">
            <v/>
          </cell>
          <cell r="AM243">
            <v>28</v>
          </cell>
          <cell r="AN243">
            <v>788</v>
          </cell>
          <cell r="AO243">
            <v>136</v>
          </cell>
          <cell r="AP243">
            <v>28.142857142857142</v>
          </cell>
          <cell r="AQ243">
            <v>4.8571428571428568</v>
          </cell>
          <cell r="AR243">
            <v>2</v>
          </cell>
          <cell r="AS243">
            <v>3</v>
          </cell>
          <cell r="AT243">
            <v>3</v>
          </cell>
        </row>
        <row r="244">
          <cell r="A244" t="str">
            <v>A4791</v>
          </cell>
          <cell r="B244" t="str">
            <v>Lydia Elsa Putri Maharani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1</v>
          </cell>
          <cell r="V244">
            <v>13</v>
          </cell>
          <cell r="W244">
            <v>5</v>
          </cell>
          <cell r="X244">
            <v>3</v>
          </cell>
          <cell r="Y244">
            <v>67</v>
          </cell>
          <cell r="Z244">
            <v>9</v>
          </cell>
          <cell r="AA244">
            <v>4</v>
          </cell>
          <cell r="AB244">
            <v>57</v>
          </cell>
          <cell r="AC244">
            <v>11</v>
          </cell>
          <cell r="AD244">
            <v>20</v>
          </cell>
          <cell r="AE244">
            <v>552</v>
          </cell>
          <cell r="AF244">
            <v>84</v>
          </cell>
          <cell r="AG244">
            <v>21</v>
          </cell>
          <cell r="AH244">
            <v>589</v>
          </cell>
          <cell r="AI244">
            <v>107</v>
          </cell>
          <cell r="AJ244">
            <v>17</v>
          </cell>
          <cell r="AK244">
            <v>486</v>
          </cell>
          <cell r="AL244">
            <v>63</v>
          </cell>
          <cell r="AM244">
            <v>66</v>
          </cell>
          <cell r="AN244">
            <v>1764</v>
          </cell>
          <cell r="AO244">
            <v>279</v>
          </cell>
          <cell r="AP244">
            <v>26.727272727272727</v>
          </cell>
          <cell r="AQ244">
            <v>4.2272727272727275</v>
          </cell>
          <cell r="AR244">
            <v>2</v>
          </cell>
          <cell r="AS244">
            <v>2</v>
          </cell>
          <cell r="AT244">
            <v>2</v>
          </cell>
        </row>
        <row r="245">
          <cell r="A245" t="str">
            <v>A3039</v>
          </cell>
          <cell r="B245" t="str">
            <v>Yipta Ari Wibowo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8</v>
          </cell>
          <cell r="Y245">
            <v>228</v>
          </cell>
          <cell r="Z245">
            <v>26</v>
          </cell>
          <cell r="AA245">
            <v>5</v>
          </cell>
          <cell r="AB245">
            <v>115</v>
          </cell>
          <cell r="AC245">
            <v>16</v>
          </cell>
          <cell r="AD245">
            <v>6</v>
          </cell>
          <cell r="AE245">
            <v>107</v>
          </cell>
          <cell r="AF245">
            <v>15</v>
          </cell>
          <cell r="AG245">
            <v>6</v>
          </cell>
          <cell r="AH245">
            <v>102</v>
          </cell>
          <cell r="AI245">
            <v>19</v>
          </cell>
          <cell r="AJ245">
            <v>1</v>
          </cell>
          <cell r="AK245">
            <v>0</v>
          </cell>
          <cell r="AL245">
            <v>0</v>
          </cell>
          <cell r="AM245">
            <v>26</v>
          </cell>
          <cell r="AN245">
            <v>552</v>
          </cell>
          <cell r="AO245">
            <v>76</v>
          </cell>
          <cell r="AP245">
            <v>21.23076923076923</v>
          </cell>
          <cell r="AQ245">
            <v>2.9230769230769229</v>
          </cell>
          <cell r="AR245">
            <v>1</v>
          </cell>
          <cell r="AS245">
            <v>1</v>
          </cell>
          <cell r="AT245">
            <v>1</v>
          </cell>
        </row>
        <row r="246">
          <cell r="A246" t="str">
            <v>A4718</v>
          </cell>
          <cell r="B246" t="str">
            <v>Felicia Feby Ferianti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3</v>
          </cell>
          <cell r="Y246">
            <v>78</v>
          </cell>
          <cell r="Z246">
            <v>10</v>
          </cell>
          <cell r="AA246">
            <v>2</v>
          </cell>
          <cell r="AB246">
            <v>32</v>
          </cell>
          <cell r="AC246">
            <v>2</v>
          </cell>
          <cell r="AD246">
            <v>7</v>
          </cell>
          <cell r="AE246">
            <v>181</v>
          </cell>
          <cell r="AF246">
            <v>29</v>
          </cell>
          <cell r="AG246">
            <v>1</v>
          </cell>
          <cell r="AH246">
            <v>30</v>
          </cell>
          <cell r="AI246">
            <v>5</v>
          </cell>
          <cell r="AJ246" t="str">
            <v/>
          </cell>
          <cell r="AK246" t="str">
            <v/>
          </cell>
          <cell r="AL246" t="str">
            <v/>
          </cell>
          <cell r="AM246">
            <v>13</v>
          </cell>
          <cell r="AN246">
            <v>321</v>
          </cell>
          <cell r="AO246">
            <v>46</v>
          </cell>
          <cell r="AP246">
            <v>24.692307692307693</v>
          </cell>
          <cell r="AQ246">
            <v>3.5384615384615383</v>
          </cell>
          <cell r="AR246">
            <v>1</v>
          </cell>
          <cell r="AS246">
            <v>2</v>
          </cell>
          <cell r="AT246">
            <v>2</v>
          </cell>
        </row>
        <row r="247">
          <cell r="A247" t="str">
            <v>A4820</v>
          </cell>
          <cell r="B247" t="str">
            <v>Angelina Priskila Laowo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9</v>
          </cell>
          <cell r="Y247">
            <v>234</v>
          </cell>
          <cell r="Z247">
            <v>34</v>
          </cell>
          <cell r="AA247">
            <v>10</v>
          </cell>
          <cell r="AB247">
            <v>212</v>
          </cell>
          <cell r="AC247">
            <v>33</v>
          </cell>
          <cell r="AD247">
            <v>20</v>
          </cell>
          <cell r="AE247">
            <v>606</v>
          </cell>
          <cell r="AF247">
            <v>94</v>
          </cell>
          <cell r="AG247">
            <v>20</v>
          </cell>
          <cell r="AH247">
            <v>583</v>
          </cell>
          <cell r="AI247">
            <v>97</v>
          </cell>
          <cell r="AJ247">
            <v>16</v>
          </cell>
          <cell r="AK247">
            <v>489</v>
          </cell>
          <cell r="AL247">
            <v>78</v>
          </cell>
          <cell r="AM247">
            <v>75</v>
          </cell>
          <cell r="AN247">
            <v>2124</v>
          </cell>
          <cell r="AO247">
            <v>336</v>
          </cell>
          <cell r="AP247">
            <v>28.32</v>
          </cell>
          <cell r="AQ247">
            <v>4.4800000000000004</v>
          </cell>
          <cell r="AR247">
            <v>2</v>
          </cell>
          <cell r="AS247">
            <v>2</v>
          </cell>
          <cell r="AT247">
            <v>2</v>
          </cell>
        </row>
        <row r="248">
          <cell r="A248" t="str">
            <v>A4824</v>
          </cell>
          <cell r="B248" t="str">
            <v>Aplala Yulto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6</v>
          </cell>
          <cell r="Y248">
            <v>96</v>
          </cell>
          <cell r="Z248">
            <v>15</v>
          </cell>
          <cell r="AA248">
            <v>11</v>
          </cell>
          <cell r="AB248">
            <v>164</v>
          </cell>
          <cell r="AC248">
            <v>43</v>
          </cell>
          <cell r="AD248">
            <v>7</v>
          </cell>
          <cell r="AE248">
            <v>116</v>
          </cell>
          <cell r="AF248">
            <v>27</v>
          </cell>
          <cell r="AG248">
            <v>13</v>
          </cell>
          <cell r="AH248">
            <v>185</v>
          </cell>
          <cell r="AI248">
            <v>36</v>
          </cell>
          <cell r="AJ248">
            <v>7</v>
          </cell>
          <cell r="AK248">
            <v>111</v>
          </cell>
          <cell r="AL248">
            <v>19</v>
          </cell>
          <cell r="AM248">
            <v>44</v>
          </cell>
          <cell r="AN248">
            <v>672</v>
          </cell>
          <cell r="AO248">
            <v>140</v>
          </cell>
          <cell r="AP248">
            <v>15.272727272727273</v>
          </cell>
          <cell r="AQ248">
            <v>3.1818181818181817</v>
          </cell>
          <cell r="AR248">
            <v>0</v>
          </cell>
          <cell r="AS248">
            <v>2</v>
          </cell>
          <cell r="AT248">
            <v>2</v>
          </cell>
        </row>
        <row r="249">
          <cell r="A249" t="str">
            <v>A4862</v>
          </cell>
          <cell r="B249" t="str">
            <v>URIMIANA YOLANDA CHRISTIN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3</v>
          </cell>
          <cell r="Y249">
            <v>75</v>
          </cell>
          <cell r="Z249">
            <v>10</v>
          </cell>
          <cell r="AA249" t="str">
            <v/>
          </cell>
          <cell r="AB249" t="str">
            <v/>
          </cell>
          <cell r="AC249" t="str">
            <v/>
          </cell>
          <cell r="AD249">
            <v>3</v>
          </cell>
          <cell r="AE249">
            <v>47</v>
          </cell>
          <cell r="AF249">
            <v>4</v>
          </cell>
          <cell r="AG249">
            <v>9</v>
          </cell>
          <cell r="AH249">
            <v>142</v>
          </cell>
          <cell r="AI249">
            <v>23</v>
          </cell>
          <cell r="AJ249">
            <v>16</v>
          </cell>
          <cell r="AK249">
            <v>280</v>
          </cell>
          <cell r="AL249">
            <v>49</v>
          </cell>
          <cell r="AM249">
            <v>31</v>
          </cell>
          <cell r="AN249">
            <v>544</v>
          </cell>
          <cell r="AO249">
            <v>86</v>
          </cell>
          <cell r="AP249">
            <v>17.548387096774192</v>
          </cell>
          <cell r="AQ249">
            <v>2.774193548387097</v>
          </cell>
          <cell r="AR249">
            <v>0</v>
          </cell>
          <cell r="AS249">
            <v>1</v>
          </cell>
          <cell r="AT249">
            <v>1</v>
          </cell>
        </row>
        <row r="250">
          <cell r="A250" t="str">
            <v>A4863</v>
          </cell>
          <cell r="B250" t="str">
            <v>VICTOR HENDY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4</v>
          </cell>
          <cell r="Y250">
            <v>107</v>
          </cell>
          <cell r="Z250">
            <v>6</v>
          </cell>
          <cell r="AA250">
            <v>3</v>
          </cell>
          <cell r="AB250">
            <v>51</v>
          </cell>
          <cell r="AC250">
            <v>9</v>
          </cell>
          <cell r="AD250">
            <v>5</v>
          </cell>
          <cell r="AE250">
            <v>75</v>
          </cell>
          <cell r="AF250">
            <v>6</v>
          </cell>
          <cell r="AG250">
            <v>10</v>
          </cell>
          <cell r="AH250">
            <v>141</v>
          </cell>
          <cell r="AI250">
            <v>29</v>
          </cell>
          <cell r="AJ250">
            <v>10</v>
          </cell>
          <cell r="AK250">
            <v>170</v>
          </cell>
          <cell r="AL250">
            <v>23</v>
          </cell>
          <cell r="AM250">
            <v>32</v>
          </cell>
          <cell r="AN250">
            <v>544</v>
          </cell>
          <cell r="AO250">
            <v>73</v>
          </cell>
          <cell r="AP250">
            <v>17</v>
          </cell>
          <cell r="AQ250">
            <v>2.28125</v>
          </cell>
          <cell r="AR250">
            <v>0</v>
          </cell>
          <cell r="AS250">
            <v>1</v>
          </cell>
          <cell r="AT250">
            <v>1</v>
          </cell>
        </row>
        <row r="251">
          <cell r="A251" t="str">
            <v>A4819</v>
          </cell>
          <cell r="B251" t="str">
            <v>Sicilia Sitohang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1</v>
          </cell>
          <cell r="Y251">
            <v>8</v>
          </cell>
          <cell r="Z251">
            <v>1</v>
          </cell>
          <cell r="AA251">
            <v>4</v>
          </cell>
          <cell r="AB251">
            <v>60</v>
          </cell>
          <cell r="AC251">
            <v>12</v>
          </cell>
          <cell r="AD251" t="str">
            <v/>
          </cell>
          <cell r="AE251" t="str">
            <v/>
          </cell>
          <cell r="AF251" t="str">
            <v/>
          </cell>
          <cell r="AG251" t="str">
            <v/>
          </cell>
          <cell r="AH251" t="str">
            <v/>
          </cell>
          <cell r="AI251" t="str">
            <v/>
          </cell>
          <cell r="AJ251" t="str">
            <v/>
          </cell>
          <cell r="AK251" t="str">
            <v/>
          </cell>
          <cell r="AL251" t="str">
            <v/>
          </cell>
          <cell r="AM251">
            <v>5</v>
          </cell>
          <cell r="AN251">
            <v>68</v>
          </cell>
          <cell r="AO251">
            <v>13</v>
          </cell>
          <cell r="AP251">
            <v>13.6</v>
          </cell>
          <cell r="AQ251">
            <v>2.6</v>
          </cell>
          <cell r="AR251">
            <v>0</v>
          </cell>
          <cell r="AS251">
            <v>1</v>
          </cell>
          <cell r="AT251">
            <v>1</v>
          </cell>
        </row>
        <row r="252">
          <cell r="A252" t="str">
            <v>A4822</v>
          </cell>
          <cell r="B252" t="str">
            <v>Fabian Dwi Saputra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1</v>
          </cell>
          <cell r="AB252">
            <v>21</v>
          </cell>
          <cell r="AC252">
            <v>3</v>
          </cell>
          <cell r="AD252">
            <v>1</v>
          </cell>
          <cell r="AE252">
            <v>14</v>
          </cell>
          <cell r="AF252">
            <v>0</v>
          </cell>
          <cell r="AG252" t="str">
            <v/>
          </cell>
          <cell r="AH252" t="str">
            <v/>
          </cell>
          <cell r="AI252" t="str">
            <v/>
          </cell>
          <cell r="AJ252" t="str">
            <v/>
          </cell>
          <cell r="AK252" t="str">
            <v/>
          </cell>
          <cell r="AL252" t="str">
            <v/>
          </cell>
          <cell r="AM252">
            <v>2</v>
          </cell>
          <cell r="AN252">
            <v>35</v>
          </cell>
          <cell r="AO252">
            <v>3</v>
          </cell>
          <cell r="AP252">
            <v>17.5</v>
          </cell>
          <cell r="AQ252">
            <v>1.5</v>
          </cell>
          <cell r="AR252">
            <v>0</v>
          </cell>
          <cell r="AS252">
            <v>1</v>
          </cell>
          <cell r="AT252">
            <v>1</v>
          </cell>
        </row>
        <row r="253">
          <cell r="A253" t="str">
            <v>A4867</v>
          </cell>
          <cell r="B253" t="str">
            <v>NURULLITA SAFITRI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7</v>
          </cell>
          <cell r="AB253">
            <v>201</v>
          </cell>
          <cell r="AC253">
            <v>28</v>
          </cell>
          <cell r="AD253">
            <v>3</v>
          </cell>
          <cell r="AE253">
            <v>61</v>
          </cell>
          <cell r="AF253">
            <v>12</v>
          </cell>
          <cell r="AG253">
            <v>3</v>
          </cell>
          <cell r="AH253">
            <v>52</v>
          </cell>
          <cell r="AI253">
            <v>3</v>
          </cell>
          <cell r="AJ253">
            <v>2</v>
          </cell>
          <cell r="AK253">
            <v>34</v>
          </cell>
          <cell r="AL253">
            <v>6</v>
          </cell>
          <cell r="AM253">
            <v>15</v>
          </cell>
          <cell r="AN253">
            <v>348</v>
          </cell>
          <cell r="AO253">
            <v>49</v>
          </cell>
          <cell r="AP253">
            <v>23.2</v>
          </cell>
          <cell r="AQ253">
            <v>3.2666666666666666</v>
          </cell>
          <cell r="AR253">
            <v>1</v>
          </cell>
          <cell r="AS253">
            <v>2</v>
          </cell>
          <cell r="AT253">
            <v>2</v>
          </cell>
        </row>
        <row r="254">
          <cell r="A254" t="str">
            <v>A4905</v>
          </cell>
          <cell r="B254" t="str">
            <v>FILDZAH RANIA LAILI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2</v>
          </cell>
          <cell r="AB254">
            <v>45</v>
          </cell>
          <cell r="AC254">
            <v>9</v>
          </cell>
          <cell r="AD254">
            <v>9</v>
          </cell>
          <cell r="AE254">
            <v>197</v>
          </cell>
          <cell r="AF254">
            <v>21</v>
          </cell>
          <cell r="AG254">
            <v>8</v>
          </cell>
          <cell r="AH254">
            <v>183</v>
          </cell>
          <cell r="AI254">
            <v>34</v>
          </cell>
          <cell r="AJ254">
            <v>8</v>
          </cell>
          <cell r="AK254">
            <v>313</v>
          </cell>
          <cell r="AL254">
            <v>39</v>
          </cell>
          <cell r="AM254">
            <v>27</v>
          </cell>
          <cell r="AN254">
            <v>738</v>
          </cell>
          <cell r="AO254">
            <v>103</v>
          </cell>
          <cell r="AP254">
            <v>27.333333333333332</v>
          </cell>
          <cell r="AQ254">
            <v>3.8148148148148149</v>
          </cell>
          <cell r="AR254">
            <v>2</v>
          </cell>
          <cell r="AS254">
            <v>2</v>
          </cell>
          <cell r="AT254">
            <v>2</v>
          </cell>
        </row>
        <row r="255">
          <cell r="A255" t="str">
            <v>A4883</v>
          </cell>
          <cell r="B255" t="str">
            <v>NISA MUTHMAINNAH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15</v>
          </cell>
          <cell r="AE255">
            <v>400</v>
          </cell>
          <cell r="AF255">
            <v>51</v>
          </cell>
          <cell r="AG255">
            <v>19</v>
          </cell>
          <cell r="AH255">
            <v>528</v>
          </cell>
          <cell r="AI255">
            <v>77</v>
          </cell>
          <cell r="AJ255">
            <v>15</v>
          </cell>
          <cell r="AK255">
            <v>417</v>
          </cell>
          <cell r="AL255">
            <v>70</v>
          </cell>
          <cell r="AM255">
            <v>49</v>
          </cell>
          <cell r="AN255">
            <v>1345</v>
          </cell>
          <cell r="AO255">
            <v>198</v>
          </cell>
          <cell r="AP255">
            <v>27.448979591836736</v>
          </cell>
          <cell r="AQ255">
            <v>4.0408163265306118</v>
          </cell>
          <cell r="AR255">
            <v>2</v>
          </cell>
          <cell r="AS255">
            <v>2</v>
          </cell>
          <cell r="AT255">
            <v>2</v>
          </cell>
        </row>
        <row r="256">
          <cell r="A256" t="str">
            <v>A4927</v>
          </cell>
          <cell r="B256" t="str">
            <v>NICO SEPTIAN TAMBUNAN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4</v>
          </cell>
          <cell r="AE256">
            <v>81</v>
          </cell>
          <cell r="AF256">
            <v>11</v>
          </cell>
          <cell r="AG256">
            <v>5</v>
          </cell>
          <cell r="AH256">
            <v>94</v>
          </cell>
          <cell r="AI256">
            <v>14</v>
          </cell>
          <cell r="AJ256">
            <v>7</v>
          </cell>
          <cell r="AK256">
            <v>139</v>
          </cell>
          <cell r="AL256">
            <v>11</v>
          </cell>
          <cell r="AM256">
            <v>16</v>
          </cell>
          <cell r="AN256">
            <v>314</v>
          </cell>
          <cell r="AO256">
            <v>36</v>
          </cell>
          <cell r="AP256">
            <v>19.625</v>
          </cell>
          <cell r="AQ256">
            <v>2.25</v>
          </cell>
          <cell r="AR256">
            <v>1</v>
          </cell>
          <cell r="AS256">
            <v>1</v>
          </cell>
          <cell r="AT256">
            <v>1</v>
          </cell>
        </row>
        <row r="257">
          <cell r="A257" t="str">
            <v>A4931</v>
          </cell>
          <cell r="B257" t="str">
            <v>FAKHRIAWAN RAMADHANI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8</v>
          </cell>
          <cell r="AE257">
            <v>157</v>
          </cell>
          <cell r="AF257">
            <v>18</v>
          </cell>
          <cell r="AG257">
            <v>10</v>
          </cell>
          <cell r="AH257">
            <v>206</v>
          </cell>
          <cell r="AI257">
            <v>40</v>
          </cell>
          <cell r="AJ257">
            <v>7</v>
          </cell>
          <cell r="AK257">
            <v>170</v>
          </cell>
          <cell r="AL257">
            <v>34</v>
          </cell>
          <cell r="AM257">
            <v>25</v>
          </cell>
          <cell r="AN257">
            <v>533</v>
          </cell>
          <cell r="AO257">
            <v>92</v>
          </cell>
          <cell r="AP257">
            <v>21.32</v>
          </cell>
          <cell r="AQ257">
            <v>3.68</v>
          </cell>
          <cell r="AR257">
            <v>1</v>
          </cell>
          <cell r="AS257">
            <v>2</v>
          </cell>
          <cell r="AT257">
            <v>2</v>
          </cell>
        </row>
        <row r="258">
          <cell r="A258" t="str">
            <v>A4953</v>
          </cell>
          <cell r="B258" t="str">
            <v>AFFAN HARITS RAMADHAN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4</v>
          </cell>
          <cell r="AE258">
            <v>42</v>
          </cell>
          <cell r="AF258">
            <v>10</v>
          </cell>
          <cell r="AG258" t="str">
            <v/>
          </cell>
          <cell r="AH258" t="str">
            <v/>
          </cell>
          <cell r="AI258" t="str">
            <v/>
          </cell>
          <cell r="AJ258" t="str">
            <v/>
          </cell>
          <cell r="AK258" t="str">
            <v/>
          </cell>
          <cell r="AL258" t="str">
            <v/>
          </cell>
          <cell r="AM258">
            <v>4</v>
          </cell>
          <cell r="AN258">
            <v>42</v>
          </cell>
          <cell r="AO258">
            <v>10</v>
          </cell>
          <cell r="AP258">
            <v>10.5</v>
          </cell>
          <cell r="AQ258">
            <v>2.5</v>
          </cell>
          <cell r="AR258">
            <v>0</v>
          </cell>
          <cell r="AS258">
            <v>1</v>
          </cell>
          <cell r="AT258">
            <v>1</v>
          </cell>
        </row>
        <row r="259">
          <cell r="A259" t="str">
            <v>A4945</v>
          </cell>
          <cell r="B259" t="str">
            <v>VYOLA TUMORANG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3</v>
          </cell>
          <cell r="AE259">
            <v>61</v>
          </cell>
          <cell r="AF259">
            <v>9</v>
          </cell>
          <cell r="AG259">
            <v>5</v>
          </cell>
          <cell r="AH259">
            <v>145</v>
          </cell>
          <cell r="AI259">
            <v>18</v>
          </cell>
          <cell r="AJ259">
            <v>2</v>
          </cell>
          <cell r="AK259">
            <v>57</v>
          </cell>
          <cell r="AL259">
            <v>8</v>
          </cell>
          <cell r="AM259">
            <v>10</v>
          </cell>
          <cell r="AN259">
            <v>263</v>
          </cell>
          <cell r="AO259">
            <v>35</v>
          </cell>
          <cell r="AP259">
            <v>26.3</v>
          </cell>
          <cell r="AQ259">
            <v>3.5</v>
          </cell>
          <cell r="AR259">
            <v>2</v>
          </cell>
          <cell r="AS259">
            <v>2</v>
          </cell>
          <cell r="AT259">
            <v>2</v>
          </cell>
        </row>
        <row r="260">
          <cell r="A260" t="str">
            <v>A4884</v>
          </cell>
          <cell r="B260" t="str">
            <v>DIONISIUS AGUNG SOH PANDITOKATON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12</v>
          </cell>
          <cell r="AH260">
            <v>214</v>
          </cell>
          <cell r="AI260">
            <v>30</v>
          </cell>
          <cell r="AJ260" t="str">
            <v/>
          </cell>
          <cell r="AK260">
            <v>0</v>
          </cell>
          <cell r="AL260">
            <v>2</v>
          </cell>
          <cell r="AM260">
            <v>12</v>
          </cell>
          <cell r="AN260">
            <v>214</v>
          </cell>
          <cell r="AO260">
            <v>32</v>
          </cell>
          <cell r="AP260">
            <v>17.833333333333332</v>
          </cell>
          <cell r="AQ260">
            <v>2.6666666666666665</v>
          </cell>
          <cell r="AR260">
            <v>0</v>
          </cell>
          <cell r="AS260">
            <v>1</v>
          </cell>
          <cell r="AT260">
            <v>1</v>
          </cell>
        </row>
        <row r="261">
          <cell r="A261" t="str">
            <v>A4906</v>
          </cell>
          <cell r="B261" t="str">
            <v>NARISWARI ASTAMURTI CANDRAGUPITA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4</v>
          </cell>
          <cell r="AH261">
            <v>76</v>
          </cell>
          <cell r="AI261">
            <v>11</v>
          </cell>
          <cell r="AJ261">
            <v>0</v>
          </cell>
          <cell r="AK261" t="str">
            <v/>
          </cell>
          <cell r="AL261" t="str">
            <v/>
          </cell>
          <cell r="AM261">
            <v>4</v>
          </cell>
          <cell r="AN261">
            <v>76</v>
          </cell>
          <cell r="AO261">
            <v>11</v>
          </cell>
          <cell r="AP261">
            <v>19</v>
          </cell>
          <cell r="AQ261">
            <v>2.75</v>
          </cell>
          <cell r="AR261">
            <v>1</v>
          </cell>
          <cell r="AS261">
            <v>1</v>
          </cell>
          <cell r="AT261">
            <v>1</v>
          </cell>
        </row>
        <row r="262">
          <cell r="A262" t="str">
            <v>A4946</v>
          </cell>
          <cell r="B262" t="str">
            <v>THERESIA ANGELIKA PURBA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3</v>
          </cell>
          <cell r="AH262">
            <v>62</v>
          </cell>
          <cell r="AI262">
            <v>8</v>
          </cell>
          <cell r="AJ262">
            <v>1</v>
          </cell>
          <cell r="AK262">
            <v>25</v>
          </cell>
          <cell r="AL262">
            <v>2</v>
          </cell>
          <cell r="AM262">
            <v>4</v>
          </cell>
          <cell r="AN262">
            <v>87</v>
          </cell>
          <cell r="AO262">
            <v>10</v>
          </cell>
          <cell r="AP262">
            <v>21.75</v>
          </cell>
          <cell r="AQ262">
            <v>2.5</v>
          </cell>
          <cell r="AR262">
            <v>1</v>
          </cell>
          <cell r="AS262">
            <v>1</v>
          </cell>
          <cell r="AT262">
            <v>1</v>
          </cell>
        </row>
        <row r="263">
          <cell r="A263" t="str">
            <v>A4984</v>
          </cell>
          <cell r="B263" t="str">
            <v>RIZKI NOVIA RAHMA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5</v>
          </cell>
          <cell r="AH263">
            <v>108</v>
          </cell>
          <cell r="AI263">
            <v>20</v>
          </cell>
          <cell r="AJ263">
            <v>9</v>
          </cell>
          <cell r="AK263">
            <v>170</v>
          </cell>
          <cell r="AL263">
            <v>36</v>
          </cell>
          <cell r="AM263">
            <v>14</v>
          </cell>
          <cell r="AN263">
            <v>278</v>
          </cell>
          <cell r="AO263">
            <v>56</v>
          </cell>
          <cell r="AP263">
            <v>19.857142857142858</v>
          </cell>
          <cell r="AQ263">
            <v>4</v>
          </cell>
          <cell r="AR263">
            <v>1</v>
          </cell>
          <cell r="AS263">
            <v>2</v>
          </cell>
          <cell r="AT263">
            <v>2</v>
          </cell>
        </row>
        <row r="264">
          <cell r="A264" t="str">
            <v>A4930</v>
          </cell>
          <cell r="B264" t="str">
            <v>SEPA NATHANIA DAMANIK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15</v>
          </cell>
          <cell r="AH264">
            <v>340</v>
          </cell>
          <cell r="AI264">
            <v>49</v>
          </cell>
          <cell r="AJ264">
            <v>8</v>
          </cell>
          <cell r="AK264">
            <v>183</v>
          </cell>
          <cell r="AL264">
            <v>19</v>
          </cell>
          <cell r="AM264">
            <v>23</v>
          </cell>
          <cell r="AN264">
            <v>523</v>
          </cell>
          <cell r="AO264">
            <v>68</v>
          </cell>
          <cell r="AP264">
            <v>22.739130434782609</v>
          </cell>
          <cell r="AQ264">
            <v>2.9565217391304346</v>
          </cell>
          <cell r="AR264">
            <v>1</v>
          </cell>
          <cell r="AS264">
            <v>1</v>
          </cell>
          <cell r="AT264">
            <v>1</v>
          </cell>
        </row>
        <row r="265">
          <cell r="A265" t="str">
            <v>A4950</v>
          </cell>
          <cell r="B265" t="str">
            <v>YUANDA PRASETYO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1</v>
          </cell>
          <cell r="AH265">
            <v>19</v>
          </cell>
          <cell r="AI265">
            <v>1</v>
          </cell>
          <cell r="AJ265">
            <v>7</v>
          </cell>
          <cell r="AK265">
            <v>149</v>
          </cell>
          <cell r="AL265">
            <v>12</v>
          </cell>
          <cell r="AM265">
            <v>8</v>
          </cell>
          <cell r="AN265">
            <v>168</v>
          </cell>
          <cell r="AO265">
            <v>13</v>
          </cell>
          <cell r="AP265">
            <v>21</v>
          </cell>
          <cell r="AQ265">
            <v>1.625</v>
          </cell>
          <cell r="AR265">
            <v>1</v>
          </cell>
          <cell r="AS265">
            <v>1</v>
          </cell>
          <cell r="AT265">
            <v>1</v>
          </cell>
        </row>
        <row r="266">
          <cell r="A266" t="str">
            <v>A4948</v>
          </cell>
          <cell r="B266" t="str">
            <v>SHEDA DWI GUNA REVA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10</v>
          </cell>
          <cell r="AK266">
            <v>197</v>
          </cell>
          <cell r="AL266">
            <v>24</v>
          </cell>
          <cell r="AM266">
            <v>10</v>
          </cell>
          <cell r="AN266">
            <v>197</v>
          </cell>
          <cell r="AO266">
            <v>24</v>
          </cell>
          <cell r="AP266">
            <v>19.7</v>
          </cell>
          <cell r="AQ266">
            <v>2.4</v>
          </cell>
          <cell r="AR266">
            <v>1</v>
          </cell>
          <cell r="AS266">
            <v>1</v>
          </cell>
          <cell r="AT266">
            <v>1</v>
          </cell>
        </row>
        <row r="267">
          <cell r="A267" t="str">
            <v>A4969</v>
          </cell>
          <cell r="B267" t="str">
            <v>ANDHIKA RAMADHAN FAHREZI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12</v>
          </cell>
          <cell r="AK267">
            <v>290</v>
          </cell>
          <cell r="AL267">
            <v>56</v>
          </cell>
          <cell r="AM267">
            <v>12</v>
          </cell>
          <cell r="AN267">
            <v>290</v>
          </cell>
          <cell r="AO267">
            <v>56</v>
          </cell>
          <cell r="AP267">
            <v>24.166666666666668</v>
          </cell>
          <cell r="AQ267">
            <v>4.666666666666667</v>
          </cell>
          <cell r="AR267">
            <v>1</v>
          </cell>
          <cell r="AS267">
            <v>3</v>
          </cell>
          <cell r="AT267">
            <v>3</v>
          </cell>
        </row>
        <row r="268">
          <cell r="A268" t="str">
            <v>A4982</v>
          </cell>
          <cell r="B268" t="str">
            <v>KRESENTIA AFRINI SITEPU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15</v>
          </cell>
          <cell r="AK268">
            <v>444</v>
          </cell>
          <cell r="AL268">
            <v>66</v>
          </cell>
          <cell r="AM268">
            <v>15</v>
          </cell>
          <cell r="AN268">
            <v>444</v>
          </cell>
          <cell r="AO268">
            <v>66</v>
          </cell>
          <cell r="AP268">
            <v>29.6</v>
          </cell>
          <cell r="AQ268">
            <v>4.4000000000000004</v>
          </cell>
          <cell r="AR268">
            <v>2</v>
          </cell>
          <cell r="AS268">
            <v>2</v>
          </cell>
          <cell r="AT268">
            <v>2</v>
          </cell>
        </row>
        <row r="269">
          <cell r="A269" t="str">
            <v>A4979</v>
          </cell>
          <cell r="B269" t="str">
            <v>PIPIT TRI HIDAYAH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8</v>
          </cell>
          <cell r="AK269">
            <v>153</v>
          </cell>
          <cell r="AL269">
            <v>21</v>
          </cell>
          <cell r="AM269">
            <v>8</v>
          </cell>
          <cell r="AN269">
            <v>153</v>
          </cell>
          <cell r="AO269">
            <v>21</v>
          </cell>
          <cell r="AP269">
            <v>19.125</v>
          </cell>
          <cell r="AQ269">
            <v>2.625</v>
          </cell>
          <cell r="AR269">
            <v>1</v>
          </cell>
          <cell r="AS269">
            <v>1</v>
          </cell>
          <cell r="AT269">
            <v>1</v>
          </cell>
        </row>
      </sheetData>
      <sheetData sheetId="6" refreshError="1">
        <row r="2">
          <cell r="C2">
            <v>0</v>
          </cell>
          <cell r="E2">
            <v>4</v>
          </cell>
          <cell r="G2">
            <v>8</v>
          </cell>
          <cell r="I2">
            <v>12</v>
          </cell>
          <cell r="K2">
            <v>16</v>
          </cell>
          <cell r="M2">
            <v>20</v>
          </cell>
          <cell r="O2">
            <v>24</v>
          </cell>
          <cell r="Q2">
            <v>28</v>
          </cell>
          <cell r="S2">
            <v>32</v>
          </cell>
          <cell r="U2">
            <v>36</v>
          </cell>
          <cell r="W2">
            <v>40</v>
          </cell>
          <cell r="Y2">
            <v>44</v>
          </cell>
        </row>
        <row r="3">
          <cell r="A3" t="str">
            <v>NPK</v>
          </cell>
          <cell r="B3" t="str">
            <v>NAMA</v>
          </cell>
          <cell r="C3" t="str">
            <v>GRADING</v>
          </cell>
          <cell r="AA3" t="str">
            <v>TOTAL SLOT</v>
          </cell>
          <cell r="AB3" t="str">
            <v>TOTAL AAV</v>
          </cell>
          <cell r="AC3" t="str">
            <v>AAV/SLOT</v>
          </cell>
          <cell r="AD3" t="str">
            <v>GRADING</v>
          </cell>
        </row>
        <row r="4">
          <cell r="C4" t="str">
            <v>P2 DES</v>
          </cell>
          <cell r="E4" t="str">
            <v>P1 JAN</v>
          </cell>
          <cell r="G4" t="str">
            <v>P2 JAN</v>
          </cell>
          <cell r="I4" t="str">
            <v>P1 FEB</v>
          </cell>
          <cell r="K4" t="str">
            <v>P2 FEB</v>
          </cell>
          <cell r="M4" t="str">
            <v>P1 MAR</v>
          </cell>
          <cell r="O4" t="str">
            <v>P2 MAR</v>
          </cell>
          <cell r="Q4" t="str">
            <v>P1 APR</v>
          </cell>
          <cell r="S4" t="str">
            <v>P2 APR</v>
          </cell>
          <cell r="U4" t="str">
            <v>P1 MEI</v>
          </cell>
          <cell r="W4" t="str">
            <v>P2 MEI</v>
          </cell>
          <cell r="Y4" t="str">
            <v>P1 JUN</v>
          </cell>
        </row>
        <row r="5">
          <cell r="C5" t="str">
            <v>SLOT</v>
          </cell>
          <cell r="D5" t="str">
            <v>AAV</v>
          </cell>
          <cell r="E5" t="str">
            <v>SLOT</v>
          </cell>
          <cell r="F5" t="str">
            <v>AAV</v>
          </cell>
          <cell r="G5" t="str">
            <v>SLOT</v>
          </cell>
          <cell r="H5" t="str">
            <v>AAV</v>
          </cell>
          <cell r="I5" t="str">
            <v>SLOT</v>
          </cell>
          <cell r="J5" t="str">
            <v>AAV</v>
          </cell>
          <cell r="K5" t="str">
            <v>SLOT</v>
          </cell>
          <cell r="L5" t="str">
            <v>AAV</v>
          </cell>
          <cell r="M5" t="str">
            <v>SLOT</v>
          </cell>
          <cell r="N5" t="str">
            <v>AAV</v>
          </cell>
          <cell r="O5" t="str">
            <v>SLOT</v>
          </cell>
          <cell r="P5" t="str">
            <v>AAV</v>
          </cell>
          <cell r="Q5" t="str">
            <v>SLOT</v>
          </cell>
          <cell r="R5" t="str">
            <v>AAV</v>
          </cell>
          <cell r="S5" t="str">
            <v>SLOT</v>
          </cell>
          <cell r="T5" t="str">
            <v>AAV</v>
          </cell>
          <cell r="U5" t="str">
            <v>SLOT</v>
          </cell>
          <cell r="V5" t="str">
            <v>AAV</v>
          </cell>
          <cell r="W5" t="str">
            <v>SLOT</v>
          </cell>
          <cell r="X5" t="str">
            <v>AAV</v>
          </cell>
          <cell r="Y5" t="str">
            <v>SLOT</v>
          </cell>
          <cell r="Z5" t="str">
            <v>AAV</v>
          </cell>
        </row>
        <row r="6">
          <cell r="A6">
            <v>90170</v>
          </cell>
          <cell r="B6" t="str">
            <v>AMRI ROHMATINI</v>
          </cell>
          <cell r="C6">
            <v>13</v>
          </cell>
          <cell r="D6">
            <v>592</v>
          </cell>
          <cell r="E6">
            <v>12</v>
          </cell>
          <cell r="F6">
            <v>653</v>
          </cell>
          <cell r="G6">
            <v>12</v>
          </cell>
          <cell r="H6">
            <v>369</v>
          </cell>
          <cell r="I6">
            <v>13</v>
          </cell>
          <cell r="J6">
            <v>514</v>
          </cell>
          <cell r="K6">
            <v>11</v>
          </cell>
          <cell r="L6">
            <v>431</v>
          </cell>
          <cell r="M6">
            <v>13</v>
          </cell>
          <cell r="N6">
            <v>528</v>
          </cell>
          <cell r="O6">
            <v>12</v>
          </cell>
          <cell r="P6">
            <v>590</v>
          </cell>
          <cell r="Q6">
            <v>9</v>
          </cell>
          <cell r="R6">
            <v>333</v>
          </cell>
          <cell r="S6">
            <v>12</v>
          </cell>
          <cell r="T6">
            <v>473</v>
          </cell>
          <cell r="U6">
            <v>11</v>
          </cell>
          <cell r="V6">
            <v>442</v>
          </cell>
          <cell r="W6">
            <v>14</v>
          </cell>
          <cell r="X6">
            <v>654</v>
          </cell>
          <cell r="Y6">
            <v>11</v>
          </cell>
          <cell r="Z6">
            <v>418</v>
          </cell>
          <cell r="AA6">
            <v>143</v>
          </cell>
          <cell r="AB6">
            <v>5997</v>
          </cell>
          <cell r="AC6">
            <v>41.93706293706294</v>
          </cell>
          <cell r="AD6">
            <v>3</v>
          </cell>
        </row>
        <row r="7">
          <cell r="A7">
            <v>90557</v>
          </cell>
          <cell r="B7" t="str">
            <v>TIFANI EKA ALCISHA</v>
          </cell>
          <cell r="C7">
            <v>11</v>
          </cell>
          <cell r="D7">
            <v>656</v>
          </cell>
          <cell r="E7">
            <v>19</v>
          </cell>
          <cell r="F7">
            <v>1227</v>
          </cell>
          <cell r="G7">
            <v>20</v>
          </cell>
          <cell r="H7">
            <v>817</v>
          </cell>
          <cell r="I7">
            <v>16</v>
          </cell>
          <cell r="J7">
            <v>789</v>
          </cell>
          <cell r="K7">
            <v>11</v>
          </cell>
          <cell r="L7">
            <v>470</v>
          </cell>
          <cell r="M7">
            <v>9</v>
          </cell>
          <cell r="N7">
            <v>414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  <cell r="X7" t="str">
            <v>-</v>
          </cell>
          <cell r="Y7">
            <v>3</v>
          </cell>
          <cell r="Z7">
            <v>119</v>
          </cell>
          <cell r="AA7">
            <v>89</v>
          </cell>
          <cell r="AB7">
            <v>4492</v>
          </cell>
          <cell r="AC7">
            <v>50.471910112359552</v>
          </cell>
          <cell r="AD7">
            <v>3</v>
          </cell>
        </row>
        <row r="8">
          <cell r="A8">
            <v>90565</v>
          </cell>
          <cell r="B8" t="str">
            <v>ELISABETH YOVITA NATHANIA</v>
          </cell>
          <cell r="C8">
            <v>13</v>
          </cell>
          <cell r="D8">
            <v>511</v>
          </cell>
          <cell r="E8">
            <v>21</v>
          </cell>
          <cell r="F8">
            <v>918</v>
          </cell>
          <cell r="G8">
            <v>21</v>
          </cell>
          <cell r="H8">
            <v>697</v>
          </cell>
          <cell r="I8">
            <v>25</v>
          </cell>
          <cell r="J8">
            <v>907</v>
          </cell>
          <cell r="K8">
            <v>23</v>
          </cell>
          <cell r="L8">
            <v>873</v>
          </cell>
          <cell r="M8">
            <v>13</v>
          </cell>
          <cell r="N8">
            <v>479</v>
          </cell>
          <cell r="O8">
            <v>22</v>
          </cell>
          <cell r="P8">
            <v>1025</v>
          </cell>
          <cell r="Q8">
            <v>21</v>
          </cell>
          <cell r="R8">
            <v>843</v>
          </cell>
          <cell r="S8">
            <v>28</v>
          </cell>
          <cell r="T8">
            <v>1007</v>
          </cell>
          <cell r="U8">
            <v>20</v>
          </cell>
          <cell r="V8">
            <v>780</v>
          </cell>
          <cell r="W8">
            <v>28</v>
          </cell>
          <cell r="X8">
            <v>1117</v>
          </cell>
          <cell r="Y8">
            <v>13</v>
          </cell>
          <cell r="Z8">
            <v>487</v>
          </cell>
          <cell r="AA8">
            <v>248</v>
          </cell>
          <cell r="AB8">
            <v>9644</v>
          </cell>
          <cell r="AC8">
            <v>38.887096774193552</v>
          </cell>
          <cell r="AD8">
            <v>2</v>
          </cell>
        </row>
        <row r="9">
          <cell r="A9" t="str">
            <v>A1945</v>
          </cell>
          <cell r="B9" t="str">
            <v>MARIA CHINDRYANITA GALA</v>
          </cell>
          <cell r="C9">
            <v>9</v>
          </cell>
          <cell r="D9">
            <v>320</v>
          </cell>
          <cell r="E9">
            <v>7</v>
          </cell>
          <cell r="F9">
            <v>335</v>
          </cell>
          <cell r="G9">
            <v>15</v>
          </cell>
          <cell r="H9">
            <v>497</v>
          </cell>
          <cell r="I9">
            <v>23</v>
          </cell>
          <cell r="J9">
            <v>809</v>
          </cell>
          <cell r="K9">
            <v>20</v>
          </cell>
          <cell r="L9">
            <v>807</v>
          </cell>
          <cell r="M9">
            <v>21</v>
          </cell>
          <cell r="N9">
            <v>798</v>
          </cell>
          <cell r="O9">
            <v>16</v>
          </cell>
          <cell r="P9">
            <v>739</v>
          </cell>
          <cell r="Q9">
            <v>16</v>
          </cell>
          <cell r="R9">
            <v>529</v>
          </cell>
          <cell r="S9">
            <v>23</v>
          </cell>
          <cell r="T9">
            <v>715</v>
          </cell>
          <cell r="U9">
            <v>22</v>
          </cell>
          <cell r="V9">
            <v>733</v>
          </cell>
          <cell r="W9">
            <v>26</v>
          </cell>
          <cell r="X9">
            <v>1022</v>
          </cell>
          <cell r="Y9">
            <v>23</v>
          </cell>
          <cell r="Z9">
            <v>803</v>
          </cell>
          <cell r="AA9">
            <v>221</v>
          </cell>
          <cell r="AB9">
            <v>8107</v>
          </cell>
          <cell r="AC9">
            <v>36.683257918552037</v>
          </cell>
          <cell r="AD9">
            <v>2</v>
          </cell>
        </row>
        <row r="10">
          <cell r="A10" t="str">
            <v>A1941</v>
          </cell>
          <cell r="B10" t="str">
            <v>HANA CHRISTINA</v>
          </cell>
          <cell r="C10">
            <v>8</v>
          </cell>
          <cell r="D10">
            <v>220</v>
          </cell>
          <cell r="E10">
            <v>14</v>
          </cell>
          <cell r="F10">
            <v>597</v>
          </cell>
          <cell r="G10">
            <v>13</v>
          </cell>
          <cell r="H10">
            <v>386</v>
          </cell>
          <cell r="I10">
            <v>20</v>
          </cell>
          <cell r="J10">
            <v>656</v>
          </cell>
          <cell r="K10">
            <v>16</v>
          </cell>
          <cell r="L10">
            <v>589</v>
          </cell>
          <cell r="M10">
            <v>19</v>
          </cell>
          <cell r="N10">
            <v>632</v>
          </cell>
          <cell r="O10">
            <v>18</v>
          </cell>
          <cell r="P10">
            <v>804</v>
          </cell>
          <cell r="Q10">
            <v>13</v>
          </cell>
          <cell r="R10">
            <v>459</v>
          </cell>
          <cell r="S10">
            <v>13</v>
          </cell>
          <cell r="T10">
            <v>503</v>
          </cell>
          <cell r="U10">
            <v>13</v>
          </cell>
          <cell r="V10">
            <v>474</v>
          </cell>
          <cell r="W10">
            <v>7</v>
          </cell>
          <cell r="X10">
            <v>293</v>
          </cell>
          <cell r="Y10">
            <v>12</v>
          </cell>
          <cell r="Z10">
            <v>384</v>
          </cell>
          <cell r="AA10">
            <v>166</v>
          </cell>
          <cell r="AB10">
            <v>5997</v>
          </cell>
          <cell r="AC10">
            <v>36.126506024096386</v>
          </cell>
          <cell r="AD10">
            <v>2</v>
          </cell>
        </row>
        <row r="11">
          <cell r="A11" t="str">
            <v>A2066</v>
          </cell>
          <cell r="B11" t="str">
            <v xml:space="preserve">YULIANT EFENDI </v>
          </cell>
          <cell r="C11">
            <v>28</v>
          </cell>
          <cell r="D11">
            <v>1338</v>
          </cell>
          <cell r="E11">
            <v>24</v>
          </cell>
          <cell r="F11">
            <v>1357</v>
          </cell>
          <cell r="G11">
            <v>25</v>
          </cell>
          <cell r="H11">
            <v>997</v>
          </cell>
          <cell r="I11">
            <v>24</v>
          </cell>
          <cell r="J11">
            <v>863</v>
          </cell>
          <cell r="K11">
            <v>21</v>
          </cell>
          <cell r="L11">
            <v>858</v>
          </cell>
          <cell r="M11">
            <v>26</v>
          </cell>
          <cell r="N11">
            <v>1024</v>
          </cell>
          <cell r="O11">
            <v>23</v>
          </cell>
          <cell r="P11">
            <v>1183</v>
          </cell>
          <cell r="Q11">
            <v>18</v>
          </cell>
          <cell r="R11">
            <v>640</v>
          </cell>
          <cell r="S11">
            <v>25</v>
          </cell>
          <cell r="T11">
            <v>914</v>
          </cell>
          <cell r="U11">
            <v>22</v>
          </cell>
          <cell r="V11">
            <v>895</v>
          </cell>
          <cell r="W11">
            <v>27</v>
          </cell>
          <cell r="X11">
            <v>1138</v>
          </cell>
          <cell r="Y11">
            <v>20</v>
          </cell>
          <cell r="Z11">
            <v>768</v>
          </cell>
          <cell r="AA11">
            <v>283</v>
          </cell>
          <cell r="AB11">
            <v>11975</v>
          </cell>
          <cell r="AC11">
            <v>42.314487632508836</v>
          </cell>
          <cell r="AD11">
            <v>3</v>
          </cell>
        </row>
        <row r="12">
          <cell r="A12" t="str">
            <v>A0349</v>
          </cell>
          <cell r="B12" t="str">
            <v xml:space="preserve">AHMAD ZAINAL ARIFIN </v>
          </cell>
          <cell r="C12">
            <v>24</v>
          </cell>
          <cell r="D12">
            <v>1103</v>
          </cell>
          <cell r="E12">
            <v>22</v>
          </cell>
          <cell r="F12">
            <v>1230</v>
          </cell>
          <cell r="G12">
            <v>24</v>
          </cell>
          <cell r="H12">
            <v>939</v>
          </cell>
          <cell r="I12">
            <v>23</v>
          </cell>
          <cell r="J12">
            <v>908</v>
          </cell>
          <cell r="K12">
            <v>20</v>
          </cell>
          <cell r="L12">
            <v>885</v>
          </cell>
          <cell r="M12">
            <v>26</v>
          </cell>
          <cell r="N12">
            <v>1043</v>
          </cell>
          <cell r="O12">
            <v>20</v>
          </cell>
          <cell r="P12">
            <v>1054</v>
          </cell>
          <cell r="Q12">
            <v>16</v>
          </cell>
          <cell r="R12">
            <v>657</v>
          </cell>
          <cell r="S12">
            <v>24</v>
          </cell>
          <cell r="T12">
            <v>884</v>
          </cell>
          <cell r="U12">
            <v>22</v>
          </cell>
          <cell r="V12">
            <v>877</v>
          </cell>
          <cell r="W12">
            <v>28</v>
          </cell>
          <cell r="X12">
            <v>1194</v>
          </cell>
          <cell r="Y12">
            <v>20</v>
          </cell>
          <cell r="Z12">
            <v>785</v>
          </cell>
          <cell r="AA12">
            <v>269</v>
          </cell>
          <cell r="AB12">
            <v>11559</v>
          </cell>
          <cell r="AC12">
            <v>42.970260223048328</v>
          </cell>
          <cell r="AD12">
            <v>3</v>
          </cell>
        </row>
        <row r="13">
          <cell r="A13" t="str">
            <v>A2873</v>
          </cell>
          <cell r="B13" t="str">
            <v>CHRISTOPHER LAKSAWANA</v>
          </cell>
          <cell r="C13">
            <v>26</v>
          </cell>
          <cell r="D13">
            <v>1164</v>
          </cell>
          <cell r="E13">
            <v>22</v>
          </cell>
          <cell r="F13">
            <v>1245</v>
          </cell>
          <cell r="G13">
            <v>24</v>
          </cell>
          <cell r="H13">
            <v>938</v>
          </cell>
          <cell r="I13">
            <v>23</v>
          </cell>
          <cell r="J13">
            <v>876</v>
          </cell>
          <cell r="K13">
            <v>21</v>
          </cell>
          <cell r="L13">
            <v>891</v>
          </cell>
          <cell r="M13">
            <v>26</v>
          </cell>
          <cell r="N13">
            <v>989</v>
          </cell>
          <cell r="O13">
            <v>21</v>
          </cell>
          <cell r="P13">
            <v>1091</v>
          </cell>
          <cell r="Q13">
            <v>18</v>
          </cell>
          <cell r="R13">
            <v>698</v>
          </cell>
          <cell r="S13">
            <v>25</v>
          </cell>
          <cell r="T13">
            <v>943</v>
          </cell>
          <cell r="U13">
            <v>22</v>
          </cell>
          <cell r="V13">
            <v>832</v>
          </cell>
          <cell r="W13">
            <v>26</v>
          </cell>
          <cell r="X13">
            <v>1084</v>
          </cell>
          <cell r="Y13">
            <v>22</v>
          </cell>
          <cell r="Z13">
            <v>830</v>
          </cell>
          <cell r="AA13">
            <v>276</v>
          </cell>
          <cell r="AB13">
            <v>11581</v>
          </cell>
          <cell r="AC13">
            <v>41.960144927536234</v>
          </cell>
          <cell r="AD13">
            <v>3</v>
          </cell>
        </row>
        <row r="14">
          <cell r="A14" t="str">
            <v>A2879</v>
          </cell>
          <cell r="B14" t="str">
            <v>FAUZI</v>
          </cell>
          <cell r="C14">
            <v>23</v>
          </cell>
          <cell r="D14">
            <v>1127</v>
          </cell>
          <cell r="E14">
            <v>18</v>
          </cell>
          <cell r="F14">
            <v>902</v>
          </cell>
          <cell r="G14">
            <v>15</v>
          </cell>
          <cell r="H14">
            <v>580</v>
          </cell>
          <cell r="I14">
            <v>22</v>
          </cell>
          <cell r="J14">
            <v>879</v>
          </cell>
          <cell r="K14">
            <v>11</v>
          </cell>
          <cell r="L14">
            <v>465</v>
          </cell>
          <cell r="M14">
            <v>19</v>
          </cell>
          <cell r="N14">
            <v>751</v>
          </cell>
          <cell r="O14">
            <v>4</v>
          </cell>
          <cell r="P14">
            <v>164</v>
          </cell>
          <cell r="Q14">
            <v>5</v>
          </cell>
          <cell r="R14">
            <v>144</v>
          </cell>
          <cell r="S14">
            <v>17</v>
          </cell>
          <cell r="T14">
            <v>643</v>
          </cell>
          <cell r="U14">
            <v>14</v>
          </cell>
          <cell r="V14">
            <v>543</v>
          </cell>
          <cell r="W14">
            <v>20</v>
          </cell>
          <cell r="X14">
            <v>889</v>
          </cell>
          <cell r="Y14">
            <v>14</v>
          </cell>
          <cell r="Z14">
            <v>498</v>
          </cell>
          <cell r="AA14">
            <v>182</v>
          </cell>
          <cell r="AB14">
            <v>7585</v>
          </cell>
          <cell r="AC14">
            <v>41.675824175824175</v>
          </cell>
          <cell r="AD14">
            <v>3</v>
          </cell>
        </row>
        <row r="15">
          <cell r="A15" t="str">
            <v>A2615</v>
          </cell>
          <cell r="B15" t="str">
            <v>NOVITA LANGKAI</v>
          </cell>
          <cell r="C15">
            <v>26</v>
          </cell>
          <cell r="D15">
            <v>1252</v>
          </cell>
          <cell r="E15">
            <v>23</v>
          </cell>
          <cell r="F15">
            <v>1358</v>
          </cell>
          <cell r="G15">
            <v>25</v>
          </cell>
          <cell r="H15">
            <v>1066</v>
          </cell>
          <cell r="I15">
            <v>24</v>
          </cell>
          <cell r="J15">
            <v>996</v>
          </cell>
          <cell r="K15">
            <v>22</v>
          </cell>
          <cell r="L15">
            <v>1023</v>
          </cell>
          <cell r="M15">
            <v>25</v>
          </cell>
          <cell r="N15">
            <v>1047</v>
          </cell>
          <cell r="O15">
            <v>23</v>
          </cell>
          <cell r="P15">
            <v>1282</v>
          </cell>
          <cell r="Q15">
            <v>19</v>
          </cell>
          <cell r="R15">
            <v>725</v>
          </cell>
          <cell r="S15">
            <v>26</v>
          </cell>
          <cell r="T15">
            <v>1038</v>
          </cell>
          <cell r="U15">
            <v>22</v>
          </cell>
          <cell r="V15">
            <v>940</v>
          </cell>
          <cell r="W15">
            <v>29</v>
          </cell>
          <cell r="X15">
            <v>1338</v>
          </cell>
          <cell r="Y15">
            <v>20</v>
          </cell>
          <cell r="Z15">
            <v>845</v>
          </cell>
          <cell r="AA15">
            <v>284</v>
          </cell>
          <cell r="AB15">
            <v>12910</v>
          </cell>
          <cell r="AC15">
            <v>45.45774647887324</v>
          </cell>
          <cell r="AD15">
            <v>3</v>
          </cell>
        </row>
        <row r="16">
          <cell r="A16" t="str">
            <v>A3498</v>
          </cell>
          <cell r="B16" t="str">
            <v>KIRANA AMILYA</v>
          </cell>
          <cell r="C16">
            <v>15</v>
          </cell>
          <cell r="D16">
            <v>599</v>
          </cell>
          <cell r="E16">
            <v>4</v>
          </cell>
          <cell r="F16">
            <v>161</v>
          </cell>
          <cell r="G16">
            <v>9</v>
          </cell>
          <cell r="H16">
            <v>228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>
            <v>28</v>
          </cell>
          <cell r="AB16">
            <v>988</v>
          </cell>
          <cell r="AC16">
            <v>35.285714285714285</v>
          </cell>
          <cell r="AD16">
            <v>2</v>
          </cell>
        </row>
        <row r="17">
          <cell r="A17" t="str">
            <v>A4247</v>
          </cell>
          <cell r="B17" t="str">
            <v>WA ODE ALYA SHINTA AMALIA</v>
          </cell>
          <cell r="C17">
            <v>14</v>
          </cell>
          <cell r="D17">
            <v>478</v>
          </cell>
          <cell r="E17">
            <v>11</v>
          </cell>
          <cell r="F17">
            <v>437</v>
          </cell>
          <cell r="G17">
            <v>12</v>
          </cell>
          <cell r="H17">
            <v>453</v>
          </cell>
          <cell r="I17">
            <v>14</v>
          </cell>
          <cell r="J17">
            <v>497</v>
          </cell>
          <cell r="K17">
            <v>15</v>
          </cell>
          <cell r="L17">
            <v>582</v>
          </cell>
          <cell r="M17">
            <v>12</v>
          </cell>
          <cell r="N17">
            <v>393</v>
          </cell>
          <cell r="O17">
            <v>11</v>
          </cell>
          <cell r="P17">
            <v>489</v>
          </cell>
          <cell r="Q17">
            <v>9</v>
          </cell>
          <cell r="R17">
            <v>307</v>
          </cell>
          <cell r="S17">
            <v>18</v>
          </cell>
          <cell r="T17">
            <v>655</v>
          </cell>
          <cell r="U17">
            <v>10</v>
          </cell>
          <cell r="V17">
            <v>330</v>
          </cell>
          <cell r="W17">
            <v>6</v>
          </cell>
          <cell r="X17">
            <v>211</v>
          </cell>
          <cell r="Y17">
            <v>5</v>
          </cell>
          <cell r="Z17">
            <v>173</v>
          </cell>
          <cell r="AA17">
            <v>137</v>
          </cell>
          <cell r="AB17">
            <v>5005</v>
          </cell>
          <cell r="AC17">
            <v>36.532846715328468</v>
          </cell>
          <cell r="AD17">
            <v>2</v>
          </cell>
        </row>
        <row r="18">
          <cell r="A18" t="str">
            <v>A4348</v>
          </cell>
          <cell r="B18" t="str">
            <v>RISKA WULAN NAWANGSARI</v>
          </cell>
          <cell r="C18">
            <v>6</v>
          </cell>
          <cell r="D18">
            <v>209</v>
          </cell>
          <cell r="E18" t="str">
            <v>-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-</v>
          </cell>
          <cell r="Z18" t="str">
            <v>-</v>
          </cell>
          <cell r="AA18">
            <v>6</v>
          </cell>
          <cell r="AB18">
            <v>209</v>
          </cell>
          <cell r="AC18">
            <v>34.833333333333336</v>
          </cell>
          <cell r="AD18">
            <v>2</v>
          </cell>
        </row>
        <row r="19">
          <cell r="A19" t="str">
            <v>A4347</v>
          </cell>
          <cell r="B19" t="str">
            <v>CHINDI PRATIWI</v>
          </cell>
          <cell r="C19">
            <v>4</v>
          </cell>
          <cell r="D19">
            <v>82</v>
          </cell>
          <cell r="E19">
            <v>1</v>
          </cell>
          <cell r="F19">
            <v>23</v>
          </cell>
          <cell r="G19">
            <v>3</v>
          </cell>
          <cell r="H19">
            <v>54</v>
          </cell>
          <cell r="I19">
            <v>10</v>
          </cell>
          <cell r="J19">
            <v>217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O19" t="str">
            <v>-</v>
          </cell>
          <cell r="P19" t="str">
            <v>-</v>
          </cell>
          <cell r="Q19" t="str">
            <v>-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  <cell r="V19" t="str">
            <v>-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>
            <v>18</v>
          </cell>
          <cell r="AB19">
            <v>376</v>
          </cell>
          <cell r="AC19">
            <v>20.888888888888889</v>
          </cell>
          <cell r="AD19">
            <v>1</v>
          </cell>
        </row>
        <row r="20">
          <cell r="A20" t="str">
            <v>A4404</v>
          </cell>
          <cell r="B20" t="str">
            <v>Antonia Maria Ajeng Galuh Dewanti</v>
          </cell>
          <cell r="C20">
            <v>12</v>
          </cell>
          <cell r="D20">
            <v>349</v>
          </cell>
          <cell r="E20">
            <v>16</v>
          </cell>
          <cell r="F20">
            <v>594</v>
          </cell>
          <cell r="G20">
            <v>16</v>
          </cell>
          <cell r="H20">
            <v>457</v>
          </cell>
          <cell r="I20">
            <v>17</v>
          </cell>
          <cell r="J20">
            <v>587</v>
          </cell>
          <cell r="K20">
            <v>12</v>
          </cell>
          <cell r="L20">
            <v>456</v>
          </cell>
          <cell r="M20">
            <v>18</v>
          </cell>
          <cell r="N20">
            <v>633</v>
          </cell>
          <cell r="O20">
            <v>18</v>
          </cell>
          <cell r="P20">
            <v>832</v>
          </cell>
          <cell r="Q20">
            <v>2</v>
          </cell>
          <cell r="R20">
            <v>45</v>
          </cell>
          <cell r="S20" t="str">
            <v>-</v>
          </cell>
          <cell r="T20" t="str">
            <v>-</v>
          </cell>
          <cell r="U20" t="str">
            <v>-</v>
          </cell>
          <cell r="V20" t="str">
            <v>-</v>
          </cell>
          <cell r="W20" t="str">
            <v>-</v>
          </cell>
          <cell r="X20" t="str">
            <v>-</v>
          </cell>
          <cell r="Y20" t="str">
            <v>-</v>
          </cell>
          <cell r="Z20" t="str">
            <v>-</v>
          </cell>
          <cell r="AA20">
            <v>111</v>
          </cell>
          <cell r="AB20">
            <v>3953</v>
          </cell>
          <cell r="AC20">
            <v>35.612612612612615</v>
          </cell>
          <cell r="AD20">
            <v>2</v>
          </cell>
        </row>
        <row r="21">
          <cell r="A21" t="str">
            <v>A4428</v>
          </cell>
          <cell r="B21" t="str">
            <v>FERDIAN ANGGA RACHMADHANI</v>
          </cell>
          <cell r="C21">
            <v>5</v>
          </cell>
          <cell r="D21">
            <v>123</v>
          </cell>
          <cell r="E21">
            <v>2</v>
          </cell>
          <cell r="F21">
            <v>77</v>
          </cell>
          <cell r="G21">
            <v>4</v>
          </cell>
          <cell r="H21">
            <v>89</v>
          </cell>
          <cell r="I21">
            <v>8</v>
          </cell>
          <cell r="J21">
            <v>222</v>
          </cell>
          <cell r="K21">
            <v>1</v>
          </cell>
          <cell r="L21">
            <v>31</v>
          </cell>
          <cell r="M21" t="str">
            <v>-</v>
          </cell>
          <cell r="N21" t="str">
            <v>-</v>
          </cell>
          <cell r="O21" t="str">
            <v>-</v>
          </cell>
          <cell r="P21" t="str">
            <v>-</v>
          </cell>
          <cell r="Q21">
            <v>5</v>
          </cell>
          <cell r="R21">
            <v>110</v>
          </cell>
          <cell r="S21">
            <v>7</v>
          </cell>
          <cell r="T21">
            <v>193</v>
          </cell>
          <cell r="U21" t="str">
            <v>-</v>
          </cell>
          <cell r="V21" t="str">
            <v>-</v>
          </cell>
          <cell r="W21">
            <v>5</v>
          </cell>
          <cell r="X21">
            <v>156</v>
          </cell>
          <cell r="Y21">
            <v>8</v>
          </cell>
          <cell r="Z21">
            <v>230</v>
          </cell>
          <cell r="AA21">
            <v>45</v>
          </cell>
          <cell r="AB21">
            <v>1231</v>
          </cell>
          <cell r="AC21">
            <v>27.355555555555554</v>
          </cell>
          <cell r="AD21">
            <v>1</v>
          </cell>
        </row>
        <row r="22">
          <cell r="A22" t="str">
            <v>A4834</v>
          </cell>
          <cell r="B22" t="str">
            <v>DESYA ANDHANI PRIHARTADI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11</v>
          </cell>
          <cell r="N22">
            <v>189</v>
          </cell>
          <cell r="O22">
            <v>3</v>
          </cell>
          <cell r="P22">
            <v>96</v>
          </cell>
          <cell r="Q22" t="str">
            <v>-</v>
          </cell>
          <cell r="R22" t="str">
            <v>-</v>
          </cell>
          <cell r="S22">
            <v>19</v>
          </cell>
          <cell r="T22">
            <v>509</v>
          </cell>
          <cell r="U22">
            <v>12</v>
          </cell>
          <cell r="V22">
            <v>400</v>
          </cell>
          <cell r="W22">
            <v>14</v>
          </cell>
          <cell r="X22">
            <v>538</v>
          </cell>
          <cell r="Y22">
            <v>13</v>
          </cell>
          <cell r="Z22">
            <v>466</v>
          </cell>
          <cell r="AA22">
            <v>72</v>
          </cell>
          <cell r="AB22">
            <v>2198</v>
          </cell>
          <cell r="AC22">
            <v>30.527777777777779</v>
          </cell>
          <cell r="AD22">
            <v>2</v>
          </cell>
        </row>
        <row r="23">
          <cell r="A23" t="str">
            <v>A4830</v>
          </cell>
          <cell r="B23" t="str">
            <v>Farel Rimawan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1</v>
          </cell>
          <cell r="N23">
            <v>7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>
            <v>1</v>
          </cell>
          <cell r="AB23">
            <v>7</v>
          </cell>
          <cell r="AC23">
            <v>7</v>
          </cell>
          <cell r="AD23">
            <v>1</v>
          </cell>
        </row>
        <row r="24">
          <cell r="A24" t="str">
            <v>A4833</v>
          </cell>
          <cell r="B24" t="str">
            <v>Mohammad Rizky Ilham Makky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</v>
          </cell>
          <cell r="N24">
            <v>42</v>
          </cell>
          <cell r="O24">
            <v>4</v>
          </cell>
          <cell r="P24">
            <v>75</v>
          </cell>
          <cell r="Q24">
            <v>2</v>
          </cell>
          <cell r="R24">
            <v>38</v>
          </cell>
          <cell r="S24">
            <v>5</v>
          </cell>
          <cell r="T24">
            <v>89</v>
          </cell>
          <cell r="U24" t="str">
            <v>-</v>
          </cell>
          <cell r="V24" t="str">
            <v>-</v>
          </cell>
          <cell r="W24">
            <v>13</v>
          </cell>
          <cell r="X24">
            <v>290</v>
          </cell>
          <cell r="Y24" t="str">
            <v>-</v>
          </cell>
          <cell r="Z24" t="str">
            <v>-</v>
          </cell>
          <cell r="AA24">
            <v>29</v>
          </cell>
          <cell r="AB24">
            <v>534</v>
          </cell>
          <cell r="AC24">
            <v>18.413793103448278</v>
          </cell>
          <cell r="AD24">
            <v>1</v>
          </cell>
        </row>
        <row r="25">
          <cell r="A25" t="str">
            <v>A4654</v>
          </cell>
          <cell r="B25" t="str">
            <v>VERENA CHANDRA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</v>
          </cell>
          <cell r="N25">
            <v>14</v>
          </cell>
          <cell r="O25">
            <v>4</v>
          </cell>
          <cell r="P25">
            <v>58</v>
          </cell>
          <cell r="Q25">
            <v>8</v>
          </cell>
          <cell r="R25">
            <v>210</v>
          </cell>
          <cell r="S25">
            <v>14</v>
          </cell>
          <cell r="T25">
            <v>371</v>
          </cell>
          <cell r="U25">
            <v>7</v>
          </cell>
          <cell r="V25">
            <v>202</v>
          </cell>
          <cell r="W25">
            <v>6</v>
          </cell>
          <cell r="X25">
            <v>209</v>
          </cell>
          <cell r="Y25">
            <v>10</v>
          </cell>
          <cell r="Z25">
            <v>310</v>
          </cell>
          <cell r="AA25">
            <v>51</v>
          </cell>
          <cell r="AB25">
            <v>1374</v>
          </cell>
          <cell r="AC25">
            <v>26.941176470588236</v>
          </cell>
          <cell r="AD25">
            <v>1</v>
          </cell>
        </row>
        <row r="26">
          <cell r="A26" t="str">
            <v>A4832</v>
          </cell>
          <cell r="B26" t="str">
            <v>Yunan Rejasmara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</v>
          </cell>
          <cell r="N26">
            <v>16</v>
          </cell>
          <cell r="O26">
            <v>4</v>
          </cell>
          <cell r="P26">
            <v>78</v>
          </cell>
          <cell r="Q26">
            <v>0</v>
          </cell>
          <cell r="R26">
            <v>0</v>
          </cell>
          <cell r="S26" t="str">
            <v>-</v>
          </cell>
          <cell r="T26" t="str">
            <v>-</v>
          </cell>
          <cell r="U26" t="str">
            <v>-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-</v>
          </cell>
          <cell r="Z26" t="str">
            <v>-</v>
          </cell>
          <cell r="AA26">
            <v>5</v>
          </cell>
          <cell r="AB26">
            <v>94</v>
          </cell>
          <cell r="AC26">
            <v>18.8</v>
          </cell>
          <cell r="AD26">
            <v>1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V"/>
      <sheetName val="GC"/>
      <sheetName val="RVO"/>
      <sheetName val="SBPV"/>
      <sheetName val="CCSK"/>
      <sheetName val="DELTA"/>
      <sheetName val="TEMA C1"/>
      <sheetName val="TEMA C2"/>
      <sheetName val="TEMA C3"/>
      <sheetName val="TEMA HAJI"/>
      <sheetName val="PD"/>
      <sheetName val="DRIVER"/>
      <sheetName val="TANDEM"/>
      <sheetName val="MINICLASS"/>
      <sheetName val="KK"/>
      <sheetName val="VAR DC"/>
      <sheetName val="VAR C2"/>
      <sheetName val="TAM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A4" t="str">
            <v>NPK</v>
          </cell>
          <cell r="B4" t="str">
            <v>NAMA</v>
          </cell>
          <cell r="C4">
            <v>45461</v>
          </cell>
          <cell r="E4">
            <v>45462</v>
          </cell>
          <cell r="G4">
            <v>45463</v>
          </cell>
          <cell r="I4">
            <v>45464</v>
          </cell>
          <cell r="K4">
            <v>45465</v>
          </cell>
          <cell r="M4">
            <v>45467</v>
          </cell>
          <cell r="O4">
            <v>45468</v>
          </cell>
          <cell r="Q4">
            <v>45469</v>
          </cell>
          <cell r="S4">
            <v>45470</v>
          </cell>
          <cell r="U4">
            <v>45471</v>
          </cell>
          <cell r="W4">
            <v>45472</v>
          </cell>
          <cell r="Y4" t="str">
            <v>Grand Total</v>
          </cell>
        </row>
        <row r="5">
          <cell r="C5" t="str">
            <v xml:space="preserve">SLOT 1 </v>
          </cell>
          <cell r="D5" t="str">
            <v xml:space="preserve">SLOT 2 </v>
          </cell>
          <cell r="E5" t="str">
            <v xml:space="preserve">SLOT 1 </v>
          </cell>
          <cell r="F5" t="str">
            <v xml:space="preserve">SLOT 2 </v>
          </cell>
          <cell r="G5" t="str">
            <v xml:space="preserve">SLOT 1 </v>
          </cell>
          <cell r="H5" t="str">
            <v xml:space="preserve">SLOT 2 </v>
          </cell>
          <cell r="I5" t="str">
            <v xml:space="preserve">SLOT 1 </v>
          </cell>
          <cell r="J5" t="str">
            <v xml:space="preserve">SLOT 2 </v>
          </cell>
          <cell r="K5" t="str">
            <v xml:space="preserve">SLOT 1 </v>
          </cell>
          <cell r="L5" t="str">
            <v xml:space="preserve">SLOT 2 </v>
          </cell>
          <cell r="M5" t="str">
            <v xml:space="preserve">SLOT 1 </v>
          </cell>
          <cell r="N5" t="str">
            <v xml:space="preserve">SLOT 2 </v>
          </cell>
          <cell r="O5" t="str">
            <v xml:space="preserve">SLOT 1 </v>
          </cell>
          <cell r="P5" t="str">
            <v xml:space="preserve">SLOT 2 </v>
          </cell>
          <cell r="Q5" t="str">
            <v xml:space="preserve">SLOT 1 </v>
          </cell>
          <cell r="R5" t="str">
            <v xml:space="preserve">SLOT 2 </v>
          </cell>
          <cell r="S5" t="str">
            <v xml:space="preserve">SLOT 1 </v>
          </cell>
          <cell r="T5" t="str">
            <v xml:space="preserve">SLOT 2 </v>
          </cell>
          <cell r="U5" t="str">
            <v xml:space="preserve">SLOT 1 </v>
          </cell>
          <cell r="V5" t="str">
            <v xml:space="preserve">SLOT 2 </v>
          </cell>
          <cell r="W5" t="str">
            <v xml:space="preserve">SLOT 1 </v>
          </cell>
          <cell r="X5" t="str">
            <v xml:space="preserve">SLOT 2 </v>
          </cell>
        </row>
        <row r="6">
          <cell r="A6" t="str">
            <v>A2342</v>
          </cell>
          <cell r="B6" t="str">
            <v>NAUFAL IKBAR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1</v>
          </cell>
          <cell r="X6">
            <v>1</v>
          </cell>
          <cell r="Y6">
            <v>22</v>
          </cell>
        </row>
        <row r="7">
          <cell r="A7" t="str">
            <v>A3041</v>
          </cell>
          <cell r="B7" t="str">
            <v>ANISA FITRIANINGSIH</v>
          </cell>
          <cell r="G7">
            <v>1</v>
          </cell>
          <cell r="H7">
            <v>1</v>
          </cell>
          <cell r="K7">
            <v>1</v>
          </cell>
          <cell r="L7">
            <v>1</v>
          </cell>
          <cell r="M7">
            <v>1</v>
          </cell>
          <cell r="Y7">
            <v>5</v>
          </cell>
        </row>
        <row r="8">
          <cell r="A8" t="str">
            <v>A3870</v>
          </cell>
          <cell r="B8" t="str">
            <v>RIZKI FERNANDA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I8">
            <v>1</v>
          </cell>
          <cell r="J8">
            <v>1</v>
          </cell>
          <cell r="M8">
            <v>1</v>
          </cell>
          <cell r="N8">
            <v>1</v>
          </cell>
          <cell r="O8">
            <v>1</v>
          </cell>
          <cell r="Q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>
            <v>18</v>
          </cell>
        </row>
        <row r="9">
          <cell r="A9" t="str">
            <v>A3945</v>
          </cell>
          <cell r="B9" t="str">
            <v>SALMA MALA MAHIRA</v>
          </cell>
          <cell r="D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1</v>
          </cell>
          <cell r="X9">
            <v>1</v>
          </cell>
          <cell r="Y9">
            <v>17</v>
          </cell>
        </row>
        <row r="10">
          <cell r="A10" t="str">
            <v>A3946</v>
          </cell>
          <cell r="B10" t="str">
            <v>ALFINA FAIRUZAH</v>
          </cell>
          <cell r="C10">
            <v>1</v>
          </cell>
          <cell r="D10">
            <v>1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22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v"/>
      <sheetName val="gc"/>
      <sheetName val="sbpv"/>
      <sheetName val="rvo"/>
      <sheetName val="delta"/>
      <sheetName val="c1"/>
      <sheetName val="c2"/>
      <sheetName val="c3"/>
      <sheetName val="haji"/>
      <sheetName val="pd"/>
      <sheetName val="cc sk"/>
    </sheetNames>
    <sheetDataSet>
      <sheetData sheetId="0" refreshError="1">
        <row r="2">
          <cell r="A2" t="str">
            <v>NPK</v>
          </cell>
          <cell r="B2" t="str">
            <v>Nama Mitra</v>
          </cell>
          <cell r="C2" t="str">
            <v>FIRST SLOT</v>
          </cell>
        </row>
        <row r="3">
          <cell r="A3">
            <v>90095</v>
          </cell>
          <cell r="B3" t="str">
            <v>INEXCELCIS DEO SURYADI</v>
          </cell>
          <cell r="C3">
            <v>44302</v>
          </cell>
        </row>
        <row r="4">
          <cell r="A4">
            <v>91627</v>
          </cell>
          <cell r="B4" t="str">
            <v>THANIA PUTRI</v>
          </cell>
          <cell r="C4">
            <v>44302</v>
          </cell>
        </row>
        <row r="5">
          <cell r="A5">
            <v>90104</v>
          </cell>
          <cell r="B5" t="str">
            <v>TRENGGINAS AHIMSYA</v>
          </cell>
          <cell r="C5">
            <v>44302</v>
          </cell>
        </row>
        <row r="6">
          <cell r="A6">
            <v>90027</v>
          </cell>
          <cell r="B6" t="str">
            <v>ANINDA SEPTIASIH</v>
          </cell>
          <cell r="C6" t="str">
            <v>?</v>
          </cell>
        </row>
        <row r="7">
          <cell r="A7">
            <v>90073</v>
          </cell>
          <cell r="B7" t="str">
            <v>ETIK NOVITASARI</v>
          </cell>
          <cell r="C7">
            <v>44302</v>
          </cell>
        </row>
        <row r="8">
          <cell r="A8">
            <v>90081</v>
          </cell>
          <cell r="B8" t="str">
            <v>STEFANIE ENDAHING PANGARTI</v>
          </cell>
          <cell r="C8">
            <v>44302</v>
          </cell>
        </row>
        <row r="9">
          <cell r="A9">
            <v>91675</v>
          </cell>
          <cell r="B9" t="str">
            <v>CANDRA DICKY PERMANA</v>
          </cell>
          <cell r="C9">
            <v>44305</v>
          </cell>
        </row>
        <row r="10">
          <cell r="A10">
            <v>91676</v>
          </cell>
          <cell r="B10" t="str">
            <v>PUTRI NUR BAITI</v>
          </cell>
          <cell r="C10">
            <v>44305</v>
          </cell>
        </row>
        <row r="11">
          <cell r="A11">
            <v>90545</v>
          </cell>
          <cell r="B11" t="str">
            <v>DIAN ASTUTI</v>
          </cell>
          <cell r="C11">
            <v>44302</v>
          </cell>
        </row>
        <row r="12">
          <cell r="A12">
            <v>90141</v>
          </cell>
          <cell r="B12" t="str">
            <v>KIN BETZY MILENDINA</v>
          </cell>
          <cell r="C12" t="str">
            <v>?</v>
          </cell>
        </row>
        <row r="13">
          <cell r="A13">
            <v>90199</v>
          </cell>
          <cell r="B13" t="str">
            <v>MEYLA ALKARISMA PUTRI</v>
          </cell>
          <cell r="C13">
            <v>44302</v>
          </cell>
        </row>
        <row r="14">
          <cell r="A14">
            <v>90204</v>
          </cell>
          <cell r="B14" t="str">
            <v>WINONA ANGGRAENI L</v>
          </cell>
          <cell r="C14">
            <v>44305</v>
          </cell>
        </row>
        <row r="15">
          <cell r="A15">
            <v>90223</v>
          </cell>
          <cell r="B15" t="str">
            <v>DIEGO RISTYA PRAKOSA</v>
          </cell>
          <cell r="C15">
            <v>44306</v>
          </cell>
        </row>
        <row r="16">
          <cell r="A16">
            <v>90171</v>
          </cell>
          <cell r="B16" t="str">
            <v>VALDA GUSNADIA JANNAH</v>
          </cell>
          <cell r="C16">
            <v>44302</v>
          </cell>
        </row>
        <row r="17">
          <cell r="A17">
            <v>90208</v>
          </cell>
          <cell r="B17" t="str">
            <v>FAUSTINE NATHANIA CHRISTAL</v>
          </cell>
          <cell r="C17">
            <v>44314</v>
          </cell>
        </row>
        <row r="18">
          <cell r="A18">
            <v>90160</v>
          </cell>
          <cell r="B18" t="str">
            <v>ANASTASIA ARINE</v>
          </cell>
          <cell r="C18" t="str">
            <v>?</v>
          </cell>
        </row>
        <row r="19">
          <cell r="A19">
            <v>90278</v>
          </cell>
          <cell r="B19" t="str">
            <v>NUR DWI INDAH SARI</v>
          </cell>
          <cell r="C19">
            <v>44302</v>
          </cell>
        </row>
        <row r="20">
          <cell r="A20">
            <v>90304</v>
          </cell>
          <cell r="B20" t="str">
            <v>KIREINA GUSTI SAFIRA</v>
          </cell>
          <cell r="C20" t="str">
            <v>?</v>
          </cell>
        </row>
        <row r="21">
          <cell r="A21">
            <v>90240</v>
          </cell>
          <cell r="B21" t="str">
            <v>RENI DWI RAHAYU</v>
          </cell>
          <cell r="C21">
            <v>44310</v>
          </cell>
        </row>
        <row r="22">
          <cell r="A22">
            <v>90316</v>
          </cell>
          <cell r="B22" t="str">
            <v>LOLITA SARI</v>
          </cell>
          <cell r="C22" t="str">
            <v>?</v>
          </cell>
        </row>
        <row r="23">
          <cell r="A23">
            <v>90335</v>
          </cell>
          <cell r="B23" t="str">
            <v>MARIA SARASWATI KINASIH HAPSARI</v>
          </cell>
          <cell r="C23" t="str">
            <v>?</v>
          </cell>
        </row>
        <row r="24">
          <cell r="A24">
            <v>90279</v>
          </cell>
          <cell r="B24" t="str">
            <v>SUTRIA NINGRUM</v>
          </cell>
          <cell r="C24">
            <v>44306</v>
          </cell>
        </row>
        <row r="25">
          <cell r="A25">
            <v>90334</v>
          </cell>
          <cell r="B25" t="str">
            <v>VINCENCIUS TRI SETYOBUDI</v>
          </cell>
          <cell r="C25">
            <v>44306</v>
          </cell>
        </row>
        <row r="26">
          <cell r="A26">
            <v>90269</v>
          </cell>
          <cell r="B26" t="str">
            <v>SHOFIANI FAJRI</v>
          </cell>
          <cell r="C26" t="str">
            <v>?</v>
          </cell>
        </row>
        <row r="27">
          <cell r="A27">
            <v>90332</v>
          </cell>
          <cell r="B27" t="str">
            <v>MIRA PUTRI MULIA</v>
          </cell>
          <cell r="C27" t="str">
            <v>17 Mei 2021</v>
          </cell>
        </row>
        <row r="28">
          <cell r="A28">
            <v>90145</v>
          </cell>
          <cell r="B28" t="str">
            <v>ADINDA PUTRI RAHAYU</v>
          </cell>
          <cell r="C28">
            <v>44310</v>
          </cell>
        </row>
        <row r="29">
          <cell r="A29">
            <v>90367</v>
          </cell>
          <cell r="B29" t="str">
            <v>NUGROHO DWI YULIANTO</v>
          </cell>
          <cell r="C29" t="str">
            <v>15 Mei 2021</v>
          </cell>
        </row>
        <row r="30">
          <cell r="A30">
            <v>90365</v>
          </cell>
          <cell r="B30" t="str">
            <v xml:space="preserve">PRAFIRA LAILI ZAHRA </v>
          </cell>
          <cell r="C30" t="str">
            <v>17 Mei 2021</v>
          </cell>
        </row>
        <row r="31">
          <cell r="A31">
            <v>90354</v>
          </cell>
          <cell r="B31" t="str">
            <v>JEAN BREBEUF</v>
          </cell>
          <cell r="C31" t="str">
            <v>17 Mei 2021</v>
          </cell>
        </row>
        <row r="32">
          <cell r="A32">
            <v>90261</v>
          </cell>
          <cell r="B32" t="str">
            <v>ADITYO HADI WIGUNO</v>
          </cell>
          <cell r="C32" t="str">
            <v>17 Mei 2021</v>
          </cell>
        </row>
        <row r="33">
          <cell r="A33">
            <v>90344</v>
          </cell>
          <cell r="B33" t="str">
            <v>AGUNG SENTOSA</v>
          </cell>
          <cell r="C33" t="str">
            <v>17 Mei 2021</v>
          </cell>
        </row>
        <row r="34">
          <cell r="A34">
            <v>90464</v>
          </cell>
          <cell r="B34" t="str">
            <v>IBRAHIM MUSA</v>
          </cell>
          <cell r="C34" t="str">
            <v>2 Juni 2021</v>
          </cell>
        </row>
        <row r="35">
          <cell r="A35">
            <v>90425</v>
          </cell>
          <cell r="B35" t="str">
            <v>RA PRAMESTI INTAN PALUPI</v>
          </cell>
          <cell r="C35" t="str">
            <v>5 Juni 2021</v>
          </cell>
        </row>
        <row r="36">
          <cell r="A36">
            <v>90516</v>
          </cell>
          <cell r="B36" t="str">
            <v>ASRI BESTARI RAYAWARI</v>
          </cell>
          <cell r="C36" t="str">
            <v>22 Juni 2021</v>
          </cell>
        </row>
        <row r="37">
          <cell r="A37">
            <v>90517</v>
          </cell>
          <cell r="B37" t="str">
            <v>RITA RISDIANA</v>
          </cell>
          <cell r="C37" t="str">
            <v>18 Juni 2021</v>
          </cell>
        </row>
        <row r="38">
          <cell r="A38">
            <v>90514</v>
          </cell>
          <cell r="B38" t="str">
            <v>AYUNDA VINA</v>
          </cell>
          <cell r="C38" t="str">
            <v>18 Juni 2021</v>
          </cell>
        </row>
        <row r="39">
          <cell r="A39">
            <v>90547</v>
          </cell>
          <cell r="B39" t="str">
            <v>DHIMAS FAJAR</v>
          </cell>
          <cell r="C39" t="str">
            <v>26 Juni 2021</v>
          </cell>
        </row>
        <row r="40">
          <cell r="A40">
            <v>90556</v>
          </cell>
          <cell r="B40" t="str">
            <v>ISIDORUS MARCHO</v>
          </cell>
          <cell r="C40" t="str">
            <v>26 Juni 2021</v>
          </cell>
        </row>
        <row r="41">
          <cell r="A41">
            <v>90568</v>
          </cell>
          <cell r="B41" t="str">
            <v>FADHLY RADITYA PUTRA</v>
          </cell>
          <cell r="C41" t="str">
            <v>26 Juni 2021</v>
          </cell>
        </row>
        <row r="42">
          <cell r="A42">
            <v>90548</v>
          </cell>
          <cell r="B42" t="str">
            <v>BIMA ADI NUGROHO</v>
          </cell>
          <cell r="C42" t="str">
            <v>26 Juni 2021</v>
          </cell>
        </row>
        <row r="43">
          <cell r="A43">
            <v>90253</v>
          </cell>
          <cell r="B43" t="str">
            <v xml:space="preserve">ANGGRETA RUSITA </v>
          </cell>
          <cell r="C43" t="str">
            <v>26 Juni 2021</v>
          </cell>
        </row>
        <row r="44">
          <cell r="A44">
            <v>90559</v>
          </cell>
          <cell r="B44" t="str">
            <v>BAGUS RHIZKY WIYANTO S</v>
          </cell>
          <cell r="C44" t="str">
            <v>26 Juni 2021</v>
          </cell>
        </row>
        <row r="45">
          <cell r="A45">
            <v>90528</v>
          </cell>
          <cell r="B45" t="str">
            <v>LIDIATY</v>
          </cell>
          <cell r="C45" t="str">
            <v>28 Juni 2021</v>
          </cell>
        </row>
        <row r="46">
          <cell r="A46">
            <v>90545</v>
          </cell>
          <cell r="B46" t="str">
            <v>GANISH GIOVANNI</v>
          </cell>
          <cell r="C46" t="str">
            <v>26 Juni 2021</v>
          </cell>
        </row>
        <row r="47">
          <cell r="A47">
            <v>90569</v>
          </cell>
          <cell r="B47" t="str">
            <v xml:space="preserve">AMINULLAH </v>
          </cell>
          <cell r="C47" t="str">
            <v>26 Juni 2021</v>
          </cell>
        </row>
        <row r="48">
          <cell r="A48">
            <v>90550</v>
          </cell>
          <cell r="B48" t="str">
            <v xml:space="preserve">MARIA HOSYEANA MARGARITIS </v>
          </cell>
          <cell r="C48">
            <v>44378</v>
          </cell>
        </row>
        <row r="49">
          <cell r="A49">
            <v>90341</v>
          </cell>
          <cell r="B49" t="str">
            <v xml:space="preserve">INDAH ZULI </v>
          </cell>
          <cell r="C49">
            <v>44393</v>
          </cell>
        </row>
        <row r="50">
          <cell r="A50">
            <v>90616</v>
          </cell>
          <cell r="B50" t="str">
            <v>WIDYA BUDI PRAYOGO</v>
          </cell>
          <cell r="C50">
            <v>44393</v>
          </cell>
        </row>
        <row r="51">
          <cell r="A51">
            <v>90626</v>
          </cell>
          <cell r="B51" t="str">
            <v>NOVIYANA</v>
          </cell>
          <cell r="C51">
            <v>44393</v>
          </cell>
        </row>
        <row r="52">
          <cell r="A52">
            <v>90584</v>
          </cell>
          <cell r="B52" t="str">
            <v xml:space="preserve">LUKI UNTORO </v>
          </cell>
          <cell r="C52">
            <v>44403</v>
          </cell>
        </row>
        <row r="53">
          <cell r="A53">
            <v>90700</v>
          </cell>
          <cell r="B53" t="str">
            <v>YENI DENISA</v>
          </cell>
          <cell r="C53" t="str">
            <v>18 Agustus 2021</v>
          </cell>
        </row>
        <row r="54">
          <cell r="A54">
            <v>90693</v>
          </cell>
          <cell r="B54" t="str">
            <v>SALMA RIZQAN</v>
          </cell>
          <cell r="C54">
            <v>44487</v>
          </cell>
        </row>
        <row r="55">
          <cell r="A55">
            <v>90743</v>
          </cell>
          <cell r="B55" t="str">
            <v>DUROTUL KARIMAH</v>
          </cell>
          <cell r="C55">
            <v>44455</v>
          </cell>
        </row>
        <row r="56">
          <cell r="A56">
            <v>90749</v>
          </cell>
          <cell r="B56" t="str">
            <v>CLAURICE MARZ ANGELA HUTABARAT</v>
          </cell>
          <cell r="C56">
            <v>44457</v>
          </cell>
        </row>
        <row r="57">
          <cell r="A57">
            <v>90729</v>
          </cell>
          <cell r="B57" t="str">
            <v>MAHMUD ALI</v>
          </cell>
          <cell r="C57">
            <v>44460</v>
          </cell>
        </row>
        <row r="58">
          <cell r="A58">
            <v>90744</v>
          </cell>
          <cell r="B58" t="str">
            <v>GABRIELLA YOVITA MARLASARI</v>
          </cell>
          <cell r="C58">
            <v>44482</v>
          </cell>
        </row>
        <row r="59">
          <cell r="A59" t="str">
            <v>A0360</v>
          </cell>
          <cell r="B59" t="str">
            <v>CHINTYA AMELYA PUTRI</v>
          </cell>
          <cell r="C59">
            <v>44467</v>
          </cell>
        </row>
        <row r="60">
          <cell r="A60">
            <v>92153</v>
          </cell>
          <cell r="B60" t="str">
            <v xml:space="preserve">AMALIA LARASATI </v>
          </cell>
          <cell r="C60">
            <v>44585</v>
          </cell>
        </row>
        <row r="61">
          <cell r="A61">
            <v>92143</v>
          </cell>
          <cell r="B61" t="str">
            <v>EUNIEKE DEBBY V</v>
          </cell>
          <cell r="C61">
            <v>44585</v>
          </cell>
        </row>
        <row r="62">
          <cell r="A62">
            <v>92173</v>
          </cell>
          <cell r="B62" t="str">
            <v>RISKA ERMAWATI</v>
          </cell>
          <cell r="C62">
            <v>44589</v>
          </cell>
        </row>
        <row r="63">
          <cell r="A63">
            <v>92154</v>
          </cell>
          <cell r="B63" t="str">
            <v>BRABAT PRAMUDITO</v>
          </cell>
          <cell r="C63">
            <v>44582</v>
          </cell>
        </row>
        <row r="64">
          <cell r="A64">
            <v>92177</v>
          </cell>
          <cell r="B64" t="str">
            <v xml:space="preserve">MUCHAMMAD CHOLIF FIRMANSYAH </v>
          </cell>
          <cell r="C64">
            <v>44589</v>
          </cell>
        </row>
        <row r="65">
          <cell r="A65">
            <v>92159</v>
          </cell>
          <cell r="B65" t="str">
            <v>ARDI BUDHI</v>
          </cell>
          <cell r="C65">
            <v>44597</v>
          </cell>
        </row>
        <row r="66">
          <cell r="A66">
            <v>92500</v>
          </cell>
          <cell r="B66" t="str">
            <v>AULIA FARAH</v>
          </cell>
          <cell r="C66" t="str">
            <v>27 Juni 2022</v>
          </cell>
        </row>
        <row r="67">
          <cell r="A67">
            <v>92572</v>
          </cell>
          <cell r="B67" t="str">
            <v xml:space="preserve">OSVANDRI </v>
          </cell>
          <cell r="C67" t="str">
            <v>29 Juli 2022</v>
          </cell>
        </row>
        <row r="68">
          <cell r="A68">
            <v>90553</v>
          </cell>
          <cell r="B68" t="str">
            <v>GALIH ERNAWATI WIBAWA</v>
          </cell>
          <cell r="C68" t="str">
            <v>14 Juli 2021</v>
          </cell>
        </row>
        <row r="69">
          <cell r="A69">
            <v>90565</v>
          </cell>
          <cell r="B69" t="str">
            <v>ELISABETH YOVITA NATHANIA</v>
          </cell>
          <cell r="C69" t="str">
            <v>5 Juli 2021</v>
          </cell>
        </row>
        <row r="70">
          <cell r="A70">
            <v>90560</v>
          </cell>
          <cell r="B70" t="str">
            <v>MELANIA IKA PUTRI</v>
          </cell>
          <cell r="C70">
            <v>44579</v>
          </cell>
        </row>
        <row r="71">
          <cell r="A71">
            <v>90574</v>
          </cell>
          <cell r="B71" t="str">
            <v>TRIANA ANGGERINA</v>
          </cell>
          <cell r="C71" t="str">
            <v>16 Juli 2021</v>
          </cell>
        </row>
        <row r="72">
          <cell r="A72">
            <v>92573</v>
          </cell>
          <cell r="B72" t="str">
            <v>Fahmi Setianto</v>
          </cell>
          <cell r="C72">
            <v>44768</v>
          </cell>
        </row>
        <row r="73">
          <cell r="A73">
            <v>92479</v>
          </cell>
          <cell r="B73" t="str">
            <v>ELISA JAYANTI LESTARI</v>
          </cell>
          <cell r="C73" t="str">
            <v>11 Agustus 2022</v>
          </cell>
        </row>
        <row r="74">
          <cell r="A74">
            <v>90495</v>
          </cell>
          <cell r="B74" t="str">
            <v>GANISH GIOVANNI SRIYONO</v>
          </cell>
          <cell r="C74" t="str">
            <v>16 Juni 2021</v>
          </cell>
        </row>
        <row r="75">
          <cell r="A75" t="str">
            <v>A0130</v>
          </cell>
          <cell r="B75" t="str">
            <v>GIANTY HERLINA MELISSA SIDEBANG</v>
          </cell>
          <cell r="C75">
            <v>44814</v>
          </cell>
        </row>
        <row r="76">
          <cell r="A76" t="str">
            <v>A0039</v>
          </cell>
          <cell r="B76" t="str">
            <v>ALFI WAHYU ZAHARA</v>
          </cell>
          <cell r="C76">
            <v>44824</v>
          </cell>
        </row>
        <row r="77">
          <cell r="A77" t="str">
            <v>A0167</v>
          </cell>
          <cell r="B77" t="str">
            <v>Safa Aqilla</v>
          </cell>
          <cell r="C77">
            <v>44831</v>
          </cell>
        </row>
        <row r="78">
          <cell r="A78" t="str">
            <v>A0158</v>
          </cell>
          <cell r="B78" t="str">
            <v>Fifi Amini</v>
          </cell>
          <cell r="C78">
            <v>44839</v>
          </cell>
        </row>
        <row r="79">
          <cell r="A79" t="str">
            <v>A0532</v>
          </cell>
          <cell r="B79" t="str">
            <v>Devara Krisnawati</v>
          </cell>
          <cell r="C79">
            <v>44895</v>
          </cell>
        </row>
        <row r="80">
          <cell r="A80" t="str">
            <v>A0477</v>
          </cell>
          <cell r="B80" t="str">
            <v>THERESIA YUSI KUSUMAWARDANI</v>
          </cell>
          <cell r="C80">
            <v>44998</v>
          </cell>
        </row>
        <row r="81">
          <cell r="A81" t="str">
            <v>A0525</v>
          </cell>
          <cell r="B81" t="str">
            <v>ELISA BAYUSRI</v>
          </cell>
          <cell r="C81">
            <v>44895</v>
          </cell>
        </row>
        <row r="82">
          <cell r="A82" t="str">
            <v>A0550</v>
          </cell>
          <cell r="B82" t="str">
            <v>NINDA PRASTIWI PUTRI</v>
          </cell>
          <cell r="C82">
            <v>45002</v>
          </cell>
        </row>
        <row r="83">
          <cell r="A83" t="str">
            <v>A2080</v>
          </cell>
          <cell r="B83" t="str">
            <v>SHABRINA DARMESTI PATRIA</v>
          </cell>
          <cell r="C83">
            <v>0</v>
          </cell>
        </row>
        <row r="84">
          <cell r="A84" t="str">
            <v>A2078</v>
          </cell>
          <cell r="B84" t="str">
            <v>Anastasia Herlina Yuni Lestari</v>
          </cell>
          <cell r="C84">
            <v>45035</v>
          </cell>
        </row>
        <row r="85">
          <cell r="A85" t="str">
            <v>A2079</v>
          </cell>
          <cell r="B85" t="str">
            <v>IDA AYU KOMANG DINDA MAHA</v>
          </cell>
          <cell r="C85">
            <v>0</v>
          </cell>
        </row>
        <row r="86">
          <cell r="A86" t="str">
            <v>A2036</v>
          </cell>
          <cell r="B86" t="str">
            <v>LATHIFAH AINI</v>
          </cell>
          <cell r="C86">
            <v>45072</v>
          </cell>
        </row>
        <row r="87">
          <cell r="A87" t="str">
            <v>A2037</v>
          </cell>
          <cell r="B87" t="str">
            <v>FALDI PATUT</v>
          </cell>
          <cell r="C87">
            <v>0</v>
          </cell>
        </row>
        <row r="88">
          <cell r="A88" t="str">
            <v>A2087</v>
          </cell>
          <cell r="B88" t="str">
            <v>NUZLIA NURAINI</v>
          </cell>
          <cell r="C88">
            <v>0</v>
          </cell>
        </row>
        <row r="89">
          <cell r="A89" t="str">
            <v>A2076</v>
          </cell>
          <cell r="B89" t="str">
            <v>KURNIA SAVITRI</v>
          </cell>
          <cell r="C89">
            <v>45069</v>
          </cell>
        </row>
        <row r="90">
          <cell r="A90" t="str">
            <v>A2659</v>
          </cell>
          <cell r="B90" t="str">
            <v>FRANSISKUS ASISI DWI H</v>
          </cell>
          <cell r="C90" t="str">
            <v>20 JULI 2023</v>
          </cell>
        </row>
        <row r="91">
          <cell r="A91" t="str">
            <v>A2650</v>
          </cell>
          <cell r="B91" t="str">
            <v>TISA SASKIA</v>
          </cell>
          <cell r="C91">
            <v>0</v>
          </cell>
        </row>
        <row r="92">
          <cell r="A92" t="str">
            <v>A2800</v>
          </cell>
          <cell r="B92" t="str">
            <v>TSAQIF AL ADZIN IMANULLAH</v>
          </cell>
          <cell r="C92">
            <v>0</v>
          </cell>
        </row>
        <row r="93">
          <cell r="A93" t="str">
            <v>A2797</v>
          </cell>
          <cell r="B93" t="str">
            <v>ISTI MULATSIH</v>
          </cell>
          <cell r="C93" t="str">
            <v>31 juli 2023</v>
          </cell>
        </row>
        <row r="94">
          <cell r="A94" t="str">
            <v>A2624</v>
          </cell>
          <cell r="B94" t="str">
            <v>ANNISA APRILLIA KHARISMA DEWI</v>
          </cell>
          <cell r="C94">
            <v>45161</v>
          </cell>
        </row>
        <row r="95">
          <cell r="A95" t="str">
            <v>A2593</v>
          </cell>
          <cell r="B95" t="str">
            <v>GENOVEVA BUNGA</v>
          </cell>
          <cell r="C95">
            <v>45169</v>
          </cell>
        </row>
        <row r="96">
          <cell r="A96" t="str">
            <v>A2663</v>
          </cell>
          <cell r="B96" t="str">
            <v>NADIA RITA APRIYANTI</v>
          </cell>
          <cell r="C96">
            <v>45169</v>
          </cell>
        </row>
        <row r="97">
          <cell r="A97" t="str">
            <v>A2576</v>
          </cell>
          <cell r="B97" t="str">
            <v>MILKA GABRIELA WAY</v>
          </cell>
          <cell r="C97">
            <v>45190</v>
          </cell>
        </row>
        <row r="98">
          <cell r="A98" t="str">
            <v>A2738</v>
          </cell>
          <cell r="B98" t="str">
            <v>SHAVIRA BERTI</v>
          </cell>
          <cell r="C98">
            <v>45194</v>
          </cell>
        </row>
        <row r="99">
          <cell r="A99" t="str">
            <v>A2851</v>
          </cell>
          <cell r="B99" t="str">
            <v>ARWINA UINA RAHMA</v>
          </cell>
          <cell r="C99">
            <v>45187</v>
          </cell>
        </row>
        <row r="100">
          <cell r="A100" t="str">
            <v>A2874</v>
          </cell>
          <cell r="B100" t="str">
            <v>KADEK FERA APRILIA</v>
          </cell>
          <cell r="C100">
            <v>45190</v>
          </cell>
        </row>
        <row r="101">
          <cell r="A101" t="str">
            <v>A2848</v>
          </cell>
          <cell r="B101" t="str">
            <v>GASELA GASELA</v>
          </cell>
          <cell r="C101">
            <v>45195</v>
          </cell>
        </row>
        <row r="102">
          <cell r="A102" t="str">
            <v>A0948</v>
          </cell>
          <cell r="B102" t="str">
            <v>NURUL HIKMAH</v>
          </cell>
          <cell r="C102">
            <v>45293</v>
          </cell>
        </row>
        <row r="103">
          <cell r="A103" t="str">
            <v>A3431</v>
          </cell>
          <cell r="B103" t="str">
            <v>YULIANA DIAH AYU MITAYANI</v>
          </cell>
          <cell r="C103">
            <v>45293</v>
          </cell>
        </row>
        <row r="104">
          <cell r="A104" t="str">
            <v>A3612</v>
          </cell>
          <cell r="B104" t="str">
            <v>RINTAN MIRZA DIANI</v>
          </cell>
          <cell r="C104">
            <v>45293</v>
          </cell>
        </row>
        <row r="105">
          <cell r="A105" t="str">
            <v>A3611</v>
          </cell>
          <cell r="B105" t="str">
            <v>DEVY AYU IKANINGRUM</v>
          </cell>
          <cell r="C105">
            <v>45303</v>
          </cell>
        </row>
        <row r="106">
          <cell r="A106" t="str">
            <v>A1941</v>
          </cell>
          <cell r="B106" t="str">
            <v>HANA CHRISTINA</v>
          </cell>
          <cell r="C106">
            <v>45005</v>
          </cell>
        </row>
        <row r="107">
          <cell r="A107">
            <v>90552</v>
          </cell>
          <cell r="B107" t="str">
            <v>MARIA ROSARIA DEWI RATNA TIMUR</v>
          </cell>
          <cell r="C107">
            <v>44378</v>
          </cell>
        </row>
        <row r="108">
          <cell r="A108" t="str">
            <v>A2554</v>
          </cell>
          <cell r="B108" t="str">
            <v>ALLIFYA ABIWANTARI</v>
          </cell>
          <cell r="C108">
            <v>45415</v>
          </cell>
        </row>
        <row r="109">
          <cell r="A109" t="str">
            <v>A2823</v>
          </cell>
          <cell r="B109" t="str">
            <v>INE PEBRIYANTI</v>
          </cell>
          <cell r="C109">
            <v>45169</v>
          </cell>
        </row>
        <row r="110">
          <cell r="A110" t="str">
            <v>A3498</v>
          </cell>
          <cell r="B110" t="str">
            <v>KIRANA AMILYA PASCHA</v>
          </cell>
          <cell r="C110">
            <v>45299</v>
          </cell>
        </row>
        <row r="111">
          <cell r="A111">
            <v>90716</v>
          </cell>
          <cell r="B111" t="str">
            <v>NIKITA SWASTIKA</v>
          </cell>
          <cell r="C111">
            <v>44487</v>
          </cell>
        </row>
        <row r="112">
          <cell r="A112" t="str">
            <v>A1945</v>
          </cell>
          <cell r="B112" t="str">
            <v>MARIA CHINDRYANITA GALA</v>
          </cell>
          <cell r="C112">
            <v>45002</v>
          </cell>
        </row>
        <row r="113">
          <cell r="A113">
            <v>90170</v>
          </cell>
          <cell r="B113" t="str">
            <v>AMRI ROHMATINI</v>
          </cell>
          <cell r="C113">
            <v>44303</v>
          </cell>
        </row>
        <row r="114">
          <cell r="A114" t="str">
            <v>A2879</v>
          </cell>
          <cell r="B114" t="str">
            <v>FAUZI</v>
          </cell>
          <cell r="C114">
            <v>45185</v>
          </cell>
        </row>
        <row r="115">
          <cell r="A115">
            <v>90557</v>
          </cell>
          <cell r="B115" t="str">
            <v>TIFANI EKA ALCISHA</v>
          </cell>
          <cell r="C115" t="str">
            <v>26 Juni 2021</v>
          </cell>
        </row>
        <row r="116">
          <cell r="A116" t="str">
            <v>A2615</v>
          </cell>
          <cell r="B116" t="str">
            <v>NOVITA LANGKAI</v>
          </cell>
          <cell r="C116">
            <v>45199</v>
          </cell>
        </row>
        <row r="117">
          <cell r="A117" t="str">
            <v>A0043</v>
          </cell>
          <cell r="B117" t="str">
            <v>RIYANI ARFARASARI</v>
          </cell>
          <cell r="C117">
            <v>44814</v>
          </cell>
        </row>
        <row r="118">
          <cell r="A118" t="str">
            <v>A0349</v>
          </cell>
          <cell r="B118" t="str">
            <v>AHMAD ZAINAL ARIFIN</v>
          </cell>
          <cell r="C118" t="str">
            <v>31 juli 2023</v>
          </cell>
        </row>
        <row r="119">
          <cell r="A119" t="str">
            <v>A2066</v>
          </cell>
          <cell r="B119" t="str">
            <v>Yuliant Effendi</v>
          </cell>
          <cell r="C119">
            <v>45017</v>
          </cell>
        </row>
        <row r="120">
          <cell r="A120" t="str">
            <v>A2873</v>
          </cell>
          <cell r="B120" t="str">
            <v>CHRISTOPHER LAKSAWANA</v>
          </cell>
          <cell r="C120">
            <v>45185</v>
          </cell>
        </row>
        <row r="121">
          <cell r="A121" t="str">
            <v>A4247</v>
          </cell>
          <cell r="B121" t="str">
            <v>WA ODE ALYA SHINTA AMALIA</v>
          </cell>
          <cell r="C121">
            <v>45536</v>
          </cell>
        </row>
        <row r="122">
          <cell r="A122" t="str">
            <v>A4346</v>
          </cell>
          <cell r="B122" t="str">
            <v>KIKI RIZKY ANANDA</v>
          </cell>
          <cell r="C122">
            <v>45569</v>
          </cell>
        </row>
        <row r="123">
          <cell r="A123" t="str">
            <v>A4347</v>
          </cell>
          <cell r="B123" t="str">
            <v>CINDHI PRATIWI</v>
          </cell>
          <cell r="C123">
            <v>45572</v>
          </cell>
        </row>
        <row r="124">
          <cell r="A124" t="str">
            <v>A4348</v>
          </cell>
          <cell r="B124" t="str">
            <v>RISKA WULAN NAWANGSARI</v>
          </cell>
          <cell r="C124">
            <v>45568</v>
          </cell>
        </row>
        <row r="125">
          <cell r="A125" t="str">
            <v>A4403</v>
          </cell>
          <cell r="B125" t="str">
            <v>DEVA ARYANI</v>
          </cell>
          <cell r="C125">
            <v>45595</v>
          </cell>
        </row>
        <row r="126">
          <cell r="A126" t="str">
            <v>A2273</v>
          </cell>
          <cell r="B126" t="str">
            <v>WIENA MARDHINA PUTRI</v>
          </cell>
          <cell r="C126">
            <v>45595</v>
          </cell>
        </row>
        <row r="127">
          <cell r="A127" t="str">
            <v>A4404</v>
          </cell>
          <cell r="B127" t="str">
            <v>ANTONIA MARIA AJENG GALUH DEWANTI</v>
          </cell>
          <cell r="C127">
            <v>45591</v>
          </cell>
        </row>
        <row r="128">
          <cell r="A128" t="str">
            <v>A4429</v>
          </cell>
          <cell r="B128" t="str">
            <v>ESTER SEFANYA SULU</v>
          </cell>
          <cell r="C128">
            <v>45596</v>
          </cell>
        </row>
        <row r="129">
          <cell r="A129" t="str">
            <v>A4427</v>
          </cell>
          <cell r="B129" t="str">
            <v>DESY VERAWATI</v>
          </cell>
          <cell r="C129">
            <v>45596</v>
          </cell>
        </row>
        <row r="130">
          <cell r="A130" t="str">
            <v>A4428</v>
          </cell>
          <cell r="B130" t="str">
            <v>FERDIAN ANGGA RACHMADHANI</v>
          </cell>
          <cell r="C130">
            <v>45596</v>
          </cell>
        </row>
      </sheetData>
      <sheetData sheetId="1" refreshError="1"/>
      <sheetData sheetId="2" refreshError="1"/>
      <sheetData sheetId="3" refreshError="1"/>
      <sheetData sheetId="4" refreshError="1">
        <row r="1">
          <cell r="C1">
            <v>0</v>
          </cell>
        </row>
        <row r="2">
          <cell r="C2">
            <v>0</v>
          </cell>
        </row>
        <row r="3">
          <cell r="A3" t="str">
            <v>NPK</v>
          </cell>
          <cell r="B3" t="str">
            <v>NAMA</v>
          </cell>
          <cell r="C3" t="str">
            <v>FIRST SLOT</v>
          </cell>
        </row>
        <row r="4">
          <cell r="A4">
            <v>90104</v>
          </cell>
          <cell r="B4" t="str">
            <v>TRENGGINAS AHIMSYA</v>
          </cell>
          <cell r="C4" t="str">
            <v>non</v>
          </cell>
        </row>
        <row r="5">
          <cell r="A5">
            <v>90081</v>
          </cell>
          <cell r="B5" t="str">
            <v>STEFANIE ENDAHING</v>
          </cell>
          <cell r="C5" t="str">
            <v>non</v>
          </cell>
        </row>
        <row r="6">
          <cell r="A6">
            <v>90328</v>
          </cell>
          <cell r="B6" t="str">
            <v>AGATHA RHETA</v>
          </cell>
          <cell r="C6" t="str">
            <v>non</v>
          </cell>
        </row>
        <row r="7">
          <cell r="A7">
            <v>90083</v>
          </cell>
          <cell r="B7" t="str">
            <v>UNSA QOYIMAH</v>
          </cell>
          <cell r="C7" t="str">
            <v>non</v>
          </cell>
        </row>
        <row r="8">
          <cell r="A8">
            <v>90118</v>
          </cell>
          <cell r="B8" t="str">
            <v>AGRESITABELA PURNANINGRUM</v>
          </cell>
          <cell r="C8" t="str">
            <v>non</v>
          </cell>
        </row>
        <row r="9">
          <cell r="A9">
            <v>90131</v>
          </cell>
          <cell r="B9" t="str">
            <v>LUCKY FEBRIANING TYAS</v>
          </cell>
          <cell r="C9" t="str">
            <v>non</v>
          </cell>
        </row>
        <row r="10">
          <cell r="A10">
            <v>90134</v>
          </cell>
          <cell r="B10" t="str">
            <v>BAYU SENOAJI</v>
          </cell>
          <cell r="C10" t="str">
            <v>non</v>
          </cell>
        </row>
        <row r="11">
          <cell r="A11">
            <v>90197</v>
          </cell>
          <cell r="B11" t="str">
            <v>DYAH PALUPI</v>
          </cell>
          <cell r="C11">
            <v>44298</v>
          </cell>
        </row>
        <row r="12">
          <cell r="A12">
            <v>90283</v>
          </cell>
          <cell r="B12" t="str">
            <v>DYAH PALUPI</v>
          </cell>
          <cell r="C12">
            <v>44302</v>
          </cell>
        </row>
        <row r="13">
          <cell r="A13">
            <v>90214</v>
          </cell>
          <cell r="B13" t="str">
            <v>ARIEFUDDIN AL IRSYAD</v>
          </cell>
          <cell r="C13" t="str">
            <v xml:space="preserve"> </v>
          </cell>
        </row>
        <row r="14">
          <cell r="A14">
            <v>90318</v>
          </cell>
          <cell r="B14" t="str">
            <v>RARANINGRUM FIBRI</v>
          </cell>
          <cell r="C14" t="str">
            <v>non</v>
          </cell>
        </row>
        <row r="15">
          <cell r="A15">
            <v>90340</v>
          </cell>
          <cell r="B15" t="str">
            <v>STEVIA PUTRI NADANI</v>
          </cell>
          <cell r="C15">
            <v>44328</v>
          </cell>
        </row>
        <row r="16">
          <cell r="A16">
            <v>90351</v>
          </cell>
          <cell r="B16" t="str">
            <v>BRIGITA DINA DWI CAHYANI HADI</v>
          </cell>
          <cell r="C16" t="str">
            <v>non</v>
          </cell>
        </row>
        <row r="17">
          <cell r="A17">
            <v>90389</v>
          </cell>
          <cell r="B17" t="str">
            <v>KRISTIANA PARWATI</v>
          </cell>
          <cell r="C17" t="str">
            <v>non</v>
          </cell>
        </row>
        <row r="18">
          <cell r="A18">
            <v>90306</v>
          </cell>
          <cell r="B18" t="str">
            <v>ANESTHACIA RAMBU KLEDEN</v>
          </cell>
          <cell r="C18" t="str">
            <v>non</v>
          </cell>
        </row>
        <row r="19">
          <cell r="A19">
            <v>90638</v>
          </cell>
          <cell r="B19" t="str">
            <v>ZEFANYA NOVITA WIBISONO</v>
          </cell>
          <cell r="C19">
            <v>44399</v>
          </cell>
        </row>
        <row r="20">
          <cell r="A20">
            <v>90645</v>
          </cell>
          <cell r="B20" t="str">
            <v>ANINDYA DIAH MENTARI</v>
          </cell>
          <cell r="C20">
            <v>44399</v>
          </cell>
        </row>
        <row r="21">
          <cell r="A21">
            <v>90648</v>
          </cell>
          <cell r="B21" t="str">
            <v>WAHYU IDHAYATI</v>
          </cell>
          <cell r="C21">
            <v>44399</v>
          </cell>
        </row>
        <row r="22">
          <cell r="A22">
            <v>90641</v>
          </cell>
          <cell r="B22" t="str">
            <v>YENITA RAHMAN</v>
          </cell>
          <cell r="C22">
            <v>44564</v>
          </cell>
        </row>
        <row r="23">
          <cell r="A23">
            <v>90647</v>
          </cell>
          <cell r="B23" t="str">
            <v>SITI RUSMIYATI</v>
          </cell>
          <cell r="C23">
            <v>44400</v>
          </cell>
        </row>
        <row r="24">
          <cell r="A24">
            <v>90570</v>
          </cell>
          <cell r="B24" t="str">
            <v>AUSICA PRASTYA REFIN</v>
          </cell>
          <cell r="C24">
            <v>44473</v>
          </cell>
        </row>
        <row r="25">
          <cell r="A25">
            <v>90642</v>
          </cell>
          <cell r="B25" t="str">
            <v>ELBINA  DEBORA MUHAM</v>
          </cell>
          <cell r="C25" t="str">
            <v>non</v>
          </cell>
        </row>
        <row r="26">
          <cell r="A26">
            <v>90698</v>
          </cell>
          <cell r="B26" t="str">
            <v>NAZRI ADLANI</v>
          </cell>
          <cell r="C26">
            <v>44448</v>
          </cell>
        </row>
        <row r="27">
          <cell r="A27">
            <v>90734</v>
          </cell>
          <cell r="B27" t="str">
            <v>SURYALISTA MARTANDANI SIMSON</v>
          </cell>
          <cell r="C27" t="str">
            <v>non</v>
          </cell>
        </row>
        <row r="28">
          <cell r="A28">
            <v>90783</v>
          </cell>
          <cell r="B28" t="str">
            <v>DENTA KRISTIANA</v>
          </cell>
          <cell r="C28">
            <v>44456</v>
          </cell>
        </row>
        <row r="29">
          <cell r="A29">
            <v>90779</v>
          </cell>
          <cell r="B29" t="str">
            <v>AHMAD RIFQI HIDAYATULLAH</v>
          </cell>
          <cell r="C29">
            <v>44455</v>
          </cell>
        </row>
        <row r="30">
          <cell r="A30">
            <v>90694</v>
          </cell>
          <cell r="B30" t="str">
            <v>DAUS DEVYANA</v>
          </cell>
          <cell r="C30">
            <v>44455</v>
          </cell>
        </row>
        <row r="31">
          <cell r="A31">
            <v>90653</v>
          </cell>
          <cell r="B31" t="str">
            <v>WENI SAPUTRI</v>
          </cell>
          <cell r="C31">
            <v>44455</v>
          </cell>
        </row>
        <row r="32">
          <cell r="A32">
            <v>90832</v>
          </cell>
          <cell r="B32" t="str">
            <v>HAFID MUKTI</v>
          </cell>
          <cell r="C32" t="str">
            <v>non</v>
          </cell>
        </row>
        <row r="33">
          <cell r="A33">
            <v>90891</v>
          </cell>
          <cell r="B33" t="str">
            <v>BLASIUS TATAG</v>
          </cell>
          <cell r="C33">
            <v>44501</v>
          </cell>
        </row>
        <row r="34">
          <cell r="A34">
            <v>90994</v>
          </cell>
          <cell r="B34" t="str">
            <v>ALDHELIA WIDYA RULIYANDANI</v>
          </cell>
          <cell r="C34">
            <v>44536</v>
          </cell>
        </row>
        <row r="35">
          <cell r="A35">
            <v>90996</v>
          </cell>
          <cell r="B35" t="str">
            <v>DOMINICA LISTYANING PADMAJATI</v>
          </cell>
          <cell r="C35">
            <v>44548</v>
          </cell>
        </row>
        <row r="36">
          <cell r="A36">
            <v>90670</v>
          </cell>
          <cell r="B36" t="str">
            <v>NAFAREL TRIYOGA MASKUNCORO</v>
          </cell>
          <cell r="C36" t="str">
            <v>non</v>
          </cell>
        </row>
        <row r="37">
          <cell r="A37">
            <v>90715</v>
          </cell>
          <cell r="B37" t="str">
            <v>ABRAHAMMA RAHMANNO PRASETYO</v>
          </cell>
          <cell r="C37" t="str">
            <v>non</v>
          </cell>
        </row>
        <row r="38">
          <cell r="A38">
            <v>90717</v>
          </cell>
          <cell r="B38" t="str">
            <v>MERI ERANIA ELKOSI</v>
          </cell>
          <cell r="C38">
            <v>44417</v>
          </cell>
        </row>
        <row r="39">
          <cell r="A39">
            <v>90766</v>
          </cell>
          <cell r="B39" t="str">
            <v>THEOHARIS CHRISTOPER LOKOLLO</v>
          </cell>
          <cell r="C39">
            <v>44418</v>
          </cell>
        </row>
        <row r="40">
          <cell r="A40">
            <v>92135</v>
          </cell>
          <cell r="B40" t="str">
            <v>ERNAWATI NOFIA RINDIANI</v>
          </cell>
          <cell r="C40">
            <v>44575</v>
          </cell>
        </row>
        <row r="41">
          <cell r="A41">
            <v>92109</v>
          </cell>
          <cell r="B41" t="str">
            <v>RIDWAN SURYAWAN</v>
          </cell>
          <cell r="C41">
            <v>44573</v>
          </cell>
        </row>
        <row r="42">
          <cell r="A42">
            <v>92108</v>
          </cell>
          <cell r="B42" t="str">
            <v>ADNINDYA QOTRUNNADA MANDADEWI</v>
          </cell>
          <cell r="C42">
            <v>44580</v>
          </cell>
        </row>
        <row r="43">
          <cell r="A43">
            <v>92131</v>
          </cell>
          <cell r="B43" t="str">
            <v>ADELINA SEKAR PUTRI</v>
          </cell>
          <cell r="C43">
            <v>44583</v>
          </cell>
        </row>
        <row r="44">
          <cell r="A44">
            <v>92166</v>
          </cell>
          <cell r="B44" t="str">
            <v>VIRA WASISTHA</v>
          </cell>
          <cell r="C44">
            <v>44586</v>
          </cell>
        </row>
        <row r="45">
          <cell r="A45">
            <v>92164</v>
          </cell>
          <cell r="B45" t="str">
            <v>ENGGAL WASIS</v>
          </cell>
          <cell r="C45">
            <v>44587</v>
          </cell>
        </row>
        <row r="46">
          <cell r="A46">
            <v>92218</v>
          </cell>
          <cell r="B46" t="str">
            <v>DITA CITA MULYAWATI</v>
          </cell>
          <cell r="C46">
            <v>44610</v>
          </cell>
        </row>
        <row r="47">
          <cell r="A47">
            <v>92093</v>
          </cell>
          <cell r="B47" t="str">
            <v>JESSICA MAGDALENA SIDABUTAR</v>
          </cell>
          <cell r="C47">
            <v>44642</v>
          </cell>
        </row>
        <row r="48">
          <cell r="A48">
            <v>92268</v>
          </cell>
          <cell r="B48" t="str">
            <v>YAFI JAUHAR NUR HANIFA</v>
          </cell>
          <cell r="C48">
            <v>44642</v>
          </cell>
        </row>
        <row r="49">
          <cell r="A49">
            <v>92262</v>
          </cell>
          <cell r="B49" t="str">
            <v>MARSIANA MILO</v>
          </cell>
          <cell r="C49">
            <v>44646</v>
          </cell>
        </row>
        <row r="50">
          <cell r="A50">
            <v>92273</v>
          </cell>
          <cell r="B50" t="str">
            <v>RIZKI NUR HAKIKI</v>
          </cell>
          <cell r="C50">
            <v>44651</v>
          </cell>
        </row>
        <row r="51">
          <cell r="A51">
            <v>92319</v>
          </cell>
          <cell r="B51" t="str">
            <v>DEA NATALIA</v>
          </cell>
          <cell r="C51">
            <v>44677</v>
          </cell>
        </row>
        <row r="52">
          <cell r="A52">
            <v>92287</v>
          </cell>
          <cell r="B52" t="str">
            <v>ALYDA RIZKA</v>
          </cell>
          <cell r="C52">
            <v>44667</v>
          </cell>
        </row>
        <row r="53">
          <cell r="A53">
            <v>92226</v>
          </cell>
          <cell r="B53" t="str">
            <v>JOSEPHINE MORLA</v>
          </cell>
          <cell r="C53">
            <v>45404</v>
          </cell>
        </row>
        <row r="54">
          <cell r="A54">
            <v>92369</v>
          </cell>
          <cell r="B54" t="str">
            <v>AHMAD HALIM</v>
          </cell>
          <cell r="C54">
            <v>44691</v>
          </cell>
        </row>
        <row r="55">
          <cell r="A55">
            <v>92374</v>
          </cell>
          <cell r="B55" t="str">
            <v>TRI YUNIARTI</v>
          </cell>
          <cell r="C55">
            <v>44694</v>
          </cell>
        </row>
        <row r="56">
          <cell r="A56">
            <v>92277</v>
          </cell>
          <cell r="B56" t="str">
            <v>SEVEN RENGGAN N</v>
          </cell>
          <cell r="C56">
            <v>44698</v>
          </cell>
        </row>
        <row r="57">
          <cell r="A57">
            <v>92324</v>
          </cell>
          <cell r="B57" t="str">
            <v>WAHYU SETIYADI</v>
          </cell>
          <cell r="C57">
            <v>44702</v>
          </cell>
        </row>
        <row r="58">
          <cell r="A58">
            <v>92353</v>
          </cell>
          <cell r="B58" t="str">
            <v>ROCKY AHMAD PERMANA</v>
          </cell>
          <cell r="C58">
            <v>44700</v>
          </cell>
        </row>
        <row r="59">
          <cell r="A59">
            <v>92437</v>
          </cell>
          <cell r="B59" t="str">
            <v>JESSICA SIAGIAN</v>
          </cell>
          <cell r="C59">
            <v>44719</v>
          </cell>
        </row>
        <row r="60">
          <cell r="A60">
            <v>92386</v>
          </cell>
          <cell r="B60" t="str">
            <v>MARIETA CHRISTY</v>
          </cell>
          <cell r="C60">
            <v>44715</v>
          </cell>
        </row>
        <row r="61">
          <cell r="A61">
            <v>92438</v>
          </cell>
          <cell r="B61" t="str">
            <v>MUFTIA ARIANI L.</v>
          </cell>
          <cell r="C61">
            <v>44719</v>
          </cell>
        </row>
        <row r="62">
          <cell r="A62">
            <v>92445</v>
          </cell>
          <cell r="B62" t="str">
            <v>AYU ERA WARDHANI</v>
          </cell>
          <cell r="C62">
            <v>44720</v>
          </cell>
        </row>
        <row r="63">
          <cell r="A63">
            <v>90176</v>
          </cell>
          <cell r="B63" t="str">
            <v>GUNTORO GALIH SETYATNO</v>
          </cell>
          <cell r="C63">
            <v>44720</v>
          </cell>
        </row>
        <row r="64">
          <cell r="A64">
            <v>92487</v>
          </cell>
          <cell r="B64" t="str">
            <v>ROBBY FAJAR AHMADI</v>
          </cell>
          <cell r="C64">
            <v>44735</v>
          </cell>
        </row>
        <row r="65">
          <cell r="A65">
            <v>92508</v>
          </cell>
          <cell r="B65" t="str">
            <v>TARI ZALMA YANTHI</v>
          </cell>
          <cell r="C65">
            <v>44735</v>
          </cell>
        </row>
        <row r="66">
          <cell r="A66">
            <v>92509</v>
          </cell>
          <cell r="B66" t="str">
            <v>AN NISA JULYANSYAH</v>
          </cell>
          <cell r="C66">
            <v>44735</v>
          </cell>
        </row>
        <row r="67">
          <cell r="A67">
            <v>92504</v>
          </cell>
          <cell r="B67" t="str">
            <v>ARTIKA YUNITA ARDI</v>
          </cell>
          <cell r="C67">
            <v>44735</v>
          </cell>
        </row>
        <row r="68">
          <cell r="A68">
            <v>92485</v>
          </cell>
          <cell r="B68" t="str">
            <v>YULISA ERI ARVIDAYANI</v>
          </cell>
          <cell r="C68">
            <v>44736</v>
          </cell>
        </row>
        <row r="69">
          <cell r="A69">
            <v>92507</v>
          </cell>
          <cell r="B69" t="str">
            <v>KELVIN UMBU GAUKA SABOKADI</v>
          </cell>
          <cell r="C69">
            <v>44739</v>
          </cell>
        </row>
        <row r="70">
          <cell r="A70">
            <v>92538</v>
          </cell>
          <cell r="B70" t="str">
            <v>NUR FADILAH</v>
          </cell>
          <cell r="C70">
            <v>44743</v>
          </cell>
        </row>
        <row r="71">
          <cell r="A71">
            <v>90592</v>
          </cell>
          <cell r="B71" t="str">
            <v>DINI SHINTIA PUTRI</v>
          </cell>
          <cell r="C71">
            <v>44744</v>
          </cell>
        </row>
        <row r="72">
          <cell r="A72">
            <v>92539</v>
          </cell>
          <cell r="B72" t="str">
            <v>ROSIANA</v>
          </cell>
          <cell r="C72">
            <v>44746</v>
          </cell>
        </row>
        <row r="73">
          <cell r="A73">
            <v>92559</v>
          </cell>
          <cell r="B73" t="str">
            <v>DWI AUFA B</v>
          </cell>
          <cell r="C73">
            <v>44758</v>
          </cell>
        </row>
        <row r="74">
          <cell r="A74">
            <v>92585</v>
          </cell>
          <cell r="B74" t="str">
            <v>OLYVIARA PRASETYO A</v>
          </cell>
          <cell r="C74" t="str">
            <v>Juli 2022</v>
          </cell>
        </row>
        <row r="75">
          <cell r="A75">
            <v>92607</v>
          </cell>
          <cell r="B75" t="str">
            <v>RIZHA PRAYOGA</v>
          </cell>
          <cell r="C75">
            <v>44774</v>
          </cell>
        </row>
        <row r="76">
          <cell r="A76">
            <v>92622</v>
          </cell>
          <cell r="B76" t="str">
            <v>AYU SUCI NUGROYANTI</v>
          </cell>
          <cell r="C76">
            <v>44769</v>
          </cell>
        </row>
        <row r="77">
          <cell r="A77">
            <v>92501</v>
          </cell>
          <cell r="B77" t="str">
            <v>DIONISIA HILDA NGADHA</v>
          </cell>
          <cell r="C77">
            <v>44779</v>
          </cell>
        </row>
        <row r="78">
          <cell r="A78">
            <v>92498</v>
          </cell>
          <cell r="B78" t="str">
            <v>HARTAPRILIANO ADY NUGROHO</v>
          </cell>
          <cell r="C78">
            <v>44774</v>
          </cell>
        </row>
        <row r="79">
          <cell r="A79">
            <v>92496</v>
          </cell>
          <cell r="B79" t="str">
            <v>PRABUANGGA PUTRA PANGESTU</v>
          </cell>
          <cell r="C79">
            <v>44779</v>
          </cell>
        </row>
        <row r="80">
          <cell r="A80">
            <v>92731</v>
          </cell>
          <cell r="B80" t="str">
            <v>NETI SETYOWATI</v>
          </cell>
          <cell r="C80">
            <v>44774</v>
          </cell>
        </row>
        <row r="81">
          <cell r="A81" t="str">
            <v>A0064</v>
          </cell>
          <cell r="B81" t="str">
            <v>EKO SEPTIARDI</v>
          </cell>
          <cell r="C81">
            <v>44777</v>
          </cell>
        </row>
        <row r="82">
          <cell r="A82">
            <v>92715</v>
          </cell>
          <cell r="B82" t="str">
            <v>HESTI WAHYU PRATIWI</v>
          </cell>
          <cell r="C82">
            <v>44774</v>
          </cell>
        </row>
        <row r="83">
          <cell r="A83" t="str">
            <v>A0162</v>
          </cell>
          <cell r="B83" t="str">
            <v>MELIA AGUSTINA</v>
          </cell>
          <cell r="C83">
            <v>44774</v>
          </cell>
        </row>
        <row r="84">
          <cell r="A84" t="str">
            <v>A0163</v>
          </cell>
          <cell r="B84" t="str">
            <v>YUNI ISWANTI</v>
          </cell>
          <cell r="C84">
            <v>44799</v>
          </cell>
        </row>
        <row r="85">
          <cell r="A85" t="str">
            <v>A0052</v>
          </cell>
          <cell r="B85" t="str">
            <v>RISKA PUTRI</v>
          </cell>
          <cell r="C85">
            <v>44791</v>
          </cell>
        </row>
        <row r="86">
          <cell r="A86" t="str">
            <v>A0028</v>
          </cell>
          <cell r="B86" t="str">
            <v>RIAN KRISTANTO</v>
          </cell>
          <cell r="C86">
            <v>44805</v>
          </cell>
        </row>
        <row r="87">
          <cell r="A87" t="str">
            <v>A0192</v>
          </cell>
          <cell r="B87" t="str">
            <v>AGNES HAUDI SURYANTIKA</v>
          </cell>
          <cell r="C87">
            <v>44806</v>
          </cell>
        </row>
        <row r="88">
          <cell r="A88" t="str">
            <v>A0256</v>
          </cell>
          <cell r="B88" t="str">
            <v>ANIDA INDRAWATI</v>
          </cell>
          <cell r="C88">
            <v>44807</v>
          </cell>
        </row>
        <row r="89">
          <cell r="A89" t="str">
            <v>A0261</v>
          </cell>
          <cell r="B89" t="str">
            <v>CHELSI PUTRI ANANDA</v>
          </cell>
          <cell r="C89">
            <v>44811</v>
          </cell>
        </row>
        <row r="90">
          <cell r="A90" t="str">
            <v>A0305</v>
          </cell>
          <cell r="B90" t="str">
            <v>DEA RISTA UTAMI</v>
          </cell>
          <cell r="C90">
            <v>44834</v>
          </cell>
        </row>
        <row r="91">
          <cell r="A91" t="str">
            <v>A0306</v>
          </cell>
          <cell r="B91" t="str">
            <v>DEWI KUMALA SARI</v>
          </cell>
          <cell r="C91">
            <v>44810</v>
          </cell>
        </row>
        <row r="92">
          <cell r="A92" t="str">
            <v>A0313</v>
          </cell>
          <cell r="B92" t="str">
            <v>DHILA REKA SAPUTRI</v>
          </cell>
          <cell r="C92">
            <v>44806</v>
          </cell>
        </row>
        <row r="93">
          <cell r="A93" t="str">
            <v>A0239</v>
          </cell>
          <cell r="B93" t="str">
            <v>EDUARDUS HERMAWAN</v>
          </cell>
          <cell r="C93">
            <v>44848</v>
          </cell>
        </row>
        <row r="94">
          <cell r="A94" t="str">
            <v>A0266</v>
          </cell>
          <cell r="B94" t="str">
            <v>FRANSISKUS VALERIANO AMA SONI</v>
          </cell>
          <cell r="C94">
            <v>44844</v>
          </cell>
        </row>
        <row r="95">
          <cell r="A95" t="str">
            <v>A0262</v>
          </cell>
          <cell r="B95" t="str">
            <v>HIQMAH NURMALIAH</v>
          </cell>
          <cell r="C95">
            <v>44841</v>
          </cell>
        </row>
        <row r="96">
          <cell r="A96" t="str">
            <v>A0303</v>
          </cell>
          <cell r="B96" t="str">
            <v>NOVITA SARI</v>
          </cell>
          <cell r="C96">
            <v>44839</v>
          </cell>
        </row>
        <row r="97">
          <cell r="A97" t="str">
            <v>A0246</v>
          </cell>
          <cell r="B97" t="str">
            <v>MARIA WISMANINGSIH</v>
          </cell>
          <cell r="C97">
            <v>44841</v>
          </cell>
        </row>
        <row r="98">
          <cell r="A98" t="str">
            <v>A0233</v>
          </cell>
          <cell r="B98" t="str">
            <v>REINER ADAM AULIA</v>
          </cell>
          <cell r="C98">
            <v>44845</v>
          </cell>
        </row>
        <row r="99">
          <cell r="A99" t="str">
            <v>A0270</v>
          </cell>
          <cell r="B99" t="str">
            <v>SITI FATIMAH</v>
          </cell>
          <cell r="C99">
            <v>44841</v>
          </cell>
        </row>
        <row r="100">
          <cell r="A100" t="str">
            <v>A0282</v>
          </cell>
          <cell r="B100" t="str">
            <v>RIANY HANDIANA</v>
          </cell>
          <cell r="C100">
            <v>44839</v>
          </cell>
        </row>
        <row r="101">
          <cell r="A101" t="str">
            <v>A0277</v>
          </cell>
          <cell r="B101" t="str">
            <v>VALENTINO SAPUTRA</v>
          </cell>
          <cell r="C101">
            <v>44844</v>
          </cell>
        </row>
        <row r="102">
          <cell r="A102" t="str">
            <v>A0310</v>
          </cell>
          <cell r="B102" t="str">
            <v>YULIANA AISIYAH</v>
          </cell>
          <cell r="C102">
            <v>44841</v>
          </cell>
        </row>
        <row r="103">
          <cell r="A103" t="str">
            <v>A0453</v>
          </cell>
          <cell r="B103" t="str">
            <v>ANISA SHELA NOVITA</v>
          </cell>
          <cell r="C103">
            <v>44835</v>
          </cell>
        </row>
        <row r="104">
          <cell r="A104" t="str">
            <v>A0391</v>
          </cell>
          <cell r="B104" t="str">
            <v>AVIFAH SETIYANI</v>
          </cell>
          <cell r="C104">
            <v>44841</v>
          </cell>
        </row>
        <row r="105">
          <cell r="A105" t="str">
            <v>A0380</v>
          </cell>
          <cell r="B105" t="str">
            <v>BIAN ANDITYA</v>
          </cell>
          <cell r="C105">
            <v>44838</v>
          </cell>
        </row>
        <row r="106">
          <cell r="A106" t="str">
            <v>A0387</v>
          </cell>
          <cell r="B106" t="str">
            <v>DEA STELLA</v>
          </cell>
          <cell r="C106">
            <v>44835</v>
          </cell>
        </row>
        <row r="107">
          <cell r="A107" t="str">
            <v>A0283</v>
          </cell>
          <cell r="B107" t="str">
            <v>FACHRI ALFASYA</v>
          </cell>
          <cell r="C107">
            <v>44835</v>
          </cell>
        </row>
        <row r="108">
          <cell r="A108" t="str">
            <v>A0384</v>
          </cell>
          <cell r="B108" t="str">
            <v>GABRIELLA CHARLINE</v>
          </cell>
          <cell r="C108">
            <v>44844</v>
          </cell>
        </row>
        <row r="109">
          <cell r="A109" t="str">
            <v>A0455</v>
          </cell>
          <cell r="B109" t="str">
            <v>GARIB FIRMAN BUAGA</v>
          </cell>
          <cell r="C109">
            <v>44855</v>
          </cell>
        </row>
        <row r="110">
          <cell r="A110" t="str">
            <v>A0383</v>
          </cell>
          <cell r="B110" t="str">
            <v>HAFIDZOTUS SAADAH</v>
          </cell>
          <cell r="C110">
            <v>44853</v>
          </cell>
        </row>
        <row r="111">
          <cell r="A111" t="str">
            <v>A0401</v>
          </cell>
          <cell r="B111" t="str">
            <v>HANGGA CAHYANTO</v>
          </cell>
          <cell r="C111">
            <v>44853</v>
          </cell>
        </row>
        <row r="112">
          <cell r="A112" t="str">
            <v>A0381</v>
          </cell>
          <cell r="B112" t="str">
            <v>INDAH MURNI</v>
          </cell>
          <cell r="C112">
            <v>44853</v>
          </cell>
        </row>
        <row r="113">
          <cell r="A113" t="str">
            <v>A0281</v>
          </cell>
          <cell r="B113" t="str">
            <v>ITARILIA RESTUNINGSIH</v>
          </cell>
          <cell r="C113">
            <v>44853</v>
          </cell>
        </row>
        <row r="114">
          <cell r="A114" t="str">
            <v>A0263</v>
          </cell>
          <cell r="B114" t="str">
            <v>JOHANNES GLENNEAGLES LIMBONG</v>
          </cell>
          <cell r="C114">
            <v>44852</v>
          </cell>
        </row>
        <row r="115">
          <cell r="A115" t="str">
            <v>A0405</v>
          </cell>
          <cell r="B115" t="str">
            <v>MEITTA MADDHAWATI</v>
          </cell>
          <cell r="C115">
            <v>44856</v>
          </cell>
        </row>
        <row r="116">
          <cell r="A116" t="str">
            <v>A0225</v>
          </cell>
          <cell r="B116" t="str">
            <v>RIZAL SAPUTRA</v>
          </cell>
          <cell r="C116">
            <v>44866</v>
          </cell>
        </row>
        <row r="117">
          <cell r="A117" t="str">
            <v>A0329</v>
          </cell>
          <cell r="B117" t="str">
            <v>SHEILA SERENA SUSANTO</v>
          </cell>
          <cell r="C117">
            <v>44852</v>
          </cell>
        </row>
        <row r="118">
          <cell r="A118" t="str">
            <v>A0378</v>
          </cell>
          <cell r="B118" t="str">
            <v>WIRANTI PUTRI</v>
          </cell>
          <cell r="C118">
            <v>44853</v>
          </cell>
        </row>
        <row r="119">
          <cell r="A119" t="str">
            <v>A0327</v>
          </cell>
          <cell r="B119" t="str">
            <v>WIWIK NORYANTI</v>
          </cell>
          <cell r="C119">
            <v>44859</v>
          </cell>
        </row>
        <row r="120">
          <cell r="A120" t="str">
            <v>A0402</v>
          </cell>
          <cell r="B120" t="str">
            <v>TALITHA MULYA</v>
          </cell>
          <cell r="C120">
            <v>44852</v>
          </cell>
        </row>
        <row r="121">
          <cell r="A121">
            <v>92669</v>
          </cell>
          <cell r="B121" t="str">
            <v>APIK KUSUMA AYU</v>
          </cell>
          <cell r="C121">
            <v>44853</v>
          </cell>
        </row>
        <row r="122">
          <cell r="A122">
            <v>92667</v>
          </cell>
          <cell r="B122" t="str">
            <v>FANDRI GHOZALI</v>
          </cell>
          <cell r="C122">
            <v>44852</v>
          </cell>
        </row>
        <row r="123">
          <cell r="A123">
            <v>92657</v>
          </cell>
          <cell r="B123" t="str">
            <v>RATIH HERLIANA</v>
          </cell>
          <cell r="C123">
            <v>44859</v>
          </cell>
        </row>
        <row r="124">
          <cell r="A124" t="str">
            <v>A0334</v>
          </cell>
          <cell r="B124" t="str">
            <v>ARDHA DEZANDI</v>
          </cell>
          <cell r="C124">
            <v>44851</v>
          </cell>
        </row>
        <row r="125">
          <cell r="A125">
            <v>92515</v>
          </cell>
          <cell r="B125" t="str">
            <v>BENE DITA</v>
          </cell>
          <cell r="C125">
            <v>44859</v>
          </cell>
        </row>
        <row r="126">
          <cell r="A126" t="str">
            <v>A0320</v>
          </cell>
          <cell r="B126" t="str">
            <v>DEAFNI DINDA R UTAMI</v>
          </cell>
          <cell r="C126">
            <v>44854</v>
          </cell>
        </row>
        <row r="127">
          <cell r="A127" t="str">
            <v>A0325</v>
          </cell>
          <cell r="B127" t="str">
            <v>EVIRO FEBIANSYAH</v>
          </cell>
          <cell r="C127">
            <v>44870</v>
          </cell>
        </row>
        <row r="128">
          <cell r="A128" t="str">
            <v>A0353</v>
          </cell>
          <cell r="B128" t="str">
            <v>GUNAWAN SITUMORANG</v>
          </cell>
          <cell r="C128">
            <v>44869</v>
          </cell>
        </row>
        <row r="129">
          <cell r="A129" t="str">
            <v>A0347</v>
          </cell>
          <cell r="B129" t="str">
            <v>HANS JEREMY SIMANJUNTAK</v>
          </cell>
          <cell r="C129">
            <v>44861</v>
          </cell>
        </row>
        <row r="130">
          <cell r="A130" t="str">
            <v>A0459</v>
          </cell>
          <cell r="B130" t="str">
            <v>INDRIANY KURNIAWATY NGONGO PALA</v>
          </cell>
          <cell r="C130">
            <v>44859</v>
          </cell>
        </row>
        <row r="131">
          <cell r="A131" t="str">
            <v>A0458</v>
          </cell>
          <cell r="B131" t="str">
            <v>JOKO SLAMETO</v>
          </cell>
          <cell r="C131">
            <v>44868</v>
          </cell>
        </row>
        <row r="132">
          <cell r="A132" t="str">
            <v>A0333</v>
          </cell>
          <cell r="B132" t="str">
            <v>NUR ATIKAH</v>
          </cell>
          <cell r="C132">
            <v>44860</v>
          </cell>
        </row>
        <row r="133">
          <cell r="A133" t="str">
            <v>A0400</v>
          </cell>
          <cell r="B133" t="str">
            <v>TUTI HARYANTI</v>
          </cell>
          <cell r="C133">
            <v>44870</v>
          </cell>
        </row>
        <row r="134">
          <cell r="A134" t="str">
            <v>A0446</v>
          </cell>
          <cell r="B134" t="str">
            <v>WINA WIDYAWATI</v>
          </cell>
          <cell r="C134">
            <v>44662</v>
          </cell>
        </row>
        <row r="135">
          <cell r="A135" t="str">
            <v>A0412</v>
          </cell>
          <cell r="B135" t="str">
            <v>YOGA MEIZA</v>
          </cell>
          <cell r="C135">
            <v>44861</v>
          </cell>
        </row>
        <row r="136">
          <cell r="A136" t="str">
            <v>A0442</v>
          </cell>
          <cell r="B136" t="str">
            <v>NAUFAL SYAHPUTRA</v>
          </cell>
          <cell r="C136">
            <v>44861</v>
          </cell>
        </row>
        <row r="137">
          <cell r="A137" t="str">
            <v>A0441</v>
          </cell>
          <cell r="B137" t="str">
            <v>VIKA INDAH ENGGARWATI ZEGA</v>
          </cell>
          <cell r="C137">
            <v>44859</v>
          </cell>
        </row>
        <row r="138">
          <cell r="A138">
            <v>92642</v>
          </cell>
          <cell r="B138" t="str">
            <v>PRAHESTI KUSUMANINGRUM</v>
          </cell>
          <cell r="C138">
            <v>44862</v>
          </cell>
        </row>
        <row r="139">
          <cell r="A139" t="str">
            <v>A0437</v>
          </cell>
          <cell r="B139" t="str">
            <v>DEVITA FAHMA</v>
          </cell>
          <cell r="C139">
            <v>44858</v>
          </cell>
        </row>
        <row r="140">
          <cell r="A140" t="str">
            <v>A0440</v>
          </cell>
          <cell r="B140" t="str">
            <v>MUHAMMAD HAMZAH</v>
          </cell>
          <cell r="C140">
            <v>44861</v>
          </cell>
        </row>
        <row r="141">
          <cell r="A141" t="str">
            <v>A0335</v>
          </cell>
          <cell r="B141" t="str">
            <v>YOHANES GOODWIN SILALAHI</v>
          </cell>
          <cell r="C141">
            <v>44859</v>
          </cell>
        </row>
        <row r="142">
          <cell r="A142" t="str">
            <v>A0508</v>
          </cell>
          <cell r="B142" t="str">
            <v>AGUSTINUS GANANG WIJAYA</v>
          </cell>
          <cell r="C142">
            <v>44868</v>
          </cell>
        </row>
        <row r="143">
          <cell r="A143" t="str">
            <v>A0649</v>
          </cell>
          <cell r="B143" t="str">
            <v>ALYA NAYLA SALSABILA</v>
          </cell>
          <cell r="C143">
            <v>44858</v>
          </cell>
        </row>
        <row r="144">
          <cell r="A144" t="str">
            <v>A0681</v>
          </cell>
          <cell r="B144" t="str">
            <v>AURELIA THALIA PUTRI</v>
          </cell>
          <cell r="C144">
            <v>44859</v>
          </cell>
        </row>
        <row r="145">
          <cell r="A145" t="str">
            <v>A0682</v>
          </cell>
          <cell r="B145" t="str">
            <v>CAROLINE DESI</v>
          </cell>
          <cell r="C145">
            <v>44859</v>
          </cell>
        </row>
        <row r="146">
          <cell r="A146" t="str">
            <v>A0517</v>
          </cell>
          <cell r="B146" t="str">
            <v>CHATARINA SEPTRYANINGSI</v>
          </cell>
          <cell r="C146">
            <v>44861</v>
          </cell>
        </row>
        <row r="147">
          <cell r="A147" t="str">
            <v>A0695</v>
          </cell>
          <cell r="B147" t="str">
            <v>DESI ARIYANI</v>
          </cell>
          <cell r="C147">
            <v>44865</v>
          </cell>
        </row>
        <row r="148">
          <cell r="A148" t="str">
            <v>A0677</v>
          </cell>
          <cell r="B148" t="str">
            <v>FIRGINA LAKOY</v>
          </cell>
          <cell r="C148">
            <v>44870</v>
          </cell>
        </row>
        <row r="149">
          <cell r="A149" t="str">
            <v>A0344</v>
          </cell>
          <cell r="B149" t="str">
            <v>FINURI ULYA MUFIDA AKMALIA</v>
          </cell>
          <cell r="C149">
            <v>44870</v>
          </cell>
        </row>
        <row r="150">
          <cell r="A150">
            <v>92646</v>
          </cell>
          <cell r="B150" t="str">
            <v>HAERINI AYATINA</v>
          </cell>
          <cell r="C150">
            <v>44877</v>
          </cell>
        </row>
        <row r="151">
          <cell r="A151" t="str">
            <v>A0630</v>
          </cell>
          <cell r="B151" t="str">
            <v>MARSAULI MANALU</v>
          </cell>
          <cell r="C151">
            <v>44877</v>
          </cell>
        </row>
        <row r="152">
          <cell r="A152" t="str">
            <v>A0201</v>
          </cell>
          <cell r="B152" t="str">
            <v>NATALIA TANAEM</v>
          </cell>
          <cell r="C152">
            <v>44868</v>
          </cell>
        </row>
        <row r="153">
          <cell r="A153" t="str">
            <v>A0614</v>
          </cell>
          <cell r="B153" t="str">
            <v>REINER AULIA ADAM</v>
          </cell>
          <cell r="C153">
            <v>44880</v>
          </cell>
        </row>
        <row r="154">
          <cell r="A154" t="str">
            <v>A0513</v>
          </cell>
          <cell r="B154" t="str">
            <v>RICO ADRIAN PRAJA</v>
          </cell>
          <cell r="C154">
            <v>44879</v>
          </cell>
        </row>
        <row r="155">
          <cell r="A155" t="str">
            <v>A0512</v>
          </cell>
          <cell r="B155" t="str">
            <v>ROSITTA LAILI FAJRANI</v>
          </cell>
          <cell r="C155">
            <v>44866</v>
          </cell>
        </row>
        <row r="156">
          <cell r="A156" t="str">
            <v>A0696</v>
          </cell>
          <cell r="B156" t="str">
            <v>ZETI IKA ANGGRAINI</v>
          </cell>
          <cell r="C156">
            <v>44866</v>
          </cell>
        </row>
        <row r="157">
          <cell r="A157" t="str">
            <v>A0531</v>
          </cell>
          <cell r="B157" t="str">
            <v>AGUS PRAYITNO</v>
          </cell>
          <cell r="C157">
            <v>44870</v>
          </cell>
        </row>
        <row r="158">
          <cell r="A158" t="str">
            <v>A0624</v>
          </cell>
          <cell r="B158" t="str">
            <v>AHMAD MULTAZAM</v>
          </cell>
          <cell r="C158">
            <v>44877</v>
          </cell>
        </row>
        <row r="159">
          <cell r="A159" t="str">
            <v>A0519</v>
          </cell>
          <cell r="B159" t="str">
            <v>ANASTACIA JULIANA</v>
          </cell>
          <cell r="C159">
            <v>44866</v>
          </cell>
        </row>
        <row r="160">
          <cell r="A160">
            <v>92668</v>
          </cell>
          <cell r="B160" t="str">
            <v>DIMAS CRISTIAN SETYAPRATAMA</v>
          </cell>
          <cell r="C160">
            <v>44866</v>
          </cell>
        </row>
        <row r="161">
          <cell r="A161" t="str">
            <v>A0522</v>
          </cell>
          <cell r="B161" t="str">
            <v>KANA LINTANG</v>
          </cell>
          <cell r="C161">
            <v>44867</v>
          </cell>
        </row>
        <row r="162">
          <cell r="A162" t="str">
            <v>A0615</v>
          </cell>
          <cell r="B162" t="str">
            <v>STEFANIA MEY SANDRA</v>
          </cell>
          <cell r="C162">
            <v>44880</v>
          </cell>
        </row>
        <row r="163">
          <cell r="A163" t="str">
            <v>A0326</v>
          </cell>
          <cell r="B163" t="str">
            <v>WAHYUDI EKA SYAHPUTRA</v>
          </cell>
          <cell r="C163">
            <v>44876</v>
          </cell>
        </row>
        <row r="164">
          <cell r="A164" t="str">
            <v>A0674</v>
          </cell>
          <cell r="B164" t="str">
            <v>YULI AMBARWATI</v>
          </cell>
          <cell r="C164">
            <v>44876</v>
          </cell>
        </row>
        <row r="165">
          <cell r="A165" t="str">
            <v>A0507</v>
          </cell>
          <cell r="B165" t="str">
            <v>YESI GRACE TOGATOROP</v>
          </cell>
          <cell r="C165">
            <v>44873</v>
          </cell>
        </row>
        <row r="166">
          <cell r="A166" t="str">
            <v>A0346</v>
          </cell>
          <cell r="B166" t="str">
            <v>ANATASYA GIRI ANJASSARI</v>
          </cell>
          <cell r="C166">
            <v>44877</v>
          </cell>
        </row>
        <row r="167">
          <cell r="A167" t="str">
            <v>A0680</v>
          </cell>
          <cell r="B167" t="str">
            <v>EUIS YUNIKE WINDYANINGRUM</v>
          </cell>
          <cell r="C167">
            <v>44875</v>
          </cell>
        </row>
        <row r="168">
          <cell r="A168" t="str">
            <v>A0487</v>
          </cell>
          <cell r="B168" t="str">
            <v>KEZIA CHRIS NOVITIYA</v>
          </cell>
          <cell r="C168">
            <v>44877</v>
          </cell>
        </row>
        <row r="169">
          <cell r="A169" t="str">
            <v>A0627</v>
          </cell>
          <cell r="B169" t="str">
            <v>ZUL ADHA MARYANI KOTO</v>
          </cell>
          <cell r="C169">
            <v>44872</v>
          </cell>
        </row>
        <row r="170">
          <cell r="A170" t="str">
            <v>A0298</v>
          </cell>
          <cell r="B170" t="str">
            <v>FAIZA TESSA MELINDA</v>
          </cell>
          <cell r="C170">
            <v>44877</v>
          </cell>
        </row>
        <row r="171">
          <cell r="A171" t="str">
            <v>A0460</v>
          </cell>
          <cell r="B171" t="str">
            <v>MAEZSA CAUSABIRRA</v>
          </cell>
          <cell r="C171">
            <v>44876</v>
          </cell>
        </row>
        <row r="172">
          <cell r="A172" t="str">
            <v>A0462</v>
          </cell>
          <cell r="B172" t="str">
            <v>MUHAMMAD ADY PRAYITNO</v>
          </cell>
          <cell r="C172">
            <v>44890</v>
          </cell>
        </row>
        <row r="173">
          <cell r="A173" t="str">
            <v>A0506</v>
          </cell>
          <cell r="B173" t="str">
            <v>CORYN ADELINA HUTAHAEAN</v>
          </cell>
          <cell r="C173">
            <v>44883</v>
          </cell>
        </row>
        <row r="174">
          <cell r="A174" t="str">
            <v>A0642</v>
          </cell>
          <cell r="B174" t="str">
            <v>AMALIA AZZAHROH</v>
          </cell>
          <cell r="C174">
            <v>44903</v>
          </cell>
        </row>
        <row r="175">
          <cell r="A175" t="str">
            <v>A0647</v>
          </cell>
          <cell r="B175" t="str">
            <v>ARDIANA PUTRI PRAMESTI</v>
          </cell>
          <cell r="C175">
            <v>44898</v>
          </cell>
        </row>
        <row r="176">
          <cell r="A176" t="str">
            <v>A0673</v>
          </cell>
          <cell r="B176" t="str">
            <v>DIMAS WIJAYANTO</v>
          </cell>
          <cell r="C176">
            <v>44902</v>
          </cell>
        </row>
        <row r="177">
          <cell r="A177" t="str">
            <v>A0683</v>
          </cell>
          <cell r="B177" t="str">
            <v>AMELIA SHAFIRA EVANI</v>
          </cell>
          <cell r="C177">
            <v>44900</v>
          </cell>
        </row>
        <row r="178">
          <cell r="A178" t="str">
            <v>A0685</v>
          </cell>
          <cell r="B178" t="str">
            <v>DZAKY DAMARTUNGGA</v>
          </cell>
          <cell r="C178">
            <v>44918</v>
          </cell>
        </row>
        <row r="179">
          <cell r="A179" t="str">
            <v>A0686</v>
          </cell>
          <cell r="B179" t="str">
            <v>COSMAS WICAKSANA</v>
          </cell>
          <cell r="C179">
            <v>44900</v>
          </cell>
        </row>
        <row r="180">
          <cell r="A180" t="str">
            <v>A0692</v>
          </cell>
          <cell r="B180" t="str">
            <v>RAHMAT ALBHIKZ</v>
          </cell>
          <cell r="C180">
            <v>44897</v>
          </cell>
        </row>
        <row r="181">
          <cell r="A181" t="str">
            <v>A0725</v>
          </cell>
          <cell r="B181" t="str">
            <v>NUR KHASANAH</v>
          </cell>
          <cell r="C181">
            <v>44898</v>
          </cell>
        </row>
        <row r="182">
          <cell r="A182" t="str">
            <v>A0733</v>
          </cell>
          <cell r="B182" t="str">
            <v>DERI HIDAYAT</v>
          </cell>
          <cell r="C182">
            <v>44897</v>
          </cell>
        </row>
        <row r="183">
          <cell r="A183" t="str">
            <v>A0737</v>
          </cell>
          <cell r="B183" t="str">
            <v>BINTANG MAHARDIKA</v>
          </cell>
          <cell r="C183">
            <v>44905</v>
          </cell>
        </row>
        <row r="184">
          <cell r="A184" t="str">
            <v>A0742</v>
          </cell>
          <cell r="B184" t="str">
            <v>IRMA RAHMA YULIANA</v>
          </cell>
          <cell r="C184">
            <v>44896</v>
          </cell>
        </row>
        <row r="185">
          <cell r="A185" t="str">
            <v>A0743</v>
          </cell>
          <cell r="B185" t="str">
            <v>WAHYUNI PANGGABEAN</v>
          </cell>
          <cell r="C185">
            <v>44905</v>
          </cell>
        </row>
        <row r="186">
          <cell r="A186" t="str">
            <v>A0751</v>
          </cell>
          <cell r="B186" t="str">
            <v>TESALONIKA BR SURBAKTI</v>
          </cell>
          <cell r="C186">
            <v>44902</v>
          </cell>
        </row>
        <row r="187">
          <cell r="A187" t="str">
            <v>A0766</v>
          </cell>
          <cell r="B187" t="str">
            <v>POLTAK GABE TOBING</v>
          </cell>
          <cell r="C187">
            <v>44908</v>
          </cell>
        </row>
        <row r="188">
          <cell r="A188" t="str">
            <v>A0757</v>
          </cell>
          <cell r="B188" t="str">
            <v>GANESHA WIJAYA KUSUMA</v>
          </cell>
          <cell r="C188">
            <v>44902</v>
          </cell>
        </row>
        <row r="189">
          <cell r="A189" t="str">
            <v>A0758</v>
          </cell>
          <cell r="B189" t="str">
            <v>FAIZA SHAFA PRASTA</v>
          </cell>
          <cell r="C189">
            <v>44903</v>
          </cell>
        </row>
        <row r="190">
          <cell r="A190" t="str">
            <v>A0769</v>
          </cell>
          <cell r="B190" t="str">
            <v>PATRICIA GLADYS</v>
          </cell>
          <cell r="C190">
            <v>44902</v>
          </cell>
        </row>
        <row r="191">
          <cell r="A191" t="str">
            <v>A0773</v>
          </cell>
          <cell r="B191" t="str">
            <v>FEBY DHIMAS SETYAWAN</v>
          </cell>
          <cell r="C191">
            <v>44905</v>
          </cell>
        </row>
        <row r="192">
          <cell r="A192" t="str">
            <v>A0770</v>
          </cell>
          <cell r="B192" t="str">
            <v>ELZE ZULFANNY</v>
          </cell>
          <cell r="C192">
            <v>44903</v>
          </cell>
        </row>
        <row r="193">
          <cell r="A193" t="str">
            <v>A0777</v>
          </cell>
          <cell r="B193" t="str">
            <v>VERONIKA YULIANI BUNGA LOLONG</v>
          </cell>
          <cell r="C193">
            <v>44897</v>
          </cell>
        </row>
        <row r="194">
          <cell r="A194" t="str">
            <v>A0461</v>
          </cell>
          <cell r="B194" t="str">
            <v>VERONIKA SINTIA</v>
          </cell>
          <cell r="C194">
            <v>44902</v>
          </cell>
        </row>
        <row r="195">
          <cell r="A195" t="str">
            <v>A0466</v>
          </cell>
          <cell r="B195" t="str">
            <v>MARIA RAFAELLA</v>
          </cell>
          <cell r="C195">
            <v>44901</v>
          </cell>
        </row>
        <row r="196">
          <cell r="A196" t="str">
            <v>A0504</v>
          </cell>
          <cell r="B196" t="str">
            <v>IKA INDAH PERTIWI</v>
          </cell>
          <cell r="C196">
            <v>44898</v>
          </cell>
        </row>
        <row r="197">
          <cell r="A197" t="str">
            <v>A0510</v>
          </cell>
          <cell r="B197" t="str">
            <v>MUHAMMAD FARHAN PURNAMA</v>
          </cell>
          <cell r="C197">
            <v>44898</v>
          </cell>
        </row>
        <row r="198">
          <cell r="A198" t="str">
            <v>A0693</v>
          </cell>
          <cell r="B198" t="str">
            <v>CHRISTIAN NAGALANJAR</v>
          </cell>
          <cell r="C198">
            <v>44903</v>
          </cell>
        </row>
        <row r="199">
          <cell r="A199" t="str">
            <v>A0744</v>
          </cell>
          <cell r="B199" t="str">
            <v>NANDA FLORINDA</v>
          </cell>
          <cell r="C199">
            <v>44902</v>
          </cell>
        </row>
        <row r="200">
          <cell r="A200" t="str">
            <v>A0750</v>
          </cell>
          <cell r="B200" t="str">
            <v>ARVIANTI JILLY VANESHA MULETE</v>
          </cell>
          <cell r="C200">
            <v>44921</v>
          </cell>
        </row>
        <row r="201">
          <cell r="A201" t="str">
            <v>A0771</v>
          </cell>
          <cell r="B201" t="str">
            <v>FITRIA NUR RAMADHANI</v>
          </cell>
          <cell r="C201">
            <v>44922</v>
          </cell>
        </row>
        <row r="202">
          <cell r="A202" t="str">
            <v>A0873</v>
          </cell>
          <cell r="B202" t="str">
            <v>IZHARUL HAQQ HARIS</v>
          </cell>
          <cell r="C202">
            <v>44911</v>
          </cell>
        </row>
        <row r="203">
          <cell r="A203" t="str">
            <v>A0881</v>
          </cell>
          <cell r="B203" t="str">
            <v>ERINA EKA WULANDARI</v>
          </cell>
          <cell r="C203">
            <v>44919</v>
          </cell>
        </row>
        <row r="204">
          <cell r="A204" t="str">
            <v>A0883</v>
          </cell>
          <cell r="B204" t="str">
            <v>SRI HARDANI MARBUN</v>
          </cell>
          <cell r="C204">
            <v>44911</v>
          </cell>
        </row>
        <row r="205">
          <cell r="A205" t="str">
            <v>A0893</v>
          </cell>
          <cell r="B205" t="str">
            <v>EVE LINDA WAHYUJATI</v>
          </cell>
          <cell r="C205">
            <v>44911</v>
          </cell>
        </row>
        <row r="206">
          <cell r="A206" t="str">
            <v>A0894</v>
          </cell>
          <cell r="B206" t="str">
            <v>ARISKA NUR RAMADHANI</v>
          </cell>
          <cell r="C206">
            <v>44911</v>
          </cell>
        </row>
        <row r="207">
          <cell r="A207" t="str">
            <v>A0817</v>
          </cell>
          <cell r="B207" t="str">
            <v>YOLA VALENIA</v>
          </cell>
          <cell r="C207">
            <v>44919</v>
          </cell>
        </row>
        <row r="208">
          <cell r="A208" t="str">
            <v>A0745</v>
          </cell>
          <cell r="B208" t="str">
            <v>ANE MELISA MURNI</v>
          </cell>
          <cell r="C208">
            <v>44911</v>
          </cell>
        </row>
        <row r="209">
          <cell r="A209" t="str">
            <v>A0679</v>
          </cell>
          <cell r="B209" t="str">
            <v>AGNES INDRIANI</v>
          </cell>
          <cell r="C209">
            <v>44912</v>
          </cell>
        </row>
        <row r="210">
          <cell r="A210" t="str">
            <v>A0746</v>
          </cell>
          <cell r="B210" t="str">
            <v>YOGA SURYA WIJAYA</v>
          </cell>
          <cell r="C210">
            <v>44917</v>
          </cell>
        </row>
        <row r="211">
          <cell r="A211" t="str">
            <v>A0812</v>
          </cell>
          <cell r="B211" t="str">
            <v>HERLINI NUR AZIZAH</v>
          </cell>
          <cell r="C211">
            <v>44911</v>
          </cell>
        </row>
        <row r="212">
          <cell r="A212" t="str">
            <v>A0864</v>
          </cell>
          <cell r="B212" t="str">
            <v>WAHYU NURAENI</v>
          </cell>
          <cell r="C212">
            <v>44923</v>
          </cell>
        </row>
        <row r="213">
          <cell r="A213" t="str">
            <v>A0867</v>
          </cell>
          <cell r="B213" t="str">
            <v>SHABRINA DIAN FARAH FAUZIA</v>
          </cell>
          <cell r="C213">
            <v>44923</v>
          </cell>
        </row>
        <row r="214">
          <cell r="A214" t="str">
            <v>A0886</v>
          </cell>
          <cell r="B214" t="str">
            <v>ASTUTRI PUJI RAHAYU</v>
          </cell>
          <cell r="C214">
            <v>44928</v>
          </cell>
        </row>
        <row r="215">
          <cell r="A215" t="str">
            <v>A0985</v>
          </cell>
          <cell r="B215" t="str">
            <v>VIA DOLLA MARETHA</v>
          </cell>
          <cell r="C215">
            <v>44924</v>
          </cell>
        </row>
        <row r="216">
          <cell r="A216" t="str">
            <v>A0866</v>
          </cell>
          <cell r="B216" t="str">
            <v>IRNA DWI ANDINI</v>
          </cell>
          <cell r="C216">
            <v>44926</v>
          </cell>
        </row>
        <row r="217">
          <cell r="A217" t="str">
            <v>A0597</v>
          </cell>
          <cell r="B217" t="str">
            <v>REHLITNA REJEKINTA</v>
          </cell>
          <cell r="C217">
            <v>44938</v>
          </cell>
        </row>
        <row r="218">
          <cell r="A218" t="str">
            <v>A0610</v>
          </cell>
          <cell r="B218" t="str">
            <v>MARGARETA INDAH P</v>
          </cell>
          <cell r="C218">
            <v>44933</v>
          </cell>
        </row>
        <row r="219">
          <cell r="A219" t="str">
            <v>A0969</v>
          </cell>
          <cell r="B219" t="str">
            <v>ANGGI DWI</v>
          </cell>
          <cell r="C219">
            <v>44928</v>
          </cell>
        </row>
        <row r="220">
          <cell r="A220" t="str">
            <v>A0821</v>
          </cell>
          <cell r="B220" t="str">
            <v>INDRIANA DAMAYANTI</v>
          </cell>
          <cell r="C220">
            <v>44928</v>
          </cell>
        </row>
        <row r="221">
          <cell r="A221" t="str">
            <v>A0764</v>
          </cell>
          <cell r="B221" t="str">
            <v>RATU INTAN SURYA ATINA</v>
          </cell>
          <cell r="C221">
            <v>44929</v>
          </cell>
        </row>
        <row r="222">
          <cell r="A222" t="str">
            <v>A0818</v>
          </cell>
          <cell r="B222" t="str">
            <v>AGIS DWI RAHMAWATI</v>
          </cell>
          <cell r="C222">
            <v>44928</v>
          </cell>
        </row>
        <row r="223">
          <cell r="A223" t="str">
            <v>A0599</v>
          </cell>
          <cell r="B223" t="str">
            <v>NATHALIA ELLOK</v>
          </cell>
          <cell r="C223">
            <v>44928</v>
          </cell>
        </row>
        <row r="224">
          <cell r="A224" t="str">
            <v>A1004</v>
          </cell>
          <cell r="B224" t="str">
            <v>MALINDA SATYA NINGRUM</v>
          </cell>
          <cell r="C224">
            <v>44930</v>
          </cell>
        </row>
        <row r="225">
          <cell r="A225" t="str">
            <v>A0992</v>
          </cell>
          <cell r="B225" t="str">
            <v>OSSA MAHENDRA</v>
          </cell>
          <cell r="C225">
            <v>44929</v>
          </cell>
        </row>
        <row r="226">
          <cell r="A226" t="str">
            <v>A0779</v>
          </cell>
          <cell r="B226" t="str">
            <v>AGNES DEWI</v>
          </cell>
          <cell r="C226">
            <v>44929</v>
          </cell>
        </row>
        <row r="227">
          <cell r="A227" t="str">
            <v>A0592</v>
          </cell>
          <cell r="B227" t="str">
            <v>DEA OHOITENAN</v>
          </cell>
          <cell r="C227">
            <v>44929</v>
          </cell>
        </row>
        <row r="228">
          <cell r="A228" t="str">
            <v>A1111</v>
          </cell>
          <cell r="B228" t="str">
            <v>ALEXIA DEA</v>
          </cell>
          <cell r="C228">
            <v>44928</v>
          </cell>
        </row>
        <row r="229">
          <cell r="A229" t="str">
            <v>A0836</v>
          </cell>
          <cell r="B229" t="str">
            <v>CINDY TAMBUNAN</v>
          </cell>
          <cell r="C229">
            <v>44929</v>
          </cell>
        </row>
        <row r="230">
          <cell r="A230" t="str">
            <v>A0593</v>
          </cell>
          <cell r="B230" t="str">
            <v>EUDIA MELKA NOVITASARI</v>
          </cell>
          <cell r="C230">
            <v>44931</v>
          </cell>
        </row>
        <row r="231">
          <cell r="A231" t="str">
            <v>A0879</v>
          </cell>
          <cell r="B231" t="str">
            <v>RISZA ANGGUN DWI ARIANANDA</v>
          </cell>
          <cell r="C231">
            <v>44931</v>
          </cell>
        </row>
        <row r="232">
          <cell r="A232" t="str">
            <v>A0977</v>
          </cell>
          <cell r="B232" t="str">
            <v>RIA ARIANTI</v>
          </cell>
          <cell r="C232">
            <v>44931</v>
          </cell>
        </row>
        <row r="233">
          <cell r="A233" t="str">
            <v>A1019</v>
          </cell>
          <cell r="B233" t="str">
            <v>EMMANUELLA ERLINA WIDIRARASTI</v>
          </cell>
          <cell r="C233">
            <v>44933</v>
          </cell>
        </row>
        <row r="234">
          <cell r="A234" t="str">
            <v>A1118</v>
          </cell>
          <cell r="B234" t="str">
            <v>OKSA ANDRIARDINA</v>
          </cell>
          <cell r="C234">
            <v>44933</v>
          </cell>
        </row>
        <row r="235">
          <cell r="A235" t="str">
            <v>A1160</v>
          </cell>
          <cell r="B235" t="str">
            <v>NAFIS MUSLIKHAH</v>
          </cell>
          <cell r="C235">
            <v>44937</v>
          </cell>
        </row>
        <row r="236">
          <cell r="A236" t="str">
            <v>A1169</v>
          </cell>
          <cell r="B236" t="str">
            <v>ELISABET BELINDA SIHOMBING</v>
          </cell>
          <cell r="C236">
            <v>44932</v>
          </cell>
        </row>
        <row r="237">
          <cell r="A237" t="str">
            <v>A1259</v>
          </cell>
          <cell r="B237" t="str">
            <v>TITIK</v>
          </cell>
          <cell r="C237">
            <v>44940</v>
          </cell>
        </row>
        <row r="238">
          <cell r="A238" t="str">
            <v>A0999</v>
          </cell>
          <cell r="B238" t="str">
            <v>MUHAMMAD LUTHFI AZIS</v>
          </cell>
          <cell r="C238">
            <v>44932</v>
          </cell>
        </row>
        <row r="239">
          <cell r="A239" t="str">
            <v>A1095</v>
          </cell>
          <cell r="B239" t="str">
            <v>NIA MARIA</v>
          </cell>
          <cell r="C239">
            <v>44942</v>
          </cell>
        </row>
        <row r="240">
          <cell r="A240" t="str">
            <v>A0934</v>
          </cell>
          <cell r="B240" t="str">
            <v>SINDU PRATHIWI</v>
          </cell>
          <cell r="C240">
            <v>44947</v>
          </cell>
        </row>
        <row r="241">
          <cell r="A241" t="str">
            <v>A0986</v>
          </cell>
          <cell r="B241" t="str">
            <v>DIMAS ADAM JORDAN</v>
          </cell>
          <cell r="C241">
            <v>44947</v>
          </cell>
        </row>
        <row r="242">
          <cell r="A242" t="str">
            <v>A0608</v>
          </cell>
          <cell r="B242" t="str">
            <v>EKA WIDIYANINGSIH</v>
          </cell>
          <cell r="C242">
            <v>44947</v>
          </cell>
        </row>
        <row r="243">
          <cell r="A243" t="str">
            <v>A0832</v>
          </cell>
          <cell r="B243" t="str">
            <v>IRA FITRIA</v>
          </cell>
          <cell r="C243">
            <v>44947</v>
          </cell>
        </row>
        <row r="244">
          <cell r="A244" t="str">
            <v>A1206</v>
          </cell>
          <cell r="B244" t="str">
            <v>MOH BACHRI</v>
          </cell>
          <cell r="C244">
            <v>44947</v>
          </cell>
        </row>
        <row r="245">
          <cell r="A245">
            <v>90562</v>
          </cell>
          <cell r="B245" t="str">
            <v>INTAN OMEGA HELMINANDA</v>
          </cell>
          <cell r="C245">
            <v>44947</v>
          </cell>
        </row>
        <row r="246">
          <cell r="A246" t="str">
            <v>A0878</v>
          </cell>
          <cell r="B246" t="str">
            <v>USTIA LARA ATIKAH</v>
          </cell>
          <cell r="C246">
            <v>44945</v>
          </cell>
        </row>
        <row r="247">
          <cell r="A247" t="str">
            <v>A0892</v>
          </cell>
          <cell r="B247" t="str">
            <v>FUAD AZYZY AL GHIFARI</v>
          </cell>
          <cell r="C247">
            <v>44943</v>
          </cell>
        </row>
        <row r="248">
          <cell r="A248" t="str">
            <v>A0970</v>
          </cell>
          <cell r="B248" t="str">
            <v>GUSMA PRADINTA EKA PUTERI</v>
          </cell>
          <cell r="C248">
            <v>44942</v>
          </cell>
        </row>
        <row r="249">
          <cell r="A249" t="str">
            <v>A1098</v>
          </cell>
          <cell r="B249" t="str">
            <v>DEXA CAHYA</v>
          </cell>
          <cell r="C249">
            <v>44954</v>
          </cell>
        </row>
        <row r="250">
          <cell r="A250" t="str">
            <v>A1147</v>
          </cell>
          <cell r="B250" t="str">
            <v>META ARKADIA</v>
          </cell>
          <cell r="C250">
            <v>44942</v>
          </cell>
        </row>
        <row r="251">
          <cell r="A251" t="str">
            <v>A1170</v>
          </cell>
          <cell r="B251" t="str">
            <v>ENDAH YULIA INDRIANI</v>
          </cell>
          <cell r="C251">
            <v>44957</v>
          </cell>
        </row>
        <row r="252">
          <cell r="A252" t="str">
            <v>A1204</v>
          </cell>
          <cell r="B252" t="str">
            <v>SINTA NABILA</v>
          </cell>
          <cell r="C252">
            <v>44947</v>
          </cell>
        </row>
        <row r="253">
          <cell r="A253" t="str">
            <v>A1219</v>
          </cell>
          <cell r="B253" t="str">
            <v>AZIZ ALFISYAHRI</v>
          </cell>
          <cell r="C253">
            <v>44959</v>
          </cell>
        </row>
        <row r="254">
          <cell r="A254" t="str">
            <v>A1277</v>
          </cell>
          <cell r="B254" t="str">
            <v>ARDIANA ZAHRA YULITA</v>
          </cell>
          <cell r="C254">
            <v>44961</v>
          </cell>
        </row>
        <row r="255">
          <cell r="A255" t="str">
            <v>A1285</v>
          </cell>
          <cell r="B255" t="str">
            <v>DEVI MUTIARA PUTRI</v>
          </cell>
          <cell r="C255">
            <v>44958</v>
          </cell>
        </row>
        <row r="256">
          <cell r="A256" t="str">
            <v>A1288</v>
          </cell>
          <cell r="B256" t="str">
            <v>FIDELIA PUTRI</v>
          </cell>
          <cell r="C256">
            <v>44958</v>
          </cell>
        </row>
        <row r="257">
          <cell r="A257" t="str">
            <v>A1293</v>
          </cell>
          <cell r="B257" t="str">
            <v>CALVIN MARCENDO</v>
          </cell>
          <cell r="C257">
            <v>44958</v>
          </cell>
        </row>
        <row r="258">
          <cell r="A258" t="str">
            <v>A1329</v>
          </cell>
          <cell r="B258" t="str">
            <v>NABILA HASNA</v>
          </cell>
          <cell r="C258">
            <v>44958</v>
          </cell>
        </row>
        <row r="259">
          <cell r="A259" t="str">
            <v>A1334</v>
          </cell>
          <cell r="B259" t="str">
            <v>DESLITA SITOHANG</v>
          </cell>
          <cell r="C259">
            <v>44959</v>
          </cell>
        </row>
        <row r="260">
          <cell r="A260" t="str">
            <v>A0874</v>
          </cell>
          <cell r="B260" t="str">
            <v>GALIH MARDIANA</v>
          </cell>
          <cell r="C260">
            <v>44958</v>
          </cell>
        </row>
        <row r="261">
          <cell r="A261" t="str">
            <v>A1287</v>
          </cell>
          <cell r="B261" t="str">
            <v>YOLENTA WENING</v>
          </cell>
          <cell r="C261">
            <v>44958</v>
          </cell>
        </row>
        <row r="262">
          <cell r="A262" t="str">
            <v>A1360</v>
          </cell>
          <cell r="B262" t="str">
            <v>NURPUTRANTO LAKSONO</v>
          </cell>
          <cell r="C262">
            <v>44961</v>
          </cell>
        </row>
        <row r="263">
          <cell r="A263" t="str">
            <v>A1215</v>
          </cell>
          <cell r="B263" t="str">
            <v>ESTERINA KUSUMAWATI</v>
          </cell>
          <cell r="C263">
            <v>44961</v>
          </cell>
        </row>
        <row r="264">
          <cell r="A264" t="str">
            <v>A0559</v>
          </cell>
          <cell r="B264" t="str">
            <v>MARTHA RENA NUGRAHA ENY</v>
          </cell>
          <cell r="C264">
            <v>44958</v>
          </cell>
        </row>
        <row r="265">
          <cell r="A265" t="str">
            <v>A1213</v>
          </cell>
          <cell r="B265" t="str">
            <v>ANGGER AYU ANGGRAENI</v>
          </cell>
          <cell r="C265">
            <v>44974</v>
          </cell>
        </row>
        <row r="266">
          <cell r="A266" t="str">
            <v>A1324</v>
          </cell>
          <cell r="B266" t="str">
            <v>MUHAMMAD AULIA KHATAMI</v>
          </cell>
          <cell r="C266">
            <v>44961</v>
          </cell>
        </row>
        <row r="267">
          <cell r="A267" t="str">
            <v>A1326</v>
          </cell>
          <cell r="B267" t="str">
            <v>MIRANTI RINDA PUTRI</v>
          </cell>
          <cell r="C267">
            <v>44961</v>
          </cell>
        </row>
        <row r="268">
          <cell r="A268" t="str">
            <v>A1291</v>
          </cell>
          <cell r="B268" t="str">
            <v>MIFTA NUR AZIZAH</v>
          </cell>
          <cell r="C268">
            <v>44964</v>
          </cell>
        </row>
        <row r="269">
          <cell r="A269" t="str">
            <v>A1085</v>
          </cell>
          <cell r="B269" t="str">
            <v>FADILA KHUSNA KHOLIFAH</v>
          </cell>
          <cell r="C269">
            <v>44961</v>
          </cell>
        </row>
        <row r="270">
          <cell r="A270">
            <v>92673</v>
          </cell>
          <cell r="B270" t="str">
            <v>MAYA ANGGRIANI</v>
          </cell>
          <cell r="C270">
            <v>44961</v>
          </cell>
        </row>
        <row r="271">
          <cell r="A271" t="str">
            <v>A1158</v>
          </cell>
          <cell r="B271" t="str">
            <v>BAGUS ADHI</v>
          </cell>
          <cell r="C271">
            <v>44961</v>
          </cell>
        </row>
        <row r="272">
          <cell r="A272" t="str">
            <v>A0833</v>
          </cell>
          <cell r="B272" t="str">
            <v>ASTRI ISTYAWATI</v>
          </cell>
          <cell r="C272">
            <v>44961</v>
          </cell>
        </row>
        <row r="273">
          <cell r="A273" t="str">
            <v>A1101</v>
          </cell>
          <cell r="B273" t="str">
            <v>NACI ASRIA PELU</v>
          </cell>
          <cell r="C273">
            <v>44958</v>
          </cell>
        </row>
        <row r="274">
          <cell r="A274" t="str">
            <v>A1268</v>
          </cell>
          <cell r="B274" t="str">
            <v>LISA KHAERUNISA</v>
          </cell>
          <cell r="C274">
            <v>44961</v>
          </cell>
        </row>
        <row r="275">
          <cell r="A275" t="str">
            <v>A1280</v>
          </cell>
          <cell r="B275" t="str">
            <v>PASKHA APRILIANINGSIH APRILIANINGSIH</v>
          </cell>
          <cell r="C275">
            <v>44967</v>
          </cell>
        </row>
        <row r="276">
          <cell r="A276" t="str">
            <v>A1281</v>
          </cell>
          <cell r="B276" t="str">
            <v>BENEDICTA MARISA</v>
          </cell>
          <cell r="C276">
            <v>44971</v>
          </cell>
        </row>
        <row r="277">
          <cell r="A277" t="str">
            <v>A1283</v>
          </cell>
          <cell r="B277" t="str">
            <v>RIZAL HAIDAR RIZQI</v>
          </cell>
          <cell r="C277">
            <v>44968</v>
          </cell>
        </row>
        <row r="278">
          <cell r="A278" t="str">
            <v>A1322</v>
          </cell>
          <cell r="B278" t="str">
            <v>DEBBY KUSUMASARI</v>
          </cell>
          <cell r="C278">
            <v>44965</v>
          </cell>
        </row>
        <row r="279">
          <cell r="A279" t="str">
            <v>A1332</v>
          </cell>
          <cell r="B279" t="str">
            <v>YUDHA WAHYU SAPUTRA</v>
          </cell>
          <cell r="C279">
            <v>44959</v>
          </cell>
        </row>
        <row r="280">
          <cell r="A280" t="str">
            <v>A1355</v>
          </cell>
          <cell r="B280" t="str">
            <v>MUTIARA FATHULLAILI PUTRI</v>
          </cell>
          <cell r="C280">
            <v>44973</v>
          </cell>
        </row>
        <row r="281">
          <cell r="A281" t="str">
            <v>A1356</v>
          </cell>
          <cell r="B281" t="str">
            <v>CORNELIA MARISSA ADINA SEPTIA</v>
          </cell>
          <cell r="C281">
            <v>44974</v>
          </cell>
        </row>
        <row r="282">
          <cell r="A282" t="str">
            <v>A1427</v>
          </cell>
          <cell r="B282" t="str">
            <v>BELLA EKA PUTRI</v>
          </cell>
          <cell r="C282">
            <v>44973</v>
          </cell>
        </row>
        <row r="283">
          <cell r="A283" t="str">
            <v>A1430</v>
          </cell>
          <cell r="B283" t="str">
            <v>AZZAHRA HANURITA ELFANI</v>
          </cell>
          <cell r="C283">
            <v>44973</v>
          </cell>
        </row>
        <row r="284">
          <cell r="A284" t="str">
            <v>A1438</v>
          </cell>
          <cell r="B284" t="str">
            <v>ERVINA CORNELIA</v>
          </cell>
          <cell r="C284">
            <v>44973</v>
          </cell>
        </row>
        <row r="285">
          <cell r="A285" t="str">
            <v>A1390</v>
          </cell>
          <cell r="B285" t="str">
            <v>XENIA SILITONGA</v>
          </cell>
          <cell r="C285">
            <v>44973</v>
          </cell>
        </row>
        <row r="286">
          <cell r="A286" t="str">
            <v>A1451</v>
          </cell>
          <cell r="B286" t="str">
            <v>ROSA KRISTIANA PUTRI</v>
          </cell>
          <cell r="C286">
            <v>44973</v>
          </cell>
        </row>
        <row r="287">
          <cell r="A287" t="str">
            <v>A1297</v>
          </cell>
          <cell r="B287" t="str">
            <v>KEZIA DESI NATALIA</v>
          </cell>
          <cell r="C287">
            <v>44974</v>
          </cell>
        </row>
        <row r="288">
          <cell r="A288" t="str">
            <v>A1349</v>
          </cell>
          <cell r="B288" t="str">
            <v>TISA NORSARI</v>
          </cell>
          <cell r="C288">
            <v>44979</v>
          </cell>
        </row>
        <row r="289">
          <cell r="A289" t="str">
            <v>A1087</v>
          </cell>
          <cell r="B289" t="str">
            <v>LISBET SURYANINGTYAS</v>
          </cell>
          <cell r="C289">
            <v>44978</v>
          </cell>
        </row>
        <row r="290">
          <cell r="A290">
            <v>90531</v>
          </cell>
          <cell r="B290" t="str">
            <v>MICHAEL SETIAWAN</v>
          </cell>
          <cell r="C290">
            <v>44973</v>
          </cell>
        </row>
        <row r="291">
          <cell r="A291" t="str">
            <v>A1055</v>
          </cell>
          <cell r="B291" t="str">
            <v>ULFAH NURAINI</v>
          </cell>
          <cell r="C291">
            <v>44974</v>
          </cell>
        </row>
        <row r="292">
          <cell r="A292" t="str">
            <v>A1096</v>
          </cell>
          <cell r="B292" t="str">
            <v>NILA HAQIQI</v>
          </cell>
          <cell r="C292">
            <v>44973</v>
          </cell>
        </row>
        <row r="293">
          <cell r="A293" t="str">
            <v>A1134</v>
          </cell>
          <cell r="B293" t="str">
            <v>HUSNUL KHOTIMAH</v>
          </cell>
          <cell r="C293">
            <v>44977</v>
          </cell>
        </row>
        <row r="294">
          <cell r="A294" t="str">
            <v>A1140</v>
          </cell>
          <cell r="B294" t="str">
            <v>NILAWATI LAIA</v>
          </cell>
          <cell r="C294">
            <v>44977</v>
          </cell>
        </row>
        <row r="295">
          <cell r="A295" t="str">
            <v>A1209</v>
          </cell>
          <cell r="B295" t="str">
            <v>ZULFI FAQIH NURUL JANNAH</v>
          </cell>
          <cell r="C295">
            <v>44981</v>
          </cell>
        </row>
        <row r="296">
          <cell r="A296" t="str">
            <v>A1276</v>
          </cell>
          <cell r="B296" t="str">
            <v>SINDI ARLINDA DEWI</v>
          </cell>
          <cell r="C296">
            <v>44977</v>
          </cell>
        </row>
        <row r="297">
          <cell r="A297" t="str">
            <v>A1338</v>
          </cell>
          <cell r="B297" t="str">
            <v>MEITA NUR WULANDARI</v>
          </cell>
          <cell r="C297">
            <v>44974</v>
          </cell>
        </row>
        <row r="298">
          <cell r="A298" t="str">
            <v>A1340</v>
          </cell>
          <cell r="B298" t="str">
            <v>RIEVALDO YOGA PRATAMA</v>
          </cell>
          <cell r="C298">
            <v>44979</v>
          </cell>
        </row>
        <row r="299">
          <cell r="A299" t="str">
            <v>A1348</v>
          </cell>
          <cell r="B299" t="str">
            <v>NUR HIDAYAH</v>
          </cell>
          <cell r="C299">
            <v>44985</v>
          </cell>
        </row>
        <row r="300">
          <cell r="A300" t="str">
            <v>A1394</v>
          </cell>
          <cell r="B300" t="str">
            <v>VINCENTIA HERYANI SEPTYANINGRUM</v>
          </cell>
          <cell r="C300">
            <v>44982</v>
          </cell>
        </row>
        <row r="301">
          <cell r="A301" t="str">
            <v>A1416</v>
          </cell>
          <cell r="B301" t="str">
            <v>QUINNA SADZA</v>
          </cell>
          <cell r="C301">
            <v>44987</v>
          </cell>
        </row>
        <row r="302">
          <cell r="A302" t="str">
            <v>A1417</v>
          </cell>
          <cell r="B302" t="str">
            <v>ISTAJIB HAMAMI</v>
          </cell>
          <cell r="C302">
            <v>44991</v>
          </cell>
        </row>
        <row r="303">
          <cell r="A303" t="str">
            <v>A1429</v>
          </cell>
          <cell r="B303" t="str">
            <v>PUSPARANI SABARNO</v>
          </cell>
          <cell r="C303">
            <v>44989</v>
          </cell>
        </row>
        <row r="304">
          <cell r="A304" t="str">
            <v>A1435</v>
          </cell>
          <cell r="B304" t="str">
            <v>BRIGITTA BERLINA</v>
          </cell>
          <cell r="C304">
            <v>44986</v>
          </cell>
        </row>
        <row r="305">
          <cell r="A305" t="str">
            <v>A1461</v>
          </cell>
          <cell r="B305" t="str">
            <v>AKHSA EKA MAHARANI</v>
          </cell>
          <cell r="C305">
            <v>44986</v>
          </cell>
        </row>
        <row r="306">
          <cell r="A306" t="str">
            <v>A1465</v>
          </cell>
          <cell r="B306" t="str">
            <v>ALDY CIPTHA PRIMANDA</v>
          </cell>
          <cell r="C306">
            <v>44988</v>
          </cell>
        </row>
        <row r="307">
          <cell r="A307" t="str">
            <v>A1469</v>
          </cell>
          <cell r="B307" t="str">
            <v>VITA HARTANTI</v>
          </cell>
          <cell r="C307">
            <v>44992</v>
          </cell>
        </row>
        <row r="308">
          <cell r="A308" t="str">
            <v>A1524</v>
          </cell>
          <cell r="B308" t="str">
            <v>ANGGIA CAROLINE BR SIMANJUNTAK</v>
          </cell>
          <cell r="C308">
            <v>44986</v>
          </cell>
        </row>
        <row r="309">
          <cell r="A309" t="str">
            <v>A1525</v>
          </cell>
          <cell r="B309" t="str">
            <v>MARSIDAH</v>
          </cell>
          <cell r="C309">
            <v>44988</v>
          </cell>
        </row>
        <row r="310">
          <cell r="A310" t="str">
            <v>A1529</v>
          </cell>
          <cell r="B310" t="str">
            <v>SISKA KUSUMA</v>
          </cell>
          <cell r="C310">
            <v>44989</v>
          </cell>
        </row>
        <row r="311">
          <cell r="A311" t="str">
            <v>A1531</v>
          </cell>
          <cell r="B311" t="str">
            <v>ERIN ALFINATA</v>
          </cell>
          <cell r="C311">
            <v>44986</v>
          </cell>
        </row>
        <row r="312">
          <cell r="A312" t="str">
            <v>A1539</v>
          </cell>
          <cell r="B312" t="str">
            <v>ERLINA AMBAR ANGGITA PUTRI</v>
          </cell>
          <cell r="C312">
            <v>44987</v>
          </cell>
        </row>
        <row r="313">
          <cell r="A313" t="str">
            <v>A1570</v>
          </cell>
          <cell r="B313" t="str">
            <v>JEREMY CHRISTIAN</v>
          </cell>
          <cell r="C313">
            <v>44991</v>
          </cell>
        </row>
        <row r="314">
          <cell r="A314" t="str">
            <v>A1634</v>
          </cell>
          <cell r="B314" t="str">
            <v>LANINDA DEWI HERUJIANTI</v>
          </cell>
          <cell r="C314">
            <v>44988</v>
          </cell>
        </row>
        <row r="315">
          <cell r="A315" t="str">
            <v>A1641</v>
          </cell>
          <cell r="B315" t="str">
            <v>MUGHAYATSYAH</v>
          </cell>
          <cell r="C315">
            <v>44986</v>
          </cell>
        </row>
        <row r="316">
          <cell r="A316" t="str">
            <v>A1642</v>
          </cell>
          <cell r="B316" t="str">
            <v>NADIA AGNES KRISTINA SITINDAON</v>
          </cell>
          <cell r="C316">
            <v>44986</v>
          </cell>
        </row>
        <row r="317">
          <cell r="A317" t="str">
            <v>A1643</v>
          </cell>
          <cell r="B317" t="str">
            <v>ESTOMIHI SITOHANG</v>
          </cell>
          <cell r="C317">
            <v>44986</v>
          </cell>
        </row>
        <row r="318">
          <cell r="A318" t="str">
            <v>A1653</v>
          </cell>
          <cell r="B318" t="str">
            <v>PURWA BIRAWA</v>
          </cell>
          <cell r="C318">
            <v>44986</v>
          </cell>
        </row>
        <row r="319">
          <cell r="A319" t="str">
            <v>A1717</v>
          </cell>
          <cell r="B319" t="str">
            <v>KARTIKA PURNOMO</v>
          </cell>
          <cell r="C319">
            <v>44986</v>
          </cell>
        </row>
        <row r="320">
          <cell r="A320" t="str">
            <v>A1645</v>
          </cell>
          <cell r="B320" t="str">
            <v>ANDIKA SAPUTRA</v>
          </cell>
          <cell r="C320">
            <v>44988</v>
          </cell>
        </row>
        <row r="321">
          <cell r="A321" t="str">
            <v>A1156</v>
          </cell>
          <cell r="B321" t="str">
            <v>ACHMAD DWI TAMA NUGRAHA</v>
          </cell>
          <cell r="C321">
            <v>44986</v>
          </cell>
        </row>
        <row r="322">
          <cell r="A322" t="str">
            <v>A1030</v>
          </cell>
          <cell r="B322" t="str">
            <v>ENI RACHMI MURDANINGRUM</v>
          </cell>
          <cell r="C322">
            <v>44986</v>
          </cell>
        </row>
        <row r="323">
          <cell r="A323" t="str">
            <v>A1556</v>
          </cell>
          <cell r="B323" t="str">
            <v>ISMA AUDIA PRABAWATI</v>
          </cell>
          <cell r="C323">
            <v>44989</v>
          </cell>
        </row>
        <row r="324">
          <cell r="A324" t="str">
            <v>A1651</v>
          </cell>
          <cell r="B324" t="str">
            <v>NUR ROMADANI FITRIANA</v>
          </cell>
          <cell r="C324">
            <v>44992</v>
          </cell>
        </row>
        <row r="325">
          <cell r="A325" t="str">
            <v>A1278</v>
          </cell>
          <cell r="B325" t="str">
            <v>LUGTYANDINI WAHYUNINDYAH</v>
          </cell>
          <cell r="C325">
            <v>44988</v>
          </cell>
        </row>
        <row r="326">
          <cell r="A326" t="str">
            <v>A1425</v>
          </cell>
          <cell r="B326" t="str">
            <v>BONAVENTURA SHINTA PERMATA SARI</v>
          </cell>
          <cell r="C326">
            <v>44993</v>
          </cell>
        </row>
        <row r="327">
          <cell r="A327" t="str">
            <v>A1426</v>
          </cell>
          <cell r="B327" t="str">
            <v>CHRISTIANA KURNIAWATI</v>
          </cell>
          <cell r="C327">
            <v>44992</v>
          </cell>
        </row>
        <row r="328">
          <cell r="A328" t="str">
            <v>A1703</v>
          </cell>
          <cell r="B328" t="str">
            <v>ARANDO PASTIYANDRA</v>
          </cell>
          <cell r="C328">
            <v>44989</v>
          </cell>
        </row>
        <row r="329">
          <cell r="A329" t="str">
            <v>A1710</v>
          </cell>
          <cell r="B329" t="str">
            <v>AISYA HANAN NABILA</v>
          </cell>
          <cell r="C329">
            <v>44988</v>
          </cell>
        </row>
        <row r="330">
          <cell r="A330" t="str">
            <v>A1211</v>
          </cell>
          <cell r="B330" t="str">
            <v>ANNIS SINTA NUGRAHENI</v>
          </cell>
          <cell r="C330">
            <v>44992</v>
          </cell>
        </row>
        <row r="331">
          <cell r="A331" t="str">
            <v>A1353</v>
          </cell>
          <cell r="B331" t="str">
            <v>FAJAR SATRIADI</v>
          </cell>
          <cell r="C331">
            <v>44989</v>
          </cell>
        </row>
        <row r="332">
          <cell r="A332" t="str">
            <v>A1388</v>
          </cell>
          <cell r="B332" t="str">
            <v>YODHA AJI SUNDAVA</v>
          </cell>
          <cell r="C332">
            <v>44986</v>
          </cell>
        </row>
        <row r="333">
          <cell r="A333" t="str">
            <v>A1648</v>
          </cell>
          <cell r="B333" t="str">
            <v>RIA NURI</v>
          </cell>
          <cell r="C333">
            <v>44992</v>
          </cell>
        </row>
        <row r="334">
          <cell r="A334" t="str">
            <v>A1656</v>
          </cell>
          <cell r="B334" t="str">
            <v>MARIA DWISAKTI NETTILIN WATU</v>
          </cell>
          <cell r="C334">
            <v>44989</v>
          </cell>
        </row>
        <row r="335">
          <cell r="A335" t="str">
            <v>A0830</v>
          </cell>
          <cell r="B335" t="str">
            <v>MARGI SURYANI</v>
          </cell>
          <cell r="C335">
            <v>44991</v>
          </cell>
        </row>
        <row r="336">
          <cell r="A336" t="str">
            <v>A0837</v>
          </cell>
          <cell r="B336" t="str">
            <v>ANNISA GALUH TRIUTAMI</v>
          </cell>
          <cell r="C336">
            <v>44923</v>
          </cell>
        </row>
        <row r="337">
          <cell r="A337" t="str">
            <v>A0964</v>
          </cell>
          <cell r="B337" t="str">
            <v>ANISA DESIANTI RAMADHANI</v>
          </cell>
          <cell r="C337">
            <v>44958</v>
          </cell>
        </row>
        <row r="338">
          <cell r="A338" t="str">
            <v>A1104</v>
          </cell>
          <cell r="B338" t="str">
            <v>DWI LIA CAHYANI</v>
          </cell>
          <cell r="C338">
            <v>44994</v>
          </cell>
        </row>
        <row r="339">
          <cell r="A339" t="str">
            <v>A1105</v>
          </cell>
          <cell r="B339" t="str">
            <v>ANISA NUR AINI</v>
          </cell>
          <cell r="C339">
            <v>44994</v>
          </cell>
        </row>
        <row r="340">
          <cell r="A340" t="str">
            <v>A1161</v>
          </cell>
          <cell r="B340" t="str">
            <v>HETY NIA MARWATI</v>
          </cell>
          <cell r="C340">
            <v>44995</v>
          </cell>
        </row>
        <row r="341">
          <cell r="A341" t="str">
            <v>A1357</v>
          </cell>
          <cell r="B341" t="str">
            <v>AGNES TRINITAS</v>
          </cell>
          <cell r="C341">
            <v>44995</v>
          </cell>
        </row>
        <row r="342">
          <cell r="A342" t="str">
            <v>A1439</v>
          </cell>
          <cell r="B342" t="str">
            <v>MUHAMAD ALIF MAULANA</v>
          </cell>
          <cell r="C342">
            <v>44996</v>
          </cell>
        </row>
        <row r="343">
          <cell r="A343" t="str">
            <v>A1543</v>
          </cell>
          <cell r="B343" t="str">
            <v>DANIEL HAHIJARY</v>
          </cell>
          <cell r="C343">
            <v>44996</v>
          </cell>
        </row>
        <row r="344">
          <cell r="A344" t="str">
            <v>A1557</v>
          </cell>
          <cell r="B344" t="str">
            <v>SITI AFRISA PUTRI SYAHAN</v>
          </cell>
          <cell r="C344">
            <v>44995</v>
          </cell>
        </row>
        <row r="345">
          <cell r="A345" t="str">
            <v>A1669</v>
          </cell>
          <cell r="B345" t="str">
            <v>CINTIA ANINDA HEKA SHAFIRA</v>
          </cell>
          <cell r="C345">
            <v>45001</v>
          </cell>
        </row>
        <row r="346">
          <cell r="A346" t="str">
            <v>A1675</v>
          </cell>
          <cell r="B346" t="str">
            <v>HANY CATUR VIDASWARI</v>
          </cell>
          <cell r="C346">
            <v>45001</v>
          </cell>
        </row>
        <row r="347">
          <cell r="A347" t="str">
            <v>A1704</v>
          </cell>
          <cell r="B347" t="str">
            <v>AMALIA RAHMAWATI</v>
          </cell>
          <cell r="C347">
            <v>45001</v>
          </cell>
        </row>
        <row r="348">
          <cell r="A348" t="str">
            <v>A1719</v>
          </cell>
          <cell r="B348" t="str">
            <v>WILIAM DAVID HANJAYA</v>
          </cell>
          <cell r="C348">
            <v>45001</v>
          </cell>
        </row>
        <row r="349">
          <cell r="A349" t="str">
            <v>A1720</v>
          </cell>
          <cell r="B349" t="str">
            <v>ABY SAPUTRO</v>
          </cell>
          <cell r="C349">
            <v>45002</v>
          </cell>
        </row>
        <row r="350">
          <cell r="A350" t="str">
            <v>A1721</v>
          </cell>
          <cell r="B350" t="str">
            <v>MEGA AUDILIA</v>
          </cell>
          <cell r="C350">
            <v>45005</v>
          </cell>
        </row>
        <row r="351">
          <cell r="A351" t="str">
            <v>A1816</v>
          </cell>
          <cell r="B351" t="str">
            <v>LUCKI ERYONGKO</v>
          </cell>
          <cell r="C351">
            <v>45005</v>
          </cell>
        </row>
        <row r="352">
          <cell r="A352" t="str">
            <v>A1652</v>
          </cell>
          <cell r="B352" t="str">
            <v>ADINDA PUTRI AMALIA</v>
          </cell>
          <cell r="C352">
            <v>45003</v>
          </cell>
        </row>
        <row r="353">
          <cell r="A353" t="str">
            <v>A1841</v>
          </cell>
          <cell r="B353" t="str">
            <v>ADHINA PUTRIANA KUSUMAWATI</v>
          </cell>
          <cell r="C353">
            <v>45001</v>
          </cell>
        </row>
        <row r="354">
          <cell r="A354" t="str">
            <v>A1765</v>
          </cell>
          <cell r="B354" t="str">
            <v>UMI PUSPAKARTI</v>
          </cell>
          <cell r="C354">
            <v>45001</v>
          </cell>
        </row>
        <row r="355">
          <cell r="A355">
            <v>90424</v>
          </cell>
          <cell r="B355" t="str">
            <v>RINI KURNIAWATI</v>
          </cell>
          <cell r="C355">
            <v>45001</v>
          </cell>
        </row>
        <row r="356">
          <cell r="A356" t="str">
            <v>A1830</v>
          </cell>
          <cell r="B356" t="str">
            <v>ELSA ANGELINA</v>
          </cell>
          <cell r="C356">
            <v>0</v>
          </cell>
        </row>
        <row r="357">
          <cell r="A357" t="str">
            <v>A1760</v>
          </cell>
          <cell r="B357" t="str">
            <v>DIAN INDRIATI</v>
          </cell>
          <cell r="C357">
            <v>45001</v>
          </cell>
        </row>
        <row r="358">
          <cell r="A358" t="str">
            <v>A1295</v>
          </cell>
          <cell r="B358" t="str">
            <v>WIDASADYA PRATANGGA</v>
          </cell>
          <cell r="C358">
            <v>45003</v>
          </cell>
        </row>
        <row r="359">
          <cell r="A359" t="str">
            <v>A1432</v>
          </cell>
          <cell r="B359" t="str">
            <v>JOKO WINARNO</v>
          </cell>
          <cell r="C359">
            <v>45002</v>
          </cell>
        </row>
        <row r="360">
          <cell r="A360" t="str">
            <v>A1489</v>
          </cell>
          <cell r="B360" t="str">
            <v>RIAN DWI RAVITHA BR TARIGAN</v>
          </cell>
          <cell r="C360">
            <v>45001</v>
          </cell>
        </row>
        <row r="361">
          <cell r="A361" t="str">
            <v>A1644</v>
          </cell>
          <cell r="B361" t="str">
            <v>HOFDAM GANGSADHANA</v>
          </cell>
          <cell r="C361">
            <v>45001</v>
          </cell>
        </row>
        <row r="362">
          <cell r="A362" t="str">
            <v>A1728</v>
          </cell>
          <cell r="B362" t="str">
            <v>AYU TRI LESTARI</v>
          </cell>
          <cell r="C362">
            <v>45009</v>
          </cell>
        </row>
        <row r="363">
          <cell r="A363" t="str">
            <v>A1751</v>
          </cell>
          <cell r="B363" t="str">
            <v>ALDO NAUFAL</v>
          </cell>
          <cell r="C363">
            <v>45036</v>
          </cell>
        </row>
        <row r="364">
          <cell r="A364" t="str">
            <v>A1755</v>
          </cell>
          <cell r="B364" t="str">
            <v>TIFANI ADELIA SYAFITRI</v>
          </cell>
          <cell r="C364">
            <v>45033</v>
          </cell>
        </row>
        <row r="365">
          <cell r="A365" t="str">
            <v>A1761</v>
          </cell>
          <cell r="B365" t="str">
            <v>ALDI KURNIAWAN</v>
          </cell>
          <cell r="C365">
            <v>45033</v>
          </cell>
        </row>
        <row r="366">
          <cell r="A366" t="str">
            <v>A1762</v>
          </cell>
          <cell r="B366" t="str">
            <v>MUTAHIR ALI</v>
          </cell>
          <cell r="C366">
            <v>45033</v>
          </cell>
        </row>
        <row r="367">
          <cell r="A367" t="str">
            <v>A1766</v>
          </cell>
          <cell r="B367" t="str">
            <v>ELIZABETH PARAMITA</v>
          </cell>
          <cell r="C367">
            <v>45033</v>
          </cell>
        </row>
        <row r="368">
          <cell r="A368" t="str">
            <v>A1774</v>
          </cell>
          <cell r="B368" t="str">
            <v>MARIA DEWI TIRTA PERWITA SARI PERWITA SARI</v>
          </cell>
          <cell r="C368">
            <v>45036</v>
          </cell>
        </row>
        <row r="369">
          <cell r="A369" t="str">
            <v>A1776</v>
          </cell>
          <cell r="B369" t="str">
            <v>ANNISA SEPTIANA</v>
          </cell>
          <cell r="C369">
            <v>45036</v>
          </cell>
        </row>
        <row r="370">
          <cell r="A370" t="str">
            <v>A1777</v>
          </cell>
          <cell r="B370" t="str">
            <v>MUTIANI WULANDARI</v>
          </cell>
          <cell r="C370">
            <v>45036</v>
          </cell>
        </row>
        <row r="371">
          <cell r="A371" t="str">
            <v>A1778</v>
          </cell>
          <cell r="B371" t="str">
            <v>FERA KORSYAWATI NASELA</v>
          </cell>
          <cell r="C371">
            <v>45035</v>
          </cell>
        </row>
        <row r="372">
          <cell r="A372" t="str">
            <v>A1825</v>
          </cell>
          <cell r="B372" t="str">
            <v>MARLIANA</v>
          </cell>
          <cell r="C372">
            <v>45033</v>
          </cell>
        </row>
        <row r="373">
          <cell r="A373" t="str">
            <v>A1831</v>
          </cell>
          <cell r="B373" t="str">
            <v>SHINTA KRISMONIKA LANTU</v>
          </cell>
          <cell r="C373">
            <v>45033</v>
          </cell>
        </row>
        <row r="374">
          <cell r="A374" t="str">
            <v>A1842</v>
          </cell>
          <cell r="B374" t="str">
            <v>KELPIN PONTIUS ARON</v>
          </cell>
          <cell r="C374">
            <v>45033</v>
          </cell>
        </row>
        <row r="375">
          <cell r="A375" t="str">
            <v>A1854</v>
          </cell>
          <cell r="B375" t="str">
            <v>SALSABILA OKTAVIMADIANA</v>
          </cell>
          <cell r="C375">
            <v>45033</v>
          </cell>
        </row>
        <row r="376">
          <cell r="A376" t="str">
            <v>A1855</v>
          </cell>
          <cell r="B376" t="str">
            <v>WANINGSIH YONA LARASATI</v>
          </cell>
          <cell r="C376">
            <v>45033</v>
          </cell>
        </row>
        <row r="377">
          <cell r="A377" t="str">
            <v>A1856</v>
          </cell>
          <cell r="B377" t="str">
            <v>SENO AJI PRADANA</v>
          </cell>
          <cell r="C377">
            <v>45033</v>
          </cell>
        </row>
        <row r="378">
          <cell r="A378" t="str">
            <v>A1025</v>
          </cell>
          <cell r="B378" t="str">
            <v>WAFA SINTA</v>
          </cell>
          <cell r="C378">
            <v>45036</v>
          </cell>
        </row>
        <row r="379">
          <cell r="A379" t="str">
            <v>A1640</v>
          </cell>
          <cell r="B379" t="str">
            <v>MARINTAN GULTOM</v>
          </cell>
          <cell r="C379">
            <v>45033</v>
          </cell>
        </row>
        <row r="380">
          <cell r="A380" t="str">
            <v>A1781</v>
          </cell>
          <cell r="B380" t="str">
            <v>ZULFA AZIZAH</v>
          </cell>
          <cell r="C380">
            <v>45033</v>
          </cell>
        </row>
        <row r="381">
          <cell r="A381" t="str">
            <v>A1824</v>
          </cell>
          <cell r="B381" t="str">
            <v>SEPTIYANA KRISNA KARTIKA</v>
          </cell>
          <cell r="C381">
            <v>45033</v>
          </cell>
        </row>
        <row r="382">
          <cell r="A382" t="str">
            <v>A1944</v>
          </cell>
          <cell r="B382" t="str">
            <v>MUHAMMAD HILMI AZZAHIDI</v>
          </cell>
          <cell r="C382">
            <v>45065</v>
          </cell>
        </row>
        <row r="383">
          <cell r="A383" t="str">
            <v>A1957</v>
          </cell>
          <cell r="B383" t="str">
            <v>FATIA</v>
          </cell>
          <cell r="C383">
            <v>45040</v>
          </cell>
        </row>
        <row r="384">
          <cell r="A384" t="str">
            <v>A2047</v>
          </cell>
          <cell r="B384" t="str">
            <v>MARGARETA ARIMBI SARI</v>
          </cell>
          <cell r="C384">
            <v>45036</v>
          </cell>
        </row>
        <row r="385">
          <cell r="A385" t="str">
            <v>A1954</v>
          </cell>
          <cell r="B385" t="str">
            <v>JELITA AYUNDA FITRIA</v>
          </cell>
          <cell r="C385">
            <v>45040</v>
          </cell>
        </row>
        <row r="386">
          <cell r="A386" t="str">
            <v>A1949</v>
          </cell>
          <cell r="B386" t="str">
            <v>ANTONIUS KRISDIANTO</v>
          </cell>
          <cell r="C386">
            <v>45033</v>
          </cell>
        </row>
        <row r="387">
          <cell r="A387" t="str">
            <v>A1927</v>
          </cell>
          <cell r="B387" t="str">
            <v>AULIA DEVI SEPTIYANI</v>
          </cell>
          <cell r="C387">
            <v>45040</v>
          </cell>
        </row>
        <row r="388">
          <cell r="A388" t="str">
            <v>A1893</v>
          </cell>
          <cell r="B388" t="str">
            <v>SYANNE AURELLIA KAWIHARDJA</v>
          </cell>
          <cell r="C388">
            <v>45033</v>
          </cell>
        </row>
        <row r="389">
          <cell r="A389" t="str">
            <v>A1928</v>
          </cell>
          <cell r="B389" t="str">
            <v>KRISDHAYANI PUTRI SORAYA</v>
          </cell>
          <cell r="C389">
            <v>45048</v>
          </cell>
        </row>
        <row r="390">
          <cell r="A390" t="str">
            <v>A1911</v>
          </cell>
          <cell r="B390" t="str">
            <v>ANGGRAENI SEKAR PAWESTRI</v>
          </cell>
          <cell r="C390">
            <v>45049</v>
          </cell>
        </row>
        <row r="391">
          <cell r="A391" t="str">
            <v>A1958</v>
          </cell>
          <cell r="B391" t="str">
            <v>ITSNI FATIHATUN NISA</v>
          </cell>
          <cell r="C391">
            <v>45052</v>
          </cell>
        </row>
        <row r="392">
          <cell r="A392" t="str">
            <v>A1959</v>
          </cell>
          <cell r="B392" t="str">
            <v>AMIN AULAWI ZUHRI</v>
          </cell>
          <cell r="C392">
            <v>45048</v>
          </cell>
        </row>
        <row r="393">
          <cell r="A393" t="str">
            <v>A1960</v>
          </cell>
          <cell r="B393" t="str">
            <v>LIA FUJI ASTUTTI</v>
          </cell>
          <cell r="C393">
            <v>45051</v>
          </cell>
        </row>
        <row r="394">
          <cell r="A394" t="str">
            <v>A1929</v>
          </cell>
          <cell r="B394" t="str">
            <v>NADIE DWI WAHYUNI ASTARI NAPU</v>
          </cell>
          <cell r="C394">
            <v>45048</v>
          </cell>
        </row>
        <row r="395">
          <cell r="A395" t="str">
            <v>A1898</v>
          </cell>
          <cell r="B395" t="str">
            <v>AGNES DINITA CAHYANI</v>
          </cell>
          <cell r="C395">
            <v>45048</v>
          </cell>
        </row>
        <row r="396">
          <cell r="A396" t="str">
            <v>A1342</v>
          </cell>
          <cell r="B396" t="str">
            <v>ENZELLENA</v>
          </cell>
          <cell r="C396">
            <v>45049</v>
          </cell>
        </row>
        <row r="397">
          <cell r="A397" t="str">
            <v>A1861</v>
          </cell>
          <cell r="B397" t="str">
            <v>AISYAH NAFA NABILA</v>
          </cell>
          <cell r="C397">
            <v>45049</v>
          </cell>
        </row>
        <row r="398">
          <cell r="A398" t="str">
            <v>A2145</v>
          </cell>
          <cell r="B398" t="str">
            <v>LAILY FAJRIYANTI</v>
          </cell>
          <cell r="C398">
            <v>45048</v>
          </cell>
        </row>
        <row r="399">
          <cell r="A399" t="str">
            <v>A2175</v>
          </cell>
          <cell r="B399" t="str">
            <v>DINDA NOR AMALIA</v>
          </cell>
          <cell r="C399">
            <v>45049</v>
          </cell>
        </row>
        <row r="400">
          <cell r="A400" t="str">
            <v>A2179</v>
          </cell>
          <cell r="B400" t="str">
            <v>ANNISA LARASATI</v>
          </cell>
          <cell r="C400">
            <v>45049</v>
          </cell>
        </row>
        <row r="401">
          <cell r="A401" t="str">
            <v>A2181</v>
          </cell>
          <cell r="B401" t="str">
            <v>RAHAYU TRIA DEWI</v>
          </cell>
          <cell r="C401">
            <v>45055</v>
          </cell>
        </row>
        <row r="402">
          <cell r="A402" t="str">
            <v>A2246</v>
          </cell>
          <cell r="B402" t="str">
            <v>VERMINA MONIKA TANIA MINIPKO</v>
          </cell>
          <cell r="C402">
            <v>45066</v>
          </cell>
        </row>
        <row r="403">
          <cell r="A403" t="str">
            <v>A2255</v>
          </cell>
          <cell r="B403" t="str">
            <v>ELI SITOHANG</v>
          </cell>
          <cell r="C403">
            <v>45062</v>
          </cell>
        </row>
        <row r="404">
          <cell r="A404" t="str">
            <v>A2272</v>
          </cell>
          <cell r="B404" t="str">
            <v>ARKA DEFTIASARI</v>
          </cell>
          <cell r="C404">
            <v>45065</v>
          </cell>
        </row>
        <row r="405">
          <cell r="A405" t="str">
            <v>A2274</v>
          </cell>
          <cell r="B405" t="str">
            <v>ANISYA CLARA BR SITINJAK</v>
          </cell>
          <cell r="C405">
            <v>45070</v>
          </cell>
        </row>
        <row r="406">
          <cell r="A406" t="str">
            <v>A2290</v>
          </cell>
          <cell r="B406" t="str">
            <v>BAGUS ADI BASKORO</v>
          </cell>
          <cell r="C406">
            <v>45079</v>
          </cell>
        </row>
        <row r="407">
          <cell r="A407" t="str">
            <v>A2320</v>
          </cell>
          <cell r="B407" t="str">
            <v>MARGARITA POLLY</v>
          </cell>
          <cell r="C407">
            <v>45085</v>
          </cell>
        </row>
        <row r="408">
          <cell r="A408" t="str">
            <v>A2321</v>
          </cell>
          <cell r="B408" t="str">
            <v>ARYA KARUNA</v>
          </cell>
          <cell r="C408">
            <v>45079</v>
          </cell>
        </row>
        <row r="409">
          <cell r="A409" t="str">
            <v>A2322</v>
          </cell>
          <cell r="B409" t="str">
            <v>ROSI NOVI LUTFITASARI</v>
          </cell>
          <cell r="C409">
            <v>45079</v>
          </cell>
        </row>
        <row r="410">
          <cell r="A410" t="str">
            <v>A1773</v>
          </cell>
          <cell r="B410" t="str">
            <v>MELINIA WINDY ERLIYA</v>
          </cell>
          <cell r="C410">
            <v>45082</v>
          </cell>
        </row>
        <row r="411">
          <cell r="A411" t="str">
            <v>A2280</v>
          </cell>
          <cell r="B411" t="str">
            <v>KELVIN WIJAYA</v>
          </cell>
          <cell r="C411">
            <v>45079</v>
          </cell>
        </row>
        <row r="412">
          <cell r="A412" t="str">
            <v>A2247</v>
          </cell>
          <cell r="B412" t="str">
            <v>YOHANA NAINGGOLAN</v>
          </cell>
          <cell r="C412">
            <v>45079</v>
          </cell>
        </row>
        <row r="413">
          <cell r="A413" t="str">
            <v>A2254</v>
          </cell>
          <cell r="B413" t="str">
            <v>AGHNANDA SALSABILA SANCA</v>
          </cell>
          <cell r="C413">
            <v>45084</v>
          </cell>
        </row>
        <row r="414">
          <cell r="A414" t="str">
            <v>A1838</v>
          </cell>
          <cell r="B414" t="str">
            <v>MITA LISTYANA</v>
          </cell>
          <cell r="C414">
            <v>45079</v>
          </cell>
        </row>
        <row r="415">
          <cell r="A415" t="str">
            <v>A2511</v>
          </cell>
          <cell r="B415" t="str">
            <v>RISKY MUTIARA DYAH AYU WISNU W WARDHANI</v>
          </cell>
          <cell r="C415">
            <v>45079</v>
          </cell>
        </row>
        <row r="416">
          <cell r="A416" t="str">
            <v>A2469</v>
          </cell>
          <cell r="B416" t="str">
            <v>RISKA OKTAVIANINGRUM</v>
          </cell>
          <cell r="C416">
            <v>45082</v>
          </cell>
        </row>
        <row r="417">
          <cell r="A417" t="str">
            <v>A2411</v>
          </cell>
          <cell r="B417" t="str">
            <v>DIANA NUR KHASANAH</v>
          </cell>
          <cell r="C417">
            <v>45083</v>
          </cell>
        </row>
        <row r="418">
          <cell r="A418" t="str">
            <v>A2541</v>
          </cell>
          <cell r="B418" t="str">
            <v>YOANA MARIA ANANDYA</v>
          </cell>
          <cell r="C418">
            <v>45082</v>
          </cell>
        </row>
        <row r="419">
          <cell r="A419" t="str">
            <v>A2414</v>
          </cell>
          <cell r="B419" t="str">
            <v>TAUFIK TRISNADI</v>
          </cell>
          <cell r="C419">
            <v>45082</v>
          </cell>
        </row>
        <row r="420">
          <cell r="A420" t="str">
            <v>A0968</v>
          </cell>
          <cell r="B420" t="str">
            <v>YOVITA MELLA JUITA PUTRI</v>
          </cell>
          <cell r="C420">
            <v>45082</v>
          </cell>
        </row>
        <row r="421">
          <cell r="A421" t="str">
            <v>A2507</v>
          </cell>
          <cell r="B421" t="str">
            <v>ARJUNA TANJUNG</v>
          </cell>
          <cell r="C421">
            <v>45082</v>
          </cell>
        </row>
        <row r="422">
          <cell r="A422" t="str">
            <v>A2555</v>
          </cell>
          <cell r="B422" t="str">
            <v>JHOSUA MARCHELLINO JHOES MATINDAS</v>
          </cell>
          <cell r="C422">
            <v>45079</v>
          </cell>
        </row>
        <row r="423">
          <cell r="A423" t="str">
            <v>A1896</v>
          </cell>
          <cell r="B423" t="str">
            <v>EVA AYU</v>
          </cell>
          <cell r="C423">
            <v>45079</v>
          </cell>
        </row>
        <row r="424">
          <cell r="A424" t="str">
            <v>A2462</v>
          </cell>
          <cell r="B424" t="str">
            <v>KHUSNUL KHATIMAH</v>
          </cell>
          <cell r="C424">
            <v>45089</v>
          </cell>
        </row>
        <row r="425">
          <cell r="A425" t="str">
            <v>A2410</v>
          </cell>
          <cell r="B425" t="str">
            <v>EZRA MAYORA</v>
          </cell>
          <cell r="C425">
            <v>45108</v>
          </cell>
        </row>
        <row r="426">
          <cell r="A426" t="str">
            <v>A2442</v>
          </cell>
          <cell r="B426" t="str">
            <v>FAYI SALSABILA</v>
          </cell>
          <cell r="C426">
            <v>45113</v>
          </cell>
        </row>
        <row r="427">
          <cell r="A427" t="str">
            <v>A2504</v>
          </cell>
          <cell r="B427" t="str">
            <v>RACHMA ANINDITA TASYA DEWI</v>
          </cell>
          <cell r="C427">
            <v>45110</v>
          </cell>
        </row>
        <row r="428">
          <cell r="A428" t="str">
            <v>A2502</v>
          </cell>
          <cell r="B428" t="str">
            <v>YULI FATIMAH</v>
          </cell>
          <cell r="C428">
            <v>45111</v>
          </cell>
        </row>
        <row r="429">
          <cell r="A429" t="str">
            <v>A2477</v>
          </cell>
          <cell r="B429" t="str">
            <v>ANDI AKMAL</v>
          </cell>
          <cell r="C429">
            <v>45111</v>
          </cell>
        </row>
        <row r="430">
          <cell r="A430" t="str">
            <v>A2510</v>
          </cell>
          <cell r="B430" t="str">
            <v>THIFAL KHANSA NABILA</v>
          </cell>
          <cell r="C430">
            <v>45113</v>
          </cell>
        </row>
        <row r="431">
          <cell r="A431" t="str">
            <v>A2473</v>
          </cell>
          <cell r="B431" t="str">
            <v>ZIANA WALIDAH TRI UTAMI</v>
          </cell>
          <cell r="C431">
            <v>45110</v>
          </cell>
        </row>
        <row r="432">
          <cell r="A432" t="str">
            <v>A2667</v>
          </cell>
          <cell r="B432" t="str">
            <v>SALSA ALFHANINGRUM</v>
          </cell>
          <cell r="C432">
            <v>45108</v>
          </cell>
        </row>
        <row r="433">
          <cell r="A433" t="str">
            <v>A2177</v>
          </cell>
          <cell r="B433" t="str">
            <v>DAYINTA SITARESMI</v>
          </cell>
          <cell r="C433">
            <v>45120</v>
          </cell>
        </row>
        <row r="434">
          <cell r="A434" t="str">
            <v>A2443</v>
          </cell>
          <cell r="B434" t="str">
            <v>DIAN MANITA BELLA</v>
          </cell>
          <cell r="C434">
            <v>45121</v>
          </cell>
        </row>
        <row r="435">
          <cell r="A435" t="str">
            <v>A2503</v>
          </cell>
          <cell r="B435" t="str">
            <v>CALISTA PUTRI AMALIA HUZNA</v>
          </cell>
          <cell r="C435">
            <v>45108</v>
          </cell>
        </row>
        <row r="436">
          <cell r="A436" t="str">
            <v>A2558</v>
          </cell>
          <cell r="B436" t="str">
            <v>MUHAMMAD VERON</v>
          </cell>
          <cell r="C436">
            <v>45120</v>
          </cell>
        </row>
        <row r="437">
          <cell r="A437" t="str">
            <v>A1478</v>
          </cell>
          <cell r="B437" t="str">
            <v>ANNISA QURROTUL AYUNI</v>
          </cell>
          <cell r="C437">
            <v>45113</v>
          </cell>
        </row>
        <row r="438">
          <cell r="A438" t="str">
            <v>A2441</v>
          </cell>
          <cell r="B438" t="str">
            <v>AJENG SURYA ASMININGRUM</v>
          </cell>
          <cell r="C438">
            <v>45122</v>
          </cell>
        </row>
        <row r="439">
          <cell r="A439" t="str">
            <v>A2418</v>
          </cell>
          <cell r="B439" t="str">
            <v>RIZKA MAULIA ROKHMAH</v>
          </cell>
          <cell r="C439">
            <v>45156</v>
          </cell>
        </row>
        <row r="440">
          <cell r="A440" t="str">
            <v>A0415</v>
          </cell>
          <cell r="B440" t="str">
            <v>DINA NAKITA</v>
          </cell>
          <cell r="C440">
            <v>45125</v>
          </cell>
        </row>
        <row r="441">
          <cell r="A441" t="str">
            <v>A2417</v>
          </cell>
          <cell r="B441" t="str">
            <v>LALANG WINATA BINTANG NANOE</v>
          </cell>
          <cell r="C441">
            <v>45125</v>
          </cell>
        </row>
        <row r="442">
          <cell r="A442" t="str">
            <v>A1758</v>
          </cell>
          <cell r="B442" t="str">
            <v>NI PUTU AYU REGITA WIRANTINI</v>
          </cell>
          <cell r="C442">
            <v>45124</v>
          </cell>
        </row>
        <row r="443">
          <cell r="A443" t="str">
            <v>A2359</v>
          </cell>
          <cell r="B443" t="str">
            <v>STEVANO BANNISTER</v>
          </cell>
          <cell r="C443">
            <v>45133</v>
          </cell>
        </row>
        <row r="444">
          <cell r="A444" t="str">
            <v>A2937</v>
          </cell>
          <cell r="B444" t="str">
            <v>ALEXANDRO ELSIKA SOGE</v>
          </cell>
          <cell r="C444">
            <v>45133</v>
          </cell>
        </row>
        <row r="445">
          <cell r="A445" t="str">
            <v>A2936</v>
          </cell>
          <cell r="B445" t="str">
            <v>DIMAS AGUNG NUGROHO</v>
          </cell>
          <cell r="C445">
            <v>45132</v>
          </cell>
        </row>
        <row r="446">
          <cell r="A446" t="str">
            <v>A2718</v>
          </cell>
          <cell r="B446" t="str">
            <v>LAURENSIUS WISNU ARIYANTO</v>
          </cell>
          <cell r="C446">
            <v>45140</v>
          </cell>
        </row>
        <row r="447">
          <cell r="A447" t="str">
            <v>A2944</v>
          </cell>
          <cell r="B447" t="str">
            <v>I LUH LAKSMI EKA DEWI</v>
          </cell>
          <cell r="C447">
            <v>45139</v>
          </cell>
        </row>
        <row r="448">
          <cell r="A448" t="str">
            <v>A2938</v>
          </cell>
          <cell r="B448" t="str">
            <v>ALOYSIUS ALFREDO</v>
          </cell>
          <cell r="C448">
            <v>45139</v>
          </cell>
        </row>
        <row r="449">
          <cell r="A449" t="str">
            <v>A2931</v>
          </cell>
          <cell r="B449" t="str">
            <v>DIMAS FAHRI HUSAINI</v>
          </cell>
          <cell r="C449">
            <v>45156</v>
          </cell>
        </row>
        <row r="450">
          <cell r="A450" t="str">
            <v>A2942</v>
          </cell>
          <cell r="B450" t="str">
            <v>BIMA RIDHO PRATAMA</v>
          </cell>
          <cell r="C450">
            <v>45170</v>
          </cell>
        </row>
        <row r="451">
          <cell r="A451" t="str">
            <v>A2859</v>
          </cell>
          <cell r="B451" t="str">
            <v>SHOFA AMALIA</v>
          </cell>
          <cell r="C451">
            <v>45171</v>
          </cell>
        </row>
        <row r="452">
          <cell r="A452" t="str">
            <v>A2935</v>
          </cell>
          <cell r="B452" t="str">
            <v>CINDY OLIVIA</v>
          </cell>
          <cell r="C452">
            <v>45182</v>
          </cell>
        </row>
        <row r="453">
          <cell r="A453" t="str">
            <v>A2940</v>
          </cell>
          <cell r="B453" t="str">
            <v>ZEFANIA ANDINA</v>
          </cell>
          <cell r="C453">
            <v>45182</v>
          </cell>
        </row>
        <row r="454">
          <cell r="A454" t="str">
            <v>A2961</v>
          </cell>
          <cell r="B454" t="str">
            <v>AGUNG PRASETYADI</v>
          </cell>
          <cell r="C454">
            <v>45189</v>
          </cell>
        </row>
        <row r="455">
          <cell r="A455" t="str">
            <v>A2959</v>
          </cell>
          <cell r="B455" t="str">
            <v>YESA DORA ELKANA</v>
          </cell>
          <cell r="C455">
            <v>45190</v>
          </cell>
        </row>
        <row r="456">
          <cell r="A456" t="str">
            <v>A2953</v>
          </cell>
          <cell r="B456" t="str">
            <v>NAWANGWULAN DESIKUMALA</v>
          </cell>
          <cell r="C456">
            <v>45190</v>
          </cell>
        </row>
        <row r="457">
          <cell r="A457" t="str">
            <v>A2894</v>
          </cell>
          <cell r="B457" t="str">
            <v>ROFI MUIZ ROSYIDA</v>
          </cell>
          <cell r="C457">
            <v>45190</v>
          </cell>
        </row>
        <row r="458">
          <cell r="A458" t="str">
            <v>A2925</v>
          </cell>
          <cell r="B458" t="str">
            <v>MARIA GORETTI DIAN PERMATA HADI</v>
          </cell>
          <cell r="C458">
            <v>45190</v>
          </cell>
        </row>
        <row r="459">
          <cell r="A459" t="str">
            <v>A2939</v>
          </cell>
          <cell r="B459" t="str">
            <v>TSAQIFANNISA YASASHII SUNARYO</v>
          </cell>
          <cell r="C459">
            <v>45191</v>
          </cell>
        </row>
        <row r="460">
          <cell r="A460" t="str">
            <v>A2523</v>
          </cell>
          <cell r="B460" t="str">
            <v>ROSSA AZIZAH</v>
          </cell>
          <cell r="C460">
            <v>45195</v>
          </cell>
        </row>
        <row r="461">
          <cell r="A461" t="str">
            <v>A2885</v>
          </cell>
          <cell r="B461" t="str">
            <v>NURUL WAHYUNING TYAS</v>
          </cell>
          <cell r="C461">
            <v>45201</v>
          </cell>
        </row>
        <row r="462">
          <cell r="A462" t="str">
            <v>A2954</v>
          </cell>
          <cell r="B462" t="str">
            <v>DEWI SOFIANA RATNAWATI</v>
          </cell>
          <cell r="C462">
            <v>45201</v>
          </cell>
        </row>
        <row r="463">
          <cell r="A463">
            <v>92315</v>
          </cell>
          <cell r="B463" t="str">
            <v>FITRAH HERDIANSYAH</v>
          </cell>
          <cell r="C463">
            <v>45201</v>
          </cell>
        </row>
        <row r="464">
          <cell r="A464" t="str">
            <v>A2886</v>
          </cell>
          <cell r="B464" t="str">
            <v>ASA HIRASNA SEPTIANI</v>
          </cell>
          <cell r="C464">
            <v>45204</v>
          </cell>
        </row>
        <row r="465">
          <cell r="A465" t="str">
            <v>A2962</v>
          </cell>
          <cell r="B465" t="str">
            <v>DAFFADYA DHAMAR</v>
          </cell>
          <cell r="C465">
            <v>45205</v>
          </cell>
        </row>
        <row r="466">
          <cell r="A466" t="str">
            <v>A3029</v>
          </cell>
          <cell r="B466" t="str">
            <v>EMMIA CLARITA BR TARIGAN</v>
          </cell>
          <cell r="C466">
            <v>45211</v>
          </cell>
        </row>
        <row r="467">
          <cell r="A467" t="str">
            <v>A3117</v>
          </cell>
          <cell r="B467" t="str">
            <v>HAPSARI ARINTA</v>
          </cell>
          <cell r="C467">
            <v>45215</v>
          </cell>
        </row>
        <row r="468">
          <cell r="A468" t="str">
            <v>A3172</v>
          </cell>
          <cell r="B468" t="str">
            <v>NURYANI NURYANI</v>
          </cell>
          <cell r="C468">
            <v>45223</v>
          </cell>
        </row>
        <row r="469">
          <cell r="A469" t="str">
            <v>A2880</v>
          </cell>
          <cell r="B469" t="str">
            <v>SALMA VALENTINA</v>
          </cell>
          <cell r="C469">
            <v>45215</v>
          </cell>
        </row>
        <row r="470">
          <cell r="A470" t="str">
            <v>A2279</v>
          </cell>
          <cell r="B470" t="str">
            <v>MICHAEL ALVIAN DANISH PRASOJO</v>
          </cell>
          <cell r="C470">
            <v>45219</v>
          </cell>
        </row>
        <row r="471">
          <cell r="A471" t="str">
            <v>A3194</v>
          </cell>
          <cell r="B471" t="str">
            <v>LINTANG PUTRI MAHARANI</v>
          </cell>
          <cell r="C471">
            <v>45215</v>
          </cell>
        </row>
        <row r="472">
          <cell r="A472" t="str">
            <v>A3257</v>
          </cell>
          <cell r="B472" t="str">
            <v>FRISKA NURAFRIANI</v>
          </cell>
          <cell r="C472">
            <v>45229</v>
          </cell>
        </row>
        <row r="473">
          <cell r="A473" t="str">
            <v>A3169</v>
          </cell>
          <cell r="B473" t="str">
            <v>MONITA JANUAR</v>
          </cell>
          <cell r="C473">
            <v>45241</v>
          </cell>
        </row>
        <row r="474">
          <cell r="A474" t="str">
            <v>A0036</v>
          </cell>
          <cell r="B474" t="str">
            <v>WENING INDAH LESTARI</v>
          </cell>
          <cell r="C474">
            <v>45231</v>
          </cell>
        </row>
        <row r="475">
          <cell r="A475" t="str">
            <v>A3218</v>
          </cell>
          <cell r="B475" t="str">
            <v>IRMA SEMBIRING</v>
          </cell>
          <cell r="C475">
            <v>45243</v>
          </cell>
        </row>
        <row r="476">
          <cell r="A476" t="str">
            <v>A3227</v>
          </cell>
          <cell r="B476" t="str">
            <v>AULIA TASYA AZZAHRA</v>
          </cell>
          <cell r="C476">
            <v>45232</v>
          </cell>
        </row>
        <row r="477">
          <cell r="A477" t="str">
            <v>A3258</v>
          </cell>
          <cell r="B477" t="str">
            <v>CLARA DEVI MAHARANI</v>
          </cell>
          <cell r="C477">
            <v>45237</v>
          </cell>
        </row>
        <row r="478">
          <cell r="A478" t="str">
            <v>A3259</v>
          </cell>
          <cell r="B478" t="str">
            <v>ALBERTUS CHRISTIAN ADE DARMAWAN</v>
          </cell>
          <cell r="C478">
            <v>45231</v>
          </cell>
        </row>
        <row r="479">
          <cell r="A479" t="str">
            <v>A3292</v>
          </cell>
          <cell r="B479" t="str">
            <v>HETTINORA SIMBOLON</v>
          </cell>
          <cell r="C479">
            <v>45240</v>
          </cell>
        </row>
        <row r="480">
          <cell r="A480" t="str">
            <v>A3404</v>
          </cell>
          <cell r="B480" t="str">
            <v>AYU SUKMAWATI</v>
          </cell>
          <cell r="C480">
            <v>45240</v>
          </cell>
        </row>
        <row r="481">
          <cell r="A481" t="str">
            <v>A3408</v>
          </cell>
          <cell r="B481" t="str">
            <v>AGISTA WIGI NUROINI</v>
          </cell>
          <cell r="C481">
            <v>45241</v>
          </cell>
        </row>
        <row r="482">
          <cell r="A482" t="str">
            <v>A3407</v>
          </cell>
          <cell r="B482" t="str">
            <v>AGI MULYANA SAKI</v>
          </cell>
          <cell r="C482">
            <v>45243</v>
          </cell>
        </row>
        <row r="483">
          <cell r="A483" t="str">
            <v>A2752</v>
          </cell>
          <cell r="B483" t="str">
            <v>OKAMAISYA SUGIYANTO</v>
          </cell>
          <cell r="C483">
            <v>45241</v>
          </cell>
        </row>
        <row r="484">
          <cell r="A484" t="str">
            <v>A3229</v>
          </cell>
          <cell r="B484" t="str">
            <v>NAUFAL NUR FAJARI</v>
          </cell>
          <cell r="C484">
            <v>45245</v>
          </cell>
        </row>
        <row r="485">
          <cell r="A485" t="str">
            <v>A3260</v>
          </cell>
          <cell r="B485" t="str">
            <v>UKHTIA MUMTAZA ULYA</v>
          </cell>
          <cell r="C485">
            <v>45246</v>
          </cell>
        </row>
        <row r="486">
          <cell r="A486" t="str">
            <v>A3273</v>
          </cell>
          <cell r="B486" t="str">
            <v>BINTANG MUTIARAJATI</v>
          </cell>
          <cell r="C486">
            <v>45246</v>
          </cell>
        </row>
        <row r="487">
          <cell r="A487" t="str">
            <v>A3276</v>
          </cell>
          <cell r="B487" t="str">
            <v>SITI LATHIFAH</v>
          </cell>
          <cell r="C487">
            <v>45246</v>
          </cell>
        </row>
        <row r="488">
          <cell r="A488" t="str">
            <v>A3277</v>
          </cell>
          <cell r="B488" t="str">
            <v>WAHYUNI ZEFANNYA B SITANGGANG</v>
          </cell>
          <cell r="C488">
            <v>45261</v>
          </cell>
        </row>
        <row r="489">
          <cell r="A489" t="str">
            <v>A3291</v>
          </cell>
          <cell r="B489" t="str">
            <v>FARADILLA EKA AMANDA</v>
          </cell>
          <cell r="C489">
            <v>45248</v>
          </cell>
        </row>
        <row r="490">
          <cell r="A490" t="str">
            <v>A3296</v>
          </cell>
          <cell r="B490" t="str">
            <v>OLIVIA ARUM WARDANI</v>
          </cell>
          <cell r="C490">
            <v>45258</v>
          </cell>
        </row>
        <row r="491">
          <cell r="A491" t="str">
            <v>A3301</v>
          </cell>
          <cell r="B491" t="str">
            <v>MARIA SHINTA</v>
          </cell>
          <cell r="C491">
            <v>45258</v>
          </cell>
        </row>
        <row r="492">
          <cell r="A492" t="str">
            <v>A3321</v>
          </cell>
          <cell r="B492" t="str">
            <v>DESTI RAHMAWATI</v>
          </cell>
          <cell r="C492">
            <v>45258</v>
          </cell>
        </row>
        <row r="493">
          <cell r="A493" t="str">
            <v>A3353</v>
          </cell>
          <cell r="B493" t="str">
            <v>GARUDA PAMUNGKAS</v>
          </cell>
          <cell r="C493">
            <v>45262</v>
          </cell>
        </row>
        <row r="494">
          <cell r="A494" t="str">
            <v>A3357</v>
          </cell>
          <cell r="B494" t="str">
            <v>LILIS SALAS WATI</v>
          </cell>
          <cell r="C494">
            <v>45261</v>
          </cell>
        </row>
        <row r="495">
          <cell r="A495" t="str">
            <v>A3364</v>
          </cell>
          <cell r="B495" t="str">
            <v>OKTA SAYEKTI</v>
          </cell>
          <cell r="C495">
            <v>45261</v>
          </cell>
        </row>
        <row r="496">
          <cell r="A496" t="str">
            <v>A3365</v>
          </cell>
          <cell r="B496" t="str">
            <v>NOVIA WIDYA</v>
          </cell>
          <cell r="C496">
            <v>45261</v>
          </cell>
        </row>
        <row r="497">
          <cell r="A497" t="str">
            <v>A3403</v>
          </cell>
          <cell r="B497" t="str">
            <v>PINKAN NDARU DEWANTARI</v>
          </cell>
          <cell r="C497">
            <v>45281</v>
          </cell>
        </row>
        <row r="498">
          <cell r="A498" t="str">
            <v>A3406</v>
          </cell>
          <cell r="B498" t="str">
            <v>SEPTI MUNTE</v>
          </cell>
          <cell r="C498">
            <v>45261</v>
          </cell>
        </row>
        <row r="499">
          <cell r="A499" t="str">
            <v>A3268</v>
          </cell>
          <cell r="B499" t="str">
            <v>ALDINO HERTANTO DAMARJATI</v>
          </cell>
          <cell r="C499">
            <v>0</v>
          </cell>
        </row>
        <row r="500">
          <cell r="A500" t="str">
            <v>A3354</v>
          </cell>
          <cell r="B500" t="str">
            <v>AHMAD MUSTOFA</v>
          </cell>
          <cell r="C500">
            <v>45261</v>
          </cell>
        </row>
        <row r="501">
          <cell r="A501" t="str">
            <v>A3358</v>
          </cell>
          <cell r="B501" t="str">
            <v>NOVIA PUTRIANA KUSUMAWATI</v>
          </cell>
          <cell r="C501">
            <v>45276</v>
          </cell>
        </row>
        <row r="502">
          <cell r="A502" t="str">
            <v>A3293</v>
          </cell>
          <cell r="B502" t="str">
            <v>WACHID AJI PANGESTU</v>
          </cell>
          <cell r="C502">
            <v>45261</v>
          </cell>
        </row>
        <row r="503">
          <cell r="A503" t="str">
            <v>A3352</v>
          </cell>
          <cell r="B503" t="str">
            <v>RENI DWI SUSANTI</v>
          </cell>
          <cell r="C503">
            <v>45262</v>
          </cell>
        </row>
        <row r="504">
          <cell r="A504" t="str">
            <v>A3451</v>
          </cell>
          <cell r="B504" t="str">
            <v>MARCELLINA PUTRI</v>
          </cell>
          <cell r="C504">
            <v>45265</v>
          </cell>
        </row>
        <row r="505">
          <cell r="A505" t="str">
            <v>A3454</v>
          </cell>
          <cell r="B505" t="str">
            <v>MARIA DEWI SEKARINGTYAS</v>
          </cell>
          <cell r="C505">
            <v>45292</v>
          </cell>
        </row>
        <row r="506">
          <cell r="A506" t="str">
            <v>A3455</v>
          </cell>
          <cell r="B506" t="str">
            <v>LELY EFRIYANTI</v>
          </cell>
          <cell r="C506">
            <v>45265</v>
          </cell>
        </row>
        <row r="507">
          <cell r="A507" t="str">
            <v>A3456</v>
          </cell>
          <cell r="B507" t="str">
            <v>FEBY KURNIA</v>
          </cell>
          <cell r="C507">
            <v>45269</v>
          </cell>
        </row>
        <row r="508">
          <cell r="A508" t="str">
            <v>A3474</v>
          </cell>
          <cell r="B508" t="str">
            <v>IRMA TRIANA</v>
          </cell>
          <cell r="C508">
            <v>45261</v>
          </cell>
        </row>
        <row r="509">
          <cell r="A509" t="str">
            <v>A3476</v>
          </cell>
          <cell r="B509" t="str">
            <v>PRILLA IMADIANA FAJRIN</v>
          </cell>
          <cell r="C509">
            <v>45296</v>
          </cell>
        </row>
        <row r="510">
          <cell r="A510" t="str">
            <v>A3481</v>
          </cell>
          <cell r="B510" t="str">
            <v>M DZAKY EDDYANDRA</v>
          </cell>
          <cell r="C510">
            <v>45293</v>
          </cell>
        </row>
        <row r="511">
          <cell r="A511" t="str">
            <v>A3480</v>
          </cell>
          <cell r="B511" t="str">
            <v>JUAN RAFAEL NAZARETH</v>
          </cell>
          <cell r="C511">
            <v>45306</v>
          </cell>
        </row>
        <row r="512">
          <cell r="A512" t="str">
            <v>A3458</v>
          </cell>
          <cell r="B512" t="str">
            <v>IMRA NINGSIH</v>
          </cell>
          <cell r="C512">
            <v>45303</v>
          </cell>
        </row>
        <row r="513">
          <cell r="A513" t="str">
            <v>A3475</v>
          </cell>
          <cell r="B513" t="str">
            <v>SEPTIANA DWI LESTARI PURBANINGRUM</v>
          </cell>
          <cell r="C513">
            <v>45308</v>
          </cell>
        </row>
        <row r="514">
          <cell r="A514" t="str">
            <v>A3597</v>
          </cell>
          <cell r="B514" t="str">
            <v>WINDI AYUNI SIJABAT</v>
          </cell>
          <cell r="C514">
            <v>45307</v>
          </cell>
        </row>
        <row r="515">
          <cell r="A515" t="str">
            <v>A3599</v>
          </cell>
          <cell r="B515" t="str">
            <v>HANIFAH RAHMADHANI</v>
          </cell>
          <cell r="C515">
            <v>45307</v>
          </cell>
        </row>
        <row r="516">
          <cell r="A516" t="str">
            <v>A3601</v>
          </cell>
          <cell r="B516" t="str">
            <v>VIRGINIA LORENSA NUGRAHA</v>
          </cell>
          <cell r="C516">
            <v>45307</v>
          </cell>
        </row>
        <row r="517">
          <cell r="A517" t="str">
            <v>A3545</v>
          </cell>
          <cell r="B517" t="str">
            <v>NINIK RIZQI ZUNARISMA</v>
          </cell>
          <cell r="C517">
            <v>45322</v>
          </cell>
        </row>
        <row r="518">
          <cell r="A518" t="str">
            <v>A3453</v>
          </cell>
          <cell r="B518" t="str">
            <v>MUHAMMAD AZWAR</v>
          </cell>
          <cell r="C518">
            <v>45318</v>
          </cell>
        </row>
        <row r="519">
          <cell r="A519" t="str">
            <v>A3553</v>
          </cell>
          <cell r="B519" t="str">
            <v>NATASHYA SULEMAN</v>
          </cell>
          <cell r="C519">
            <v>45316</v>
          </cell>
        </row>
        <row r="520">
          <cell r="A520" t="str">
            <v>A3547</v>
          </cell>
          <cell r="B520" t="str">
            <v>SHERAVINA NADANTI</v>
          </cell>
          <cell r="C520">
            <v>45322</v>
          </cell>
        </row>
        <row r="521">
          <cell r="A521" t="str">
            <v>A3479</v>
          </cell>
          <cell r="B521" t="str">
            <v>VASSYA DIAN</v>
          </cell>
          <cell r="C521">
            <v>45320</v>
          </cell>
        </row>
        <row r="522">
          <cell r="A522" t="str">
            <v>A3622</v>
          </cell>
          <cell r="B522" t="str">
            <v>RAVELLINA NAIA SAFITRI</v>
          </cell>
          <cell r="C522">
            <v>45322</v>
          </cell>
        </row>
        <row r="523">
          <cell r="A523" t="str">
            <v>A0271</v>
          </cell>
          <cell r="B523" t="str">
            <v>SILVI DILLA WAHYUNA</v>
          </cell>
          <cell r="C523">
            <v>45328</v>
          </cell>
        </row>
        <row r="524">
          <cell r="A524" t="str">
            <v>A3448</v>
          </cell>
          <cell r="B524" t="str">
            <v>RIZKY ARMI AGUSTIN</v>
          </cell>
          <cell r="C524">
            <v>45328</v>
          </cell>
        </row>
        <row r="525">
          <cell r="A525" t="str">
            <v>A3550</v>
          </cell>
          <cell r="B525" t="str">
            <v>EFRIALDI AL AZIZ</v>
          </cell>
          <cell r="C525">
            <v>45323</v>
          </cell>
        </row>
        <row r="526">
          <cell r="A526" t="str">
            <v>A3603</v>
          </cell>
          <cell r="B526" t="str">
            <v>MONGMONG MATANARI</v>
          </cell>
          <cell r="C526">
            <v>45323</v>
          </cell>
        </row>
        <row r="527">
          <cell r="A527" t="str">
            <v>A3604</v>
          </cell>
          <cell r="B527" t="str">
            <v>ESTER GULTOM</v>
          </cell>
          <cell r="C527">
            <v>45323</v>
          </cell>
        </row>
        <row r="528">
          <cell r="A528" t="str">
            <v>A3618</v>
          </cell>
          <cell r="B528" t="str">
            <v>APRILINA MATILDA LIKO</v>
          </cell>
          <cell r="C528">
            <v>45323</v>
          </cell>
        </row>
        <row r="529">
          <cell r="A529" t="str">
            <v>A3710</v>
          </cell>
          <cell r="B529" t="str">
            <v>M. FAHMI ILHAM SEPTIANANDA</v>
          </cell>
          <cell r="C529">
            <v>45323</v>
          </cell>
        </row>
        <row r="530">
          <cell r="A530" t="str">
            <v>A3617</v>
          </cell>
          <cell r="B530" t="str">
            <v>EKA RETNO SARI</v>
          </cell>
          <cell r="C530">
            <v>45327</v>
          </cell>
        </row>
        <row r="531">
          <cell r="A531" t="str">
            <v>A3621</v>
          </cell>
          <cell r="B531" t="str">
            <v>ENDANG YORY YANTI HUTABALIAN</v>
          </cell>
          <cell r="C531">
            <v>45327</v>
          </cell>
        </row>
        <row r="532">
          <cell r="A532" t="str">
            <v>A3728</v>
          </cell>
          <cell r="B532" t="str">
            <v>MUHAMMAD ARDIAN SETYO KUSUMO</v>
          </cell>
          <cell r="C532">
            <v>45327</v>
          </cell>
        </row>
        <row r="533">
          <cell r="A533" t="str">
            <v>A3614</v>
          </cell>
          <cell r="B533" t="str">
            <v>SALFA HASNA</v>
          </cell>
          <cell r="C533">
            <v>45329</v>
          </cell>
        </row>
        <row r="534">
          <cell r="A534" t="str">
            <v>A3534</v>
          </cell>
          <cell r="B534" t="str">
            <v>RIZNA NOVALINDA WARDANA</v>
          </cell>
          <cell r="C534">
            <v>45341</v>
          </cell>
        </row>
        <row r="535">
          <cell r="A535" t="str">
            <v>A3726</v>
          </cell>
          <cell r="B535" t="str">
            <v>SYARIAH WAHYU UTAMI</v>
          </cell>
          <cell r="C535">
            <v>45323</v>
          </cell>
        </row>
        <row r="536">
          <cell r="A536" t="str">
            <v>A3540</v>
          </cell>
          <cell r="B536" t="str">
            <v>PRASOJO NGESTI WIBOWO</v>
          </cell>
          <cell r="C536">
            <v>45328</v>
          </cell>
        </row>
        <row r="537">
          <cell r="A537" t="str">
            <v>A3533</v>
          </cell>
          <cell r="B537" t="str">
            <v>RIFKA NUR ANNISA</v>
          </cell>
          <cell r="C537">
            <v>45323</v>
          </cell>
        </row>
        <row r="538">
          <cell r="A538" t="str">
            <v>A0747</v>
          </cell>
          <cell r="B538" t="str">
            <v>IRMA SUSANTI</v>
          </cell>
          <cell r="C538">
            <v>45334</v>
          </cell>
        </row>
        <row r="539">
          <cell r="A539" t="str">
            <v>A3711</v>
          </cell>
          <cell r="B539" t="str">
            <v>STEPHANUS DEKSA LEKSONO</v>
          </cell>
          <cell r="C539">
            <v>45323</v>
          </cell>
        </row>
        <row r="540">
          <cell r="A540" t="str">
            <v>A3721</v>
          </cell>
          <cell r="B540" t="str">
            <v>ABYAN BARI BHRAMANTA</v>
          </cell>
          <cell r="C540">
            <v>45338</v>
          </cell>
        </row>
        <row r="541">
          <cell r="A541" t="str">
            <v>A3664</v>
          </cell>
          <cell r="B541" t="str">
            <v>VIONA AMBARITA</v>
          </cell>
          <cell r="C541">
            <v>45341</v>
          </cell>
        </row>
        <row r="542">
          <cell r="A542" t="str">
            <v>A3723</v>
          </cell>
          <cell r="B542" t="str">
            <v>MARIA REINILDIS LOE</v>
          </cell>
          <cell r="C542">
            <v>45338</v>
          </cell>
        </row>
        <row r="543">
          <cell r="A543" t="str">
            <v>A3823</v>
          </cell>
          <cell r="B543" t="str">
            <v>AYU ENJELINA SITOMPUL</v>
          </cell>
          <cell r="C543">
            <v>45345</v>
          </cell>
        </row>
        <row r="544">
          <cell r="A544" t="str">
            <v>A3833</v>
          </cell>
          <cell r="B544" t="str">
            <v>MUHAMMAD SUBHAN</v>
          </cell>
          <cell r="C544">
            <v>45349</v>
          </cell>
        </row>
        <row r="545">
          <cell r="A545" t="str">
            <v>A3572</v>
          </cell>
          <cell r="B545" t="str">
            <v>VALDA SARI</v>
          </cell>
          <cell r="C545">
            <v>45352</v>
          </cell>
        </row>
        <row r="546">
          <cell r="A546" t="str">
            <v>A3620</v>
          </cell>
          <cell r="B546" t="str">
            <v>ANASTASIA PRAMESWARI WIDYASTUTI</v>
          </cell>
          <cell r="C546">
            <v>45352</v>
          </cell>
        </row>
        <row r="547">
          <cell r="A547" t="str">
            <v>A3743</v>
          </cell>
          <cell r="B547" t="str">
            <v>PUTRI RAMADHANI</v>
          </cell>
          <cell r="C547">
            <v>45352</v>
          </cell>
        </row>
        <row r="548">
          <cell r="A548" t="str">
            <v>A3745</v>
          </cell>
          <cell r="B548" t="str">
            <v>BIONIA PUTERI YASMIN</v>
          </cell>
          <cell r="C548">
            <v>45358</v>
          </cell>
        </row>
        <row r="549">
          <cell r="A549" t="str">
            <v>A3752</v>
          </cell>
          <cell r="B549" t="str">
            <v>MEYTA ANDIRA</v>
          </cell>
          <cell r="C549">
            <v>45352</v>
          </cell>
        </row>
        <row r="550">
          <cell r="A550" t="str">
            <v>A3754</v>
          </cell>
          <cell r="B550" t="str">
            <v>FIRDA NUR KARIMA</v>
          </cell>
          <cell r="C550">
            <v>45357</v>
          </cell>
        </row>
        <row r="551">
          <cell r="A551" t="str">
            <v>A3757</v>
          </cell>
          <cell r="B551" t="str">
            <v>HOSIANA KRISMA WIJAYANTI</v>
          </cell>
          <cell r="C551">
            <v>45356</v>
          </cell>
        </row>
        <row r="552">
          <cell r="A552" t="str">
            <v>A3822</v>
          </cell>
          <cell r="B552" t="str">
            <v>EDITA PUSPITA</v>
          </cell>
          <cell r="C552">
            <v>0</v>
          </cell>
        </row>
        <row r="553">
          <cell r="A553">
            <v>90355</v>
          </cell>
          <cell r="B553" t="str">
            <v>LANTIP GURETNO</v>
          </cell>
          <cell r="C553">
            <v>45357</v>
          </cell>
        </row>
        <row r="554">
          <cell r="A554" t="str">
            <v>A3598</v>
          </cell>
          <cell r="B554" t="str">
            <v>DEPRILANA EGO PRAKASA</v>
          </cell>
          <cell r="C554">
            <v>45383</v>
          </cell>
        </row>
        <row r="555">
          <cell r="A555" t="str">
            <v>A3761</v>
          </cell>
          <cell r="B555" t="str">
            <v>MUHAMMAD NURSYAHDAN</v>
          </cell>
          <cell r="C555">
            <v>0</v>
          </cell>
        </row>
        <row r="556">
          <cell r="A556" t="str">
            <v>A3763</v>
          </cell>
          <cell r="B556" t="str">
            <v>ANNURIL KHAKIM</v>
          </cell>
          <cell r="C556">
            <v>0</v>
          </cell>
        </row>
        <row r="557">
          <cell r="A557" t="str">
            <v>A3869</v>
          </cell>
          <cell r="B557" t="str">
            <v>MAGHFUR AL MUBAROK</v>
          </cell>
          <cell r="C557">
            <v>45384</v>
          </cell>
        </row>
        <row r="558">
          <cell r="A558" t="str">
            <v>A3872</v>
          </cell>
          <cell r="B558" t="str">
            <v>YOHANES MARIO IRVAN</v>
          </cell>
          <cell r="C558">
            <v>45384</v>
          </cell>
        </row>
        <row r="559">
          <cell r="A559" t="str">
            <v>A3877</v>
          </cell>
          <cell r="B559" t="str">
            <v>FELSA INKIRIWANG</v>
          </cell>
          <cell r="C559">
            <v>45383</v>
          </cell>
        </row>
        <row r="560">
          <cell r="A560" t="str">
            <v>A3826</v>
          </cell>
          <cell r="B560" t="str">
            <v>IRENE INTAN PRADISTA</v>
          </cell>
          <cell r="C560">
            <v>45383</v>
          </cell>
        </row>
        <row r="561">
          <cell r="A561" t="str">
            <v>A3902</v>
          </cell>
          <cell r="B561" t="str">
            <v>ANDREAS VALLIANT</v>
          </cell>
          <cell r="C561">
            <v>45383</v>
          </cell>
        </row>
        <row r="562">
          <cell r="A562" t="str">
            <v>A3906</v>
          </cell>
          <cell r="B562" t="str">
            <v>TARISA DEA PUSPITA</v>
          </cell>
          <cell r="C562">
            <v>45387</v>
          </cell>
        </row>
        <row r="563">
          <cell r="A563" t="str">
            <v>A3904</v>
          </cell>
          <cell r="B563" t="str">
            <v>AMRETA GAMA ARYADIPA</v>
          </cell>
          <cell r="C563">
            <v>0</v>
          </cell>
        </row>
        <row r="564">
          <cell r="A564" t="str">
            <v>A3840</v>
          </cell>
          <cell r="B564" t="str">
            <v>NATHANIA PUTRI</v>
          </cell>
          <cell r="C564">
            <v>45402</v>
          </cell>
        </row>
        <row r="565">
          <cell r="A565" t="str">
            <v>A3901</v>
          </cell>
          <cell r="B565" t="str">
            <v>ADETIA CHORISOLEKAH</v>
          </cell>
          <cell r="C565">
            <v>45398</v>
          </cell>
        </row>
        <row r="566">
          <cell r="A566" t="str">
            <v>A3898</v>
          </cell>
          <cell r="B566" t="str">
            <v>RIES CATUR FAYANTI</v>
          </cell>
          <cell r="C566">
            <v>0</v>
          </cell>
        </row>
        <row r="567">
          <cell r="A567" t="str">
            <v>A3903</v>
          </cell>
          <cell r="B567" t="str">
            <v>RIZKA NUR HIDAYATI</v>
          </cell>
          <cell r="C567">
            <v>0</v>
          </cell>
        </row>
        <row r="568">
          <cell r="A568" t="str">
            <v>A3905</v>
          </cell>
          <cell r="B568" t="str">
            <v>RISMAWATY</v>
          </cell>
          <cell r="C568">
            <v>45412</v>
          </cell>
        </row>
        <row r="569">
          <cell r="A569" t="str">
            <v>A3938</v>
          </cell>
          <cell r="B569" t="str">
            <v>WIWIK CAHYANI</v>
          </cell>
          <cell r="C569">
            <v>45407</v>
          </cell>
        </row>
        <row r="570">
          <cell r="A570" t="str">
            <v>A3935</v>
          </cell>
          <cell r="B570" t="str">
            <v>MARSEL HAMANDIKA</v>
          </cell>
          <cell r="C570">
            <v>45414</v>
          </cell>
        </row>
        <row r="571">
          <cell r="A571" t="str">
            <v>A3936</v>
          </cell>
          <cell r="B571" t="str">
            <v>YUSNIA AYUNI</v>
          </cell>
          <cell r="C571">
            <v>45414</v>
          </cell>
        </row>
        <row r="572">
          <cell r="A572" t="str">
            <v>A3937</v>
          </cell>
          <cell r="B572" t="str">
            <v>DIMAS RIZQI ARDIAN AKBAT</v>
          </cell>
          <cell r="C572">
            <v>45414</v>
          </cell>
        </row>
        <row r="573">
          <cell r="A573" t="str">
            <v>A3988</v>
          </cell>
          <cell r="B573" t="str">
            <v>RHANI SILVIA SIMAMORA</v>
          </cell>
          <cell r="C573">
            <v>45414</v>
          </cell>
        </row>
        <row r="574">
          <cell r="A574" t="str">
            <v>A3941</v>
          </cell>
          <cell r="B574" t="str">
            <v>RIZQI LANOVA</v>
          </cell>
          <cell r="C574">
            <v>45415</v>
          </cell>
        </row>
        <row r="575">
          <cell r="A575" t="str">
            <v>A3992</v>
          </cell>
          <cell r="B575" t="str">
            <v>SARWATUL KARIMAH</v>
          </cell>
          <cell r="C575">
            <v>45415</v>
          </cell>
        </row>
        <row r="576">
          <cell r="A576" t="str">
            <v>A3993</v>
          </cell>
          <cell r="B576" t="str">
            <v>ENDANG WIDURI</v>
          </cell>
          <cell r="C576">
            <v>45415</v>
          </cell>
        </row>
        <row r="577">
          <cell r="A577" t="str">
            <v>A3994</v>
          </cell>
          <cell r="B577" t="str">
            <v>ALIF BINTANG HASIHOLAN POHAN</v>
          </cell>
          <cell r="C577">
            <v>45419</v>
          </cell>
        </row>
        <row r="578">
          <cell r="A578" t="str">
            <v>A3785</v>
          </cell>
          <cell r="B578" t="str">
            <v>MUHAMMAD DAFA FEBRIANSYAH</v>
          </cell>
          <cell r="C578">
            <v>45418</v>
          </cell>
        </row>
        <row r="579">
          <cell r="A579" t="str">
            <v>A3990</v>
          </cell>
          <cell r="B579" t="str">
            <v>ANISYA RIYADI</v>
          </cell>
          <cell r="C579">
            <v>0</v>
          </cell>
        </row>
        <row r="580">
          <cell r="A580" t="str">
            <v>A3940</v>
          </cell>
          <cell r="B580" t="str">
            <v>SHEFIRA SITOHANG</v>
          </cell>
          <cell r="C580">
            <v>45426</v>
          </cell>
        </row>
        <row r="581">
          <cell r="A581" t="str">
            <v>A3899</v>
          </cell>
          <cell r="B581" t="str">
            <v>ZAHRA FATIHAH MIFTAHURRAHMAH</v>
          </cell>
          <cell r="C581">
            <v>45428</v>
          </cell>
        </row>
        <row r="582">
          <cell r="A582" t="str">
            <v>A4036</v>
          </cell>
          <cell r="B582" t="str">
            <v>DWIKA ELTANJUNG</v>
          </cell>
          <cell r="C582">
            <v>45461</v>
          </cell>
        </row>
        <row r="583">
          <cell r="A583" t="str">
            <v>A4037</v>
          </cell>
          <cell r="B583" t="str">
            <v>TOMING SINURAT</v>
          </cell>
          <cell r="C583">
            <v>45461</v>
          </cell>
        </row>
        <row r="584">
          <cell r="A584" t="str">
            <v>A4038</v>
          </cell>
          <cell r="B584" t="str">
            <v>YOLANDA SITORUS</v>
          </cell>
          <cell r="C584">
            <v>45461</v>
          </cell>
        </row>
        <row r="585">
          <cell r="A585" t="str">
            <v>A4039</v>
          </cell>
          <cell r="B585" t="str">
            <v>IBRAHIM FEBA NAUFALINDO</v>
          </cell>
          <cell r="C585">
            <v>45461</v>
          </cell>
        </row>
        <row r="586">
          <cell r="A586" t="str">
            <v>A4055</v>
          </cell>
          <cell r="B586" t="str">
            <v>WIDI YANTI</v>
          </cell>
          <cell r="C586">
            <v>45461</v>
          </cell>
        </row>
        <row r="587">
          <cell r="A587" t="str">
            <v>A4092</v>
          </cell>
          <cell r="B587" t="str">
            <v>ELISA CHRISTIANA</v>
          </cell>
          <cell r="C587">
            <v>45475</v>
          </cell>
        </row>
        <row r="588">
          <cell r="A588" t="str">
            <v>A4093</v>
          </cell>
          <cell r="B588" t="str">
            <v>EMA CAHAYA WISMA</v>
          </cell>
          <cell r="C588">
            <v>45477</v>
          </cell>
        </row>
        <row r="589">
          <cell r="A589" t="str">
            <v>A4094</v>
          </cell>
          <cell r="B589" t="str">
            <v>LUXITA CANDRA KUSUMA</v>
          </cell>
          <cell r="C589">
            <v>45481</v>
          </cell>
        </row>
        <row r="590">
          <cell r="A590" t="str">
            <v>A4095</v>
          </cell>
          <cell r="B590" t="str">
            <v>MARSHA SYAFA</v>
          </cell>
          <cell r="C590">
            <v>45479</v>
          </cell>
        </row>
        <row r="591">
          <cell r="A591" t="str">
            <v>A4096</v>
          </cell>
          <cell r="B591" t="str">
            <v>RIO SATRIA PAMUNGKAS</v>
          </cell>
          <cell r="C591">
            <v>45474</v>
          </cell>
        </row>
        <row r="592">
          <cell r="A592" t="str">
            <v>A4097</v>
          </cell>
          <cell r="B592" t="str">
            <v>SIGIT DWI SAPUTRA</v>
          </cell>
          <cell r="C592">
            <v>45474</v>
          </cell>
        </row>
        <row r="593">
          <cell r="A593" t="str">
            <v>A4148</v>
          </cell>
          <cell r="B593" t="str">
            <v>STANISLAV BRIAN</v>
          </cell>
          <cell r="C593">
            <v>45489</v>
          </cell>
        </row>
        <row r="594">
          <cell r="A594" t="str">
            <v>A4149</v>
          </cell>
          <cell r="B594" t="str">
            <v>ILYAS ROSYID</v>
          </cell>
          <cell r="C594">
            <v>45489</v>
          </cell>
        </row>
        <row r="595">
          <cell r="A595" t="str">
            <v>A4150</v>
          </cell>
          <cell r="B595" t="str">
            <v>FERDINANDUS KOTEN</v>
          </cell>
          <cell r="C595">
            <v>45489</v>
          </cell>
        </row>
        <row r="596">
          <cell r="A596" t="str">
            <v>A4151</v>
          </cell>
          <cell r="B596" t="str">
            <v>TRI UTARI</v>
          </cell>
          <cell r="C596">
            <v>45492</v>
          </cell>
        </row>
        <row r="597">
          <cell r="A597" t="str">
            <v>A4152</v>
          </cell>
          <cell r="B597" t="str">
            <v>KAMAL MAULANA RAMADHAN</v>
          </cell>
          <cell r="C597">
            <v>45489</v>
          </cell>
        </row>
        <row r="598">
          <cell r="A598" t="str">
            <v>A4153</v>
          </cell>
          <cell r="B598" t="str">
            <v>ZAKKIYAH WULANDARI NUGRAHA</v>
          </cell>
          <cell r="C598">
            <v>45489</v>
          </cell>
        </row>
        <row r="599">
          <cell r="A599" t="str">
            <v>A1459</v>
          </cell>
          <cell r="B599" t="str">
            <v>AGUNG NURSUFA IMADUDIN</v>
          </cell>
          <cell r="C599">
            <v>45489</v>
          </cell>
        </row>
        <row r="600">
          <cell r="A600" t="str">
            <v>A4178</v>
          </cell>
          <cell r="B600" t="str">
            <v>AMALIA YUANITA AINI</v>
          </cell>
          <cell r="C600">
            <v>45512</v>
          </cell>
        </row>
        <row r="601">
          <cell r="A601" t="str">
            <v>A3798</v>
          </cell>
          <cell r="B601" t="str">
            <v>BITHA PRABANINGTYAS</v>
          </cell>
          <cell r="C601">
            <v>45519</v>
          </cell>
        </row>
        <row r="602">
          <cell r="A602" t="str">
            <v>A4181</v>
          </cell>
          <cell r="B602" t="str">
            <v>RISA OKTAVIANI</v>
          </cell>
          <cell r="C602">
            <v>45520</v>
          </cell>
        </row>
        <row r="603">
          <cell r="A603" t="str">
            <v>A4182</v>
          </cell>
          <cell r="B603" t="str">
            <v>SAULINA PURBA</v>
          </cell>
          <cell r="C603">
            <v>45520</v>
          </cell>
        </row>
        <row r="604">
          <cell r="A604" t="str">
            <v>A4188</v>
          </cell>
          <cell r="B604" t="str">
            <v>NOVA SANDA</v>
          </cell>
          <cell r="C604">
            <v>45523</v>
          </cell>
        </row>
        <row r="605">
          <cell r="A605" t="str">
            <v>A4193</v>
          </cell>
          <cell r="B605" t="str">
            <v>MONJE ZERIKO SURBAKTI</v>
          </cell>
          <cell r="C605">
            <v>45520</v>
          </cell>
        </row>
        <row r="606">
          <cell r="A606" t="str">
            <v>A4194</v>
          </cell>
          <cell r="B606" t="str">
            <v>WISLY WISESA</v>
          </cell>
          <cell r="C606">
            <v>45525</v>
          </cell>
        </row>
        <row r="607">
          <cell r="A607" t="str">
            <v>A4215</v>
          </cell>
          <cell r="B607" t="str">
            <v>NADA HAMIDA</v>
          </cell>
          <cell r="C607">
            <v>45533</v>
          </cell>
        </row>
        <row r="608">
          <cell r="A608" t="str">
            <v>A4198</v>
          </cell>
          <cell r="B608" t="str">
            <v>INDAH SUBRINA BR SURBAKTI</v>
          </cell>
          <cell r="C608">
            <v>45523</v>
          </cell>
        </row>
        <row r="609">
          <cell r="A609">
            <v>90552</v>
          </cell>
          <cell r="B609" t="str">
            <v>Maria Rosaria Dewi Ratna Timur</v>
          </cell>
          <cell r="C609">
            <v>45520</v>
          </cell>
        </row>
        <row r="610">
          <cell r="A610" t="str">
            <v>A1185</v>
          </cell>
          <cell r="B610" t="str">
            <v>SAFA PRAYUDA</v>
          </cell>
          <cell r="C610">
            <v>45537</v>
          </cell>
        </row>
        <row r="611">
          <cell r="A611" t="str">
            <v>A2045</v>
          </cell>
          <cell r="B611" t="str">
            <v>DEVI OKTAVIANI</v>
          </cell>
          <cell r="C611">
            <v>45537</v>
          </cell>
        </row>
        <row r="612">
          <cell r="A612" t="str">
            <v>A2583</v>
          </cell>
          <cell r="B612" t="str">
            <v>DWI RATNA YADITARA</v>
          </cell>
          <cell r="C612">
            <v>45537</v>
          </cell>
        </row>
        <row r="613">
          <cell r="A613" t="str">
            <v>A2613</v>
          </cell>
          <cell r="B613" t="str">
            <v>DHEI KLAUDIYA</v>
          </cell>
          <cell r="C613">
            <v>45537</v>
          </cell>
        </row>
        <row r="614">
          <cell r="A614" t="str">
            <v>A2719</v>
          </cell>
          <cell r="B614" t="str">
            <v>DYAH AYU MIRA BELLA</v>
          </cell>
          <cell r="C614">
            <v>45538</v>
          </cell>
        </row>
        <row r="615">
          <cell r="A615" t="str">
            <v>A3007</v>
          </cell>
          <cell r="B615" t="str">
            <v>MELLINDA VERAWATI</v>
          </cell>
          <cell r="C615">
            <v>45537</v>
          </cell>
        </row>
        <row r="616">
          <cell r="A616" t="str">
            <v>A3011</v>
          </cell>
          <cell r="B616" t="str">
            <v>MOCHAMMAD ARVEL</v>
          </cell>
          <cell r="C616">
            <v>45538</v>
          </cell>
        </row>
        <row r="617">
          <cell r="A617" t="str">
            <v>A3380</v>
          </cell>
          <cell r="B617" t="str">
            <v>KRISNITA YULI YANI</v>
          </cell>
          <cell r="C617">
            <v>45538</v>
          </cell>
        </row>
        <row r="618">
          <cell r="A618" t="str">
            <v>A3558</v>
          </cell>
          <cell r="B618" t="str">
            <v>Andi Sofie Febrina Salshabila</v>
          </cell>
          <cell r="C618">
            <v>45538</v>
          </cell>
        </row>
        <row r="619">
          <cell r="A619" t="str">
            <v>A3953</v>
          </cell>
          <cell r="B619" t="str">
            <v>NIUS PANGGI</v>
          </cell>
          <cell r="C619">
            <v>45537</v>
          </cell>
        </row>
        <row r="620">
          <cell r="A620" t="str">
            <v>A4209</v>
          </cell>
          <cell r="B620" t="str">
            <v>ANTILTHA BAYU NUGRAHA</v>
          </cell>
          <cell r="C620">
            <v>45537</v>
          </cell>
        </row>
        <row r="621">
          <cell r="A621" t="str">
            <v>A4211</v>
          </cell>
          <cell r="B621" t="str">
            <v>EASTIN SIMBOLON</v>
          </cell>
          <cell r="C621">
            <v>45538</v>
          </cell>
        </row>
        <row r="622">
          <cell r="A622" t="str">
            <v>A4212</v>
          </cell>
          <cell r="B622" t="str">
            <v>ERMA WATI</v>
          </cell>
          <cell r="C622">
            <v>45537</v>
          </cell>
        </row>
        <row r="623">
          <cell r="A623" t="str">
            <v>A4214</v>
          </cell>
          <cell r="B623" t="str">
            <v>MUTIA ULFA</v>
          </cell>
          <cell r="C623">
            <v>45537</v>
          </cell>
        </row>
        <row r="624">
          <cell r="A624" t="str">
            <v>A4217</v>
          </cell>
          <cell r="B624" t="str">
            <v>ROFIYU ANGGRAINI</v>
          </cell>
          <cell r="C624">
            <v>45541</v>
          </cell>
        </row>
        <row r="625">
          <cell r="A625" t="str">
            <v>A4231</v>
          </cell>
          <cell r="B625" t="str">
            <v>WAHYU RHAMADONI</v>
          </cell>
          <cell r="C625">
            <v>45539</v>
          </cell>
        </row>
        <row r="626">
          <cell r="A626" t="str">
            <v>A2782</v>
          </cell>
          <cell r="B626" t="str">
            <v>ADRIAL RAMDHANI</v>
          </cell>
          <cell r="C626">
            <v>45552</v>
          </cell>
        </row>
        <row r="627">
          <cell r="A627" t="str">
            <v>A3999</v>
          </cell>
          <cell r="B627" t="str">
            <v>MIKHA MAMORU</v>
          </cell>
          <cell r="C627">
            <v>45552</v>
          </cell>
        </row>
        <row r="628">
          <cell r="A628" t="str">
            <v>A4232</v>
          </cell>
          <cell r="B628" t="str">
            <v>FARICA KARIN BUTSAINA</v>
          </cell>
          <cell r="C628">
            <v>45558</v>
          </cell>
        </row>
        <row r="629">
          <cell r="A629" t="str">
            <v>A4264</v>
          </cell>
          <cell r="B629" t="str">
            <v>MIA ANTIKA</v>
          </cell>
          <cell r="C629">
            <v>45553</v>
          </cell>
        </row>
        <row r="630">
          <cell r="A630" t="str">
            <v>A4265</v>
          </cell>
          <cell r="B630" t="str">
            <v>NILAM SARI</v>
          </cell>
          <cell r="C630">
            <v>45554</v>
          </cell>
        </row>
        <row r="631">
          <cell r="A631" t="str">
            <v>A4330</v>
          </cell>
          <cell r="B631" t="str">
            <v>MUHAMMAD ALDI RIZAL</v>
          </cell>
          <cell r="C631">
            <v>45568</v>
          </cell>
        </row>
        <row r="632">
          <cell r="A632" t="str">
            <v>A4329</v>
          </cell>
          <cell r="B632" t="str">
            <v>MARIA BASILIA WUNGA</v>
          </cell>
          <cell r="C632">
            <v>45581</v>
          </cell>
        </row>
        <row r="633">
          <cell r="A633" t="str">
            <v>A4331</v>
          </cell>
          <cell r="B633" t="str">
            <v>SATRIA SANDY QODLYZZAKA</v>
          </cell>
          <cell r="C633">
            <v>45583</v>
          </cell>
        </row>
        <row r="634">
          <cell r="A634" t="str">
            <v>A1650</v>
          </cell>
          <cell r="B634" t="str">
            <v>RISKA PUTRI ADELIA</v>
          </cell>
          <cell r="C634">
            <v>45604</v>
          </cell>
        </row>
        <row r="635">
          <cell r="A635" t="str">
            <v>A4413</v>
          </cell>
          <cell r="B635" t="str">
            <v>KUSTI ANA</v>
          </cell>
          <cell r="C635">
            <v>45614</v>
          </cell>
        </row>
        <row r="636">
          <cell r="A636" t="str">
            <v>A4414</v>
          </cell>
          <cell r="B636" t="str">
            <v>DHIEMAS PRIYAGUNG MANALU</v>
          </cell>
          <cell r="C636">
            <v>45625</v>
          </cell>
        </row>
        <row r="637">
          <cell r="A637" t="str">
            <v>A4415</v>
          </cell>
          <cell r="B637" t="str">
            <v>VENI RAHMAN</v>
          </cell>
          <cell r="C637">
            <v>45629</v>
          </cell>
        </row>
        <row r="638">
          <cell r="A638" t="str">
            <v>A4480</v>
          </cell>
          <cell r="B638" t="str">
            <v>MALINDA APRILIANI P</v>
          </cell>
          <cell r="C638">
            <v>45637</v>
          </cell>
        </row>
        <row r="639">
          <cell r="A639" t="str">
            <v>A4478</v>
          </cell>
          <cell r="B639" t="str">
            <v>DWI MUSTIKA WATI</v>
          </cell>
          <cell r="C639">
            <v>45638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Gammi"/>
      <sheetName val="Pra-gammi"/>
      <sheetName val="Summary 22"/>
      <sheetName val="Rekap 22"/>
      <sheetName val="Grade 23"/>
      <sheetName val="Bulan 22-23"/>
      <sheetName val="NEW MITRA"/>
      <sheetName val="Bulan 2024"/>
      <sheetName val="Summary 23"/>
      <sheetName val="Summary 24"/>
      <sheetName val="MITRA 22-23"/>
      <sheetName val="Summary"/>
      <sheetName val="Grade 24"/>
      <sheetName val="review"/>
      <sheetName val="Data jkt"/>
      <sheetName val="Sheet1"/>
      <sheetName val="mitra baru"/>
      <sheetName val="BT"/>
      <sheetName val="ME (2)"/>
      <sheetName val="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NPK</v>
          </cell>
          <cell r="B1" t="str">
            <v>NAMA</v>
          </cell>
          <cell r="C1" t="str">
            <v>JAN 2024 - P1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 t="str">
            <v>JAN 2024 - P2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FEB 2024 - P1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FEB 2024 - P2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 t="str">
            <v>MAR 2024 - P1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 t="str">
            <v>MAR 2024 - P2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 t="str">
            <v>APR 2024 - P1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 t="str">
            <v>APR 2024 - P2</v>
          </cell>
          <cell r="AT1">
            <v>0</v>
          </cell>
          <cell r="AU1">
            <v>0</v>
          </cell>
          <cell r="AV1">
            <v>0</v>
          </cell>
          <cell r="AW1">
            <v>0</v>
          </cell>
          <cell r="AX1">
            <v>0</v>
          </cell>
          <cell r="AY1" t="str">
            <v>MEI 2024 - P1</v>
          </cell>
          <cell r="AZ1">
            <v>0</v>
          </cell>
          <cell r="BA1">
            <v>0</v>
          </cell>
          <cell r="BB1">
            <v>0</v>
          </cell>
          <cell r="BC1">
            <v>0</v>
          </cell>
          <cell r="BD1">
            <v>0</v>
          </cell>
          <cell r="BE1" t="str">
            <v>MEI 2024 - P2</v>
          </cell>
          <cell r="BF1">
            <v>0</v>
          </cell>
          <cell r="BG1">
            <v>0</v>
          </cell>
          <cell r="BH1">
            <v>0</v>
          </cell>
          <cell r="BI1">
            <v>0</v>
          </cell>
          <cell r="BJ1">
            <v>0</v>
          </cell>
          <cell r="BK1" t="str">
            <v>JUNI 2024 - P1</v>
          </cell>
          <cell r="BL1">
            <v>0</v>
          </cell>
          <cell r="BM1">
            <v>0</v>
          </cell>
          <cell r="BN1">
            <v>0</v>
          </cell>
          <cell r="BO1">
            <v>0</v>
          </cell>
          <cell r="BP1">
            <v>0</v>
          </cell>
          <cell r="BQ1" t="str">
            <v>JUNI 2024 - P2</v>
          </cell>
          <cell r="BR1">
            <v>0</v>
          </cell>
          <cell r="BS1">
            <v>0</v>
          </cell>
          <cell r="BT1">
            <v>0</v>
          </cell>
          <cell r="BU1">
            <v>0</v>
          </cell>
          <cell r="BV1">
            <v>0</v>
          </cell>
        </row>
        <row r="2">
          <cell r="A2">
            <v>0</v>
          </cell>
          <cell r="B2">
            <v>0</v>
          </cell>
          <cell r="C2" t="str">
            <v>Slot</v>
          </cell>
          <cell r="D2" t="str">
            <v>Contact</v>
          </cell>
          <cell r="E2" t="str">
            <v>PTP</v>
          </cell>
          <cell r="F2" t="str">
            <v>KEPT</v>
          </cell>
          <cell r="G2" t="str">
            <v>KEPT/ Seat</v>
          </cell>
          <cell r="H2" t="str">
            <v>Grading</v>
          </cell>
          <cell r="I2" t="str">
            <v>Slot</v>
          </cell>
          <cell r="J2" t="str">
            <v>Contact</v>
          </cell>
          <cell r="K2" t="str">
            <v>PTP</v>
          </cell>
          <cell r="L2" t="str">
            <v>KEPT</v>
          </cell>
          <cell r="M2" t="str">
            <v>KEPT/ Seat</v>
          </cell>
          <cell r="N2" t="str">
            <v>Grading</v>
          </cell>
          <cell r="O2" t="str">
            <v>Slot</v>
          </cell>
          <cell r="P2" t="str">
            <v>Contact</v>
          </cell>
          <cell r="Q2" t="str">
            <v>PTP</v>
          </cell>
          <cell r="R2" t="str">
            <v>KEPT</v>
          </cell>
          <cell r="S2" t="str">
            <v>KEPT/ Seat</v>
          </cell>
          <cell r="T2" t="str">
            <v>Grading</v>
          </cell>
          <cell r="U2" t="str">
            <v>Slot</v>
          </cell>
          <cell r="V2" t="str">
            <v>Contact</v>
          </cell>
          <cell r="W2" t="str">
            <v>PTP</v>
          </cell>
          <cell r="X2" t="str">
            <v>KEPT</v>
          </cell>
          <cell r="Y2" t="str">
            <v>KEPT/ Seat</v>
          </cell>
          <cell r="Z2" t="str">
            <v>Grading</v>
          </cell>
          <cell r="AA2" t="str">
            <v>Slot</v>
          </cell>
          <cell r="AB2" t="str">
            <v>Contact</v>
          </cell>
          <cell r="AC2" t="str">
            <v>PTP</v>
          </cell>
          <cell r="AD2" t="str">
            <v>KEPT</v>
          </cell>
          <cell r="AE2" t="str">
            <v>KEPT/ Seat</v>
          </cell>
          <cell r="AF2" t="str">
            <v>Grading</v>
          </cell>
          <cell r="AG2" t="str">
            <v>Slot</v>
          </cell>
          <cell r="AH2" t="str">
            <v>Contact</v>
          </cell>
          <cell r="AI2" t="str">
            <v>PTP</v>
          </cell>
          <cell r="AJ2" t="str">
            <v>KEPT</v>
          </cell>
          <cell r="AK2" t="str">
            <v>KEPT/ Seat</v>
          </cell>
          <cell r="AL2" t="str">
            <v>Grading</v>
          </cell>
          <cell r="AM2" t="str">
            <v>Slot</v>
          </cell>
          <cell r="AN2" t="str">
            <v>Contact</v>
          </cell>
          <cell r="AO2" t="str">
            <v>PTP</v>
          </cell>
          <cell r="AP2" t="str">
            <v>KEPT</v>
          </cell>
          <cell r="AQ2" t="str">
            <v>KEPT/ Seat</v>
          </cell>
          <cell r="AR2" t="str">
            <v>Grading</v>
          </cell>
          <cell r="AS2" t="str">
            <v>Slot</v>
          </cell>
          <cell r="AT2" t="str">
            <v>Contact</v>
          </cell>
          <cell r="AU2" t="str">
            <v>PTP</v>
          </cell>
          <cell r="AV2" t="str">
            <v>KEPT</v>
          </cell>
          <cell r="AW2" t="str">
            <v>KEPT/ Seat</v>
          </cell>
          <cell r="AX2" t="str">
            <v>Grading</v>
          </cell>
          <cell r="AY2" t="str">
            <v>Slot</v>
          </cell>
          <cell r="AZ2" t="str">
            <v>Contact</v>
          </cell>
          <cell r="BA2" t="str">
            <v>PTP</v>
          </cell>
          <cell r="BB2" t="str">
            <v>KEPT</v>
          </cell>
          <cell r="BC2" t="str">
            <v>KEPT/ Seat</v>
          </cell>
          <cell r="BD2" t="str">
            <v>Grading</v>
          </cell>
          <cell r="BE2" t="str">
            <v>Slot</v>
          </cell>
          <cell r="BF2" t="str">
            <v>Contact</v>
          </cell>
          <cell r="BG2" t="str">
            <v>PTP</v>
          </cell>
          <cell r="BH2" t="str">
            <v>KEPT</v>
          </cell>
          <cell r="BI2" t="str">
            <v>KEPT/ Seat</v>
          </cell>
          <cell r="BJ2" t="str">
            <v>Grading</v>
          </cell>
          <cell r="BK2" t="str">
            <v>Slot</v>
          </cell>
          <cell r="BL2" t="str">
            <v>Contact</v>
          </cell>
          <cell r="BM2" t="str">
            <v>PTP</v>
          </cell>
          <cell r="BN2" t="str">
            <v>KEPT</v>
          </cell>
          <cell r="BO2" t="str">
            <v>KEPT/ Seat</v>
          </cell>
          <cell r="BP2" t="str">
            <v>Grading</v>
          </cell>
          <cell r="BQ2" t="str">
            <v>Slot</v>
          </cell>
          <cell r="BR2" t="str">
            <v>Contact</v>
          </cell>
          <cell r="BS2" t="str">
            <v>PTP</v>
          </cell>
          <cell r="BT2" t="str">
            <v>KEPT</v>
          </cell>
          <cell r="BU2" t="str">
            <v>KEPT/ Seat</v>
          </cell>
          <cell r="BV2" t="str">
            <v>Grading</v>
          </cell>
        </row>
        <row r="3">
          <cell r="A3">
            <v>90592</v>
          </cell>
          <cell r="B3" t="str">
            <v>Dini Shintia Putri</v>
          </cell>
          <cell r="C3">
            <v>21</v>
          </cell>
          <cell r="D3">
            <v>534</v>
          </cell>
          <cell r="E3">
            <v>345</v>
          </cell>
          <cell r="F3">
            <v>108</v>
          </cell>
          <cell r="G3">
            <v>5.1428571428571432</v>
          </cell>
          <cell r="H3" t="str">
            <v>Level 2</v>
          </cell>
          <cell r="I3">
            <v>23</v>
          </cell>
          <cell r="J3">
            <v>562</v>
          </cell>
          <cell r="K3">
            <v>374</v>
          </cell>
          <cell r="L3">
            <v>122</v>
          </cell>
          <cell r="M3">
            <v>5.3043478260869561</v>
          </cell>
          <cell r="N3" t="str">
            <v>Level 2</v>
          </cell>
          <cell r="O3">
            <v>18</v>
          </cell>
          <cell r="P3">
            <v>458</v>
          </cell>
          <cell r="Q3">
            <v>329</v>
          </cell>
          <cell r="R3">
            <v>98</v>
          </cell>
          <cell r="S3">
            <v>5.4444444444444446</v>
          </cell>
          <cell r="T3" t="str">
            <v>Level 2</v>
          </cell>
          <cell r="U3">
            <v>21</v>
          </cell>
          <cell r="V3">
            <v>523</v>
          </cell>
          <cell r="W3">
            <v>377</v>
          </cell>
          <cell r="X3">
            <v>110</v>
          </cell>
          <cell r="Y3">
            <v>5.2380952380952381</v>
          </cell>
          <cell r="Z3" t="str">
            <v>Level 2</v>
          </cell>
          <cell r="AA3">
            <v>20</v>
          </cell>
          <cell r="AB3">
            <v>501</v>
          </cell>
          <cell r="AC3">
            <v>335</v>
          </cell>
          <cell r="AD3">
            <v>91</v>
          </cell>
          <cell r="AE3">
            <v>4.55</v>
          </cell>
          <cell r="AF3" t="str">
            <v>Level 2</v>
          </cell>
          <cell r="AG3">
            <v>21</v>
          </cell>
          <cell r="AH3">
            <v>512</v>
          </cell>
          <cell r="AI3">
            <v>345</v>
          </cell>
          <cell r="AJ3">
            <v>106</v>
          </cell>
          <cell r="AK3">
            <v>5.0476190476190474</v>
          </cell>
          <cell r="AL3" t="str">
            <v>Level 2</v>
          </cell>
          <cell r="AM3">
            <v>15</v>
          </cell>
          <cell r="AN3">
            <v>438</v>
          </cell>
          <cell r="AO3">
            <v>292</v>
          </cell>
          <cell r="AP3">
            <v>84</v>
          </cell>
          <cell r="AQ3">
            <v>5.6</v>
          </cell>
          <cell r="AR3" t="str">
            <v>Level 2</v>
          </cell>
          <cell r="AS3">
            <v>23</v>
          </cell>
          <cell r="AT3">
            <v>499</v>
          </cell>
          <cell r="AU3">
            <v>339</v>
          </cell>
          <cell r="AV3">
            <v>109</v>
          </cell>
          <cell r="AW3">
            <v>4.7391304347826084</v>
          </cell>
          <cell r="AX3" t="str">
            <v>Level 2</v>
          </cell>
          <cell r="AY3">
            <v>20</v>
          </cell>
          <cell r="AZ3">
            <v>547</v>
          </cell>
          <cell r="BA3">
            <v>373</v>
          </cell>
          <cell r="BB3">
            <v>99</v>
          </cell>
          <cell r="BC3">
            <v>4.95</v>
          </cell>
          <cell r="BD3" t="str">
            <v>Level 2</v>
          </cell>
          <cell r="BE3">
            <v>23</v>
          </cell>
          <cell r="BF3">
            <v>556</v>
          </cell>
          <cell r="BG3">
            <v>350</v>
          </cell>
          <cell r="BH3">
            <v>87</v>
          </cell>
          <cell r="BI3">
            <v>3.7826086956521738</v>
          </cell>
          <cell r="BJ3" t="str">
            <v>Level 2</v>
          </cell>
          <cell r="BK3">
            <v>21</v>
          </cell>
          <cell r="BL3">
            <v>414</v>
          </cell>
          <cell r="BM3">
            <v>273</v>
          </cell>
          <cell r="BN3">
            <v>70</v>
          </cell>
          <cell r="BO3">
            <v>3.3333333333333335</v>
          </cell>
          <cell r="BP3" t="str">
            <v>Level 2</v>
          </cell>
          <cell r="BQ3">
            <v>18</v>
          </cell>
          <cell r="BR3">
            <v>391</v>
          </cell>
          <cell r="BS3">
            <v>248</v>
          </cell>
          <cell r="BT3">
            <v>72</v>
          </cell>
          <cell r="BU3">
            <v>4</v>
          </cell>
          <cell r="BV3" t="str">
            <v>Level 2</v>
          </cell>
        </row>
        <row r="4">
          <cell r="A4">
            <v>90638</v>
          </cell>
          <cell r="B4" t="str">
            <v>Zefanya Novita Wibisono</v>
          </cell>
          <cell r="C4">
            <v>8</v>
          </cell>
          <cell r="D4">
            <v>128</v>
          </cell>
          <cell r="E4">
            <v>89</v>
          </cell>
          <cell r="F4">
            <v>22</v>
          </cell>
          <cell r="G4">
            <v>2.75</v>
          </cell>
          <cell r="H4" t="str">
            <v>Level 2</v>
          </cell>
          <cell r="I4">
            <v>5</v>
          </cell>
          <cell r="J4">
            <v>70</v>
          </cell>
          <cell r="K4">
            <v>56</v>
          </cell>
          <cell r="L4">
            <v>23</v>
          </cell>
          <cell r="M4">
            <v>4.5999999999999996</v>
          </cell>
          <cell r="N4" t="str">
            <v>Level 2</v>
          </cell>
          <cell r="O4">
            <v>10</v>
          </cell>
          <cell r="P4">
            <v>187</v>
          </cell>
          <cell r="Q4">
            <v>135</v>
          </cell>
          <cell r="R4">
            <v>40</v>
          </cell>
          <cell r="S4">
            <v>4</v>
          </cell>
          <cell r="T4" t="str">
            <v>Level 2</v>
          </cell>
          <cell r="U4">
            <v>7</v>
          </cell>
          <cell r="V4">
            <v>120</v>
          </cell>
          <cell r="W4">
            <v>94</v>
          </cell>
          <cell r="X4">
            <v>29</v>
          </cell>
          <cell r="Y4">
            <v>4.1428571428571432</v>
          </cell>
          <cell r="Z4" t="str">
            <v>Level 2</v>
          </cell>
          <cell r="AA4">
            <v>16</v>
          </cell>
          <cell r="AB4">
            <v>309</v>
          </cell>
          <cell r="AC4">
            <v>215</v>
          </cell>
          <cell r="AD4">
            <v>63</v>
          </cell>
          <cell r="AE4">
            <v>3.9375</v>
          </cell>
          <cell r="AF4" t="str">
            <v>Level 2</v>
          </cell>
          <cell r="AG4">
            <v>19</v>
          </cell>
          <cell r="AH4">
            <v>326</v>
          </cell>
          <cell r="AI4">
            <v>250</v>
          </cell>
          <cell r="AJ4">
            <v>85</v>
          </cell>
          <cell r="AK4">
            <v>4.4736842105263159</v>
          </cell>
          <cell r="AL4" t="str">
            <v>Level 2</v>
          </cell>
          <cell r="AM4">
            <v>16</v>
          </cell>
          <cell r="AN4">
            <v>316</v>
          </cell>
          <cell r="AO4">
            <v>254</v>
          </cell>
          <cell r="AP4">
            <v>77</v>
          </cell>
          <cell r="AQ4">
            <v>4.8125</v>
          </cell>
          <cell r="AR4" t="str">
            <v>Level 2</v>
          </cell>
          <cell r="AS4">
            <v>18</v>
          </cell>
          <cell r="AT4">
            <v>348</v>
          </cell>
          <cell r="AU4">
            <v>259</v>
          </cell>
          <cell r="AV4">
            <v>84</v>
          </cell>
          <cell r="AW4">
            <v>4.666666666666667</v>
          </cell>
          <cell r="AX4" t="str">
            <v>Level 2</v>
          </cell>
          <cell r="AY4">
            <v>20</v>
          </cell>
          <cell r="AZ4">
            <v>389</v>
          </cell>
          <cell r="BA4">
            <v>298</v>
          </cell>
          <cell r="BB4">
            <v>61</v>
          </cell>
          <cell r="BC4">
            <v>3.05</v>
          </cell>
          <cell r="BD4" t="str">
            <v>Level 2</v>
          </cell>
          <cell r="BE4">
            <v>24</v>
          </cell>
          <cell r="BF4">
            <v>561</v>
          </cell>
          <cell r="BG4">
            <v>406</v>
          </cell>
          <cell r="BH4">
            <v>120</v>
          </cell>
          <cell r="BI4">
            <v>5</v>
          </cell>
          <cell r="BJ4" t="str">
            <v>Level 2</v>
          </cell>
          <cell r="BK4">
            <v>21</v>
          </cell>
          <cell r="BL4">
            <v>518</v>
          </cell>
          <cell r="BM4">
            <v>378</v>
          </cell>
          <cell r="BN4">
            <v>103</v>
          </cell>
          <cell r="BO4">
            <v>4.9047619047619051</v>
          </cell>
          <cell r="BP4" t="str">
            <v>Level 2</v>
          </cell>
          <cell r="BQ4">
            <v>19</v>
          </cell>
          <cell r="BR4">
            <v>364</v>
          </cell>
          <cell r="BS4">
            <v>274</v>
          </cell>
          <cell r="BT4">
            <v>92</v>
          </cell>
          <cell r="BU4">
            <v>4.8421052631578947</v>
          </cell>
          <cell r="BV4" t="str">
            <v>Level 2</v>
          </cell>
        </row>
        <row r="5">
          <cell r="A5">
            <v>90648</v>
          </cell>
          <cell r="B5" t="str">
            <v>Wahyu idhayati</v>
          </cell>
          <cell r="C5">
            <v>17</v>
          </cell>
          <cell r="D5">
            <v>356</v>
          </cell>
          <cell r="E5">
            <v>216</v>
          </cell>
          <cell r="F5">
            <v>61</v>
          </cell>
          <cell r="G5">
            <v>3.5882352941176472</v>
          </cell>
          <cell r="H5" t="str">
            <v>Level 2</v>
          </cell>
          <cell r="I5">
            <v>25</v>
          </cell>
          <cell r="J5">
            <v>545</v>
          </cell>
          <cell r="K5">
            <v>385</v>
          </cell>
          <cell r="L5">
            <v>125</v>
          </cell>
          <cell r="M5">
            <v>5</v>
          </cell>
          <cell r="N5" t="str">
            <v>Level 2</v>
          </cell>
          <cell r="O5">
            <v>18</v>
          </cell>
          <cell r="P5">
            <v>523</v>
          </cell>
          <cell r="Q5">
            <v>343</v>
          </cell>
          <cell r="R5">
            <v>94</v>
          </cell>
          <cell r="S5">
            <v>5.2222222222222223</v>
          </cell>
          <cell r="T5" t="str">
            <v>Level 2</v>
          </cell>
          <cell r="U5">
            <v>22</v>
          </cell>
          <cell r="V5">
            <v>551</v>
          </cell>
          <cell r="W5">
            <v>374</v>
          </cell>
          <cell r="X5">
            <v>121</v>
          </cell>
          <cell r="Y5">
            <v>5.5</v>
          </cell>
          <cell r="Z5" t="str">
            <v>Level 2</v>
          </cell>
          <cell r="AA5">
            <v>16</v>
          </cell>
          <cell r="AB5">
            <v>362</v>
          </cell>
          <cell r="AC5">
            <v>237</v>
          </cell>
          <cell r="AD5">
            <v>70</v>
          </cell>
          <cell r="AE5">
            <v>4.375</v>
          </cell>
          <cell r="AF5" t="str">
            <v>Level 2</v>
          </cell>
          <cell r="AG5">
            <v>18</v>
          </cell>
          <cell r="AH5">
            <v>344</v>
          </cell>
          <cell r="AI5">
            <v>235</v>
          </cell>
          <cell r="AJ5">
            <v>66</v>
          </cell>
          <cell r="AK5">
            <v>3.6666666666666665</v>
          </cell>
          <cell r="AL5" t="str">
            <v>Level 2</v>
          </cell>
          <cell r="AM5">
            <v>11</v>
          </cell>
          <cell r="AN5">
            <v>246</v>
          </cell>
          <cell r="AO5">
            <v>178</v>
          </cell>
          <cell r="AP5">
            <v>52</v>
          </cell>
          <cell r="AQ5">
            <v>4.7272727272727275</v>
          </cell>
          <cell r="AR5" t="str">
            <v>Level 2</v>
          </cell>
          <cell r="AS5">
            <v>18</v>
          </cell>
          <cell r="AT5">
            <v>424</v>
          </cell>
          <cell r="AU5">
            <v>310</v>
          </cell>
          <cell r="AV5">
            <v>108</v>
          </cell>
          <cell r="AW5">
            <v>6</v>
          </cell>
          <cell r="AX5" t="str">
            <v>Level 3</v>
          </cell>
          <cell r="AY5">
            <v>19</v>
          </cell>
          <cell r="AZ5">
            <v>436</v>
          </cell>
          <cell r="BA5">
            <v>281</v>
          </cell>
          <cell r="BB5">
            <v>79</v>
          </cell>
          <cell r="BC5">
            <v>4.1578947368421053</v>
          </cell>
          <cell r="BD5" t="str">
            <v>Level 2</v>
          </cell>
          <cell r="BE5">
            <v>17</v>
          </cell>
          <cell r="BF5">
            <v>393</v>
          </cell>
          <cell r="BG5">
            <v>266</v>
          </cell>
          <cell r="BH5">
            <v>87</v>
          </cell>
          <cell r="BI5">
            <v>5.117647058823529</v>
          </cell>
          <cell r="BJ5" t="str">
            <v>Level 2</v>
          </cell>
          <cell r="BK5">
            <v>22</v>
          </cell>
          <cell r="BL5">
            <v>438</v>
          </cell>
          <cell r="BM5">
            <v>299</v>
          </cell>
          <cell r="BN5">
            <v>82</v>
          </cell>
          <cell r="BO5">
            <v>3.7272727272727271</v>
          </cell>
          <cell r="BP5" t="str">
            <v>Level 2</v>
          </cell>
          <cell r="BQ5">
            <v>20</v>
          </cell>
          <cell r="BR5">
            <v>536</v>
          </cell>
          <cell r="BS5">
            <v>374</v>
          </cell>
          <cell r="BT5">
            <v>102</v>
          </cell>
          <cell r="BU5">
            <v>5.0999999999999996</v>
          </cell>
          <cell r="BV5" t="str">
            <v>Level 2</v>
          </cell>
        </row>
        <row r="6">
          <cell r="A6">
            <v>90653</v>
          </cell>
          <cell r="B6" t="str">
            <v>Weni Saputri</v>
          </cell>
          <cell r="C6">
            <v>22</v>
          </cell>
          <cell r="D6">
            <v>407</v>
          </cell>
          <cell r="E6">
            <v>313</v>
          </cell>
          <cell r="F6">
            <v>92</v>
          </cell>
          <cell r="G6">
            <v>4.1818181818181817</v>
          </cell>
          <cell r="H6" t="str">
            <v>Level 2</v>
          </cell>
          <cell r="I6">
            <v>26</v>
          </cell>
          <cell r="J6">
            <v>535</v>
          </cell>
          <cell r="K6">
            <v>409</v>
          </cell>
          <cell r="L6">
            <v>117</v>
          </cell>
          <cell r="M6">
            <v>4.5</v>
          </cell>
          <cell r="N6" t="str">
            <v>Level 2</v>
          </cell>
          <cell r="O6">
            <v>20</v>
          </cell>
          <cell r="P6">
            <v>526</v>
          </cell>
          <cell r="Q6">
            <v>342</v>
          </cell>
          <cell r="R6">
            <v>92</v>
          </cell>
          <cell r="S6">
            <v>4.5999999999999996</v>
          </cell>
          <cell r="T6" t="str">
            <v>Level 2</v>
          </cell>
          <cell r="U6">
            <v>22</v>
          </cell>
          <cell r="V6">
            <v>585</v>
          </cell>
          <cell r="W6">
            <v>372</v>
          </cell>
          <cell r="X6">
            <v>133</v>
          </cell>
          <cell r="Y6">
            <v>6.0454545454545459</v>
          </cell>
          <cell r="Z6" t="str">
            <v>Level 3</v>
          </cell>
          <cell r="AA6">
            <v>22</v>
          </cell>
          <cell r="AB6">
            <v>508</v>
          </cell>
          <cell r="AC6">
            <v>353</v>
          </cell>
          <cell r="AD6">
            <v>90</v>
          </cell>
          <cell r="AE6">
            <v>4.0909090909090908</v>
          </cell>
          <cell r="AF6" t="str">
            <v>Level 2</v>
          </cell>
          <cell r="AG6">
            <v>22</v>
          </cell>
          <cell r="AH6">
            <v>638</v>
          </cell>
          <cell r="AI6">
            <v>420</v>
          </cell>
          <cell r="AJ6">
            <v>129</v>
          </cell>
          <cell r="AK6">
            <v>5.8636363636363633</v>
          </cell>
          <cell r="AL6" t="str">
            <v>Level 2</v>
          </cell>
          <cell r="AM6">
            <v>15</v>
          </cell>
          <cell r="AN6">
            <v>498</v>
          </cell>
          <cell r="AO6">
            <v>323</v>
          </cell>
          <cell r="AP6">
            <v>93</v>
          </cell>
          <cell r="AQ6">
            <v>6.2</v>
          </cell>
          <cell r="AR6" t="str">
            <v>Level 3</v>
          </cell>
          <cell r="AS6">
            <v>24</v>
          </cell>
          <cell r="AT6">
            <v>545</v>
          </cell>
          <cell r="AU6">
            <v>352</v>
          </cell>
          <cell r="AV6">
            <v>128</v>
          </cell>
          <cell r="AW6">
            <v>5.333333333333333</v>
          </cell>
          <cell r="AX6" t="str">
            <v>Level 2</v>
          </cell>
          <cell r="AY6">
            <v>20</v>
          </cell>
          <cell r="AZ6">
            <v>511</v>
          </cell>
          <cell r="BA6">
            <v>355</v>
          </cell>
          <cell r="BB6">
            <v>95</v>
          </cell>
          <cell r="BC6">
            <v>4.75</v>
          </cell>
          <cell r="BD6" t="str">
            <v>Level 2</v>
          </cell>
          <cell r="BE6">
            <v>23</v>
          </cell>
          <cell r="BF6">
            <v>596</v>
          </cell>
          <cell r="BG6">
            <v>395</v>
          </cell>
          <cell r="BH6">
            <v>108</v>
          </cell>
          <cell r="BI6">
            <v>4.6956521739130439</v>
          </cell>
          <cell r="BJ6" t="str">
            <v>Level 2</v>
          </cell>
          <cell r="BK6">
            <v>22</v>
          </cell>
          <cell r="BL6">
            <v>470</v>
          </cell>
          <cell r="BM6">
            <v>274</v>
          </cell>
          <cell r="BN6">
            <v>68</v>
          </cell>
          <cell r="BO6">
            <v>3.0909090909090908</v>
          </cell>
          <cell r="BP6" t="str">
            <v>Level 2</v>
          </cell>
          <cell r="BQ6">
            <v>20</v>
          </cell>
          <cell r="BR6">
            <v>428</v>
          </cell>
          <cell r="BS6">
            <v>274</v>
          </cell>
          <cell r="BT6">
            <v>96</v>
          </cell>
          <cell r="BU6">
            <v>4.8</v>
          </cell>
          <cell r="BV6" t="str">
            <v>Level 2</v>
          </cell>
        </row>
        <row r="7">
          <cell r="A7">
            <v>90694</v>
          </cell>
          <cell r="B7" t="str">
            <v>Daus Devyana</v>
          </cell>
          <cell r="C7">
            <v>22</v>
          </cell>
          <cell r="D7">
            <v>548</v>
          </cell>
          <cell r="E7">
            <v>382</v>
          </cell>
          <cell r="F7">
            <v>83</v>
          </cell>
          <cell r="G7">
            <v>3.7727272727272729</v>
          </cell>
          <cell r="H7" t="str">
            <v>Level 2</v>
          </cell>
          <cell r="I7">
            <v>26</v>
          </cell>
          <cell r="J7">
            <v>633</v>
          </cell>
          <cell r="K7">
            <v>442</v>
          </cell>
          <cell r="L7">
            <v>127</v>
          </cell>
          <cell r="M7">
            <v>4.884615384615385</v>
          </cell>
          <cell r="N7" t="str">
            <v>Level 2</v>
          </cell>
          <cell r="O7">
            <v>20</v>
          </cell>
          <cell r="P7">
            <v>577</v>
          </cell>
          <cell r="Q7">
            <v>425</v>
          </cell>
          <cell r="R7">
            <v>107</v>
          </cell>
          <cell r="S7">
            <v>5.35</v>
          </cell>
          <cell r="T7" t="str">
            <v>Level 2</v>
          </cell>
          <cell r="U7">
            <v>22</v>
          </cell>
          <cell r="V7">
            <v>566</v>
          </cell>
          <cell r="W7">
            <v>433</v>
          </cell>
          <cell r="X7">
            <v>128</v>
          </cell>
          <cell r="Y7">
            <v>5.8181818181818183</v>
          </cell>
          <cell r="Z7" t="str">
            <v>Level 2</v>
          </cell>
          <cell r="AA7">
            <v>18</v>
          </cell>
          <cell r="AB7">
            <v>490</v>
          </cell>
          <cell r="AC7">
            <v>373</v>
          </cell>
          <cell r="AD7">
            <v>84</v>
          </cell>
          <cell r="AE7">
            <v>4.666666666666667</v>
          </cell>
          <cell r="AF7" t="str">
            <v>Level 2</v>
          </cell>
          <cell r="AG7">
            <v>11</v>
          </cell>
          <cell r="AH7">
            <v>254</v>
          </cell>
          <cell r="AI7">
            <v>188</v>
          </cell>
          <cell r="AJ7">
            <v>46</v>
          </cell>
          <cell r="AK7">
            <v>4.1818181818181817</v>
          </cell>
          <cell r="AL7" t="str">
            <v>Level 2</v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>
            <v>7</v>
          </cell>
          <cell r="BF7">
            <v>148</v>
          </cell>
          <cell r="BG7">
            <v>109</v>
          </cell>
          <cell r="BH7">
            <v>26</v>
          </cell>
          <cell r="BI7">
            <v>3.7142857142857144</v>
          </cell>
          <cell r="BJ7" t="str">
            <v>Level 2</v>
          </cell>
          <cell r="BK7">
            <v>22</v>
          </cell>
          <cell r="BL7">
            <v>507</v>
          </cell>
          <cell r="BM7">
            <v>319</v>
          </cell>
          <cell r="BN7">
            <v>84</v>
          </cell>
          <cell r="BO7">
            <v>3.8181818181818183</v>
          </cell>
          <cell r="BP7" t="str">
            <v>Level 2</v>
          </cell>
          <cell r="BQ7">
            <v>20</v>
          </cell>
          <cell r="BR7">
            <v>527</v>
          </cell>
          <cell r="BS7">
            <v>338</v>
          </cell>
          <cell r="BT7">
            <v>113</v>
          </cell>
          <cell r="BU7">
            <v>5.65</v>
          </cell>
          <cell r="BV7" t="str">
            <v>Level 2</v>
          </cell>
        </row>
        <row r="8">
          <cell r="A8">
            <v>92135</v>
          </cell>
          <cell r="B8" t="str">
            <v>Ernawati Nofia Rindiani</v>
          </cell>
          <cell r="C8">
            <v>9</v>
          </cell>
          <cell r="D8">
            <v>68</v>
          </cell>
          <cell r="E8">
            <v>35</v>
          </cell>
          <cell r="F8">
            <v>8</v>
          </cell>
          <cell r="G8">
            <v>0.88888888888888884</v>
          </cell>
          <cell r="H8" t="str">
            <v>Level 0</v>
          </cell>
          <cell r="I8">
            <v>20</v>
          </cell>
          <cell r="J8">
            <v>479</v>
          </cell>
          <cell r="K8">
            <v>310</v>
          </cell>
          <cell r="L8">
            <v>89</v>
          </cell>
          <cell r="M8">
            <v>4.45</v>
          </cell>
          <cell r="N8" t="str">
            <v>Level 2</v>
          </cell>
          <cell r="O8">
            <v>15</v>
          </cell>
          <cell r="P8">
            <v>333</v>
          </cell>
          <cell r="Q8">
            <v>216</v>
          </cell>
          <cell r="R8">
            <v>51</v>
          </cell>
          <cell r="S8">
            <v>3.4</v>
          </cell>
          <cell r="T8" t="str">
            <v>Level 2</v>
          </cell>
          <cell r="U8">
            <v>18</v>
          </cell>
          <cell r="V8">
            <v>417</v>
          </cell>
          <cell r="W8">
            <v>318</v>
          </cell>
          <cell r="X8">
            <v>88</v>
          </cell>
          <cell r="Y8">
            <v>4.8888888888888893</v>
          </cell>
          <cell r="Z8" t="str">
            <v>Level 2</v>
          </cell>
          <cell r="AA8">
            <v>18</v>
          </cell>
          <cell r="AB8">
            <v>435</v>
          </cell>
          <cell r="AC8">
            <v>311</v>
          </cell>
          <cell r="AD8">
            <v>76</v>
          </cell>
          <cell r="AE8">
            <v>4.2222222222222223</v>
          </cell>
          <cell r="AF8" t="str">
            <v>Level 2</v>
          </cell>
          <cell r="AG8">
            <v>15</v>
          </cell>
          <cell r="AH8">
            <v>351</v>
          </cell>
          <cell r="AI8">
            <v>234</v>
          </cell>
          <cell r="AJ8">
            <v>67</v>
          </cell>
          <cell r="AK8">
            <v>4.4666666666666668</v>
          </cell>
          <cell r="AL8" t="str">
            <v>Level 2</v>
          </cell>
          <cell r="AM8">
            <v>15</v>
          </cell>
          <cell r="AN8">
            <v>316</v>
          </cell>
          <cell r="AO8">
            <v>206</v>
          </cell>
          <cell r="AP8">
            <v>59</v>
          </cell>
          <cell r="AQ8">
            <v>3.9333333333333331</v>
          </cell>
          <cell r="AR8" t="str">
            <v>Level 2</v>
          </cell>
          <cell r="AS8">
            <v>21</v>
          </cell>
          <cell r="AT8">
            <v>600</v>
          </cell>
          <cell r="AU8">
            <v>391</v>
          </cell>
          <cell r="AV8">
            <v>108</v>
          </cell>
          <cell r="AW8">
            <v>5.1428571428571432</v>
          </cell>
          <cell r="AX8" t="str">
            <v>Level 2</v>
          </cell>
          <cell r="AY8">
            <v>5</v>
          </cell>
          <cell r="AZ8">
            <v>166</v>
          </cell>
          <cell r="BA8">
            <v>97</v>
          </cell>
          <cell r="BB8">
            <v>21</v>
          </cell>
          <cell r="BC8">
            <v>4.2</v>
          </cell>
          <cell r="BD8" t="str">
            <v>Level 2</v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>
            <v>4</v>
          </cell>
          <cell r="BL8">
            <v>87</v>
          </cell>
          <cell r="BM8">
            <v>55</v>
          </cell>
          <cell r="BN8">
            <v>10</v>
          </cell>
          <cell r="BO8">
            <v>2.5</v>
          </cell>
          <cell r="BP8" t="str">
            <v>Level 2</v>
          </cell>
          <cell r="BQ8">
            <v>17</v>
          </cell>
          <cell r="BR8">
            <v>394</v>
          </cell>
          <cell r="BS8">
            <v>256</v>
          </cell>
          <cell r="BT8">
            <v>82</v>
          </cell>
          <cell r="BU8">
            <v>4.8235294117647056</v>
          </cell>
          <cell r="BV8" t="str">
            <v>Level 2</v>
          </cell>
        </row>
        <row r="9">
          <cell r="A9">
            <v>92287</v>
          </cell>
          <cell r="B9" t="str">
            <v>Alyda Rizka Islamiyati</v>
          </cell>
          <cell r="C9">
            <v>15</v>
          </cell>
          <cell r="D9">
            <v>372</v>
          </cell>
          <cell r="E9">
            <v>269</v>
          </cell>
          <cell r="F9">
            <v>68</v>
          </cell>
          <cell r="G9">
            <v>4.5333333333333332</v>
          </cell>
          <cell r="H9" t="str">
            <v>Level 2</v>
          </cell>
          <cell r="I9">
            <v>16</v>
          </cell>
          <cell r="J9">
            <v>327</v>
          </cell>
          <cell r="K9">
            <v>234</v>
          </cell>
          <cell r="L9">
            <v>84</v>
          </cell>
          <cell r="M9">
            <v>5.25</v>
          </cell>
          <cell r="N9" t="str">
            <v>Level 2</v>
          </cell>
          <cell r="O9">
            <v>19</v>
          </cell>
          <cell r="P9">
            <v>488</v>
          </cell>
          <cell r="Q9">
            <v>336</v>
          </cell>
          <cell r="R9">
            <v>90</v>
          </cell>
          <cell r="S9">
            <v>4.7368421052631575</v>
          </cell>
          <cell r="T9" t="str">
            <v>Level 2</v>
          </cell>
          <cell r="U9">
            <v>16</v>
          </cell>
          <cell r="V9">
            <v>408</v>
          </cell>
          <cell r="W9">
            <v>294</v>
          </cell>
          <cell r="X9">
            <v>79</v>
          </cell>
          <cell r="Y9">
            <v>4.9375</v>
          </cell>
          <cell r="Z9" t="str">
            <v>Level 2</v>
          </cell>
          <cell r="AA9">
            <v>21</v>
          </cell>
          <cell r="AB9">
            <v>577</v>
          </cell>
          <cell r="AC9">
            <v>427</v>
          </cell>
          <cell r="AD9">
            <v>123</v>
          </cell>
          <cell r="AE9">
            <v>5.8571428571428568</v>
          </cell>
          <cell r="AF9" t="str">
            <v>Level 2</v>
          </cell>
          <cell r="AG9">
            <v>21</v>
          </cell>
          <cell r="AH9">
            <v>494</v>
          </cell>
          <cell r="AI9">
            <v>377</v>
          </cell>
          <cell r="AJ9">
            <v>117</v>
          </cell>
          <cell r="AK9">
            <v>5.5714285714285712</v>
          </cell>
          <cell r="AL9" t="str">
            <v>Level 2</v>
          </cell>
          <cell r="AM9">
            <v>12</v>
          </cell>
          <cell r="AN9">
            <v>271</v>
          </cell>
          <cell r="AO9">
            <v>183</v>
          </cell>
          <cell r="AP9">
            <v>62</v>
          </cell>
          <cell r="AQ9">
            <v>5.166666666666667</v>
          </cell>
          <cell r="AR9" t="str">
            <v>Level 2</v>
          </cell>
          <cell r="AS9">
            <v>22</v>
          </cell>
          <cell r="AT9">
            <v>545</v>
          </cell>
          <cell r="AU9">
            <v>385</v>
          </cell>
          <cell r="AV9">
            <v>119</v>
          </cell>
          <cell r="AW9">
            <v>5.4090909090909092</v>
          </cell>
          <cell r="AX9" t="str">
            <v>Level 2</v>
          </cell>
          <cell r="AY9">
            <v>19</v>
          </cell>
          <cell r="AZ9">
            <v>542</v>
          </cell>
          <cell r="BA9">
            <v>328</v>
          </cell>
          <cell r="BB9">
            <v>90</v>
          </cell>
          <cell r="BC9">
            <v>4.7368421052631575</v>
          </cell>
          <cell r="BD9" t="str">
            <v>Level 2</v>
          </cell>
          <cell r="BE9">
            <v>24</v>
          </cell>
          <cell r="BF9">
            <v>676</v>
          </cell>
          <cell r="BG9">
            <v>438</v>
          </cell>
          <cell r="BH9">
            <v>148</v>
          </cell>
          <cell r="BI9">
            <v>6.166666666666667</v>
          </cell>
          <cell r="BJ9" t="str">
            <v>Level 3</v>
          </cell>
          <cell r="BK9">
            <v>21</v>
          </cell>
          <cell r="BL9">
            <v>457</v>
          </cell>
          <cell r="BM9">
            <v>296</v>
          </cell>
          <cell r="BN9">
            <v>97</v>
          </cell>
          <cell r="BO9">
            <v>4.6190476190476186</v>
          </cell>
          <cell r="BP9" t="str">
            <v>Level 2</v>
          </cell>
          <cell r="BQ9">
            <v>19</v>
          </cell>
          <cell r="BR9">
            <v>477</v>
          </cell>
          <cell r="BS9">
            <v>339</v>
          </cell>
          <cell r="BT9">
            <v>107</v>
          </cell>
          <cell r="BU9">
            <v>5.6315789473684212</v>
          </cell>
          <cell r="BV9" t="str">
            <v>Level 2</v>
          </cell>
        </row>
        <row r="10">
          <cell r="A10">
            <v>92315</v>
          </cell>
          <cell r="B10" t="str">
            <v>Fitrah herdiansyah</v>
          </cell>
          <cell r="C10">
            <v>21</v>
          </cell>
          <cell r="D10">
            <v>399</v>
          </cell>
          <cell r="E10">
            <v>282</v>
          </cell>
          <cell r="F10">
            <v>59</v>
          </cell>
          <cell r="G10">
            <v>2.8095238095238093</v>
          </cell>
          <cell r="H10" t="str">
            <v>Level 2</v>
          </cell>
          <cell r="I10">
            <v>16</v>
          </cell>
          <cell r="J10">
            <v>301</v>
          </cell>
          <cell r="K10">
            <v>202</v>
          </cell>
          <cell r="L10">
            <v>66</v>
          </cell>
          <cell r="M10">
            <v>4.125</v>
          </cell>
          <cell r="N10" t="str">
            <v>Level 2</v>
          </cell>
          <cell r="O10" t="str">
            <v/>
          </cell>
          <cell r="P10" t="str">
            <v/>
          </cell>
          <cell r="Q10" t="str">
            <v/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</row>
        <row r="11">
          <cell r="A11">
            <v>92438</v>
          </cell>
          <cell r="B11" t="str">
            <v>Muftia Ariani Lesmana</v>
          </cell>
          <cell r="C11">
            <v>19</v>
          </cell>
          <cell r="D11">
            <v>420</v>
          </cell>
          <cell r="E11">
            <v>311</v>
          </cell>
          <cell r="F11">
            <v>84</v>
          </cell>
          <cell r="G11">
            <v>4.4210526315789478</v>
          </cell>
          <cell r="H11" t="str">
            <v>Level 2</v>
          </cell>
          <cell r="I11">
            <v>22</v>
          </cell>
          <cell r="J11">
            <v>458</v>
          </cell>
          <cell r="K11">
            <v>338</v>
          </cell>
          <cell r="L11">
            <v>134</v>
          </cell>
          <cell r="M11">
            <v>6.0909090909090908</v>
          </cell>
          <cell r="N11" t="str">
            <v>Level 3</v>
          </cell>
          <cell r="O11">
            <v>21</v>
          </cell>
          <cell r="P11">
            <v>626</v>
          </cell>
          <cell r="Q11">
            <v>449</v>
          </cell>
          <cell r="R11">
            <v>117</v>
          </cell>
          <cell r="S11">
            <v>5.5714285714285712</v>
          </cell>
          <cell r="T11" t="str">
            <v>Level 2</v>
          </cell>
          <cell r="U11">
            <v>16</v>
          </cell>
          <cell r="V11">
            <v>309</v>
          </cell>
          <cell r="W11">
            <v>221</v>
          </cell>
          <cell r="X11">
            <v>73</v>
          </cell>
          <cell r="Y11">
            <v>4.5625</v>
          </cell>
          <cell r="Z11" t="str">
            <v>Level 2</v>
          </cell>
          <cell r="AA11">
            <v>15</v>
          </cell>
          <cell r="AB11">
            <v>377</v>
          </cell>
          <cell r="AC11">
            <v>281</v>
          </cell>
          <cell r="AD11">
            <v>65</v>
          </cell>
          <cell r="AE11">
            <v>4.333333333333333</v>
          </cell>
          <cell r="AF11" t="str">
            <v>Level 2</v>
          </cell>
          <cell r="AG11">
            <v>15</v>
          </cell>
          <cell r="AH11">
            <v>332</v>
          </cell>
          <cell r="AI11">
            <v>240</v>
          </cell>
          <cell r="AJ11">
            <v>68</v>
          </cell>
          <cell r="AK11">
            <v>4.5333333333333332</v>
          </cell>
          <cell r="AL11" t="str">
            <v>Level 2</v>
          </cell>
          <cell r="AM11">
            <v>2</v>
          </cell>
          <cell r="AN11">
            <v>57</v>
          </cell>
          <cell r="AO11">
            <v>35</v>
          </cell>
          <cell r="AP11">
            <v>19</v>
          </cell>
          <cell r="AQ11">
            <v>9.5</v>
          </cell>
          <cell r="AR11" t="str">
            <v>Level 4</v>
          </cell>
          <cell r="AS11">
            <v>20</v>
          </cell>
          <cell r="AT11">
            <v>490</v>
          </cell>
          <cell r="AU11">
            <v>348</v>
          </cell>
          <cell r="AV11">
            <v>122</v>
          </cell>
          <cell r="AW11">
            <v>6.1</v>
          </cell>
          <cell r="AX11" t="str">
            <v>Level 3</v>
          </cell>
          <cell r="AY11">
            <v>19</v>
          </cell>
          <cell r="AZ11">
            <v>546</v>
          </cell>
          <cell r="BA11">
            <v>380</v>
          </cell>
          <cell r="BB11">
            <v>89</v>
          </cell>
          <cell r="BC11">
            <v>4.6842105263157894</v>
          </cell>
          <cell r="BD11" t="str">
            <v>Level 2</v>
          </cell>
          <cell r="BE11">
            <v>0</v>
          </cell>
          <cell r="BF11">
            <v>0</v>
          </cell>
          <cell r="BG11">
            <v>0</v>
          </cell>
          <cell r="BH11">
            <v>3</v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</row>
        <row r="12">
          <cell r="A12">
            <v>92485</v>
          </cell>
          <cell r="B12" t="str">
            <v>Yulisa Eri Arvidayani</v>
          </cell>
          <cell r="C12">
            <v>18</v>
          </cell>
          <cell r="D12">
            <v>415</v>
          </cell>
          <cell r="E12">
            <v>262</v>
          </cell>
          <cell r="F12">
            <v>71</v>
          </cell>
          <cell r="G12">
            <v>3.9444444444444446</v>
          </cell>
          <cell r="H12" t="str">
            <v>Level 2</v>
          </cell>
          <cell r="I12">
            <v>23</v>
          </cell>
          <cell r="J12">
            <v>520</v>
          </cell>
          <cell r="K12">
            <v>307</v>
          </cell>
          <cell r="L12">
            <v>96</v>
          </cell>
          <cell r="M12">
            <v>4.1739130434782608</v>
          </cell>
          <cell r="N12" t="str">
            <v>Level 2</v>
          </cell>
          <cell r="O12">
            <v>17</v>
          </cell>
          <cell r="P12">
            <v>408</v>
          </cell>
          <cell r="Q12">
            <v>255</v>
          </cell>
          <cell r="R12">
            <v>59</v>
          </cell>
          <cell r="S12">
            <v>3.4705882352941178</v>
          </cell>
          <cell r="T12" t="str">
            <v>Level 2</v>
          </cell>
          <cell r="U12">
            <v>19</v>
          </cell>
          <cell r="V12">
            <v>543</v>
          </cell>
          <cell r="W12">
            <v>338</v>
          </cell>
          <cell r="X12">
            <v>121</v>
          </cell>
          <cell r="Y12">
            <v>6.3684210526315788</v>
          </cell>
          <cell r="Z12" t="str">
            <v>Level 3</v>
          </cell>
          <cell r="AA12">
            <v>18</v>
          </cell>
          <cell r="AB12">
            <v>545</v>
          </cell>
          <cell r="AC12">
            <v>332</v>
          </cell>
          <cell r="AD12">
            <v>113</v>
          </cell>
          <cell r="AE12">
            <v>6.2777777777777777</v>
          </cell>
          <cell r="AF12" t="str">
            <v>Level 3</v>
          </cell>
          <cell r="AG12">
            <v>18</v>
          </cell>
          <cell r="AH12">
            <v>558</v>
          </cell>
          <cell r="AI12">
            <v>326</v>
          </cell>
          <cell r="AJ12">
            <v>113</v>
          </cell>
          <cell r="AK12">
            <v>6.2777777777777777</v>
          </cell>
          <cell r="AL12" t="str">
            <v>Level 3</v>
          </cell>
          <cell r="AM12">
            <v>16</v>
          </cell>
          <cell r="AN12">
            <v>676</v>
          </cell>
          <cell r="AO12">
            <v>389</v>
          </cell>
          <cell r="AP12">
            <v>107</v>
          </cell>
          <cell r="AQ12">
            <v>6.6875</v>
          </cell>
          <cell r="AR12" t="str">
            <v>Level 3</v>
          </cell>
          <cell r="AS12">
            <v>19</v>
          </cell>
          <cell r="AT12">
            <v>589</v>
          </cell>
          <cell r="AU12">
            <v>369</v>
          </cell>
          <cell r="AV12">
            <v>141</v>
          </cell>
          <cell r="AW12">
            <v>7.4210526315789478</v>
          </cell>
          <cell r="AX12" t="str">
            <v>Level 3</v>
          </cell>
          <cell r="AY12">
            <v>16</v>
          </cell>
          <cell r="AZ12">
            <v>607</v>
          </cell>
          <cell r="BA12">
            <v>380</v>
          </cell>
          <cell r="BB12">
            <v>99</v>
          </cell>
          <cell r="BC12">
            <v>6.1875</v>
          </cell>
          <cell r="BD12" t="str">
            <v>Level 3</v>
          </cell>
          <cell r="BE12">
            <v>18</v>
          </cell>
          <cell r="BF12">
            <v>427</v>
          </cell>
          <cell r="BG12">
            <v>280</v>
          </cell>
          <cell r="BH12">
            <v>73</v>
          </cell>
          <cell r="BI12">
            <v>4.0555555555555554</v>
          </cell>
          <cell r="BJ12" t="str">
            <v>Level 2</v>
          </cell>
          <cell r="BK12">
            <v>15</v>
          </cell>
          <cell r="BL12">
            <v>380</v>
          </cell>
          <cell r="BM12">
            <v>253</v>
          </cell>
          <cell r="BN12">
            <v>62</v>
          </cell>
          <cell r="BO12">
            <v>4.1333333333333337</v>
          </cell>
          <cell r="BP12" t="str">
            <v>Level 2</v>
          </cell>
          <cell r="BQ12">
            <v>17</v>
          </cell>
          <cell r="BR12">
            <v>373</v>
          </cell>
          <cell r="BS12">
            <v>254</v>
          </cell>
          <cell r="BT12">
            <v>92</v>
          </cell>
          <cell r="BU12">
            <v>5.4117647058823533</v>
          </cell>
          <cell r="BV12" t="str">
            <v>Level 2</v>
          </cell>
        </row>
        <row r="13">
          <cell r="A13">
            <v>92498</v>
          </cell>
          <cell r="B13" t="str">
            <v>Hartapriliano Ady Nugroho</v>
          </cell>
          <cell r="C13">
            <v>20</v>
          </cell>
          <cell r="D13">
            <v>631</v>
          </cell>
          <cell r="E13">
            <v>451</v>
          </cell>
          <cell r="F13">
            <v>132</v>
          </cell>
          <cell r="G13">
            <v>6.6</v>
          </cell>
          <cell r="H13" t="str">
            <v>Level 3</v>
          </cell>
          <cell r="I13">
            <v>24</v>
          </cell>
          <cell r="J13">
            <v>810</v>
          </cell>
          <cell r="K13">
            <v>547</v>
          </cell>
          <cell r="L13">
            <v>175</v>
          </cell>
          <cell r="M13">
            <v>7.291666666666667</v>
          </cell>
          <cell r="N13" t="str">
            <v>Level 3</v>
          </cell>
          <cell r="O13">
            <v>18</v>
          </cell>
          <cell r="P13">
            <v>722</v>
          </cell>
          <cell r="Q13">
            <v>520</v>
          </cell>
          <cell r="R13">
            <v>135</v>
          </cell>
          <cell r="S13">
            <v>7.5</v>
          </cell>
          <cell r="T13" t="str">
            <v>Level 3</v>
          </cell>
          <cell r="U13">
            <v>22</v>
          </cell>
          <cell r="V13">
            <v>837</v>
          </cell>
          <cell r="W13">
            <v>597</v>
          </cell>
          <cell r="X13">
            <v>187</v>
          </cell>
          <cell r="Y13">
            <v>8.5</v>
          </cell>
          <cell r="Z13" t="str">
            <v>Level 4</v>
          </cell>
          <cell r="AA13">
            <v>21</v>
          </cell>
          <cell r="AB13">
            <v>788</v>
          </cell>
          <cell r="AC13">
            <v>561</v>
          </cell>
          <cell r="AD13">
            <v>142</v>
          </cell>
          <cell r="AE13">
            <v>6.7619047619047619</v>
          </cell>
          <cell r="AF13" t="str">
            <v>Level 3</v>
          </cell>
          <cell r="AG13">
            <v>21</v>
          </cell>
          <cell r="AH13">
            <v>723</v>
          </cell>
          <cell r="AI13">
            <v>503</v>
          </cell>
          <cell r="AJ13">
            <v>151</v>
          </cell>
          <cell r="AK13">
            <v>7.1904761904761907</v>
          </cell>
          <cell r="AL13" t="str">
            <v>Level 3</v>
          </cell>
          <cell r="AM13">
            <v>15</v>
          </cell>
          <cell r="AN13">
            <v>735</v>
          </cell>
          <cell r="AO13">
            <v>451</v>
          </cell>
          <cell r="AP13">
            <v>116</v>
          </cell>
          <cell r="AQ13">
            <v>7.7333333333333334</v>
          </cell>
          <cell r="AR13" t="str">
            <v>Level 3</v>
          </cell>
          <cell r="AS13">
            <v>23</v>
          </cell>
          <cell r="AT13">
            <v>935</v>
          </cell>
          <cell r="AU13">
            <v>628</v>
          </cell>
          <cell r="AV13">
            <v>208</v>
          </cell>
          <cell r="AW13">
            <v>9.0434782608695645</v>
          </cell>
          <cell r="AX13" t="str">
            <v>Level 4</v>
          </cell>
          <cell r="AY13">
            <v>19</v>
          </cell>
          <cell r="AZ13">
            <v>743</v>
          </cell>
          <cell r="BA13">
            <v>505</v>
          </cell>
          <cell r="BB13">
            <v>153</v>
          </cell>
          <cell r="BC13">
            <v>8.0526315789473681</v>
          </cell>
          <cell r="BD13" t="str">
            <v>Level 4</v>
          </cell>
          <cell r="BE13">
            <v>24</v>
          </cell>
          <cell r="BF13">
            <v>879</v>
          </cell>
          <cell r="BG13">
            <v>582</v>
          </cell>
          <cell r="BH13">
            <v>176</v>
          </cell>
          <cell r="BI13">
            <v>7.333333333333333</v>
          </cell>
          <cell r="BJ13" t="str">
            <v>Level 3</v>
          </cell>
          <cell r="BK13">
            <v>3</v>
          </cell>
          <cell r="BL13">
            <v>89</v>
          </cell>
          <cell r="BM13">
            <v>65</v>
          </cell>
          <cell r="BN13">
            <v>9</v>
          </cell>
          <cell r="BO13">
            <v>3</v>
          </cell>
          <cell r="BP13" t="str">
            <v>Level 2</v>
          </cell>
          <cell r="BQ13">
            <v>12</v>
          </cell>
          <cell r="BR13">
            <v>360</v>
          </cell>
          <cell r="BS13">
            <v>229</v>
          </cell>
          <cell r="BT13">
            <v>85</v>
          </cell>
          <cell r="BU13">
            <v>7.083333333333333</v>
          </cell>
          <cell r="BV13" t="str">
            <v>Level 3</v>
          </cell>
        </row>
        <row r="14">
          <cell r="A14">
            <v>92504</v>
          </cell>
          <cell r="B14" t="str">
            <v>Artika Yunita Ardi</v>
          </cell>
          <cell r="C14">
            <v>21</v>
          </cell>
          <cell r="D14">
            <v>498</v>
          </cell>
          <cell r="E14">
            <v>373</v>
          </cell>
          <cell r="F14">
            <v>107</v>
          </cell>
          <cell r="G14">
            <v>5.0952380952380949</v>
          </cell>
          <cell r="H14" t="str">
            <v>Level 2</v>
          </cell>
          <cell r="I14">
            <v>25</v>
          </cell>
          <cell r="J14">
            <v>689</v>
          </cell>
          <cell r="K14">
            <v>452</v>
          </cell>
          <cell r="L14">
            <v>134</v>
          </cell>
          <cell r="M14">
            <v>5.36</v>
          </cell>
          <cell r="N14" t="str">
            <v>Level 2</v>
          </cell>
          <cell r="O14">
            <v>20</v>
          </cell>
          <cell r="P14">
            <v>566</v>
          </cell>
          <cell r="Q14">
            <v>388</v>
          </cell>
          <cell r="R14">
            <v>96</v>
          </cell>
          <cell r="S14">
            <v>4.8</v>
          </cell>
          <cell r="T14" t="str">
            <v>Level 2</v>
          </cell>
          <cell r="U14">
            <v>20</v>
          </cell>
          <cell r="V14">
            <v>579</v>
          </cell>
          <cell r="W14">
            <v>431</v>
          </cell>
          <cell r="X14">
            <v>126</v>
          </cell>
          <cell r="Y14">
            <v>6.3</v>
          </cell>
          <cell r="Z14" t="str">
            <v>Level 3</v>
          </cell>
          <cell r="AA14">
            <v>18</v>
          </cell>
          <cell r="AB14">
            <v>509</v>
          </cell>
          <cell r="AC14">
            <v>356</v>
          </cell>
          <cell r="AD14">
            <v>86</v>
          </cell>
          <cell r="AE14">
            <v>4.7777777777777777</v>
          </cell>
          <cell r="AF14" t="str">
            <v>Level 2</v>
          </cell>
          <cell r="AG14">
            <v>17</v>
          </cell>
          <cell r="AH14">
            <v>355</v>
          </cell>
          <cell r="AI14">
            <v>259</v>
          </cell>
          <cell r="AJ14">
            <v>69</v>
          </cell>
          <cell r="AK14">
            <v>4.0588235294117645</v>
          </cell>
          <cell r="AL14" t="str">
            <v>Level 2</v>
          </cell>
          <cell r="AM14">
            <v>15</v>
          </cell>
          <cell r="AN14">
            <v>424</v>
          </cell>
          <cell r="AO14">
            <v>301</v>
          </cell>
          <cell r="AP14">
            <v>55</v>
          </cell>
          <cell r="AQ14">
            <v>3.6666666666666665</v>
          </cell>
          <cell r="AR14" t="str">
            <v>Level 2</v>
          </cell>
          <cell r="AS14">
            <v>20</v>
          </cell>
          <cell r="AT14">
            <v>522</v>
          </cell>
          <cell r="AU14">
            <v>413</v>
          </cell>
          <cell r="AV14">
            <v>120</v>
          </cell>
          <cell r="AW14">
            <v>6</v>
          </cell>
          <cell r="AX14" t="str">
            <v>Level 3</v>
          </cell>
          <cell r="AY14">
            <v>18</v>
          </cell>
          <cell r="AZ14">
            <v>541</v>
          </cell>
          <cell r="BA14">
            <v>404</v>
          </cell>
          <cell r="BB14">
            <v>86</v>
          </cell>
          <cell r="BC14">
            <v>4.7777777777777777</v>
          </cell>
          <cell r="BD14" t="str">
            <v>Level 2</v>
          </cell>
          <cell r="BE14">
            <v>23</v>
          </cell>
          <cell r="BF14">
            <v>570</v>
          </cell>
          <cell r="BG14">
            <v>417</v>
          </cell>
          <cell r="BH14">
            <v>102</v>
          </cell>
          <cell r="BI14">
            <v>4.4347826086956523</v>
          </cell>
          <cell r="BJ14" t="str">
            <v>Level 2</v>
          </cell>
          <cell r="BK14">
            <v>21</v>
          </cell>
          <cell r="BL14">
            <v>495</v>
          </cell>
          <cell r="BM14">
            <v>339</v>
          </cell>
          <cell r="BN14">
            <v>91</v>
          </cell>
          <cell r="BO14">
            <v>4.333333333333333</v>
          </cell>
          <cell r="BP14" t="str">
            <v>Level 2</v>
          </cell>
          <cell r="BQ14">
            <v>19</v>
          </cell>
          <cell r="BR14">
            <v>447</v>
          </cell>
          <cell r="BS14">
            <v>293</v>
          </cell>
          <cell r="BT14">
            <v>97</v>
          </cell>
          <cell r="BU14">
            <v>5.1052631578947372</v>
          </cell>
          <cell r="BV14" t="str">
            <v>Level 2</v>
          </cell>
        </row>
        <row r="15">
          <cell r="A15">
            <v>92509</v>
          </cell>
          <cell r="B15" t="str">
            <v>An Nisa Julyansyah</v>
          </cell>
          <cell r="C15">
            <v>16</v>
          </cell>
          <cell r="D15">
            <v>425</v>
          </cell>
          <cell r="E15">
            <v>316</v>
          </cell>
          <cell r="F15">
            <v>96</v>
          </cell>
          <cell r="G15">
            <v>6</v>
          </cell>
          <cell r="H15" t="str">
            <v>Level 3</v>
          </cell>
          <cell r="I15">
            <v>16</v>
          </cell>
          <cell r="J15">
            <v>423</v>
          </cell>
          <cell r="K15">
            <v>307</v>
          </cell>
          <cell r="L15">
            <v>117</v>
          </cell>
          <cell r="M15">
            <v>7.3125</v>
          </cell>
          <cell r="N15" t="str">
            <v>Level 3</v>
          </cell>
          <cell r="O15">
            <v>17</v>
          </cell>
          <cell r="P15">
            <v>643</v>
          </cell>
          <cell r="Q15">
            <v>455</v>
          </cell>
          <cell r="R15">
            <v>146</v>
          </cell>
          <cell r="S15">
            <v>8.5882352941176467</v>
          </cell>
          <cell r="T15" t="str">
            <v>Level 4</v>
          </cell>
          <cell r="U15">
            <v>15</v>
          </cell>
          <cell r="V15">
            <v>472</v>
          </cell>
          <cell r="W15">
            <v>356</v>
          </cell>
          <cell r="X15">
            <v>116</v>
          </cell>
          <cell r="Y15">
            <v>7.7333333333333334</v>
          </cell>
          <cell r="Z15" t="str">
            <v>Level 3</v>
          </cell>
          <cell r="AA15">
            <v>17</v>
          </cell>
          <cell r="AB15">
            <v>581</v>
          </cell>
          <cell r="AC15">
            <v>432</v>
          </cell>
          <cell r="AD15">
            <v>124</v>
          </cell>
          <cell r="AE15">
            <v>7.2941176470588234</v>
          </cell>
          <cell r="AF15" t="str">
            <v>Level 3</v>
          </cell>
          <cell r="AG15">
            <v>18</v>
          </cell>
          <cell r="AH15">
            <v>596</v>
          </cell>
          <cell r="AI15">
            <v>414</v>
          </cell>
          <cell r="AJ15">
            <v>132</v>
          </cell>
          <cell r="AK15">
            <v>7.333333333333333</v>
          </cell>
          <cell r="AL15" t="str">
            <v>Level 3</v>
          </cell>
          <cell r="AM15">
            <v>15</v>
          </cell>
          <cell r="AN15">
            <v>559</v>
          </cell>
          <cell r="AO15">
            <v>424</v>
          </cell>
          <cell r="AP15">
            <v>120</v>
          </cell>
          <cell r="AQ15">
            <v>8</v>
          </cell>
          <cell r="AR15" t="str">
            <v>Level 4</v>
          </cell>
          <cell r="AS15">
            <v>6</v>
          </cell>
          <cell r="AT15">
            <v>129</v>
          </cell>
          <cell r="AU15">
            <v>104</v>
          </cell>
          <cell r="AV15">
            <v>44</v>
          </cell>
          <cell r="AW15">
            <v>7.333333333333333</v>
          </cell>
          <cell r="AX15" t="str">
            <v>Level 3</v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>
            <v>18</v>
          </cell>
          <cell r="BF15">
            <v>464</v>
          </cell>
          <cell r="BG15">
            <v>349</v>
          </cell>
          <cell r="BH15">
            <v>111</v>
          </cell>
          <cell r="BI15">
            <v>6.166666666666667</v>
          </cell>
          <cell r="BJ15" t="str">
            <v>Level 3</v>
          </cell>
          <cell r="BK15">
            <v>1</v>
          </cell>
          <cell r="BL15">
            <v>10</v>
          </cell>
          <cell r="BM15">
            <v>6</v>
          </cell>
          <cell r="BN15">
            <v>2</v>
          </cell>
          <cell r="BO15">
            <v>2</v>
          </cell>
          <cell r="BP15" t="str">
            <v>Level 2</v>
          </cell>
          <cell r="BQ15">
            <v>16</v>
          </cell>
          <cell r="BR15">
            <v>427</v>
          </cell>
          <cell r="BS15">
            <v>322</v>
          </cell>
          <cell r="BT15">
            <v>103</v>
          </cell>
          <cell r="BU15">
            <v>6.4375</v>
          </cell>
          <cell r="BV15" t="str">
            <v>Level 3</v>
          </cell>
        </row>
        <row r="16">
          <cell r="A16">
            <v>92539</v>
          </cell>
          <cell r="B16" t="str">
            <v>Rosiana</v>
          </cell>
          <cell r="C16">
            <v>22</v>
          </cell>
          <cell r="D16">
            <v>491</v>
          </cell>
          <cell r="E16">
            <v>328</v>
          </cell>
          <cell r="F16">
            <v>87</v>
          </cell>
          <cell r="G16">
            <v>3.9545454545454546</v>
          </cell>
          <cell r="H16" t="str">
            <v>Level 2</v>
          </cell>
          <cell r="I16">
            <v>26</v>
          </cell>
          <cell r="J16">
            <v>590</v>
          </cell>
          <cell r="K16">
            <v>420</v>
          </cell>
          <cell r="L16">
            <v>123</v>
          </cell>
          <cell r="M16">
            <v>4.7307692307692308</v>
          </cell>
          <cell r="N16" t="str">
            <v>Level 2</v>
          </cell>
          <cell r="O16">
            <v>20</v>
          </cell>
          <cell r="P16">
            <v>599</v>
          </cell>
          <cell r="Q16">
            <v>387</v>
          </cell>
          <cell r="R16">
            <v>107</v>
          </cell>
          <cell r="S16">
            <v>5.35</v>
          </cell>
          <cell r="T16" t="str">
            <v>Level 2</v>
          </cell>
          <cell r="U16">
            <v>22</v>
          </cell>
          <cell r="V16">
            <v>510</v>
          </cell>
          <cell r="W16">
            <v>340</v>
          </cell>
          <cell r="X16">
            <v>110</v>
          </cell>
          <cell r="Y16">
            <v>5</v>
          </cell>
          <cell r="Z16" t="str">
            <v>Level 2</v>
          </cell>
          <cell r="AA16">
            <v>21</v>
          </cell>
          <cell r="AB16">
            <v>555</v>
          </cell>
          <cell r="AC16">
            <v>365</v>
          </cell>
          <cell r="AD16">
            <v>121</v>
          </cell>
          <cell r="AE16">
            <v>5.7619047619047619</v>
          </cell>
          <cell r="AF16" t="str">
            <v>Level 2</v>
          </cell>
          <cell r="AG16">
            <v>21</v>
          </cell>
          <cell r="AH16">
            <v>545</v>
          </cell>
          <cell r="AI16">
            <v>341</v>
          </cell>
          <cell r="AJ16">
            <v>116</v>
          </cell>
          <cell r="AK16">
            <v>5.5238095238095237</v>
          </cell>
          <cell r="AL16" t="str">
            <v>Level 2</v>
          </cell>
          <cell r="AM16">
            <v>15</v>
          </cell>
          <cell r="AN16">
            <v>372</v>
          </cell>
          <cell r="AO16">
            <v>249</v>
          </cell>
          <cell r="AP16">
            <v>78</v>
          </cell>
          <cell r="AQ16">
            <v>5.2</v>
          </cell>
          <cell r="AR16" t="str">
            <v>Level 2</v>
          </cell>
          <cell r="AS16">
            <v>24</v>
          </cell>
          <cell r="AT16">
            <v>610</v>
          </cell>
          <cell r="AU16">
            <v>399</v>
          </cell>
          <cell r="AV16">
            <v>140</v>
          </cell>
          <cell r="AW16">
            <v>5.833333333333333</v>
          </cell>
          <cell r="AX16" t="str">
            <v>Level 2</v>
          </cell>
          <cell r="AY16">
            <v>20</v>
          </cell>
          <cell r="AZ16">
            <v>446</v>
          </cell>
          <cell r="BA16">
            <v>299</v>
          </cell>
          <cell r="BB16">
            <v>101</v>
          </cell>
          <cell r="BC16">
            <v>5.05</v>
          </cell>
          <cell r="BD16" t="str">
            <v>Level 2</v>
          </cell>
          <cell r="BE16">
            <v>23</v>
          </cell>
          <cell r="BF16">
            <v>534</v>
          </cell>
          <cell r="BG16">
            <v>371</v>
          </cell>
          <cell r="BH16">
            <v>135</v>
          </cell>
          <cell r="BI16">
            <v>5.8695652173913047</v>
          </cell>
          <cell r="BJ16" t="str">
            <v>Level 2</v>
          </cell>
          <cell r="BK16">
            <v>21</v>
          </cell>
          <cell r="BL16">
            <v>612</v>
          </cell>
          <cell r="BM16">
            <v>432</v>
          </cell>
          <cell r="BN16">
            <v>111</v>
          </cell>
          <cell r="BO16">
            <v>5.2857142857142856</v>
          </cell>
          <cell r="BP16" t="str">
            <v>Level 2</v>
          </cell>
          <cell r="BQ16">
            <v>20</v>
          </cell>
          <cell r="BR16">
            <v>490</v>
          </cell>
          <cell r="BS16">
            <v>330</v>
          </cell>
          <cell r="BT16">
            <v>122</v>
          </cell>
          <cell r="BU16">
            <v>6.1</v>
          </cell>
          <cell r="BV16" t="str">
            <v>Level 3</v>
          </cell>
        </row>
        <row r="17">
          <cell r="A17">
            <v>92585</v>
          </cell>
          <cell r="B17" t="str">
            <v>Olyviara Prasetyo Andini</v>
          </cell>
          <cell r="C17">
            <v>0</v>
          </cell>
          <cell r="D17">
            <v>0</v>
          </cell>
          <cell r="E17">
            <v>0</v>
          </cell>
          <cell r="F17">
            <v>2</v>
          </cell>
          <cell r="G17" t="str">
            <v/>
          </cell>
          <cell r="H17" t="str">
            <v>Level 0</v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  <cell r="T17" t="str">
            <v/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</row>
        <row r="18">
          <cell r="A18">
            <v>92622</v>
          </cell>
          <cell r="B18" t="str">
            <v>AYU SUCI NUGROYANTI</v>
          </cell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 t="str">
            <v/>
          </cell>
          <cell r="H18" t="str">
            <v>Level 0</v>
          </cell>
          <cell r="I18">
            <v>6</v>
          </cell>
          <cell r="J18">
            <v>73</v>
          </cell>
          <cell r="K18">
            <v>60</v>
          </cell>
          <cell r="L18">
            <v>19</v>
          </cell>
          <cell r="M18">
            <v>3.1666666666666665</v>
          </cell>
          <cell r="N18" t="str">
            <v>Level 2</v>
          </cell>
          <cell r="O18">
            <v>20</v>
          </cell>
          <cell r="P18">
            <v>712</v>
          </cell>
          <cell r="Q18">
            <v>407</v>
          </cell>
          <cell r="R18">
            <v>106</v>
          </cell>
          <cell r="S18">
            <v>5.3</v>
          </cell>
          <cell r="T18" t="str">
            <v>Level 2</v>
          </cell>
          <cell r="U18">
            <v>21</v>
          </cell>
          <cell r="V18">
            <v>655</v>
          </cell>
          <cell r="W18">
            <v>424</v>
          </cell>
          <cell r="X18">
            <v>125</v>
          </cell>
          <cell r="Y18">
            <v>5.9523809523809526</v>
          </cell>
          <cell r="Z18" t="str">
            <v>Level 2</v>
          </cell>
          <cell r="AA18">
            <v>20</v>
          </cell>
          <cell r="AB18">
            <v>638</v>
          </cell>
          <cell r="AC18">
            <v>394</v>
          </cell>
          <cell r="AD18">
            <v>94</v>
          </cell>
          <cell r="AE18">
            <v>4.7</v>
          </cell>
          <cell r="AF18" t="str">
            <v>Level 2</v>
          </cell>
          <cell r="AG18">
            <v>20</v>
          </cell>
          <cell r="AH18">
            <v>652</v>
          </cell>
          <cell r="AI18">
            <v>409</v>
          </cell>
          <cell r="AJ18">
            <v>117</v>
          </cell>
          <cell r="AK18">
            <v>5.85</v>
          </cell>
          <cell r="AL18" t="str">
            <v>Level 2</v>
          </cell>
          <cell r="AM18">
            <v>15</v>
          </cell>
          <cell r="AN18">
            <v>473</v>
          </cell>
          <cell r="AO18">
            <v>299</v>
          </cell>
          <cell r="AP18">
            <v>61</v>
          </cell>
          <cell r="AQ18">
            <v>4.0666666666666664</v>
          </cell>
          <cell r="AR18" t="str">
            <v>Level 2</v>
          </cell>
          <cell r="AS18">
            <v>22</v>
          </cell>
          <cell r="AT18">
            <v>672</v>
          </cell>
          <cell r="AU18">
            <v>469</v>
          </cell>
          <cell r="AV18">
            <v>129</v>
          </cell>
          <cell r="AW18">
            <v>5.8636363636363633</v>
          </cell>
          <cell r="AX18" t="str">
            <v>Level 2</v>
          </cell>
          <cell r="AY18">
            <v>20</v>
          </cell>
          <cell r="AZ18">
            <v>745</v>
          </cell>
          <cell r="BA18">
            <v>528</v>
          </cell>
          <cell r="BB18">
            <v>121</v>
          </cell>
          <cell r="BC18">
            <v>6.05</v>
          </cell>
          <cell r="BD18" t="str">
            <v>Level 3</v>
          </cell>
          <cell r="BE18">
            <v>24</v>
          </cell>
          <cell r="BF18">
            <v>896</v>
          </cell>
          <cell r="BG18">
            <v>576</v>
          </cell>
          <cell r="BH18">
            <v>152</v>
          </cell>
          <cell r="BI18">
            <v>6.333333333333333</v>
          </cell>
          <cell r="BJ18" t="str">
            <v>Level 3</v>
          </cell>
          <cell r="BK18">
            <v>22</v>
          </cell>
          <cell r="BL18">
            <v>623</v>
          </cell>
          <cell r="BM18">
            <v>423</v>
          </cell>
          <cell r="BN18">
            <v>89</v>
          </cell>
          <cell r="BO18">
            <v>4.0454545454545459</v>
          </cell>
          <cell r="BP18" t="str">
            <v>Level 2</v>
          </cell>
          <cell r="BQ18">
            <v>20</v>
          </cell>
          <cell r="BR18">
            <v>542</v>
          </cell>
          <cell r="BS18">
            <v>372</v>
          </cell>
          <cell r="BT18">
            <v>101</v>
          </cell>
          <cell r="BU18">
            <v>5.05</v>
          </cell>
          <cell r="BV18" t="str">
            <v>Level 2</v>
          </cell>
        </row>
        <row r="19">
          <cell r="A19">
            <v>92642</v>
          </cell>
          <cell r="B19" t="str">
            <v>Prahesti Kusumaningrum</v>
          </cell>
          <cell r="C19">
            <v>8</v>
          </cell>
          <cell r="D19">
            <v>128</v>
          </cell>
          <cell r="E19">
            <v>88</v>
          </cell>
          <cell r="F19">
            <v>25</v>
          </cell>
          <cell r="G19">
            <v>3.125</v>
          </cell>
          <cell r="H19" t="str">
            <v>Level 2</v>
          </cell>
          <cell r="I19">
            <v>15</v>
          </cell>
          <cell r="J19">
            <v>249</v>
          </cell>
          <cell r="K19">
            <v>159</v>
          </cell>
          <cell r="L19">
            <v>48</v>
          </cell>
          <cell r="M19">
            <v>3.2</v>
          </cell>
          <cell r="N19" t="str">
            <v>Level 2</v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  <cell r="T19" t="str">
            <v/>
          </cell>
          <cell r="U19">
            <v>17</v>
          </cell>
          <cell r="V19">
            <v>318</v>
          </cell>
          <cell r="W19">
            <v>202</v>
          </cell>
          <cell r="X19">
            <v>64</v>
          </cell>
          <cell r="Y19">
            <v>3.7647058823529411</v>
          </cell>
          <cell r="Z19" t="str">
            <v>Level 2</v>
          </cell>
          <cell r="AA19">
            <v>15</v>
          </cell>
          <cell r="AB19">
            <v>339</v>
          </cell>
          <cell r="AC19">
            <v>243</v>
          </cell>
          <cell r="AD19">
            <v>61</v>
          </cell>
          <cell r="AE19">
            <v>4.0666666666666664</v>
          </cell>
          <cell r="AF19" t="str">
            <v>Level 2</v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4</v>
          </cell>
          <cell r="AT19">
            <v>84</v>
          </cell>
          <cell r="AU19">
            <v>59</v>
          </cell>
          <cell r="AV19">
            <v>14</v>
          </cell>
          <cell r="AW19">
            <v>3.5</v>
          </cell>
          <cell r="AX19" t="str">
            <v>Level 2</v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>
            <v>8</v>
          </cell>
          <cell r="BF19">
            <v>178</v>
          </cell>
          <cell r="BG19">
            <v>120</v>
          </cell>
          <cell r="BH19">
            <v>36</v>
          </cell>
          <cell r="BI19">
            <v>4.5</v>
          </cell>
          <cell r="BJ19" t="str">
            <v>Level 2</v>
          </cell>
          <cell r="BK19">
            <v>4</v>
          </cell>
          <cell r="BL19">
            <v>74</v>
          </cell>
          <cell r="BM19">
            <v>44</v>
          </cell>
          <cell r="BN19">
            <v>16</v>
          </cell>
          <cell r="BO19">
            <v>4</v>
          </cell>
          <cell r="BP19" t="str">
            <v>Level 2</v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</row>
        <row r="20">
          <cell r="A20">
            <v>92667</v>
          </cell>
          <cell r="B20" t="str">
            <v>Fandri Ghozali</v>
          </cell>
          <cell r="C20">
            <v>21</v>
          </cell>
          <cell r="D20">
            <v>522</v>
          </cell>
          <cell r="E20">
            <v>349</v>
          </cell>
          <cell r="F20">
            <v>115</v>
          </cell>
          <cell r="G20">
            <v>5.4761904761904763</v>
          </cell>
          <cell r="H20" t="str">
            <v>Level 2</v>
          </cell>
          <cell r="I20">
            <v>24</v>
          </cell>
          <cell r="J20">
            <v>540</v>
          </cell>
          <cell r="K20">
            <v>376</v>
          </cell>
          <cell r="L20">
            <v>130</v>
          </cell>
          <cell r="M20">
            <v>5.416666666666667</v>
          </cell>
          <cell r="N20" t="str">
            <v>Level 2</v>
          </cell>
          <cell r="O20">
            <v>20</v>
          </cell>
          <cell r="P20">
            <v>543</v>
          </cell>
          <cell r="Q20">
            <v>335</v>
          </cell>
          <cell r="R20">
            <v>82</v>
          </cell>
          <cell r="S20">
            <v>4.0999999999999996</v>
          </cell>
          <cell r="T20" t="str">
            <v>Level 2</v>
          </cell>
          <cell r="U20">
            <v>20</v>
          </cell>
          <cell r="V20">
            <v>477</v>
          </cell>
          <cell r="W20">
            <v>341</v>
          </cell>
          <cell r="X20">
            <v>122</v>
          </cell>
          <cell r="Y20">
            <v>6.1</v>
          </cell>
          <cell r="Z20" t="str">
            <v>Level 3</v>
          </cell>
          <cell r="AA20">
            <v>21</v>
          </cell>
          <cell r="AB20">
            <v>494</v>
          </cell>
          <cell r="AC20">
            <v>329</v>
          </cell>
          <cell r="AD20">
            <v>100</v>
          </cell>
          <cell r="AE20">
            <v>4.7619047619047619</v>
          </cell>
          <cell r="AF20" t="str">
            <v>Level 2</v>
          </cell>
          <cell r="AG20">
            <v>21</v>
          </cell>
          <cell r="AH20">
            <v>564</v>
          </cell>
          <cell r="AI20">
            <v>382</v>
          </cell>
          <cell r="AJ20">
            <v>111</v>
          </cell>
          <cell r="AK20">
            <v>5.2857142857142856</v>
          </cell>
          <cell r="AL20" t="str">
            <v>Level 2</v>
          </cell>
          <cell r="AM20">
            <v>16</v>
          </cell>
          <cell r="AN20">
            <v>483</v>
          </cell>
          <cell r="AO20">
            <v>289</v>
          </cell>
          <cell r="AP20">
            <v>98</v>
          </cell>
          <cell r="AQ20">
            <v>6.125</v>
          </cell>
          <cell r="AR20" t="str">
            <v>Level 3</v>
          </cell>
          <cell r="AS20">
            <v>22</v>
          </cell>
          <cell r="AT20">
            <v>441</v>
          </cell>
          <cell r="AU20">
            <v>304</v>
          </cell>
          <cell r="AV20">
            <v>97</v>
          </cell>
          <cell r="AW20">
            <v>4.4090909090909092</v>
          </cell>
          <cell r="AX20" t="str">
            <v>Level 2</v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</row>
        <row r="21">
          <cell r="A21">
            <v>92669</v>
          </cell>
          <cell r="B21" t="str">
            <v>Apik Kusuma Ayu</v>
          </cell>
          <cell r="C21">
            <v>20</v>
          </cell>
          <cell r="D21">
            <v>526</v>
          </cell>
          <cell r="E21">
            <v>319</v>
          </cell>
          <cell r="F21">
            <v>94</v>
          </cell>
          <cell r="G21">
            <v>4.7</v>
          </cell>
          <cell r="H21" t="str">
            <v>Level 2</v>
          </cell>
          <cell r="I21">
            <v>25</v>
          </cell>
          <cell r="J21">
            <v>533</v>
          </cell>
          <cell r="K21">
            <v>343</v>
          </cell>
          <cell r="L21">
            <v>118</v>
          </cell>
          <cell r="M21">
            <v>4.72</v>
          </cell>
          <cell r="N21" t="str">
            <v>Level 2</v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  <cell r="T21" t="str">
            <v/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>
            <v>21</v>
          </cell>
          <cell r="AB21">
            <v>485</v>
          </cell>
          <cell r="AC21">
            <v>298</v>
          </cell>
          <cell r="AD21">
            <v>90</v>
          </cell>
          <cell r="AE21">
            <v>4.2857142857142856</v>
          </cell>
          <cell r="AF21" t="str">
            <v>Level 2</v>
          </cell>
          <cell r="AG21">
            <v>22</v>
          </cell>
          <cell r="AH21">
            <v>579</v>
          </cell>
          <cell r="AI21">
            <v>394</v>
          </cell>
          <cell r="AJ21">
            <v>92</v>
          </cell>
          <cell r="AK21">
            <v>4.1818181818181817</v>
          </cell>
          <cell r="AL21" t="str">
            <v>Level 2</v>
          </cell>
          <cell r="AM21">
            <v>12</v>
          </cell>
          <cell r="AN21">
            <v>226</v>
          </cell>
          <cell r="AO21">
            <v>148</v>
          </cell>
          <cell r="AP21">
            <v>43</v>
          </cell>
          <cell r="AQ21">
            <v>3.5833333333333335</v>
          </cell>
          <cell r="AR21" t="str">
            <v>Level 2</v>
          </cell>
          <cell r="AS21">
            <v>24</v>
          </cell>
          <cell r="AT21">
            <v>680</v>
          </cell>
          <cell r="AU21">
            <v>352</v>
          </cell>
          <cell r="AV21">
            <v>125</v>
          </cell>
          <cell r="AW21">
            <v>5.208333333333333</v>
          </cell>
          <cell r="AX21" t="str">
            <v>Level 2</v>
          </cell>
          <cell r="AY21">
            <v>20</v>
          </cell>
          <cell r="AZ21">
            <v>586</v>
          </cell>
          <cell r="BA21">
            <v>376</v>
          </cell>
          <cell r="BB21">
            <v>84</v>
          </cell>
          <cell r="BC21">
            <v>4.2</v>
          </cell>
          <cell r="BD21" t="str">
            <v>Level 2</v>
          </cell>
          <cell r="BE21">
            <v>23</v>
          </cell>
          <cell r="BF21">
            <v>664</v>
          </cell>
          <cell r="BG21">
            <v>400</v>
          </cell>
          <cell r="BH21">
            <v>113</v>
          </cell>
          <cell r="BI21">
            <v>4.9130434782608692</v>
          </cell>
          <cell r="BJ21" t="str">
            <v>Level 2</v>
          </cell>
          <cell r="BK21">
            <v>22</v>
          </cell>
          <cell r="BL21">
            <v>610</v>
          </cell>
          <cell r="BM21">
            <v>370</v>
          </cell>
          <cell r="BN21">
            <v>87</v>
          </cell>
          <cell r="BO21">
            <v>3.9545454545454546</v>
          </cell>
          <cell r="BP21" t="str">
            <v>Level 2</v>
          </cell>
          <cell r="BQ21">
            <v>19</v>
          </cell>
          <cell r="BR21">
            <v>484</v>
          </cell>
          <cell r="BS21">
            <v>318</v>
          </cell>
          <cell r="BT21">
            <v>104</v>
          </cell>
          <cell r="BU21">
            <v>5.4736842105263159</v>
          </cell>
          <cell r="BV21" t="str">
            <v>Level 2</v>
          </cell>
        </row>
        <row r="22">
          <cell r="A22">
            <v>92715</v>
          </cell>
          <cell r="B22" t="str">
            <v>HESTI WAHYU PRATIWI</v>
          </cell>
          <cell r="C22">
            <v>6</v>
          </cell>
          <cell r="D22">
            <v>99</v>
          </cell>
          <cell r="E22">
            <v>65</v>
          </cell>
          <cell r="F22">
            <v>13</v>
          </cell>
          <cell r="G22">
            <v>2.1666666666666665</v>
          </cell>
          <cell r="H22" t="str">
            <v>Level 2</v>
          </cell>
          <cell r="I22">
            <v>3</v>
          </cell>
          <cell r="J22">
            <v>45</v>
          </cell>
          <cell r="K22">
            <v>30</v>
          </cell>
          <cell r="L22">
            <v>5</v>
          </cell>
          <cell r="M22">
            <v>1.6666666666666667</v>
          </cell>
          <cell r="N22" t="str">
            <v>Level 1</v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</row>
        <row r="23">
          <cell r="A23">
            <v>92731</v>
          </cell>
          <cell r="B23" t="str">
            <v>NETI SETIYOWATI</v>
          </cell>
          <cell r="C23">
            <v>21</v>
          </cell>
          <cell r="D23">
            <v>620</v>
          </cell>
          <cell r="E23">
            <v>444</v>
          </cell>
          <cell r="F23">
            <v>126</v>
          </cell>
          <cell r="G23">
            <v>6</v>
          </cell>
          <cell r="H23" t="str">
            <v>Level 3</v>
          </cell>
          <cell r="I23">
            <v>24</v>
          </cell>
          <cell r="J23">
            <v>605</v>
          </cell>
          <cell r="K23">
            <v>448</v>
          </cell>
          <cell r="L23">
            <v>141</v>
          </cell>
          <cell r="M23">
            <v>5.875</v>
          </cell>
          <cell r="N23" t="str">
            <v>Level 2</v>
          </cell>
          <cell r="O23">
            <v>19</v>
          </cell>
          <cell r="P23">
            <v>596</v>
          </cell>
          <cell r="Q23">
            <v>444</v>
          </cell>
          <cell r="R23">
            <v>131</v>
          </cell>
          <cell r="S23">
            <v>6.8947368421052628</v>
          </cell>
          <cell r="T23" t="str">
            <v>Level 3</v>
          </cell>
          <cell r="U23">
            <v>21</v>
          </cell>
          <cell r="V23">
            <v>641</v>
          </cell>
          <cell r="W23">
            <v>499</v>
          </cell>
          <cell r="X23">
            <v>150</v>
          </cell>
          <cell r="Y23">
            <v>7.1428571428571432</v>
          </cell>
          <cell r="Z23" t="str">
            <v>Level 3</v>
          </cell>
          <cell r="AA23">
            <v>20</v>
          </cell>
          <cell r="AB23">
            <v>561</v>
          </cell>
          <cell r="AC23">
            <v>451</v>
          </cell>
          <cell r="AD23">
            <v>124</v>
          </cell>
          <cell r="AE23">
            <v>6.2</v>
          </cell>
          <cell r="AF23" t="str">
            <v>Level 3</v>
          </cell>
          <cell r="AG23">
            <v>21</v>
          </cell>
          <cell r="AH23">
            <v>620</v>
          </cell>
          <cell r="AI23">
            <v>450</v>
          </cell>
          <cell r="AJ23">
            <v>122</v>
          </cell>
          <cell r="AK23">
            <v>5.8095238095238093</v>
          </cell>
          <cell r="AL23" t="str">
            <v>Level 2</v>
          </cell>
          <cell r="AM23">
            <v>11</v>
          </cell>
          <cell r="AN23">
            <v>319</v>
          </cell>
          <cell r="AO23">
            <v>234</v>
          </cell>
          <cell r="AP23">
            <v>58</v>
          </cell>
          <cell r="AQ23">
            <v>5.2727272727272725</v>
          </cell>
          <cell r="AR23" t="str">
            <v>Level 2</v>
          </cell>
          <cell r="AS23">
            <v>19</v>
          </cell>
          <cell r="AT23">
            <v>438</v>
          </cell>
          <cell r="AU23">
            <v>319</v>
          </cell>
          <cell r="AV23">
            <v>108</v>
          </cell>
          <cell r="AW23">
            <v>5.6842105263157894</v>
          </cell>
          <cell r="AX23" t="str">
            <v>Level 2</v>
          </cell>
          <cell r="AY23">
            <v>20</v>
          </cell>
          <cell r="AZ23">
            <v>707</v>
          </cell>
          <cell r="BA23">
            <v>506</v>
          </cell>
          <cell r="BB23">
            <v>102</v>
          </cell>
          <cell r="BC23">
            <v>5.0999999999999996</v>
          </cell>
          <cell r="BD23" t="str">
            <v>Level 2</v>
          </cell>
          <cell r="BE23">
            <v>24</v>
          </cell>
          <cell r="BF23">
            <v>813</v>
          </cell>
          <cell r="BG23">
            <v>586</v>
          </cell>
          <cell r="BH23">
            <v>138</v>
          </cell>
          <cell r="BI23">
            <v>5.75</v>
          </cell>
          <cell r="BJ23" t="str">
            <v>Level 2</v>
          </cell>
          <cell r="BK23">
            <v>23</v>
          </cell>
          <cell r="BL23">
            <v>886</v>
          </cell>
          <cell r="BM23">
            <v>613</v>
          </cell>
          <cell r="BN23">
            <v>136</v>
          </cell>
          <cell r="BO23">
            <v>5.9130434782608692</v>
          </cell>
          <cell r="BP23" t="str">
            <v>Level 2</v>
          </cell>
          <cell r="BQ23">
            <v>20</v>
          </cell>
          <cell r="BR23">
            <v>662</v>
          </cell>
          <cell r="BS23">
            <v>459</v>
          </cell>
          <cell r="BT23">
            <v>152</v>
          </cell>
          <cell r="BU23">
            <v>7.6</v>
          </cell>
          <cell r="BV23" t="str">
            <v>Level 3</v>
          </cell>
        </row>
        <row r="24">
          <cell r="A24" t="str">
            <v>A0036</v>
          </cell>
          <cell r="B24" t="str">
            <v>Wening Indah Lestari</v>
          </cell>
          <cell r="C24">
            <v>17</v>
          </cell>
          <cell r="D24">
            <v>364</v>
          </cell>
          <cell r="E24">
            <v>224</v>
          </cell>
          <cell r="F24">
            <v>70</v>
          </cell>
          <cell r="G24">
            <v>4.117647058823529</v>
          </cell>
          <cell r="H24" t="str">
            <v>Level 2</v>
          </cell>
          <cell r="I24">
            <v>22</v>
          </cell>
          <cell r="J24">
            <v>491</v>
          </cell>
          <cell r="K24">
            <v>317</v>
          </cell>
          <cell r="L24">
            <v>105</v>
          </cell>
          <cell r="M24">
            <v>4.7727272727272725</v>
          </cell>
          <cell r="N24" t="str">
            <v>Level 2</v>
          </cell>
          <cell r="O24">
            <v>20</v>
          </cell>
          <cell r="P24">
            <v>636</v>
          </cell>
          <cell r="Q24">
            <v>410</v>
          </cell>
          <cell r="R24">
            <v>116</v>
          </cell>
          <cell r="S24">
            <v>5.8</v>
          </cell>
          <cell r="T24" t="str">
            <v>Level 2</v>
          </cell>
          <cell r="U24">
            <v>18</v>
          </cell>
          <cell r="V24">
            <v>548</v>
          </cell>
          <cell r="W24">
            <v>377</v>
          </cell>
          <cell r="X24">
            <v>140</v>
          </cell>
          <cell r="Y24">
            <v>7.7777777777777777</v>
          </cell>
          <cell r="Z24" t="str">
            <v>Level 3</v>
          </cell>
          <cell r="AA24">
            <v>1</v>
          </cell>
          <cell r="AB24">
            <v>45</v>
          </cell>
          <cell r="AC24">
            <v>31</v>
          </cell>
          <cell r="AD24">
            <v>11</v>
          </cell>
          <cell r="AE24">
            <v>11</v>
          </cell>
          <cell r="AF24" t="str">
            <v>Level 4</v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>
            <v>1</v>
          </cell>
          <cell r="AT24">
            <v>11</v>
          </cell>
          <cell r="AU24">
            <v>5</v>
          </cell>
          <cell r="AV24">
            <v>1</v>
          </cell>
          <cell r="AW24">
            <v>1</v>
          </cell>
          <cell r="AX24" t="str">
            <v>Level 0</v>
          </cell>
          <cell r="AY24">
            <v>15</v>
          </cell>
          <cell r="AZ24">
            <v>434</v>
          </cell>
          <cell r="BA24">
            <v>295</v>
          </cell>
          <cell r="BB24">
            <v>107</v>
          </cell>
          <cell r="BC24">
            <v>7.1333333333333337</v>
          </cell>
          <cell r="BD24" t="str">
            <v>Level 3</v>
          </cell>
          <cell r="BE24">
            <v>16</v>
          </cell>
          <cell r="BF24">
            <v>545</v>
          </cell>
          <cell r="BG24">
            <v>371</v>
          </cell>
          <cell r="BH24">
            <v>132</v>
          </cell>
          <cell r="BI24">
            <v>8.25</v>
          </cell>
          <cell r="BJ24" t="str">
            <v>Level 4</v>
          </cell>
          <cell r="BK24">
            <v>15</v>
          </cell>
          <cell r="BL24">
            <v>467</v>
          </cell>
          <cell r="BM24">
            <v>330</v>
          </cell>
          <cell r="BN24">
            <v>103</v>
          </cell>
          <cell r="BO24">
            <v>6.8666666666666663</v>
          </cell>
          <cell r="BP24" t="str">
            <v>Level 3</v>
          </cell>
          <cell r="BQ24">
            <v>15</v>
          </cell>
          <cell r="BR24">
            <v>517</v>
          </cell>
          <cell r="BS24">
            <v>335</v>
          </cell>
          <cell r="BT24">
            <v>108</v>
          </cell>
          <cell r="BU24">
            <v>7.2</v>
          </cell>
          <cell r="BV24" t="str">
            <v>Level 3</v>
          </cell>
        </row>
        <row r="25">
          <cell r="A25" t="str">
            <v>A0064</v>
          </cell>
          <cell r="B25" t="str">
            <v>Eko Septiardi</v>
          </cell>
          <cell r="C25">
            <v>22</v>
          </cell>
          <cell r="D25">
            <v>500</v>
          </cell>
          <cell r="E25">
            <v>345</v>
          </cell>
          <cell r="F25">
            <v>82</v>
          </cell>
          <cell r="G25">
            <v>3.7272727272727271</v>
          </cell>
          <cell r="H25" t="str">
            <v>Level 2</v>
          </cell>
          <cell r="I25">
            <v>24</v>
          </cell>
          <cell r="J25">
            <v>479</v>
          </cell>
          <cell r="K25">
            <v>337</v>
          </cell>
          <cell r="L25">
            <v>107</v>
          </cell>
          <cell r="M25">
            <v>4.458333333333333</v>
          </cell>
          <cell r="N25" t="str">
            <v>Level 2</v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>
            <v>1</v>
          </cell>
          <cell r="AH25">
            <v>36</v>
          </cell>
          <cell r="AI25">
            <v>23</v>
          </cell>
          <cell r="AJ25">
            <v>5</v>
          </cell>
          <cell r="AK25">
            <v>5</v>
          </cell>
          <cell r="AL25" t="str">
            <v>Level 2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>
            <v>3</v>
          </cell>
          <cell r="AT25">
            <v>90</v>
          </cell>
          <cell r="AU25">
            <v>69</v>
          </cell>
          <cell r="AV25">
            <v>24</v>
          </cell>
          <cell r="AW25">
            <v>8</v>
          </cell>
          <cell r="AX25" t="str">
            <v>Level 4</v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>
            <v>1</v>
          </cell>
          <cell r="BR25">
            <v>24</v>
          </cell>
          <cell r="BS25">
            <v>20</v>
          </cell>
          <cell r="BT25">
            <v>10</v>
          </cell>
          <cell r="BU25">
            <v>10</v>
          </cell>
          <cell r="BV25" t="str">
            <v>Level 4</v>
          </cell>
        </row>
        <row r="26">
          <cell r="A26" t="str">
            <v>A0192</v>
          </cell>
          <cell r="B26" t="str">
            <v>Agnes Haudi Suryantika</v>
          </cell>
          <cell r="C26">
            <v>20</v>
          </cell>
          <cell r="D26">
            <v>510</v>
          </cell>
          <cell r="E26">
            <v>350</v>
          </cell>
          <cell r="F26">
            <v>115</v>
          </cell>
          <cell r="G26">
            <v>5.75</v>
          </cell>
          <cell r="H26" t="str">
            <v>Level 2</v>
          </cell>
          <cell r="I26">
            <v>26</v>
          </cell>
          <cell r="J26">
            <v>629</v>
          </cell>
          <cell r="K26">
            <v>409</v>
          </cell>
          <cell r="L26">
            <v>127</v>
          </cell>
          <cell r="M26">
            <v>4.884615384615385</v>
          </cell>
          <cell r="N26" t="str">
            <v>Level 2</v>
          </cell>
          <cell r="O26">
            <v>20</v>
          </cell>
          <cell r="P26">
            <v>527</v>
          </cell>
          <cell r="Q26">
            <v>361</v>
          </cell>
          <cell r="R26">
            <v>102</v>
          </cell>
          <cell r="S26">
            <v>5.0999999999999996</v>
          </cell>
          <cell r="T26" t="str">
            <v>Level 2</v>
          </cell>
          <cell r="U26">
            <v>21</v>
          </cell>
          <cell r="V26">
            <v>619</v>
          </cell>
          <cell r="W26">
            <v>406</v>
          </cell>
          <cell r="X26">
            <v>135</v>
          </cell>
          <cell r="Y26">
            <v>6.4285714285714288</v>
          </cell>
          <cell r="Z26" t="str">
            <v>Level 3</v>
          </cell>
          <cell r="AA26">
            <v>20</v>
          </cell>
          <cell r="AB26">
            <v>603</v>
          </cell>
          <cell r="AC26">
            <v>416</v>
          </cell>
          <cell r="AD26">
            <v>107</v>
          </cell>
          <cell r="AE26">
            <v>5.35</v>
          </cell>
          <cell r="AF26" t="str">
            <v>Level 2</v>
          </cell>
          <cell r="AG26">
            <v>21</v>
          </cell>
          <cell r="AH26">
            <v>613</v>
          </cell>
          <cell r="AI26">
            <v>408</v>
          </cell>
          <cell r="AJ26">
            <v>135</v>
          </cell>
          <cell r="AK26">
            <v>6.4285714285714288</v>
          </cell>
          <cell r="AL26" t="str">
            <v>Level 3</v>
          </cell>
          <cell r="AM26">
            <v>15</v>
          </cell>
          <cell r="AN26">
            <v>479</v>
          </cell>
          <cell r="AO26">
            <v>321</v>
          </cell>
          <cell r="AP26">
            <v>87</v>
          </cell>
          <cell r="AQ26">
            <v>5.8</v>
          </cell>
          <cell r="AR26" t="str">
            <v>Level 2</v>
          </cell>
          <cell r="AS26">
            <v>24</v>
          </cell>
          <cell r="AT26">
            <v>718</v>
          </cell>
          <cell r="AU26">
            <v>455</v>
          </cell>
          <cell r="AV26">
            <v>148</v>
          </cell>
          <cell r="AW26">
            <v>6.166666666666667</v>
          </cell>
          <cell r="AX26" t="str">
            <v>Level 3</v>
          </cell>
          <cell r="AY26">
            <v>18</v>
          </cell>
          <cell r="AZ26">
            <v>565</v>
          </cell>
          <cell r="BA26">
            <v>346</v>
          </cell>
          <cell r="BB26">
            <v>94</v>
          </cell>
          <cell r="BC26">
            <v>5.2222222222222223</v>
          </cell>
          <cell r="BD26" t="str">
            <v>Level 2</v>
          </cell>
          <cell r="BE26">
            <v>24</v>
          </cell>
          <cell r="BF26">
            <v>702</v>
          </cell>
          <cell r="BG26">
            <v>445</v>
          </cell>
          <cell r="BH26">
            <v>139</v>
          </cell>
          <cell r="BI26">
            <v>5.791666666666667</v>
          </cell>
          <cell r="BJ26" t="str">
            <v>Level 2</v>
          </cell>
          <cell r="BK26">
            <v>22</v>
          </cell>
          <cell r="BL26">
            <v>511</v>
          </cell>
          <cell r="BM26">
            <v>321</v>
          </cell>
          <cell r="BN26">
            <v>84</v>
          </cell>
          <cell r="BO26">
            <v>3.8181818181818183</v>
          </cell>
          <cell r="BP26" t="str">
            <v>Level 2</v>
          </cell>
          <cell r="BQ26">
            <v>19</v>
          </cell>
          <cell r="BR26">
            <v>449</v>
          </cell>
          <cell r="BS26">
            <v>294</v>
          </cell>
          <cell r="BT26">
            <v>102</v>
          </cell>
          <cell r="BU26">
            <v>5.3684210526315788</v>
          </cell>
          <cell r="BV26" t="str">
            <v>Level 2</v>
          </cell>
        </row>
        <row r="27">
          <cell r="A27" t="str">
            <v>A0225</v>
          </cell>
          <cell r="B27" t="str">
            <v>Rizal Saputra</v>
          </cell>
          <cell r="C27">
            <v>21</v>
          </cell>
          <cell r="D27">
            <v>470</v>
          </cell>
          <cell r="E27">
            <v>334</v>
          </cell>
          <cell r="F27">
            <v>93</v>
          </cell>
          <cell r="G27">
            <v>4.4285714285714288</v>
          </cell>
          <cell r="H27" t="str">
            <v>Level 2</v>
          </cell>
          <cell r="I27">
            <v>26</v>
          </cell>
          <cell r="J27">
            <v>457</v>
          </cell>
          <cell r="K27">
            <v>351</v>
          </cell>
          <cell r="L27">
            <v>94</v>
          </cell>
          <cell r="M27">
            <v>3.6153846153846154</v>
          </cell>
          <cell r="N27" t="str">
            <v>Level 2</v>
          </cell>
          <cell r="O27">
            <v>20</v>
          </cell>
          <cell r="P27">
            <v>542</v>
          </cell>
          <cell r="Q27">
            <v>376</v>
          </cell>
          <cell r="R27">
            <v>100</v>
          </cell>
          <cell r="S27">
            <v>5</v>
          </cell>
          <cell r="T27" t="str">
            <v>Level 2</v>
          </cell>
          <cell r="U27">
            <v>22</v>
          </cell>
          <cell r="V27">
            <v>599</v>
          </cell>
          <cell r="W27">
            <v>417</v>
          </cell>
          <cell r="X27">
            <v>121</v>
          </cell>
          <cell r="Y27">
            <v>5.5</v>
          </cell>
          <cell r="Z27" t="str">
            <v>Level 2</v>
          </cell>
          <cell r="AA27">
            <v>22</v>
          </cell>
          <cell r="AB27">
            <v>559</v>
          </cell>
          <cell r="AC27">
            <v>394</v>
          </cell>
          <cell r="AD27">
            <v>113</v>
          </cell>
          <cell r="AE27">
            <v>5.1363636363636367</v>
          </cell>
          <cell r="AF27" t="str">
            <v>Level 2</v>
          </cell>
          <cell r="AG27">
            <v>22</v>
          </cell>
          <cell r="AH27">
            <v>573</v>
          </cell>
          <cell r="AI27">
            <v>399</v>
          </cell>
          <cell r="AJ27">
            <v>125</v>
          </cell>
          <cell r="AK27">
            <v>5.6818181818181817</v>
          </cell>
          <cell r="AL27" t="str">
            <v>Level 2</v>
          </cell>
          <cell r="AM27">
            <v>15</v>
          </cell>
          <cell r="AN27">
            <v>369</v>
          </cell>
          <cell r="AO27">
            <v>282</v>
          </cell>
          <cell r="AP27">
            <v>59</v>
          </cell>
          <cell r="AQ27">
            <v>3.9333333333333331</v>
          </cell>
          <cell r="AR27" t="str">
            <v>Level 2</v>
          </cell>
          <cell r="AS27">
            <v>24</v>
          </cell>
          <cell r="AT27">
            <v>529</v>
          </cell>
          <cell r="AU27">
            <v>424</v>
          </cell>
          <cell r="AV27">
            <v>107</v>
          </cell>
          <cell r="AW27">
            <v>4.458333333333333</v>
          </cell>
          <cell r="AX27" t="str">
            <v>Level 2</v>
          </cell>
          <cell r="AY27">
            <v>20</v>
          </cell>
          <cell r="AZ27">
            <v>508</v>
          </cell>
          <cell r="BA27">
            <v>392</v>
          </cell>
          <cell r="BB27">
            <v>76</v>
          </cell>
          <cell r="BC27">
            <v>3.8</v>
          </cell>
          <cell r="BD27" t="str">
            <v>Level 2</v>
          </cell>
          <cell r="BE27">
            <v>22</v>
          </cell>
          <cell r="BF27">
            <v>637</v>
          </cell>
          <cell r="BG27">
            <v>461</v>
          </cell>
          <cell r="BH27">
            <v>126</v>
          </cell>
          <cell r="BI27">
            <v>5.7272727272727275</v>
          </cell>
          <cell r="BJ27" t="str">
            <v>Level 2</v>
          </cell>
          <cell r="BK27">
            <v>22</v>
          </cell>
          <cell r="BL27">
            <v>449</v>
          </cell>
          <cell r="BM27">
            <v>324</v>
          </cell>
          <cell r="BN27">
            <v>54</v>
          </cell>
          <cell r="BO27">
            <v>2.4545454545454546</v>
          </cell>
          <cell r="BP27" t="str">
            <v>Level 2</v>
          </cell>
          <cell r="BQ27">
            <v>20</v>
          </cell>
          <cell r="BR27">
            <v>386</v>
          </cell>
          <cell r="BS27">
            <v>289</v>
          </cell>
          <cell r="BT27">
            <v>75</v>
          </cell>
          <cell r="BU27">
            <v>3.75</v>
          </cell>
          <cell r="BV27" t="str">
            <v>Level 2</v>
          </cell>
        </row>
        <row r="28">
          <cell r="A28" t="str">
            <v>A0246</v>
          </cell>
          <cell r="B28" t="str">
            <v>Maria Wismaningsih</v>
          </cell>
          <cell r="C28">
            <v>16</v>
          </cell>
          <cell r="D28">
            <v>284</v>
          </cell>
          <cell r="E28">
            <v>206</v>
          </cell>
          <cell r="F28">
            <v>52</v>
          </cell>
          <cell r="G28">
            <v>3.25</v>
          </cell>
          <cell r="H28" t="str">
            <v>Level 2</v>
          </cell>
          <cell r="I28">
            <v>16</v>
          </cell>
          <cell r="J28">
            <v>349</v>
          </cell>
          <cell r="K28">
            <v>250</v>
          </cell>
          <cell r="L28">
            <v>77</v>
          </cell>
          <cell r="M28">
            <v>4.8125</v>
          </cell>
          <cell r="N28" t="str">
            <v>Level 2</v>
          </cell>
          <cell r="O28">
            <v>16</v>
          </cell>
          <cell r="P28">
            <v>374</v>
          </cell>
          <cell r="Q28">
            <v>269</v>
          </cell>
          <cell r="R28">
            <v>70</v>
          </cell>
          <cell r="S28">
            <v>4.375</v>
          </cell>
          <cell r="T28" t="str">
            <v>Level 2</v>
          </cell>
          <cell r="U28">
            <v>15</v>
          </cell>
          <cell r="V28">
            <v>387</v>
          </cell>
          <cell r="W28">
            <v>296</v>
          </cell>
          <cell r="X28">
            <v>104</v>
          </cell>
          <cell r="Y28">
            <v>6.9333333333333336</v>
          </cell>
          <cell r="Z28" t="str">
            <v>Level 3</v>
          </cell>
          <cell r="AA28">
            <v>15</v>
          </cell>
          <cell r="AB28">
            <v>345</v>
          </cell>
          <cell r="AC28">
            <v>247</v>
          </cell>
          <cell r="AD28">
            <v>53</v>
          </cell>
          <cell r="AE28">
            <v>3.5333333333333332</v>
          </cell>
          <cell r="AF28" t="str">
            <v>Level 2</v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>
            <v>1</v>
          </cell>
          <cell r="AT28">
            <v>27</v>
          </cell>
          <cell r="AU28">
            <v>20</v>
          </cell>
          <cell r="AV28">
            <v>9</v>
          </cell>
          <cell r="AW28">
            <v>9</v>
          </cell>
          <cell r="AX28" t="str">
            <v>Level 4</v>
          </cell>
          <cell r="AY28">
            <v>1</v>
          </cell>
          <cell r="AZ28">
            <v>33</v>
          </cell>
          <cell r="BA28">
            <v>24</v>
          </cell>
          <cell r="BB28">
            <v>12</v>
          </cell>
          <cell r="BC28">
            <v>12</v>
          </cell>
          <cell r="BD28" t="str">
            <v>Level 4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</row>
        <row r="29">
          <cell r="A29" t="str">
            <v>A0261</v>
          </cell>
          <cell r="B29" t="str">
            <v>Chelsi Ananda</v>
          </cell>
          <cell r="C29">
            <v>21</v>
          </cell>
          <cell r="D29">
            <v>508</v>
          </cell>
          <cell r="E29">
            <v>335</v>
          </cell>
          <cell r="F29">
            <v>117</v>
          </cell>
          <cell r="G29">
            <v>5.5714285714285712</v>
          </cell>
          <cell r="H29" t="str">
            <v>Level 2</v>
          </cell>
          <cell r="I29">
            <v>26</v>
          </cell>
          <cell r="J29">
            <v>542</v>
          </cell>
          <cell r="K29">
            <v>343</v>
          </cell>
          <cell r="L29">
            <v>127</v>
          </cell>
          <cell r="M29">
            <v>4.884615384615385</v>
          </cell>
          <cell r="N29" t="str">
            <v>Level 2</v>
          </cell>
          <cell r="O29">
            <v>20</v>
          </cell>
          <cell r="P29">
            <v>569</v>
          </cell>
          <cell r="Q29">
            <v>329</v>
          </cell>
          <cell r="R29">
            <v>88</v>
          </cell>
          <cell r="S29">
            <v>4.4000000000000004</v>
          </cell>
          <cell r="T29" t="str">
            <v>Level 2</v>
          </cell>
          <cell r="U29">
            <v>21</v>
          </cell>
          <cell r="V29">
            <v>514</v>
          </cell>
          <cell r="W29">
            <v>333</v>
          </cell>
          <cell r="X29">
            <v>121</v>
          </cell>
          <cell r="Y29">
            <v>5.7619047619047619</v>
          </cell>
          <cell r="Z29" t="str">
            <v>Level 2</v>
          </cell>
          <cell r="AA29">
            <v>21</v>
          </cell>
          <cell r="AB29">
            <v>516</v>
          </cell>
          <cell r="AC29">
            <v>311</v>
          </cell>
          <cell r="AD29">
            <v>100</v>
          </cell>
          <cell r="AE29">
            <v>4.7619047619047619</v>
          </cell>
          <cell r="AF29" t="str">
            <v>Level 2</v>
          </cell>
          <cell r="AG29">
            <v>22</v>
          </cell>
          <cell r="AH29">
            <v>534</v>
          </cell>
          <cell r="AI29">
            <v>329</v>
          </cell>
          <cell r="AJ29">
            <v>117</v>
          </cell>
          <cell r="AK29">
            <v>5.3181818181818183</v>
          </cell>
          <cell r="AL29" t="str">
            <v>Level 2</v>
          </cell>
          <cell r="AM29">
            <v>15</v>
          </cell>
          <cell r="AN29">
            <v>363</v>
          </cell>
          <cell r="AO29">
            <v>228</v>
          </cell>
          <cell r="AP29">
            <v>80</v>
          </cell>
          <cell r="AQ29">
            <v>5.333333333333333</v>
          </cell>
          <cell r="AR29" t="str">
            <v>Level 2</v>
          </cell>
          <cell r="AS29">
            <v>24</v>
          </cell>
          <cell r="AT29">
            <v>606</v>
          </cell>
          <cell r="AU29">
            <v>396</v>
          </cell>
          <cell r="AV29">
            <v>151</v>
          </cell>
          <cell r="AW29">
            <v>6.291666666666667</v>
          </cell>
          <cell r="AX29" t="str">
            <v>Level 3</v>
          </cell>
          <cell r="AY29">
            <v>19</v>
          </cell>
          <cell r="AZ29">
            <v>409</v>
          </cell>
          <cell r="BA29">
            <v>271</v>
          </cell>
          <cell r="BB29">
            <v>89</v>
          </cell>
          <cell r="BC29">
            <v>4.6842105263157894</v>
          </cell>
          <cell r="BD29" t="str">
            <v>Level 2</v>
          </cell>
          <cell r="BE29">
            <v>23</v>
          </cell>
          <cell r="BF29">
            <v>515</v>
          </cell>
          <cell r="BG29">
            <v>301</v>
          </cell>
          <cell r="BH29">
            <v>118</v>
          </cell>
          <cell r="BI29">
            <v>5.1304347826086953</v>
          </cell>
          <cell r="BJ29" t="str">
            <v>Level 2</v>
          </cell>
          <cell r="BK29">
            <v>21</v>
          </cell>
          <cell r="BL29">
            <v>417</v>
          </cell>
          <cell r="BM29">
            <v>287</v>
          </cell>
          <cell r="BN29">
            <v>93</v>
          </cell>
          <cell r="BO29">
            <v>4.4285714285714288</v>
          </cell>
          <cell r="BP29" t="str">
            <v>Level 2</v>
          </cell>
          <cell r="BQ29">
            <v>20</v>
          </cell>
          <cell r="BR29">
            <v>483</v>
          </cell>
          <cell r="BS29">
            <v>311</v>
          </cell>
          <cell r="BT29">
            <v>94</v>
          </cell>
          <cell r="BU29">
            <v>4.7</v>
          </cell>
          <cell r="BV29" t="str">
            <v>Level 2</v>
          </cell>
        </row>
        <row r="30">
          <cell r="A30" t="str">
            <v>A0310</v>
          </cell>
          <cell r="B30" t="str">
            <v>Yuliana Aisiyah</v>
          </cell>
          <cell r="C30">
            <v>12</v>
          </cell>
          <cell r="D30">
            <v>215</v>
          </cell>
          <cell r="E30">
            <v>143</v>
          </cell>
          <cell r="F30">
            <v>36</v>
          </cell>
          <cell r="G30">
            <v>3</v>
          </cell>
          <cell r="H30" t="str">
            <v>Level 2</v>
          </cell>
          <cell r="I30">
            <v>1</v>
          </cell>
          <cell r="J30">
            <v>10</v>
          </cell>
          <cell r="K30">
            <v>8</v>
          </cell>
          <cell r="L30">
            <v>3</v>
          </cell>
          <cell r="M30">
            <v>3</v>
          </cell>
          <cell r="N30" t="str">
            <v>Level 2</v>
          </cell>
          <cell r="O30">
            <v>3</v>
          </cell>
          <cell r="P30">
            <v>86</v>
          </cell>
          <cell r="Q30">
            <v>60</v>
          </cell>
          <cell r="R30">
            <v>9</v>
          </cell>
          <cell r="S30">
            <v>3</v>
          </cell>
          <cell r="T30" t="str">
            <v>Level 2</v>
          </cell>
          <cell r="U30">
            <v>3</v>
          </cell>
          <cell r="V30">
            <v>53</v>
          </cell>
          <cell r="W30">
            <v>43</v>
          </cell>
          <cell r="X30">
            <v>10</v>
          </cell>
          <cell r="Y30">
            <v>3.3333333333333335</v>
          </cell>
          <cell r="Z30" t="str">
            <v>Level 2</v>
          </cell>
          <cell r="AA30">
            <v>12</v>
          </cell>
          <cell r="AB30">
            <v>254</v>
          </cell>
          <cell r="AC30">
            <v>180</v>
          </cell>
          <cell r="AD30">
            <v>40</v>
          </cell>
          <cell r="AE30">
            <v>3.3333333333333335</v>
          </cell>
          <cell r="AF30" t="str">
            <v>Level 2</v>
          </cell>
          <cell r="AG30">
            <v>18</v>
          </cell>
          <cell r="AH30">
            <v>381</v>
          </cell>
          <cell r="AI30">
            <v>267</v>
          </cell>
          <cell r="AJ30">
            <v>63</v>
          </cell>
          <cell r="AK30">
            <v>3.5</v>
          </cell>
          <cell r="AL30" t="str">
            <v>Level 2</v>
          </cell>
          <cell r="AM30">
            <v>4</v>
          </cell>
          <cell r="AN30">
            <v>77</v>
          </cell>
          <cell r="AO30">
            <v>41</v>
          </cell>
          <cell r="AP30">
            <v>10</v>
          </cell>
          <cell r="AQ30">
            <v>2.5</v>
          </cell>
          <cell r="AR30" t="str">
            <v>Level 2</v>
          </cell>
          <cell r="AS30">
            <v>1</v>
          </cell>
          <cell r="AT30">
            <v>21</v>
          </cell>
          <cell r="AU30">
            <v>12</v>
          </cell>
          <cell r="AV30">
            <v>1</v>
          </cell>
          <cell r="AW30">
            <v>1</v>
          </cell>
          <cell r="AX30" t="str">
            <v>Level 0</v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>
            <v>24</v>
          </cell>
          <cell r="BF30">
            <v>708</v>
          </cell>
          <cell r="BG30">
            <v>457</v>
          </cell>
          <cell r="BH30">
            <v>109</v>
          </cell>
          <cell r="BI30">
            <v>4.541666666666667</v>
          </cell>
          <cell r="BJ30" t="str">
            <v>Level 2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</row>
        <row r="31">
          <cell r="A31" t="str">
            <v>A0320</v>
          </cell>
          <cell r="B31" t="str">
            <v>Deafni Dinda R Utami</v>
          </cell>
          <cell r="C31">
            <v>21</v>
          </cell>
          <cell r="D31">
            <v>665</v>
          </cell>
          <cell r="E31">
            <v>428</v>
          </cell>
          <cell r="F31">
            <v>124</v>
          </cell>
          <cell r="G31">
            <v>5.9047619047619051</v>
          </cell>
          <cell r="H31" t="str">
            <v>Level 2</v>
          </cell>
          <cell r="I31">
            <v>26</v>
          </cell>
          <cell r="J31">
            <v>743</v>
          </cell>
          <cell r="K31">
            <v>488</v>
          </cell>
          <cell r="L31">
            <v>149</v>
          </cell>
          <cell r="M31">
            <v>5.7307692307692308</v>
          </cell>
          <cell r="N31" t="str">
            <v>Level 2</v>
          </cell>
          <cell r="O31">
            <v>20</v>
          </cell>
          <cell r="P31">
            <v>657</v>
          </cell>
          <cell r="Q31">
            <v>443</v>
          </cell>
          <cell r="R31">
            <v>117</v>
          </cell>
          <cell r="S31">
            <v>5.85</v>
          </cell>
          <cell r="T31" t="str">
            <v>Level 2</v>
          </cell>
          <cell r="U31">
            <v>22</v>
          </cell>
          <cell r="V31">
            <v>663</v>
          </cell>
          <cell r="W31">
            <v>442</v>
          </cell>
          <cell r="X31">
            <v>140</v>
          </cell>
          <cell r="Y31">
            <v>6.3636363636363633</v>
          </cell>
          <cell r="Z31" t="str">
            <v>Level 3</v>
          </cell>
          <cell r="AA31">
            <v>22</v>
          </cell>
          <cell r="AB31">
            <v>625</v>
          </cell>
          <cell r="AC31">
            <v>420</v>
          </cell>
          <cell r="AD31">
            <v>126</v>
          </cell>
          <cell r="AE31">
            <v>5.7272727272727275</v>
          </cell>
          <cell r="AF31" t="str">
            <v>Level 2</v>
          </cell>
          <cell r="AG31">
            <v>21</v>
          </cell>
          <cell r="AH31">
            <v>618</v>
          </cell>
          <cell r="AI31">
            <v>437</v>
          </cell>
          <cell r="AJ31">
            <v>113</v>
          </cell>
          <cell r="AK31">
            <v>5.3809523809523814</v>
          </cell>
          <cell r="AL31" t="str">
            <v>Level 2</v>
          </cell>
          <cell r="AM31">
            <v>15</v>
          </cell>
          <cell r="AN31">
            <v>593</v>
          </cell>
          <cell r="AO31">
            <v>374</v>
          </cell>
          <cell r="AP31">
            <v>112</v>
          </cell>
          <cell r="AQ31">
            <v>7.4666666666666668</v>
          </cell>
          <cell r="AR31" t="str">
            <v>Level 3</v>
          </cell>
          <cell r="AS31">
            <v>23</v>
          </cell>
          <cell r="AT31">
            <v>716</v>
          </cell>
          <cell r="AU31">
            <v>451</v>
          </cell>
          <cell r="AV31">
            <v>159</v>
          </cell>
          <cell r="AW31">
            <v>6.9130434782608692</v>
          </cell>
          <cell r="AX31" t="str">
            <v>Level 3</v>
          </cell>
          <cell r="AY31">
            <v>5</v>
          </cell>
          <cell r="AZ31">
            <v>196</v>
          </cell>
          <cell r="BA31">
            <v>130</v>
          </cell>
          <cell r="BB31">
            <v>45</v>
          </cell>
          <cell r="BC31">
            <v>9</v>
          </cell>
          <cell r="BD31" t="str">
            <v>Level 4</v>
          </cell>
          <cell r="BE31">
            <v>3</v>
          </cell>
          <cell r="BF31">
            <v>72</v>
          </cell>
          <cell r="BG31">
            <v>43</v>
          </cell>
          <cell r="BH31">
            <v>16</v>
          </cell>
          <cell r="BI31">
            <v>5.333333333333333</v>
          </cell>
          <cell r="BJ31" t="str">
            <v>Level 2</v>
          </cell>
          <cell r="BK31">
            <v>22</v>
          </cell>
          <cell r="BL31">
            <v>523</v>
          </cell>
          <cell r="BM31">
            <v>345</v>
          </cell>
          <cell r="BN31">
            <v>94</v>
          </cell>
          <cell r="BO31">
            <v>4.2727272727272725</v>
          </cell>
          <cell r="BP31" t="str">
            <v>Level 2</v>
          </cell>
          <cell r="BQ31">
            <v>19</v>
          </cell>
          <cell r="BR31">
            <v>525</v>
          </cell>
          <cell r="BS31">
            <v>347</v>
          </cell>
          <cell r="BT31">
            <v>127</v>
          </cell>
          <cell r="BU31">
            <v>6.6842105263157894</v>
          </cell>
          <cell r="BV31" t="str">
            <v>Level 3</v>
          </cell>
        </row>
        <row r="32">
          <cell r="A32" t="str">
            <v>A0327</v>
          </cell>
          <cell r="B32" t="str">
            <v>Wiwik Noryanti</v>
          </cell>
          <cell r="C32">
            <v>6</v>
          </cell>
          <cell r="D32">
            <v>77</v>
          </cell>
          <cell r="E32">
            <v>26</v>
          </cell>
          <cell r="F32">
            <v>14</v>
          </cell>
          <cell r="G32">
            <v>2.3333333333333335</v>
          </cell>
          <cell r="H32" t="str">
            <v>Level 2</v>
          </cell>
          <cell r="I32">
            <v>20</v>
          </cell>
          <cell r="J32">
            <v>387</v>
          </cell>
          <cell r="K32">
            <v>238</v>
          </cell>
          <cell r="L32">
            <v>78</v>
          </cell>
          <cell r="M32">
            <v>3.9</v>
          </cell>
          <cell r="N32" t="str">
            <v>Level 2</v>
          </cell>
          <cell r="O32">
            <v>17</v>
          </cell>
          <cell r="P32">
            <v>358</v>
          </cell>
          <cell r="Q32">
            <v>189</v>
          </cell>
          <cell r="R32">
            <v>57</v>
          </cell>
          <cell r="S32">
            <v>3.3529411764705883</v>
          </cell>
          <cell r="T32" t="str">
            <v>Level 2</v>
          </cell>
          <cell r="U32">
            <v>21</v>
          </cell>
          <cell r="V32">
            <v>378</v>
          </cell>
          <cell r="W32">
            <v>202</v>
          </cell>
          <cell r="X32">
            <v>72</v>
          </cell>
          <cell r="Y32">
            <v>3.4285714285714284</v>
          </cell>
          <cell r="Z32" t="str">
            <v>Level 2</v>
          </cell>
          <cell r="AA32">
            <v>17</v>
          </cell>
          <cell r="AB32">
            <v>333</v>
          </cell>
          <cell r="AC32">
            <v>181</v>
          </cell>
          <cell r="AD32">
            <v>56</v>
          </cell>
          <cell r="AE32">
            <v>3.2941176470588234</v>
          </cell>
          <cell r="AF32" t="str">
            <v>Level 2</v>
          </cell>
          <cell r="AG32">
            <v>17</v>
          </cell>
          <cell r="AH32">
            <v>353</v>
          </cell>
          <cell r="AI32">
            <v>163</v>
          </cell>
          <cell r="AJ32">
            <v>61</v>
          </cell>
          <cell r="AK32">
            <v>3.5882352941176472</v>
          </cell>
          <cell r="AL32" t="str">
            <v>Level 2</v>
          </cell>
          <cell r="AM32">
            <v>7</v>
          </cell>
          <cell r="AN32">
            <v>119</v>
          </cell>
          <cell r="AO32">
            <v>49</v>
          </cell>
          <cell r="AP32">
            <v>21</v>
          </cell>
          <cell r="AQ32">
            <v>3</v>
          </cell>
          <cell r="AR32" t="str">
            <v>Level 2</v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 t="str">
            <v/>
          </cell>
          <cell r="BJ32" t="str">
            <v/>
          </cell>
          <cell r="BK32">
            <v>2</v>
          </cell>
          <cell r="BL32">
            <v>60</v>
          </cell>
          <cell r="BM32">
            <v>27</v>
          </cell>
          <cell r="BN32">
            <v>4</v>
          </cell>
          <cell r="BO32">
            <v>2</v>
          </cell>
          <cell r="BP32" t="str">
            <v>Level 2</v>
          </cell>
          <cell r="BQ32">
            <v>15</v>
          </cell>
          <cell r="BR32">
            <v>353</v>
          </cell>
          <cell r="BS32">
            <v>205</v>
          </cell>
          <cell r="BT32">
            <v>63</v>
          </cell>
          <cell r="BU32">
            <v>4.2</v>
          </cell>
          <cell r="BV32" t="str">
            <v>Level 2</v>
          </cell>
        </row>
        <row r="33">
          <cell r="A33" t="str">
            <v>A0346</v>
          </cell>
          <cell r="B33" t="str">
            <v>Anatasya Giri Anjassari</v>
          </cell>
          <cell r="C33">
            <v>21</v>
          </cell>
          <cell r="D33">
            <v>581</v>
          </cell>
          <cell r="E33">
            <v>425</v>
          </cell>
          <cell r="F33">
            <v>113</v>
          </cell>
          <cell r="G33">
            <v>5.3809523809523814</v>
          </cell>
          <cell r="H33" t="str">
            <v>Level 2</v>
          </cell>
          <cell r="I33">
            <v>25</v>
          </cell>
          <cell r="J33">
            <v>738</v>
          </cell>
          <cell r="K33">
            <v>552</v>
          </cell>
          <cell r="L33">
            <v>159</v>
          </cell>
          <cell r="M33">
            <v>6.36</v>
          </cell>
          <cell r="N33" t="str">
            <v>Level 3</v>
          </cell>
          <cell r="O33">
            <v>18</v>
          </cell>
          <cell r="P33">
            <v>562</v>
          </cell>
          <cell r="Q33">
            <v>432</v>
          </cell>
          <cell r="R33">
            <v>97</v>
          </cell>
          <cell r="S33">
            <v>5.3888888888888893</v>
          </cell>
          <cell r="T33" t="str">
            <v>Level 2</v>
          </cell>
          <cell r="U33">
            <v>21</v>
          </cell>
          <cell r="V33">
            <v>577</v>
          </cell>
          <cell r="W33">
            <v>443</v>
          </cell>
          <cell r="X33">
            <v>128</v>
          </cell>
          <cell r="Y33">
            <v>6.0952380952380949</v>
          </cell>
          <cell r="Z33" t="str">
            <v>Level 3</v>
          </cell>
          <cell r="AA33">
            <v>0</v>
          </cell>
          <cell r="AB33">
            <v>4</v>
          </cell>
          <cell r="AC33">
            <v>2</v>
          </cell>
          <cell r="AD33">
            <v>0</v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>
            <v>15</v>
          </cell>
          <cell r="AN33">
            <v>400</v>
          </cell>
          <cell r="AO33">
            <v>294</v>
          </cell>
          <cell r="AP33">
            <v>71</v>
          </cell>
          <cell r="AQ33">
            <v>4.7333333333333334</v>
          </cell>
          <cell r="AR33" t="str">
            <v>Level 2</v>
          </cell>
          <cell r="AS33">
            <v>8</v>
          </cell>
          <cell r="AT33">
            <v>124</v>
          </cell>
          <cell r="AU33">
            <v>90</v>
          </cell>
          <cell r="AV33">
            <v>35</v>
          </cell>
          <cell r="AW33">
            <v>4.375</v>
          </cell>
          <cell r="AX33" t="str">
            <v>Level 2</v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</row>
        <row r="34">
          <cell r="A34" t="str">
            <v>A0347</v>
          </cell>
          <cell r="B34" t="str">
            <v>Hans Jeremy Simanjuntak</v>
          </cell>
          <cell r="C34">
            <v>20</v>
          </cell>
          <cell r="D34">
            <v>498</v>
          </cell>
          <cell r="E34">
            <v>273</v>
          </cell>
          <cell r="F34">
            <v>80</v>
          </cell>
          <cell r="G34">
            <v>4</v>
          </cell>
          <cell r="H34" t="str">
            <v>Level 2</v>
          </cell>
          <cell r="I34">
            <v>24</v>
          </cell>
          <cell r="J34">
            <v>579</v>
          </cell>
          <cell r="K34">
            <v>306</v>
          </cell>
          <cell r="L34">
            <v>108</v>
          </cell>
          <cell r="M34">
            <v>4.5</v>
          </cell>
          <cell r="N34" t="str">
            <v>Level 2</v>
          </cell>
          <cell r="O34">
            <v>19</v>
          </cell>
          <cell r="P34">
            <v>573</v>
          </cell>
          <cell r="Q34">
            <v>333</v>
          </cell>
          <cell r="R34">
            <v>106</v>
          </cell>
          <cell r="S34">
            <v>5.5789473684210522</v>
          </cell>
          <cell r="T34" t="str">
            <v>Level 2</v>
          </cell>
          <cell r="U34">
            <v>21</v>
          </cell>
          <cell r="V34">
            <v>507</v>
          </cell>
          <cell r="W34">
            <v>310</v>
          </cell>
          <cell r="X34">
            <v>97</v>
          </cell>
          <cell r="Y34">
            <v>4.6190476190476186</v>
          </cell>
          <cell r="Z34" t="str">
            <v>Level 2</v>
          </cell>
          <cell r="AA34">
            <v>22</v>
          </cell>
          <cell r="AB34">
            <v>600</v>
          </cell>
          <cell r="AC34">
            <v>366</v>
          </cell>
          <cell r="AD34">
            <v>100</v>
          </cell>
          <cell r="AE34">
            <v>4.5454545454545459</v>
          </cell>
          <cell r="AF34" t="str">
            <v>Level 2</v>
          </cell>
          <cell r="AG34">
            <v>20</v>
          </cell>
          <cell r="AH34">
            <v>549</v>
          </cell>
          <cell r="AI34">
            <v>338</v>
          </cell>
          <cell r="AJ34">
            <v>121</v>
          </cell>
          <cell r="AK34">
            <v>6.05</v>
          </cell>
          <cell r="AL34" t="str">
            <v>Level 3</v>
          </cell>
          <cell r="AM34">
            <v>16</v>
          </cell>
          <cell r="AN34">
            <v>641</v>
          </cell>
          <cell r="AO34">
            <v>348</v>
          </cell>
          <cell r="AP34">
            <v>102</v>
          </cell>
          <cell r="AQ34">
            <v>6.375</v>
          </cell>
          <cell r="AR34" t="str">
            <v>Level 3</v>
          </cell>
          <cell r="AS34">
            <v>22</v>
          </cell>
          <cell r="AT34">
            <v>639</v>
          </cell>
          <cell r="AU34">
            <v>366</v>
          </cell>
          <cell r="AV34">
            <v>139</v>
          </cell>
          <cell r="AW34">
            <v>6.3181818181818183</v>
          </cell>
          <cell r="AX34" t="str">
            <v>Level 3</v>
          </cell>
          <cell r="AY34">
            <v>19</v>
          </cell>
          <cell r="AZ34">
            <v>635</v>
          </cell>
          <cell r="BA34">
            <v>368</v>
          </cell>
          <cell r="BB34">
            <v>105</v>
          </cell>
          <cell r="BC34">
            <v>5.5263157894736841</v>
          </cell>
          <cell r="BD34" t="str">
            <v>Level 2</v>
          </cell>
          <cell r="BE34">
            <v>23</v>
          </cell>
          <cell r="BF34">
            <v>657</v>
          </cell>
          <cell r="BG34">
            <v>430</v>
          </cell>
          <cell r="BH34">
            <v>136</v>
          </cell>
          <cell r="BI34">
            <v>5.9130434782608692</v>
          </cell>
          <cell r="BJ34" t="str">
            <v>Level 2</v>
          </cell>
          <cell r="BK34">
            <v>22</v>
          </cell>
          <cell r="BL34">
            <v>605</v>
          </cell>
          <cell r="BM34">
            <v>378</v>
          </cell>
          <cell r="BN34">
            <v>103</v>
          </cell>
          <cell r="BO34">
            <v>4.6818181818181817</v>
          </cell>
          <cell r="BP34" t="str">
            <v>Level 2</v>
          </cell>
          <cell r="BQ34">
            <v>19</v>
          </cell>
          <cell r="BR34">
            <v>472</v>
          </cell>
          <cell r="BS34">
            <v>311</v>
          </cell>
          <cell r="BT34">
            <v>93</v>
          </cell>
          <cell r="BU34">
            <v>4.8947368421052628</v>
          </cell>
          <cell r="BV34" t="str">
            <v>Level 2</v>
          </cell>
        </row>
        <row r="35">
          <cell r="A35" t="str">
            <v>A0378</v>
          </cell>
          <cell r="B35" t="str">
            <v>Wiranti Putri</v>
          </cell>
          <cell r="C35">
            <v>21</v>
          </cell>
          <cell r="D35">
            <v>396</v>
          </cell>
          <cell r="E35">
            <v>277</v>
          </cell>
          <cell r="F35">
            <v>83</v>
          </cell>
          <cell r="G35">
            <v>3.9523809523809526</v>
          </cell>
          <cell r="H35" t="str">
            <v>Level 2</v>
          </cell>
          <cell r="I35">
            <v>25</v>
          </cell>
          <cell r="J35">
            <v>495</v>
          </cell>
          <cell r="K35">
            <v>323</v>
          </cell>
          <cell r="L35">
            <v>97</v>
          </cell>
          <cell r="M35">
            <v>3.88</v>
          </cell>
          <cell r="N35" t="str">
            <v>Level 2</v>
          </cell>
          <cell r="O35">
            <v>19</v>
          </cell>
          <cell r="P35">
            <v>468</v>
          </cell>
          <cell r="Q35">
            <v>314</v>
          </cell>
          <cell r="R35">
            <v>83</v>
          </cell>
          <cell r="S35">
            <v>4.3684210526315788</v>
          </cell>
          <cell r="T35" t="str">
            <v>Level 2</v>
          </cell>
          <cell r="U35">
            <v>20</v>
          </cell>
          <cell r="V35">
            <v>417</v>
          </cell>
          <cell r="W35">
            <v>260</v>
          </cell>
          <cell r="X35">
            <v>95</v>
          </cell>
          <cell r="Y35">
            <v>4.75</v>
          </cell>
          <cell r="Z35" t="str">
            <v>Level 2</v>
          </cell>
          <cell r="AA35">
            <v>18</v>
          </cell>
          <cell r="AB35">
            <v>539</v>
          </cell>
          <cell r="AC35">
            <v>344</v>
          </cell>
          <cell r="AD35">
            <v>88</v>
          </cell>
          <cell r="AE35">
            <v>4.8888888888888893</v>
          </cell>
          <cell r="AF35" t="str">
            <v>Level 2</v>
          </cell>
          <cell r="AG35">
            <v>21</v>
          </cell>
          <cell r="AH35">
            <v>547</v>
          </cell>
          <cell r="AI35">
            <v>328</v>
          </cell>
          <cell r="AJ35">
            <v>96</v>
          </cell>
          <cell r="AK35">
            <v>4.5714285714285712</v>
          </cell>
          <cell r="AL35" t="str">
            <v>Level 2</v>
          </cell>
          <cell r="AM35">
            <v>15</v>
          </cell>
          <cell r="AN35">
            <v>478</v>
          </cell>
          <cell r="AO35">
            <v>318</v>
          </cell>
          <cell r="AP35">
            <v>89</v>
          </cell>
          <cell r="AQ35">
            <v>5.9333333333333336</v>
          </cell>
          <cell r="AR35" t="str">
            <v>Level 2</v>
          </cell>
          <cell r="AS35">
            <v>22</v>
          </cell>
          <cell r="AT35">
            <v>551</v>
          </cell>
          <cell r="AU35">
            <v>329</v>
          </cell>
          <cell r="AV35">
            <v>100</v>
          </cell>
          <cell r="AW35">
            <v>4.5454545454545459</v>
          </cell>
          <cell r="AX35" t="str">
            <v>Level 2</v>
          </cell>
          <cell r="AY35">
            <v>19</v>
          </cell>
          <cell r="AZ35">
            <v>668</v>
          </cell>
          <cell r="BA35">
            <v>446</v>
          </cell>
          <cell r="BB35">
            <v>125</v>
          </cell>
          <cell r="BC35">
            <v>6.5789473684210522</v>
          </cell>
          <cell r="BD35" t="str">
            <v>Level 3</v>
          </cell>
          <cell r="BE35">
            <v>24</v>
          </cell>
          <cell r="BF35">
            <v>878</v>
          </cell>
          <cell r="BG35">
            <v>562</v>
          </cell>
          <cell r="BH35">
            <v>132</v>
          </cell>
          <cell r="BI35">
            <v>5.5</v>
          </cell>
          <cell r="BJ35" t="str">
            <v>Level 2</v>
          </cell>
          <cell r="BK35">
            <v>22</v>
          </cell>
          <cell r="BL35">
            <v>831</v>
          </cell>
          <cell r="BM35">
            <v>502</v>
          </cell>
          <cell r="BN35">
            <v>109</v>
          </cell>
          <cell r="BO35">
            <v>4.9545454545454541</v>
          </cell>
          <cell r="BP35" t="str">
            <v>Level 2</v>
          </cell>
          <cell r="BQ35">
            <v>18</v>
          </cell>
          <cell r="BR35">
            <v>585</v>
          </cell>
          <cell r="BS35">
            <v>389</v>
          </cell>
          <cell r="BT35">
            <v>114</v>
          </cell>
          <cell r="BU35">
            <v>6.333333333333333</v>
          </cell>
          <cell r="BV35" t="str">
            <v>Level 3</v>
          </cell>
        </row>
        <row r="36">
          <cell r="A36" t="str">
            <v>A0412</v>
          </cell>
          <cell r="B36" t="str">
            <v>Yoga Meiza</v>
          </cell>
          <cell r="C36">
            <v>22</v>
          </cell>
          <cell r="D36">
            <v>535</v>
          </cell>
          <cell r="E36">
            <v>357</v>
          </cell>
          <cell r="F36">
            <v>132</v>
          </cell>
          <cell r="G36">
            <v>6</v>
          </cell>
          <cell r="H36" t="str">
            <v>Level 3</v>
          </cell>
          <cell r="I36">
            <v>26</v>
          </cell>
          <cell r="J36">
            <v>804</v>
          </cell>
          <cell r="K36">
            <v>565</v>
          </cell>
          <cell r="L36">
            <v>185</v>
          </cell>
          <cell r="M36">
            <v>7.115384615384615</v>
          </cell>
          <cell r="N36" t="str">
            <v>Level 3</v>
          </cell>
          <cell r="O36">
            <v>18</v>
          </cell>
          <cell r="P36">
            <v>640</v>
          </cell>
          <cell r="Q36">
            <v>416</v>
          </cell>
          <cell r="R36">
            <v>89</v>
          </cell>
          <cell r="S36">
            <v>4.9444444444444446</v>
          </cell>
          <cell r="T36" t="str">
            <v>Level 2</v>
          </cell>
          <cell r="U36">
            <v>4</v>
          </cell>
          <cell r="V36">
            <v>109</v>
          </cell>
          <cell r="W36">
            <v>65</v>
          </cell>
          <cell r="X36">
            <v>33</v>
          </cell>
          <cell r="Y36">
            <v>8.25</v>
          </cell>
          <cell r="Z36" t="str">
            <v>Level 4</v>
          </cell>
          <cell r="AA36">
            <v>21</v>
          </cell>
          <cell r="AB36">
            <v>649</v>
          </cell>
          <cell r="AC36">
            <v>422</v>
          </cell>
          <cell r="AD36">
            <v>115</v>
          </cell>
          <cell r="AE36">
            <v>5.4761904761904763</v>
          </cell>
          <cell r="AF36" t="str">
            <v>Level 2</v>
          </cell>
          <cell r="AG36">
            <v>16</v>
          </cell>
          <cell r="AH36">
            <v>547</v>
          </cell>
          <cell r="AI36">
            <v>355</v>
          </cell>
          <cell r="AJ36">
            <v>116</v>
          </cell>
          <cell r="AK36">
            <v>7.25</v>
          </cell>
          <cell r="AL36" t="str">
            <v>Level 3</v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>
            <v>7</v>
          </cell>
          <cell r="AT36">
            <v>208</v>
          </cell>
          <cell r="AU36">
            <v>114</v>
          </cell>
          <cell r="AV36">
            <v>30</v>
          </cell>
          <cell r="AW36">
            <v>4.2857142857142856</v>
          </cell>
          <cell r="AX36" t="str">
            <v>Level 2</v>
          </cell>
          <cell r="AY36">
            <v>2</v>
          </cell>
          <cell r="AZ36">
            <v>82</v>
          </cell>
          <cell r="BA36">
            <v>55</v>
          </cell>
          <cell r="BB36">
            <v>14</v>
          </cell>
          <cell r="BC36">
            <v>7</v>
          </cell>
          <cell r="BD36" t="str">
            <v>Level 3</v>
          </cell>
          <cell r="BE36">
            <v>5</v>
          </cell>
          <cell r="BF36">
            <v>136</v>
          </cell>
          <cell r="BG36">
            <v>89</v>
          </cell>
          <cell r="BH36">
            <v>16</v>
          </cell>
          <cell r="BI36">
            <v>3.2</v>
          </cell>
          <cell r="BJ36" t="str">
            <v>Level 2</v>
          </cell>
          <cell r="BK36">
            <v>2</v>
          </cell>
          <cell r="BL36">
            <v>41</v>
          </cell>
          <cell r="BM36">
            <v>29</v>
          </cell>
          <cell r="BN36">
            <v>5</v>
          </cell>
          <cell r="BO36">
            <v>2.5</v>
          </cell>
          <cell r="BP36" t="str">
            <v>Level 2</v>
          </cell>
          <cell r="BQ36">
            <v>10</v>
          </cell>
          <cell r="BR36">
            <v>270</v>
          </cell>
          <cell r="BS36">
            <v>184</v>
          </cell>
          <cell r="BT36">
            <v>56</v>
          </cell>
          <cell r="BU36">
            <v>5.6</v>
          </cell>
          <cell r="BV36" t="str">
            <v>Level 2</v>
          </cell>
        </row>
        <row r="37">
          <cell r="A37" t="str">
            <v>A0415</v>
          </cell>
          <cell r="B37" t="str">
            <v>Dina Nakita</v>
          </cell>
          <cell r="C37">
            <v>10</v>
          </cell>
          <cell r="D37">
            <v>133</v>
          </cell>
          <cell r="E37">
            <v>101</v>
          </cell>
          <cell r="F37">
            <v>28</v>
          </cell>
          <cell r="G37">
            <v>2.8</v>
          </cell>
          <cell r="H37" t="str">
            <v>Level 2</v>
          </cell>
          <cell r="I37">
            <v>7</v>
          </cell>
          <cell r="J37">
            <v>111</v>
          </cell>
          <cell r="K37">
            <v>68</v>
          </cell>
          <cell r="L37">
            <v>27</v>
          </cell>
          <cell r="M37">
            <v>3.8571428571428572</v>
          </cell>
          <cell r="N37" t="str">
            <v>Level 2</v>
          </cell>
          <cell r="O37">
            <v>11</v>
          </cell>
          <cell r="P37">
            <v>248</v>
          </cell>
          <cell r="Q37">
            <v>158</v>
          </cell>
          <cell r="R37">
            <v>37</v>
          </cell>
          <cell r="S37">
            <v>3.3636363636363638</v>
          </cell>
          <cell r="T37" t="str">
            <v>Level 2</v>
          </cell>
          <cell r="U37">
            <v>20</v>
          </cell>
          <cell r="V37">
            <v>500</v>
          </cell>
          <cell r="W37">
            <v>344</v>
          </cell>
          <cell r="X37">
            <v>91</v>
          </cell>
          <cell r="Y37">
            <v>4.55</v>
          </cell>
          <cell r="Z37" t="str">
            <v>Level 2</v>
          </cell>
          <cell r="AA37">
            <v>18</v>
          </cell>
          <cell r="AB37">
            <v>418</v>
          </cell>
          <cell r="AC37">
            <v>276</v>
          </cell>
          <cell r="AD37">
            <v>90</v>
          </cell>
          <cell r="AE37">
            <v>5</v>
          </cell>
          <cell r="AF37" t="str">
            <v>Level 2</v>
          </cell>
          <cell r="AG37">
            <v>16</v>
          </cell>
          <cell r="AH37">
            <v>415</v>
          </cell>
          <cell r="AI37">
            <v>283</v>
          </cell>
          <cell r="AJ37">
            <v>84</v>
          </cell>
          <cell r="AK37">
            <v>5.25</v>
          </cell>
          <cell r="AL37" t="str">
            <v>Level 2</v>
          </cell>
          <cell r="AM37">
            <v>15</v>
          </cell>
          <cell r="AN37">
            <v>358</v>
          </cell>
          <cell r="AO37">
            <v>206</v>
          </cell>
          <cell r="AP37">
            <v>61</v>
          </cell>
          <cell r="AQ37">
            <v>4.0666666666666664</v>
          </cell>
          <cell r="AR37" t="str">
            <v>Level 2</v>
          </cell>
          <cell r="AS37">
            <v>23</v>
          </cell>
          <cell r="AT37">
            <v>573</v>
          </cell>
          <cell r="AU37">
            <v>347</v>
          </cell>
          <cell r="AV37">
            <v>101</v>
          </cell>
          <cell r="AW37">
            <v>4.3913043478260869</v>
          </cell>
          <cell r="AX37" t="str">
            <v>Level 2</v>
          </cell>
          <cell r="AY37">
            <v>12</v>
          </cell>
          <cell r="AZ37">
            <v>222</v>
          </cell>
          <cell r="BA37">
            <v>144</v>
          </cell>
          <cell r="BB37">
            <v>29</v>
          </cell>
          <cell r="BC37">
            <v>2.4166666666666665</v>
          </cell>
          <cell r="BD37" t="str">
            <v>Level 2</v>
          </cell>
          <cell r="BE37">
            <v>21</v>
          </cell>
          <cell r="BF37">
            <v>498</v>
          </cell>
          <cell r="BG37">
            <v>314</v>
          </cell>
          <cell r="BH37">
            <v>70</v>
          </cell>
          <cell r="BI37">
            <v>3.3333333333333335</v>
          </cell>
          <cell r="BJ37" t="str">
            <v>Level 2</v>
          </cell>
          <cell r="BK37">
            <v>18</v>
          </cell>
          <cell r="BL37">
            <v>341</v>
          </cell>
          <cell r="BM37">
            <v>223</v>
          </cell>
          <cell r="BN37">
            <v>45</v>
          </cell>
          <cell r="BO37">
            <v>2.5</v>
          </cell>
          <cell r="BP37" t="str">
            <v>Level 2</v>
          </cell>
          <cell r="BQ37">
            <v>16</v>
          </cell>
          <cell r="BR37">
            <v>384</v>
          </cell>
          <cell r="BS37">
            <v>253</v>
          </cell>
          <cell r="BT37">
            <v>65</v>
          </cell>
          <cell r="BU37">
            <v>4.0625</v>
          </cell>
          <cell r="BV37" t="str">
            <v>Level 2</v>
          </cell>
        </row>
        <row r="38">
          <cell r="A38" t="str">
            <v>A0440</v>
          </cell>
          <cell r="B38" t="str">
            <v>MUHAMMAD HAMZAH</v>
          </cell>
          <cell r="C38">
            <v>20</v>
          </cell>
          <cell r="D38">
            <v>461</v>
          </cell>
          <cell r="E38">
            <v>333</v>
          </cell>
          <cell r="F38">
            <v>84</v>
          </cell>
          <cell r="G38">
            <v>4.2</v>
          </cell>
          <cell r="H38" t="str">
            <v>Level 2</v>
          </cell>
          <cell r="I38">
            <v>25</v>
          </cell>
          <cell r="J38">
            <v>565</v>
          </cell>
          <cell r="K38">
            <v>428</v>
          </cell>
          <cell r="L38">
            <v>113</v>
          </cell>
          <cell r="M38">
            <v>4.5199999999999996</v>
          </cell>
          <cell r="N38" t="str">
            <v>Level 2</v>
          </cell>
          <cell r="O38">
            <v>19</v>
          </cell>
          <cell r="P38">
            <v>549</v>
          </cell>
          <cell r="Q38">
            <v>386</v>
          </cell>
          <cell r="R38">
            <v>79</v>
          </cell>
          <cell r="S38">
            <v>4.1578947368421053</v>
          </cell>
          <cell r="T38" t="str">
            <v>Level 2</v>
          </cell>
          <cell r="U38">
            <v>21</v>
          </cell>
          <cell r="V38">
            <v>569</v>
          </cell>
          <cell r="W38">
            <v>434</v>
          </cell>
          <cell r="X38">
            <v>150</v>
          </cell>
          <cell r="Y38">
            <v>7.1428571428571432</v>
          </cell>
          <cell r="Z38" t="str">
            <v>Level 3</v>
          </cell>
          <cell r="AA38">
            <v>21</v>
          </cell>
          <cell r="AB38">
            <v>618</v>
          </cell>
          <cell r="AC38">
            <v>460</v>
          </cell>
          <cell r="AD38">
            <v>115</v>
          </cell>
          <cell r="AE38">
            <v>5.4761904761904763</v>
          </cell>
          <cell r="AF38" t="str">
            <v>Level 2</v>
          </cell>
          <cell r="AG38">
            <v>22</v>
          </cell>
          <cell r="AH38">
            <v>644</v>
          </cell>
          <cell r="AI38">
            <v>478</v>
          </cell>
          <cell r="AJ38">
            <v>137</v>
          </cell>
          <cell r="AK38">
            <v>6.2272727272727275</v>
          </cell>
          <cell r="AL38" t="str">
            <v>Level 3</v>
          </cell>
          <cell r="AM38">
            <v>16</v>
          </cell>
          <cell r="AN38">
            <v>463</v>
          </cell>
          <cell r="AO38">
            <v>364</v>
          </cell>
          <cell r="AP38">
            <v>86</v>
          </cell>
          <cell r="AQ38">
            <v>5.375</v>
          </cell>
          <cell r="AR38" t="str">
            <v>Level 2</v>
          </cell>
          <cell r="AS38">
            <v>23</v>
          </cell>
          <cell r="AT38">
            <v>593</v>
          </cell>
          <cell r="AU38">
            <v>460</v>
          </cell>
          <cell r="AV38">
            <v>160</v>
          </cell>
          <cell r="AW38">
            <v>6.9565217391304346</v>
          </cell>
          <cell r="AX38" t="str">
            <v>Level 3</v>
          </cell>
          <cell r="AY38">
            <v>18</v>
          </cell>
          <cell r="AZ38">
            <v>471</v>
          </cell>
          <cell r="BA38">
            <v>357</v>
          </cell>
          <cell r="BB38">
            <v>78</v>
          </cell>
          <cell r="BC38">
            <v>4.333333333333333</v>
          </cell>
          <cell r="BD38" t="str">
            <v>Level 2</v>
          </cell>
          <cell r="BE38">
            <v>23</v>
          </cell>
          <cell r="BF38">
            <v>499</v>
          </cell>
          <cell r="BG38">
            <v>403</v>
          </cell>
          <cell r="BH38">
            <v>105</v>
          </cell>
          <cell r="BI38">
            <v>4.5652173913043477</v>
          </cell>
          <cell r="BJ38" t="str">
            <v>Level 2</v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</row>
        <row r="39">
          <cell r="A39" t="str">
            <v>A0453</v>
          </cell>
          <cell r="B39" t="str">
            <v>ANISA SHELA NOVITA</v>
          </cell>
          <cell r="C39">
            <v>21</v>
          </cell>
          <cell r="D39">
            <v>427</v>
          </cell>
          <cell r="E39">
            <v>304</v>
          </cell>
          <cell r="F39">
            <v>98</v>
          </cell>
          <cell r="G39">
            <v>4.666666666666667</v>
          </cell>
          <cell r="H39" t="str">
            <v>Level 2</v>
          </cell>
          <cell r="I39">
            <v>25</v>
          </cell>
          <cell r="J39">
            <v>554</v>
          </cell>
          <cell r="K39">
            <v>386</v>
          </cell>
          <cell r="L39">
            <v>124</v>
          </cell>
          <cell r="M39">
            <v>4.96</v>
          </cell>
          <cell r="N39" t="str">
            <v>Level 2</v>
          </cell>
          <cell r="O39">
            <v>19</v>
          </cell>
          <cell r="P39">
            <v>646</v>
          </cell>
          <cell r="Q39">
            <v>412</v>
          </cell>
          <cell r="R39">
            <v>107</v>
          </cell>
          <cell r="S39">
            <v>5.6315789473684212</v>
          </cell>
          <cell r="T39" t="str">
            <v>Level 2</v>
          </cell>
          <cell r="U39">
            <v>21</v>
          </cell>
          <cell r="V39">
            <v>496</v>
          </cell>
          <cell r="W39">
            <v>341</v>
          </cell>
          <cell r="X39">
            <v>110</v>
          </cell>
          <cell r="Y39">
            <v>5.2380952380952381</v>
          </cell>
          <cell r="Z39" t="str">
            <v>Level 2</v>
          </cell>
          <cell r="AA39">
            <v>22</v>
          </cell>
          <cell r="AB39">
            <v>512</v>
          </cell>
          <cell r="AC39">
            <v>354</v>
          </cell>
          <cell r="AD39">
            <v>105</v>
          </cell>
          <cell r="AE39">
            <v>4.7727272727272725</v>
          </cell>
          <cell r="AF39" t="str">
            <v>Level 2</v>
          </cell>
          <cell r="AG39">
            <v>22</v>
          </cell>
          <cell r="AH39">
            <v>538</v>
          </cell>
          <cell r="AI39">
            <v>380</v>
          </cell>
          <cell r="AJ39">
            <v>113</v>
          </cell>
          <cell r="AK39">
            <v>5.1363636363636367</v>
          </cell>
          <cell r="AL39" t="str">
            <v>Level 2</v>
          </cell>
          <cell r="AM39">
            <v>16</v>
          </cell>
          <cell r="AN39">
            <v>444</v>
          </cell>
          <cell r="AO39">
            <v>315</v>
          </cell>
          <cell r="AP39">
            <v>84</v>
          </cell>
          <cell r="AQ39">
            <v>5.25</v>
          </cell>
          <cell r="AR39" t="str">
            <v>Level 2</v>
          </cell>
          <cell r="AS39">
            <v>21</v>
          </cell>
          <cell r="AT39">
            <v>404</v>
          </cell>
          <cell r="AU39">
            <v>294</v>
          </cell>
          <cell r="AV39">
            <v>93</v>
          </cell>
          <cell r="AW39">
            <v>4.4285714285714288</v>
          </cell>
          <cell r="AX39" t="str">
            <v>Level 2</v>
          </cell>
          <cell r="AY39">
            <v>19</v>
          </cell>
          <cell r="AZ39">
            <v>407</v>
          </cell>
          <cell r="BA39">
            <v>299</v>
          </cell>
          <cell r="BB39">
            <v>51</v>
          </cell>
          <cell r="BC39">
            <v>2.6842105263157894</v>
          </cell>
          <cell r="BD39" t="str">
            <v>Level 2</v>
          </cell>
          <cell r="BE39">
            <v>24</v>
          </cell>
          <cell r="BF39">
            <v>633</v>
          </cell>
          <cell r="BG39">
            <v>411</v>
          </cell>
          <cell r="BH39">
            <v>111</v>
          </cell>
          <cell r="BI39">
            <v>4.625</v>
          </cell>
          <cell r="BJ39" t="str">
            <v>Level 2</v>
          </cell>
          <cell r="BK39">
            <v>22</v>
          </cell>
          <cell r="BL39">
            <v>488</v>
          </cell>
          <cell r="BM39">
            <v>352</v>
          </cell>
          <cell r="BN39">
            <v>89</v>
          </cell>
          <cell r="BO39">
            <v>4.0454545454545459</v>
          </cell>
          <cell r="BP39" t="str">
            <v>Level 2</v>
          </cell>
          <cell r="BQ39">
            <v>18</v>
          </cell>
          <cell r="BR39">
            <v>461</v>
          </cell>
          <cell r="BS39">
            <v>332</v>
          </cell>
          <cell r="BT39">
            <v>101</v>
          </cell>
          <cell r="BU39">
            <v>5.6111111111111107</v>
          </cell>
          <cell r="BV39" t="str">
            <v>Level 2</v>
          </cell>
        </row>
        <row r="40">
          <cell r="A40" t="str">
            <v>A0458</v>
          </cell>
          <cell r="B40" t="str">
            <v>JOKO SLAMETO</v>
          </cell>
          <cell r="C40">
            <v>20</v>
          </cell>
          <cell r="D40">
            <v>558</v>
          </cell>
          <cell r="E40">
            <v>404</v>
          </cell>
          <cell r="F40">
            <v>94</v>
          </cell>
          <cell r="G40">
            <v>4.7</v>
          </cell>
          <cell r="H40" t="str">
            <v>Level 2</v>
          </cell>
          <cell r="I40">
            <v>26</v>
          </cell>
          <cell r="J40">
            <v>771</v>
          </cell>
          <cell r="K40">
            <v>517</v>
          </cell>
          <cell r="L40">
            <v>153</v>
          </cell>
          <cell r="M40">
            <v>5.884615384615385</v>
          </cell>
          <cell r="N40" t="str">
            <v>Level 2</v>
          </cell>
          <cell r="O40">
            <v>20</v>
          </cell>
          <cell r="P40">
            <v>661</v>
          </cell>
          <cell r="Q40">
            <v>493</v>
          </cell>
          <cell r="R40">
            <v>130</v>
          </cell>
          <cell r="S40">
            <v>6.5</v>
          </cell>
          <cell r="T40" t="str">
            <v>Level 3</v>
          </cell>
          <cell r="U40">
            <v>22</v>
          </cell>
          <cell r="V40">
            <v>769</v>
          </cell>
          <cell r="W40">
            <v>513</v>
          </cell>
          <cell r="X40">
            <v>148</v>
          </cell>
          <cell r="Y40">
            <v>6.7272727272727275</v>
          </cell>
          <cell r="Z40" t="str">
            <v>Level 3</v>
          </cell>
          <cell r="AA40">
            <v>22</v>
          </cell>
          <cell r="AB40">
            <v>808</v>
          </cell>
          <cell r="AC40">
            <v>542</v>
          </cell>
          <cell r="AD40">
            <v>129</v>
          </cell>
          <cell r="AE40">
            <v>5.8636363636363633</v>
          </cell>
          <cell r="AF40" t="str">
            <v>Level 2</v>
          </cell>
          <cell r="AG40">
            <v>20</v>
          </cell>
          <cell r="AH40">
            <v>656</v>
          </cell>
          <cell r="AI40">
            <v>452</v>
          </cell>
          <cell r="AJ40">
            <v>132</v>
          </cell>
          <cell r="AK40">
            <v>6.6</v>
          </cell>
          <cell r="AL40" t="str">
            <v>Level 3</v>
          </cell>
          <cell r="AM40">
            <v>15</v>
          </cell>
          <cell r="AN40">
            <v>441</v>
          </cell>
          <cell r="AO40">
            <v>308</v>
          </cell>
          <cell r="AP40">
            <v>86</v>
          </cell>
          <cell r="AQ40">
            <v>5.7333333333333334</v>
          </cell>
          <cell r="AR40" t="str">
            <v>Level 2</v>
          </cell>
          <cell r="AS40">
            <v>22</v>
          </cell>
          <cell r="AT40">
            <v>622</v>
          </cell>
          <cell r="AU40">
            <v>430</v>
          </cell>
          <cell r="AV40">
            <v>124</v>
          </cell>
          <cell r="AW40">
            <v>5.6363636363636367</v>
          </cell>
          <cell r="AX40" t="str">
            <v>Level 2</v>
          </cell>
          <cell r="AY40">
            <v>20</v>
          </cell>
          <cell r="AZ40">
            <v>637</v>
          </cell>
          <cell r="BA40">
            <v>423</v>
          </cell>
          <cell r="BB40">
            <v>103</v>
          </cell>
          <cell r="BC40">
            <v>5.15</v>
          </cell>
          <cell r="BD40" t="str">
            <v>Level 2</v>
          </cell>
          <cell r="BE40">
            <v>24</v>
          </cell>
          <cell r="BF40">
            <v>694</v>
          </cell>
          <cell r="BG40">
            <v>513</v>
          </cell>
          <cell r="BH40">
            <v>134</v>
          </cell>
          <cell r="BI40">
            <v>5.583333333333333</v>
          </cell>
          <cell r="BJ40" t="str">
            <v>Level 2</v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</row>
        <row r="41">
          <cell r="A41" t="str">
            <v>A0459</v>
          </cell>
          <cell r="B41" t="str">
            <v>INDRIANY KURNIAWATY NGONGO PALA</v>
          </cell>
          <cell r="C41">
            <v>21</v>
          </cell>
          <cell r="D41">
            <v>539</v>
          </cell>
          <cell r="E41">
            <v>353</v>
          </cell>
          <cell r="F41">
            <v>118</v>
          </cell>
          <cell r="G41">
            <v>5.6190476190476186</v>
          </cell>
          <cell r="H41" t="str">
            <v>Level 2</v>
          </cell>
          <cell r="I41">
            <v>24</v>
          </cell>
          <cell r="J41">
            <v>650</v>
          </cell>
          <cell r="K41">
            <v>368</v>
          </cell>
          <cell r="L41">
            <v>131</v>
          </cell>
          <cell r="M41">
            <v>5.458333333333333</v>
          </cell>
          <cell r="N41" t="str">
            <v>Level 2</v>
          </cell>
          <cell r="O41">
            <v>4</v>
          </cell>
          <cell r="P41">
            <v>67</v>
          </cell>
          <cell r="Q41">
            <v>37</v>
          </cell>
          <cell r="R41">
            <v>14</v>
          </cell>
          <cell r="S41">
            <v>3.5</v>
          </cell>
          <cell r="T41" t="str">
            <v>Level 2</v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</row>
        <row r="42">
          <cell r="A42" t="str">
            <v>A0461</v>
          </cell>
          <cell r="B42" t="str">
            <v>VERONIKA SINTIA</v>
          </cell>
          <cell r="C42">
            <v>3</v>
          </cell>
          <cell r="D42">
            <v>50</v>
          </cell>
          <cell r="E42">
            <v>29</v>
          </cell>
          <cell r="F42">
            <v>11</v>
          </cell>
          <cell r="G42">
            <v>3.6666666666666665</v>
          </cell>
          <cell r="H42" t="str">
            <v>Level 2</v>
          </cell>
          <cell r="I42">
            <v>15</v>
          </cell>
          <cell r="J42">
            <v>376</v>
          </cell>
          <cell r="K42">
            <v>197</v>
          </cell>
          <cell r="L42">
            <v>60</v>
          </cell>
          <cell r="M42">
            <v>4</v>
          </cell>
          <cell r="N42" t="str">
            <v>Level 2</v>
          </cell>
          <cell r="O42">
            <v>15</v>
          </cell>
          <cell r="P42">
            <v>457</v>
          </cell>
          <cell r="Q42">
            <v>259</v>
          </cell>
          <cell r="R42">
            <v>72</v>
          </cell>
          <cell r="S42">
            <v>4.8</v>
          </cell>
          <cell r="T42" t="str">
            <v>Level 2</v>
          </cell>
          <cell r="U42">
            <v>1</v>
          </cell>
          <cell r="V42">
            <v>19</v>
          </cell>
          <cell r="W42">
            <v>12</v>
          </cell>
          <cell r="X42">
            <v>4</v>
          </cell>
          <cell r="Y42">
            <v>4</v>
          </cell>
          <cell r="Z42" t="str">
            <v>Level 2</v>
          </cell>
          <cell r="AA42">
            <v>18</v>
          </cell>
          <cell r="AB42">
            <v>507</v>
          </cell>
          <cell r="AC42">
            <v>265</v>
          </cell>
          <cell r="AD42">
            <v>68</v>
          </cell>
          <cell r="AE42">
            <v>3.7777777777777777</v>
          </cell>
          <cell r="AF42" t="str">
            <v>Level 2</v>
          </cell>
          <cell r="AG42">
            <v>18</v>
          </cell>
          <cell r="AH42">
            <v>463</v>
          </cell>
          <cell r="AI42">
            <v>252</v>
          </cell>
          <cell r="AJ42">
            <v>79</v>
          </cell>
          <cell r="AK42">
            <v>4.3888888888888893</v>
          </cell>
          <cell r="AL42" t="str">
            <v>Level 2</v>
          </cell>
          <cell r="AM42">
            <v>16</v>
          </cell>
          <cell r="AN42">
            <v>432</v>
          </cell>
          <cell r="AO42">
            <v>291</v>
          </cell>
          <cell r="AP42">
            <v>75</v>
          </cell>
          <cell r="AQ42">
            <v>4.6875</v>
          </cell>
          <cell r="AR42" t="str">
            <v>Level 2</v>
          </cell>
          <cell r="AS42">
            <v>15</v>
          </cell>
          <cell r="AT42">
            <v>401</v>
          </cell>
          <cell r="AU42">
            <v>277</v>
          </cell>
          <cell r="AV42">
            <v>73</v>
          </cell>
          <cell r="AW42">
            <v>4.8666666666666663</v>
          </cell>
          <cell r="AX42" t="str">
            <v>Level 2</v>
          </cell>
          <cell r="AY42">
            <v>2</v>
          </cell>
          <cell r="AZ42">
            <v>63</v>
          </cell>
          <cell r="BA42">
            <v>33</v>
          </cell>
          <cell r="BB42">
            <v>4</v>
          </cell>
          <cell r="BC42">
            <v>2</v>
          </cell>
          <cell r="BD42" t="str">
            <v>Level 2</v>
          </cell>
          <cell r="BE42">
            <v>6</v>
          </cell>
          <cell r="BF42">
            <v>156</v>
          </cell>
          <cell r="BG42">
            <v>89</v>
          </cell>
          <cell r="BH42">
            <v>22</v>
          </cell>
          <cell r="BI42">
            <v>3.6666666666666665</v>
          </cell>
          <cell r="BJ42" t="str">
            <v>Level 2</v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</row>
        <row r="43">
          <cell r="A43" t="str">
            <v>A0487</v>
          </cell>
          <cell r="B43" t="str">
            <v>KEZIA CHRIS NOVITIYA</v>
          </cell>
          <cell r="C43">
            <v>20</v>
          </cell>
          <cell r="D43">
            <v>455</v>
          </cell>
          <cell r="E43">
            <v>328</v>
          </cell>
          <cell r="F43">
            <v>100</v>
          </cell>
          <cell r="G43">
            <v>5</v>
          </cell>
          <cell r="H43" t="str">
            <v>Level 2</v>
          </cell>
          <cell r="I43" t="str">
            <v>-</v>
          </cell>
          <cell r="J43">
            <v>0</v>
          </cell>
          <cell r="K43" t="str">
            <v>-</v>
          </cell>
          <cell r="L43">
            <v>7</v>
          </cell>
          <cell r="M43" t="str">
            <v/>
          </cell>
          <cell r="N43" t="str">
            <v>Level 0</v>
          </cell>
          <cell r="O43">
            <v>15</v>
          </cell>
          <cell r="P43">
            <v>367</v>
          </cell>
          <cell r="Q43">
            <v>266</v>
          </cell>
          <cell r="R43">
            <v>68</v>
          </cell>
          <cell r="S43">
            <v>4.5333333333333332</v>
          </cell>
          <cell r="T43" t="str">
            <v>Level 2</v>
          </cell>
          <cell r="U43">
            <v>15</v>
          </cell>
          <cell r="V43">
            <v>295</v>
          </cell>
          <cell r="W43">
            <v>203</v>
          </cell>
          <cell r="X43">
            <v>72</v>
          </cell>
          <cell r="Y43">
            <v>4.8</v>
          </cell>
          <cell r="Z43" t="str">
            <v>Level 2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>
            <v>15</v>
          </cell>
          <cell r="AH43">
            <v>344</v>
          </cell>
          <cell r="AI43">
            <v>252</v>
          </cell>
          <cell r="AJ43">
            <v>87</v>
          </cell>
          <cell r="AK43">
            <v>5.8</v>
          </cell>
          <cell r="AL43" t="str">
            <v>Level 2</v>
          </cell>
          <cell r="AM43">
            <v>15</v>
          </cell>
          <cell r="AN43">
            <v>435</v>
          </cell>
          <cell r="AO43">
            <v>366</v>
          </cell>
          <cell r="AP43">
            <v>86</v>
          </cell>
          <cell r="AQ43">
            <v>5.7333333333333334</v>
          </cell>
          <cell r="AR43" t="str">
            <v>Level 2</v>
          </cell>
          <cell r="AS43">
            <v>0</v>
          </cell>
          <cell r="AT43">
            <v>2</v>
          </cell>
          <cell r="AU43">
            <v>2</v>
          </cell>
          <cell r="AV43">
            <v>2</v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</row>
        <row r="44">
          <cell r="A44" t="str">
            <v>A0517</v>
          </cell>
          <cell r="B44" t="str">
            <v>CHATARINA SEPTRYANINGSI</v>
          </cell>
          <cell r="C44">
            <v>22</v>
          </cell>
          <cell r="D44">
            <v>477</v>
          </cell>
          <cell r="E44">
            <v>337</v>
          </cell>
          <cell r="F44">
            <v>93</v>
          </cell>
          <cell r="G44">
            <v>4.2272727272727275</v>
          </cell>
          <cell r="H44" t="str">
            <v>Level 2</v>
          </cell>
          <cell r="I44">
            <v>23</v>
          </cell>
          <cell r="J44">
            <v>513</v>
          </cell>
          <cell r="K44">
            <v>387</v>
          </cell>
          <cell r="L44">
            <v>115</v>
          </cell>
          <cell r="M44">
            <v>5</v>
          </cell>
          <cell r="N44" t="str">
            <v>Level 2</v>
          </cell>
          <cell r="O44">
            <v>20</v>
          </cell>
          <cell r="P44">
            <v>456</v>
          </cell>
          <cell r="Q44">
            <v>356</v>
          </cell>
          <cell r="R44">
            <v>88</v>
          </cell>
          <cell r="S44">
            <v>4.4000000000000004</v>
          </cell>
          <cell r="T44" t="str">
            <v>Level 2</v>
          </cell>
          <cell r="U44">
            <v>22</v>
          </cell>
          <cell r="V44">
            <v>505</v>
          </cell>
          <cell r="W44">
            <v>378</v>
          </cell>
          <cell r="X44">
            <v>111</v>
          </cell>
          <cell r="Y44">
            <v>5.0454545454545459</v>
          </cell>
          <cell r="Z44" t="str">
            <v>Level 2</v>
          </cell>
          <cell r="AA44">
            <v>22</v>
          </cell>
          <cell r="AB44">
            <v>515</v>
          </cell>
          <cell r="AC44">
            <v>385</v>
          </cell>
          <cell r="AD44">
            <v>101</v>
          </cell>
          <cell r="AE44">
            <v>4.5909090909090908</v>
          </cell>
          <cell r="AF44" t="str">
            <v>Level 2</v>
          </cell>
          <cell r="AG44">
            <v>21</v>
          </cell>
          <cell r="AH44">
            <v>525</v>
          </cell>
          <cell r="AI44">
            <v>396</v>
          </cell>
          <cell r="AJ44">
            <v>115</v>
          </cell>
          <cell r="AK44">
            <v>5.4761904761904763</v>
          </cell>
          <cell r="AL44" t="str">
            <v>Level 2</v>
          </cell>
          <cell r="AM44">
            <v>15</v>
          </cell>
          <cell r="AN44">
            <v>337</v>
          </cell>
          <cell r="AO44">
            <v>236</v>
          </cell>
          <cell r="AP44">
            <v>53</v>
          </cell>
          <cell r="AQ44">
            <v>3.5333333333333332</v>
          </cell>
          <cell r="AR44" t="str">
            <v>Level 2</v>
          </cell>
          <cell r="AS44">
            <v>24</v>
          </cell>
          <cell r="AT44">
            <v>550</v>
          </cell>
          <cell r="AU44">
            <v>435</v>
          </cell>
          <cell r="AV44">
            <v>128</v>
          </cell>
          <cell r="AW44">
            <v>5.333333333333333</v>
          </cell>
          <cell r="AX44" t="str">
            <v>Level 2</v>
          </cell>
          <cell r="AY44">
            <v>16</v>
          </cell>
          <cell r="AZ44">
            <v>468</v>
          </cell>
          <cell r="BA44">
            <v>344</v>
          </cell>
          <cell r="BB44">
            <v>85</v>
          </cell>
          <cell r="BC44">
            <v>5.3125</v>
          </cell>
          <cell r="BD44" t="str">
            <v>Level 2</v>
          </cell>
          <cell r="BE44">
            <v>14</v>
          </cell>
          <cell r="BF44">
            <v>288</v>
          </cell>
          <cell r="BG44">
            <v>217</v>
          </cell>
          <cell r="BH44">
            <v>55</v>
          </cell>
          <cell r="BI44">
            <v>3.9285714285714284</v>
          </cell>
          <cell r="BJ44" t="str">
            <v>Level 2</v>
          </cell>
          <cell r="BK44">
            <v>22</v>
          </cell>
          <cell r="BL44">
            <v>471</v>
          </cell>
          <cell r="BM44">
            <v>293</v>
          </cell>
          <cell r="BN44">
            <v>90</v>
          </cell>
          <cell r="BO44">
            <v>4.0909090909090908</v>
          </cell>
          <cell r="BP44" t="str">
            <v>Level 2</v>
          </cell>
          <cell r="BQ44">
            <v>19</v>
          </cell>
          <cell r="BR44">
            <v>464</v>
          </cell>
          <cell r="BS44">
            <v>314</v>
          </cell>
          <cell r="BT44">
            <v>105</v>
          </cell>
          <cell r="BU44">
            <v>5.5263157894736841</v>
          </cell>
          <cell r="BV44" t="str">
            <v>Level 2</v>
          </cell>
        </row>
        <row r="45">
          <cell r="A45" t="str">
            <v>A0519</v>
          </cell>
          <cell r="B45" t="str">
            <v>ANASTACIA JULIANA</v>
          </cell>
          <cell r="C45">
            <v>20</v>
          </cell>
          <cell r="D45">
            <v>437</v>
          </cell>
          <cell r="E45">
            <v>305</v>
          </cell>
          <cell r="F45">
            <v>86</v>
          </cell>
          <cell r="G45">
            <v>4.3</v>
          </cell>
          <cell r="H45" t="str">
            <v>Level 2</v>
          </cell>
          <cell r="I45">
            <v>26</v>
          </cell>
          <cell r="J45">
            <v>644</v>
          </cell>
          <cell r="K45">
            <v>452</v>
          </cell>
          <cell r="L45">
            <v>140</v>
          </cell>
          <cell r="M45">
            <v>5.384615384615385</v>
          </cell>
          <cell r="N45" t="str">
            <v>Level 2</v>
          </cell>
          <cell r="O45">
            <v>18</v>
          </cell>
          <cell r="P45">
            <v>628</v>
          </cell>
          <cell r="Q45">
            <v>428</v>
          </cell>
          <cell r="R45">
            <v>105</v>
          </cell>
          <cell r="S45">
            <v>5.833333333333333</v>
          </cell>
          <cell r="T45" t="str">
            <v>Level 2</v>
          </cell>
          <cell r="U45">
            <v>19</v>
          </cell>
          <cell r="V45">
            <v>488</v>
          </cell>
          <cell r="W45">
            <v>350</v>
          </cell>
          <cell r="X45">
            <v>102</v>
          </cell>
          <cell r="Y45">
            <v>5.3684210526315788</v>
          </cell>
          <cell r="Z45" t="str">
            <v>Level 2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>
            <v>19</v>
          </cell>
          <cell r="AZ45">
            <v>412</v>
          </cell>
          <cell r="BA45">
            <v>292</v>
          </cell>
          <cell r="BB45">
            <v>73</v>
          </cell>
          <cell r="BC45">
            <v>3.8421052631578947</v>
          </cell>
          <cell r="BD45" t="str">
            <v>Level 2</v>
          </cell>
          <cell r="BE45">
            <v>16</v>
          </cell>
          <cell r="BF45">
            <v>369</v>
          </cell>
          <cell r="BG45">
            <v>277</v>
          </cell>
          <cell r="BH45">
            <v>77</v>
          </cell>
          <cell r="BI45">
            <v>4.8125</v>
          </cell>
          <cell r="BJ45" t="str">
            <v>Level 2</v>
          </cell>
          <cell r="BK45">
            <v>20</v>
          </cell>
          <cell r="BL45">
            <v>348</v>
          </cell>
          <cell r="BM45">
            <v>255</v>
          </cell>
          <cell r="BN45">
            <v>75</v>
          </cell>
          <cell r="BO45">
            <v>3.75</v>
          </cell>
          <cell r="BP45" t="str">
            <v>Level 2</v>
          </cell>
          <cell r="BQ45">
            <v>19</v>
          </cell>
          <cell r="BR45">
            <v>509</v>
          </cell>
          <cell r="BS45">
            <v>379</v>
          </cell>
          <cell r="BT45">
            <v>117</v>
          </cell>
          <cell r="BU45">
            <v>6.1578947368421053</v>
          </cell>
          <cell r="BV45" t="str">
            <v>Level 3</v>
          </cell>
        </row>
        <row r="46">
          <cell r="A46" t="str">
            <v>A0531</v>
          </cell>
          <cell r="B46" t="str">
            <v>Agus Prayitno</v>
          </cell>
          <cell r="C46">
            <v>0</v>
          </cell>
          <cell r="D46">
            <v>0</v>
          </cell>
          <cell r="E46">
            <v>0</v>
          </cell>
          <cell r="F46">
            <v>2</v>
          </cell>
          <cell r="G46" t="str">
            <v/>
          </cell>
          <cell r="H46" t="str">
            <v>Level 0</v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</row>
        <row r="47">
          <cell r="A47" t="str">
            <v>A0559</v>
          </cell>
          <cell r="B47" t="str">
            <v>MARTHA RENA NUGRAHA ENY</v>
          </cell>
          <cell r="C47">
            <v>2</v>
          </cell>
          <cell r="D47">
            <v>17</v>
          </cell>
          <cell r="E47">
            <v>8</v>
          </cell>
          <cell r="F47">
            <v>2</v>
          </cell>
          <cell r="G47">
            <v>1</v>
          </cell>
          <cell r="H47" t="str">
            <v>Level 0</v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  <cell r="T47" t="str">
            <v/>
          </cell>
          <cell r="U47">
            <v>3</v>
          </cell>
          <cell r="V47">
            <v>47</v>
          </cell>
          <cell r="W47">
            <v>39</v>
          </cell>
          <cell r="X47">
            <v>8</v>
          </cell>
          <cell r="Y47">
            <v>2.6666666666666665</v>
          </cell>
          <cell r="Z47" t="str">
            <v>Level 2</v>
          </cell>
          <cell r="AA47">
            <v>5</v>
          </cell>
          <cell r="AB47">
            <v>80</v>
          </cell>
          <cell r="AC47">
            <v>49</v>
          </cell>
          <cell r="AD47">
            <v>12</v>
          </cell>
          <cell r="AE47">
            <v>2.4</v>
          </cell>
          <cell r="AF47" t="str">
            <v>Level 2</v>
          </cell>
          <cell r="AG47">
            <v>2</v>
          </cell>
          <cell r="AH47">
            <v>35</v>
          </cell>
          <cell r="AI47">
            <v>19</v>
          </cell>
          <cell r="AJ47">
            <v>3</v>
          </cell>
          <cell r="AK47">
            <v>1.5</v>
          </cell>
          <cell r="AL47" t="str">
            <v>Level 1</v>
          </cell>
          <cell r="AM47">
            <v>10</v>
          </cell>
          <cell r="AN47">
            <v>156</v>
          </cell>
          <cell r="AO47">
            <v>109</v>
          </cell>
          <cell r="AP47">
            <v>25</v>
          </cell>
          <cell r="AQ47">
            <v>2.5</v>
          </cell>
          <cell r="AR47" t="str">
            <v>Level 2</v>
          </cell>
          <cell r="AS47">
            <v>6</v>
          </cell>
          <cell r="AT47">
            <v>80</v>
          </cell>
          <cell r="AU47">
            <v>57</v>
          </cell>
          <cell r="AV47">
            <v>22</v>
          </cell>
          <cell r="AW47">
            <v>3.6666666666666665</v>
          </cell>
          <cell r="AX47" t="str">
            <v>Level 2</v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</row>
        <row r="48">
          <cell r="A48" t="str">
            <v>A0642</v>
          </cell>
          <cell r="B48" t="str">
            <v>AMALIA AZZAHROH</v>
          </cell>
          <cell r="C48">
            <v>17</v>
          </cell>
          <cell r="D48">
            <v>333</v>
          </cell>
          <cell r="E48">
            <v>264</v>
          </cell>
          <cell r="F48">
            <v>69</v>
          </cell>
          <cell r="G48">
            <v>4.0588235294117645</v>
          </cell>
          <cell r="H48" t="str">
            <v>Level 2</v>
          </cell>
          <cell r="I48">
            <v>15</v>
          </cell>
          <cell r="J48">
            <v>362</v>
          </cell>
          <cell r="K48">
            <v>245</v>
          </cell>
          <cell r="L48">
            <v>84</v>
          </cell>
          <cell r="M48">
            <v>5.6</v>
          </cell>
          <cell r="N48" t="str">
            <v>Level 2</v>
          </cell>
          <cell r="O48">
            <v>4</v>
          </cell>
          <cell r="P48">
            <v>96</v>
          </cell>
          <cell r="Q48">
            <v>72</v>
          </cell>
          <cell r="R48">
            <v>25</v>
          </cell>
          <cell r="S48">
            <v>6.25</v>
          </cell>
          <cell r="T48" t="str">
            <v>Level 3</v>
          </cell>
          <cell r="U48">
            <v>15</v>
          </cell>
          <cell r="V48">
            <v>421</v>
          </cell>
          <cell r="W48">
            <v>311</v>
          </cell>
          <cell r="X48">
            <v>97</v>
          </cell>
          <cell r="Y48">
            <v>6.4666666666666668</v>
          </cell>
          <cell r="Z48" t="str">
            <v>Level 3</v>
          </cell>
          <cell r="AA48">
            <v>16</v>
          </cell>
          <cell r="AB48">
            <v>392</v>
          </cell>
          <cell r="AC48">
            <v>267</v>
          </cell>
          <cell r="AD48">
            <v>76</v>
          </cell>
          <cell r="AE48">
            <v>4.75</v>
          </cell>
          <cell r="AF48" t="str">
            <v>Level 2</v>
          </cell>
          <cell r="AG48">
            <v>20</v>
          </cell>
          <cell r="AH48">
            <v>545</v>
          </cell>
          <cell r="AI48">
            <v>374</v>
          </cell>
          <cell r="AJ48">
            <v>114</v>
          </cell>
          <cell r="AK48">
            <v>5.7</v>
          </cell>
          <cell r="AL48" t="str">
            <v>Level 2</v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>
            <v>15</v>
          </cell>
          <cell r="AT48">
            <v>423</v>
          </cell>
          <cell r="AU48">
            <v>276</v>
          </cell>
          <cell r="AV48">
            <v>85</v>
          </cell>
          <cell r="AW48">
            <v>5.666666666666667</v>
          </cell>
          <cell r="AX48" t="str">
            <v>Level 2</v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>
            <v>18</v>
          </cell>
          <cell r="BF48">
            <v>536</v>
          </cell>
          <cell r="BG48">
            <v>337</v>
          </cell>
          <cell r="BH48">
            <v>117</v>
          </cell>
          <cell r="BI48">
            <v>6.5</v>
          </cell>
          <cell r="BJ48" t="str">
            <v>Level 3</v>
          </cell>
          <cell r="BK48">
            <v>15</v>
          </cell>
          <cell r="BL48">
            <v>414</v>
          </cell>
          <cell r="BM48">
            <v>277</v>
          </cell>
          <cell r="BN48">
            <v>61</v>
          </cell>
          <cell r="BO48">
            <v>4.0666666666666664</v>
          </cell>
          <cell r="BP48" t="str">
            <v>Level 2</v>
          </cell>
          <cell r="BQ48">
            <v>15</v>
          </cell>
          <cell r="BR48">
            <v>334</v>
          </cell>
          <cell r="BS48">
            <v>250</v>
          </cell>
          <cell r="BT48">
            <v>80</v>
          </cell>
          <cell r="BU48">
            <v>5.333333333333333</v>
          </cell>
          <cell r="BV48" t="str">
            <v>Level 2</v>
          </cell>
        </row>
        <row r="49">
          <cell r="A49" t="str">
            <v>A0649</v>
          </cell>
          <cell r="B49" t="str">
            <v>ALYA NAYLA SALSABILA</v>
          </cell>
          <cell r="C49">
            <v>0</v>
          </cell>
          <cell r="D49">
            <v>0</v>
          </cell>
          <cell r="E49">
            <v>0</v>
          </cell>
          <cell r="F49">
            <v>3</v>
          </cell>
          <cell r="G49" t="str">
            <v/>
          </cell>
          <cell r="H49" t="str">
            <v>Level 0</v>
          </cell>
          <cell r="I49">
            <v>11</v>
          </cell>
          <cell r="J49">
            <v>245</v>
          </cell>
          <cell r="K49">
            <v>168</v>
          </cell>
          <cell r="L49">
            <v>44</v>
          </cell>
          <cell r="M49">
            <v>4</v>
          </cell>
          <cell r="N49" t="str">
            <v>Level 2</v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>
            <v>1</v>
          </cell>
          <cell r="AB49">
            <v>17</v>
          </cell>
          <cell r="AC49">
            <v>12</v>
          </cell>
          <cell r="AD49">
            <v>4</v>
          </cell>
          <cell r="AE49">
            <v>4</v>
          </cell>
          <cell r="AF49" t="str">
            <v>Level 2</v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>
            <v>7</v>
          </cell>
          <cell r="AN49">
            <v>358</v>
          </cell>
          <cell r="AO49">
            <v>206</v>
          </cell>
          <cell r="AP49">
            <v>27</v>
          </cell>
          <cell r="AQ49">
            <v>3.8571428571428572</v>
          </cell>
          <cell r="AR49" t="str">
            <v>Level 2</v>
          </cell>
          <cell r="AS49">
            <v>2</v>
          </cell>
          <cell r="AT49">
            <v>45</v>
          </cell>
          <cell r="AU49">
            <v>33</v>
          </cell>
          <cell r="AV49">
            <v>12</v>
          </cell>
          <cell r="AW49">
            <v>6</v>
          </cell>
          <cell r="AX49" t="str">
            <v>Level 3</v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</row>
        <row r="50">
          <cell r="A50" t="str">
            <v>A0674</v>
          </cell>
          <cell r="B50" t="str">
            <v>YULI AMBARWATI</v>
          </cell>
          <cell r="C50">
            <v>20</v>
          </cell>
          <cell r="D50">
            <v>489</v>
          </cell>
          <cell r="E50">
            <v>334</v>
          </cell>
          <cell r="F50">
            <v>78</v>
          </cell>
          <cell r="G50">
            <v>3.9</v>
          </cell>
          <cell r="H50" t="str">
            <v>Level 2</v>
          </cell>
          <cell r="I50">
            <v>24</v>
          </cell>
          <cell r="J50">
            <v>679</v>
          </cell>
          <cell r="K50">
            <v>473</v>
          </cell>
          <cell r="L50">
            <v>137</v>
          </cell>
          <cell r="M50">
            <v>5.708333333333333</v>
          </cell>
          <cell r="N50" t="str">
            <v>Level 2</v>
          </cell>
          <cell r="O50">
            <v>20</v>
          </cell>
          <cell r="P50">
            <v>624</v>
          </cell>
          <cell r="Q50">
            <v>431</v>
          </cell>
          <cell r="R50">
            <v>111</v>
          </cell>
          <cell r="S50">
            <v>5.55</v>
          </cell>
          <cell r="T50" t="str">
            <v>Level 2</v>
          </cell>
          <cell r="U50">
            <v>22</v>
          </cell>
          <cell r="V50">
            <v>724</v>
          </cell>
          <cell r="W50">
            <v>496</v>
          </cell>
          <cell r="X50">
            <v>125</v>
          </cell>
          <cell r="Y50">
            <v>5.6818181818181817</v>
          </cell>
          <cell r="Z50" t="str">
            <v>Level 2</v>
          </cell>
          <cell r="AA50">
            <v>16</v>
          </cell>
          <cell r="AB50">
            <v>484</v>
          </cell>
          <cell r="AC50">
            <v>354</v>
          </cell>
          <cell r="AD50">
            <v>83</v>
          </cell>
          <cell r="AE50">
            <v>5.1875</v>
          </cell>
          <cell r="AF50" t="str">
            <v>Level 2</v>
          </cell>
          <cell r="AG50">
            <v>11</v>
          </cell>
          <cell r="AH50">
            <v>291</v>
          </cell>
          <cell r="AI50">
            <v>214</v>
          </cell>
          <cell r="AJ50">
            <v>58</v>
          </cell>
          <cell r="AK50">
            <v>5.2727272727272725</v>
          </cell>
          <cell r="AL50" t="str">
            <v>Level 2</v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</row>
        <row r="51">
          <cell r="A51" t="str">
            <v>A0680</v>
          </cell>
          <cell r="B51" t="str">
            <v>EUIS YUNIKE WINDYANINGRUM</v>
          </cell>
          <cell r="C51">
            <v>15</v>
          </cell>
          <cell r="D51">
            <v>251</v>
          </cell>
          <cell r="E51">
            <v>152</v>
          </cell>
          <cell r="F51">
            <v>49</v>
          </cell>
          <cell r="G51">
            <v>3.2666666666666666</v>
          </cell>
          <cell r="H51" t="str">
            <v>Level 2</v>
          </cell>
          <cell r="I51">
            <v>15</v>
          </cell>
          <cell r="J51">
            <v>293</v>
          </cell>
          <cell r="K51">
            <v>189</v>
          </cell>
          <cell r="L51">
            <v>61</v>
          </cell>
          <cell r="M51">
            <v>4.0666666666666664</v>
          </cell>
          <cell r="N51" t="str">
            <v>Level 2</v>
          </cell>
          <cell r="O51">
            <v>2</v>
          </cell>
          <cell r="P51">
            <v>42</v>
          </cell>
          <cell r="Q51">
            <v>24</v>
          </cell>
          <cell r="R51">
            <v>4</v>
          </cell>
          <cell r="S51">
            <v>2</v>
          </cell>
          <cell r="T51" t="str">
            <v>Level 2</v>
          </cell>
          <cell r="U51">
            <v>12</v>
          </cell>
          <cell r="V51">
            <v>193</v>
          </cell>
          <cell r="W51">
            <v>117</v>
          </cell>
          <cell r="X51">
            <v>39</v>
          </cell>
          <cell r="Y51">
            <v>3.25</v>
          </cell>
          <cell r="Z51" t="str">
            <v>Level 2</v>
          </cell>
          <cell r="AA51">
            <v>11</v>
          </cell>
          <cell r="AB51">
            <v>212</v>
          </cell>
          <cell r="AC51">
            <v>129</v>
          </cell>
          <cell r="AD51">
            <v>32</v>
          </cell>
          <cell r="AE51">
            <v>2.9090909090909092</v>
          </cell>
          <cell r="AF51" t="str">
            <v>Level 2</v>
          </cell>
          <cell r="AG51">
            <v>11</v>
          </cell>
          <cell r="AH51">
            <v>245</v>
          </cell>
          <cell r="AI51">
            <v>163</v>
          </cell>
          <cell r="AJ51">
            <v>46</v>
          </cell>
          <cell r="AK51">
            <v>4.1818181818181817</v>
          </cell>
          <cell r="AL51" t="str">
            <v>Level 2</v>
          </cell>
          <cell r="AM51">
            <v>15</v>
          </cell>
          <cell r="AN51">
            <v>313</v>
          </cell>
          <cell r="AO51">
            <v>185</v>
          </cell>
          <cell r="AP51">
            <v>50</v>
          </cell>
          <cell r="AQ51">
            <v>3.3333333333333335</v>
          </cell>
          <cell r="AR51" t="str">
            <v>Level 2</v>
          </cell>
          <cell r="AS51">
            <v>10</v>
          </cell>
          <cell r="AT51">
            <v>189</v>
          </cell>
          <cell r="AU51">
            <v>120</v>
          </cell>
          <cell r="AV51">
            <v>38</v>
          </cell>
          <cell r="AW51">
            <v>3.8</v>
          </cell>
          <cell r="AX51" t="str">
            <v>Level 2</v>
          </cell>
          <cell r="AY51">
            <v>15</v>
          </cell>
          <cell r="AZ51">
            <v>344</v>
          </cell>
          <cell r="BA51">
            <v>220</v>
          </cell>
          <cell r="BB51">
            <v>63</v>
          </cell>
          <cell r="BC51">
            <v>4.2</v>
          </cell>
          <cell r="BD51" t="str">
            <v>Level 2</v>
          </cell>
          <cell r="BE51">
            <v>16</v>
          </cell>
          <cell r="BF51">
            <v>405</v>
          </cell>
          <cell r="BG51">
            <v>232</v>
          </cell>
          <cell r="BH51">
            <v>77</v>
          </cell>
          <cell r="BI51">
            <v>4.8125</v>
          </cell>
          <cell r="BJ51" t="str">
            <v>Level 2</v>
          </cell>
          <cell r="BK51">
            <v>10</v>
          </cell>
          <cell r="BL51">
            <v>152</v>
          </cell>
          <cell r="BM51">
            <v>98</v>
          </cell>
          <cell r="BN51">
            <v>19</v>
          </cell>
          <cell r="BO51">
            <v>1.9</v>
          </cell>
          <cell r="BP51" t="str">
            <v>Level 1</v>
          </cell>
          <cell r="BQ51">
            <v>15</v>
          </cell>
          <cell r="BR51">
            <v>317</v>
          </cell>
          <cell r="BS51">
            <v>217</v>
          </cell>
          <cell r="BT51">
            <v>67</v>
          </cell>
          <cell r="BU51">
            <v>4.4666666666666668</v>
          </cell>
          <cell r="BV51" t="str">
            <v>Level 2</v>
          </cell>
        </row>
        <row r="52">
          <cell r="A52" t="str">
            <v>A0682</v>
          </cell>
          <cell r="B52" t="str">
            <v>CAROLINE DESI</v>
          </cell>
          <cell r="C52">
            <v>22</v>
          </cell>
          <cell r="D52">
            <v>383</v>
          </cell>
          <cell r="E52">
            <v>274</v>
          </cell>
          <cell r="F52">
            <v>69</v>
          </cell>
          <cell r="G52">
            <v>3.1363636363636362</v>
          </cell>
          <cell r="H52" t="str">
            <v>Level 2</v>
          </cell>
          <cell r="I52">
            <v>25</v>
          </cell>
          <cell r="J52">
            <v>569</v>
          </cell>
          <cell r="K52">
            <v>409</v>
          </cell>
          <cell r="L52">
            <v>105</v>
          </cell>
          <cell r="M52">
            <v>4.2</v>
          </cell>
          <cell r="N52" t="str">
            <v>Level 2</v>
          </cell>
          <cell r="O52">
            <v>19</v>
          </cell>
          <cell r="P52">
            <v>423</v>
          </cell>
          <cell r="Q52">
            <v>282</v>
          </cell>
          <cell r="R52">
            <v>66</v>
          </cell>
          <cell r="S52">
            <v>3.4736842105263159</v>
          </cell>
          <cell r="T52" t="str">
            <v>Level 2</v>
          </cell>
          <cell r="U52">
            <v>22</v>
          </cell>
          <cell r="V52">
            <v>488</v>
          </cell>
          <cell r="W52">
            <v>335</v>
          </cell>
          <cell r="X52">
            <v>107</v>
          </cell>
          <cell r="Y52">
            <v>4.8636363636363633</v>
          </cell>
          <cell r="Z52" t="str">
            <v>Level 2</v>
          </cell>
          <cell r="AA52">
            <v>22</v>
          </cell>
          <cell r="AB52">
            <v>493</v>
          </cell>
          <cell r="AC52">
            <v>329</v>
          </cell>
          <cell r="AD52">
            <v>96</v>
          </cell>
          <cell r="AE52">
            <v>4.3636363636363633</v>
          </cell>
          <cell r="AF52" t="str">
            <v>Level 2</v>
          </cell>
          <cell r="AG52">
            <v>20</v>
          </cell>
          <cell r="AH52">
            <v>464</v>
          </cell>
          <cell r="AI52">
            <v>319</v>
          </cell>
          <cell r="AJ52">
            <v>81</v>
          </cell>
          <cell r="AK52">
            <v>4.05</v>
          </cell>
          <cell r="AL52" t="str">
            <v>Level 2</v>
          </cell>
          <cell r="AM52">
            <v>15</v>
          </cell>
          <cell r="AN52">
            <v>422</v>
          </cell>
          <cell r="AO52">
            <v>303</v>
          </cell>
          <cell r="AP52">
            <v>85</v>
          </cell>
          <cell r="AQ52">
            <v>5.666666666666667</v>
          </cell>
          <cell r="AR52" t="str">
            <v>Level 2</v>
          </cell>
          <cell r="AS52">
            <v>22</v>
          </cell>
          <cell r="AT52">
            <v>515</v>
          </cell>
          <cell r="AU52">
            <v>358</v>
          </cell>
          <cell r="AV52">
            <v>108</v>
          </cell>
          <cell r="AW52">
            <v>4.9090909090909092</v>
          </cell>
          <cell r="AX52" t="str">
            <v>Level 2</v>
          </cell>
          <cell r="AY52">
            <v>20</v>
          </cell>
          <cell r="AZ52">
            <v>588</v>
          </cell>
          <cell r="BA52">
            <v>399</v>
          </cell>
          <cell r="BB52">
            <v>93</v>
          </cell>
          <cell r="BC52">
            <v>4.6500000000000004</v>
          </cell>
          <cell r="BD52" t="str">
            <v>Level 2</v>
          </cell>
          <cell r="BE52">
            <v>22</v>
          </cell>
          <cell r="BF52">
            <v>497</v>
          </cell>
          <cell r="BG52">
            <v>353</v>
          </cell>
          <cell r="BH52">
            <v>113</v>
          </cell>
          <cell r="BI52">
            <v>5.1363636363636367</v>
          </cell>
          <cell r="BJ52" t="str">
            <v>Level 2</v>
          </cell>
          <cell r="BK52">
            <v>17</v>
          </cell>
          <cell r="BL52">
            <v>356</v>
          </cell>
          <cell r="BM52">
            <v>250</v>
          </cell>
          <cell r="BN52">
            <v>61</v>
          </cell>
          <cell r="BO52">
            <v>3.5882352941176472</v>
          </cell>
          <cell r="BP52" t="str">
            <v>Level 2</v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</row>
        <row r="53">
          <cell r="A53" t="str">
            <v>A0685</v>
          </cell>
          <cell r="B53" t="str">
            <v>DZAKY DAMARTUNGGA</v>
          </cell>
          <cell r="C53">
            <v>16</v>
          </cell>
          <cell r="D53">
            <v>417</v>
          </cell>
          <cell r="E53">
            <v>264</v>
          </cell>
          <cell r="F53">
            <v>66</v>
          </cell>
          <cell r="G53">
            <v>4.125</v>
          </cell>
          <cell r="H53" t="str">
            <v>Level 2</v>
          </cell>
          <cell r="I53">
            <v>0</v>
          </cell>
          <cell r="J53">
            <v>0</v>
          </cell>
          <cell r="K53" t="str">
            <v>-</v>
          </cell>
          <cell r="L53">
            <v>3</v>
          </cell>
          <cell r="M53" t="str">
            <v/>
          </cell>
          <cell r="N53" t="str">
            <v>Level 0</v>
          </cell>
          <cell r="O53">
            <v>16</v>
          </cell>
          <cell r="P53">
            <v>394</v>
          </cell>
          <cell r="Q53">
            <v>236</v>
          </cell>
          <cell r="R53">
            <v>73</v>
          </cell>
          <cell r="S53">
            <v>4.5625</v>
          </cell>
          <cell r="T53" t="str">
            <v>Level 2</v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>
            <v>1</v>
          </cell>
          <cell r="AT53">
            <v>20</v>
          </cell>
          <cell r="AU53">
            <v>13</v>
          </cell>
          <cell r="AV53">
            <v>1</v>
          </cell>
          <cell r="AW53">
            <v>1</v>
          </cell>
          <cell r="AX53" t="str">
            <v>Level 0</v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</row>
        <row r="54">
          <cell r="A54" t="str">
            <v>A0692</v>
          </cell>
          <cell r="B54" t="str">
            <v>RAHMAT ALBHIKZ</v>
          </cell>
          <cell r="C54">
            <v>21</v>
          </cell>
          <cell r="D54">
            <v>534</v>
          </cell>
          <cell r="E54">
            <v>359</v>
          </cell>
          <cell r="F54">
            <v>123</v>
          </cell>
          <cell r="G54">
            <v>5.8571428571428568</v>
          </cell>
          <cell r="H54" t="str">
            <v>Level 2</v>
          </cell>
          <cell r="I54">
            <v>25</v>
          </cell>
          <cell r="J54">
            <v>578</v>
          </cell>
          <cell r="K54">
            <v>403</v>
          </cell>
          <cell r="L54">
            <v>130</v>
          </cell>
          <cell r="M54">
            <v>5.2</v>
          </cell>
          <cell r="N54" t="str">
            <v>Level 2</v>
          </cell>
          <cell r="O54">
            <v>19</v>
          </cell>
          <cell r="P54">
            <v>724</v>
          </cell>
          <cell r="Q54">
            <v>452</v>
          </cell>
          <cell r="R54">
            <v>126</v>
          </cell>
          <cell r="S54">
            <v>6.6315789473684212</v>
          </cell>
          <cell r="T54" t="str">
            <v>Level 3</v>
          </cell>
          <cell r="U54">
            <v>21</v>
          </cell>
          <cell r="V54">
            <v>487</v>
          </cell>
          <cell r="W54">
            <v>338</v>
          </cell>
          <cell r="X54">
            <v>104</v>
          </cell>
          <cell r="Y54">
            <v>4.9523809523809526</v>
          </cell>
          <cell r="Z54" t="str">
            <v>Level 2</v>
          </cell>
          <cell r="AA54">
            <v>21</v>
          </cell>
          <cell r="AB54">
            <v>652</v>
          </cell>
          <cell r="AC54">
            <v>442</v>
          </cell>
          <cell r="AD54">
            <v>125</v>
          </cell>
          <cell r="AE54">
            <v>5.9523809523809526</v>
          </cell>
          <cell r="AF54" t="str">
            <v>Level 2</v>
          </cell>
          <cell r="AG54">
            <v>22</v>
          </cell>
          <cell r="AH54">
            <v>560</v>
          </cell>
          <cell r="AI54">
            <v>383</v>
          </cell>
          <cell r="AJ54">
            <v>140</v>
          </cell>
          <cell r="AK54">
            <v>6.3636363636363633</v>
          </cell>
          <cell r="AL54" t="str">
            <v>Level 3</v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</row>
        <row r="55">
          <cell r="A55" t="str">
            <v>A0725</v>
          </cell>
          <cell r="B55" t="str">
            <v>NUR KHASANAH</v>
          </cell>
          <cell r="C55">
            <v>21</v>
          </cell>
          <cell r="D55">
            <v>445</v>
          </cell>
          <cell r="E55">
            <v>291</v>
          </cell>
          <cell r="F55">
            <v>95</v>
          </cell>
          <cell r="G55">
            <v>4.5238095238095237</v>
          </cell>
          <cell r="H55" t="str">
            <v>Level 2</v>
          </cell>
          <cell r="I55">
            <v>18</v>
          </cell>
          <cell r="J55">
            <v>391</v>
          </cell>
          <cell r="K55">
            <v>275</v>
          </cell>
          <cell r="L55">
            <v>76</v>
          </cell>
          <cell r="M55">
            <v>4.2222222222222223</v>
          </cell>
          <cell r="N55" t="str">
            <v>Level 2</v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>
            <v>15</v>
          </cell>
          <cell r="AB55">
            <v>387</v>
          </cell>
          <cell r="AC55">
            <v>277</v>
          </cell>
          <cell r="AD55">
            <v>82</v>
          </cell>
          <cell r="AE55">
            <v>5.4666666666666668</v>
          </cell>
          <cell r="AF55" t="str">
            <v>Level 2</v>
          </cell>
          <cell r="AG55">
            <v>6</v>
          </cell>
          <cell r="AH55">
            <v>98</v>
          </cell>
          <cell r="AI55">
            <v>70</v>
          </cell>
          <cell r="AJ55">
            <v>22</v>
          </cell>
          <cell r="AK55">
            <v>3.6666666666666665</v>
          </cell>
          <cell r="AL55" t="str">
            <v>Level 2</v>
          </cell>
          <cell r="AM55">
            <v>16</v>
          </cell>
          <cell r="AN55">
            <v>431</v>
          </cell>
          <cell r="AO55">
            <v>317</v>
          </cell>
          <cell r="AP55">
            <v>90</v>
          </cell>
          <cell r="AQ55">
            <v>5.625</v>
          </cell>
          <cell r="AR55" t="str">
            <v>Level 2</v>
          </cell>
          <cell r="AS55">
            <v>15</v>
          </cell>
          <cell r="AT55">
            <v>357</v>
          </cell>
          <cell r="AU55">
            <v>277</v>
          </cell>
          <cell r="AV55">
            <v>87</v>
          </cell>
          <cell r="AW55">
            <v>5.8</v>
          </cell>
          <cell r="AX55" t="str">
            <v>Level 2</v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>
            <v>3</v>
          </cell>
          <cell r="BF55">
            <v>99</v>
          </cell>
          <cell r="BG55">
            <v>78</v>
          </cell>
          <cell r="BH55">
            <v>9</v>
          </cell>
          <cell r="BI55">
            <v>3</v>
          </cell>
          <cell r="BJ55" t="str">
            <v>Level 2</v>
          </cell>
          <cell r="BK55">
            <v>22</v>
          </cell>
          <cell r="BL55">
            <v>444</v>
          </cell>
          <cell r="BM55">
            <v>318</v>
          </cell>
          <cell r="BN55">
            <v>76</v>
          </cell>
          <cell r="BO55">
            <v>3.4545454545454546</v>
          </cell>
          <cell r="BP55" t="str">
            <v>Level 2</v>
          </cell>
          <cell r="BQ55">
            <v>20</v>
          </cell>
          <cell r="BR55">
            <v>516</v>
          </cell>
          <cell r="BS55">
            <v>369</v>
          </cell>
          <cell r="BT55">
            <v>103</v>
          </cell>
          <cell r="BU55">
            <v>5.15</v>
          </cell>
          <cell r="BV55" t="str">
            <v>Level 2</v>
          </cell>
        </row>
        <row r="56">
          <cell r="A56" t="str">
            <v>A0733</v>
          </cell>
          <cell r="B56" t="str">
            <v>DERI HIDAYAT</v>
          </cell>
          <cell r="C56">
            <v>21</v>
          </cell>
          <cell r="D56">
            <v>633</v>
          </cell>
          <cell r="E56">
            <v>374</v>
          </cell>
          <cell r="F56">
            <v>105</v>
          </cell>
          <cell r="G56">
            <v>5</v>
          </cell>
          <cell r="H56" t="str">
            <v>Level 2</v>
          </cell>
          <cell r="I56">
            <v>25</v>
          </cell>
          <cell r="J56">
            <v>702</v>
          </cell>
          <cell r="K56">
            <v>443</v>
          </cell>
          <cell r="L56">
            <v>165</v>
          </cell>
          <cell r="M56">
            <v>6.6</v>
          </cell>
          <cell r="N56" t="str">
            <v>Level 3</v>
          </cell>
          <cell r="O56">
            <v>20</v>
          </cell>
          <cell r="P56">
            <v>579</v>
          </cell>
          <cell r="Q56">
            <v>366</v>
          </cell>
          <cell r="R56">
            <v>101</v>
          </cell>
          <cell r="S56">
            <v>5.05</v>
          </cell>
          <cell r="T56" t="str">
            <v>Level 2</v>
          </cell>
          <cell r="U56">
            <v>22</v>
          </cell>
          <cell r="V56">
            <v>616</v>
          </cell>
          <cell r="W56">
            <v>377</v>
          </cell>
          <cell r="X56">
            <v>117</v>
          </cell>
          <cell r="Y56">
            <v>5.3181818181818183</v>
          </cell>
          <cell r="Z56" t="str">
            <v>Level 2</v>
          </cell>
          <cell r="AA56">
            <v>21</v>
          </cell>
          <cell r="AB56">
            <v>550</v>
          </cell>
          <cell r="AC56">
            <v>319</v>
          </cell>
          <cell r="AD56">
            <v>80</v>
          </cell>
          <cell r="AE56">
            <v>3.8095238095238093</v>
          </cell>
          <cell r="AF56" t="str">
            <v>Level 2</v>
          </cell>
          <cell r="AG56">
            <v>21</v>
          </cell>
          <cell r="AH56">
            <v>520</v>
          </cell>
          <cell r="AI56">
            <v>350</v>
          </cell>
          <cell r="AJ56">
            <v>114</v>
          </cell>
          <cell r="AK56">
            <v>5.4285714285714288</v>
          </cell>
          <cell r="AL56" t="str">
            <v>Level 2</v>
          </cell>
          <cell r="AM56">
            <v>16</v>
          </cell>
          <cell r="AN56">
            <v>708</v>
          </cell>
          <cell r="AO56">
            <v>407</v>
          </cell>
          <cell r="AP56">
            <v>125</v>
          </cell>
          <cell r="AQ56">
            <v>7.8125</v>
          </cell>
          <cell r="AR56" t="str">
            <v>Level 3</v>
          </cell>
          <cell r="AS56">
            <v>23</v>
          </cell>
          <cell r="AT56">
            <v>704</v>
          </cell>
          <cell r="AU56">
            <v>430</v>
          </cell>
          <cell r="AV56">
            <v>140</v>
          </cell>
          <cell r="AW56">
            <v>6.0869565217391308</v>
          </cell>
          <cell r="AX56" t="str">
            <v>Level 3</v>
          </cell>
          <cell r="AY56">
            <v>20</v>
          </cell>
          <cell r="AZ56">
            <v>629</v>
          </cell>
          <cell r="BA56">
            <v>360</v>
          </cell>
          <cell r="BB56">
            <v>95</v>
          </cell>
          <cell r="BC56">
            <v>4.75</v>
          </cell>
          <cell r="BD56" t="str">
            <v>Level 2</v>
          </cell>
          <cell r="BE56">
            <v>23</v>
          </cell>
          <cell r="BF56">
            <v>613</v>
          </cell>
          <cell r="BG56">
            <v>386</v>
          </cell>
          <cell r="BH56">
            <v>120</v>
          </cell>
          <cell r="BI56">
            <v>5.2173913043478262</v>
          </cell>
          <cell r="BJ56" t="str">
            <v>Level 2</v>
          </cell>
          <cell r="BK56">
            <v>22</v>
          </cell>
          <cell r="BL56">
            <v>473</v>
          </cell>
          <cell r="BM56">
            <v>302</v>
          </cell>
          <cell r="BN56">
            <v>76</v>
          </cell>
          <cell r="BO56">
            <v>3.4545454545454546</v>
          </cell>
          <cell r="BP56" t="str">
            <v>Level 2</v>
          </cell>
          <cell r="BQ56">
            <v>18</v>
          </cell>
          <cell r="BR56">
            <v>442</v>
          </cell>
          <cell r="BS56">
            <v>300</v>
          </cell>
          <cell r="BT56">
            <v>74</v>
          </cell>
          <cell r="BU56">
            <v>4.1111111111111107</v>
          </cell>
          <cell r="BV56" t="str">
            <v>Level 2</v>
          </cell>
        </row>
        <row r="57">
          <cell r="A57" t="str">
            <v>A0745</v>
          </cell>
          <cell r="B57" t="str">
            <v>ANE MELISA MURNI</v>
          </cell>
          <cell r="C57">
            <v>22</v>
          </cell>
          <cell r="D57">
            <v>490</v>
          </cell>
          <cell r="E57">
            <v>382</v>
          </cell>
          <cell r="F57">
            <v>100</v>
          </cell>
          <cell r="G57">
            <v>4.5454545454545459</v>
          </cell>
          <cell r="H57" t="str">
            <v>Level 2</v>
          </cell>
          <cell r="I57">
            <v>24</v>
          </cell>
          <cell r="J57">
            <v>492</v>
          </cell>
          <cell r="K57">
            <v>382</v>
          </cell>
          <cell r="L57">
            <v>128</v>
          </cell>
          <cell r="M57">
            <v>5.333333333333333</v>
          </cell>
          <cell r="N57" t="str">
            <v>Level 2</v>
          </cell>
          <cell r="O57">
            <v>19</v>
          </cell>
          <cell r="P57">
            <v>471</v>
          </cell>
          <cell r="Q57">
            <v>353</v>
          </cell>
          <cell r="R57">
            <v>103</v>
          </cell>
          <cell r="S57">
            <v>5.4210526315789478</v>
          </cell>
          <cell r="T57" t="str">
            <v>Level 2</v>
          </cell>
          <cell r="U57">
            <v>21</v>
          </cell>
          <cell r="V57">
            <v>519</v>
          </cell>
          <cell r="W57">
            <v>402</v>
          </cell>
          <cell r="X57">
            <v>125</v>
          </cell>
          <cell r="Y57">
            <v>5.9523809523809526</v>
          </cell>
          <cell r="Z57" t="str">
            <v>Level 2</v>
          </cell>
          <cell r="AA57">
            <v>21</v>
          </cell>
          <cell r="AB57">
            <v>387</v>
          </cell>
          <cell r="AC57">
            <v>292</v>
          </cell>
          <cell r="AD57">
            <v>71</v>
          </cell>
          <cell r="AE57">
            <v>3.3809523809523809</v>
          </cell>
          <cell r="AF57" t="str">
            <v>Level 2</v>
          </cell>
          <cell r="AG57">
            <v>21</v>
          </cell>
          <cell r="AH57">
            <v>434</v>
          </cell>
          <cell r="AI57">
            <v>331</v>
          </cell>
          <cell r="AJ57">
            <v>76</v>
          </cell>
          <cell r="AK57">
            <v>3.6190476190476191</v>
          </cell>
          <cell r="AL57" t="str">
            <v>Level 2</v>
          </cell>
          <cell r="AM57">
            <v>16</v>
          </cell>
          <cell r="AN57">
            <v>540</v>
          </cell>
          <cell r="AO57">
            <v>378</v>
          </cell>
          <cell r="AP57">
            <v>91</v>
          </cell>
          <cell r="AQ57">
            <v>5.6875</v>
          </cell>
          <cell r="AR57" t="str">
            <v>Level 2</v>
          </cell>
          <cell r="AS57">
            <v>23</v>
          </cell>
          <cell r="AT57">
            <v>535</v>
          </cell>
          <cell r="AU57">
            <v>397</v>
          </cell>
          <cell r="AV57">
            <v>113</v>
          </cell>
          <cell r="AW57">
            <v>4.9130434782608692</v>
          </cell>
          <cell r="AX57" t="str">
            <v>Level 2</v>
          </cell>
          <cell r="AY57">
            <v>18</v>
          </cell>
          <cell r="AZ57">
            <v>480</v>
          </cell>
          <cell r="BA57">
            <v>325</v>
          </cell>
          <cell r="BB57">
            <v>69</v>
          </cell>
          <cell r="BC57">
            <v>3.8333333333333335</v>
          </cell>
          <cell r="BD57" t="str">
            <v>Level 2</v>
          </cell>
          <cell r="BE57">
            <v>24</v>
          </cell>
          <cell r="BF57">
            <v>646</v>
          </cell>
          <cell r="BG57">
            <v>448</v>
          </cell>
          <cell r="BH57">
            <v>124</v>
          </cell>
          <cell r="BI57">
            <v>5.166666666666667</v>
          </cell>
          <cell r="BJ57" t="str">
            <v>Level 2</v>
          </cell>
          <cell r="BK57">
            <v>22</v>
          </cell>
          <cell r="BL57">
            <v>477</v>
          </cell>
          <cell r="BM57">
            <v>350</v>
          </cell>
          <cell r="BN57">
            <v>82</v>
          </cell>
          <cell r="BO57">
            <v>3.7272727272727271</v>
          </cell>
          <cell r="BP57" t="str">
            <v>Level 2</v>
          </cell>
          <cell r="BQ57">
            <v>18</v>
          </cell>
          <cell r="BR57">
            <v>441</v>
          </cell>
          <cell r="BS57">
            <v>317</v>
          </cell>
          <cell r="BT57">
            <v>93</v>
          </cell>
          <cell r="BU57">
            <v>5.166666666666667</v>
          </cell>
          <cell r="BV57" t="str">
            <v>Level 2</v>
          </cell>
        </row>
        <row r="58">
          <cell r="A58" t="str">
            <v>A0750</v>
          </cell>
          <cell r="B58" t="str">
            <v>ARVIANTI JILLY VANESHA MULETE</v>
          </cell>
          <cell r="C58">
            <v>16</v>
          </cell>
          <cell r="D58">
            <v>280</v>
          </cell>
          <cell r="E58">
            <v>189</v>
          </cell>
          <cell r="F58">
            <v>62</v>
          </cell>
          <cell r="G58">
            <v>3.875</v>
          </cell>
          <cell r="H58" t="str">
            <v>Level 2</v>
          </cell>
          <cell r="I58">
            <v>26</v>
          </cell>
          <cell r="J58">
            <v>628</v>
          </cell>
          <cell r="K58">
            <v>419</v>
          </cell>
          <cell r="L58">
            <v>133</v>
          </cell>
          <cell r="M58">
            <v>5.115384615384615</v>
          </cell>
          <cell r="N58" t="str">
            <v>Level 2</v>
          </cell>
          <cell r="O58">
            <v>15</v>
          </cell>
          <cell r="P58">
            <v>568</v>
          </cell>
          <cell r="Q58">
            <v>378</v>
          </cell>
          <cell r="R58">
            <v>115</v>
          </cell>
          <cell r="S58">
            <v>7.666666666666667</v>
          </cell>
          <cell r="T58" t="str">
            <v>Level 3</v>
          </cell>
          <cell r="U58">
            <v>19</v>
          </cell>
          <cell r="V58">
            <v>523</v>
          </cell>
          <cell r="W58">
            <v>359</v>
          </cell>
          <cell r="X58">
            <v>110</v>
          </cell>
          <cell r="Y58">
            <v>5.7894736842105265</v>
          </cell>
          <cell r="Z58" t="str">
            <v>Level 2</v>
          </cell>
          <cell r="AA58">
            <v>21</v>
          </cell>
          <cell r="AB58">
            <v>495</v>
          </cell>
          <cell r="AC58">
            <v>347</v>
          </cell>
          <cell r="AD58">
            <v>108</v>
          </cell>
          <cell r="AE58">
            <v>5.1428571428571432</v>
          </cell>
          <cell r="AF58" t="str">
            <v>Level 2</v>
          </cell>
          <cell r="AG58">
            <v>20</v>
          </cell>
          <cell r="AH58">
            <v>487</v>
          </cell>
          <cell r="AI58">
            <v>302</v>
          </cell>
          <cell r="AJ58">
            <v>102</v>
          </cell>
          <cell r="AK58">
            <v>5.0999999999999996</v>
          </cell>
          <cell r="AL58" t="str">
            <v>Level 2</v>
          </cell>
          <cell r="AM58">
            <v>16</v>
          </cell>
          <cell r="AN58">
            <v>388</v>
          </cell>
          <cell r="AO58">
            <v>281</v>
          </cell>
          <cell r="AP58">
            <v>79</v>
          </cell>
          <cell r="AQ58">
            <v>4.9375</v>
          </cell>
          <cell r="AR58" t="str">
            <v>Level 2</v>
          </cell>
          <cell r="AS58">
            <v>23</v>
          </cell>
          <cell r="AT58">
            <v>608</v>
          </cell>
          <cell r="AU58">
            <v>436</v>
          </cell>
          <cell r="AV58">
            <v>129</v>
          </cell>
          <cell r="AW58">
            <v>5.6086956521739131</v>
          </cell>
          <cell r="AX58" t="str">
            <v>Level 2</v>
          </cell>
          <cell r="AY58">
            <v>19</v>
          </cell>
          <cell r="AZ58">
            <v>443</v>
          </cell>
          <cell r="BA58">
            <v>341</v>
          </cell>
          <cell r="BB58">
            <v>91</v>
          </cell>
          <cell r="BC58">
            <v>4.7894736842105265</v>
          </cell>
          <cell r="BD58" t="str">
            <v>Level 2</v>
          </cell>
          <cell r="BE58">
            <v>24</v>
          </cell>
          <cell r="BF58">
            <v>729</v>
          </cell>
          <cell r="BG58">
            <v>509</v>
          </cell>
          <cell r="BH58">
            <v>146</v>
          </cell>
          <cell r="BI58">
            <v>6.083333333333333</v>
          </cell>
          <cell r="BJ58" t="str">
            <v>Level 3</v>
          </cell>
          <cell r="BK58">
            <v>21</v>
          </cell>
          <cell r="BL58">
            <v>494</v>
          </cell>
          <cell r="BM58">
            <v>337</v>
          </cell>
          <cell r="BN58">
            <v>84</v>
          </cell>
          <cell r="BO58">
            <v>4</v>
          </cell>
          <cell r="BP58" t="str">
            <v>Level 2</v>
          </cell>
          <cell r="BQ58">
            <v>20</v>
          </cell>
          <cell r="BR58">
            <v>560</v>
          </cell>
          <cell r="BS58">
            <v>387</v>
          </cell>
          <cell r="BT58">
            <v>91</v>
          </cell>
          <cell r="BU58">
            <v>4.55</v>
          </cell>
          <cell r="BV58" t="str">
            <v>Level 2</v>
          </cell>
        </row>
        <row r="59">
          <cell r="A59" t="str">
            <v>A0751</v>
          </cell>
          <cell r="B59" t="str">
            <v>TESALONIKA BR SURBAKTI</v>
          </cell>
          <cell r="C59">
            <v>20</v>
          </cell>
          <cell r="D59">
            <v>386</v>
          </cell>
          <cell r="E59">
            <v>260</v>
          </cell>
          <cell r="F59">
            <v>72</v>
          </cell>
          <cell r="G59">
            <v>3.6</v>
          </cell>
          <cell r="H59" t="str">
            <v>Level 2</v>
          </cell>
          <cell r="I59">
            <v>20</v>
          </cell>
          <cell r="J59">
            <v>478</v>
          </cell>
          <cell r="K59">
            <v>319</v>
          </cell>
          <cell r="L59">
            <v>97</v>
          </cell>
          <cell r="M59">
            <v>4.8499999999999996</v>
          </cell>
          <cell r="N59" t="str">
            <v>Level 2</v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  <cell r="T59" t="str">
            <v/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  <cell r="AN59" t="str">
            <v/>
          </cell>
          <cell r="AO59" t="str">
            <v/>
          </cell>
          <cell r="AP59" t="str">
            <v/>
          </cell>
          <cell r="AQ59" t="str">
            <v/>
          </cell>
          <cell r="AR59" t="str">
            <v/>
          </cell>
          <cell r="AS59" t="str">
            <v/>
          </cell>
          <cell r="AT59" t="str">
            <v/>
          </cell>
          <cell r="AU59" t="str">
            <v/>
          </cell>
          <cell r="AV59" t="str">
            <v/>
          </cell>
          <cell r="AW59" t="str">
            <v/>
          </cell>
          <cell r="AX59" t="str">
            <v/>
          </cell>
          <cell r="AY59" t="str">
            <v/>
          </cell>
          <cell r="AZ59" t="str">
            <v/>
          </cell>
          <cell r="BA59" t="str">
            <v/>
          </cell>
          <cell r="BB59" t="str">
            <v/>
          </cell>
          <cell r="BC59" t="str">
            <v/>
          </cell>
          <cell r="BD59" t="str">
            <v/>
          </cell>
          <cell r="BE59" t="str">
            <v/>
          </cell>
          <cell r="BF59" t="str">
            <v/>
          </cell>
          <cell r="BG59" t="str">
            <v/>
          </cell>
          <cell r="BH59" t="str">
            <v/>
          </cell>
          <cell r="BI59" t="str">
            <v/>
          </cell>
          <cell r="BJ59" t="str">
            <v/>
          </cell>
          <cell r="BK59" t="str">
            <v/>
          </cell>
          <cell r="BL59" t="str">
            <v/>
          </cell>
          <cell r="BM59" t="str">
            <v/>
          </cell>
          <cell r="BN59" t="str">
            <v/>
          </cell>
          <cell r="BO59" t="str">
            <v/>
          </cell>
          <cell r="BP59" t="str">
            <v/>
          </cell>
          <cell r="BQ59" t="str">
            <v/>
          </cell>
          <cell r="BR59" t="str">
            <v/>
          </cell>
          <cell r="BS59" t="str">
            <v/>
          </cell>
          <cell r="BT59" t="str">
            <v/>
          </cell>
          <cell r="BU59" t="str">
            <v/>
          </cell>
          <cell r="BV59" t="str">
            <v/>
          </cell>
        </row>
        <row r="60">
          <cell r="A60" t="str">
            <v>A0757</v>
          </cell>
          <cell r="B60" t="str">
            <v>GANESHA WIJAYA KUSUMA</v>
          </cell>
          <cell r="C60">
            <v>0</v>
          </cell>
          <cell r="D60">
            <v>0</v>
          </cell>
          <cell r="E60">
            <v>0</v>
          </cell>
          <cell r="F60">
            <v>1</v>
          </cell>
          <cell r="G60" t="str">
            <v/>
          </cell>
          <cell r="H60" t="str">
            <v>Level 0</v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>
            <v>12</v>
          </cell>
          <cell r="V60">
            <v>249</v>
          </cell>
          <cell r="W60">
            <v>179</v>
          </cell>
          <cell r="X60">
            <v>31</v>
          </cell>
          <cell r="Y60">
            <v>2.5833333333333335</v>
          </cell>
          <cell r="Z60" t="str">
            <v>Level 2</v>
          </cell>
          <cell r="AA60">
            <v>1</v>
          </cell>
          <cell r="AB60">
            <v>25</v>
          </cell>
          <cell r="AC60">
            <v>16</v>
          </cell>
          <cell r="AD60">
            <v>2</v>
          </cell>
          <cell r="AE60">
            <v>2</v>
          </cell>
          <cell r="AF60" t="str">
            <v>Level 2</v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  <cell r="AN60" t="str">
            <v/>
          </cell>
          <cell r="AO60" t="str">
            <v/>
          </cell>
          <cell r="AP60" t="str">
            <v/>
          </cell>
          <cell r="AQ60" t="str">
            <v/>
          </cell>
          <cell r="AR60" t="str">
            <v/>
          </cell>
          <cell r="AS60" t="str">
            <v/>
          </cell>
          <cell r="AT60" t="str">
            <v/>
          </cell>
          <cell r="AU60" t="str">
            <v/>
          </cell>
          <cell r="AV60" t="str">
            <v/>
          </cell>
          <cell r="AW60" t="str">
            <v/>
          </cell>
          <cell r="AX60" t="str">
            <v/>
          </cell>
          <cell r="AY60" t="str">
            <v/>
          </cell>
          <cell r="AZ60" t="str">
            <v/>
          </cell>
          <cell r="BA60" t="str">
            <v/>
          </cell>
          <cell r="BB60" t="str">
            <v/>
          </cell>
          <cell r="BC60" t="str">
            <v/>
          </cell>
          <cell r="BD60" t="str">
            <v/>
          </cell>
          <cell r="BE60">
            <v>1</v>
          </cell>
          <cell r="BF60">
            <v>11</v>
          </cell>
          <cell r="BG60">
            <v>8</v>
          </cell>
          <cell r="BH60">
            <v>1</v>
          </cell>
          <cell r="BI60">
            <v>1</v>
          </cell>
          <cell r="BJ60" t="str">
            <v>Level 0</v>
          </cell>
          <cell r="BK60">
            <v>15</v>
          </cell>
          <cell r="BL60">
            <v>558</v>
          </cell>
          <cell r="BM60">
            <v>362</v>
          </cell>
          <cell r="BN60">
            <v>79</v>
          </cell>
          <cell r="BO60">
            <v>5.2666666666666666</v>
          </cell>
          <cell r="BP60" t="str">
            <v>Level 2</v>
          </cell>
          <cell r="BQ60">
            <v>15</v>
          </cell>
          <cell r="BR60">
            <v>402</v>
          </cell>
          <cell r="BS60">
            <v>255</v>
          </cell>
          <cell r="BT60">
            <v>77</v>
          </cell>
          <cell r="BU60">
            <v>5.1333333333333337</v>
          </cell>
          <cell r="BV60" t="str">
            <v>Level 2</v>
          </cell>
        </row>
        <row r="61">
          <cell r="A61" t="str">
            <v>A0758</v>
          </cell>
          <cell r="B61" t="str">
            <v>FAIZA SHAFA PRASTA</v>
          </cell>
          <cell r="C61">
            <v>6</v>
          </cell>
          <cell r="D61">
            <v>50</v>
          </cell>
          <cell r="E61">
            <v>38</v>
          </cell>
          <cell r="F61">
            <v>13</v>
          </cell>
          <cell r="G61">
            <v>2.1666666666666665</v>
          </cell>
          <cell r="H61" t="str">
            <v>Level 2</v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  <cell r="AN61" t="str">
            <v/>
          </cell>
          <cell r="AO61" t="str">
            <v/>
          </cell>
          <cell r="AP61" t="str">
            <v/>
          </cell>
          <cell r="AQ61" t="str">
            <v/>
          </cell>
          <cell r="AR61" t="str">
            <v/>
          </cell>
          <cell r="AS61" t="str">
            <v/>
          </cell>
          <cell r="AT61" t="str">
            <v/>
          </cell>
          <cell r="AU61" t="str">
            <v/>
          </cell>
          <cell r="AV61" t="str">
            <v/>
          </cell>
          <cell r="AW61" t="str">
            <v/>
          </cell>
          <cell r="AX61" t="str">
            <v/>
          </cell>
          <cell r="AY61" t="str">
            <v/>
          </cell>
          <cell r="AZ61" t="str">
            <v/>
          </cell>
          <cell r="BA61" t="str">
            <v/>
          </cell>
          <cell r="BB61" t="str">
            <v/>
          </cell>
          <cell r="BC61" t="str">
            <v/>
          </cell>
          <cell r="BD61" t="str">
            <v/>
          </cell>
          <cell r="BE61" t="str">
            <v/>
          </cell>
          <cell r="BF61" t="str">
            <v/>
          </cell>
          <cell r="BG61" t="str">
            <v/>
          </cell>
          <cell r="BH61" t="str">
            <v/>
          </cell>
          <cell r="BI61" t="str">
            <v/>
          </cell>
          <cell r="BJ61" t="str">
            <v/>
          </cell>
          <cell r="BK61" t="str">
            <v/>
          </cell>
          <cell r="BL61" t="str">
            <v/>
          </cell>
          <cell r="BM61" t="str">
            <v/>
          </cell>
          <cell r="BN61" t="str">
            <v/>
          </cell>
          <cell r="BO61" t="str">
            <v/>
          </cell>
          <cell r="BP61" t="str">
            <v/>
          </cell>
          <cell r="BQ61" t="str">
            <v/>
          </cell>
          <cell r="BR61" t="str">
            <v/>
          </cell>
          <cell r="BS61" t="str">
            <v/>
          </cell>
          <cell r="BT61" t="str">
            <v/>
          </cell>
          <cell r="BU61" t="str">
            <v/>
          </cell>
          <cell r="BV61" t="str">
            <v/>
          </cell>
        </row>
        <row r="62">
          <cell r="A62" t="str">
            <v>A0770</v>
          </cell>
          <cell r="B62" t="str">
            <v>ELZE ZULFANNY</v>
          </cell>
          <cell r="C62">
            <v>20</v>
          </cell>
          <cell r="D62">
            <v>469</v>
          </cell>
          <cell r="E62">
            <v>364</v>
          </cell>
          <cell r="F62">
            <v>102</v>
          </cell>
          <cell r="G62">
            <v>5.0999999999999996</v>
          </cell>
          <cell r="H62" t="str">
            <v>Level 2</v>
          </cell>
          <cell r="I62">
            <v>25</v>
          </cell>
          <cell r="J62">
            <v>528</v>
          </cell>
          <cell r="K62">
            <v>407</v>
          </cell>
          <cell r="L62">
            <v>128</v>
          </cell>
          <cell r="M62">
            <v>5.12</v>
          </cell>
          <cell r="N62" t="str">
            <v>Level 2</v>
          </cell>
          <cell r="O62">
            <v>19</v>
          </cell>
          <cell r="P62">
            <v>447</v>
          </cell>
          <cell r="Q62">
            <v>362</v>
          </cell>
          <cell r="R62">
            <v>89</v>
          </cell>
          <cell r="S62">
            <v>4.6842105263157894</v>
          </cell>
          <cell r="T62" t="str">
            <v>Level 2</v>
          </cell>
          <cell r="U62">
            <v>21</v>
          </cell>
          <cell r="V62">
            <v>548</v>
          </cell>
          <cell r="W62">
            <v>439</v>
          </cell>
          <cell r="X62">
            <v>129</v>
          </cell>
          <cell r="Y62">
            <v>6.1428571428571432</v>
          </cell>
          <cell r="Z62" t="str">
            <v>Level 3</v>
          </cell>
          <cell r="AA62">
            <v>21</v>
          </cell>
          <cell r="AB62">
            <v>538</v>
          </cell>
          <cell r="AC62">
            <v>408</v>
          </cell>
          <cell r="AD62">
            <v>118</v>
          </cell>
          <cell r="AE62">
            <v>5.6190476190476186</v>
          </cell>
          <cell r="AF62" t="str">
            <v>Level 2</v>
          </cell>
          <cell r="AG62">
            <v>21</v>
          </cell>
          <cell r="AH62">
            <v>512</v>
          </cell>
          <cell r="AI62">
            <v>407</v>
          </cell>
          <cell r="AJ62">
            <v>107</v>
          </cell>
          <cell r="AK62">
            <v>5.0952380952380949</v>
          </cell>
          <cell r="AL62" t="str">
            <v>Level 2</v>
          </cell>
          <cell r="AM62">
            <v>14</v>
          </cell>
          <cell r="AN62">
            <v>292</v>
          </cell>
          <cell r="AO62">
            <v>212</v>
          </cell>
          <cell r="AP62">
            <v>55</v>
          </cell>
          <cell r="AQ62">
            <v>3.9285714285714284</v>
          </cell>
          <cell r="AR62" t="str">
            <v>Level 2</v>
          </cell>
          <cell r="AS62">
            <v>24</v>
          </cell>
          <cell r="AT62">
            <v>640</v>
          </cell>
          <cell r="AU62">
            <v>421</v>
          </cell>
          <cell r="AV62">
            <v>111</v>
          </cell>
          <cell r="AW62">
            <v>4.625</v>
          </cell>
          <cell r="AX62" t="str">
            <v>Level 2</v>
          </cell>
          <cell r="AY62">
            <v>20</v>
          </cell>
          <cell r="AZ62">
            <v>585</v>
          </cell>
          <cell r="BA62">
            <v>410</v>
          </cell>
          <cell r="BB62">
            <v>102</v>
          </cell>
          <cell r="BC62">
            <v>5.0999999999999996</v>
          </cell>
          <cell r="BD62" t="str">
            <v>Level 2</v>
          </cell>
          <cell r="BE62">
            <v>23</v>
          </cell>
          <cell r="BF62">
            <v>645</v>
          </cell>
          <cell r="BG62">
            <v>483</v>
          </cell>
          <cell r="BH62">
            <v>120</v>
          </cell>
          <cell r="BI62">
            <v>5.2173913043478262</v>
          </cell>
          <cell r="BJ62" t="str">
            <v>Level 2</v>
          </cell>
          <cell r="BK62">
            <v>21</v>
          </cell>
          <cell r="BL62">
            <v>483</v>
          </cell>
          <cell r="BM62">
            <v>351</v>
          </cell>
          <cell r="BN62">
            <v>78</v>
          </cell>
          <cell r="BO62">
            <v>3.7142857142857144</v>
          </cell>
          <cell r="BP62" t="str">
            <v>Level 2</v>
          </cell>
          <cell r="BQ62">
            <v>19</v>
          </cell>
          <cell r="BR62">
            <v>415</v>
          </cell>
          <cell r="BS62">
            <v>286</v>
          </cell>
          <cell r="BT62">
            <v>78</v>
          </cell>
          <cell r="BU62">
            <v>4.1052631578947372</v>
          </cell>
          <cell r="BV62" t="str">
            <v>Level 2</v>
          </cell>
        </row>
        <row r="63">
          <cell r="A63" t="str">
            <v>A0773</v>
          </cell>
          <cell r="B63" t="str">
            <v>FEBY DHIMAS SETYAWAN</v>
          </cell>
          <cell r="C63">
            <v>20</v>
          </cell>
          <cell r="D63">
            <v>489</v>
          </cell>
          <cell r="E63">
            <v>345</v>
          </cell>
          <cell r="F63">
            <v>86</v>
          </cell>
          <cell r="G63">
            <v>4.3</v>
          </cell>
          <cell r="H63" t="str">
            <v>Level 2</v>
          </cell>
          <cell r="I63">
            <v>24</v>
          </cell>
          <cell r="J63">
            <v>584</v>
          </cell>
          <cell r="K63">
            <v>441</v>
          </cell>
          <cell r="L63">
            <v>136</v>
          </cell>
          <cell r="M63">
            <v>5.666666666666667</v>
          </cell>
          <cell r="N63" t="str">
            <v>Level 2</v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  <cell r="AN63" t="str">
            <v/>
          </cell>
          <cell r="AO63" t="str">
            <v/>
          </cell>
          <cell r="AP63" t="str">
            <v/>
          </cell>
          <cell r="AQ63" t="str">
            <v/>
          </cell>
          <cell r="AR63" t="str">
            <v/>
          </cell>
          <cell r="AS63">
            <v>2</v>
          </cell>
          <cell r="AT63">
            <v>96</v>
          </cell>
          <cell r="AU63">
            <v>74</v>
          </cell>
          <cell r="AV63">
            <v>21</v>
          </cell>
          <cell r="AW63">
            <v>10.5</v>
          </cell>
          <cell r="AX63" t="str">
            <v>Level 4</v>
          </cell>
          <cell r="AY63" t="str">
            <v/>
          </cell>
          <cell r="AZ63" t="str">
            <v/>
          </cell>
          <cell r="BA63" t="str">
            <v/>
          </cell>
          <cell r="BB63" t="str">
            <v/>
          </cell>
          <cell r="BC63" t="str">
            <v/>
          </cell>
          <cell r="BD63" t="str">
            <v/>
          </cell>
          <cell r="BE63" t="str">
            <v/>
          </cell>
          <cell r="BF63" t="str">
            <v/>
          </cell>
          <cell r="BG63" t="str">
            <v/>
          </cell>
          <cell r="BH63" t="str">
            <v/>
          </cell>
          <cell r="BI63" t="str">
            <v/>
          </cell>
          <cell r="BJ63" t="str">
            <v/>
          </cell>
          <cell r="BK63" t="str">
            <v/>
          </cell>
          <cell r="BL63" t="str">
            <v/>
          </cell>
          <cell r="BM63" t="str">
            <v/>
          </cell>
          <cell r="BN63" t="str">
            <v/>
          </cell>
          <cell r="BO63" t="str">
            <v/>
          </cell>
          <cell r="BP63" t="str">
            <v/>
          </cell>
          <cell r="BQ63" t="str">
            <v/>
          </cell>
          <cell r="BR63" t="str">
            <v/>
          </cell>
          <cell r="BS63" t="str">
            <v/>
          </cell>
          <cell r="BT63" t="str">
            <v/>
          </cell>
          <cell r="BU63" t="str">
            <v/>
          </cell>
          <cell r="BV63" t="str">
            <v/>
          </cell>
        </row>
        <row r="64">
          <cell r="A64" t="str">
            <v>A0812</v>
          </cell>
          <cell r="B64" t="str">
            <v>HERLINI NUR AZIZAH</v>
          </cell>
          <cell r="C64">
            <v>9</v>
          </cell>
          <cell r="D64">
            <v>168</v>
          </cell>
          <cell r="E64">
            <v>125</v>
          </cell>
          <cell r="F64">
            <v>33</v>
          </cell>
          <cell r="G64">
            <v>3.6666666666666665</v>
          </cell>
          <cell r="H64" t="str">
            <v>Level 2</v>
          </cell>
          <cell r="I64">
            <v>18</v>
          </cell>
          <cell r="J64">
            <v>355</v>
          </cell>
          <cell r="K64">
            <v>293</v>
          </cell>
          <cell r="L64">
            <v>74</v>
          </cell>
          <cell r="M64">
            <v>4.1111111111111107</v>
          </cell>
          <cell r="N64" t="str">
            <v>Level 2</v>
          </cell>
          <cell r="O64">
            <v>15</v>
          </cell>
          <cell r="P64">
            <v>342</v>
          </cell>
          <cell r="Q64">
            <v>275</v>
          </cell>
          <cell r="R64">
            <v>59</v>
          </cell>
          <cell r="S64">
            <v>3.9333333333333331</v>
          </cell>
          <cell r="T64" t="str">
            <v>Level 2</v>
          </cell>
          <cell r="U64">
            <v>20</v>
          </cell>
          <cell r="V64">
            <v>583</v>
          </cell>
          <cell r="W64">
            <v>463</v>
          </cell>
          <cell r="X64">
            <v>102</v>
          </cell>
          <cell r="Y64">
            <v>5.0999999999999996</v>
          </cell>
          <cell r="Z64" t="str">
            <v>Level 2</v>
          </cell>
          <cell r="AA64">
            <v>18</v>
          </cell>
          <cell r="AB64">
            <v>494</v>
          </cell>
          <cell r="AC64">
            <v>410</v>
          </cell>
          <cell r="AD64">
            <v>110</v>
          </cell>
          <cell r="AE64">
            <v>6.1111111111111107</v>
          </cell>
          <cell r="AF64" t="str">
            <v>Level 3</v>
          </cell>
          <cell r="AG64">
            <v>17</v>
          </cell>
          <cell r="AH64">
            <v>384</v>
          </cell>
          <cell r="AI64">
            <v>305</v>
          </cell>
          <cell r="AJ64">
            <v>78</v>
          </cell>
          <cell r="AK64">
            <v>4.5882352941176467</v>
          </cell>
          <cell r="AL64" t="str">
            <v>Level 2</v>
          </cell>
          <cell r="AM64">
            <v>10</v>
          </cell>
          <cell r="AN64">
            <v>149</v>
          </cell>
          <cell r="AO64">
            <v>113</v>
          </cell>
          <cell r="AP64">
            <v>30</v>
          </cell>
          <cell r="AQ64">
            <v>3</v>
          </cell>
          <cell r="AR64" t="str">
            <v>Level 2</v>
          </cell>
          <cell r="AS64">
            <v>7</v>
          </cell>
          <cell r="AT64">
            <v>100</v>
          </cell>
          <cell r="AU64">
            <v>86</v>
          </cell>
          <cell r="AV64">
            <v>25</v>
          </cell>
          <cell r="AW64">
            <v>3.5714285714285716</v>
          </cell>
          <cell r="AX64" t="str">
            <v>Level 2</v>
          </cell>
          <cell r="AY64">
            <v>5</v>
          </cell>
          <cell r="AZ64">
            <v>100</v>
          </cell>
          <cell r="BA64">
            <v>80</v>
          </cell>
          <cell r="BB64">
            <v>21</v>
          </cell>
          <cell r="BC64">
            <v>4.2</v>
          </cell>
          <cell r="BD64" t="str">
            <v>Level 2</v>
          </cell>
          <cell r="BE64">
            <v>18</v>
          </cell>
          <cell r="BF64">
            <v>458</v>
          </cell>
          <cell r="BG64">
            <v>358</v>
          </cell>
          <cell r="BH64">
            <v>101</v>
          </cell>
          <cell r="BI64">
            <v>5.6111111111111107</v>
          </cell>
          <cell r="BJ64" t="str">
            <v>Level 2</v>
          </cell>
          <cell r="BK64">
            <v>20</v>
          </cell>
          <cell r="BL64">
            <v>359</v>
          </cell>
          <cell r="BM64">
            <v>256</v>
          </cell>
          <cell r="BN64">
            <v>69</v>
          </cell>
          <cell r="BO64">
            <v>3.45</v>
          </cell>
          <cell r="BP64" t="str">
            <v>Level 2</v>
          </cell>
          <cell r="BQ64">
            <v>18</v>
          </cell>
          <cell r="BR64">
            <v>411</v>
          </cell>
          <cell r="BS64">
            <v>292</v>
          </cell>
          <cell r="BT64">
            <v>99</v>
          </cell>
          <cell r="BU64">
            <v>5.5</v>
          </cell>
          <cell r="BV64" t="str">
            <v>Level 2</v>
          </cell>
        </row>
        <row r="65">
          <cell r="A65" t="str">
            <v>A0817</v>
          </cell>
          <cell r="B65" t="str">
            <v>YOLA VALENIA</v>
          </cell>
          <cell r="C65">
            <v>20</v>
          </cell>
          <cell r="D65">
            <v>560</v>
          </cell>
          <cell r="E65">
            <v>393</v>
          </cell>
          <cell r="F65">
            <v>113</v>
          </cell>
          <cell r="G65">
            <v>5.65</v>
          </cell>
          <cell r="H65" t="str">
            <v>Level 2</v>
          </cell>
          <cell r="I65">
            <v>24</v>
          </cell>
          <cell r="J65">
            <v>701</v>
          </cell>
          <cell r="K65">
            <v>504</v>
          </cell>
          <cell r="L65">
            <v>158</v>
          </cell>
          <cell r="M65">
            <v>6.583333333333333</v>
          </cell>
          <cell r="N65" t="str">
            <v>Level 3</v>
          </cell>
          <cell r="O65">
            <v>20</v>
          </cell>
          <cell r="P65">
            <v>599</v>
          </cell>
          <cell r="Q65">
            <v>445</v>
          </cell>
          <cell r="R65">
            <v>110</v>
          </cell>
          <cell r="S65">
            <v>5.5</v>
          </cell>
          <cell r="T65" t="str">
            <v>Level 2</v>
          </cell>
          <cell r="U65">
            <v>21</v>
          </cell>
          <cell r="V65">
            <v>590</v>
          </cell>
          <cell r="W65">
            <v>421</v>
          </cell>
          <cell r="X65">
            <v>150</v>
          </cell>
          <cell r="Y65">
            <v>7.1428571428571432</v>
          </cell>
          <cell r="Z65" t="str">
            <v>Level 3</v>
          </cell>
          <cell r="AA65">
            <v>19</v>
          </cell>
          <cell r="AB65">
            <v>532</v>
          </cell>
          <cell r="AC65">
            <v>383</v>
          </cell>
          <cell r="AD65">
            <v>84</v>
          </cell>
          <cell r="AE65">
            <v>4.4210526315789478</v>
          </cell>
          <cell r="AF65" t="str">
            <v>Level 2</v>
          </cell>
          <cell r="AG65">
            <v>20</v>
          </cell>
          <cell r="AH65">
            <v>510</v>
          </cell>
          <cell r="AI65">
            <v>368</v>
          </cell>
          <cell r="AJ65">
            <v>99</v>
          </cell>
          <cell r="AK65">
            <v>4.95</v>
          </cell>
          <cell r="AL65" t="str">
            <v>Level 2</v>
          </cell>
          <cell r="AM65">
            <v>15</v>
          </cell>
          <cell r="AN65">
            <v>382</v>
          </cell>
          <cell r="AO65">
            <v>277</v>
          </cell>
          <cell r="AP65">
            <v>58</v>
          </cell>
          <cell r="AQ65">
            <v>3.8666666666666667</v>
          </cell>
          <cell r="AR65" t="str">
            <v>Level 2</v>
          </cell>
          <cell r="AS65">
            <v>22</v>
          </cell>
          <cell r="AT65">
            <v>531</v>
          </cell>
          <cell r="AU65">
            <v>404</v>
          </cell>
          <cell r="AV65">
            <v>116</v>
          </cell>
          <cell r="AW65">
            <v>5.2727272727272725</v>
          </cell>
          <cell r="AX65" t="str">
            <v>Level 2</v>
          </cell>
          <cell r="AY65">
            <v>20</v>
          </cell>
          <cell r="AZ65">
            <v>697</v>
          </cell>
          <cell r="BA65">
            <v>461</v>
          </cell>
          <cell r="BB65">
            <v>100</v>
          </cell>
          <cell r="BC65">
            <v>5</v>
          </cell>
          <cell r="BD65" t="str">
            <v>Level 2</v>
          </cell>
          <cell r="BE65">
            <v>23</v>
          </cell>
          <cell r="BF65">
            <v>647</v>
          </cell>
          <cell r="BG65">
            <v>452</v>
          </cell>
          <cell r="BH65">
            <v>123</v>
          </cell>
          <cell r="BI65">
            <v>5.3478260869565215</v>
          </cell>
          <cell r="BJ65" t="str">
            <v>Level 2</v>
          </cell>
          <cell r="BK65">
            <v>3</v>
          </cell>
          <cell r="BL65">
            <v>20</v>
          </cell>
          <cell r="BM65">
            <v>14</v>
          </cell>
          <cell r="BN65">
            <v>0</v>
          </cell>
          <cell r="BO65">
            <v>0</v>
          </cell>
          <cell r="BP65" t="str">
            <v>Level 0</v>
          </cell>
          <cell r="BQ65">
            <v>8</v>
          </cell>
          <cell r="BR65">
            <v>112</v>
          </cell>
          <cell r="BS65">
            <v>68</v>
          </cell>
          <cell r="BT65">
            <v>20</v>
          </cell>
          <cell r="BU65">
            <v>2.5</v>
          </cell>
          <cell r="BV65" t="str">
            <v>Level 2</v>
          </cell>
        </row>
        <row r="66">
          <cell r="A66" t="str">
            <v>A0818</v>
          </cell>
          <cell r="B66" t="str">
            <v>AGIS DWI RAHMAWATI</v>
          </cell>
          <cell r="C66">
            <v>20</v>
          </cell>
          <cell r="D66">
            <v>408</v>
          </cell>
          <cell r="E66">
            <v>287</v>
          </cell>
          <cell r="F66">
            <v>86</v>
          </cell>
          <cell r="G66">
            <v>4.3</v>
          </cell>
          <cell r="H66" t="str">
            <v>Level 2</v>
          </cell>
          <cell r="I66">
            <v>25</v>
          </cell>
          <cell r="J66">
            <v>577</v>
          </cell>
          <cell r="K66">
            <v>376</v>
          </cell>
          <cell r="L66">
            <v>144</v>
          </cell>
          <cell r="M66">
            <v>5.76</v>
          </cell>
          <cell r="N66" t="str">
            <v>Level 2</v>
          </cell>
          <cell r="O66">
            <v>18</v>
          </cell>
          <cell r="P66">
            <v>518</v>
          </cell>
          <cell r="Q66">
            <v>347</v>
          </cell>
          <cell r="R66">
            <v>78</v>
          </cell>
          <cell r="S66">
            <v>4.333333333333333</v>
          </cell>
          <cell r="T66" t="str">
            <v>Level 2</v>
          </cell>
          <cell r="U66">
            <v>20</v>
          </cell>
          <cell r="V66">
            <v>557</v>
          </cell>
          <cell r="W66">
            <v>372</v>
          </cell>
          <cell r="X66">
            <v>107</v>
          </cell>
          <cell r="Y66">
            <v>5.35</v>
          </cell>
          <cell r="Z66" t="str">
            <v>Level 2</v>
          </cell>
          <cell r="AA66" t="str">
            <v/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>
            <v>16</v>
          </cell>
          <cell r="AH66">
            <v>449</v>
          </cell>
          <cell r="AI66">
            <v>313</v>
          </cell>
          <cell r="AJ66">
            <v>79</v>
          </cell>
          <cell r="AK66">
            <v>4.9375</v>
          </cell>
          <cell r="AL66" t="str">
            <v>Level 2</v>
          </cell>
          <cell r="AM66">
            <v>6</v>
          </cell>
          <cell r="AN66">
            <v>122</v>
          </cell>
          <cell r="AO66">
            <v>82</v>
          </cell>
          <cell r="AP66">
            <v>31</v>
          </cell>
          <cell r="AQ66">
            <v>5.166666666666667</v>
          </cell>
          <cell r="AR66" t="str">
            <v>Level 2</v>
          </cell>
          <cell r="AS66" t="str">
            <v/>
          </cell>
          <cell r="AT66" t="str">
            <v/>
          </cell>
          <cell r="AU66" t="str">
            <v/>
          </cell>
          <cell r="AV66" t="str">
            <v/>
          </cell>
          <cell r="AW66" t="str">
            <v/>
          </cell>
          <cell r="AX66" t="str">
            <v/>
          </cell>
          <cell r="AY66">
            <v>19</v>
          </cell>
          <cell r="AZ66">
            <v>599</v>
          </cell>
          <cell r="BA66">
            <v>399</v>
          </cell>
          <cell r="BB66">
            <v>107</v>
          </cell>
          <cell r="BC66">
            <v>5.6315789473684212</v>
          </cell>
          <cell r="BD66" t="str">
            <v>Level 2</v>
          </cell>
          <cell r="BE66">
            <v>22</v>
          </cell>
          <cell r="BF66">
            <v>666</v>
          </cell>
          <cell r="BG66">
            <v>437</v>
          </cell>
          <cell r="BH66">
            <v>118</v>
          </cell>
          <cell r="BI66">
            <v>5.3636363636363633</v>
          </cell>
          <cell r="BJ66" t="str">
            <v>Level 2</v>
          </cell>
          <cell r="BK66">
            <v>20</v>
          </cell>
          <cell r="BL66">
            <v>566</v>
          </cell>
          <cell r="BM66">
            <v>371</v>
          </cell>
          <cell r="BN66">
            <v>106</v>
          </cell>
          <cell r="BO66">
            <v>5.3</v>
          </cell>
          <cell r="BP66" t="str">
            <v>Level 2</v>
          </cell>
          <cell r="BQ66">
            <v>20</v>
          </cell>
          <cell r="BR66">
            <v>589</v>
          </cell>
          <cell r="BS66">
            <v>404</v>
          </cell>
          <cell r="BT66">
            <v>124</v>
          </cell>
          <cell r="BU66">
            <v>6.2</v>
          </cell>
          <cell r="BV66" t="str">
            <v>Level 3</v>
          </cell>
        </row>
        <row r="67">
          <cell r="A67" t="str">
            <v>A0821</v>
          </cell>
          <cell r="B67" t="str">
            <v>INDRIANA DAMAYANTI</v>
          </cell>
          <cell r="C67">
            <v>22</v>
          </cell>
          <cell r="D67">
            <v>603</v>
          </cell>
          <cell r="E67">
            <v>427</v>
          </cell>
          <cell r="F67">
            <v>121</v>
          </cell>
          <cell r="G67">
            <v>5.5</v>
          </cell>
          <cell r="H67" t="str">
            <v>Level 2</v>
          </cell>
          <cell r="I67">
            <v>25</v>
          </cell>
          <cell r="J67">
            <v>637</v>
          </cell>
          <cell r="K67">
            <v>472</v>
          </cell>
          <cell r="L67">
            <v>147</v>
          </cell>
          <cell r="M67">
            <v>5.88</v>
          </cell>
          <cell r="N67" t="str">
            <v>Level 2</v>
          </cell>
          <cell r="O67">
            <v>20</v>
          </cell>
          <cell r="P67">
            <v>615</v>
          </cell>
          <cell r="Q67">
            <v>451</v>
          </cell>
          <cell r="R67">
            <v>111</v>
          </cell>
          <cell r="S67">
            <v>5.55</v>
          </cell>
          <cell r="T67" t="str">
            <v>Level 2</v>
          </cell>
          <cell r="U67">
            <v>21</v>
          </cell>
          <cell r="V67">
            <v>706</v>
          </cell>
          <cell r="W67">
            <v>524</v>
          </cell>
          <cell r="X67">
            <v>190</v>
          </cell>
          <cell r="Y67">
            <v>9.0476190476190474</v>
          </cell>
          <cell r="Z67" t="str">
            <v>Level 4</v>
          </cell>
          <cell r="AA67">
            <v>21</v>
          </cell>
          <cell r="AB67">
            <v>728</v>
          </cell>
          <cell r="AC67">
            <v>550</v>
          </cell>
          <cell r="AD67">
            <v>178</v>
          </cell>
          <cell r="AE67">
            <v>8.4761904761904763</v>
          </cell>
          <cell r="AF67" t="str">
            <v>Level 4</v>
          </cell>
          <cell r="AG67">
            <v>21</v>
          </cell>
          <cell r="AH67">
            <v>775</v>
          </cell>
          <cell r="AI67">
            <v>554</v>
          </cell>
          <cell r="AJ67">
            <v>156</v>
          </cell>
          <cell r="AK67">
            <v>7.4285714285714288</v>
          </cell>
          <cell r="AL67" t="str">
            <v>Level 3</v>
          </cell>
          <cell r="AM67">
            <v>15</v>
          </cell>
          <cell r="AN67">
            <v>510</v>
          </cell>
          <cell r="AO67">
            <v>378</v>
          </cell>
          <cell r="AP67">
            <v>107</v>
          </cell>
          <cell r="AQ67">
            <v>7.1333333333333337</v>
          </cell>
          <cell r="AR67" t="str">
            <v>Level 3</v>
          </cell>
          <cell r="AS67">
            <v>23</v>
          </cell>
          <cell r="AT67">
            <v>671</v>
          </cell>
          <cell r="AU67">
            <v>428</v>
          </cell>
          <cell r="AV67">
            <v>132</v>
          </cell>
          <cell r="AW67">
            <v>5.7391304347826084</v>
          </cell>
          <cell r="AX67" t="str">
            <v>Level 2</v>
          </cell>
          <cell r="AY67">
            <v>17</v>
          </cell>
          <cell r="AZ67">
            <v>544</v>
          </cell>
          <cell r="BA67">
            <v>396</v>
          </cell>
          <cell r="BB67">
            <v>97</v>
          </cell>
          <cell r="BC67">
            <v>5.7058823529411766</v>
          </cell>
          <cell r="BD67" t="str">
            <v>Level 2</v>
          </cell>
          <cell r="BE67">
            <v>23</v>
          </cell>
          <cell r="BF67">
            <v>754</v>
          </cell>
          <cell r="BG67">
            <v>520</v>
          </cell>
          <cell r="BH67">
            <v>154</v>
          </cell>
          <cell r="BI67">
            <v>6.6956521739130439</v>
          </cell>
          <cell r="BJ67" t="str">
            <v>Level 3</v>
          </cell>
          <cell r="BK67">
            <v>21</v>
          </cell>
          <cell r="BL67">
            <v>653</v>
          </cell>
          <cell r="BM67">
            <v>428</v>
          </cell>
          <cell r="BN67">
            <v>84</v>
          </cell>
          <cell r="BO67">
            <v>4</v>
          </cell>
          <cell r="BP67" t="str">
            <v>Level 2</v>
          </cell>
          <cell r="BQ67">
            <v>18</v>
          </cell>
          <cell r="BR67">
            <v>552</v>
          </cell>
          <cell r="BS67">
            <v>387</v>
          </cell>
          <cell r="BT67">
            <v>115</v>
          </cell>
          <cell r="BU67">
            <v>6.3888888888888893</v>
          </cell>
          <cell r="BV67" t="str">
            <v>Level 3</v>
          </cell>
        </row>
        <row r="68">
          <cell r="A68" t="str">
            <v>A0830</v>
          </cell>
          <cell r="B68" t="str">
            <v>MARGI SURYANI</v>
          </cell>
          <cell r="C68">
            <v>22</v>
          </cell>
          <cell r="D68">
            <v>652</v>
          </cell>
          <cell r="E68">
            <v>402</v>
          </cell>
          <cell r="F68">
            <v>130</v>
          </cell>
          <cell r="G68">
            <v>5.9090909090909092</v>
          </cell>
          <cell r="H68" t="str">
            <v>Level 2</v>
          </cell>
          <cell r="I68">
            <v>26</v>
          </cell>
          <cell r="J68">
            <v>738</v>
          </cell>
          <cell r="K68">
            <v>452</v>
          </cell>
          <cell r="L68">
            <v>164</v>
          </cell>
          <cell r="M68">
            <v>6.3076923076923075</v>
          </cell>
          <cell r="N68" t="str">
            <v>Level 3</v>
          </cell>
          <cell r="O68">
            <v>20</v>
          </cell>
          <cell r="P68">
            <v>769</v>
          </cell>
          <cell r="Q68">
            <v>475</v>
          </cell>
          <cell r="R68">
            <v>126</v>
          </cell>
          <cell r="S68">
            <v>6.3</v>
          </cell>
          <cell r="T68" t="str">
            <v>Level 3</v>
          </cell>
          <cell r="U68">
            <v>22</v>
          </cell>
          <cell r="V68">
            <v>724</v>
          </cell>
          <cell r="W68">
            <v>471</v>
          </cell>
          <cell r="X68">
            <v>146</v>
          </cell>
          <cell r="Y68">
            <v>6.6363636363636367</v>
          </cell>
          <cell r="Z68" t="str">
            <v>Level 3</v>
          </cell>
          <cell r="AA68">
            <v>22</v>
          </cell>
          <cell r="AB68">
            <v>731</v>
          </cell>
          <cell r="AC68">
            <v>467</v>
          </cell>
          <cell r="AD68">
            <v>146</v>
          </cell>
          <cell r="AE68">
            <v>6.6363636363636367</v>
          </cell>
          <cell r="AF68" t="str">
            <v>Level 3</v>
          </cell>
          <cell r="AG68">
            <v>22</v>
          </cell>
          <cell r="AH68">
            <v>718</v>
          </cell>
          <cell r="AI68">
            <v>445</v>
          </cell>
          <cell r="AJ68">
            <v>138</v>
          </cell>
          <cell r="AK68">
            <v>6.2727272727272725</v>
          </cell>
          <cell r="AL68" t="str">
            <v>Level 3</v>
          </cell>
          <cell r="AM68">
            <v>15</v>
          </cell>
          <cell r="AN68">
            <v>537</v>
          </cell>
          <cell r="AO68">
            <v>378</v>
          </cell>
          <cell r="AP68">
            <v>94</v>
          </cell>
          <cell r="AQ68">
            <v>6.2666666666666666</v>
          </cell>
          <cell r="AR68" t="str">
            <v>Level 3</v>
          </cell>
          <cell r="AS68">
            <v>24</v>
          </cell>
          <cell r="AT68">
            <v>693</v>
          </cell>
          <cell r="AU68">
            <v>458</v>
          </cell>
          <cell r="AV68">
            <v>172</v>
          </cell>
          <cell r="AW68">
            <v>7.166666666666667</v>
          </cell>
          <cell r="AX68" t="str">
            <v>Level 3</v>
          </cell>
          <cell r="AY68">
            <v>20</v>
          </cell>
          <cell r="AZ68">
            <v>625</v>
          </cell>
          <cell r="BA68">
            <v>419</v>
          </cell>
          <cell r="BB68">
            <v>133</v>
          </cell>
          <cell r="BC68">
            <v>6.65</v>
          </cell>
          <cell r="BD68" t="str">
            <v>Level 3</v>
          </cell>
          <cell r="BE68">
            <v>24</v>
          </cell>
          <cell r="BF68">
            <v>846</v>
          </cell>
          <cell r="BG68">
            <v>522</v>
          </cell>
          <cell r="BH68">
            <v>190</v>
          </cell>
          <cell r="BI68">
            <v>7.916666666666667</v>
          </cell>
          <cell r="BJ68" t="str">
            <v>Level 3</v>
          </cell>
          <cell r="BK68">
            <v>22</v>
          </cell>
          <cell r="BL68">
            <v>554</v>
          </cell>
          <cell r="BM68">
            <v>313</v>
          </cell>
          <cell r="BN68">
            <v>87</v>
          </cell>
          <cell r="BO68">
            <v>3.9545454545454546</v>
          </cell>
          <cell r="BP68" t="str">
            <v>Level 2</v>
          </cell>
          <cell r="BQ68">
            <v>20</v>
          </cell>
          <cell r="BR68">
            <v>543</v>
          </cell>
          <cell r="BS68">
            <v>355</v>
          </cell>
          <cell r="BT68">
            <v>141</v>
          </cell>
          <cell r="BU68">
            <v>7.05</v>
          </cell>
          <cell r="BV68" t="str">
            <v>Level 3</v>
          </cell>
        </row>
        <row r="69">
          <cell r="A69" t="str">
            <v>A0836</v>
          </cell>
          <cell r="B69" t="str">
            <v>CINDY TAMBUNAN</v>
          </cell>
          <cell r="C69">
            <v>17</v>
          </cell>
          <cell r="D69">
            <v>295</v>
          </cell>
          <cell r="E69">
            <v>204</v>
          </cell>
          <cell r="F69">
            <v>48</v>
          </cell>
          <cell r="G69">
            <v>2.8235294117647061</v>
          </cell>
          <cell r="H69" t="str">
            <v>Level 2</v>
          </cell>
          <cell r="I69">
            <v>22</v>
          </cell>
          <cell r="J69">
            <v>519</v>
          </cell>
          <cell r="K69">
            <v>335</v>
          </cell>
          <cell r="L69">
            <v>108</v>
          </cell>
          <cell r="M69">
            <v>4.9090909090909092</v>
          </cell>
          <cell r="N69" t="str">
            <v>Level 2</v>
          </cell>
          <cell r="O69">
            <v>11</v>
          </cell>
          <cell r="P69">
            <v>271</v>
          </cell>
          <cell r="Q69">
            <v>167</v>
          </cell>
          <cell r="R69">
            <v>39</v>
          </cell>
          <cell r="S69">
            <v>3.5454545454545454</v>
          </cell>
          <cell r="T69" t="str">
            <v>Level 2</v>
          </cell>
          <cell r="U69">
            <v>0</v>
          </cell>
          <cell r="V69">
            <v>0</v>
          </cell>
          <cell r="W69">
            <v>0</v>
          </cell>
          <cell r="X69">
            <v>8</v>
          </cell>
          <cell r="Y69" t="str">
            <v/>
          </cell>
          <cell r="Z69" t="str">
            <v>Level 0</v>
          </cell>
          <cell r="AA69">
            <v>19</v>
          </cell>
          <cell r="AB69">
            <v>467</v>
          </cell>
          <cell r="AC69">
            <v>265</v>
          </cell>
          <cell r="AD69">
            <v>90</v>
          </cell>
          <cell r="AE69">
            <v>4.7368421052631575</v>
          </cell>
          <cell r="AF69" t="str">
            <v>Level 2</v>
          </cell>
          <cell r="AG69">
            <v>21</v>
          </cell>
          <cell r="AH69">
            <v>545</v>
          </cell>
          <cell r="AI69">
            <v>338</v>
          </cell>
          <cell r="AJ69">
            <v>90</v>
          </cell>
          <cell r="AK69">
            <v>4.2857142857142856</v>
          </cell>
          <cell r="AL69" t="str">
            <v>Level 2</v>
          </cell>
          <cell r="AM69">
            <v>16</v>
          </cell>
          <cell r="AN69">
            <v>612</v>
          </cell>
          <cell r="AO69">
            <v>351</v>
          </cell>
          <cell r="AP69">
            <v>95</v>
          </cell>
          <cell r="AQ69">
            <v>5.9375</v>
          </cell>
          <cell r="AR69" t="str">
            <v>Level 2</v>
          </cell>
          <cell r="AS69">
            <v>22</v>
          </cell>
          <cell r="AT69">
            <v>703</v>
          </cell>
          <cell r="AU69">
            <v>430</v>
          </cell>
          <cell r="AV69">
            <v>140</v>
          </cell>
          <cell r="AW69">
            <v>6.3636363636363633</v>
          </cell>
          <cell r="AX69" t="str">
            <v>Level 3</v>
          </cell>
          <cell r="AY69">
            <v>19</v>
          </cell>
          <cell r="AZ69">
            <v>673</v>
          </cell>
          <cell r="BA69">
            <v>439</v>
          </cell>
          <cell r="BB69">
            <v>117</v>
          </cell>
          <cell r="BC69">
            <v>6.1578947368421053</v>
          </cell>
          <cell r="BD69" t="str">
            <v>Level 3</v>
          </cell>
          <cell r="BE69">
            <v>22</v>
          </cell>
          <cell r="BF69">
            <v>561</v>
          </cell>
          <cell r="BG69">
            <v>361</v>
          </cell>
          <cell r="BH69">
            <v>105</v>
          </cell>
          <cell r="BI69">
            <v>4.7727272727272725</v>
          </cell>
          <cell r="BJ69" t="str">
            <v>Level 2</v>
          </cell>
          <cell r="BK69">
            <v>15</v>
          </cell>
          <cell r="BL69">
            <v>355</v>
          </cell>
          <cell r="BM69">
            <v>203</v>
          </cell>
          <cell r="BN69">
            <v>51</v>
          </cell>
          <cell r="BO69">
            <v>3.4</v>
          </cell>
          <cell r="BP69" t="str">
            <v>Level 2</v>
          </cell>
          <cell r="BQ69">
            <v>15</v>
          </cell>
          <cell r="BR69">
            <v>316</v>
          </cell>
          <cell r="BS69">
            <v>190</v>
          </cell>
          <cell r="BT69">
            <v>71</v>
          </cell>
          <cell r="BU69">
            <v>4.7333333333333334</v>
          </cell>
          <cell r="BV69" t="str">
            <v>Level 2</v>
          </cell>
        </row>
        <row r="70">
          <cell r="A70" t="str">
            <v>A0837</v>
          </cell>
          <cell r="B70" t="str">
            <v>ANNISA GALUH TRIUTAMI</v>
          </cell>
          <cell r="C70">
            <v>20</v>
          </cell>
          <cell r="D70">
            <v>551</v>
          </cell>
          <cell r="E70">
            <v>376</v>
          </cell>
          <cell r="F70">
            <v>103</v>
          </cell>
          <cell r="G70">
            <v>5.15</v>
          </cell>
          <cell r="H70" t="str">
            <v>Level 2</v>
          </cell>
          <cell r="I70">
            <v>24</v>
          </cell>
          <cell r="J70">
            <v>621</v>
          </cell>
          <cell r="K70">
            <v>401</v>
          </cell>
          <cell r="L70">
            <v>136</v>
          </cell>
          <cell r="M70">
            <v>5.666666666666667</v>
          </cell>
          <cell r="N70" t="str">
            <v>Level 2</v>
          </cell>
          <cell r="O70">
            <v>20</v>
          </cell>
          <cell r="P70">
            <v>566</v>
          </cell>
          <cell r="Q70">
            <v>328</v>
          </cell>
          <cell r="R70">
            <v>97</v>
          </cell>
          <cell r="S70">
            <v>4.8499999999999996</v>
          </cell>
          <cell r="T70" t="str">
            <v>Level 2</v>
          </cell>
          <cell r="U70">
            <v>20</v>
          </cell>
          <cell r="V70">
            <v>503</v>
          </cell>
          <cell r="W70">
            <v>357</v>
          </cell>
          <cell r="X70">
            <v>103</v>
          </cell>
          <cell r="Y70">
            <v>5.15</v>
          </cell>
          <cell r="Z70" t="str">
            <v>Level 2</v>
          </cell>
          <cell r="AA70">
            <v>20</v>
          </cell>
          <cell r="AB70">
            <v>520</v>
          </cell>
          <cell r="AC70">
            <v>383</v>
          </cell>
          <cell r="AD70">
            <v>110</v>
          </cell>
          <cell r="AE70">
            <v>5.5</v>
          </cell>
          <cell r="AF70" t="str">
            <v>Level 2</v>
          </cell>
          <cell r="AG70">
            <v>20</v>
          </cell>
          <cell r="AH70">
            <v>533</v>
          </cell>
          <cell r="AI70">
            <v>412</v>
          </cell>
          <cell r="AJ70">
            <v>122</v>
          </cell>
          <cell r="AK70">
            <v>6.1</v>
          </cell>
          <cell r="AL70" t="str">
            <v>Level 3</v>
          </cell>
          <cell r="AM70">
            <v>3</v>
          </cell>
          <cell r="AN70">
            <v>42</v>
          </cell>
          <cell r="AO70">
            <v>23</v>
          </cell>
          <cell r="AP70">
            <v>13</v>
          </cell>
          <cell r="AQ70">
            <v>4.333333333333333</v>
          </cell>
          <cell r="AR70" t="str">
            <v>Level 2</v>
          </cell>
          <cell r="AS70">
            <v>17</v>
          </cell>
          <cell r="AT70">
            <v>502</v>
          </cell>
          <cell r="AU70">
            <v>333</v>
          </cell>
          <cell r="AV70">
            <v>103</v>
          </cell>
          <cell r="AW70">
            <v>6.0588235294117645</v>
          </cell>
          <cell r="AX70" t="str">
            <v>Level 3</v>
          </cell>
          <cell r="AY70">
            <v>18</v>
          </cell>
          <cell r="AZ70">
            <v>500</v>
          </cell>
          <cell r="BA70">
            <v>331</v>
          </cell>
          <cell r="BB70">
            <v>91</v>
          </cell>
          <cell r="BC70">
            <v>5.0555555555555554</v>
          </cell>
          <cell r="BD70" t="str">
            <v>Level 2</v>
          </cell>
          <cell r="BE70">
            <v>23</v>
          </cell>
          <cell r="BF70">
            <v>719</v>
          </cell>
          <cell r="BG70">
            <v>471</v>
          </cell>
          <cell r="BH70">
            <v>105</v>
          </cell>
          <cell r="BI70">
            <v>4.5652173913043477</v>
          </cell>
          <cell r="BJ70" t="str">
            <v>Level 2</v>
          </cell>
          <cell r="BK70">
            <v>22</v>
          </cell>
          <cell r="BL70">
            <v>664</v>
          </cell>
          <cell r="BM70">
            <v>446</v>
          </cell>
          <cell r="BN70">
            <v>106</v>
          </cell>
          <cell r="BO70">
            <v>4.8181818181818183</v>
          </cell>
          <cell r="BP70" t="str">
            <v>Level 2</v>
          </cell>
          <cell r="BQ70">
            <v>11</v>
          </cell>
          <cell r="BR70">
            <v>315</v>
          </cell>
          <cell r="BS70">
            <v>220</v>
          </cell>
          <cell r="BT70">
            <v>56</v>
          </cell>
          <cell r="BU70">
            <v>5.0909090909090908</v>
          </cell>
          <cell r="BV70" t="str">
            <v>Level 2</v>
          </cell>
        </row>
        <row r="71">
          <cell r="A71" t="str">
            <v>A0864</v>
          </cell>
          <cell r="B71" t="str">
            <v>WAHYU NURAENI</v>
          </cell>
          <cell r="C71">
            <v>21</v>
          </cell>
          <cell r="D71">
            <v>473</v>
          </cell>
          <cell r="E71">
            <v>302</v>
          </cell>
          <cell r="F71">
            <v>68</v>
          </cell>
          <cell r="G71">
            <v>3.2380952380952381</v>
          </cell>
          <cell r="H71" t="str">
            <v>Level 2</v>
          </cell>
          <cell r="I71">
            <v>24</v>
          </cell>
          <cell r="J71">
            <v>594</v>
          </cell>
          <cell r="K71">
            <v>365</v>
          </cell>
          <cell r="L71">
            <v>107</v>
          </cell>
          <cell r="M71">
            <v>4.458333333333333</v>
          </cell>
          <cell r="N71" t="str">
            <v>Level 2</v>
          </cell>
          <cell r="O71">
            <v>19</v>
          </cell>
          <cell r="P71">
            <v>578</v>
          </cell>
          <cell r="Q71">
            <v>376</v>
          </cell>
          <cell r="R71">
            <v>103</v>
          </cell>
          <cell r="S71">
            <v>5.4210526315789478</v>
          </cell>
          <cell r="T71" t="str">
            <v>Level 2</v>
          </cell>
          <cell r="U71">
            <v>21</v>
          </cell>
          <cell r="V71">
            <v>577</v>
          </cell>
          <cell r="W71">
            <v>377</v>
          </cell>
          <cell r="X71">
            <v>120</v>
          </cell>
          <cell r="Y71">
            <v>5.7142857142857144</v>
          </cell>
          <cell r="Z71" t="str">
            <v>Level 2</v>
          </cell>
          <cell r="AA71">
            <v>21</v>
          </cell>
          <cell r="AB71">
            <v>633</v>
          </cell>
          <cell r="AC71">
            <v>412</v>
          </cell>
          <cell r="AD71">
            <v>98</v>
          </cell>
          <cell r="AE71">
            <v>4.666666666666667</v>
          </cell>
          <cell r="AF71" t="str">
            <v>Level 2</v>
          </cell>
          <cell r="AG71">
            <v>20</v>
          </cell>
          <cell r="AH71">
            <v>564</v>
          </cell>
          <cell r="AI71">
            <v>360</v>
          </cell>
          <cell r="AJ71">
            <v>126</v>
          </cell>
          <cell r="AK71">
            <v>6.3</v>
          </cell>
          <cell r="AL71" t="str">
            <v>Level 3</v>
          </cell>
          <cell r="AM71">
            <v>8</v>
          </cell>
          <cell r="AN71">
            <v>143</v>
          </cell>
          <cell r="AO71">
            <v>94</v>
          </cell>
          <cell r="AP71">
            <v>36</v>
          </cell>
          <cell r="AQ71">
            <v>4.5</v>
          </cell>
          <cell r="AR71" t="str">
            <v>Level 2</v>
          </cell>
          <cell r="AS71">
            <v>17</v>
          </cell>
          <cell r="AT71">
            <v>452</v>
          </cell>
          <cell r="AU71">
            <v>297</v>
          </cell>
          <cell r="AV71">
            <v>91</v>
          </cell>
          <cell r="AW71">
            <v>5.3529411764705879</v>
          </cell>
          <cell r="AX71" t="str">
            <v>Level 2</v>
          </cell>
          <cell r="AY71">
            <v>15</v>
          </cell>
          <cell r="AZ71">
            <v>470</v>
          </cell>
          <cell r="BA71">
            <v>314</v>
          </cell>
          <cell r="BB71">
            <v>100</v>
          </cell>
          <cell r="BC71">
            <v>6.666666666666667</v>
          </cell>
          <cell r="BD71" t="str">
            <v>Level 3</v>
          </cell>
          <cell r="BE71">
            <v>21</v>
          </cell>
          <cell r="BF71">
            <v>618</v>
          </cell>
          <cell r="BG71">
            <v>400</v>
          </cell>
          <cell r="BH71">
            <v>115</v>
          </cell>
          <cell r="BI71">
            <v>5.4761904761904763</v>
          </cell>
          <cell r="BJ71" t="str">
            <v>Level 2</v>
          </cell>
          <cell r="BK71">
            <v>18</v>
          </cell>
          <cell r="BL71">
            <v>470</v>
          </cell>
          <cell r="BM71">
            <v>301</v>
          </cell>
          <cell r="BN71">
            <v>82</v>
          </cell>
          <cell r="BO71">
            <v>4.5555555555555554</v>
          </cell>
          <cell r="BP71" t="str">
            <v>Level 2</v>
          </cell>
          <cell r="BQ71">
            <v>15</v>
          </cell>
          <cell r="BR71">
            <v>320</v>
          </cell>
          <cell r="BS71">
            <v>219</v>
          </cell>
          <cell r="BT71">
            <v>75</v>
          </cell>
          <cell r="BU71">
            <v>5</v>
          </cell>
          <cell r="BV71" t="str">
            <v>Level 2</v>
          </cell>
        </row>
        <row r="72">
          <cell r="A72" t="str">
            <v>A0867</v>
          </cell>
          <cell r="B72" t="str">
            <v>SHABRINA DIAN FARAH FAUZIA</v>
          </cell>
          <cell r="C72">
            <v>19</v>
          </cell>
          <cell r="D72">
            <v>321</v>
          </cell>
          <cell r="E72">
            <v>233</v>
          </cell>
          <cell r="F72">
            <v>60</v>
          </cell>
          <cell r="G72">
            <v>3.1578947368421053</v>
          </cell>
          <cell r="H72" t="str">
            <v>Level 2</v>
          </cell>
          <cell r="I72" t="str">
            <v>-</v>
          </cell>
          <cell r="J72">
            <v>0</v>
          </cell>
          <cell r="K72" t="str">
            <v>-</v>
          </cell>
          <cell r="L72">
            <v>2</v>
          </cell>
          <cell r="M72" t="str">
            <v/>
          </cell>
          <cell r="N72" t="str">
            <v>Level 0</v>
          </cell>
          <cell r="O72">
            <v>17</v>
          </cell>
          <cell r="P72">
            <v>461</v>
          </cell>
          <cell r="Q72">
            <v>304</v>
          </cell>
          <cell r="R72">
            <v>63</v>
          </cell>
          <cell r="S72">
            <v>3.7058823529411766</v>
          </cell>
          <cell r="T72" t="str">
            <v>Level 2</v>
          </cell>
          <cell r="U72">
            <v>15</v>
          </cell>
          <cell r="V72">
            <v>308</v>
          </cell>
          <cell r="W72">
            <v>199</v>
          </cell>
          <cell r="X72">
            <v>62</v>
          </cell>
          <cell r="Y72">
            <v>4.1333333333333337</v>
          </cell>
          <cell r="Z72" t="str">
            <v>Level 2</v>
          </cell>
          <cell r="AA72">
            <v>10</v>
          </cell>
          <cell r="AB72">
            <v>203</v>
          </cell>
          <cell r="AC72">
            <v>135</v>
          </cell>
          <cell r="AD72">
            <v>25</v>
          </cell>
          <cell r="AE72">
            <v>2.5</v>
          </cell>
          <cell r="AF72" t="str">
            <v>Level 2</v>
          </cell>
          <cell r="AG72">
            <v>9</v>
          </cell>
          <cell r="AH72">
            <v>230</v>
          </cell>
          <cell r="AI72">
            <v>164</v>
          </cell>
          <cell r="AJ72">
            <v>40</v>
          </cell>
          <cell r="AK72">
            <v>4.4444444444444446</v>
          </cell>
          <cell r="AL72" t="str">
            <v>Level 2</v>
          </cell>
          <cell r="AM72" t="str">
            <v/>
          </cell>
          <cell r="AN72" t="str">
            <v/>
          </cell>
          <cell r="AO72" t="str">
            <v/>
          </cell>
          <cell r="AP72" t="str">
            <v/>
          </cell>
          <cell r="AQ72" t="str">
            <v/>
          </cell>
          <cell r="AR72" t="str">
            <v/>
          </cell>
          <cell r="AS72" t="str">
            <v/>
          </cell>
          <cell r="AT72" t="str">
            <v/>
          </cell>
          <cell r="AU72" t="str">
            <v/>
          </cell>
          <cell r="AV72" t="str">
            <v/>
          </cell>
          <cell r="AW72" t="str">
            <v/>
          </cell>
          <cell r="AX72" t="str">
            <v/>
          </cell>
          <cell r="AY72" t="str">
            <v/>
          </cell>
          <cell r="AZ72" t="str">
            <v/>
          </cell>
          <cell r="BA72" t="str">
            <v/>
          </cell>
          <cell r="BB72" t="str">
            <v/>
          </cell>
          <cell r="BC72" t="str">
            <v/>
          </cell>
          <cell r="BD72" t="str">
            <v/>
          </cell>
          <cell r="BE72" t="str">
            <v/>
          </cell>
          <cell r="BF72" t="str">
            <v/>
          </cell>
          <cell r="BG72" t="str">
            <v/>
          </cell>
          <cell r="BH72" t="str">
            <v/>
          </cell>
          <cell r="BI72" t="str">
            <v/>
          </cell>
          <cell r="BJ72" t="str">
            <v/>
          </cell>
          <cell r="BK72" t="str">
            <v/>
          </cell>
          <cell r="BL72" t="str">
            <v/>
          </cell>
          <cell r="BM72" t="str">
            <v/>
          </cell>
          <cell r="BN72" t="str">
            <v/>
          </cell>
          <cell r="BO72" t="str">
            <v/>
          </cell>
          <cell r="BP72" t="str">
            <v/>
          </cell>
          <cell r="BQ72" t="str">
            <v/>
          </cell>
          <cell r="BR72" t="str">
            <v/>
          </cell>
          <cell r="BS72" t="str">
            <v/>
          </cell>
          <cell r="BT72" t="str">
            <v/>
          </cell>
          <cell r="BU72" t="str">
            <v/>
          </cell>
          <cell r="BV72" t="str">
            <v/>
          </cell>
        </row>
        <row r="73">
          <cell r="A73" t="str">
            <v>A0874</v>
          </cell>
          <cell r="B73" t="str">
            <v>GALIH MARDIANA</v>
          </cell>
          <cell r="C73">
            <v>22</v>
          </cell>
          <cell r="D73">
            <v>482</v>
          </cell>
          <cell r="E73">
            <v>303</v>
          </cell>
          <cell r="F73">
            <v>83</v>
          </cell>
          <cell r="G73">
            <v>3.7727272727272729</v>
          </cell>
          <cell r="H73" t="str">
            <v>Level 2</v>
          </cell>
          <cell r="I73">
            <v>25</v>
          </cell>
          <cell r="J73">
            <v>534</v>
          </cell>
          <cell r="K73">
            <v>370</v>
          </cell>
          <cell r="L73">
            <v>111</v>
          </cell>
          <cell r="M73">
            <v>4.4400000000000004</v>
          </cell>
          <cell r="N73" t="str">
            <v>Level 2</v>
          </cell>
          <cell r="O73">
            <v>20</v>
          </cell>
          <cell r="P73">
            <v>619</v>
          </cell>
          <cell r="Q73">
            <v>417</v>
          </cell>
          <cell r="R73">
            <v>107</v>
          </cell>
          <cell r="S73">
            <v>5.35</v>
          </cell>
          <cell r="T73" t="str">
            <v>Level 2</v>
          </cell>
          <cell r="U73">
            <v>22</v>
          </cell>
          <cell r="V73">
            <v>525</v>
          </cell>
          <cell r="W73">
            <v>368</v>
          </cell>
          <cell r="X73">
            <v>98</v>
          </cell>
          <cell r="Y73">
            <v>4.4545454545454541</v>
          </cell>
          <cell r="Z73" t="str">
            <v>Level 2</v>
          </cell>
          <cell r="AA73">
            <v>22</v>
          </cell>
          <cell r="AB73">
            <v>577</v>
          </cell>
          <cell r="AC73">
            <v>374</v>
          </cell>
          <cell r="AD73">
            <v>94</v>
          </cell>
          <cell r="AE73">
            <v>4.2727272727272725</v>
          </cell>
          <cell r="AF73" t="str">
            <v>Level 2</v>
          </cell>
          <cell r="AG73">
            <v>21</v>
          </cell>
          <cell r="AH73">
            <v>526</v>
          </cell>
          <cell r="AI73">
            <v>318</v>
          </cell>
          <cell r="AJ73">
            <v>93</v>
          </cell>
          <cell r="AK73">
            <v>4.4285714285714288</v>
          </cell>
          <cell r="AL73" t="str">
            <v>Level 2</v>
          </cell>
          <cell r="AM73">
            <v>15</v>
          </cell>
          <cell r="AN73">
            <v>374</v>
          </cell>
          <cell r="AO73">
            <v>239</v>
          </cell>
          <cell r="AP73">
            <v>72</v>
          </cell>
          <cell r="AQ73">
            <v>4.8</v>
          </cell>
          <cell r="AR73" t="str">
            <v>Level 2</v>
          </cell>
          <cell r="AS73">
            <v>24</v>
          </cell>
          <cell r="AT73">
            <v>538</v>
          </cell>
          <cell r="AU73">
            <v>376</v>
          </cell>
          <cell r="AV73">
            <v>111</v>
          </cell>
          <cell r="AW73">
            <v>4.625</v>
          </cell>
          <cell r="AX73" t="str">
            <v>Level 2</v>
          </cell>
          <cell r="AY73">
            <v>19</v>
          </cell>
          <cell r="AZ73">
            <v>443</v>
          </cell>
          <cell r="BA73">
            <v>311</v>
          </cell>
          <cell r="BB73">
            <v>80</v>
          </cell>
          <cell r="BC73">
            <v>4.2105263157894735</v>
          </cell>
          <cell r="BD73" t="str">
            <v>Level 2</v>
          </cell>
          <cell r="BE73">
            <v>23</v>
          </cell>
          <cell r="BF73">
            <v>541</v>
          </cell>
          <cell r="BG73">
            <v>371</v>
          </cell>
          <cell r="BH73">
            <v>119</v>
          </cell>
          <cell r="BI73">
            <v>5.1739130434782608</v>
          </cell>
          <cell r="BJ73" t="str">
            <v>Level 2</v>
          </cell>
          <cell r="BK73">
            <v>22</v>
          </cell>
          <cell r="BL73">
            <v>428</v>
          </cell>
          <cell r="BM73">
            <v>275</v>
          </cell>
          <cell r="BN73">
            <v>80</v>
          </cell>
          <cell r="BO73">
            <v>3.6363636363636362</v>
          </cell>
          <cell r="BP73" t="str">
            <v>Level 2</v>
          </cell>
          <cell r="BQ73">
            <v>6</v>
          </cell>
          <cell r="BR73">
            <v>126</v>
          </cell>
          <cell r="BS73">
            <v>79</v>
          </cell>
          <cell r="BT73">
            <v>25</v>
          </cell>
          <cell r="BU73">
            <v>4.166666666666667</v>
          </cell>
          <cell r="BV73" t="str">
            <v>Level 2</v>
          </cell>
        </row>
        <row r="74">
          <cell r="A74" t="str">
            <v>A0879</v>
          </cell>
          <cell r="B74" t="str">
            <v>RISZA ANGGUN DWI ARIANANDA</v>
          </cell>
          <cell r="C74">
            <v>21</v>
          </cell>
          <cell r="D74">
            <v>400</v>
          </cell>
          <cell r="E74">
            <v>288</v>
          </cell>
          <cell r="F74">
            <v>93</v>
          </cell>
          <cell r="G74">
            <v>4.4285714285714288</v>
          </cell>
          <cell r="H74" t="str">
            <v>Level 2</v>
          </cell>
          <cell r="I74">
            <v>25</v>
          </cell>
          <cell r="J74">
            <v>576</v>
          </cell>
          <cell r="K74">
            <v>411</v>
          </cell>
          <cell r="L74">
            <v>148</v>
          </cell>
          <cell r="M74">
            <v>5.92</v>
          </cell>
          <cell r="N74" t="str">
            <v>Level 2</v>
          </cell>
          <cell r="O74">
            <v>20</v>
          </cell>
          <cell r="P74">
            <v>622</v>
          </cell>
          <cell r="Q74">
            <v>427</v>
          </cell>
          <cell r="R74">
            <v>105</v>
          </cell>
          <cell r="S74">
            <v>5.25</v>
          </cell>
          <cell r="T74" t="str">
            <v>Level 2</v>
          </cell>
          <cell r="U74">
            <v>22</v>
          </cell>
          <cell r="V74">
            <v>616</v>
          </cell>
          <cell r="W74">
            <v>413</v>
          </cell>
          <cell r="X74">
            <v>127</v>
          </cell>
          <cell r="Y74">
            <v>5.7727272727272725</v>
          </cell>
          <cell r="Z74" t="str">
            <v>Level 2</v>
          </cell>
          <cell r="AA74">
            <v>22</v>
          </cell>
          <cell r="AB74">
            <v>569</v>
          </cell>
          <cell r="AC74">
            <v>382</v>
          </cell>
          <cell r="AD74">
            <v>128</v>
          </cell>
          <cell r="AE74">
            <v>5.8181818181818183</v>
          </cell>
          <cell r="AF74" t="str">
            <v>Level 2</v>
          </cell>
          <cell r="AG74">
            <v>22</v>
          </cell>
          <cell r="AH74">
            <v>629</v>
          </cell>
          <cell r="AI74">
            <v>366</v>
          </cell>
          <cell r="AJ74">
            <v>141</v>
          </cell>
          <cell r="AK74">
            <v>6.4090909090909092</v>
          </cell>
          <cell r="AL74" t="str">
            <v>Level 3</v>
          </cell>
          <cell r="AM74">
            <v>16</v>
          </cell>
          <cell r="AN74">
            <v>468</v>
          </cell>
          <cell r="AO74">
            <v>296</v>
          </cell>
          <cell r="AP74">
            <v>97</v>
          </cell>
          <cell r="AQ74">
            <v>6.0625</v>
          </cell>
          <cell r="AR74" t="str">
            <v>Level 3</v>
          </cell>
          <cell r="AS74">
            <v>22</v>
          </cell>
          <cell r="AT74">
            <v>541</v>
          </cell>
          <cell r="AU74">
            <v>374</v>
          </cell>
          <cell r="AV74">
            <v>122</v>
          </cell>
          <cell r="AW74">
            <v>5.5454545454545459</v>
          </cell>
          <cell r="AX74" t="str">
            <v>Level 2</v>
          </cell>
          <cell r="AY74">
            <v>19</v>
          </cell>
          <cell r="AZ74">
            <v>538</v>
          </cell>
          <cell r="BA74">
            <v>370</v>
          </cell>
          <cell r="BB74">
            <v>99</v>
          </cell>
          <cell r="BC74">
            <v>5.2105263157894735</v>
          </cell>
          <cell r="BD74" t="str">
            <v>Level 2</v>
          </cell>
          <cell r="BE74">
            <v>24</v>
          </cell>
          <cell r="BF74">
            <v>704</v>
          </cell>
          <cell r="BG74">
            <v>477</v>
          </cell>
          <cell r="BH74">
            <v>139</v>
          </cell>
          <cell r="BI74">
            <v>5.791666666666667</v>
          </cell>
          <cell r="BJ74" t="str">
            <v>Level 2</v>
          </cell>
          <cell r="BK74">
            <v>22</v>
          </cell>
          <cell r="BL74">
            <v>566</v>
          </cell>
          <cell r="BM74">
            <v>368</v>
          </cell>
          <cell r="BN74">
            <v>101</v>
          </cell>
          <cell r="BO74">
            <v>4.5909090909090908</v>
          </cell>
          <cell r="BP74" t="str">
            <v>Level 2</v>
          </cell>
          <cell r="BQ74">
            <v>19</v>
          </cell>
          <cell r="BR74">
            <v>565</v>
          </cell>
          <cell r="BS74">
            <v>402</v>
          </cell>
          <cell r="BT74">
            <v>130</v>
          </cell>
          <cell r="BU74">
            <v>6.8421052631578947</v>
          </cell>
          <cell r="BV74" t="str">
            <v>Level 3</v>
          </cell>
        </row>
        <row r="75">
          <cell r="A75" t="str">
            <v>A0881</v>
          </cell>
          <cell r="B75" t="str">
            <v>ERINA EKA WULANDARI</v>
          </cell>
          <cell r="C75">
            <v>21</v>
          </cell>
          <cell r="D75">
            <v>509</v>
          </cell>
          <cell r="E75">
            <v>356</v>
          </cell>
          <cell r="F75">
            <v>92</v>
          </cell>
          <cell r="G75">
            <v>4.3809523809523814</v>
          </cell>
          <cell r="H75" t="str">
            <v>Level 2</v>
          </cell>
          <cell r="I75">
            <v>25</v>
          </cell>
          <cell r="J75">
            <v>593</v>
          </cell>
          <cell r="K75">
            <v>422</v>
          </cell>
          <cell r="L75">
            <v>119</v>
          </cell>
          <cell r="M75">
            <v>4.76</v>
          </cell>
          <cell r="N75" t="str">
            <v>Level 2</v>
          </cell>
          <cell r="O75">
            <v>3</v>
          </cell>
          <cell r="P75">
            <v>78</v>
          </cell>
          <cell r="Q75">
            <v>59</v>
          </cell>
          <cell r="R75">
            <v>21</v>
          </cell>
          <cell r="S75">
            <v>7</v>
          </cell>
          <cell r="T75" t="str">
            <v>Level 3</v>
          </cell>
          <cell r="U75">
            <v>15</v>
          </cell>
          <cell r="V75">
            <v>326</v>
          </cell>
          <cell r="W75">
            <v>235</v>
          </cell>
          <cell r="X75">
            <v>54</v>
          </cell>
          <cell r="Y75">
            <v>3.6</v>
          </cell>
          <cell r="Z75" t="str">
            <v>Level 2</v>
          </cell>
          <cell r="AA75">
            <v>18</v>
          </cell>
          <cell r="AB75">
            <v>477</v>
          </cell>
          <cell r="AC75">
            <v>324</v>
          </cell>
          <cell r="AD75">
            <v>79</v>
          </cell>
          <cell r="AE75">
            <v>4.3888888888888893</v>
          </cell>
          <cell r="AF75" t="str">
            <v>Level 2</v>
          </cell>
          <cell r="AG75">
            <v>18</v>
          </cell>
          <cell r="AH75">
            <v>452</v>
          </cell>
          <cell r="AI75">
            <v>330</v>
          </cell>
          <cell r="AJ75">
            <v>102</v>
          </cell>
          <cell r="AK75">
            <v>5.666666666666667</v>
          </cell>
          <cell r="AL75" t="str">
            <v>Level 2</v>
          </cell>
          <cell r="AM75">
            <v>2</v>
          </cell>
          <cell r="AN75">
            <v>27</v>
          </cell>
          <cell r="AO75">
            <v>20</v>
          </cell>
          <cell r="AP75">
            <v>8</v>
          </cell>
          <cell r="AQ75">
            <v>4</v>
          </cell>
          <cell r="AR75" t="str">
            <v>Level 2</v>
          </cell>
          <cell r="AS75">
            <v>20</v>
          </cell>
          <cell r="AT75">
            <v>525</v>
          </cell>
          <cell r="AU75">
            <v>343</v>
          </cell>
          <cell r="AV75">
            <v>97</v>
          </cell>
          <cell r="AW75">
            <v>4.8499999999999996</v>
          </cell>
          <cell r="AX75" t="str">
            <v>Level 2</v>
          </cell>
          <cell r="AY75">
            <v>15</v>
          </cell>
          <cell r="AZ75">
            <v>417</v>
          </cell>
          <cell r="BA75">
            <v>274</v>
          </cell>
          <cell r="BB75">
            <v>65</v>
          </cell>
          <cell r="BC75">
            <v>4.333333333333333</v>
          </cell>
          <cell r="BD75" t="str">
            <v>Level 2</v>
          </cell>
          <cell r="BE75">
            <v>18</v>
          </cell>
          <cell r="BF75">
            <v>436</v>
          </cell>
          <cell r="BG75">
            <v>291</v>
          </cell>
          <cell r="BH75">
            <v>86</v>
          </cell>
          <cell r="BI75">
            <v>4.7777777777777777</v>
          </cell>
          <cell r="BJ75" t="str">
            <v>Level 2</v>
          </cell>
          <cell r="BK75">
            <v>19</v>
          </cell>
          <cell r="BL75">
            <v>362</v>
          </cell>
          <cell r="BM75">
            <v>244</v>
          </cell>
          <cell r="BN75">
            <v>68</v>
          </cell>
          <cell r="BO75">
            <v>3.5789473684210527</v>
          </cell>
          <cell r="BP75" t="str">
            <v>Level 2</v>
          </cell>
          <cell r="BQ75">
            <v>16</v>
          </cell>
          <cell r="BR75">
            <v>378</v>
          </cell>
          <cell r="BS75">
            <v>255</v>
          </cell>
          <cell r="BT75">
            <v>77</v>
          </cell>
          <cell r="BU75">
            <v>4.8125</v>
          </cell>
          <cell r="BV75" t="str">
            <v>Level 2</v>
          </cell>
        </row>
        <row r="76">
          <cell r="A76" t="str">
            <v>A0886</v>
          </cell>
          <cell r="B76" t="str">
            <v>ASTUTRI PUJI RAHAYU</v>
          </cell>
          <cell r="C76">
            <v>17</v>
          </cell>
          <cell r="D76">
            <v>480</v>
          </cell>
          <cell r="E76">
            <v>325</v>
          </cell>
          <cell r="F76">
            <v>102</v>
          </cell>
          <cell r="G76">
            <v>6</v>
          </cell>
          <cell r="H76" t="str">
            <v>Level 3</v>
          </cell>
          <cell r="I76">
            <v>21</v>
          </cell>
          <cell r="J76">
            <v>541</v>
          </cell>
          <cell r="K76">
            <v>379</v>
          </cell>
          <cell r="L76">
            <v>120</v>
          </cell>
          <cell r="M76">
            <v>5.7142857142857144</v>
          </cell>
          <cell r="N76" t="str">
            <v>Level 2</v>
          </cell>
          <cell r="O76">
            <v>16</v>
          </cell>
          <cell r="P76">
            <v>489</v>
          </cell>
          <cell r="Q76">
            <v>347</v>
          </cell>
          <cell r="R76">
            <v>75</v>
          </cell>
          <cell r="S76">
            <v>4.6875</v>
          </cell>
          <cell r="T76" t="str">
            <v>Level 2</v>
          </cell>
          <cell r="U76">
            <v>9</v>
          </cell>
          <cell r="V76">
            <v>204</v>
          </cell>
          <cell r="W76">
            <v>128</v>
          </cell>
          <cell r="X76">
            <v>38</v>
          </cell>
          <cell r="Y76">
            <v>4.2222222222222223</v>
          </cell>
          <cell r="Z76" t="str">
            <v>Level 2</v>
          </cell>
          <cell r="AA76">
            <v>17</v>
          </cell>
          <cell r="AB76">
            <v>486</v>
          </cell>
          <cell r="AC76">
            <v>345</v>
          </cell>
          <cell r="AD76">
            <v>95</v>
          </cell>
          <cell r="AE76">
            <v>5.5882352941176467</v>
          </cell>
          <cell r="AF76" t="str">
            <v>Level 2</v>
          </cell>
          <cell r="AG76">
            <v>19</v>
          </cell>
          <cell r="AH76">
            <v>497</v>
          </cell>
          <cell r="AI76">
            <v>373</v>
          </cell>
          <cell r="AJ76">
            <v>98</v>
          </cell>
          <cell r="AK76">
            <v>5.1578947368421053</v>
          </cell>
          <cell r="AL76" t="str">
            <v>Level 2</v>
          </cell>
          <cell r="AM76" t="str">
            <v/>
          </cell>
          <cell r="AN76" t="str">
            <v/>
          </cell>
          <cell r="AO76" t="str">
            <v/>
          </cell>
          <cell r="AP76" t="str">
            <v/>
          </cell>
          <cell r="AQ76" t="str">
            <v/>
          </cell>
          <cell r="AR76" t="str">
            <v/>
          </cell>
          <cell r="AS76" t="str">
            <v/>
          </cell>
          <cell r="AT76" t="str">
            <v/>
          </cell>
          <cell r="AU76" t="str">
            <v/>
          </cell>
          <cell r="AV76" t="str">
            <v/>
          </cell>
          <cell r="AW76" t="str">
            <v/>
          </cell>
          <cell r="AX76" t="str">
            <v/>
          </cell>
          <cell r="AY76">
            <v>9</v>
          </cell>
          <cell r="AZ76">
            <v>225</v>
          </cell>
          <cell r="BA76">
            <v>156</v>
          </cell>
          <cell r="BB76">
            <v>36</v>
          </cell>
          <cell r="BC76">
            <v>4</v>
          </cell>
          <cell r="BD76" t="str">
            <v>Level 2</v>
          </cell>
          <cell r="BE76">
            <v>18</v>
          </cell>
          <cell r="BF76">
            <v>571</v>
          </cell>
          <cell r="BG76">
            <v>375</v>
          </cell>
          <cell r="BH76">
            <v>94</v>
          </cell>
          <cell r="BI76">
            <v>5.2222222222222223</v>
          </cell>
          <cell r="BJ76" t="str">
            <v>Level 2</v>
          </cell>
          <cell r="BK76">
            <v>17</v>
          </cell>
          <cell r="BL76">
            <v>445</v>
          </cell>
          <cell r="BM76">
            <v>268</v>
          </cell>
          <cell r="BN76">
            <v>70</v>
          </cell>
          <cell r="BO76">
            <v>4.117647058823529</v>
          </cell>
          <cell r="BP76" t="str">
            <v>Level 2</v>
          </cell>
          <cell r="BQ76">
            <v>15</v>
          </cell>
          <cell r="BR76">
            <v>325</v>
          </cell>
          <cell r="BS76">
            <v>222</v>
          </cell>
          <cell r="BT76">
            <v>87</v>
          </cell>
          <cell r="BU76">
            <v>5.8</v>
          </cell>
          <cell r="BV76" t="str">
            <v>Level 2</v>
          </cell>
        </row>
        <row r="77">
          <cell r="A77" t="str">
            <v>A0892</v>
          </cell>
          <cell r="B77" t="str">
            <v>FUAD AZYZY AL GHIFARI</v>
          </cell>
          <cell r="C77">
            <v>21</v>
          </cell>
          <cell r="D77">
            <v>617</v>
          </cell>
          <cell r="E77">
            <v>418</v>
          </cell>
          <cell r="F77">
            <v>117</v>
          </cell>
          <cell r="G77">
            <v>5.5714285714285712</v>
          </cell>
          <cell r="H77" t="str">
            <v>Level 2</v>
          </cell>
          <cell r="I77">
            <v>24</v>
          </cell>
          <cell r="J77">
            <v>726</v>
          </cell>
          <cell r="K77">
            <v>478</v>
          </cell>
          <cell r="L77">
            <v>142</v>
          </cell>
          <cell r="M77">
            <v>5.916666666666667</v>
          </cell>
          <cell r="N77" t="str">
            <v>Level 2</v>
          </cell>
          <cell r="O77">
            <v>20</v>
          </cell>
          <cell r="P77">
            <v>642</v>
          </cell>
          <cell r="Q77">
            <v>432</v>
          </cell>
          <cell r="R77">
            <v>115</v>
          </cell>
          <cell r="S77">
            <v>5.75</v>
          </cell>
          <cell r="T77" t="str">
            <v>Level 2</v>
          </cell>
          <cell r="U77">
            <v>21</v>
          </cell>
          <cell r="V77">
            <v>622</v>
          </cell>
          <cell r="W77">
            <v>465</v>
          </cell>
          <cell r="X77">
            <v>132</v>
          </cell>
          <cell r="Y77">
            <v>6.2857142857142856</v>
          </cell>
          <cell r="Z77" t="str">
            <v>Level 3</v>
          </cell>
          <cell r="AA77">
            <v>20</v>
          </cell>
          <cell r="AB77">
            <v>621</v>
          </cell>
          <cell r="AC77">
            <v>446</v>
          </cell>
          <cell r="AD77">
            <v>124</v>
          </cell>
          <cell r="AE77">
            <v>6.2</v>
          </cell>
          <cell r="AF77" t="str">
            <v>Level 3</v>
          </cell>
          <cell r="AG77">
            <v>21</v>
          </cell>
          <cell r="AH77">
            <v>705</v>
          </cell>
          <cell r="AI77">
            <v>506</v>
          </cell>
          <cell r="AJ77">
            <v>158</v>
          </cell>
          <cell r="AK77">
            <v>7.5238095238095237</v>
          </cell>
          <cell r="AL77" t="str">
            <v>Level 3</v>
          </cell>
          <cell r="AM77">
            <v>7</v>
          </cell>
          <cell r="AN77">
            <v>101</v>
          </cell>
          <cell r="AO77">
            <v>70</v>
          </cell>
          <cell r="AP77">
            <v>28</v>
          </cell>
          <cell r="AQ77">
            <v>4</v>
          </cell>
          <cell r="AR77" t="str">
            <v>Level 2</v>
          </cell>
          <cell r="AS77" t="str">
            <v/>
          </cell>
          <cell r="AT77" t="str">
            <v/>
          </cell>
          <cell r="AU77" t="str">
            <v/>
          </cell>
          <cell r="AV77" t="str">
            <v/>
          </cell>
          <cell r="AW77" t="str">
            <v/>
          </cell>
          <cell r="AX77" t="str">
            <v/>
          </cell>
          <cell r="AY77">
            <v>18</v>
          </cell>
          <cell r="AZ77">
            <v>514</v>
          </cell>
          <cell r="BA77">
            <v>336</v>
          </cell>
          <cell r="BB77">
            <v>75</v>
          </cell>
          <cell r="BC77">
            <v>4.166666666666667</v>
          </cell>
          <cell r="BD77" t="str">
            <v>Level 2</v>
          </cell>
          <cell r="BE77">
            <v>20</v>
          </cell>
          <cell r="BF77">
            <v>624</v>
          </cell>
          <cell r="BG77">
            <v>406</v>
          </cell>
          <cell r="BH77">
            <v>102</v>
          </cell>
          <cell r="BI77">
            <v>5.0999999999999996</v>
          </cell>
          <cell r="BJ77" t="str">
            <v>Level 2</v>
          </cell>
          <cell r="BK77">
            <v>19</v>
          </cell>
          <cell r="BL77">
            <v>408</v>
          </cell>
          <cell r="BM77">
            <v>282</v>
          </cell>
          <cell r="BN77">
            <v>78</v>
          </cell>
          <cell r="BO77">
            <v>4.1052631578947372</v>
          </cell>
          <cell r="BP77" t="str">
            <v>Level 2</v>
          </cell>
          <cell r="BQ77" t="str">
            <v/>
          </cell>
          <cell r="BR77" t="str">
            <v/>
          </cell>
          <cell r="BS77" t="str">
            <v/>
          </cell>
          <cell r="BT77" t="str">
            <v/>
          </cell>
          <cell r="BU77" t="str">
            <v/>
          </cell>
          <cell r="BV77" t="str">
            <v/>
          </cell>
        </row>
        <row r="78">
          <cell r="A78" t="str">
            <v>A0934</v>
          </cell>
          <cell r="B78" t="str">
            <v>SINDU PRATHIWI</v>
          </cell>
          <cell r="C78">
            <v>19</v>
          </cell>
          <cell r="D78">
            <v>473</v>
          </cell>
          <cell r="E78">
            <v>318</v>
          </cell>
          <cell r="F78">
            <v>94</v>
          </cell>
          <cell r="G78">
            <v>4.9473684210526319</v>
          </cell>
          <cell r="H78" t="str">
            <v>Level 2</v>
          </cell>
          <cell r="I78">
            <v>19</v>
          </cell>
          <cell r="J78">
            <v>448</v>
          </cell>
          <cell r="K78">
            <v>303</v>
          </cell>
          <cell r="L78">
            <v>97</v>
          </cell>
          <cell r="M78">
            <v>5.1052631578947372</v>
          </cell>
          <cell r="N78" t="str">
            <v>Level 2</v>
          </cell>
          <cell r="O78">
            <v>8</v>
          </cell>
          <cell r="P78">
            <v>262</v>
          </cell>
          <cell r="Q78">
            <v>168</v>
          </cell>
          <cell r="R78">
            <v>45</v>
          </cell>
          <cell r="S78">
            <v>5.625</v>
          </cell>
          <cell r="T78" t="str">
            <v>Level 2</v>
          </cell>
          <cell r="U78">
            <v>17</v>
          </cell>
          <cell r="V78">
            <v>478</v>
          </cell>
          <cell r="W78">
            <v>340</v>
          </cell>
          <cell r="X78">
            <v>97</v>
          </cell>
          <cell r="Y78">
            <v>5.7058823529411766</v>
          </cell>
          <cell r="Z78" t="str">
            <v>Level 2</v>
          </cell>
          <cell r="AA78">
            <v>15</v>
          </cell>
          <cell r="AB78">
            <v>403</v>
          </cell>
          <cell r="AC78">
            <v>258</v>
          </cell>
          <cell r="AD78">
            <v>73</v>
          </cell>
          <cell r="AE78">
            <v>4.8666666666666663</v>
          </cell>
          <cell r="AF78" t="str">
            <v>Level 2</v>
          </cell>
          <cell r="AG78">
            <v>16</v>
          </cell>
          <cell r="AH78">
            <v>523</v>
          </cell>
          <cell r="AI78">
            <v>380</v>
          </cell>
          <cell r="AJ78">
            <v>116</v>
          </cell>
          <cell r="AK78">
            <v>7.25</v>
          </cell>
          <cell r="AL78" t="str">
            <v>Level 3</v>
          </cell>
          <cell r="AM78">
            <v>5</v>
          </cell>
          <cell r="AN78">
            <v>91</v>
          </cell>
          <cell r="AO78">
            <v>62</v>
          </cell>
          <cell r="AP78">
            <v>22</v>
          </cell>
          <cell r="AQ78">
            <v>4.4000000000000004</v>
          </cell>
          <cell r="AR78" t="str">
            <v>Level 2</v>
          </cell>
          <cell r="AS78">
            <v>17</v>
          </cell>
          <cell r="AT78">
            <v>452</v>
          </cell>
          <cell r="AU78">
            <v>314</v>
          </cell>
          <cell r="AV78">
            <v>98</v>
          </cell>
          <cell r="AW78">
            <v>5.7647058823529411</v>
          </cell>
          <cell r="AX78" t="str">
            <v>Level 2</v>
          </cell>
          <cell r="AY78">
            <v>15</v>
          </cell>
          <cell r="AZ78">
            <v>506</v>
          </cell>
          <cell r="BA78">
            <v>354</v>
          </cell>
          <cell r="BB78">
            <v>103</v>
          </cell>
          <cell r="BC78">
            <v>6.8666666666666663</v>
          </cell>
          <cell r="BD78" t="str">
            <v>Level 3</v>
          </cell>
          <cell r="BE78">
            <v>18</v>
          </cell>
          <cell r="BF78">
            <v>544</v>
          </cell>
          <cell r="BG78">
            <v>386</v>
          </cell>
          <cell r="BH78">
            <v>117</v>
          </cell>
          <cell r="BI78">
            <v>6.5</v>
          </cell>
          <cell r="BJ78" t="str">
            <v>Level 3</v>
          </cell>
          <cell r="BK78">
            <v>8</v>
          </cell>
          <cell r="BL78">
            <v>174</v>
          </cell>
          <cell r="BM78">
            <v>120</v>
          </cell>
          <cell r="BN78">
            <v>28</v>
          </cell>
          <cell r="BO78">
            <v>3.5</v>
          </cell>
          <cell r="BP78" t="str">
            <v>Level 2</v>
          </cell>
          <cell r="BQ78">
            <v>15</v>
          </cell>
          <cell r="BR78">
            <v>420</v>
          </cell>
          <cell r="BS78">
            <v>283</v>
          </cell>
          <cell r="BT78">
            <v>80</v>
          </cell>
          <cell r="BU78">
            <v>5.333333333333333</v>
          </cell>
          <cell r="BV78" t="str">
            <v>Level 2</v>
          </cell>
        </row>
        <row r="79">
          <cell r="A79" t="str">
            <v>A0964</v>
          </cell>
          <cell r="B79" t="str">
            <v>ANISA DESIANTI RAMADHANI</v>
          </cell>
          <cell r="C79">
            <v>21</v>
          </cell>
          <cell r="D79">
            <v>452</v>
          </cell>
          <cell r="E79">
            <v>333</v>
          </cell>
          <cell r="F79">
            <v>90</v>
          </cell>
          <cell r="G79">
            <v>4.2857142857142856</v>
          </cell>
          <cell r="H79" t="str">
            <v>Level 2</v>
          </cell>
          <cell r="I79">
            <v>25</v>
          </cell>
          <cell r="J79">
            <v>525</v>
          </cell>
          <cell r="K79">
            <v>333</v>
          </cell>
          <cell r="L79">
            <v>108</v>
          </cell>
          <cell r="M79">
            <v>4.32</v>
          </cell>
          <cell r="N79" t="str">
            <v>Level 2</v>
          </cell>
          <cell r="O79">
            <v>20</v>
          </cell>
          <cell r="P79">
            <v>625</v>
          </cell>
          <cell r="Q79">
            <v>421</v>
          </cell>
          <cell r="R79">
            <v>123</v>
          </cell>
          <cell r="S79">
            <v>6.15</v>
          </cell>
          <cell r="T79" t="str">
            <v>Level 3</v>
          </cell>
          <cell r="U79">
            <v>21</v>
          </cell>
          <cell r="V79">
            <v>580</v>
          </cell>
          <cell r="W79">
            <v>378</v>
          </cell>
          <cell r="X79">
            <v>113</v>
          </cell>
          <cell r="Y79">
            <v>5.3809523809523814</v>
          </cell>
          <cell r="Z79" t="str">
            <v>Level 2</v>
          </cell>
          <cell r="AA79">
            <v>21</v>
          </cell>
          <cell r="AB79">
            <v>633</v>
          </cell>
          <cell r="AC79">
            <v>412</v>
          </cell>
          <cell r="AD79">
            <v>116</v>
          </cell>
          <cell r="AE79">
            <v>5.5238095238095237</v>
          </cell>
          <cell r="AF79" t="str">
            <v>Level 2</v>
          </cell>
          <cell r="AG79">
            <v>20</v>
          </cell>
          <cell r="AH79">
            <v>567</v>
          </cell>
          <cell r="AI79">
            <v>383</v>
          </cell>
          <cell r="AJ79">
            <v>105</v>
          </cell>
          <cell r="AK79">
            <v>5.25</v>
          </cell>
          <cell r="AL79" t="str">
            <v>Level 2</v>
          </cell>
          <cell r="AM79">
            <v>11</v>
          </cell>
          <cell r="AN79">
            <v>254</v>
          </cell>
          <cell r="AO79">
            <v>171</v>
          </cell>
          <cell r="AP79">
            <v>52</v>
          </cell>
          <cell r="AQ79">
            <v>4.7272727272727275</v>
          </cell>
          <cell r="AR79" t="str">
            <v>Level 2</v>
          </cell>
          <cell r="AS79">
            <v>16</v>
          </cell>
          <cell r="AT79">
            <v>429</v>
          </cell>
          <cell r="AU79">
            <v>299</v>
          </cell>
          <cell r="AV79">
            <v>85</v>
          </cell>
          <cell r="AW79">
            <v>5.3125</v>
          </cell>
          <cell r="AX79" t="str">
            <v>Level 2</v>
          </cell>
          <cell r="AY79">
            <v>17</v>
          </cell>
          <cell r="AZ79">
            <v>625</v>
          </cell>
          <cell r="BA79">
            <v>396</v>
          </cell>
          <cell r="BB79">
            <v>92</v>
          </cell>
          <cell r="BC79">
            <v>5.4117647058823533</v>
          </cell>
          <cell r="BD79" t="str">
            <v>Level 2</v>
          </cell>
          <cell r="BE79">
            <v>21</v>
          </cell>
          <cell r="BF79">
            <v>631</v>
          </cell>
          <cell r="BG79">
            <v>431</v>
          </cell>
          <cell r="BH79">
            <v>150</v>
          </cell>
          <cell r="BI79">
            <v>7.1428571428571432</v>
          </cell>
          <cell r="BJ79" t="str">
            <v>Level 3</v>
          </cell>
          <cell r="BK79" t="str">
            <v/>
          </cell>
          <cell r="BL79" t="str">
            <v/>
          </cell>
          <cell r="BM79" t="str">
            <v/>
          </cell>
          <cell r="BN79" t="str">
            <v/>
          </cell>
          <cell r="BO79" t="str">
            <v/>
          </cell>
          <cell r="BP79" t="str">
            <v/>
          </cell>
          <cell r="BQ79">
            <v>15</v>
          </cell>
          <cell r="BR79">
            <v>443</v>
          </cell>
          <cell r="BS79">
            <v>293</v>
          </cell>
          <cell r="BT79">
            <v>95</v>
          </cell>
          <cell r="BU79">
            <v>6.333333333333333</v>
          </cell>
          <cell r="BV79" t="str">
            <v>Level 3</v>
          </cell>
        </row>
        <row r="80">
          <cell r="A80" t="str">
            <v>A0969</v>
          </cell>
          <cell r="B80" t="str">
            <v>ANGGI DWI</v>
          </cell>
          <cell r="C80">
            <v>21</v>
          </cell>
          <cell r="D80">
            <v>573</v>
          </cell>
          <cell r="E80">
            <v>423</v>
          </cell>
          <cell r="F80">
            <v>119</v>
          </cell>
          <cell r="G80">
            <v>5.666666666666667</v>
          </cell>
          <cell r="H80" t="str">
            <v>Level 2</v>
          </cell>
          <cell r="I80">
            <v>26</v>
          </cell>
          <cell r="J80">
            <v>700</v>
          </cell>
          <cell r="K80">
            <v>513</v>
          </cell>
          <cell r="L80">
            <v>140</v>
          </cell>
          <cell r="M80">
            <v>5.384615384615385</v>
          </cell>
          <cell r="N80" t="str">
            <v>Level 2</v>
          </cell>
          <cell r="O80">
            <v>20</v>
          </cell>
          <cell r="P80">
            <v>608</v>
          </cell>
          <cell r="Q80">
            <v>437</v>
          </cell>
          <cell r="R80">
            <v>99</v>
          </cell>
          <cell r="S80">
            <v>4.95</v>
          </cell>
          <cell r="T80" t="str">
            <v>Level 2</v>
          </cell>
          <cell r="U80">
            <v>21</v>
          </cell>
          <cell r="V80">
            <v>609</v>
          </cell>
          <cell r="W80">
            <v>469</v>
          </cell>
          <cell r="X80">
            <v>126</v>
          </cell>
          <cell r="Y80">
            <v>6</v>
          </cell>
          <cell r="Z80" t="str">
            <v>Level 3</v>
          </cell>
          <cell r="AA80">
            <v>20</v>
          </cell>
          <cell r="AB80">
            <v>567</v>
          </cell>
          <cell r="AC80">
            <v>441</v>
          </cell>
          <cell r="AD80">
            <v>98</v>
          </cell>
          <cell r="AE80">
            <v>4.9000000000000004</v>
          </cell>
          <cell r="AF80" t="str">
            <v>Level 2</v>
          </cell>
          <cell r="AG80">
            <v>22</v>
          </cell>
          <cell r="AH80">
            <v>633</v>
          </cell>
          <cell r="AI80">
            <v>483</v>
          </cell>
          <cell r="AJ80">
            <v>125</v>
          </cell>
          <cell r="AK80">
            <v>5.6818181818181817</v>
          </cell>
          <cell r="AL80" t="str">
            <v>Level 2</v>
          </cell>
          <cell r="AM80">
            <v>15</v>
          </cell>
          <cell r="AN80">
            <v>567</v>
          </cell>
          <cell r="AO80">
            <v>408</v>
          </cell>
          <cell r="AP80">
            <v>96</v>
          </cell>
          <cell r="AQ80">
            <v>6.4</v>
          </cell>
          <cell r="AR80" t="str">
            <v>Level 3</v>
          </cell>
          <cell r="AS80">
            <v>22</v>
          </cell>
          <cell r="AT80">
            <v>568</v>
          </cell>
          <cell r="AU80">
            <v>431</v>
          </cell>
          <cell r="AV80">
            <v>130</v>
          </cell>
          <cell r="AW80">
            <v>5.9090909090909092</v>
          </cell>
          <cell r="AX80" t="str">
            <v>Level 2</v>
          </cell>
          <cell r="AY80">
            <v>20</v>
          </cell>
          <cell r="AZ80">
            <v>770</v>
          </cell>
          <cell r="BA80">
            <v>567</v>
          </cell>
          <cell r="BB80">
            <v>112</v>
          </cell>
          <cell r="BC80">
            <v>5.6</v>
          </cell>
          <cell r="BD80" t="str">
            <v>Level 2</v>
          </cell>
          <cell r="BE80">
            <v>23</v>
          </cell>
          <cell r="BF80">
            <v>752</v>
          </cell>
          <cell r="BG80">
            <v>519</v>
          </cell>
          <cell r="BH80">
            <v>125</v>
          </cell>
          <cell r="BI80">
            <v>5.4347826086956523</v>
          </cell>
          <cell r="BJ80" t="str">
            <v>Level 2</v>
          </cell>
          <cell r="BK80">
            <v>21</v>
          </cell>
          <cell r="BL80">
            <v>522</v>
          </cell>
          <cell r="BM80">
            <v>333</v>
          </cell>
          <cell r="BN80">
            <v>76</v>
          </cell>
          <cell r="BO80">
            <v>3.6190476190476191</v>
          </cell>
          <cell r="BP80" t="str">
            <v>Level 2</v>
          </cell>
          <cell r="BQ80">
            <v>18</v>
          </cell>
          <cell r="BR80">
            <v>564</v>
          </cell>
          <cell r="BS80">
            <v>379</v>
          </cell>
          <cell r="BT80">
            <v>116</v>
          </cell>
          <cell r="BU80">
            <v>6.4444444444444446</v>
          </cell>
          <cell r="BV80" t="str">
            <v>Level 3</v>
          </cell>
        </row>
        <row r="81">
          <cell r="A81" t="str">
            <v>A0977</v>
          </cell>
          <cell r="B81" t="str">
            <v>RIA ARIANTI</v>
          </cell>
          <cell r="C81">
            <v>22</v>
          </cell>
          <cell r="D81">
            <v>734</v>
          </cell>
          <cell r="E81">
            <v>503</v>
          </cell>
          <cell r="F81">
            <v>136</v>
          </cell>
          <cell r="G81">
            <v>6.1818181818181817</v>
          </cell>
          <cell r="H81" t="str">
            <v>Level 3</v>
          </cell>
          <cell r="I81">
            <v>25</v>
          </cell>
          <cell r="J81">
            <v>725</v>
          </cell>
          <cell r="K81">
            <v>499</v>
          </cell>
          <cell r="L81">
            <v>164</v>
          </cell>
          <cell r="M81">
            <v>6.56</v>
          </cell>
          <cell r="N81" t="str">
            <v>Level 3</v>
          </cell>
          <cell r="O81">
            <v>20</v>
          </cell>
          <cell r="P81">
            <v>665</v>
          </cell>
          <cell r="Q81">
            <v>456</v>
          </cell>
          <cell r="R81">
            <v>129</v>
          </cell>
          <cell r="S81">
            <v>6.45</v>
          </cell>
          <cell r="T81" t="str">
            <v>Level 3</v>
          </cell>
          <cell r="U81">
            <v>22</v>
          </cell>
          <cell r="V81">
            <v>613</v>
          </cell>
          <cell r="W81">
            <v>435</v>
          </cell>
          <cell r="X81">
            <v>143</v>
          </cell>
          <cell r="Y81">
            <v>6.5</v>
          </cell>
          <cell r="Z81" t="str">
            <v>Level 3</v>
          </cell>
          <cell r="AA81">
            <v>21</v>
          </cell>
          <cell r="AB81">
            <v>658</v>
          </cell>
          <cell r="AC81">
            <v>442</v>
          </cell>
          <cell r="AD81">
            <v>133</v>
          </cell>
          <cell r="AE81">
            <v>6.333333333333333</v>
          </cell>
          <cell r="AF81" t="str">
            <v>Level 3</v>
          </cell>
          <cell r="AG81">
            <v>22</v>
          </cell>
          <cell r="AH81">
            <v>676</v>
          </cell>
          <cell r="AI81">
            <v>462</v>
          </cell>
          <cell r="AJ81">
            <v>134</v>
          </cell>
          <cell r="AK81">
            <v>6.0909090909090908</v>
          </cell>
          <cell r="AL81" t="str">
            <v>Level 3</v>
          </cell>
          <cell r="AM81">
            <v>15</v>
          </cell>
          <cell r="AN81">
            <v>557</v>
          </cell>
          <cell r="AO81">
            <v>369</v>
          </cell>
          <cell r="AP81">
            <v>104</v>
          </cell>
          <cell r="AQ81">
            <v>6.9333333333333336</v>
          </cell>
          <cell r="AR81" t="str">
            <v>Level 3</v>
          </cell>
          <cell r="AS81">
            <v>23</v>
          </cell>
          <cell r="AT81">
            <v>695</v>
          </cell>
          <cell r="AU81">
            <v>466</v>
          </cell>
          <cell r="AV81">
            <v>164</v>
          </cell>
          <cell r="AW81">
            <v>7.1304347826086953</v>
          </cell>
          <cell r="AX81" t="str">
            <v>Level 3</v>
          </cell>
          <cell r="AY81">
            <v>20</v>
          </cell>
          <cell r="AZ81">
            <v>673</v>
          </cell>
          <cell r="BA81">
            <v>451</v>
          </cell>
          <cell r="BB81">
            <v>117</v>
          </cell>
          <cell r="BC81">
            <v>5.85</v>
          </cell>
          <cell r="BD81" t="str">
            <v>Level 2</v>
          </cell>
          <cell r="BE81">
            <v>23</v>
          </cell>
          <cell r="BF81">
            <v>697</v>
          </cell>
          <cell r="BG81">
            <v>498</v>
          </cell>
          <cell r="BH81">
            <v>153</v>
          </cell>
          <cell r="BI81">
            <v>6.6521739130434785</v>
          </cell>
          <cell r="BJ81" t="str">
            <v>Level 3</v>
          </cell>
          <cell r="BK81">
            <v>22</v>
          </cell>
          <cell r="BL81">
            <v>502</v>
          </cell>
          <cell r="BM81">
            <v>345</v>
          </cell>
          <cell r="BN81">
            <v>94</v>
          </cell>
          <cell r="BO81">
            <v>4.2727272727272725</v>
          </cell>
          <cell r="BP81" t="str">
            <v>Level 2</v>
          </cell>
          <cell r="BQ81">
            <v>19</v>
          </cell>
          <cell r="BR81">
            <v>586</v>
          </cell>
          <cell r="BS81">
            <v>394</v>
          </cell>
          <cell r="BT81">
            <v>120</v>
          </cell>
          <cell r="BU81">
            <v>6.3157894736842106</v>
          </cell>
          <cell r="BV81" t="str">
            <v>Level 3</v>
          </cell>
        </row>
        <row r="82">
          <cell r="A82" t="str">
            <v>A0986</v>
          </cell>
          <cell r="B82" t="str">
            <v>DIMAS ADAM JORDAN</v>
          </cell>
          <cell r="C82">
            <v>15</v>
          </cell>
          <cell r="D82">
            <v>430</v>
          </cell>
          <cell r="E82">
            <v>308</v>
          </cell>
          <cell r="F82">
            <v>96</v>
          </cell>
          <cell r="G82">
            <v>6.4</v>
          </cell>
          <cell r="H82" t="str">
            <v>Level 3</v>
          </cell>
          <cell r="I82">
            <v>3</v>
          </cell>
          <cell r="J82">
            <v>86</v>
          </cell>
          <cell r="K82">
            <v>56</v>
          </cell>
          <cell r="L82">
            <v>18</v>
          </cell>
          <cell r="M82">
            <v>6</v>
          </cell>
          <cell r="N82" t="str">
            <v>Level 3</v>
          </cell>
          <cell r="O82">
            <v>17</v>
          </cell>
          <cell r="P82">
            <v>523</v>
          </cell>
          <cell r="Q82">
            <v>374</v>
          </cell>
          <cell r="R82">
            <v>84</v>
          </cell>
          <cell r="S82">
            <v>4.9411764705882355</v>
          </cell>
          <cell r="T82" t="str">
            <v>Level 2</v>
          </cell>
          <cell r="U82">
            <v>15</v>
          </cell>
          <cell r="V82">
            <v>406</v>
          </cell>
          <cell r="W82">
            <v>289</v>
          </cell>
          <cell r="X82">
            <v>94</v>
          </cell>
          <cell r="Y82">
            <v>6.2666666666666666</v>
          </cell>
          <cell r="Z82" t="str">
            <v>Level 3</v>
          </cell>
          <cell r="AA82">
            <v>2</v>
          </cell>
          <cell r="AB82">
            <v>45</v>
          </cell>
          <cell r="AC82">
            <v>30</v>
          </cell>
          <cell r="AD82">
            <v>11</v>
          </cell>
          <cell r="AE82">
            <v>5.5</v>
          </cell>
          <cell r="AF82" t="str">
            <v>Level 2</v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  <cell r="AN82" t="str">
            <v/>
          </cell>
          <cell r="AO82" t="str">
            <v/>
          </cell>
          <cell r="AP82" t="str">
            <v/>
          </cell>
          <cell r="AQ82" t="str">
            <v/>
          </cell>
          <cell r="AR82" t="str">
            <v/>
          </cell>
          <cell r="AS82">
            <v>17</v>
          </cell>
          <cell r="AT82">
            <v>436</v>
          </cell>
          <cell r="AU82">
            <v>279</v>
          </cell>
          <cell r="AV82">
            <v>89</v>
          </cell>
          <cell r="AW82">
            <v>5.2352941176470589</v>
          </cell>
          <cell r="AX82" t="str">
            <v>Level 2</v>
          </cell>
          <cell r="AY82">
            <v>18</v>
          </cell>
          <cell r="AZ82">
            <v>589</v>
          </cell>
          <cell r="BA82">
            <v>406</v>
          </cell>
          <cell r="BB82">
            <v>103</v>
          </cell>
          <cell r="BC82">
            <v>5.7222222222222223</v>
          </cell>
          <cell r="BD82" t="str">
            <v>Level 2</v>
          </cell>
          <cell r="BE82">
            <v>19</v>
          </cell>
          <cell r="BF82">
            <v>535</v>
          </cell>
          <cell r="BG82">
            <v>374</v>
          </cell>
          <cell r="BH82">
            <v>110</v>
          </cell>
          <cell r="BI82">
            <v>5.7894736842105265</v>
          </cell>
          <cell r="BJ82" t="str">
            <v>Level 2</v>
          </cell>
          <cell r="BK82">
            <v>5</v>
          </cell>
          <cell r="BL82">
            <v>73</v>
          </cell>
          <cell r="BM82">
            <v>52</v>
          </cell>
          <cell r="BN82">
            <v>12</v>
          </cell>
          <cell r="BO82">
            <v>2.4</v>
          </cell>
          <cell r="BP82" t="str">
            <v>Level 2</v>
          </cell>
          <cell r="BQ82">
            <v>18</v>
          </cell>
          <cell r="BR82">
            <v>483</v>
          </cell>
          <cell r="BS82">
            <v>324</v>
          </cell>
          <cell r="BT82">
            <v>125</v>
          </cell>
          <cell r="BU82">
            <v>6.9444444444444446</v>
          </cell>
          <cell r="BV82" t="str">
            <v>Level 3</v>
          </cell>
        </row>
        <row r="83">
          <cell r="A83" t="str">
            <v>A0999</v>
          </cell>
          <cell r="B83" t="str">
            <v>MUHAMMAD LUTHFI AZIZ</v>
          </cell>
          <cell r="C83">
            <v>21</v>
          </cell>
          <cell r="D83">
            <v>412</v>
          </cell>
          <cell r="E83">
            <v>295</v>
          </cell>
          <cell r="F83">
            <v>109</v>
          </cell>
          <cell r="G83">
            <v>5.1904761904761907</v>
          </cell>
          <cell r="H83" t="str">
            <v>Level 2</v>
          </cell>
          <cell r="I83">
            <v>26</v>
          </cell>
          <cell r="J83">
            <v>575</v>
          </cell>
          <cell r="K83">
            <v>404</v>
          </cell>
          <cell r="L83">
            <v>150</v>
          </cell>
          <cell r="M83">
            <v>5.7692307692307692</v>
          </cell>
          <cell r="N83" t="str">
            <v>Level 2</v>
          </cell>
          <cell r="O83">
            <v>19</v>
          </cell>
          <cell r="P83">
            <v>627</v>
          </cell>
          <cell r="Q83">
            <v>437</v>
          </cell>
          <cell r="R83">
            <v>113</v>
          </cell>
          <cell r="S83">
            <v>5.9473684210526319</v>
          </cell>
          <cell r="T83" t="str">
            <v>Level 2</v>
          </cell>
          <cell r="U83">
            <v>21</v>
          </cell>
          <cell r="V83">
            <v>614</v>
          </cell>
          <cell r="W83">
            <v>421</v>
          </cell>
          <cell r="X83">
            <v>150</v>
          </cell>
          <cell r="Y83">
            <v>7.1428571428571432</v>
          </cell>
          <cell r="Z83" t="str">
            <v>Level 3</v>
          </cell>
          <cell r="AA83">
            <v>21</v>
          </cell>
          <cell r="AB83">
            <v>551</v>
          </cell>
          <cell r="AC83">
            <v>385</v>
          </cell>
          <cell r="AD83">
            <v>127</v>
          </cell>
          <cell r="AE83">
            <v>6.0476190476190474</v>
          </cell>
          <cell r="AF83" t="str">
            <v>Level 3</v>
          </cell>
          <cell r="AG83">
            <v>20</v>
          </cell>
          <cell r="AH83">
            <v>652</v>
          </cell>
          <cell r="AI83">
            <v>431</v>
          </cell>
          <cell r="AJ83">
            <v>147</v>
          </cell>
          <cell r="AK83">
            <v>7.35</v>
          </cell>
          <cell r="AL83" t="str">
            <v>Level 3</v>
          </cell>
          <cell r="AM83">
            <v>15</v>
          </cell>
          <cell r="AN83">
            <v>409</v>
          </cell>
          <cell r="AO83">
            <v>313</v>
          </cell>
          <cell r="AP83">
            <v>72</v>
          </cell>
          <cell r="AQ83">
            <v>4.8</v>
          </cell>
          <cell r="AR83" t="str">
            <v>Level 2</v>
          </cell>
          <cell r="AS83">
            <v>24</v>
          </cell>
          <cell r="AT83">
            <v>578</v>
          </cell>
          <cell r="AU83">
            <v>455</v>
          </cell>
          <cell r="AV83">
            <v>149</v>
          </cell>
          <cell r="AW83">
            <v>6.208333333333333</v>
          </cell>
          <cell r="AX83" t="str">
            <v>Level 3</v>
          </cell>
          <cell r="AY83">
            <v>20</v>
          </cell>
          <cell r="AZ83">
            <v>500</v>
          </cell>
          <cell r="BA83">
            <v>361</v>
          </cell>
          <cell r="BB83">
            <v>108</v>
          </cell>
          <cell r="BC83">
            <v>5.4</v>
          </cell>
          <cell r="BD83" t="str">
            <v>Level 2</v>
          </cell>
          <cell r="BE83">
            <v>24</v>
          </cell>
          <cell r="BF83">
            <v>684</v>
          </cell>
          <cell r="BG83">
            <v>496</v>
          </cell>
          <cell r="BH83">
            <v>158</v>
          </cell>
          <cell r="BI83">
            <v>6.583333333333333</v>
          </cell>
          <cell r="BJ83" t="str">
            <v>Level 3</v>
          </cell>
          <cell r="BK83">
            <v>21</v>
          </cell>
          <cell r="BL83">
            <v>440</v>
          </cell>
          <cell r="BM83">
            <v>290</v>
          </cell>
          <cell r="BN83">
            <v>79</v>
          </cell>
          <cell r="BO83">
            <v>3.7619047619047619</v>
          </cell>
          <cell r="BP83" t="str">
            <v>Level 2</v>
          </cell>
          <cell r="BQ83">
            <v>19</v>
          </cell>
          <cell r="BR83">
            <v>440</v>
          </cell>
          <cell r="BS83">
            <v>333</v>
          </cell>
          <cell r="BT83">
            <v>113</v>
          </cell>
          <cell r="BU83">
            <v>5.9473684210526319</v>
          </cell>
          <cell r="BV83" t="str">
            <v>Level 2</v>
          </cell>
        </row>
        <row r="84">
          <cell r="A84" t="str">
            <v>A1030</v>
          </cell>
          <cell r="B84" t="str">
            <v>ENI RACHMI MURDANINGRUM</v>
          </cell>
          <cell r="C84">
            <v>3</v>
          </cell>
          <cell r="D84">
            <v>67</v>
          </cell>
          <cell r="E84">
            <v>43</v>
          </cell>
          <cell r="F84">
            <v>20</v>
          </cell>
          <cell r="G84">
            <v>6.666666666666667</v>
          </cell>
          <cell r="H84" t="str">
            <v>Level 3</v>
          </cell>
          <cell r="I84">
            <v>15</v>
          </cell>
          <cell r="J84">
            <v>326</v>
          </cell>
          <cell r="K84">
            <v>211</v>
          </cell>
          <cell r="L84">
            <v>66</v>
          </cell>
          <cell r="M84">
            <v>4.4000000000000004</v>
          </cell>
          <cell r="N84" t="str">
            <v>Level 2</v>
          </cell>
          <cell r="O84">
            <v>15</v>
          </cell>
          <cell r="P84">
            <v>442</v>
          </cell>
          <cell r="Q84">
            <v>252</v>
          </cell>
          <cell r="R84">
            <v>62</v>
          </cell>
          <cell r="S84">
            <v>4.1333333333333337</v>
          </cell>
          <cell r="T84" t="str">
            <v>Level 2</v>
          </cell>
          <cell r="U84">
            <v>15</v>
          </cell>
          <cell r="V84">
            <v>365</v>
          </cell>
          <cell r="W84">
            <v>236</v>
          </cell>
          <cell r="X84">
            <v>83</v>
          </cell>
          <cell r="Y84">
            <v>5.5333333333333332</v>
          </cell>
          <cell r="Z84" t="str">
            <v>Level 2</v>
          </cell>
          <cell r="AA84">
            <v>16</v>
          </cell>
          <cell r="AB84">
            <v>467</v>
          </cell>
          <cell r="AC84">
            <v>279</v>
          </cell>
          <cell r="AD84">
            <v>97</v>
          </cell>
          <cell r="AE84">
            <v>6.0625</v>
          </cell>
          <cell r="AF84" t="str">
            <v>Level 3</v>
          </cell>
          <cell r="AG84">
            <v>18</v>
          </cell>
          <cell r="AH84">
            <v>534</v>
          </cell>
          <cell r="AI84">
            <v>327</v>
          </cell>
          <cell r="AJ84">
            <v>108</v>
          </cell>
          <cell r="AK84">
            <v>6</v>
          </cell>
          <cell r="AL84" t="str">
            <v>Level 3</v>
          </cell>
          <cell r="AM84" t="str">
            <v/>
          </cell>
          <cell r="AN84" t="str">
            <v/>
          </cell>
          <cell r="AO84" t="str">
            <v/>
          </cell>
          <cell r="AP84" t="str">
            <v/>
          </cell>
          <cell r="AQ84" t="str">
            <v/>
          </cell>
          <cell r="AR84" t="str">
            <v/>
          </cell>
          <cell r="AS84">
            <v>15</v>
          </cell>
          <cell r="AT84">
            <v>397</v>
          </cell>
          <cell r="AU84">
            <v>261</v>
          </cell>
          <cell r="AV84">
            <v>82</v>
          </cell>
          <cell r="AW84">
            <v>5.4666666666666668</v>
          </cell>
          <cell r="AX84" t="str">
            <v>Level 2</v>
          </cell>
          <cell r="AY84">
            <v>12</v>
          </cell>
          <cell r="AZ84">
            <v>338</v>
          </cell>
          <cell r="BA84">
            <v>221</v>
          </cell>
          <cell r="BB84">
            <v>67</v>
          </cell>
          <cell r="BC84">
            <v>5.583333333333333</v>
          </cell>
          <cell r="BD84" t="str">
            <v>Level 2</v>
          </cell>
          <cell r="BE84">
            <v>16</v>
          </cell>
          <cell r="BF84">
            <v>459</v>
          </cell>
          <cell r="BG84">
            <v>320</v>
          </cell>
          <cell r="BH84">
            <v>97</v>
          </cell>
          <cell r="BI84">
            <v>6.0625</v>
          </cell>
          <cell r="BJ84" t="str">
            <v>Level 3</v>
          </cell>
          <cell r="BK84">
            <v>15</v>
          </cell>
          <cell r="BL84">
            <v>348</v>
          </cell>
          <cell r="BM84">
            <v>231</v>
          </cell>
          <cell r="BN84">
            <v>71</v>
          </cell>
          <cell r="BO84">
            <v>4.7333333333333334</v>
          </cell>
          <cell r="BP84" t="str">
            <v>Level 2</v>
          </cell>
          <cell r="BQ84">
            <v>15</v>
          </cell>
          <cell r="BR84">
            <v>436</v>
          </cell>
          <cell r="BS84">
            <v>271</v>
          </cell>
          <cell r="BT84">
            <v>81</v>
          </cell>
          <cell r="BU84">
            <v>5.4</v>
          </cell>
          <cell r="BV84" t="str">
            <v>Level 2</v>
          </cell>
        </row>
        <row r="85">
          <cell r="A85" t="str">
            <v>A1087</v>
          </cell>
          <cell r="B85" t="str">
            <v>LISBET SURYANINGTYAS</v>
          </cell>
          <cell r="C85">
            <v>21</v>
          </cell>
          <cell r="D85">
            <v>478</v>
          </cell>
          <cell r="E85">
            <v>318</v>
          </cell>
          <cell r="F85">
            <v>82</v>
          </cell>
          <cell r="G85">
            <v>3.9047619047619047</v>
          </cell>
          <cell r="H85" t="str">
            <v>Level 2</v>
          </cell>
          <cell r="I85">
            <v>24</v>
          </cell>
          <cell r="J85">
            <v>629</v>
          </cell>
          <cell r="K85">
            <v>463</v>
          </cell>
          <cell r="L85">
            <v>127</v>
          </cell>
          <cell r="M85">
            <v>5.291666666666667</v>
          </cell>
          <cell r="N85" t="str">
            <v>Level 2</v>
          </cell>
          <cell r="O85">
            <v>19</v>
          </cell>
          <cell r="P85">
            <v>566</v>
          </cell>
          <cell r="Q85">
            <v>422</v>
          </cell>
          <cell r="R85">
            <v>95</v>
          </cell>
          <cell r="S85">
            <v>5</v>
          </cell>
          <cell r="T85" t="str">
            <v>Level 2</v>
          </cell>
          <cell r="U85">
            <v>20</v>
          </cell>
          <cell r="V85">
            <v>646</v>
          </cell>
          <cell r="W85">
            <v>454</v>
          </cell>
          <cell r="X85">
            <v>131</v>
          </cell>
          <cell r="Y85">
            <v>6.55</v>
          </cell>
          <cell r="Z85" t="str">
            <v>Level 3</v>
          </cell>
          <cell r="AA85">
            <v>20</v>
          </cell>
          <cell r="AB85">
            <v>563</v>
          </cell>
          <cell r="AC85">
            <v>430</v>
          </cell>
          <cell r="AD85">
            <v>117</v>
          </cell>
          <cell r="AE85">
            <v>5.85</v>
          </cell>
          <cell r="AF85" t="str">
            <v>Level 2</v>
          </cell>
          <cell r="AG85">
            <v>21</v>
          </cell>
          <cell r="AH85">
            <v>526</v>
          </cell>
          <cell r="AI85">
            <v>400</v>
          </cell>
          <cell r="AJ85">
            <v>109</v>
          </cell>
          <cell r="AK85">
            <v>5.1904761904761907</v>
          </cell>
          <cell r="AL85" t="str">
            <v>Level 2</v>
          </cell>
          <cell r="AM85">
            <v>15</v>
          </cell>
          <cell r="AN85">
            <v>529</v>
          </cell>
          <cell r="AO85">
            <v>361</v>
          </cell>
          <cell r="AP85">
            <v>91</v>
          </cell>
          <cell r="AQ85">
            <v>6.0666666666666664</v>
          </cell>
          <cell r="AR85" t="str">
            <v>Level 3</v>
          </cell>
          <cell r="AS85">
            <v>22</v>
          </cell>
          <cell r="AT85">
            <v>657</v>
          </cell>
          <cell r="AU85">
            <v>447</v>
          </cell>
          <cell r="AV85">
            <v>130</v>
          </cell>
          <cell r="AW85">
            <v>5.9090909090909092</v>
          </cell>
          <cell r="AX85" t="str">
            <v>Level 2</v>
          </cell>
          <cell r="AY85">
            <v>19</v>
          </cell>
          <cell r="AZ85">
            <v>666</v>
          </cell>
          <cell r="BA85">
            <v>441</v>
          </cell>
          <cell r="BB85">
            <v>123</v>
          </cell>
          <cell r="BC85">
            <v>6.4736842105263159</v>
          </cell>
          <cell r="BD85" t="str">
            <v>Level 3</v>
          </cell>
          <cell r="BE85">
            <v>23</v>
          </cell>
          <cell r="BF85">
            <v>733</v>
          </cell>
          <cell r="BG85">
            <v>497</v>
          </cell>
          <cell r="BH85">
            <v>142</v>
          </cell>
          <cell r="BI85">
            <v>6.1739130434782608</v>
          </cell>
          <cell r="BJ85" t="str">
            <v>Level 3</v>
          </cell>
          <cell r="BK85">
            <v>18</v>
          </cell>
          <cell r="BL85">
            <v>602</v>
          </cell>
          <cell r="BM85">
            <v>400</v>
          </cell>
          <cell r="BN85">
            <v>76</v>
          </cell>
          <cell r="BO85">
            <v>4.2222222222222223</v>
          </cell>
          <cell r="BP85" t="str">
            <v>Level 2</v>
          </cell>
          <cell r="BQ85">
            <v>0</v>
          </cell>
          <cell r="BR85">
            <v>0</v>
          </cell>
          <cell r="BS85">
            <v>0</v>
          </cell>
          <cell r="BT85">
            <v>2</v>
          </cell>
          <cell r="BU85" t="str">
            <v/>
          </cell>
          <cell r="BV85" t="str">
            <v/>
          </cell>
        </row>
        <row r="86">
          <cell r="A86" t="str">
            <v>A1096</v>
          </cell>
          <cell r="B86" t="str">
            <v>NILA HAQIQI</v>
          </cell>
          <cell r="C86">
            <v>20</v>
          </cell>
          <cell r="D86">
            <v>527</v>
          </cell>
          <cell r="E86">
            <v>321</v>
          </cell>
          <cell r="F86">
            <v>100</v>
          </cell>
          <cell r="G86">
            <v>5</v>
          </cell>
          <cell r="H86" t="str">
            <v>Level 2</v>
          </cell>
          <cell r="I86">
            <v>26</v>
          </cell>
          <cell r="J86">
            <v>681</v>
          </cell>
          <cell r="K86">
            <v>462</v>
          </cell>
          <cell r="L86">
            <v>130</v>
          </cell>
          <cell r="M86">
            <v>5</v>
          </cell>
          <cell r="N86" t="str">
            <v>Level 2</v>
          </cell>
          <cell r="O86">
            <v>20</v>
          </cell>
          <cell r="P86">
            <v>659</v>
          </cell>
          <cell r="Q86">
            <v>437</v>
          </cell>
          <cell r="R86">
            <v>93</v>
          </cell>
          <cell r="S86">
            <v>4.6500000000000004</v>
          </cell>
          <cell r="T86" t="str">
            <v>Level 2</v>
          </cell>
          <cell r="U86">
            <v>20</v>
          </cell>
          <cell r="V86">
            <v>628</v>
          </cell>
          <cell r="W86">
            <v>443</v>
          </cell>
          <cell r="X86">
            <v>122</v>
          </cell>
          <cell r="Y86">
            <v>6.1</v>
          </cell>
          <cell r="Z86" t="str">
            <v>Level 3</v>
          </cell>
          <cell r="AA86">
            <v>20</v>
          </cell>
          <cell r="AB86">
            <v>686</v>
          </cell>
          <cell r="AC86">
            <v>467</v>
          </cell>
          <cell r="AD86">
            <v>132</v>
          </cell>
          <cell r="AE86">
            <v>6.6</v>
          </cell>
          <cell r="AF86" t="str">
            <v>Level 3</v>
          </cell>
          <cell r="AG86">
            <v>21</v>
          </cell>
          <cell r="AH86">
            <v>639</v>
          </cell>
          <cell r="AI86">
            <v>452</v>
          </cell>
          <cell r="AJ86">
            <v>140</v>
          </cell>
          <cell r="AK86">
            <v>6.666666666666667</v>
          </cell>
          <cell r="AL86" t="str">
            <v>Level 3</v>
          </cell>
          <cell r="AM86">
            <v>15</v>
          </cell>
          <cell r="AN86">
            <v>510</v>
          </cell>
          <cell r="AO86">
            <v>364</v>
          </cell>
          <cell r="AP86">
            <v>91</v>
          </cell>
          <cell r="AQ86">
            <v>6.0666666666666664</v>
          </cell>
          <cell r="AR86" t="str">
            <v>Level 3</v>
          </cell>
          <cell r="AS86">
            <v>22</v>
          </cell>
          <cell r="AT86">
            <v>652</v>
          </cell>
          <cell r="AU86">
            <v>440</v>
          </cell>
          <cell r="AV86">
            <v>164</v>
          </cell>
          <cell r="AW86">
            <v>7.4545454545454541</v>
          </cell>
          <cell r="AX86" t="str">
            <v>Level 3</v>
          </cell>
          <cell r="AY86">
            <v>18</v>
          </cell>
          <cell r="AZ86">
            <v>602</v>
          </cell>
          <cell r="BA86">
            <v>411</v>
          </cell>
          <cell r="BB86">
            <v>100</v>
          </cell>
          <cell r="BC86">
            <v>5.5555555555555554</v>
          </cell>
          <cell r="BD86" t="str">
            <v>Level 2</v>
          </cell>
          <cell r="BE86">
            <v>23</v>
          </cell>
          <cell r="BF86">
            <v>682</v>
          </cell>
          <cell r="BG86">
            <v>474</v>
          </cell>
          <cell r="BH86">
            <v>141</v>
          </cell>
          <cell r="BI86">
            <v>6.1304347826086953</v>
          </cell>
          <cell r="BJ86" t="str">
            <v>Level 3</v>
          </cell>
          <cell r="BK86">
            <v>22</v>
          </cell>
          <cell r="BL86">
            <v>633</v>
          </cell>
          <cell r="BM86">
            <v>454</v>
          </cell>
          <cell r="BN86">
            <v>118</v>
          </cell>
          <cell r="BO86">
            <v>5.3636363636363633</v>
          </cell>
          <cell r="BP86" t="str">
            <v>Level 2</v>
          </cell>
          <cell r="BQ86">
            <v>19</v>
          </cell>
          <cell r="BR86">
            <v>567</v>
          </cell>
          <cell r="BS86">
            <v>370</v>
          </cell>
          <cell r="BT86">
            <v>110</v>
          </cell>
          <cell r="BU86">
            <v>5.7894736842105265</v>
          </cell>
          <cell r="BV86" t="str">
            <v>Level 2</v>
          </cell>
        </row>
        <row r="87">
          <cell r="A87" t="str">
            <v>A1098</v>
          </cell>
          <cell r="B87" t="str">
            <v>DEXA CAHYA</v>
          </cell>
          <cell r="C87">
            <v>21</v>
          </cell>
          <cell r="D87">
            <v>324</v>
          </cell>
          <cell r="E87">
            <v>220</v>
          </cell>
          <cell r="F87">
            <v>73</v>
          </cell>
          <cell r="G87">
            <v>3.4761904761904763</v>
          </cell>
          <cell r="H87" t="str">
            <v>Level 2</v>
          </cell>
          <cell r="I87">
            <v>25</v>
          </cell>
          <cell r="J87">
            <v>405</v>
          </cell>
          <cell r="K87">
            <v>278</v>
          </cell>
          <cell r="L87">
            <v>95</v>
          </cell>
          <cell r="M87">
            <v>3.8</v>
          </cell>
          <cell r="N87" t="str">
            <v>Level 2</v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  <cell r="T87" t="str">
            <v/>
          </cell>
          <cell r="U87">
            <v>7</v>
          </cell>
          <cell r="V87">
            <v>148</v>
          </cell>
          <cell r="W87">
            <v>104</v>
          </cell>
          <cell r="X87">
            <v>37</v>
          </cell>
          <cell r="Y87">
            <v>5.2857142857142856</v>
          </cell>
          <cell r="Z87" t="str">
            <v>Level 2</v>
          </cell>
          <cell r="AA87">
            <v>8</v>
          </cell>
          <cell r="AB87">
            <v>151</v>
          </cell>
          <cell r="AC87">
            <v>116</v>
          </cell>
          <cell r="AD87">
            <v>36</v>
          </cell>
          <cell r="AE87">
            <v>4.5</v>
          </cell>
          <cell r="AF87" t="str">
            <v>Level 2</v>
          </cell>
          <cell r="AG87">
            <v>15</v>
          </cell>
          <cell r="AH87">
            <v>328</v>
          </cell>
          <cell r="AI87">
            <v>238</v>
          </cell>
          <cell r="AJ87">
            <v>99</v>
          </cell>
          <cell r="AK87">
            <v>6.6</v>
          </cell>
          <cell r="AL87" t="str">
            <v>Level 3</v>
          </cell>
          <cell r="AM87" t="str">
            <v/>
          </cell>
          <cell r="AN87" t="str">
            <v/>
          </cell>
          <cell r="AO87" t="str">
            <v/>
          </cell>
          <cell r="AP87" t="str">
            <v/>
          </cell>
          <cell r="AQ87" t="str">
            <v/>
          </cell>
          <cell r="AR87" t="str">
            <v/>
          </cell>
          <cell r="AS87" t="str">
            <v/>
          </cell>
          <cell r="AT87" t="str">
            <v/>
          </cell>
          <cell r="AU87" t="str">
            <v/>
          </cell>
          <cell r="AV87" t="str">
            <v/>
          </cell>
          <cell r="AW87" t="str">
            <v/>
          </cell>
          <cell r="AX87" t="str">
            <v/>
          </cell>
          <cell r="AY87" t="str">
            <v/>
          </cell>
          <cell r="AZ87" t="str">
            <v/>
          </cell>
          <cell r="BA87" t="str">
            <v/>
          </cell>
          <cell r="BB87" t="str">
            <v/>
          </cell>
          <cell r="BC87" t="str">
            <v/>
          </cell>
          <cell r="BD87" t="str">
            <v/>
          </cell>
          <cell r="BE87">
            <v>1</v>
          </cell>
          <cell r="BF87">
            <v>27</v>
          </cell>
          <cell r="BG87">
            <v>21</v>
          </cell>
          <cell r="BH87">
            <v>8</v>
          </cell>
          <cell r="BI87">
            <v>8</v>
          </cell>
          <cell r="BJ87" t="str">
            <v>Level 4</v>
          </cell>
          <cell r="BK87" t="str">
            <v/>
          </cell>
          <cell r="BL87" t="str">
            <v/>
          </cell>
          <cell r="BM87" t="str">
            <v/>
          </cell>
          <cell r="BN87" t="str">
            <v/>
          </cell>
          <cell r="BO87" t="str">
            <v/>
          </cell>
          <cell r="BP87" t="str">
            <v/>
          </cell>
          <cell r="BQ87" t="str">
            <v/>
          </cell>
          <cell r="BR87" t="str">
            <v/>
          </cell>
          <cell r="BS87" t="str">
            <v/>
          </cell>
          <cell r="BT87" t="str">
            <v/>
          </cell>
          <cell r="BU87" t="str">
            <v/>
          </cell>
          <cell r="BV87" t="str">
            <v/>
          </cell>
        </row>
        <row r="88">
          <cell r="A88" t="str">
            <v>A1104</v>
          </cell>
          <cell r="B88" t="str">
            <v>DWI LIA CAHYANI</v>
          </cell>
          <cell r="C88">
            <v>22</v>
          </cell>
          <cell r="D88">
            <v>565</v>
          </cell>
          <cell r="E88">
            <v>408</v>
          </cell>
          <cell r="F88">
            <v>105</v>
          </cell>
          <cell r="G88">
            <v>4.7727272727272725</v>
          </cell>
          <cell r="H88" t="str">
            <v>Level 2</v>
          </cell>
          <cell r="I88">
            <v>23</v>
          </cell>
          <cell r="J88">
            <v>637</v>
          </cell>
          <cell r="K88">
            <v>432</v>
          </cell>
          <cell r="L88">
            <v>106</v>
          </cell>
          <cell r="M88">
            <v>4.6086956521739131</v>
          </cell>
          <cell r="N88" t="str">
            <v>Level 2</v>
          </cell>
          <cell r="O88">
            <v>20</v>
          </cell>
          <cell r="P88">
            <v>621</v>
          </cell>
          <cell r="Q88">
            <v>454</v>
          </cell>
          <cell r="R88">
            <v>112</v>
          </cell>
          <cell r="S88">
            <v>5.6</v>
          </cell>
          <cell r="T88" t="str">
            <v>Level 2</v>
          </cell>
          <cell r="U88">
            <v>20</v>
          </cell>
          <cell r="V88">
            <v>583</v>
          </cell>
          <cell r="W88">
            <v>438</v>
          </cell>
          <cell r="X88">
            <v>129</v>
          </cell>
          <cell r="Y88">
            <v>6.45</v>
          </cell>
          <cell r="Z88" t="str">
            <v>Level 3</v>
          </cell>
          <cell r="AA88">
            <v>18</v>
          </cell>
          <cell r="AB88">
            <v>531</v>
          </cell>
          <cell r="AC88">
            <v>407</v>
          </cell>
          <cell r="AD88">
            <v>82</v>
          </cell>
          <cell r="AE88">
            <v>4.5555555555555554</v>
          </cell>
          <cell r="AF88" t="str">
            <v>Level 2</v>
          </cell>
          <cell r="AG88">
            <v>20</v>
          </cell>
          <cell r="AH88">
            <v>511</v>
          </cell>
          <cell r="AI88">
            <v>397</v>
          </cell>
          <cell r="AJ88">
            <v>95</v>
          </cell>
          <cell r="AK88">
            <v>4.75</v>
          </cell>
          <cell r="AL88" t="str">
            <v>Level 2</v>
          </cell>
          <cell r="AM88">
            <v>15</v>
          </cell>
          <cell r="AN88">
            <v>369</v>
          </cell>
          <cell r="AO88">
            <v>292</v>
          </cell>
          <cell r="AP88">
            <v>67</v>
          </cell>
          <cell r="AQ88">
            <v>4.4666666666666668</v>
          </cell>
          <cell r="AR88" t="str">
            <v>Level 2</v>
          </cell>
          <cell r="AS88">
            <v>8</v>
          </cell>
          <cell r="AT88">
            <v>160</v>
          </cell>
          <cell r="AU88">
            <v>122</v>
          </cell>
          <cell r="AV88">
            <v>30</v>
          </cell>
          <cell r="AW88">
            <v>3.75</v>
          </cell>
          <cell r="AX88" t="str">
            <v>Level 2</v>
          </cell>
          <cell r="AY88" t="str">
            <v/>
          </cell>
          <cell r="AZ88" t="str">
            <v/>
          </cell>
          <cell r="BA88" t="str">
            <v/>
          </cell>
          <cell r="BB88" t="str">
            <v/>
          </cell>
          <cell r="BC88" t="str">
            <v/>
          </cell>
          <cell r="BD88" t="str">
            <v/>
          </cell>
          <cell r="BE88">
            <v>16</v>
          </cell>
          <cell r="BF88">
            <v>422</v>
          </cell>
          <cell r="BG88">
            <v>291</v>
          </cell>
          <cell r="BH88">
            <v>85</v>
          </cell>
          <cell r="BI88">
            <v>5.3125</v>
          </cell>
          <cell r="BJ88" t="str">
            <v>Level 2</v>
          </cell>
          <cell r="BK88">
            <v>2</v>
          </cell>
          <cell r="BL88">
            <v>26</v>
          </cell>
          <cell r="BM88">
            <v>21</v>
          </cell>
          <cell r="BN88">
            <v>3</v>
          </cell>
          <cell r="BO88">
            <v>1.5</v>
          </cell>
          <cell r="BP88" t="str">
            <v>Level 1</v>
          </cell>
          <cell r="BQ88">
            <v>15</v>
          </cell>
          <cell r="BR88">
            <v>284</v>
          </cell>
          <cell r="BS88">
            <v>201</v>
          </cell>
          <cell r="BT88">
            <v>77</v>
          </cell>
          <cell r="BU88">
            <v>5.1333333333333337</v>
          </cell>
          <cell r="BV88" t="str">
            <v>Level 2</v>
          </cell>
        </row>
        <row r="89">
          <cell r="A89" t="str">
            <v>A1105</v>
          </cell>
          <cell r="B89" t="str">
            <v>ANISA NUR AINI</v>
          </cell>
          <cell r="C89">
            <v>17</v>
          </cell>
          <cell r="D89">
            <v>406</v>
          </cell>
          <cell r="E89">
            <v>279</v>
          </cell>
          <cell r="F89">
            <v>70</v>
          </cell>
          <cell r="G89">
            <v>4.117647058823529</v>
          </cell>
          <cell r="H89" t="str">
            <v>Level 2</v>
          </cell>
          <cell r="I89">
            <v>22</v>
          </cell>
          <cell r="J89">
            <v>501</v>
          </cell>
          <cell r="K89">
            <v>357</v>
          </cell>
          <cell r="L89">
            <v>82</v>
          </cell>
          <cell r="M89">
            <v>3.7272727272727271</v>
          </cell>
          <cell r="N89" t="str">
            <v>Level 2</v>
          </cell>
          <cell r="O89">
            <v>20</v>
          </cell>
          <cell r="P89">
            <v>491</v>
          </cell>
          <cell r="Q89">
            <v>350</v>
          </cell>
          <cell r="R89">
            <v>77</v>
          </cell>
          <cell r="S89">
            <v>3.85</v>
          </cell>
          <cell r="T89" t="str">
            <v>Level 2</v>
          </cell>
          <cell r="U89">
            <v>21</v>
          </cell>
          <cell r="V89">
            <v>542</v>
          </cell>
          <cell r="W89">
            <v>395</v>
          </cell>
          <cell r="X89">
            <v>131</v>
          </cell>
          <cell r="Y89">
            <v>6.2380952380952381</v>
          </cell>
          <cell r="Z89" t="str">
            <v>Level 3</v>
          </cell>
          <cell r="AA89">
            <v>21</v>
          </cell>
          <cell r="AB89">
            <v>548</v>
          </cell>
          <cell r="AC89">
            <v>418</v>
          </cell>
          <cell r="AD89">
            <v>114</v>
          </cell>
          <cell r="AE89">
            <v>5.4285714285714288</v>
          </cell>
          <cell r="AF89" t="str">
            <v>Level 2</v>
          </cell>
          <cell r="AG89">
            <v>22</v>
          </cell>
          <cell r="AH89">
            <v>572</v>
          </cell>
          <cell r="AI89">
            <v>420</v>
          </cell>
          <cell r="AJ89">
            <v>114</v>
          </cell>
          <cell r="AK89">
            <v>5.1818181818181817</v>
          </cell>
          <cell r="AL89" t="str">
            <v>Level 2</v>
          </cell>
          <cell r="AM89">
            <v>15</v>
          </cell>
          <cell r="AN89">
            <v>413</v>
          </cell>
          <cell r="AO89">
            <v>266</v>
          </cell>
          <cell r="AP89">
            <v>90</v>
          </cell>
          <cell r="AQ89">
            <v>6</v>
          </cell>
          <cell r="AR89" t="str">
            <v>Level 3</v>
          </cell>
          <cell r="AS89">
            <v>23</v>
          </cell>
          <cell r="AT89">
            <v>577</v>
          </cell>
          <cell r="AU89">
            <v>389</v>
          </cell>
          <cell r="AV89">
            <v>102</v>
          </cell>
          <cell r="AW89">
            <v>4.4347826086956523</v>
          </cell>
          <cell r="AX89" t="str">
            <v>Level 2</v>
          </cell>
          <cell r="AY89">
            <v>20</v>
          </cell>
          <cell r="AZ89">
            <v>587</v>
          </cell>
          <cell r="BA89">
            <v>381</v>
          </cell>
          <cell r="BB89">
            <v>91</v>
          </cell>
          <cell r="BC89">
            <v>4.55</v>
          </cell>
          <cell r="BD89" t="str">
            <v>Level 2</v>
          </cell>
          <cell r="BE89">
            <v>22</v>
          </cell>
          <cell r="BF89">
            <v>572</v>
          </cell>
          <cell r="BG89">
            <v>371</v>
          </cell>
          <cell r="BH89">
            <v>100</v>
          </cell>
          <cell r="BI89">
            <v>4.5454545454545459</v>
          </cell>
          <cell r="BJ89" t="str">
            <v>Level 2</v>
          </cell>
          <cell r="BK89">
            <v>22</v>
          </cell>
          <cell r="BL89">
            <v>426</v>
          </cell>
          <cell r="BM89">
            <v>303</v>
          </cell>
          <cell r="BN89">
            <v>85</v>
          </cell>
          <cell r="BO89">
            <v>3.8636363636363638</v>
          </cell>
          <cell r="BP89" t="str">
            <v>Level 2</v>
          </cell>
          <cell r="BQ89">
            <v>19</v>
          </cell>
          <cell r="BR89">
            <v>451</v>
          </cell>
          <cell r="BS89">
            <v>311</v>
          </cell>
          <cell r="BT89">
            <v>87</v>
          </cell>
          <cell r="BU89">
            <v>4.5789473684210522</v>
          </cell>
          <cell r="BV89" t="str">
            <v>Level 2</v>
          </cell>
        </row>
        <row r="90">
          <cell r="A90" t="str">
            <v>A1118</v>
          </cell>
          <cell r="B90" t="str">
            <v>OKSA ANDRIARDINA</v>
          </cell>
          <cell r="C90">
            <v>21</v>
          </cell>
          <cell r="D90">
            <v>517</v>
          </cell>
          <cell r="E90">
            <v>353</v>
          </cell>
          <cell r="F90">
            <v>96</v>
          </cell>
          <cell r="G90">
            <v>4.5714285714285712</v>
          </cell>
          <cell r="H90" t="str">
            <v>Level 2</v>
          </cell>
          <cell r="I90">
            <v>24</v>
          </cell>
          <cell r="J90">
            <v>662</v>
          </cell>
          <cell r="K90">
            <v>484</v>
          </cell>
          <cell r="L90">
            <v>153</v>
          </cell>
          <cell r="M90">
            <v>6.375</v>
          </cell>
          <cell r="N90" t="str">
            <v>Level 3</v>
          </cell>
          <cell r="O90">
            <v>20</v>
          </cell>
          <cell r="P90">
            <v>582</v>
          </cell>
          <cell r="Q90">
            <v>413</v>
          </cell>
          <cell r="R90">
            <v>117</v>
          </cell>
          <cell r="S90">
            <v>5.85</v>
          </cell>
          <cell r="T90" t="str">
            <v>Level 2</v>
          </cell>
          <cell r="U90">
            <v>21</v>
          </cell>
          <cell r="V90">
            <v>602</v>
          </cell>
          <cell r="W90">
            <v>435</v>
          </cell>
          <cell r="X90">
            <v>130</v>
          </cell>
          <cell r="Y90">
            <v>6.1904761904761907</v>
          </cell>
          <cell r="Z90" t="str">
            <v>Level 3</v>
          </cell>
          <cell r="AA90">
            <v>21</v>
          </cell>
          <cell r="AB90">
            <v>594</v>
          </cell>
          <cell r="AC90">
            <v>402</v>
          </cell>
          <cell r="AD90">
            <v>117</v>
          </cell>
          <cell r="AE90">
            <v>5.5714285714285712</v>
          </cell>
          <cell r="AF90" t="str">
            <v>Level 2</v>
          </cell>
          <cell r="AG90">
            <v>21</v>
          </cell>
          <cell r="AH90">
            <v>599</v>
          </cell>
          <cell r="AI90">
            <v>395</v>
          </cell>
          <cell r="AJ90">
            <v>127</v>
          </cell>
          <cell r="AK90">
            <v>6.0476190476190474</v>
          </cell>
          <cell r="AL90" t="str">
            <v>Level 3</v>
          </cell>
          <cell r="AM90">
            <v>15</v>
          </cell>
          <cell r="AN90">
            <v>539</v>
          </cell>
          <cell r="AO90">
            <v>328</v>
          </cell>
          <cell r="AP90">
            <v>108</v>
          </cell>
          <cell r="AQ90">
            <v>7.2</v>
          </cell>
          <cell r="AR90" t="str">
            <v>Level 3</v>
          </cell>
          <cell r="AS90">
            <v>22</v>
          </cell>
          <cell r="AT90">
            <v>617</v>
          </cell>
          <cell r="AU90">
            <v>402</v>
          </cell>
          <cell r="AV90">
            <v>133</v>
          </cell>
          <cell r="AW90">
            <v>6.0454545454545459</v>
          </cell>
          <cell r="AX90" t="str">
            <v>Level 3</v>
          </cell>
          <cell r="AY90">
            <v>19</v>
          </cell>
          <cell r="AZ90">
            <v>563</v>
          </cell>
          <cell r="BA90">
            <v>348</v>
          </cell>
          <cell r="BB90">
            <v>94</v>
          </cell>
          <cell r="BC90">
            <v>4.9473684210526319</v>
          </cell>
          <cell r="BD90" t="str">
            <v>Level 2</v>
          </cell>
          <cell r="BE90">
            <v>22</v>
          </cell>
          <cell r="BF90">
            <v>623</v>
          </cell>
          <cell r="BG90">
            <v>411</v>
          </cell>
          <cell r="BH90">
            <v>132</v>
          </cell>
          <cell r="BI90">
            <v>6</v>
          </cell>
          <cell r="BJ90" t="str">
            <v>Level 3</v>
          </cell>
          <cell r="BK90">
            <v>21</v>
          </cell>
          <cell r="BL90">
            <v>469</v>
          </cell>
          <cell r="BM90">
            <v>319</v>
          </cell>
          <cell r="BN90">
            <v>70</v>
          </cell>
          <cell r="BO90">
            <v>3.3333333333333335</v>
          </cell>
          <cell r="BP90" t="str">
            <v>Level 2</v>
          </cell>
          <cell r="BQ90">
            <v>19</v>
          </cell>
          <cell r="BR90">
            <v>474</v>
          </cell>
          <cell r="BS90">
            <v>322</v>
          </cell>
          <cell r="BT90">
            <v>97</v>
          </cell>
          <cell r="BU90">
            <v>5.1052631578947372</v>
          </cell>
          <cell r="BV90" t="str">
            <v>Level 2</v>
          </cell>
        </row>
        <row r="91">
          <cell r="A91" t="str">
            <v>A1140</v>
          </cell>
          <cell r="B91" t="str">
            <v>NILAWATI LAIA</v>
          </cell>
          <cell r="C91">
            <v>21</v>
          </cell>
          <cell r="D91">
            <v>543</v>
          </cell>
          <cell r="E91">
            <v>329</v>
          </cell>
          <cell r="F91">
            <v>108</v>
          </cell>
          <cell r="G91">
            <v>5.1428571428571432</v>
          </cell>
          <cell r="H91" t="str">
            <v>Level 2</v>
          </cell>
          <cell r="I91">
            <v>25</v>
          </cell>
          <cell r="J91">
            <v>685</v>
          </cell>
          <cell r="K91">
            <v>419</v>
          </cell>
          <cell r="L91">
            <v>131</v>
          </cell>
          <cell r="M91">
            <v>5.24</v>
          </cell>
          <cell r="N91" t="str">
            <v>Level 2</v>
          </cell>
          <cell r="O91">
            <v>19</v>
          </cell>
          <cell r="P91">
            <v>697</v>
          </cell>
          <cell r="Q91">
            <v>442</v>
          </cell>
          <cell r="R91">
            <v>119</v>
          </cell>
          <cell r="S91">
            <v>6.2631578947368425</v>
          </cell>
          <cell r="T91" t="str">
            <v>Level 3</v>
          </cell>
          <cell r="U91">
            <v>22</v>
          </cell>
          <cell r="V91">
            <v>580</v>
          </cell>
          <cell r="W91">
            <v>379</v>
          </cell>
          <cell r="X91">
            <v>120</v>
          </cell>
          <cell r="Y91">
            <v>5.4545454545454541</v>
          </cell>
          <cell r="Z91" t="str">
            <v>Level 2</v>
          </cell>
          <cell r="AA91">
            <v>20</v>
          </cell>
          <cell r="AB91">
            <v>539</v>
          </cell>
          <cell r="AC91">
            <v>359</v>
          </cell>
          <cell r="AD91">
            <v>96</v>
          </cell>
          <cell r="AE91">
            <v>4.8</v>
          </cell>
          <cell r="AF91" t="str">
            <v>Level 2</v>
          </cell>
          <cell r="AG91">
            <v>21</v>
          </cell>
          <cell r="AH91">
            <v>549</v>
          </cell>
          <cell r="AI91">
            <v>346</v>
          </cell>
          <cell r="AJ91">
            <v>104</v>
          </cell>
          <cell r="AK91">
            <v>4.9523809523809526</v>
          </cell>
          <cell r="AL91" t="str">
            <v>Level 2</v>
          </cell>
          <cell r="AM91">
            <v>15</v>
          </cell>
          <cell r="AN91">
            <v>432</v>
          </cell>
          <cell r="AO91">
            <v>274</v>
          </cell>
          <cell r="AP91">
            <v>78</v>
          </cell>
          <cell r="AQ91">
            <v>5.2</v>
          </cell>
          <cell r="AR91" t="str">
            <v>Level 2</v>
          </cell>
          <cell r="AS91">
            <v>23</v>
          </cell>
          <cell r="AT91">
            <v>572</v>
          </cell>
          <cell r="AU91">
            <v>347</v>
          </cell>
          <cell r="AV91">
            <v>107</v>
          </cell>
          <cell r="AW91">
            <v>4.6521739130434785</v>
          </cell>
          <cell r="AX91" t="str">
            <v>Level 2</v>
          </cell>
          <cell r="AY91">
            <v>20</v>
          </cell>
          <cell r="AZ91">
            <v>583</v>
          </cell>
          <cell r="BA91">
            <v>418</v>
          </cell>
          <cell r="BB91">
            <v>100</v>
          </cell>
          <cell r="BC91">
            <v>5</v>
          </cell>
          <cell r="BD91" t="str">
            <v>Level 2</v>
          </cell>
          <cell r="BE91">
            <v>22</v>
          </cell>
          <cell r="BF91">
            <v>549</v>
          </cell>
          <cell r="BG91">
            <v>361</v>
          </cell>
          <cell r="BH91">
            <v>96</v>
          </cell>
          <cell r="BI91">
            <v>4.3636363636363633</v>
          </cell>
          <cell r="BJ91" t="str">
            <v>Level 2</v>
          </cell>
          <cell r="BK91">
            <v>21</v>
          </cell>
          <cell r="BL91">
            <v>427</v>
          </cell>
          <cell r="BM91">
            <v>275</v>
          </cell>
          <cell r="BN91">
            <v>60</v>
          </cell>
          <cell r="BO91">
            <v>2.8571428571428572</v>
          </cell>
          <cell r="BP91" t="str">
            <v>Level 2</v>
          </cell>
          <cell r="BQ91">
            <v>19</v>
          </cell>
          <cell r="BR91">
            <v>393</v>
          </cell>
          <cell r="BS91">
            <v>274</v>
          </cell>
          <cell r="BT91">
            <v>90</v>
          </cell>
          <cell r="BU91">
            <v>4.7368421052631575</v>
          </cell>
          <cell r="BV91" t="str">
            <v>Level 2</v>
          </cell>
        </row>
        <row r="92">
          <cell r="A92" t="str">
            <v>A1156</v>
          </cell>
          <cell r="B92" t="str">
            <v>ACHMAD DWI TAMA NUGRAHA</v>
          </cell>
          <cell r="C92">
            <v>15</v>
          </cell>
          <cell r="D92">
            <v>306</v>
          </cell>
          <cell r="E92">
            <v>199</v>
          </cell>
          <cell r="F92">
            <v>67</v>
          </cell>
          <cell r="G92">
            <v>4.4666666666666668</v>
          </cell>
          <cell r="H92" t="str">
            <v>Level 2</v>
          </cell>
          <cell r="I92" t="str">
            <v>-</v>
          </cell>
          <cell r="J92">
            <v>0</v>
          </cell>
          <cell r="K92" t="str">
            <v>-</v>
          </cell>
          <cell r="L92">
            <v>1</v>
          </cell>
          <cell r="M92" t="str">
            <v/>
          </cell>
          <cell r="N92" t="str">
            <v>Level 0</v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  <cell r="AN92" t="str">
            <v/>
          </cell>
          <cell r="AO92" t="str">
            <v/>
          </cell>
          <cell r="AP92" t="str">
            <v/>
          </cell>
          <cell r="AQ92" t="str">
            <v/>
          </cell>
          <cell r="AR92" t="str">
            <v/>
          </cell>
          <cell r="AS92" t="str">
            <v/>
          </cell>
          <cell r="AT92" t="str">
            <v/>
          </cell>
          <cell r="AU92" t="str">
            <v/>
          </cell>
          <cell r="AV92" t="str">
            <v/>
          </cell>
          <cell r="AW92" t="str">
            <v/>
          </cell>
          <cell r="AX92" t="str">
            <v/>
          </cell>
          <cell r="AY92" t="str">
            <v/>
          </cell>
          <cell r="AZ92" t="str">
            <v/>
          </cell>
          <cell r="BA92" t="str">
            <v/>
          </cell>
          <cell r="BB92" t="str">
            <v/>
          </cell>
          <cell r="BC92" t="str">
            <v/>
          </cell>
          <cell r="BD92" t="str">
            <v/>
          </cell>
          <cell r="BE92" t="str">
            <v/>
          </cell>
          <cell r="BF92" t="str">
            <v/>
          </cell>
          <cell r="BG92" t="str">
            <v/>
          </cell>
          <cell r="BH92" t="str">
            <v/>
          </cell>
          <cell r="BI92" t="str">
            <v/>
          </cell>
          <cell r="BJ92" t="str">
            <v/>
          </cell>
          <cell r="BK92" t="str">
            <v/>
          </cell>
          <cell r="BL92" t="str">
            <v/>
          </cell>
          <cell r="BM92" t="str">
            <v/>
          </cell>
          <cell r="BN92" t="str">
            <v/>
          </cell>
          <cell r="BO92" t="str">
            <v/>
          </cell>
          <cell r="BP92" t="str">
            <v/>
          </cell>
          <cell r="BQ92" t="str">
            <v/>
          </cell>
          <cell r="BR92" t="str">
            <v/>
          </cell>
          <cell r="BS92" t="str">
            <v/>
          </cell>
          <cell r="BT92" t="str">
            <v/>
          </cell>
          <cell r="BU92" t="str">
            <v/>
          </cell>
          <cell r="BV92" t="str">
            <v/>
          </cell>
        </row>
        <row r="93">
          <cell r="A93" t="str">
            <v>A1160</v>
          </cell>
          <cell r="B93" t="str">
            <v>NAFIS MUSLIKHAH</v>
          </cell>
          <cell r="C93">
            <v>21</v>
          </cell>
          <cell r="D93">
            <v>466</v>
          </cell>
          <cell r="E93">
            <v>340</v>
          </cell>
          <cell r="F93">
            <v>92</v>
          </cell>
          <cell r="G93">
            <v>4.3809523809523814</v>
          </cell>
          <cell r="H93" t="str">
            <v>Level 2</v>
          </cell>
          <cell r="I93">
            <v>24</v>
          </cell>
          <cell r="J93">
            <v>565</v>
          </cell>
          <cell r="K93">
            <v>392</v>
          </cell>
          <cell r="L93">
            <v>125</v>
          </cell>
          <cell r="M93">
            <v>5.208333333333333</v>
          </cell>
          <cell r="N93" t="str">
            <v>Level 2</v>
          </cell>
          <cell r="O93">
            <v>20</v>
          </cell>
          <cell r="P93">
            <v>517</v>
          </cell>
          <cell r="Q93">
            <v>383</v>
          </cell>
          <cell r="R93">
            <v>93</v>
          </cell>
          <cell r="S93">
            <v>4.6500000000000004</v>
          </cell>
          <cell r="T93" t="str">
            <v>Level 2</v>
          </cell>
          <cell r="U93">
            <v>21</v>
          </cell>
          <cell r="V93">
            <v>516</v>
          </cell>
          <cell r="W93">
            <v>379</v>
          </cell>
          <cell r="X93">
            <v>108</v>
          </cell>
          <cell r="Y93">
            <v>5.1428571428571432</v>
          </cell>
          <cell r="Z93" t="str">
            <v>Level 2</v>
          </cell>
          <cell r="AA93">
            <v>21</v>
          </cell>
          <cell r="AB93">
            <v>549</v>
          </cell>
          <cell r="AC93">
            <v>409</v>
          </cell>
          <cell r="AD93">
            <v>92</v>
          </cell>
          <cell r="AE93">
            <v>4.3809523809523814</v>
          </cell>
          <cell r="AF93" t="str">
            <v>Level 2</v>
          </cell>
          <cell r="AG93">
            <v>20</v>
          </cell>
          <cell r="AH93">
            <v>512</v>
          </cell>
          <cell r="AI93">
            <v>378</v>
          </cell>
          <cell r="AJ93">
            <v>107</v>
          </cell>
          <cell r="AK93">
            <v>5.35</v>
          </cell>
          <cell r="AL93" t="str">
            <v>Level 2</v>
          </cell>
          <cell r="AM93">
            <v>13</v>
          </cell>
          <cell r="AN93">
            <v>263</v>
          </cell>
          <cell r="AO93">
            <v>175</v>
          </cell>
          <cell r="AP93">
            <v>37</v>
          </cell>
          <cell r="AQ93">
            <v>2.8461538461538463</v>
          </cell>
          <cell r="AR93" t="str">
            <v>Level 2</v>
          </cell>
          <cell r="AS93">
            <v>24</v>
          </cell>
          <cell r="AT93">
            <v>534</v>
          </cell>
          <cell r="AU93">
            <v>395</v>
          </cell>
          <cell r="AV93">
            <v>113</v>
          </cell>
          <cell r="AW93">
            <v>4.708333333333333</v>
          </cell>
          <cell r="AX93" t="str">
            <v>Level 2</v>
          </cell>
          <cell r="AY93">
            <v>17</v>
          </cell>
          <cell r="AZ93">
            <v>460</v>
          </cell>
          <cell r="BA93">
            <v>345</v>
          </cell>
          <cell r="BB93">
            <v>75</v>
          </cell>
          <cell r="BC93">
            <v>4.4117647058823533</v>
          </cell>
          <cell r="BD93" t="str">
            <v>Level 2</v>
          </cell>
          <cell r="BE93">
            <v>17</v>
          </cell>
          <cell r="BF93">
            <v>415</v>
          </cell>
          <cell r="BG93">
            <v>289</v>
          </cell>
          <cell r="BH93">
            <v>83</v>
          </cell>
          <cell r="BI93">
            <v>4.882352941176471</v>
          </cell>
          <cell r="BJ93" t="str">
            <v>Level 2</v>
          </cell>
          <cell r="BK93">
            <v>20</v>
          </cell>
          <cell r="BL93">
            <v>433</v>
          </cell>
          <cell r="BM93">
            <v>296</v>
          </cell>
          <cell r="BN93">
            <v>81</v>
          </cell>
          <cell r="BO93">
            <v>4.05</v>
          </cell>
          <cell r="BP93" t="str">
            <v>Level 2</v>
          </cell>
          <cell r="BQ93">
            <v>20</v>
          </cell>
          <cell r="BR93">
            <v>397</v>
          </cell>
          <cell r="BS93">
            <v>268</v>
          </cell>
          <cell r="BT93">
            <v>88</v>
          </cell>
          <cell r="BU93">
            <v>4.4000000000000004</v>
          </cell>
          <cell r="BV93" t="str">
            <v>Level 2</v>
          </cell>
        </row>
        <row r="94">
          <cell r="A94" t="str">
            <v>A1209</v>
          </cell>
          <cell r="B94" t="str">
            <v>ZULFI FAQIH NURUL JANNAH</v>
          </cell>
          <cell r="C94">
            <v>18</v>
          </cell>
          <cell r="D94">
            <v>394</v>
          </cell>
          <cell r="E94">
            <v>269</v>
          </cell>
          <cell r="F94">
            <v>82</v>
          </cell>
          <cell r="G94">
            <v>4.5555555555555554</v>
          </cell>
          <cell r="H94" t="str">
            <v>Level 2</v>
          </cell>
          <cell r="I94">
            <v>20</v>
          </cell>
          <cell r="J94">
            <v>556</v>
          </cell>
          <cell r="K94">
            <v>384</v>
          </cell>
          <cell r="L94">
            <v>112</v>
          </cell>
          <cell r="M94">
            <v>5.6</v>
          </cell>
          <cell r="N94" t="str">
            <v>Level 2</v>
          </cell>
          <cell r="O94">
            <v>20</v>
          </cell>
          <cell r="P94">
            <v>476</v>
          </cell>
          <cell r="Q94">
            <v>339</v>
          </cell>
          <cell r="R94">
            <v>87</v>
          </cell>
          <cell r="S94">
            <v>4.3499999999999996</v>
          </cell>
          <cell r="T94" t="str">
            <v>Level 2</v>
          </cell>
          <cell r="U94">
            <v>21</v>
          </cell>
          <cell r="V94">
            <v>602</v>
          </cell>
          <cell r="W94">
            <v>426</v>
          </cell>
          <cell r="X94">
            <v>117</v>
          </cell>
          <cell r="Y94">
            <v>5.5714285714285712</v>
          </cell>
          <cell r="Z94" t="str">
            <v>Level 2</v>
          </cell>
          <cell r="AA94">
            <v>21</v>
          </cell>
          <cell r="AB94">
            <v>555</v>
          </cell>
          <cell r="AC94">
            <v>394</v>
          </cell>
          <cell r="AD94">
            <v>102</v>
          </cell>
          <cell r="AE94">
            <v>4.8571428571428568</v>
          </cell>
          <cell r="AF94" t="str">
            <v>Level 2</v>
          </cell>
          <cell r="AG94">
            <v>21</v>
          </cell>
          <cell r="AH94">
            <v>489</v>
          </cell>
          <cell r="AI94">
            <v>376</v>
          </cell>
          <cell r="AJ94">
            <v>118</v>
          </cell>
          <cell r="AK94">
            <v>5.6190476190476186</v>
          </cell>
          <cell r="AL94" t="str">
            <v>Level 2</v>
          </cell>
          <cell r="AM94">
            <v>15</v>
          </cell>
          <cell r="AN94">
            <v>422</v>
          </cell>
          <cell r="AO94">
            <v>277</v>
          </cell>
          <cell r="AP94">
            <v>84</v>
          </cell>
          <cell r="AQ94">
            <v>5.6</v>
          </cell>
          <cell r="AR94" t="str">
            <v>Level 2</v>
          </cell>
          <cell r="AS94">
            <v>24</v>
          </cell>
          <cell r="AT94">
            <v>559</v>
          </cell>
          <cell r="AU94">
            <v>390</v>
          </cell>
          <cell r="AV94">
            <v>95</v>
          </cell>
          <cell r="AW94">
            <v>3.9583333333333335</v>
          </cell>
          <cell r="AX94" t="str">
            <v>Level 2</v>
          </cell>
          <cell r="AY94">
            <v>19</v>
          </cell>
          <cell r="AZ94">
            <v>566</v>
          </cell>
          <cell r="BA94">
            <v>385</v>
          </cell>
          <cell r="BB94">
            <v>98</v>
          </cell>
          <cell r="BC94">
            <v>5.1578947368421053</v>
          </cell>
          <cell r="BD94" t="str">
            <v>Level 2</v>
          </cell>
          <cell r="BE94">
            <v>24</v>
          </cell>
          <cell r="BF94">
            <v>707</v>
          </cell>
          <cell r="BG94">
            <v>485</v>
          </cell>
          <cell r="BH94">
            <v>119</v>
          </cell>
          <cell r="BI94">
            <v>4.958333333333333</v>
          </cell>
          <cell r="BJ94" t="str">
            <v>Level 2</v>
          </cell>
          <cell r="BK94">
            <v>21</v>
          </cell>
          <cell r="BL94">
            <v>524</v>
          </cell>
          <cell r="BM94">
            <v>337</v>
          </cell>
          <cell r="BN94">
            <v>70</v>
          </cell>
          <cell r="BO94">
            <v>3.3333333333333335</v>
          </cell>
          <cell r="BP94" t="str">
            <v>Level 2</v>
          </cell>
          <cell r="BQ94">
            <v>20</v>
          </cell>
          <cell r="BR94">
            <v>475</v>
          </cell>
          <cell r="BS94">
            <v>333</v>
          </cell>
          <cell r="BT94">
            <v>101</v>
          </cell>
          <cell r="BU94">
            <v>5.05</v>
          </cell>
          <cell r="BV94" t="str">
            <v>Level 2</v>
          </cell>
        </row>
        <row r="95">
          <cell r="A95" t="str">
            <v>A1213</v>
          </cell>
          <cell r="B95" t="str">
            <v>ANGGER AYU ANGGRAENI</v>
          </cell>
          <cell r="C95">
            <v>20</v>
          </cell>
          <cell r="D95">
            <v>600</v>
          </cell>
          <cell r="E95">
            <v>416</v>
          </cell>
          <cell r="F95">
            <v>106</v>
          </cell>
          <cell r="G95">
            <v>5.3</v>
          </cell>
          <cell r="H95" t="str">
            <v>Level 2</v>
          </cell>
          <cell r="I95">
            <v>16</v>
          </cell>
          <cell r="J95">
            <v>373</v>
          </cell>
          <cell r="K95">
            <v>248</v>
          </cell>
          <cell r="L95">
            <v>67</v>
          </cell>
          <cell r="M95">
            <v>4.1875</v>
          </cell>
          <cell r="N95" t="str">
            <v>Level 2</v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  <cell r="T95" t="str">
            <v/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  <cell r="AN95" t="str">
            <v/>
          </cell>
          <cell r="AO95" t="str">
            <v/>
          </cell>
          <cell r="AP95" t="str">
            <v/>
          </cell>
          <cell r="AQ95" t="str">
            <v/>
          </cell>
          <cell r="AR95" t="str">
            <v/>
          </cell>
          <cell r="AS95" t="str">
            <v/>
          </cell>
          <cell r="AT95" t="str">
            <v/>
          </cell>
          <cell r="AU95" t="str">
            <v/>
          </cell>
          <cell r="AV95" t="str">
            <v/>
          </cell>
          <cell r="AW95" t="str">
            <v/>
          </cell>
          <cell r="AX95" t="str">
            <v/>
          </cell>
          <cell r="AY95" t="str">
            <v/>
          </cell>
          <cell r="AZ95" t="str">
            <v/>
          </cell>
          <cell r="BA95" t="str">
            <v/>
          </cell>
          <cell r="BB95" t="str">
            <v/>
          </cell>
          <cell r="BC95" t="str">
            <v/>
          </cell>
          <cell r="BD95" t="str">
            <v/>
          </cell>
          <cell r="BE95" t="str">
            <v/>
          </cell>
          <cell r="BF95" t="str">
            <v/>
          </cell>
          <cell r="BG95" t="str">
            <v/>
          </cell>
          <cell r="BH95" t="str">
            <v/>
          </cell>
          <cell r="BI95" t="str">
            <v/>
          </cell>
          <cell r="BJ95" t="str">
            <v/>
          </cell>
          <cell r="BK95" t="str">
            <v/>
          </cell>
          <cell r="BL95" t="str">
            <v/>
          </cell>
          <cell r="BM95" t="str">
            <v/>
          </cell>
          <cell r="BN95" t="str">
            <v/>
          </cell>
          <cell r="BO95" t="str">
            <v/>
          </cell>
          <cell r="BP95" t="str">
            <v/>
          </cell>
          <cell r="BQ95" t="str">
            <v/>
          </cell>
          <cell r="BR95" t="str">
            <v/>
          </cell>
          <cell r="BS95" t="str">
            <v/>
          </cell>
          <cell r="BT95" t="str">
            <v/>
          </cell>
          <cell r="BU95" t="str">
            <v/>
          </cell>
          <cell r="BV95" t="str">
            <v/>
          </cell>
        </row>
        <row r="96">
          <cell r="A96" t="str">
            <v>A1215</v>
          </cell>
          <cell r="B96" t="str">
            <v>ESTERINA KUSUMAWATI</v>
          </cell>
          <cell r="C96">
            <v>21</v>
          </cell>
          <cell r="D96">
            <v>530</v>
          </cell>
          <cell r="E96">
            <v>383</v>
          </cell>
          <cell r="F96">
            <v>113</v>
          </cell>
          <cell r="G96">
            <v>5.3809523809523814</v>
          </cell>
          <cell r="H96" t="str">
            <v>Level 2</v>
          </cell>
          <cell r="I96">
            <v>24</v>
          </cell>
          <cell r="J96">
            <v>587</v>
          </cell>
          <cell r="K96">
            <v>408</v>
          </cell>
          <cell r="L96">
            <v>125</v>
          </cell>
          <cell r="M96">
            <v>5.208333333333333</v>
          </cell>
          <cell r="N96" t="str">
            <v>Level 2</v>
          </cell>
          <cell r="O96">
            <v>19</v>
          </cell>
          <cell r="P96">
            <v>535</v>
          </cell>
          <cell r="Q96">
            <v>381</v>
          </cell>
          <cell r="R96">
            <v>98</v>
          </cell>
          <cell r="S96">
            <v>5.1578947368421053</v>
          </cell>
          <cell r="T96" t="str">
            <v>Level 2</v>
          </cell>
          <cell r="U96">
            <v>20</v>
          </cell>
          <cell r="V96">
            <v>516</v>
          </cell>
          <cell r="W96">
            <v>386</v>
          </cell>
          <cell r="X96">
            <v>130</v>
          </cell>
          <cell r="Y96">
            <v>6.5</v>
          </cell>
          <cell r="Z96" t="str">
            <v>Level 3</v>
          </cell>
          <cell r="AA96">
            <v>20</v>
          </cell>
          <cell r="AB96">
            <v>580</v>
          </cell>
          <cell r="AC96">
            <v>398</v>
          </cell>
          <cell r="AD96">
            <v>105</v>
          </cell>
          <cell r="AE96">
            <v>5.25</v>
          </cell>
          <cell r="AF96" t="str">
            <v>Level 2</v>
          </cell>
          <cell r="AG96">
            <v>20</v>
          </cell>
          <cell r="AH96">
            <v>576</v>
          </cell>
          <cell r="AI96">
            <v>428</v>
          </cell>
          <cell r="AJ96">
            <v>125</v>
          </cell>
          <cell r="AK96">
            <v>6.25</v>
          </cell>
          <cell r="AL96" t="str">
            <v>Level 3</v>
          </cell>
          <cell r="AM96">
            <v>16</v>
          </cell>
          <cell r="AN96">
            <v>505</v>
          </cell>
          <cell r="AO96">
            <v>344</v>
          </cell>
          <cell r="AP96">
            <v>92</v>
          </cell>
          <cell r="AQ96">
            <v>5.75</v>
          </cell>
          <cell r="AR96" t="str">
            <v>Level 2</v>
          </cell>
          <cell r="AS96">
            <v>22</v>
          </cell>
          <cell r="AT96">
            <v>565</v>
          </cell>
          <cell r="AU96">
            <v>383</v>
          </cell>
          <cell r="AV96">
            <v>138</v>
          </cell>
          <cell r="AW96">
            <v>6.2727272727272725</v>
          </cell>
          <cell r="AX96" t="str">
            <v>Level 3</v>
          </cell>
          <cell r="AY96">
            <v>20</v>
          </cell>
          <cell r="AZ96">
            <v>569</v>
          </cell>
          <cell r="BA96">
            <v>382</v>
          </cell>
          <cell r="BB96">
            <v>90</v>
          </cell>
          <cell r="BC96">
            <v>4.5</v>
          </cell>
          <cell r="BD96" t="str">
            <v>Level 2</v>
          </cell>
          <cell r="BE96">
            <v>24</v>
          </cell>
          <cell r="BF96">
            <v>755</v>
          </cell>
          <cell r="BG96">
            <v>482</v>
          </cell>
          <cell r="BH96">
            <v>125</v>
          </cell>
          <cell r="BI96">
            <v>5.208333333333333</v>
          </cell>
          <cell r="BJ96" t="str">
            <v>Level 2</v>
          </cell>
          <cell r="BK96">
            <v>21</v>
          </cell>
          <cell r="BL96">
            <v>475</v>
          </cell>
          <cell r="BM96">
            <v>327</v>
          </cell>
          <cell r="BN96">
            <v>94</v>
          </cell>
          <cell r="BO96">
            <v>4.4761904761904763</v>
          </cell>
          <cell r="BP96" t="str">
            <v>Level 2</v>
          </cell>
          <cell r="BQ96">
            <v>18</v>
          </cell>
          <cell r="BR96">
            <v>551</v>
          </cell>
          <cell r="BS96">
            <v>356</v>
          </cell>
          <cell r="BT96">
            <v>117</v>
          </cell>
          <cell r="BU96">
            <v>6.5</v>
          </cell>
          <cell r="BV96" t="str">
            <v>Level 3</v>
          </cell>
        </row>
        <row r="97">
          <cell r="A97" t="str">
            <v>A1219</v>
          </cell>
          <cell r="B97" t="str">
            <v>AZIZ ALFISYAHRI</v>
          </cell>
          <cell r="C97">
            <v>20</v>
          </cell>
          <cell r="D97">
            <v>583</v>
          </cell>
          <cell r="E97">
            <v>371</v>
          </cell>
          <cell r="F97">
            <v>112</v>
          </cell>
          <cell r="G97">
            <v>5.6</v>
          </cell>
          <cell r="H97" t="str">
            <v>Level 2</v>
          </cell>
          <cell r="I97">
            <v>20</v>
          </cell>
          <cell r="J97">
            <v>373</v>
          </cell>
          <cell r="K97">
            <v>256</v>
          </cell>
          <cell r="L97">
            <v>106</v>
          </cell>
          <cell r="M97">
            <v>5.3</v>
          </cell>
          <cell r="N97" t="str">
            <v>Level 2</v>
          </cell>
          <cell r="O97">
            <v>20</v>
          </cell>
          <cell r="P97">
            <v>752</v>
          </cell>
          <cell r="Q97">
            <v>468</v>
          </cell>
          <cell r="R97">
            <v>117</v>
          </cell>
          <cell r="S97">
            <v>5.85</v>
          </cell>
          <cell r="T97" t="str">
            <v>Level 2</v>
          </cell>
          <cell r="U97">
            <v>20</v>
          </cell>
          <cell r="V97">
            <v>499</v>
          </cell>
          <cell r="W97">
            <v>325</v>
          </cell>
          <cell r="X97">
            <v>113</v>
          </cell>
          <cell r="Y97">
            <v>5.65</v>
          </cell>
          <cell r="Z97" t="str">
            <v>Level 2</v>
          </cell>
          <cell r="AA97">
            <v>2</v>
          </cell>
          <cell r="AB97">
            <v>45</v>
          </cell>
          <cell r="AC97">
            <v>23</v>
          </cell>
          <cell r="AD97">
            <v>1</v>
          </cell>
          <cell r="AE97">
            <v>0.5</v>
          </cell>
          <cell r="AF97" t="str">
            <v>Level 0</v>
          </cell>
          <cell r="AG97">
            <v>10</v>
          </cell>
          <cell r="AH97">
            <v>237</v>
          </cell>
          <cell r="AI97">
            <v>162</v>
          </cell>
          <cell r="AJ97">
            <v>47</v>
          </cell>
          <cell r="AK97">
            <v>4.7</v>
          </cell>
          <cell r="AL97" t="str">
            <v>Level 2</v>
          </cell>
          <cell r="AM97">
            <v>15</v>
          </cell>
          <cell r="AN97">
            <v>540</v>
          </cell>
          <cell r="AO97">
            <v>381</v>
          </cell>
          <cell r="AP97">
            <v>89</v>
          </cell>
          <cell r="AQ97">
            <v>5.9333333333333336</v>
          </cell>
          <cell r="AR97" t="str">
            <v>Level 2</v>
          </cell>
          <cell r="AS97">
            <v>24</v>
          </cell>
          <cell r="AT97">
            <v>729</v>
          </cell>
          <cell r="AU97">
            <v>483</v>
          </cell>
          <cell r="AV97">
            <v>157</v>
          </cell>
          <cell r="AW97">
            <v>6.541666666666667</v>
          </cell>
          <cell r="AX97" t="str">
            <v>Level 3</v>
          </cell>
          <cell r="AY97">
            <v>20</v>
          </cell>
          <cell r="AZ97">
            <v>643</v>
          </cell>
          <cell r="BA97">
            <v>440</v>
          </cell>
          <cell r="BB97">
            <v>133</v>
          </cell>
          <cell r="BC97">
            <v>6.65</v>
          </cell>
          <cell r="BD97" t="str">
            <v>Level 3</v>
          </cell>
          <cell r="BE97">
            <v>24</v>
          </cell>
          <cell r="BF97">
            <v>770</v>
          </cell>
          <cell r="BG97">
            <v>519</v>
          </cell>
          <cell r="BH97">
            <v>145</v>
          </cell>
          <cell r="BI97">
            <v>6.041666666666667</v>
          </cell>
          <cell r="BJ97" t="str">
            <v>Level 3</v>
          </cell>
          <cell r="BK97">
            <v>22</v>
          </cell>
          <cell r="BL97">
            <v>554</v>
          </cell>
          <cell r="BM97">
            <v>357</v>
          </cell>
          <cell r="BN97">
            <v>87</v>
          </cell>
          <cell r="BO97">
            <v>3.9545454545454546</v>
          </cell>
          <cell r="BP97" t="str">
            <v>Level 2</v>
          </cell>
          <cell r="BQ97">
            <v>20</v>
          </cell>
          <cell r="BR97">
            <v>476</v>
          </cell>
          <cell r="BS97">
            <v>337</v>
          </cell>
          <cell r="BT97">
            <v>113</v>
          </cell>
          <cell r="BU97">
            <v>5.65</v>
          </cell>
          <cell r="BV97" t="str">
            <v>Level 2</v>
          </cell>
        </row>
        <row r="98">
          <cell r="A98" t="str">
            <v>A1259</v>
          </cell>
          <cell r="B98" t="str">
            <v>TITIK</v>
          </cell>
          <cell r="C98">
            <v>1</v>
          </cell>
          <cell r="D98">
            <v>13</v>
          </cell>
          <cell r="E98">
            <v>5</v>
          </cell>
          <cell r="F98">
            <v>0</v>
          </cell>
          <cell r="G98">
            <v>0</v>
          </cell>
          <cell r="H98" t="str">
            <v>Level 0</v>
          </cell>
          <cell r="I98" t="str">
            <v>-</v>
          </cell>
          <cell r="J98">
            <v>0</v>
          </cell>
          <cell r="K98" t="str">
            <v>-</v>
          </cell>
          <cell r="L98">
            <v>2</v>
          </cell>
          <cell r="M98" t="str">
            <v/>
          </cell>
          <cell r="N98" t="str">
            <v>Level 0</v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  <cell r="T98" t="str">
            <v/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  <cell r="AN98" t="str">
            <v/>
          </cell>
          <cell r="AO98" t="str">
            <v/>
          </cell>
          <cell r="AP98" t="str">
            <v/>
          </cell>
          <cell r="AQ98" t="str">
            <v/>
          </cell>
          <cell r="AR98" t="str">
            <v/>
          </cell>
          <cell r="AS98" t="str">
            <v/>
          </cell>
          <cell r="AT98" t="str">
            <v/>
          </cell>
          <cell r="AU98" t="str">
            <v/>
          </cell>
          <cell r="AV98" t="str">
            <v/>
          </cell>
          <cell r="AW98" t="str">
            <v/>
          </cell>
          <cell r="AX98" t="str">
            <v/>
          </cell>
          <cell r="AY98" t="str">
            <v/>
          </cell>
          <cell r="AZ98" t="str">
            <v/>
          </cell>
          <cell r="BA98" t="str">
            <v/>
          </cell>
          <cell r="BB98" t="str">
            <v/>
          </cell>
          <cell r="BC98" t="str">
            <v/>
          </cell>
          <cell r="BD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I98" t="str">
            <v/>
          </cell>
          <cell r="BJ98" t="str">
            <v/>
          </cell>
          <cell r="BK98" t="str">
            <v/>
          </cell>
          <cell r="BL98" t="str">
            <v/>
          </cell>
          <cell r="BM98" t="str">
            <v/>
          </cell>
          <cell r="BN98" t="str">
            <v/>
          </cell>
          <cell r="BO98" t="str">
            <v/>
          </cell>
          <cell r="BP98" t="str">
            <v/>
          </cell>
          <cell r="BQ98" t="str">
            <v/>
          </cell>
          <cell r="BR98" t="str">
            <v/>
          </cell>
          <cell r="BS98" t="str">
            <v/>
          </cell>
          <cell r="BT98" t="str">
            <v/>
          </cell>
          <cell r="BU98" t="str">
            <v/>
          </cell>
          <cell r="BV98" t="str">
            <v/>
          </cell>
        </row>
        <row r="99">
          <cell r="A99" t="str">
            <v>A1276</v>
          </cell>
          <cell r="B99" t="str">
            <v>SINDI ARLINDA DEWI</v>
          </cell>
          <cell r="C99">
            <v>21</v>
          </cell>
          <cell r="D99">
            <v>456</v>
          </cell>
          <cell r="E99">
            <v>304</v>
          </cell>
          <cell r="F99">
            <v>76</v>
          </cell>
          <cell r="G99">
            <v>3.6190476190476191</v>
          </cell>
          <cell r="H99" t="str">
            <v>Level 2</v>
          </cell>
          <cell r="I99">
            <v>26</v>
          </cell>
          <cell r="J99">
            <v>499</v>
          </cell>
          <cell r="K99">
            <v>363</v>
          </cell>
          <cell r="L99">
            <v>124</v>
          </cell>
          <cell r="M99">
            <v>4.7692307692307692</v>
          </cell>
          <cell r="N99" t="str">
            <v>Level 2</v>
          </cell>
          <cell r="O99">
            <v>18</v>
          </cell>
          <cell r="P99">
            <v>440</v>
          </cell>
          <cell r="Q99">
            <v>291</v>
          </cell>
          <cell r="R99">
            <v>73</v>
          </cell>
          <cell r="S99">
            <v>4.0555555555555554</v>
          </cell>
          <cell r="T99" t="str">
            <v>Level 2</v>
          </cell>
          <cell r="U99">
            <v>21</v>
          </cell>
          <cell r="V99">
            <v>495</v>
          </cell>
          <cell r="W99">
            <v>332</v>
          </cell>
          <cell r="X99">
            <v>118</v>
          </cell>
          <cell r="Y99">
            <v>5.6190476190476186</v>
          </cell>
          <cell r="Z99" t="str">
            <v>Level 2</v>
          </cell>
          <cell r="AA99">
            <v>22</v>
          </cell>
          <cell r="AB99">
            <v>460</v>
          </cell>
          <cell r="AC99">
            <v>327</v>
          </cell>
          <cell r="AD99">
            <v>96</v>
          </cell>
          <cell r="AE99">
            <v>4.3636363636363633</v>
          </cell>
          <cell r="AF99" t="str">
            <v>Level 2</v>
          </cell>
          <cell r="AG99">
            <v>20</v>
          </cell>
          <cell r="AH99">
            <v>523</v>
          </cell>
          <cell r="AI99">
            <v>359</v>
          </cell>
          <cell r="AJ99">
            <v>112</v>
          </cell>
          <cell r="AK99">
            <v>5.6</v>
          </cell>
          <cell r="AL99" t="str">
            <v>Level 2</v>
          </cell>
          <cell r="AM99">
            <v>15</v>
          </cell>
          <cell r="AN99">
            <v>313</v>
          </cell>
          <cell r="AO99">
            <v>241</v>
          </cell>
          <cell r="AP99">
            <v>53</v>
          </cell>
          <cell r="AQ99">
            <v>3.5333333333333332</v>
          </cell>
          <cell r="AR99" t="str">
            <v>Level 2</v>
          </cell>
          <cell r="AS99">
            <v>23</v>
          </cell>
          <cell r="AT99">
            <v>574</v>
          </cell>
          <cell r="AU99">
            <v>415</v>
          </cell>
          <cell r="AV99">
            <v>131</v>
          </cell>
          <cell r="AW99">
            <v>5.6956521739130439</v>
          </cell>
          <cell r="AX99" t="str">
            <v>Level 2</v>
          </cell>
          <cell r="AY99">
            <v>20</v>
          </cell>
          <cell r="AZ99">
            <v>575</v>
          </cell>
          <cell r="BA99">
            <v>401</v>
          </cell>
          <cell r="BB99">
            <v>70</v>
          </cell>
          <cell r="BC99">
            <v>3.5</v>
          </cell>
          <cell r="BD99" t="str">
            <v>Level 2</v>
          </cell>
          <cell r="BE99">
            <v>24</v>
          </cell>
          <cell r="BF99">
            <v>621</v>
          </cell>
          <cell r="BG99">
            <v>484</v>
          </cell>
          <cell r="BH99">
            <v>131</v>
          </cell>
          <cell r="BI99">
            <v>5.458333333333333</v>
          </cell>
          <cell r="BJ99" t="str">
            <v>Level 2</v>
          </cell>
          <cell r="BK99">
            <v>21</v>
          </cell>
          <cell r="BL99">
            <v>418</v>
          </cell>
          <cell r="BM99">
            <v>321</v>
          </cell>
          <cell r="BN99">
            <v>71</v>
          </cell>
          <cell r="BO99">
            <v>3.3809523809523809</v>
          </cell>
          <cell r="BP99" t="str">
            <v>Level 2</v>
          </cell>
          <cell r="BQ99">
            <v>20</v>
          </cell>
          <cell r="BR99">
            <v>362</v>
          </cell>
          <cell r="BS99">
            <v>264</v>
          </cell>
          <cell r="BT99">
            <v>77</v>
          </cell>
          <cell r="BU99">
            <v>3.85</v>
          </cell>
          <cell r="BV99" t="str">
            <v>Level 2</v>
          </cell>
        </row>
        <row r="100">
          <cell r="A100" t="str">
            <v>A1277</v>
          </cell>
          <cell r="B100" t="str">
            <v>ARDIANA ZAHRA YULITA</v>
          </cell>
          <cell r="C100">
            <v>5</v>
          </cell>
          <cell r="D100">
            <v>127</v>
          </cell>
          <cell r="E100">
            <v>90</v>
          </cell>
          <cell r="F100">
            <v>25</v>
          </cell>
          <cell r="G100">
            <v>5</v>
          </cell>
          <cell r="H100" t="str">
            <v>Level 2</v>
          </cell>
          <cell r="I100">
            <v>18</v>
          </cell>
          <cell r="J100">
            <v>459</v>
          </cell>
          <cell r="K100">
            <v>315</v>
          </cell>
          <cell r="L100">
            <v>87</v>
          </cell>
          <cell r="M100">
            <v>4.833333333333333</v>
          </cell>
          <cell r="N100" t="str">
            <v>Level 2</v>
          </cell>
          <cell r="O100">
            <v>17</v>
          </cell>
          <cell r="P100">
            <v>452</v>
          </cell>
          <cell r="Q100">
            <v>290</v>
          </cell>
          <cell r="R100">
            <v>77</v>
          </cell>
          <cell r="S100">
            <v>4.5294117647058822</v>
          </cell>
          <cell r="T100" t="str">
            <v>Level 2</v>
          </cell>
          <cell r="U100">
            <v>4</v>
          </cell>
          <cell r="V100">
            <v>113</v>
          </cell>
          <cell r="W100">
            <v>88</v>
          </cell>
          <cell r="X100">
            <v>19</v>
          </cell>
          <cell r="Y100">
            <v>4.75</v>
          </cell>
          <cell r="Z100" t="str">
            <v>Level 2</v>
          </cell>
          <cell r="AA100">
            <v>8</v>
          </cell>
          <cell r="AB100">
            <v>142</v>
          </cell>
          <cell r="AC100">
            <v>100</v>
          </cell>
          <cell r="AD100">
            <v>20</v>
          </cell>
          <cell r="AE100">
            <v>2.5</v>
          </cell>
          <cell r="AF100" t="str">
            <v>Level 2</v>
          </cell>
          <cell r="AG100">
            <v>2</v>
          </cell>
          <cell r="AH100">
            <v>48</v>
          </cell>
          <cell r="AI100">
            <v>36</v>
          </cell>
          <cell r="AJ100">
            <v>11</v>
          </cell>
          <cell r="AK100">
            <v>5.5</v>
          </cell>
          <cell r="AL100" t="str">
            <v>Level 2</v>
          </cell>
          <cell r="AM100">
            <v>6</v>
          </cell>
          <cell r="AN100">
            <v>276</v>
          </cell>
          <cell r="AO100">
            <v>176</v>
          </cell>
          <cell r="AP100">
            <v>35</v>
          </cell>
          <cell r="AQ100">
            <v>5.833333333333333</v>
          </cell>
          <cell r="AR100" t="str">
            <v>Level 2</v>
          </cell>
          <cell r="AS100">
            <v>3</v>
          </cell>
          <cell r="AT100">
            <v>50</v>
          </cell>
          <cell r="AU100">
            <v>33</v>
          </cell>
          <cell r="AV100">
            <v>11</v>
          </cell>
          <cell r="AW100">
            <v>3.6666666666666665</v>
          </cell>
          <cell r="AX100" t="str">
            <v>Level 2</v>
          </cell>
          <cell r="AY100">
            <v>6</v>
          </cell>
          <cell r="AZ100">
            <v>173</v>
          </cell>
          <cell r="BA100">
            <v>122</v>
          </cell>
          <cell r="BB100">
            <v>21</v>
          </cell>
          <cell r="BC100">
            <v>3.5</v>
          </cell>
          <cell r="BD100" t="str">
            <v>Level 2</v>
          </cell>
          <cell r="BE100">
            <v>7</v>
          </cell>
          <cell r="BF100">
            <v>163</v>
          </cell>
          <cell r="BG100">
            <v>107</v>
          </cell>
          <cell r="BH100">
            <v>21</v>
          </cell>
          <cell r="BI100">
            <v>3</v>
          </cell>
          <cell r="BJ100" t="str">
            <v>Level 2</v>
          </cell>
          <cell r="BK100">
            <v>3</v>
          </cell>
          <cell r="BL100">
            <v>54</v>
          </cell>
          <cell r="BM100">
            <v>34</v>
          </cell>
          <cell r="BN100">
            <v>10</v>
          </cell>
          <cell r="BO100">
            <v>3.3333333333333335</v>
          </cell>
          <cell r="BP100" t="str">
            <v>Level 2</v>
          </cell>
          <cell r="BQ100">
            <v>1</v>
          </cell>
          <cell r="BR100">
            <v>6</v>
          </cell>
          <cell r="BS100">
            <v>3</v>
          </cell>
          <cell r="BT100">
            <v>0</v>
          </cell>
          <cell r="BU100">
            <v>0</v>
          </cell>
          <cell r="BV100" t="str">
            <v>Level 0</v>
          </cell>
        </row>
        <row r="101">
          <cell r="A101" t="str">
            <v>A1280</v>
          </cell>
          <cell r="B101" t="str">
            <v>PASKHA APRILIANINGSIH APRILIANINGSIH</v>
          </cell>
          <cell r="C101">
            <v>21</v>
          </cell>
          <cell r="D101">
            <v>464</v>
          </cell>
          <cell r="E101">
            <v>313</v>
          </cell>
          <cell r="F101">
            <v>83</v>
          </cell>
          <cell r="G101">
            <v>3.9523809523809526</v>
          </cell>
          <cell r="H101" t="str">
            <v>Level 2</v>
          </cell>
          <cell r="I101">
            <v>26</v>
          </cell>
          <cell r="J101">
            <v>551</v>
          </cell>
          <cell r="K101">
            <v>344</v>
          </cell>
          <cell r="L101">
            <v>105</v>
          </cell>
          <cell r="M101">
            <v>4.0384615384615383</v>
          </cell>
          <cell r="N101" t="str">
            <v>Level 2</v>
          </cell>
          <cell r="O101">
            <v>18</v>
          </cell>
          <cell r="P101">
            <v>505</v>
          </cell>
          <cell r="Q101">
            <v>333</v>
          </cell>
          <cell r="R101">
            <v>97</v>
          </cell>
          <cell r="S101">
            <v>5.3888888888888893</v>
          </cell>
          <cell r="T101" t="str">
            <v>Level 2</v>
          </cell>
          <cell r="U101">
            <v>22</v>
          </cell>
          <cell r="V101">
            <v>662</v>
          </cell>
          <cell r="W101">
            <v>425</v>
          </cell>
          <cell r="X101">
            <v>128</v>
          </cell>
          <cell r="Y101">
            <v>5.8181818181818183</v>
          </cell>
          <cell r="Z101" t="str">
            <v>Level 2</v>
          </cell>
          <cell r="AA101">
            <v>21</v>
          </cell>
          <cell r="AB101">
            <v>634</v>
          </cell>
          <cell r="AC101">
            <v>409</v>
          </cell>
          <cell r="AD101">
            <v>127</v>
          </cell>
          <cell r="AE101">
            <v>6.0476190476190474</v>
          </cell>
          <cell r="AF101" t="str">
            <v>Level 3</v>
          </cell>
          <cell r="AG101">
            <v>21</v>
          </cell>
          <cell r="AH101">
            <v>676</v>
          </cell>
          <cell r="AI101">
            <v>435</v>
          </cell>
          <cell r="AJ101">
            <v>134</v>
          </cell>
          <cell r="AK101">
            <v>6.3809523809523814</v>
          </cell>
          <cell r="AL101" t="str">
            <v>Level 3</v>
          </cell>
          <cell r="AM101">
            <v>15</v>
          </cell>
          <cell r="AN101">
            <v>608</v>
          </cell>
          <cell r="AO101">
            <v>365</v>
          </cell>
          <cell r="AP101">
            <v>90</v>
          </cell>
          <cell r="AQ101">
            <v>6</v>
          </cell>
          <cell r="AR101" t="str">
            <v>Level 3</v>
          </cell>
          <cell r="AS101">
            <v>23</v>
          </cell>
          <cell r="AT101">
            <v>666</v>
          </cell>
          <cell r="AU101">
            <v>425</v>
          </cell>
          <cell r="AV101">
            <v>141</v>
          </cell>
          <cell r="AW101">
            <v>6.1304347826086953</v>
          </cell>
          <cell r="AX101" t="str">
            <v>Level 3</v>
          </cell>
          <cell r="AY101">
            <v>20</v>
          </cell>
          <cell r="AZ101">
            <v>693</v>
          </cell>
          <cell r="BA101">
            <v>427</v>
          </cell>
          <cell r="BB101">
            <v>124</v>
          </cell>
          <cell r="BC101">
            <v>6.2</v>
          </cell>
          <cell r="BD101" t="str">
            <v>Level 3</v>
          </cell>
          <cell r="BE101">
            <v>23</v>
          </cell>
          <cell r="BF101">
            <v>722</v>
          </cell>
          <cell r="BG101">
            <v>471</v>
          </cell>
          <cell r="BH101">
            <v>141</v>
          </cell>
          <cell r="BI101">
            <v>6.1304347826086953</v>
          </cell>
          <cell r="BJ101" t="str">
            <v>Level 3</v>
          </cell>
          <cell r="BK101">
            <v>21</v>
          </cell>
          <cell r="BL101">
            <v>605</v>
          </cell>
          <cell r="BM101">
            <v>384</v>
          </cell>
          <cell r="BN101">
            <v>95</v>
          </cell>
          <cell r="BO101">
            <v>4.5238095238095237</v>
          </cell>
          <cell r="BP101" t="str">
            <v>Level 2</v>
          </cell>
          <cell r="BQ101">
            <v>20</v>
          </cell>
          <cell r="BR101">
            <v>572</v>
          </cell>
          <cell r="BS101">
            <v>381</v>
          </cell>
          <cell r="BT101">
            <v>109</v>
          </cell>
          <cell r="BU101">
            <v>5.45</v>
          </cell>
          <cell r="BV101" t="str">
            <v>Level 2</v>
          </cell>
        </row>
        <row r="102">
          <cell r="A102" t="str">
            <v>A1281</v>
          </cell>
          <cell r="B102" t="str">
            <v>Benedicta Marisa</v>
          </cell>
          <cell r="C102">
            <v>0</v>
          </cell>
          <cell r="D102">
            <v>0</v>
          </cell>
          <cell r="E102">
            <v>0</v>
          </cell>
          <cell r="F102">
            <v>4</v>
          </cell>
          <cell r="G102" t="str">
            <v/>
          </cell>
          <cell r="H102" t="str">
            <v>Level 0</v>
          </cell>
          <cell r="I102">
            <v>14</v>
          </cell>
          <cell r="J102">
            <v>302</v>
          </cell>
          <cell r="K102">
            <v>200</v>
          </cell>
          <cell r="L102">
            <v>60</v>
          </cell>
          <cell r="M102">
            <v>4.2857142857142856</v>
          </cell>
          <cell r="N102" t="str">
            <v>Level 2</v>
          </cell>
          <cell r="O102">
            <v>15</v>
          </cell>
          <cell r="P102">
            <v>408</v>
          </cell>
          <cell r="Q102">
            <v>255</v>
          </cell>
          <cell r="R102">
            <v>61</v>
          </cell>
          <cell r="S102">
            <v>4.0666666666666664</v>
          </cell>
          <cell r="T102" t="str">
            <v>Level 2</v>
          </cell>
          <cell r="U102">
            <v>1</v>
          </cell>
          <cell r="V102">
            <v>39</v>
          </cell>
          <cell r="W102">
            <v>26</v>
          </cell>
          <cell r="X102">
            <v>12</v>
          </cell>
          <cell r="Y102">
            <v>12</v>
          </cell>
          <cell r="Z102" t="str">
            <v>Level 4</v>
          </cell>
          <cell r="AA102">
            <v>15</v>
          </cell>
          <cell r="AB102">
            <v>353</v>
          </cell>
          <cell r="AC102">
            <v>253</v>
          </cell>
          <cell r="AD102">
            <v>70</v>
          </cell>
          <cell r="AE102">
            <v>4.666666666666667</v>
          </cell>
          <cell r="AF102" t="str">
            <v>Level 2</v>
          </cell>
          <cell r="AG102">
            <v>10</v>
          </cell>
          <cell r="AH102">
            <v>176</v>
          </cell>
          <cell r="AI102">
            <v>111</v>
          </cell>
          <cell r="AJ102">
            <v>39</v>
          </cell>
          <cell r="AK102">
            <v>3.9</v>
          </cell>
          <cell r="AL102" t="str">
            <v>Level 2</v>
          </cell>
          <cell r="AM102">
            <v>6</v>
          </cell>
          <cell r="AN102">
            <v>61</v>
          </cell>
          <cell r="AO102">
            <v>50</v>
          </cell>
          <cell r="AP102">
            <v>11</v>
          </cell>
          <cell r="AQ102">
            <v>1.8333333333333333</v>
          </cell>
          <cell r="AR102" t="str">
            <v>Level 1</v>
          </cell>
          <cell r="AS102">
            <v>2</v>
          </cell>
          <cell r="AT102">
            <v>25</v>
          </cell>
          <cell r="AU102">
            <v>18</v>
          </cell>
          <cell r="AV102">
            <v>7</v>
          </cell>
          <cell r="AW102">
            <v>3.5</v>
          </cell>
          <cell r="AX102" t="str">
            <v>Level 2</v>
          </cell>
          <cell r="AY102">
            <v>16</v>
          </cell>
          <cell r="AZ102">
            <v>304</v>
          </cell>
          <cell r="BA102">
            <v>239</v>
          </cell>
          <cell r="BB102">
            <v>54</v>
          </cell>
          <cell r="BC102">
            <v>3.375</v>
          </cell>
          <cell r="BD102" t="str">
            <v>Level 2</v>
          </cell>
          <cell r="BE102">
            <v>17</v>
          </cell>
          <cell r="BF102">
            <v>353</v>
          </cell>
          <cell r="BG102">
            <v>258</v>
          </cell>
          <cell r="BH102">
            <v>71</v>
          </cell>
          <cell r="BI102">
            <v>4.1764705882352944</v>
          </cell>
          <cell r="BJ102" t="str">
            <v>Level 2</v>
          </cell>
          <cell r="BK102">
            <v>15</v>
          </cell>
          <cell r="BL102">
            <v>233</v>
          </cell>
          <cell r="BM102">
            <v>179</v>
          </cell>
          <cell r="BN102">
            <v>35</v>
          </cell>
          <cell r="BO102">
            <v>2.3333333333333335</v>
          </cell>
          <cell r="BP102" t="str">
            <v>Level 2</v>
          </cell>
          <cell r="BQ102">
            <v>0</v>
          </cell>
          <cell r="BR102">
            <v>0</v>
          </cell>
          <cell r="BS102">
            <v>0</v>
          </cell>
          <cell r="BT102">
            <v>2</v>
          </cell>
          <cell r="BU102" t="str">
            <v/>
          </cell>
          <cell r="BV102" t="str">
            <v/>
          </cell>
        </row>
        <row r="103">
          <cell r="A103" t="str">
            <v>A1287</v>
          </cell>
          <cell r="B103" t="str">
            <v>YOLENTA WENING</v>
          </cell>
          <cell r="C103">
            <v>21</v>
          </cell>
          <cell r="D103">
            <v>603</v>
          </cell>
          <cell r="E103">
            <v>460</v>
          </cell>
          <cell r="F103">
            <v>110</v>
          </cell>
          <cell r="G103">
            <v>5.2380952380952381</v>
          </cell>
          <cell r="H103" t="str">
            <v>Level 2</v>
          </cell>
          <cell r="I103">
            <v>24</v>
          </cell>
          <cell r="J103">
            <v>592</v>
          </cell>
          <cell r="K103">
            <v>488</v>
          </cell>
          <cell r="L103">
            <v>143</v>
          </cell>
          <cell r="M103">
            <v>5.958333333333333</v>
          </cell>
          <cell r="N103" t="str">
            <v>Level 2</v>
          </cell>
          <cell r="O103">
            <v>19</v>
          </cell>
          <cell r="P103">
            <v>599</v>
          </cell>
          <cell r="Q103">
            <v>479</v>
          </cell>
          <cell r="R103">
            <v>98</v>
          </cell>
          <cell r="S103">
            <v>5.1578947368421053</v>
          </cell>
          <cell r="T103" t="str">
            <v>Level 2</v>
          </cell>
          <cell r="U103">
            <v>21</v>
          </cell>
          <cell r="V103">
            <v>639</v>
          </cell>
          <cell r="W103">
            <v>512</v>
          </cell>
          <cell r="X103">
            <v>129</v>
          </cell>
          <cell r="Y103">
            <v>6.1428571428571432</v>
          </cell>
          <cell r="Z103" t="str">
            <v>Level 3</v>
          </cell>
          <cell r="AA103" t="str">
            <v/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 t="str">
            <v/>
          </cell>
          <cell r="AH103" t="str">
            <v/>
          </cell>
          <cell r="AI103" t="str">
            <v/>
          </cell>
          <cell r="AJ103" t="str">
            <v/>
          </cell>
          <cell r="AK103" t="str">
            <v/>
          </cell>
          <cell r="AL103" t="str">
            <v/>
          </cell>
          <cell r="AM103" t="str">
            <v/>
          </cell>
          <cell r="AN103" t="str">
            <v/>
          </cell>
          <cell r="AO103" t="str">
            <v/>
          </cell>
          <cell r="AP103" t="str">
            <v/>
          </cell>
          <cell r="AQ103" t="str">
            <v/>
          </cell>
          <cell r="AR103" t="str">
            <v/>
          </cell>
          <cell r="AS103" t="str">
            <v/>
          </cell>
          <cell r="AT103" t="str">
            <v/>
          </cell>
          <cell r="AU103" t="str">
            <v/>
          </cell>
          <cell r="AV103" t="str">
            <v/>
          </cell>
          <cell r="AW103" t="str">
            <v/>
          </cell>
          <cell r="AX103" t="str">
            <v/>
          </cell>
          <cell r="AY103" t="str">
            <v/>
          </cell>
          <cell r="AZ103" t="str">
            <v/>
          </cell>
          <cell r="BA103" t="str">
            <v/>
          </cell>
          <cell r="BB103" t="str">
            <v/>
          </cell>
          <cell r="BC103" t="str">
            <v/>
          </cell>
          <cell r="BD103" t="str">
            <v/>
          </cell>
          <cell r="BE103" t="str">
            <v/>
          </cell>
          <cell r="BF103" t="str">
            <v/>
          </cell>
          <cell r="BG103" t="str">
            <v/>
          </cell>
          <cell r="BH103" t="str">
            <v/>
          </cell>
          <cell r="BI103" t="str">
            <v/>
          </cell>
          <cell r="BJ103" t="str">
            <v/>
          </cell>
          <cell r="BK103" t="str">
            <v/>
          </cell>
          <cell r="BL103" t="str">
            <v/>
          </cell>
          <cell r="BM103" t="str">
            <v/>
          </cell>
          <cell r="BN103" t="str">
            <v/>
          </cell>
          <cell r="BO103" t="str">
            <v/>
          </cell>
          <cell r="BP103" t="str">
            <v/>
          </cell>
          <cell r="BQ103" t="str">
            <v/>
          </cell>
          <cell r="BR103" t="str">
            <v/>
          </cell>
          <cell r="BS103" t="str">
            <v/>
          </cell>
          <cell r="BT103" t="str">
            <v/>
          </cell>
          <cell r="BU103" t="str">
            <v/>
          </cell>
          <cell r="BV103" t="str">
            <v/>
          </cell>
        </row>
        <row r="104">
          <cell r="A104" t="str">
            <v>A1324</v>
          </cell>
          <cell r="B104" t="str">
            <v>MUHAMMAD AULIA KHATAMI</v>
          </cell>
          <cell r="C104">
            <v>5</v>
          </cell>
          <cell r="D104">
            <v>100</v>
          </cell>
          <cell r="E104">
            <v>63</v>
          </cell>
          <cell r="F104">
            <v>20</v>
          </cell>
          <cell r="G104">
            <v>4</v>
          </cell>
          <cell r="H104" t="str">
            <v>Level 2</v>
          </cell>
          <cell r="I104">
            <v>8</v>
          </cell>
          <cell r="J104">
            <v>167</v>
          </cell>
          <cell r="K104">
            <v>94</v>
          </cell>
          <cell r="L104">
            <v>29</v>
          </cell>
          <cell r="M104">
            <v>3.625</v>
          </cell>
          <cell r="N104" t="str">
            <v>Level 2</v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  <cell r="AA104" t="str">
            <v/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  <cell r="AG104" t="str">
            <v/>
          </cell>
          <cell r="AH104" t="str">
            <v/>
          </cell>
          <cell r="AI104" t="str">
            <v/>
          </cell>
          <cell r="AJ104" t="str">
            <v/>
          </cell>
          <cell r="AK104" t="str">
            <v/>
          </cell>
          <cell r="AL104" t="str">
            <v/>
          </cell>
          <cell r="AM104" t="str">
            <v/>
          </cell>
          <cell r="AN104" t="str">
            <v/>
          </cell>
          <cell r="AO104" t="str">
            <v/>
          </cell>
          <cell r="AP104" t="str">
            <v/>
          </cell>
          <cell r="AQ104" t="str">
            <v/>
          </cell>
          <cell r="AR104" t="str">
            <v/>
          </cell>
          <cell r="AS104" t="str">
            <v/>
          </cell>
          <cell r="AT104" t="str">
            <v/>
          </cell>
          <cell r="AU104" t="str">
            <v/>
          </cell>
          <cell r="AV104" t="str">
            <v/>
          </cell>
          <cell r="AW104" t="str">
            <v/>
          </cell>
          <cell r="AX104" t="str">
            <v/>
          </cell>
          <cell r="AY104" t="str">
            <v/>
          </cell>
          <cell r="AZ104" t="str">
            <v/>
          </cell>
          <cell r="BA104" t="str">
            <v/>
          </cell>
          <cell r="BB104" t="str">
            <v/>
          </cell>
          <cell r="BC104" t="str">
            <v/>
          </cell>
          <cell r="BD104" t="str">
            <v/>
          </cell>
          <cell r="BE104" t="str">
            <v/>
          </cell>
          <cell r="BF104" t="str">
            <v/>
          </cell>
          <cell r="BG104" t="str">
            <v/>
          </cell>
          <cell r="BH104" t="str">
            <v/>
          </cell>
          <cell r="BI104" t="str">
            <v/>
          </cell>
          <cell r="BJ104" t="str">
            <v/>
          </cell>
          <cell r="BK104" t="str">
            <v/>
          </cell>
          <cell r="BL104" t="str">
            <v/>
          </cell>
          <cell r="BM104" t="str">
            <v/>
          </cell>
          <cell r="BN104" t="str">
            <v/>
          </cell>
          <cell r="BO104" t="str">
            <v/>
          </cell>
          <cell r="BP104" t="str">
            <v/>
          </cell>
          <cell r="BQ104" t="str">
            <v/>
          </cell>
          <cell r="BR104" t="str">
            <v/>
          </cell>
          <cell r="BS104" t="str">
            <v/>
          </cell>
          <cell r="BT104" t="str">
            <v/>
          </cell>
          <cell r="BU104" t="str">
            <v/>
          </cell>
          <cell r="BV104" t="str">
            <v/>
          </cell>
        </row>
        <row r="105">
          <cell r="A105" t="str">
            <v>A1329</v>
          </cell>
          <cell r="B105" t="str">
            <v>NABILA HASNA</v>
          </cell>
          <cell r="C105">
            <v>21</v>
          </cell>
          <cell r="D105">
            <v>684</v>
          </cell>
          <cell r="E105">
            <v>489</v>
          </cell>
          <cell r="F105">
            <v>120</v>
          </cell>
          <cell r="G105">
            <v>5.7142857142857144</v>
          </cell>
          <cell r="H105" t="str">
            <v>Level 2</v>
          </cell>
          <cell r="I105">
            <v>25</v>
          </cell>
          <cell r="J105">
            <v>821</v>
          </cell>
          <cell r="K105">
            <v>531</v>
          </cell>
          <cell r="L105">
            <v>174</v>
          </cell>
          <cell r="M105">
            <v>6.96</v>
          </cell>
          <cell r="N105" t="str">
            <v>Level 3</v>
          </cell>
          <cell r="O105">
            <v>18</v>
          </cell>
          <cell r="P105">
            <v>534</v>
          </cell>
          <cell r="Q105">
            <v>366</v>
          </cell>
          <cell r="R105">
            <v>97</v>
          </cell>
          <cell r="S105">
            <v>5.3888888888888893</v>
          </cell>
          <cell r="T105" t="str">
            <v>Level 2</v>
          </cell>
          <cell r="U105">
            <v>21</v>
          </cell>
          <cell r="V105">
            <v>655</v>
          </cell>
          <cell r="W105">
            <v>465</v>
          </cell>
          <cell r="X105">
            <v>126</v>
          </cell>
          <cell r="Y105">
            <v>6</v>
          </cell>
          <cell r="Z105" t="str">
            <v>Level 3</v>
          </cell>
          <cell r="AA105">
            <v>21</v>
          </cell>
          <cell r="AB105">
            <v>736</v>
          </cell>
          <cell r="AC105">
            <v>512</v>
          </cell>
          <cell r="AD105">
            <v>132</v>
          </cell>
          <cell r="AE105">
            <v>6.2857142857142856</v>
          </cell>
          <cell r="AF105" t="str">
            <v>Level 3</v>
          </cell>
          <cell r="AG105">
            <v>21</v>
          </cell>
          <cell r="AH105">
            <v>734</v>
          </cell>
          <cell r="AI105">
            <v>498</v>
          </cell>
          <cell r="AJ105">
            <v>156</v>
          </cell>
          <cell r="AK105">
            <v>7.4285714285714288</v>
          </cell>
          <cell r="AL105" t="str">
            <v>Level 3</v>
          </cell>
          <cell r="AM105">
            <v>15</v>
          </cell>
          <cell r="AN105">
            <v>598</v>
          </cell>
          <cell r="AO105">
            <v>382</v>
          </cell>
          <cell r="AP105">
            <v>104</v>
          </cell>
          <cell r="AQ105">
            <v>6.9333333333333336</v>
          </cell>
          <cell r="AR105" t="str">
            <v>Level 3</v>
          </cell>
          <cell r="AS105">
            <v>23</v>
          </cell>
          <cell r="AT105">
            <v>768</v>
          </cell>
          <cell r="AU105">
            <v>520</v>
          </cell>
          <cell r="AV105">
            <v>154</v>
          </cell>
          <cell r="AW105">
            <v>6.6956521739130439</v>
          </cell>
          <cell r="AX105" t="str">
            <v>Level 3</v>
          </cell>
          <cell r="AY105">
            <v>18</v>
          </cell>
          <cell r="AZ105">
            <v>581</v>
          </cell>
          <cell r="BA105">
            <v>357</v>
          </cell>
          <cell r="BB105">
            <v>98</v>
          </cell>
          <cell r="BC105">
            <v>5.4444444444444446</v>
          </cell>
          <cell r="BD105" t="str">
            <v>Level 2</v>
          </cell>
          <cell r="BE105">
            <v>22</v>
          </cell>
          <cell r="BF105">
            <v>734</v>
          </cell>
          <cell r="BG105">
            <v>483</v>
          </cell>
          <cell r="BH105">
            <v>139</v>
          </cell>
          <cell r="BI105">
            <v>6.3181818181818183</v>
          </cell>
          <cell r="BJ105" t="str">
            <v>Level 3</v>
          </cell>
          <cell r="BK105">
            <v>20</v>
          </cell>
          <cell r="BL105">
            <v>588</v>
          </cell>
          <cell r="BM105">
            <v>375</v>
          </cell>
          <cell r="BN105">
            <v>110</v>
          </cell>
          <cell r="BO105">
            <v>5.5</v>
          </cell>
          <cell r="BP105" t="str">
            <v>Level 2</v>
          </cell>
          <cell r="BQ105">
            <v>18</v>
          </cell>
          <cell r="BR105">
            <v>559</v>
          </cell>
          <cell r="BS105">
            <v>336</v>
          </cell>
          <cell r="BT105">
            <v>125</v>
          </cell>
          <cell r="BU105">
            <v>6.9444444444444446</v>
          </cell>
          <cell r="BV105" t="str">
            <v>Level 3</v>
          </cell>
        </row>
        <row r="106">
          <cell r="A106" t="str">
            <v>A1334</v>
          </cell>
          <cell r="B106" t="str">
            <v>DESLITA SITOHANG</v>
          </cell>
          <cell r="C106">
            <v>20</v>
          </cell>
          <cell r="D106">
            <v>427</v>
          </cell>
          <cell r="E106">
            <v>282</v>
          </cell>
          <cell r="F106">
            <v>88</v>
          </cell>
          <cell r="G106">
            <v>4.4000000000000004</v>
          </cell>
          <cell r="H106" t="str">
            <v>Level 2</v>
          </cell>
          <cell r="I106">
            <v>23</v>
          </cell>
          <cell r="J106">
            <v>538</v>
          </cell>
          <cell r="K106">
            <v>343</v>
          </cell>
          <cell r="L106">
            <v>92</v>
          </cell>
          <cell r="M106">
            <v>4</v>
          </cell>
          <cell r="N106" t="str">
            <v>Level 2</v>
          </cell>
          <cell r="O106">
            <v>5</v>
          </cell>
          <cell r="P106">
            <v>110</v>
          </cell>
          <cell r="Q106">
            <v>69</v>
          </cell>
          <cell r="R106">
            <v>13</v>
          </cell>
          <cell r="S106">
            <v>2.6</v>
          </cell>
          <cell r="T106" t="str">
            <v>Level 2</v>
          </cell>
          <cell r="U106">
            <v>5</v>
          </cell>
          <cell r="V106">
            <v>79</v>
          </cell>
          <cell r="W106">
            <v>47</v>
          </cell>
          <cell r="X106">
            <v>19</v>
          </cell>
          <cell r="Y106">
            <v>3.8</v>
          </cell>
          <cell r="Z106" t="str">
            <v>Level 2</v>
          </cell>
          <cell r="AA106">
            <v>19</v>
          </cell>
          <cell r="AB106">
            <v>509</v>
          </cell>
          <cell r="AC106">
            <v>352</v>
          </cell>
          <cell r="AD106">
            <v>106</v>
          </cell>
          <cell r="AE106">
            <v>5.5789473684210522</v>
          </cell>
          <cell r="AF106" t="str">
            <v>Level 2</v>
          </cell>
          <cell r="AG106">
            <v>15</v>
          </cell>
          <cell r="AH106">
            <v>402</v>
          </cell>
          <cell r="AI106">
            <v>258</v>
          </cell>
          <cell r="AJ106">
            <v>81</v>
          </cell>
          <cell r="AK106">
            <v>5.4</v>
          </cell>
          <cell r="AL106" t="str">
            <v>Level 2</v>
          </cell>
          <cell r="AM106" t="str">
            <v/>
          </cell>
          <cell r="AN106" t="str">
            <v/>
          </cell>
          <cell r="AO106" t="str">
            <v/>
          </cell>
          <cell r="AP106" t="str">
            <v/>
          </cell>
          <cell r="AQ106" t="str">
            <v/>
          </cell>
          <cell r="AR106" t="str">
            <v/>
          </cell>
          <cell r="AS106">
            <v>2</v>
          </cell>
          <cell r="AT106">
            <v>38</v>
          </cell>
          <cell r="AU106">
            <v>25</v>
          </cell>
          <cell r="AV106">
            <v>8</v>
          </cell>
          <cell r="AW106">
            <v>4</v>
          </cell>
          <cell r="AX106" t="str">
            <v>Level 2</v>
          </cell>
          <cell r="AY106">
            <v>11</v>
          </cell>
          <cell r="AZ106">
            <v>217</v>
          </cell>
          <cell r="BA106">
            <v>129</v>
          </cell>
          <cell r="BB106">
            <v>26</v>
          </cell>
          <cell r="BC106">
            <v>2.3636363636363638</v>
          </cell>
          <cell r="BD106" t="str">
            <v>Level 2</v>
          </cell>
          <cell r="BE106">
            <v>17</v>
          </cell>
          <cell r="BF106">
            <v>529</v>
          </cell>
          <cell r="BG106">
            <v>323</v>
          </cell>
          <cell r="BH106">
            <v>91</v>
          </cell>
          <cell r="BI106">
            <v>5.3529411764705879</v>
          </cell>
          <cell r="BJ106" t="str">
            <v>Level 2</v>
          </cell>
          <cell r="BK106" t="str">
            <v/>
          </cell>
          <cell r="BL106" t="str">
            <v/>
          </cell>
          <cell r="BM106" t="str">
            <v/>
          </cell>
          <cell r="BN106" t="str">
            <v/>
          </cell>
          <cell r="BO106" t="str">
            <v/>
          </cell>
          <cell r="BP106" t="str">
            <v/>
          </cell>
          <cell r="BQ106" t="str">
            <v/>
          </cell>
          <cell r="BR106" t="str">
            <v/>
          </cell>
          <cell r="BS106" t="str">
            <v/>
          </cell>
          <cell r="BT106" t="str">
            <v/>
          </cell>
          <cell r="BU106" t="str">
            <v/>
          </cell>
          <cell r="BV106" t="str">
            <v/>
          </cell>
        </row>
        <row r="107">
          <cell r="A107" t="str">
            <v>A1340</v>
          </cell>
          <cell r="B107" t="str">
            <v>RIEVALDO YOGA PRATAMA</v>
          </cell>
          <cell r="C107">
            <v>22</v>
          </cell>
          <cell r="D107">
            <v>413</v>
          </cell>
          <cell r="E107">
            <v>291</v>
          </cell>
          <cell r="F107">
            <v>103</v>
          </cell>
          <cell r="G107">
            <v>4.6818181818181817</v>
          </cell>
          <cell r="H107" t="str">
            <v>Level 2</v>
          </cell>
          <cell r="I107">
            <v>22</v>
          </cell>
          <cell r="J107">
            <v>451</v>
          </cell>
          <cell r="K107">
            <v>305</v>
          </cell>
          <cell r="L107">
            <v>103</v>
          </cell>
          <cell r="M107">
            <v>4.6818181818181817</v>
          </cell>
          <cell r="N107" t="str">
            <v>Level 2</v>
          </cell>
          <cell r="O107">
            <v>15</v>
          </cell>
          <cell r="P107">
            <v>387</v>
          </cell>
          <cell r="Q107">
            <v>257</v>
          </cell>
          <cell r="R107">
            <v>71</v>
          </cell>
          <cell r="S107">
            <v>4.7333333333333334</v>
          </cell>
          <cell r="T107" t="str">
            <v>Level 2</v>
          </cell>
          <cell r="U107">
            <v>0</v>
          </cell>
          <cell r="V107">
            <v>0</v>
          </cell>
          <cell r="W107">
            <v>0</v>
          </cell>
          <cell r="X107">
            <v>9</v>
          </cell>
          <cell r="Y107" t="str">
            <v/>
          </cell>
          <cell r="Z107" t="str">
            <v>Level 0</v>
          </cell>
          <cell r="AA107" t="str">
            <v/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  <cell r="AF107" t="str">
            <v/>
          </cell>
          <cell r="AG107">
            <v>15</v>
          </cell>
          <cell r="AH107">
            <v>291</v>
          </cell>
          <cell r="AI107">
            <v>206</v>
          </cell>
          <cell r="AJ107">
            <v>54</v>
          </cell>
          <cell r="AK107">
            <v>3.6</v>
          </cell>
          <cell r="AL107" t="str">
            <v>Level 2</v>
          </cell>
          <cell r="AM107" t="str">
            <v/>
          </cell>
          <cell r="AN107" t="str">
            <v/>
          </cell>
          <cell r="AO107" t="str">
            <v/>
          </cell>
          <cell r="AP107" t="str">
            <v/>
          </cell>
          <cell r="AQ107" t="str">
            <v/>
          </cell>
          <cell r="AR107" t="str">
            <v/>
          </cell>
          <cell r="AS107" t="str">
            <v/>
          </cell>
          <cell r="AT107" t="str">
            <v/>
          </cell>
          <cell r="AU107" t="str">
            <v/>
          </cell>
          <cell r="AV107" t="str">
            <v/>
          </cell>
          <cell r="AW107" t="str">
            <v/>
          </cell>
          <cell r="AX107" t="str">
            <v/>
          </cell>
          <cell r="AY107">
            <v>20</v>
          </cell>
          <cell r="AZ107">
            <v>528</v>
          </cell>
          <cell r="BA107">
            <v>372</v>
          </cell>
          <cell r="BB107">
            <v>101</v>
          </cell>
          <cell r="BC107">
            <v>5.05</v>
          </cell>
          <cell r="BD107" t="str">
            <v>Level 2</v>
          </cell>
          <cell r="BE107">
            <v>24</v>
          </cell>
          <cell r="BF107">
            <v>598</v>
          </cell>
          <cell r="BG107">
            <v>381</v>
          </cell>
          <cell r="BH107">
            <v>113</v>
          </cell>
          <cell r="BI107">
            <v>4.708333333333333</v>
          </cell>
          <cell r="BJ107" t="str">
            <v>Level 2</v>
          </cell>
          <cell r="BK107">
            <v>22</v>
          </cell>
          <cell r="BL107">
            <v>472</v>
          </cell>
          <cell r="BM107">
            <v>345</v>
          </cell>
          <cell r="BN107">
            <v>92</v>
          </cell>
          <cell r="BO107">
            <v>4.1818181818181817</v>
          </cell>
          <cell r="BP107" t="str">
            <v>Level 2</v>
          </cell>
          <cell r="BQ107">
            <v>19</v>
          </cell>
          <cell r="BR107">
            <v>423</v>
          </cell>
          <cell r="BS107">
            <v>303</v>
          </cell>
          <cell r="BT107">
            <v>99</v>
          </cell>
          <cell r="BU107">
            <v>5.2105263157894735</v>
          </cell>
          <cell r="BV107" t="str">
            <v>Level 2</v>
          </cell>
        </row>
        <row r="108">
          <cell r="A108" t="str">
            <v>A1342</v>
          </cell>
          <cell r="B108" t="str">
            <v>ENZELLENA</v>
          </cell>
          <cell r="C108">
            <v>16</v>
          </cell>
          <cell r="D108">
            <v>380</v>
          </cell>
          <cell r="E108">
            <v>275</v>
          </cell>
          <cell r="F108">
            <v>69</v>
          </cell>
          <cell r="G108">
            <v>4.3125</v>
          </cell>
          <cell r="H108" t="str">
            <v>Level 2</v>
          </cell>
          <cell r="I108">
            <v>15</v>
          </cell>
          <cell r="J108">
            <v>356</v>
          </cell>
          <cell r="K108">
            <v>252</v>
          </cell>
          <cell r="L108">
            <v>69</v>
          </cell>
          <cell r="M108">
            <v>4.5999999999999996</v>
          </cell>
          <cell r="N108" t="str">
            <v>Level 2</v>
          </cell>
          <cell r="O108">
            <v>16</v>
          </cell>
          <cell r="P108">
            <v>378</v>
          </cell>
          <cell r="Q108">
            <v>279</v>
          </cell>
          <cell r="R108">
            <v>57</v>
          </cell>
          <cell r="S108">
            <v>3.5625</v>
          </cell>
          <cell r="T108" t="str">
            <v>Level 2</v>
          </cell>
          <cell r="U108">
            <v>16</v>
          </cell>
          <cell r="V108">
            <v>324</v>
          </cell>
          <cell r="W108">
            <v>232</v>
          </cell>
          <cell r="X108">
            <v>69</v>
          </cell>
          <cell r="Y108">
            <v>4.3125</v>
          </cell>
          <cell r="Z108" t="str">
            <v>Level 2</v>
          </cell>
          <cell r="AA108">
            <v>15</v>
          </cell>
          <cell r="AB108">
            <v>316</v>
          </cell>
          <cell r="AC108">
            <v>232</v>
          </cell>
          <cell r="AD108">
            <v>43</v>
          </cell>
          <cell r="AE108">
            <v>2.8666666666666667</v>
          </cell>
          <cell r="AF108" t="str">
            <v>Level 2</v>
          </cell>
          <cell r="AG108">
            <v>16</v>
          </cell>
          <cell r="AH108">
            <v>401</v>
          </cell>
          <cell r="AI108">
            <v>314</v>
          </cell>
          <cell r="AJ108">
            <v>101</v>
          </cell>
          <cell r="AK108">
            <v>6.3125</v>
          </cell>
          <cell r="AL108" t="str">
            <v>Level 3</v>
          </cell>
          <cell r="AM108">
            <v>15</v>
          </cell>
          <cell r="AN108">
            <v>400</v>
          </cell>
          <cell r="AO108">
            <v>305</v>
          </cell>
          <cell r="AP108">
            <v>69</v>
          </cell>
          <cell r="AQ108">
            <v>4.5999999999999996</v>
          </cell>
          <cell r="AR108" t="str">
            <v>Level 2</v>
          </cell>
          <cell r="AS108">
            <v>23</v>
          </cell>
          <cell r="AT108">
            <v>554</v>
          </cell>
          <cell r="AU108">
            <v>412</v>
          </cell>
          <cell r="AV108">
            <v>111</v>
          </cell>
          <cell r="AW108">
            <v>4.8260869565217392</v>
          </cell>
          <cell r="AX108" t="str">
            <v>Level 2</v>
          </cell>
          <cell r="AY108">
            <v>18</v>
          </cell>
          <cell r="AZ108">
            <v>492</v>
          </cell>
          <cell r="BA108">
            <v>371</v>
          </cell>
          <cell r="BB108">
            <v>78</v>
          </cell>
          <cell r="BC108">
            <v>4.333333333333333</v>
          </cell>
          <cell r="BD108" t="str">
            <v>Level 2</v>
          </cell>
          <cell r="BE108">
            <v>22</v>
          </cell>
          <cell r="BF108">
            <v>586</v>
          </cell>
          <cell r="BG108">
            <v>403</v>
          </cell>
          <cell r="BH108">
            <v>110</v>
          </cell>
          <cell r="BI108">
            <v>5</v>
          </cell>
          <cell r="BJ108" t="str">
            <v>Level 2</v>
          </cell>
          <cell r="BK108">
            <v>19</v>
          </cell>
          <cell r="BL108">
            <v>302</v>
          </cell>
          <cell r="BM108">
            <v>230</v>
          </cell>
          <cell r="BN108">
            <v>44</v>
          </cell>
          <cell r="BO108">
            <v>2.3157894736842106</v>
          </cell>
          <cell r="BP108" t="str">
            <v>Level 2</v>
          </cell>
          <cell r="BQ108">
            <v>19</v>
          </cell>
          <cell r="BR108">
            <v>427</v>
          </cell>
          <cell r="BS108">
            <v>283</v>
          </cell>
          <cell r="BT108">
            <v>84</v>
          </cell>
          <cell r="BU108">
            <v>4.4210526315789478</v>
          </cell>
          <cell r="BV108" t="str">
            <v>Level 2</v>
          </cell>
        </row>
        <row r="109">
          <cell r="A109" t="str">
            <v>A1348</v>
          </cell>
          <cell r="B109" t="str">
            <v>NUR HIDAYAH</v>
          </cell>
          <cell r="C109">
            <v>20</v>
          </cell>
          <cell r="D109">
            <v>426</v>
          </cell>
          <cell r="E109">
            <v>284</v>
          </cell>
          <cell r="F109">
            <v>69</v>
          </cell>
          <cell r="G109">
            <v>3.45</v>
          </cell>
          <cell r="H109" t="str">
            <v>Level 2</v>
          </cell>
          <cell r="I109">
            <v>24</v>
          </cell>
          <cell r="J109">
            <v>464</v>
          </cell>
          <cell r="K109">
            <v>338</v>
          </cell>
          <cell r="L109">
            <v>96</v>
          </cell>
          <cell r="M109">
            <v>4</v>
          </cell>
          <cell r="N109" t="str">
            <v>Level 2</v>
          </cell>
          <cell r="O109">
            <v>1</v>
          </cell>
          <cell r="P109">
            <v>49</v>
          </cell>
          <cell r="Q109">
            <v>30</v>
          </cell>
          <cell r="R109">
            <v>6</v>
          </cell>
          <cell r="S109">
            <v>6</v>
          </cell>
          <cell r="T109" t="str">
            <v>Level 3</v>
          </cell>
          <cell r="U109">
            <v>21</v>
          </cell>
          <cell r="V109">
            <v>534</v>
          </cell>
          <cell r="W109">
            <v>391</v>
          </cell>
          <cell r="X109">
            <v>130</v>
          </cell>
          <cell r="Y109">
            <v>6.1904761904761907</v>
          </cell>
          <cell r="Z109" t="str">
            <v>Level 3</v>
          </cell>
          <cell r="AA109">
            <v>22</v>
          </cell>
          <cell r="AB109">
            <v>568</v>
          </cell>
          <cell r="AC109">
            <v>401</v>
          </cell>
          <cell r="AD109">
            <v>104</v>
          </cell>
          <cell r="AE109">
            <v>4.7272727272727275</v>
          </cell>
          <cell r="AF109" t="str">
            <v>Level 2</v>
          </cell>
          <cell r="AG109" t="str">
            <v/>
          </cell>
          <cell r="AH109" t="str">
            <v/>
          </cell>
          <cell r="AI109" t="str">
            <v/>
          </cell>
          <cell r="AJ109" t="str">
            <v/>
          </cell>
          <cell r="AK109" t="str">
            <v/>
          </cell>
          <cell r="AL109" t="str">
            <v/>
          </cell>
          <cell r="AM109" t="str">
            <v/>
          </cell>
          <cell r="AN109" t="str">
            <v/>
          </cell>
          <cell r="AO109" t="str">
            <v/>
          </cell>
          <cell r="AP109" t="str">
            <v/>
          </cell>
          <cell r="AQ109" t="str">
            <v/>
          </cell>
          <cell r="AR109" t="str">
            <v/>
          </cell>
          <cell r="AS109" t="str">
            <v/>
          </cell>
          <cell r="AT109" t="str">
            <v/>
          </cell>
          <cell r="AU109" t="str">
            <v/>
          </cell>
          <cell r="AV109" t="str">
            <v/>
          </cell>
          <cell r="AW109" t="str">
            <v/>
          </cell>
          <cell r="AX109" t="str">
            <v/>
          </cell>
          <cell r="AY109" t="str">
            <v/>
          </cell>
          <cell r="AZ109" t="str">
            <v/>
          </cell>
          <cell r="BA109" t="str">
            <v/>
          </cell>
          <cell r="BB109" t="str">
            <v/>
          </cell>
          <cell r="BC109" t="str">
            <v/>
          </cell>
          <cell r="BD109" t="str">
            <v/>
          </cell>
          <cell r="BE109" t="str">
            <v/>
          </cell>
          <cell r="BF109" t="str">
            <v/>
          </cell>
          <cell r="BG109" t="str">
            <v/>
          </cell>
          <cell r="BH109" t="str">
            <v/>
          </cell>
          <cell r="BI109" t="str">
            <v/>
          </cell>
          <cell r="BJ109" t="str">
            <v/>
          </cell>
          <cell r="BK109" t="str">
            <v/>
          </cell>
          <cell r="BL109" t="str">
            <v/>
          </cell>
          <cell r="BM109" t="str">
            <v/>
          </cell>
          <cell r="BN109" t="str">
            <v/>
          </cell>
          <cell r="BO109" t="str">
            <v/>
          </cell>
          <cell r="BP109" t="str">
            <v/>
          </cell>
          <cell r="BQ109" t="str">
            <v/>
          </cell>
          <cell r="BR109" t="str">
            <v/>
          </cell>
          <cell r="BS109" t="str">
            <v/>
          </cell>
          <cell r="BT109" t="str">
            <v/>
          </cell>
          <cell r="BU109" t="str">
            <v/>
          </cell>
          <cell r="BV109" t="str">
            <v/>
          </cell>
        </row>
        <row r="110">
          <cell r="A110" t="str">
            <v>A1349</v>
          </cell>
          <cell r="B110" t="str">
            <v>TISA NORSARI</v>
          </cell>
          <cell r="C110">
            <v>22</v>
          </cell>
          <cell r="D110">
            <v>591</v>
          </cell>
          <cell r="E110">
            <v>358</v>
          </cell>
          <cell r="F110">
            <v>86</v>
          </cell>
          <cell r="G110">
            <v>3.9090909090909092</v>
          </cell>
          <cell r="H110" t="str">
            <v>Level 2</v>
          </cell>
          <cell r="I110">
            <v>25</v>
          </cell>
          <cell r="J110">
            <v>747</v>
          </cell>
          <cell r="K110">
            <v>475</v>
          </cell>
          <cell r="L110">
            <v>129</v>
          </cell>
          <cell r="M110">
            <v>5.16</v>
          </cell>
          <cell r="N110" t="str">
            <v>Level 2</v>
          </cell>
          <cell r="O110">
            <v>20</v>
          </cell>
          <cell r="P110">
            <v>830</v>
          </cell>
          <cell r="Q110">
            <v>498</v>
          </cell>
          <cell r="R110">
            <v>114</v>
          </cell>
          <cell r="S110">
            <v>5.7</v>
          </cell>
          <cell r="T110" t="str">
            <v>Level 2</v>
          </cell>
          <cell r="U110">
            <v>22</v>
          </cell>
          <cell r="V110">
            <v>691</v>
          </cell>
          <cell r="W110">
            <v>434</v>
          </cell>
          <cell r="X110">
            <v>111</v>
          </cell>
          <cell r="Y110">
            <v>5.0454545454545459</v>
          </cell>
          <cell r="Z110" t="str">
            <v>Level 2</v>
          </cell>
          <cell r="AA110">
            <v>18</v>
          </cell>
          <cell r="AB110">
            <v>655</v>
          </cell>
          <cell r="AC110">
            <v>381</v>
          </cell>
          <cell r="AD110">
            <v>98</v>
          </cell>
          <cell r="AE110">
            <v>5.4444444444444446</v>
          </cell>
          <cell r="AF110" t="str">
            <v>Level 2</v>
          </cell>
          <cell r="AG110">
            <v>19</v>
          </cell>
          <cell r="AH110">
            <v>535</v>
          </cell>
          <cell r="AI110">
            <v>336</v>
          </cell>
          <cell r="AJ110">
            <v>87</v>
          </cell>
          <cell r="AK110">
            <v>4.5789473684210522</v>
          </cell>
          <cell r="AL110" t="str">
            <v>Level 2</v>
          </cell>
          <cell r="AM110">
            <v>15</v>
          </cell>
          <cell r="AN110">
            <v>530</v>
          </cell>
          <cell r="AO110">
            <v>335</v>
          </cell>
          <cell r="AP110">
            <v>109</v>
          </cell>
          <cell r="AQ110">
            <v>7.2666666666666666</v>
          </cell>
          <cell r="AR110" t="str">
            <v>Level 3</v>
          </cell>
          <cell r="AS110">
            <v>24</v>
          </cell>
          <cell r="AT110">
            <v>740</v>
          </cell>
          <cell r="AU110">
            <v>496</v>
          </cell>
          <cell r="AV110">
            <v>167</v>
          </cell>
          <cell r="AW110">
            <v>6.958333333333333</v>
          </cell>
          <cell r="AX110" t="str">
            <v>Level 3</v>
          </cell>
          <cell r="AY110">
            <v>18</v>
          </cell>
          <cell r="AZ110">
            <v>587</v>
          </cell>
          <cell r="BA110">
            <v>402</v>
          </cell>
          <cell r="BB110">
            <v>115</v>
          </cell>
          <cell r="BC110">
            <v>6.3888888888888893</v>
          </cell>
          <cell r="BD110" t="str">
            <v>Level 3</v>
          </cell>
          <cell r="BE110">
            <v>24</v>
          </cell>
          <cell r="BF110">
            <v>755</v>
          </cell>
          <cell r="BG110">
            <v>506</v>
          </cell>
          <cell r="BH110">
            <v>119</v>
          </cell>
          <cell r="BI110">
            <v>4.958333333333333</v>
          </cell>
          <cell r="BJ110" t="str">
            <v>Level 2</v>
          </cell>
          <cell r="BK110">
            <v>22</v>
          </cell>
          <cell r="BL110">
            <v>601</v>
          </cell>
          <cell r="BM110">
            <v>376</v>
          </cell>
          <cell r="BN110">
            <v>85</v>
          </cell>
          <cell r="BO110">
            <v>3.8636363636363638</v>
          </cell>
          <cell r="BP110" t="str">
            <v>Level 2</v>
          </cell>
          <cell r="BQ110">
            <v>20</v>
          </cell>
          <cell r="BR110">
            <v>627</v>
          </cell>
          <cell r="BS110">
            <v>423</v>
          </cell>
          <cell r="BT110">
            <v>130</v>
          </cell>
          <cell r="BU110">
            <v>6.5</v>
          </cell>
          <cell r="BV110" t="str">
            <v>Level 3</v>
          </cell>
        </row>
        <row r="111">
          <cell r="A111" t="str">
            <v>A1357</v>
          </cell>
          <cell r="B111" t="str">
            <v>AGNES TRINITAS</v>
          </cell>
          <cell r="C111">
            <v>21</v>
          </cell>
          <cell r="D111">
            <v>436</v>
          </cell>
          <cell r="E111">
            <v>273</v>
          </cell>
          <cell r="F111">
            <v>71</v>
          </cell>
          <cell r="G111">
            <v>3.3809523809523809</v>
          </cell>
          <cell r="H111" t="str">
            <v>Level 2</v>
          </cell>
          <cell r="I111">
            <v>25</v>
          </cell>
          <cell r="J111">
            <v>679</v>
          </cell>
          <cell r="K111">
            <v>454</v>
          </cell>
          <cell r="L111">
            <v>136</v>
          </cell>
          <cell r="M111">
            <v>5.44</v>
          </cell>
          <cell r="N111" t="str">
            <v>Level 2</v>
          </cell>
          <cell r="O111">
            <v>19</v>
          </cell>
          <cell r="P111">
            <v>619</v>
          </cell>
          <cell r="Q111">
            <v>379</v>
          </cell>
          <cell r="R111">
            <v>90</v>
          </cell>
          <cell r="S111">
            <v>4.7368421052631575</v>
          </cell>
          <cell r="T111" t="str">
            <v>Level 2</v>
          </cell>
          <cell r="U111">
            <v>21</v>
          </cell>
          <cell r="V111">
            <v>662</v>
          </cell>
          <cell r="W111">
            <v>418</v>
          </cell>
          <cell r="X111">
            <v>140</v>
          </cell>
          <cell r="Y111">
            <v>6.666666666666667</v>
          </cell>
          <cell r="Z111" t="str">
            <v>Level 3</v>
          </cell>
          <cell r="AA111">
            <v>20</v>
          </cell>
          <cell r="AB111">
            <v>608</v>
          </cell>
          <cell r="AC111">
            <v>394</v>
          </cell>
          <cell r="AD111">
            <v>88</v>
          </cell>
          <cell r="AE111">
            <v>4.4000000000000004</v>
          </cell>
          <cell r="AF111" t="str">
            <v>Level 2</v>
          </cell>
          <cell r="AG111">
            <v>20</v>
          </cell>
          <cell r="AH111">
            <v>601</v>
          </cell>
          <cell r="AI111">
            <v>375</v>
          </cell>
          <cell r="AJ111">
            <v>112</v>
          </cell>
          <cell r="AK111">
            <v>5.6</v>
          </cell>
          <cell r="AL111" t="str">
            <v>Level 2</v>
          </cell>
          <cell r="AM111">
            <v>16</v>
          </cell>
          <cell r="AN111">
            <v>692</v>
          </cell>
          <cell r="AO111">
            <v>425</v>
          </cell>
          <cell r="AP111">
            <v>117</v>
          </cell>
          <cell r="AQ111">
            <v>7.3125</v>
          </cell>
          <cell r="AR111" t="str">
            <v>Level 3</v>
          </cell>
          <cell r="AS111">
            <v>23</v>
          </cell>
          <cell r="AT111">
            <v>752</v>
          </cell>
          <cell r="AU111">
            <v>474</v>
          </cell>
          <cell r="AV111">
            <v>161</v>
          </cell>
          <cell r="AW111">
            <v>7</v>
          </cell>
          <cell r="AX111" t="str">
            <v>Level 3</v>
          </cell>
          <cell r="AY111">
            <v>19</v>
          </cell>
          <cell r="AZ111">
            <v>703</v>
          </cell>
          <cell r="BA111">
            <v>439</v>
          </cell>
          <cell r="BB111">
            <v>110</v>
          </cell>
          <cell r="BC111">
            <v>5.7894736842105265</v>
          </cell>
          <cell r="BD111" t="str">
            <v>Level 2</v>
          </cell>
          <cell r="BE111">
            <v>22</v>
          </cell>
          <cell r="BF111">
            <v>690</v>
          </cell>
          <cell r="BG111">
            <v>440</v>
          </cell>
          <cell r="BH111">
            <v>133</v>
          </cell>
          <cell r="BI111">
            <v>6.0454545454545459</v>
          </cell>
          <cell r="BJ111" t="str">
            <v>Level 3</v>
          </cell>
          <cell r="BK111">
            <v>21</v>
          </cell>
          <cell r="BL111">
            <v>637</v>
          </cell>
          <cell r="BM111">
            <v>408</v>
          </cell>
          <cell r="BN111">
            <v>96</v>
          </cell>
          <cell r="BO111">
            <v>4.5714285714285712</v>
          </cell>
          <cell r="BP111" t="str">
            <v>Level 2</v>
          </cell>
          <cell r="BQ111">
            <v>19</v>
          </cell>
          <cell r="BR111">
            <v>537</v>
          </cell>
          <cell r="BS111">
            <v>349</v>
          </cell>
          <cell r="BT111">
            <v>118</v>
          </cell>
          <cell r="BU111">
            <v>6.2105263157894735</v>
          </cell>
          <cell r="BV111" t="str">
            <v>Level 3</v>
          </cell>
        </row>
        <row r="112">
          <cell r="A112" t="str">
            <v>A1360</v>
          </cell>
          <cell r="B112" t="str">
            <v>NURPUTRANTO LAKSONO</v>
          </cell>
          <cell r="C112">
            <v>17</v>
          </cell>
          <cell r="D112">
            <v>359</v>
          </cell>
          <cell r="E112">
            <v>246</v>
          </cell>
          <cell r="F112">
            <v>81</v>
          </cell>
          <cell r="G112">
            <v>4.7647058823529411</v>
          </cell>
          <cell r="H112" t="str">
            <v>Level 2</v>
          </cell>
          <cell r="I112">
            <v>12</v>
          </cell>
          <cell r="J112">
            <v>217</v>
          </cell>
          <cell r="K112">
            <v>156</v>
          </cell>
          <cell r="L112">
            <v>31</v>
          </cell>
          <cell r="M112">
            <v>2.5833333333333335</v>
          </cell>
          <cell r="N112" t="str">
            <v>Level 2</v>
          </cell>
          <cell r="O112">
            <v>17</v>
          </cell>
          <cell r="P112">
            <v>472</v>
          </cell>
          <cell r="Q112">
            <v>340</v>
          </cell>
          <cell r="R112">
            <v>90</v>
          </cell>
          <cell r="S112">
            <v>5.2941176470588234</v>
          </cell>
          <cell r="T112" t="str">
            <v>Level 2</v>
          </cell>
          <cell r="U112">
            <v>18</v>
          </cell>
          <cell r="V112">
            <v>469</v>
          </cell>
          <cell r="W112">
            <v>335</v>
          </cell>
          <cell r="X112">
            <v>76</v>
          </cell>
          <cell r="Y112">
            <v>4.2222222222222223</v>
          </cell>
          <cell r="Z112" t="str">
            <v>Level 2</v>
          </cell>
          <cell r="AA112">
            <v>8</v>
          </cell>
          <cell r="AB112">
            <v>135</v>
          </cell>
          <cell r="AC112">
            <v>99</v>
          </cell>
          <cell r="AD112">
            <v>27</v>
          </cell>
          <cell r="AE112">
            <v>3.375</v>
          </cell>
          <cell r="AF112" t="str">
            <v>Level 2</v>
          </cell>
          <cell r="AG112">
            <v>20</v>
          </cell>
          <cell r="AH112">
            <v>474</v>
          </cell>
          <cell r="AI112">
            <v>354</v>
          </cell>
          <cell r="AJ112">
            <v>93</v>
          </cell>
          <cell r="AK112">
            <v>4.6500000000000004</v>
          </cell>
          <cell r="AL112" t="str">
            <v>Level 2</v>
          </cell>
          <cell r="AM112">
            <v>16</v>
          </cell>
          <cell r="AN112">
            <v>556</v>
          </cell>
          <cell r="AO112">
            <v>398</v>
          </cell>
          <cell r="AP112">
            <v>105</v>
          </cell>
          <cell r="AQ112">
            <v>6.5625</v>
          </cell>
          <cell r="AR112" t="str">
            <v>Level 3</v>
          </cell>
          <cell r="AS112">
            <v>20</v>
          </cell>
          <cell r="AT112">
            <v>457</v>
          </cell>
          <cell r="AU112">
            <v>360</v>
          </cell>
          <cell r="AV112">
            <v>91</v>
          </cell>
          <cell r="AW112">
            <v>4.55</v>
          </cell>
          <cell r="AX112" t="str">
            <v>Level 2</v>
          </cell>
          <cell r="AY112">
            <v>18</v>
          </cell>
          <cell r="AZ112">
            <v>596</v>
          </cell>
          <cell r="BA112">
            <v>404</v>
          </cell>
          <cell r="BB112">
            <v>96</v>
          </cell>
          <cell r="BC112">
            <v>5.333333333333333</v>
          </cell>
          <cell r="BD112" t="str">
            <v>Level 2</v>
          </cell>
          <cell r="BE112">
            <v>18</v>
          </cell>
          <cell r="BF112">
            <v>554</v>
          </cell>
          <cell r="BG112">
            <v>353</v>
          </cell>
          <cell r="BH112">
            <v>102</v>
          </cell>
          <cell r="BI112">
            <v>5.666666666666667</v>
          </cell>
          <cell r="BJ112" t="str">
            <v>Level 2</v>
          </cell>
          <cell r="BK112">
            <v>21</v>
          </cell>
          <cell r="BL112">
            <v>526</v>
          </cell>
          <cell r="BM112">
            <v>308</v>
          </cell>
          <cell r="BN112">
            <v>74</v>
          </cell>
          <cell r="BO112">
            <v>3.5238095238095237</v>
          </cell>
          <cell r="BP112" t="str">
            <v>Level 2</v>
          </cell>
          <cell r="BQ112">
            <v>17</v>
          </cell>
          <cell r="BR112">
            <v>410</v>
          </cell>
          <cell r="BS112">
            <v>248</v>
          </cell>
          <cell r="BT112">
            <v>75</v>
          </cell>
          <cell r="BU112">
            <v>4.4117647058823533</v>
          </cell>
          <cell r="BV112" t="str">
            <v>Level 2</v>
          </cell>
        </row>
        <row r="113">
          <cell r="A113" t="str">
            <v>A1417</v>
          </cell>
          <cell r="B113" t="str">
            <v>ISTAJIB HAMAMI</v>
          </cell>
          <cell r="C113">
            <v>20</v>
          </cell>
          <cell r="D113">
            <v>372</v>
          </cell>
          <cell r="E113">
            <v>239</v>
          </cell>
          <cell r="F113">
            <v>69</v>
          </cell>
          <cell r="G113">
            <v>3.45</v>
          </cell>
          <cell r="H113" t="str">
            <v>Level 2</v>
          </cell>
          <cell r="I113">
            <v>26</v>
          </cell>
          <cell r="J113">
            <v>578</v>
          </cell>
          <cell r="K113">
            <v>370</v>
          </cell>
          <cell r="L113">
            <v>104</v>
          </cell>
          <cell r="M113">
            <v>4</v>
          </cell>
          <cell r="N113" t="str">
            <v>Level 2</v>
          </cell>
          <cell r="O113">
            <v>16</v>
          </cell>
          <cell r="P113">
            <v>433</v>
          </cell>
          <cell r="Q113">
            <v>270</v>
          </cell>
          <cell r="R113">
            <v>62</v>
          </cell>
          <cell r="S113">
            <v>3.875</v>
          </cell>
          <cell r="T113" t="str">
            <v>Level 2</v>
          </cell>
          <cell r="U113">
            <v>20</v>
          </cell>
          <cell r="V113">
            <v>421</v>
          </cell>
          <cell r="W113">
            <v>282</v>
          </cell>
          <cell r="X113">
            <v>90</v>
          </cell>
          <cell r="Y113">
            <v>4.5</v>
          </cell>
          <cell r="Z113" t="str">
            <v>Level 2</v>
          </cell>
          <cell r="AA113">
            <v>15</v>
          </cell>
          <cell r="AB113">
            <v>323</v>
          </cell>
          <cell r="AC113">
            <v>215</v>
          </cell>
          <cell r="AD113">
            <v>59</v>
          </cell>
          <cell r="AE113">
            <v>3.9333333333333331</v>
          </cell>
          <cell r="AF113" t="str">
            <v>Level 2</v>
          </cell>
          <cell r="AG113">
            <v>20</v>
          </cell>
          <cell r="AH113">
            <v>481</v>
          </cell>
          <cell r="AI113">
            <v>332</v>
          </cell>
          <cell r="AJ113">
            <v>94</v>
          </cell>
          <cell r="AK113">
            <v>4.7</v>
          </cell>
          <cell r="AL113" t="str">
            <v>Level 2</v>
          </cell>
          <cell r="AM113">
            <v>15</v>
          </cell>
          <cell r="AN113">
            <v>305</v>
          </cell>
          <cell r="AO113">
            <v>226</v>
          </cell>
          <cell r="AP113">
            <v>58</v>
          </cell>
          <cell r="AQ113">
            <v>3.8666666666666667</v>
          </cell>
          <cell r="AR113" t="str">
            <v>Level 2</v>
          </cell>
          <cell r="AS113">
            <v>15</v>
          </cell>
          <cell r="AT113">
            <v>339</v>
          </cell>
          <cell r="AU113">
            <v>230</v>
          </cell>
          <cell r="AV113">
            <v>81</v>
          </cell>
          <cell r="AW113">
            <v>5.4</v>
          </cell>
          <cell r="AX113" t="str">
            <v>Level 2</v>
          </cell>
          <cell r="AY113">
            <v>9</v>
          </cell>
          <cell r="AZ113">
            <v>163</v>
          </cell>
          <cell r="BA113">
            <v>115</v>
          </cell>
          <cell r="BB113">
            <v>29</v>
          </cell>
          <cell r="BC113">
            <v>3.2222222222222223</v>
          </cell>
          <cell r="BD113" t="str">
            <v>Level 2</v>
          </cell>
          <cell r="BE113">
            <v>22</v>
          </cell>
          <cell r="BF113">
            <v>514</v>
          </cell>
          <cell r="BG113">
            <v>354</v>
          </cell>
          <cell r="BH113">
            <v>106</v>
          </cell>
          <cell r="BI113">
            <v>4.8181818181818183</v>
          </cell>
          <cell r="BJ113" t="str">
            <v>Level 2</v>
          </cell>
          <cell r="BK113">
            <v>22</v>
          </cell>
          <cell r="BL113">
            <v>438</v>
          </cell>
          <cell r="BM113">
            <v>305</v>
          </cell>
          <cell r="BN113">
            <v>75</v>
          </cell>
          <cell r="BO113">
            <v>3.4090909090909092</v>
          </cell>
          <cell r="BP113" t="str">
            <v>Level 2</v>
          </cell>
          <cell r="BQ113">
            <v>16</v>
          </cell>
          <cell r="BR113">
            <v>316</v>
          </cell>
          <cell r="BS113">
            <v>204</v>
          </cell>
          <cell r="BT113">
            <v>63</v>
          </cell>
          <cell r="BU113">
            <v>3.9375</v>
          </cell>
          <cell r="BV113" t="str">
            <v>Level 2</v>
          </cell>
        </row>
        <row r="114">
          <cell r="A114" t="str">
            <v>A1427</v>
          </cell>
          <cell r="B114" t="str">
            <v>BELLA EKA PUTRI</v>
          </cell>
          <cell r="C114">
            <v>15</v>
          </cell>
          <cell r="D114">
            <v>231</v>
          </cell>
          <cell r="E114">
            <v>157</v>
          </cell>
          <cell r="F114">
            <v>40</v>
          </cell>
          <cell r="G114">
            <v>2.6666666666666665</v>
          </cell>
          <cell r="H114" t="str">
            <v>Level 2</v>
          </cell>
          <cell r="I114">
            <v>15</v>
          </cell>
          <cell r="J114">
            <v>300</v>
          </cell>
          <cell r="K114">
            <v>219</v>
          </cell>
          <cell r="L114">
            <v>63</v>
          </cell>
          <cell r="M114">
            <v>4.2</v>
          </cell>
          <cell r="N114" t="str">
            <v>Level 2</v>
          </cell>
          <cell r="O114">
            <v>15</v>
          </cell>
          <cell r="P114">
            <v>334</v>
          </cell>
          <cell r="Q114">
            <v>239</v>
          </cell>
          <cell r="R114">
            <v>48</v>
          </cell>
          <cell r="S114">
            <v>3.2</v>
          </cell>
          <cell r="T114" t="str">
            <v>Level 2</v>
          </cell>
          <cell r="U114">
            <v>3</v>
          </cell>
          <cell r="V114">
            <v>59</v>
          </cell>
          <cell r="W114">
            <v>45</v>
          </cell>
          <cell r="X114">
            <v>22</v>
          </cell>
          <cell r="Y114">
            <v>7.333333333333333</v>
          </cell>
          <cell r="Z114" t="str">
            <v>Level 3</v>
          </cell>
          <cell r="AA114" t="str">
            <v/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>
            <v>15</v>
          </cell>
          <cell r="AH114">
            <v>332</v>
          </cell>
          <cell r="AI114">
            <v>246</v>
          </cell>
          <cell r="AJ114">
            <v>75</v>
          </cell>
          <cell r="AK114">
            <v>5</v>
          </cell>
          <cell r="AL114" t="str">
            <v>Level 2</v>
          </cell>
          <cell r="AM114">
            <v>15</v>
          </cell>
          <cell r="AN114">
            <v>461</v>
          </cell>
          <cell r="AO114">
            <v>316</v>
          </cell>
          <cell r="AP114">
            <v>85</v>
          </cell>
          <cell r="AQ114">
            <v>5.666666666666667</v>
          </cell>
          <cell r="AR114" t="str">
            <v>Level 2</v>
          </cell>
          <cell r="AS114">
            <v>17</v>
          </cell>
          <cell r="AT114">
            <v>449</v>
          </cell>
          <cell r="AU114">
            <v>319</v>
          </cell>
          <cell r="AV114">
            <v>87</v>
          </cell>
          <cell r="AW114">
            <v>5.117647058823529</v>
          </cell>
          <cell r="AX114" t="str">
            <v>Level 2</v>
          </cell>
          <cell r="AY114">
            <v>16</v>
          </cell>
          <cell r="AZ114">
            <v>465</v>
          </cell>
          <cell r="BA114">
            <v>297</v>
          </cell>
          <cell r="BB114">
            <v>68</v>
          </cell>
          <cell r="BC114">
            <v>4.25</v>
          </cell>
          <cell r="BD114" t="str">
            <v>Level 2</v>
          </cell>
          <cell r="BE114">
            <v>0</v>
          </cell>
          <cell r="BF114">
            <v>0</v>
          </cell>
          <cell r="BG114">
            <v>0</v>
          </cell>
          <cell r="BH114">
            <v>4</v>
          </cell>
          <cell r="BI114" t="str">
            <v/>
          </cell>
          <cell r="BJ114" t="str">
            <v/>
          </cell>
          <cell r="BK114" t="str">
            <v/>
          </cell>
          <cell r="BL114" t="str">
            <v/>
          </cell>
          <cell r="BM114" t="str">
            <v/>
          </cell>
          <cell r="BN114" t="str">
            <v/>
          </cell>
          <cell r="BO114" t="str">
            <v/>
          </cell>
          <cell r="BP114" t="str">
            <v/>
          </cell>
          <cell r="BQ114" t="str">
            <v/>
          </cell>
          <cell r="BR114" t="str">
            <v/>
          </cell>
          <cell r="BS114" t="str">
            <v/>
          </cell>
          <cell r="BT114" t="str">
            <v/>
          </cell>
          <cell r="BU114" t="str">
            <v/>
          </cell>
          <cell r="BV114" t="str">
            <v/>
          </cell>
        </row>
        <row r="115">
          <cell r="A115" t="str">
            <v>A1461</v>
          </cell>
          <cell r="B115" t="str">
            <v>AKHSA EKA MAHARANI</v>
          </cell>
          <cell r="C115">
            <v>21</v>
          </cell>
          <cell r="D115">
            <v>542</v>
          </cell>
          <cell r="E115">
            <v>376</v>
          </cell>
          <cell r="F115">
            <v>122</v>
          </cell>
          <cell r="G115">
            <v>5.8095238095238093</v>
          </cell>
          <cell r="H115" t="str">
            <v>Level 2</v>
          </cell>
          <cell r="I115">
            <v>26</v>
          </cell>
          <cell r="J115">
            <v>651</v>
          </cell>
          <cell r="K115">
            <v>445</v>
          </cell>
          <cell r="L115">
            <v>140</v>
          </cell>
          <cell r="M115">
            <v>5.384615384615385</v>
          </cell>
          <cell r="N115" t="str">
            <v>Level 2</v>
          </cell>
          <cell r="O115">
            <v>19</v>
          </cell>
          <cell r="P115">
            <v>519</v>
          </cell>
          <cell r="Q115">
            <v>355</v>
          </cell>
          <cell r="R115">
            <v>91</v>
          </cell>
          <cell r="S115">
            <v>4.7894736842105265</v>
          </cell>
          <cell r="T115" t="str">
            <v>Level 2</v>
          </cell>
          <cell r="U115">
            <v>22</v>
          </cell>
          <cell r="V115">
            <v>622</v>
          </cell>
          <cell r="W115">
            <v>443</v>
          </cell>
          <cell r="X115">
            <v>124</v>
          </cell>
          <cell r="Y115">
            <v>5.6363636363636367</v>
          </cell>
          <cell r="Z115" t="str">
            <v>Level 2</v>
          </cell>
          <cell r="AA115">
            <v>21</v>
          </cell>
          <cell r="AB115">
            <v>599</v>
          </cell>
          <cell r="AC115">
            <v>443</v>
          </cell>
          <cell r="AD115">
            <v>121</v>
          </cell>
          <cell r="AE115">
            <v>5.7619047619047619</v>
          </cell>
          <cell r="AF115" t="str">
            <v>Level 2</v>
          </cell>
          <cell r="AG115">
            <v>21</v>
          </cell>
          <cell r="AH115">
            <v>539</v>
          </cell>
          <cell r="AI115">
            <v>368</v>
          </cell>
          <cell r="AJ115">
            <v>119</v>
          </cell>
          <cell r="AK115">
            <v>5.666666666666667</v>
          </cell>
          <cell r="AL115" t="str">
            <v>Level 2</v>
          </cell>
          <cell r="AM115">
            <v>15</v>
          </cell>
          <cell r="AN115">
            <v>501</v>
          </cell>
          <cell r="AO115">
            <v>322</v>
          </cell>
          <cell r="AP115">
            <v>92</v>
          </cell>
          <cell r="AQ115">
            <v>6.1333333333333337</v>
          </cell>
          <cell r="AR115" t="str">
            <v>Level 3</v>
          </cell>
          <cell r="AS115">
            <v>22</v>
          </cell>
          <cell r="AT115">
            <v>618</v>
          </cell>
          <cell r="AU115">
            <v>401</v>
          </cell>
          <cell r="AV115">
            <v>132</v>
          </cell>
          <cell r="AW115">
            <v>6</v>
          </cell>
          <cell r="AX115" t="str">
            <v>Level 3</v>
          </cell>
          <cell r="AY115">
            <v>4</v>
          </cell>
          <cell r="AZ115">
            <v>87</v>
          </cell>
          <cell r="BA115">
            <v>49</v>
          </cell>
          <cell r="BB115">
            <v>6</v>
          </cell>
          <cell r="BC115">
            <v>1.5</v>
          </cell>
          <cell r="BD115" t="str">
            <v>Level 1</v>
          </cell>
          <cell r="BE115">
            <v>15</v>
          </cell>
          <cell r="BF115">
            <v>436</v>
          </cell>
          <cell r="BG115">
            <v>276</v>
          </cell>
          <cell r="BH115">
            <v>79</v>
          </cell>
          <cell r="BI115">
            <v>5.2666666666666666</v>
          </cell>
          <cell r="BJ115" t="str">
            <v>Level 2</v>
          </cell>
          <cell r="BK115">
            <v>15</v>
          </cell>
          <cell r="BL115">
            <v>371</v>
          </cell>
          <cell r="BM115">
            <v>216</v>
          </cell>
          <cell r="BN115">
            <v>70</v>
          </cell>
          <cell r="BO115">
            <v>4.666666666666667</v>
          </cell>
          <cell r="BP115" t="str">
            <v>Level 2</v>
          </cell>
          <cell r="BQ115">
            <v>1</v>
          </cell>
          <cell r="BR115">
            <v>19</v>
          </cell>
          <cell r="BS115">
            <v>15</v>
          </cell>
          <cell r="BT115">
            <v>8</v>
          </cell>
          <cell r="BU115">
            <v>8</v>
          </cell>
          <cell r="BV115" t="str">
            <v>Level 4</v>
          </cell>
        </row>
        <row r="116">
          <cell r="A116" t="str">
            <v>A1465</v>
          </cell>
          <cell r="B116" t="str">
            <v>ALDY CIPTHA PRIMANDA</v>
          </cell>
          <cell r="C116">
            <v>22</v>
          </cell>
          <cell r="D116">
            <v>526</v>
          </cell>
          <cell r="E116">
            <v>366</v>
          </cell>
          <cell r="F116">
            <v>82</v>
          </cell>
          <cell r="G116">
            <v>3.7272727272727271</v>
          </cell>
          <cell r="H116" t="str">
            <v>Level 2</v>
          </cell>
          <cell r="I116">
            <v>25</v>
          </cell>
          <cell r="J116">
            <v>502</v>
          </cell>
          <cell r="K116">
            <v>364</v>
          </cell>
          <cell r="L116">
            <v>97</v>
          </cell>
          <cell r="M116">
            <v>3.88</v>
          </cell>
          <cell r="N116" t="str">
            <v>Level 2</v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>
            <v>2</v>
          </cell>
          <cell r="V116">
            <v>17</v>
          </cell>
          <cell r="W116">
            <v>9</v>
          </cell>
          <cell r="X116">
            <v>2</v>
          </cell>
          <cell r="Y116">
            <v>1</v>
          </cell>
          <cell r="Z116" t="str">
            <v>Level 0</v>
          </cell>
          <cell r="AA116">
            <v>21</v>
          </cell>
          <cell r="AB116">
            <v>473</v>
          </cell>
          <cell r="AC116">
            <v>368</v>
          </cell>
          <cell r="AD116">
            <v>96</v>
          </cell>
          <cell r="AE116">
            <v>4.5714285714285712</v>
          </cell>
          <cell r="AF116" t="str">
            <v>Level 2</v>
          </cell>
          <cell r="AG116">
            <v>19</v>
          </cell>
          <cell r="AH116">
            <v>385</v>
          </cell>
          <cell r="AI116">
            <v>291</v>
          </cell>
          <cell r="AJ116">
            <v>68</v>
          </cell>
          <cell r="AK116">
            <v>3.5789473684210527</v>
          </cell>
          <cell r="AL116" t="str">
            <v>Level 2</v>
          </cell>
          <cell r="AM116" t="str">
            <v/>
          </cell>
          <cell r="AN116" t="str">
            <v/>
          </cell>
          <cell r="AO116" t="str">
            <v/>
          </cell>
          <cell r="AP116" t="str">
            <v/>
          </cell>
          <cell r="AQ116" t="str">
            <v/>
          </cell>
          <cell r="AR116" t="str">
            <v/>
          </cell>
          <cell r="AS116">
            <v>24</v>
          </cell>
          <cell r="AT116">
            <v>531</v>
          </cell>
          <cell r="AU116">
            <v>393</v>
          </cell>
          <cell r="AV116">
            <v>114</v>
          </cell>
          <cell r="AW116">
            <v>4.75</v>
          </cell>
          <cell r="AX116" t="str">
            <v>Level 2</v>
          </cell>
          <cell r="AY116">
            <v>20</v>
          </cell>
          <cell r="AZ116">
            <v>514</v>
          </cell>
          <cell r="BA116">
            <v>371</v>
          </cell>
          <cell r="BB116">
            <v>94</v>
          </cell>
          <cell r="BC116">
            <v>4.7</v>
          </cell>
          <cell r="BD116" t="str">
            <v>Level 2</v>
          </cell>
          <cell r="BE116">
            <v>23</v>
          </cell>
          <cell r="BF116">
            <v>535</v>
          </cell>
          <cell r="BG116">
            <v>408</v>
          </cell>
          <cell r="BH116">
            <v>112</v>
          </cell>
          <cell r="BI116">
            <v>4.8695652173913047</v>
          </cell>
          <cell r="BJ116" t="str">
            <v>Level 2</v>
          </cell>
          <cell r="BK116">
            <v>21</v>
          </cell>
          <cell r="BL116">
            <v>426</v>
          </cell>
          <cell r="BM116">
            <v>310</v>
          </cell>
          <cell r="BN116">
            <v>81</v>
          </cell>
          <cell r="BO116">
            <v>3.8571428571428572</v>
          </cell>
          <cell r="BP116" t="str">
            <v>Level 2</v>
          </cell>
          <cell r="BQ116">
            <v>20</v>
          </cell>
          <cell r="BR116">
            <v>394</v>
          </cell>
          <cell r="BS116">
            <v>286</v>
          </cell>
          <cell r="BT116">
            <v>81</v>
          </cell>
          <cell r="BU116">
            <v>4.05</v>
          </cell>
          <cell r="BV116" t="str">
            <v>Level 2</v>
          </cell>
        </row>
        <row r="117">
          <cell r="A117" t="str">
            <v>A1525</v>
          </cell>
          <cell r="B117" t="str">
            <v>MARSIDAH</v>
          </cell>
          <cell r="C117">
            <v>22</v>
          </cell>
          <cell r="D117">
            <v>492</v>
          </cell>
          <cell r="E117">
            <v>322</v>
          </cell>
          <cell r="F117">
            <v>73</v>
          </cell>
          <cell r="G117">
            <v>3.3181818181818183</v>
          </cell>
          <cell r="H117" t="str">
            <v>Level 2</v>
          </cell>
          <cell r="I117">
            <v>25</v>
          </cell>
          <cell r="J117">
            <v>456</v>
          </cell>
          <cell r="K117">
            <v>314</v>
          </cell>
          <cell r="L117">
            <v>102</v>
          </cell>
          <cell r="M117">
            <v>4.08</v>
          </cell>
          <cell r="N117" t="str">
            <v>Level 2</v>
          </cell>
          <cell r="O117">
            <v>20</v>
          </cell>
          <cell r="P117">
            <v>561</v>
          </cell>
          <cell r="Q117">
            <v>389</v>
          </cell>
          <cell r="R117">
            <v>97</v>
          </cell>
          <cell r="S117">
            <v>4.8499999999999996</v>
          </cell>
          <cell r="T117" t="str">
            <v>Level 2</v>
          </cell>
          <cell r="U117">
            <v>22</v>
          </cell>
          <cell r="V117">
            <v>609</v>
          </cell>
          <cell r="W117">
            <v>405</v>
          </cell>
          <cell r="X117">
            <v>130</v>
          </cell>
          <cell r="Y117">
            <v>5.9090909090909092</v>
          </cell>
          <cell r="Z117" t="str">
            <v>Level 2</v>
          </cell>
          <cell r="AA117">
            <v>22</v>
          </cell>
          <cell r="AB117">
            <v>611</v>
          </cell>
          <cell r="AC117">
            <v>416</v>
          </cell>
          <cell r="AD117">
            <v>113</v>
          </cell>
          <cell r="AE117">
            <v>5.1363636363636367</v>
          </cell>
          <cell r="AF117" t="str">
            <v>Level 2</v>
          </cell>
          <cell r="AG117">
            <v>21</v>
          </cell>
          <cell r="AH117">
            <v>554</v>
          </cell>
          <cell r="AI117">
            <v>377</v>
          </cell>
          <cell r="AJ117">
            <v>97</v>
          </cell>
          <cell r="AK117">
            <v>4.6190476190476186</v>
          </cell>
          <cell r="AL117" t="str">
            <v>Level 2</v>
          </cell>
          <cell r="AM117">
            <v>15</v>
          </cell>
          <cell r="AN117">
            <v>457</v>
          </cell>
          <cell r="AO117">
            <v>282</v>
          </cell>
          <cell r="AP117">
            <v>71</v>
          </cell>
          <cell r="AQ117">
            <v>4.7333333333333334</v>
          </cell>
          <cell r="AR117" t="str">
            <v>Level 2</v>
          </cell>
          <cell r="AS117">
            <v>22</v>
          </cell>
          <cell r="AT117">
            <v>558</v>
          </cell>
          <cell r="AU117">
            <v>359</v>
          </cell>
          <cell r="AV117">
            <v>117</v>
          </cell>
          <cell r="AW117">
            <v>5.3181818181818183</v>
          </cell>
          <cell r="AX117" t="str">
            <v>Level 2</v>
          </cell>
          <cell r="AY117">
            <v>20</v>
          </cell>
          <cell r="AZ117">
            <v>619</v>
          </cell>
          <cell r="BA117">
            <v>396</v>
          </cell>
          <cell r="BB117">
            <v>123</v>
          </cell>
          <cell r="BC117">
            <v>6.15</v>
          </cell>
          <cell r="BD117" t="str">
            <v>Level 3</v>
          </cell>
          <cell r="BE117">
            <v>24</v>
          </cell>
          <cell r="BF117">
            <v>665</v>
          </cell>
          <cell r="BG117">
            <v>417</v>
          </cell>
          <cell r="BH117">
            <v>118</v>
          </cell>
          <cell r="BI117">
            <v>4.916666666666667</v>
          </cell>
          <cell r="BJ117" t="str">
            <v>Level 2</v>
          </cell>
          <cell r="BK117">
            <v>21</v>
          </cell>
          <cell r="BL117">
            <v>426</v>
          </cell>
          <cell r="BM117">
            <v>268</v>
          </cell>
          <cell r="BN117">
            <v>75</v>
          </cell>
          <cell r="BO117">
            <v>3.5714285714285716</v>
          </cell>
          <cell r="BP117" t="str">
            <v>Level 2</v>
          </cell>
          <cell r="BQ117">
            <v>20</v>
          </cell>
          <cell r="BR117">
            <v>513</v>
          </cell>
          <cell r="BS117">
            <v>324</v>
          </cell>
          <cell r="BT117">
            <v>100</v>
          </cell>
          <cell r="BU117">
            <v>5</v>
          </cell>
          <cell r="BV117" t="str">
            <v>Level 2</v>
          </cell>
        </row>
        <row r="118">
          <cell r="A118" t="str">
            <v>A1531</v>
          </cell>
          <cell r="B118" t="str">
            <v>ERIN ALFINATA</v>
          </cell>
          <cell r="C118">
            <v>22</v>
          </cell>
          <cell r="D118">
            <v>591</v>
          </cell>
          <cell r="E118">
            <v>410</v>
          </cell>
          <cell r="F118">
            <v>106</v>
          </cell>
          <cell r="G118">
            <v>4.8181818181818183</v>
          </cell>
          <cell r="H118" t="str">
            <v>Level 2</v>
          </cell>
          <cell r="I118">
            <v>26</v>
          </cell>
          <cell r="J118">
            <v>638</v>
          </cell>
          <cell r="K118">
            <v>466</v>
          </cell>
          <cell r="L118">
            <v>141</v>
          </cell>
          <cell r="M118">
            <v>5.4230769230769234</v>
          </cell>
          <cell r="N118" t="str">
            <v>Level 2</v>
          </cell>
          <cell r="O118">
            <v>15</v>
          </cell>
          <cell r="P118">
            <v>337</v>
          </cell>
          <cell r="Q118">
            <v>267</v>
          </cell>
          <cell r="R118">
            <v>58</v>
          </cell>
          <cell r="S118">
            <v>3.8666666666666667</v>
          </cell>
          <cell r="T118" t="str">
            <v>Level 2</v>
          </cell>
          <cell r="U118">
            <v>19</v>
          </cell>
          <cell r="V118">
            <v>481</v>
          </cell>
          <cell r="W118">
            <v>373</v>
          </cell>
          <cell r="X118">
            <v>98</v>
          </cell>
          <cell r="Y118">
            <v>5.1578947368421053</v>
          </cell>
          <cell r="Z118" t="str">
            <v>Level 2</v>
          </cell>
          <cell r="AA118">
            <v>20</v>
          </cell>
          <cell r="AB118">
            <v>520</v>
          </cell>
          <cell r="AC118">
            <v>406</v>
          </cell>
          <cell r="AD118">
            <v>74</v>
          </cell>
          <cell r="AE118">
            <v>3.7</v>
          </cell>
          <cell r="AF118" t="str">
            <v>Level 2</v>
          </cell>
          <cell r="AG118">
            <v>22</v>
          </cell>
          <cell r="AH118">
            <v>534</v>
          </cell>
          <cell r="AI118">
            <v>406</v>
          </cell>
          <cell r="AJ118">
            <v>106</v>
          </cell>
          <cell r="AK118">
            <v>4.8181818181818183</v>
          </cell>
          <cell r="AL118" t="str">
            <v>Level 2</v>
          </cell>
          <cell r="AM118" t="str">
            <v/>
          </cell>
          <cell r="AN118" t="str">
            <v/>
          </cell>
          <cell r="AO118" t="str">
            <v/>
          </cell>
          <cell r="AP118" t="str">
            <v/>
          </cell>
          <cell r="AQ118" t="str">
            <v/>
          </cell>
          <cell r="AR118" t="str">
            <v/>
          </cell>
          <cell r="AS118">
            <v>13</v>
          </cell>
          <cell r="AT118">
            <v>242</v>
          </cell>
          <cell r="AU118">
            <v>204</v>
          </cell>
          <cell r="AV118">
            <v>52</v>
          </cell>
          <cell r="AW118">
            <v>4</v>
          </cell>
          <cell r="AX118" t="str">
            <v>Level 2</v>
          </cell>
          <cell r="AY118">
            <v>18</v>
          </cell>
          <cell r="AZ118">
            <v>445</v>
          </cell>
          <cell r="BA118">
            <v>338</v>
          </cell>
          <cell r="BB118">
            <v>64</v>
          </cell>
          <cell r="BC118">
            <v>3.5555555555555554</v>
          </cell>
          <cell r="BD118" t="str">
            <v>Level 2</v>
          </cell>
          <cell r="BE118">
            <v>20</v>
          </cell>
          <cell r="BF118">
            <v>532</v>
          </cell>
          <cell r="BG118">
            <v>385</v>
          </cell>
          <cell r="BH118">
            <v>105</v>
          </cell>
          <cell r="BI118">
            <v>5.25</v>
          </cell>
          <cell r="BJ118" t="str">
            <v>Level 2</v>
          </cell>
          <cell r="BK118">
            <v>15</v>
          </cell>
          <cell r="BL118">
            <v>297</v>
          </cell>
          <cell r="BM118">
            <v>208</v>
          </cell>
          <cell r="BN118">
            <v>56</v>
          </cell>
          <cell r="BO118">
            <v>3.7333333333333334</v>
          </cell>
          <cell r="BP118" t="str">
            <v>Level 2</v>
          </cell>
          <cell r="BQ118">
            <v>16</v>
          </cell>
          <cell r="BR118">
            <v>399</v>
          </cell>
          <cell r="BS118">
            <v>270</v>
          </cell>
          <cell r="BT118">
            <v>96</v>
          </cell>
          <cell r="BU118">
            <v>6</v>
          </cell>
          <cell r="BV118" t="str">
            <v>Level 3</v>
          </cell>
        </row>
        <row r="119">
          <cell r="A119" t="str">
            <v>A1539</v>
          </cell>
          <cell r="B119" t="str">
            <v>ERLINA AMBAR ANGGITA PUTRI</v>
          </cell>
          <cell r="C119">
            <v>6</v>
          </cell>
          <cell r="D119">
            <v>108</v>
          </cell>
          <cell r="E119">
            <v>69</v>
          </cell>
          <cell r="F119">
            <v>21</v>
          </cell>
          <cell r="G119">
            <v>3.5</v>
          </cell>
          <cell r="H119" t="str">
            <v>Level 2</v>
          </cell>
          <cell r="I119">
            <v>3</v>
          </cell>
          <cell r="J119">
            <v>38</v>
          </cell>
          <cell r="K119">
            <v>27</v>
          </cell>
          <cell r="L119">
            <v>10</v>
          </cell>
          <cell r="M119">
            <v>3.3333333333333335</v>
          </cell>
          <cell r="N119" t="str">
            <v>Level 2</v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  <cell r="Z119" t="str">
            <v/>
          </cell>
          <cell r="AA119" t="str">
            <v/>
          </cell>
          <cell r="AB119" t="str">
            <v/>
          </cell>
          <cell r="AC119" t="str">
            <v/>
          </cell>
          <cell r="AD119" t="str">
            <v/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  <cell r="AN119" t="str">
            <v/>
          </cell>
          <cell r="AO119" t="str">
            <v/>
          </cell>
          <cell r="AP119" t="str">
            <v/>
          </cell>
          <cell r="AQ119" t="str">
            <v/>
          </cell>
          <cell r="AR119" t="str">
            <v/>
          </cell>
          <cell r="AS119" t="str">
            <v/>
          </cell>
          <cell r="AT119" t="str">
            <v/>
          </cell>
          <cell r="AU119" t="str">
            <v/>
          </cell>
          <cell r="AV119" t="str">
            <v/>
          </cell>
          <cell r="AW119" t="str">
            <v/>
          </cell>
          <cell r="AX119" t="str">
            <v/>
          </cell>
          <cell r="AY119" t="str">
            <v/>
          </cell>
          <cell r="AZ119" t="str">
            <v/>
          </cell>
          <cell r="BA119" t="str">
            <v/>
          </cell>
          <cell r="BB119" t="str">
            <v/>
          </cell>
          <cell r="BC119" t="str">
            <v/>
          </cell>
          <cell r="BD119" t="str">
            <v/>
          </cell>
          <cell r="BE119" t="str">
            <v/>
          </cell>
          <cell r="BF119" t="str">
            <v/>
          </cell>
          <cell r="BG119" t="str">
            <v/>
          </cell>
          <cell r="BH119" t="str">
            <v/>
          </cell>
          <cell r="BI119" t="str">
            <v/>
          </cell>
          <cell r="BJ119" t="str">
            <v/>
          </cell>
          <cell r="BK119" t="str">
            <v/>
          </cell>
          <cell r="BL119" t="str">
            <v/>
          </cell>
          <cell r="BM119" t="str">
            <v/>
          </cell>
          <cell r="BN119" t="str">
            <v/>
          </cell>
          <cell r="BO119" t="str">
            <v/>
          </cell>
          <cell r="BP119" t="str">
            <v/>
          </cell>
          <cell r="BQ119" t="str">
            <v/>
          </cell>
          <cell r="BR119" t="str">
            <v/>
          </cell>
          <cell r="BS119" t="str">
            <v/>
          </cell>
          <cell r="BT119" t="str">
            <v/>
          </cell>
          <cell r="BU119" t="str">
            <v/>
          </cell>
          <cell r="BV119" t="str">
            <v/>
          </cell>
        </row>
        <row r="120">
          <cell r="A120" t="str">
            <v>A1556</v>
          </cell>
          <cell r="B120" t="str">
            <v>ISMA AUDIA PRABAWATI</v>
          </cell>
          <cell r="C120">
            <v>22</v>
          </cell>
          <cell r="D120">
            <v>531</v>
          </cell>
          <cell r="E120">
            <v>346</v>
          </cell>
          <cell r="F120">
            <v>87</v>
          </cell>
          <cell r="G120">
            <v>3.9545454545454546</v>
          </cell>
          <cell r="H120" t="str">
            <v>Level 2</v>
          </cell>
          <cell r="I120">
            <v>26</v>
          </cell>
          <cell r="J120">
            <v>485</v>
          </cell>
          <cell r="K120">
            <v>325</v>
          </cell>
          <cell r="L120">
            <v>106</v>
          </cell>
          <cell r="M120">
            <v>4.0769230769230766</v>
          </cell>
          <cell r="N120" t="str">
            <v>Level 2</v>
          </cell>
          <cell r="O120">
            <v>20</v>
          </cell>
          <cell r="P120">
            <v>592</v>
          </cell>
          <cell r="Q120">
            <v>400</v>
          </cell>
          <cell r="R120">
            <v>107</v>
          </cell>
          <cell r="S120">
            <v>5.35</v>
          </cell>
          <cell r="T120" t="str">
            <v>Level 2</v>
          </cell>
          <cell r="U120">
            <v>22</v>
          </cell>
          <cell r="V120">
            <v>599</v>
          </cell>
          <cell r="W120">
            <v>370</v>
          </cell>
          <cell r="X120">
            <v>98</v>
          </cell>
          <cell r="Y120">
            <v>4.4545454545454541</v>
          </cell>
          <cell r="Z120" t="str">
            <v>Level 2</v>
          </cell>
          <cell r="AA120">
            <v>22</v>
          </cell>
          <cell r="AB120">
            <v>616</v>
          </cell>
          <cell r="AC120">
            <v>410</v>
          </cell>
          <cell r="AD120">
            <v>111</v>
          </cell>
          <cell r="AE120">
            <v>5.0454545454545459</v>
          </cell>
          <cell r="AF120" t="str">
            <v>Level 2</v>
          </cell>
          <cell r="AG120">
            <v>22</v>
          </cell>
          <cell r="AH120">
            <v>565</v>
          </cell>
          <cell r="AI120">
            <v>403</v>
          </cell>
          <cell r="AJ120">
            <v>112</v>
          </cell>
          <cell r="AK120">
            <v>5.0909090909090908</v>
          </cell>
          <cell r="AL120" t="str">
            <v>Level 2</v>
          </cell>
          <cell r="AM120">
            <v>15</v>
          </cell>
          <cell r="AN120">
            <v>410</v>
          </cell>
          <cell r="AO120">
            <v>263</v>
          </cell>
          <cell r="AP120">
            <v>68</v>
          </cell>
          <cell r="AQ120">
            <v>4.5333333333333332</v>
          </cell>
          <cell r="AR120" t="str">
            <v>Level 2</v>
          </cell>
          <cell r="AS120">
            <v>23</v>
          </cell>
          <cell r="AT120">
            <v>533</v>
          </cell>
          <cell r="AU120">
            <v>353</v>
          </cell>
          <cell r="AV120">
            <v>104</v>
          </cell>
          <cell r="AW120">
            <v>4.5217391304347823</v>
          </cell>
          <cell r="AX120" t="str">
            <v>Level 2</v>
          </cell>
          <cell r="AY120">
            <v>20</v>
          </cell>
          <cell r="AZ120">
            <v>549</v>
          </cell>
          <cell r="BA120">
            <v>355</v>
          </cell>
          <cell r="BB120">
            <v>104</v>
          </cell>
          <cell r="BC120">
            <v>5.2</v>
          </cell>
          <cell r="BD120" t="str">
            <v>Level 2</v>
          </cell>
          <cell r="BE120">
            <v>23</v>
          </cell>
          <cell r="BF120">
            <v>570</v>
          </cell>
          <cell r="BG120">
            <v>379</v>
          </cell>
          <cell r="BH120">
            <v>117</v>
          </cell>
          <cell r="BI120">
            <v>5.0869565217391308</v>
          </cell>
          <cell r="BJ120" t="str">
            <v>Level 2</v>
          </cell>
          <cell r="BK120">
            <v>22</v>
          </cell>
          <cell r="BL120">
            <v>393</v>
          </cell>
          <cell r="BM120">
            <v>264</v>
          </cell>
          <cell r="BN120">
            <v>67</v>
          </cell>
          <cell r="BO120">
            <v>3.0454545454545454</v>
          </cell>
          <cell r="BP120" t="str">
            <v>Level 2</v>
          </cell>
          <cell r="BQ120">
            <v>19</v>
          </cell>
          <cell r="BR120">
            <v>421</v>
          </cell>
          <cell r="BS120">
            <v>270</v>
          </cell>
          <cell r="BT120">
            <v>78</v>
          </cell>
          <cell r="BU120">
            <v>4.1052631578947372</v>
          </cell>
          <cell r="BV120" t="str">
            <v>Level 2</v>
          </cell>
        </row>
        <row r="121">
          <cell r="A121" t="str">
            <v>A1640</v>
          </cell>
          <cell r="B121" t="str">
            <v>MARINTAN GULTOM</v>
          </cell>
          <cell r="C121">
            <v>3</v>
          </cell>
          <cell r="D121">
            <v>41</v>
          </cell>
          <cell r="E121">
            <v>25</v>
          </cell>
          <cell r="F121">
            <v>3</v>
          </cell>
          <cell r="G121">
            <v>1</v>
          </cell>
          <cell r="H121" t="str">
            <v>Level 0</v>
          </cell>
          <cell r="I121">
            <v>17</v>
          </cell>
          <cell r="J121">
            <v>443</v>
          </cell>
          <cell r="K121">
            <v>239</v>
          </cell>
          <cell r="L121">
            <v>73</v>
          </cell>
          <cell r="M121">
            <v>4.2941176470588234</v>
          </cell>
          <cell r="N121" t="str">
            <v>Level 2</v>
          </cell>
          <cell r="O121">
            <v>19</v>
          </cell>
          <cell r="P121">
            <v>610</v>
          </cell>
          <cell r="Q121">
            <v>381</v>
          </cell>
          <cell r="R121">
            <v>94</v>
          </cell>
          <cell r="S121">
            <v>4.9473684210526319</v>
          </cell>
          <cell r="T121" t="str">
            <v>Level 2</v>
          </cell>
          <cell r="U121">
            <v>20</v>
          </cell>
          <cell r="V121">
            <v>626</v>
          </cell>
          <cell r="W121">
            <v>411</v>
          </cell>
          <cell r="X121">
            <v>134</v>
          </cell>
          <cell r="Y121">
            <v>6.7</v>
          </cell>
          <cell r="Z121" t="str">
            <v>Level 3</v>
          </cell>
          <cell r="AA121">
            <v>20</v>
          </cell>
          <cell r="AB121">
            <v>639</v>
          </cell>
          <cell r="AC121">
            <v>451</v>
          </cell>
          <cell r="AD121">
            <v>126</v>
          </cell>
          <cell r="AE121">
            <v>6.3</v>
          </cell>
          <cell r="AF121" t="str">
            <v>Level 3</v>
          </cell>
          <cell r="AG121">
            <v>20</v>
          </cell>
          <cell r="AH121">
            <v>615</v>
          </cell>
          <cell r="AI121">
            <v>430</v>
          </cell>
          <cell r="AJ121">
            <v>121</v>
          </cell>
          <cell r="AK121">
            <v>6.05</v>
          </cell>
          <cell r="AL121" t="str">
            <v>Level 3</v>
          </cell>
          <cell r="AM121">
            <v>15</v>
          </cell>
          <cell r="AN121">
            <v>626</v>
          </cell>
          <cell r="AO121">
            <v>453</v>
          </cell>
          <cell r="AP121">
            <v>102</v>
          </cell>
          <cell r="AQ121">
            <v>6.8</v>
          </cell>
          <cell r="AR121" t="str">
            <v>Level 3</v>
          </cell>
          <cell r="AS121">
            <v>22</v>
          </cell>
          <cell r="AT121">
            <v>626</v>
          </cell>
          <cell r="AU121">
            <v>435</v>
          </cell>
          <cell r="AV121">
            <v>120</v>
          </cell>
          <cell r="AW121">
            <v>5.4545454545454541</v>
          </cell>
          <cell r="AX121" t="str">
            <v>Level 2</v>
          </cell>
          <cell r="AY121" t="str">
            <v/>
          </cell>
          <cell r="AZ121" t="str">
            <v/>
          </cell>
          <cell r="BA121" t="str">
            <v/>
          </cell>
          <cell r="BB121" t="str">
            <v/>
          </cell>
          <cell r="BC121" t="str">
            <v/>
          </cell>
          <cell r="BD121" t="str">
            <v/>
          </cell>
          <cell r="BE121" t="str">
            <v/>
          </cell>
          <cell r="BF121" t="str">
            <v/>
          </cell>
          <cell r="BG121" t="str">
            <v/>
          </cell>
          <cell r="BH121" t="str">
            <v/>
          </cell>
          <cell r="BI121" t="str">
            <v/>
          </cell>
          <cell r="BJ121" t="str">
            <v/>
          </cell>
          <cell r="BK121" t="str">
            <v/>
          </cell>
          <cell r="BL121" t="str">
            <v/>
          </cell>
          <cell r="BM121" t="str">
            <v/>
          </cell>
          <cell r="BN121" t="str">
            <v/>
          </cell>
          <cell r="BO121" t="str">
            <v/>
          </cell>
          <cell r="BP121" t="str">
            <v/>
          </cell>
          <cell r="BQ121" t="str">
            <v/>
          </cell>
          <cell r="BR121" t="str">
            <v/>
          </cell>
          <cell r="BS121" t="str">
            <v/>
          </cell>
          <cell r="BT121" t="str">
            <v/>
          </cell>
          <cell r="BU121" t="str">
            <v/>
          </cell>
          <cell r="BV121" t="str">
            <v/>
          </cell>
        </row>
        <row r="122">
          <cell r="A122" t="str">
            <v>A1641</v>
          </cell>
          <cell r="B122" t="str">
            <v>MUGHAYATSYAH</v>
          </cell>
          <cell r="C122">
            <v>0</v>
          </cell>
          <cell r="D122">
            <v>0</v>
          </cell>
          <cell r="E122">
            <v>0</v>
          </cell>
          <cell r="F122">
            <v>2</v>
          </cell>
          <cell r="G122" t="str">
            <v/>
          </cell>
          <cell r="H122" t="str">
            <v>Level 0</v>
          </cell>
          <cell r="I122">
            <v>1</v>
          </cell>
          <cell r="J122">
            <v>9</v>
          </cell>
          <cell r="K122">
            <v>7</v>
          </cell>
          <cell r="L122">
            <v>0</v>
          </cell>
          <cell r="M122">
            <v>0</v>
          </cell>
          <cell r="N122" t="str">
            <v>Level 0</v>
          </cell>
          <cell r="O122">
            <v>2</v>
          </cell>
          <cell r="P122">
            <v>30</v>
          </cell>
          <cell r="Q122">
            <v>27</v>
          </cell>
          <cell r="R122">
            <v>9</v>
          </cell>
          <cell r="S122">
            <v>4.5</v>
          </cell>
          <cell r="T122" t="str">
            <v>Level 2</v>
          </cell>
          <cell r="U122">
            <v>3</v>
          </cell>
          <cell r="V122">
            <v>40</v>
          </cell>
          <cell r="W122">
            <v>25</v>
          </cell>
          <cell r="X122">
            <v>9</v>
          </cell>
          <cell r="Y122">
            <v>3</v>
          </cell>
          <cell r="Z122" t="str">
            <v>Level 2</v>
          </cell>
          <cell r="AA122">
            <v>17</v>
          </cell>
          <cell r="AB122">
            <v>308</v>
          </cell>
          <cell r="AC122">
            <v>207</v>
          </cell>
          <cell r="AD122">
            <v>61</v>
          </cell>
          <cell r="AE122">
            <v>3.5882352941176472</v>
          </cell>
          <cell r="AF122" t="str">
            <v>Level 2</v>
          </cell>
          <cell r="AG122">
            <v>17</v>
          </cell>
          <cell r="AH122">
            <v>244</v>
          </cell>
          <cell r="AI122">
            <v>169</v>
          </cell>
          <cell r="AJ122">
            <v>53</v>
          </cell>
          <cell r="AK122">
            <v>3.1176470588235294</v>
          </cell>
          <cell r="AL122" t="str">
            <v>Level 2</v>
          </cell>
          <cell r="AM122">
            <v>13</v>
          </cell>
          <cell r="AN122">
            <v>224</v>
          </cell>
          <cell r="AO122">
            <v>160</v>
          </cell>
          <cell r="AP122">
            <v>34</v>
          </cell>
          <cell r="AQ122">
            <v>2.6153846153846154</v>
          </cell>
          <cell r="AR122" t="str">
            <v>Level 2</v>
          </cell>
          <cell r="AS122">
            <v>14</v>
          </cell>
          <cell r="AT122">
            <v>165</v>
          </cell>
          <cell r="AU122">
            <v>124</v>
          </cell>
          <cell r="AV122">
            <v>31</v>
          </cell>
          <cell r="AW122">
            <v>2.2142857142857144</v>
          </cell>
          <cell r="AX122" t="str">
            <v>Level 2</v>
          </cell>
          <cell r="AY122">
            <v>16</v>
          </cell>
          <cell r="AZ122">
            <v>277</v>
          </cell>
          <cell r="BA122">
            <v>216</v>
          </cell>
          <cell r="BB122">
            <v>58</v>
          </cell>
          <cell r="BC122">
            <v>3.625</v>
          </cell>
          <cell r="BD122" t="str">
            <v>Level 2</v>
          </cell>
          <cell r="BE122">
            <v>0</v>
          </cell>
          <cell r="BF122">
            <v>0</v>
          </cell>
          <cell r="BG122">
            <v>0</v>
          </cell>
          <cell r="BH122">
            <v>3</v>
          </cell>
          <cell r="BI122" t="str">
            <v/>
          </cell>
          <cell r="BJ122" t="str">
            <v/>
          </cell>
          <cell r="BK122">
            <v>8</v>
          </cell>
          <cell r="BL122">
            <v>71</v>
          </cell>
          <cell r="BM122">
            <v>49</v>
          </cell>
          <cell r="BN122">
            <v>10</v>
          </cell>
          <cell r="BO122">
            <v>1.25</v>
          </cell>
          <cell r="BP122" t="str">
            <v>Level 0</v>
          </cell>
          <cell r="BQ122">
            <v>16</v>
          </cell>
          <cell r="BR122">
            <v>231</v>
          </cell>
          <cell r="BS122">
            <v>168</v>
          </cell>
          <cell r="BT122">
            <v>51</v>
          </cell>
          <cell r="BU122">
            <v>3.1875</v>
          </cell>
          <cell r="BV122" t="str">
            <v>Level 2</v>
          </cell>
        </row>
        <row r="123">
          <cell r="A123" t="str">
            <v>A1645</v>
          </cell>
          <cell r="B123" t="str">
            <v>ANDIKA SAPUTRA</v>
          </cell>
          <cell r="C123">
            <v>21</v>
          </cell>
          <cell r="D123">
            <v>557</v>
          </cell>
          <cell r="E123">
            <v>340</v>
          </cell>
          <cell r="F123">
            <v>109</v>
          </cell>
          <cell r="G123">
            <v>5.1904761904761907</v>
          </cell>
          <cell r="H123" t="str">
            <v>Level 2</v>
          </cell>
          <cell r="I123">
            <v>7</v>
          </cell>
          <cell r="J123">
            <v>96</v>
          </cell>
          <cell r="K123">
            <v>68</v>
          </cell>
          <cell r="L123">
            <v>27</v>
          </cell>
          <cell r="M123">
            <v>3.8571428571428572</v>
          </cell>
          <cell r="N123" t="str">
            <v>Level 2</v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  <cell r="Z123" t="str">
            <v/>
          </cell>
          <cell r="AA123" t="str">
            <v/>
          </cell>
          <cell r="AB123" t="str">
            <v/>
          </cell>
          <cell r="AC123" t="str">
            <v/>
          </cell>
          <cell r="AD123" t="str">
            <v/>
          </cell>
          <cell r="AE123" t="str">
            <v/>
          </cell>
          <cell r="AF123" t="str">
            <v/>
          </cell>
          <cell r="AG123" t="str">
            <v/>
          </cell>
          <cell r="AH123" t="str">
            <v/>
          </cell>
          <cell r="AI123" t="str">
            <v/>
          </cell>
          <cell r="AJ123" t="str">
            <v/>
          </cell>
          <cell r="AK123" t="str">
            <v/>
          </cell>
          <cell r="AL123" t="str">
            <v/>
          </cell>
          <cell r="AM123" t="str">
            <v/>
          </cell>
          <cell r="AN123" t="str">
            <v/>
          </cell>
          <cell r="AO123" t="str">
            <v/>
          </cell>
          <cell r="AP123" t="str">
            <v/>
          </cell>
          <cell r="AQ123" t="str">
            <v/>
          </cell>
          <cell r="AR123" t="str">
            <v/>
          </cell>
          <cell r="AS123" t="str">
            <v/>
          </cell>
          <cell r="AT123" t="str">
            <v/>
          </cell>
          <cell r="AU123" t="str">
            <v/>
          </cell>
          <cell r="AV123" t="str">
            <v/>
          </cell>
          <cell r="AW123" t="str">
            <v/>
          </cell>
          <cell r="AX123" t="str">
            <v/>
          </cell>
          <cell r="AY123" t="str">
            <v/>
          </cell>
          <cell r="AZ123" t="str">
            <v/>
          </cell>
          <cell r="BA123" t="str">
            <v/>
          </cell>
          <cell r="BB123" t="str">
            <v/>
          </cell>
          <cell r="BC123" t="str">
            <v/>
          </cell>
          <cell r="BD123" t="str">
            <v/>
          </cell>
          <cell r="BE123" t="str">
            <v/>
          </cell>
          <cell r="BF123" t="str">
            <v/>
          </cell>
          <cell r="BG123" t="str">
            <v/>
          </cell>
          <cell r="BH123" t="str">
            <v/>
          </cell>
          <cell r="BI123" t="str">
            <v/>
          </cell>
          <cell r="BJ123" t="str">
            <v/>
          </cell>
          <cell r="BK123" t="str">
            <v/>
          </cell>
          <cell r="BL123" t="str">
            <v/>
          </cell>
          <cell r="BM123" t="str">
            <v/>
          </cell>
          <cell r="BN123" t="str">
            <v/>
          </cell>
          <cell r="BO123" t="str">
            <v/>
          </cell>
          <cell r="BP123" t="str">
            <v/>
          </cell>
          <cell r="BQ123" t="str">
            <v/>
          </cell>
          <cell r="BR123" t="str">
            <v/>
          </cell>
          <cell r="BS123" t="str">
            <v/>
          </cell>
          <cell r="BT123" t="str">
            <v/>
          </cell>
          <cell r="BU123" t="str">
            <v/>
          </cell>
          <cell r="BV123" t="str">
            <v/>
          </cell>
        </row>
        <row r="124">
          <cell r="A124" t="str">
            <v>A1648</v>
          </cell>
          <cell r="B124" t="str">
            <v>RIA NURI</v>
          </cell>
          <cell r="C124">
            <v>16</v>
          </cell>
          <cell r="D124">
            <v>274</v>
          </cell>
          <cell r="E124">
            <v>203</v>
          </cell>
          <cell r="F124">
            <v>58</v>
          </cell>
          <cell r="G124">
            <v>3.625</v>
          </cell>
          <cell r="H124" t="str">
            <v>Level 2</v>
          </cell>
          <cell r="I124">
            <v>16</v>
          </cell>
          <cell r="J124">
            <v>298</v>
          </cell>
          <cell r="K124">
            <v>213</v>
          </cell>
          <cell r="L124">
            <v>72</v>
          </cell>
          <cell r="M124">
            <v>4.5</v>
          </cell>
          <cell r="N124" t="str">
            <v>Level 2</v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  <cell r="Z124" t="str">
            <v/>
          </cell>
          <cell r="AA124">
            <v>19</v>
          </cell>
          <cell r="AB124">
            <v>344</v>
          </cell>
          <cell r="AC124">
            <v>249</v>
          </cell>
          <cell r="AD124">
            <v>64</v>
          </cell>
          <cell r="AE124">
            <v>3.3684210526315788</v>
          </cell>
          <cell r="AF124" t="str">
            <v>Level 2</v>
          </cell>
          <cell r="AG124">
            <v>15</v>
          </cell>
          <cell r="AH124">
            <v>296</v>
          </cell>
          <cell r="AI124">
            <v>212</v>
          </cell>
          <cell r="AJ124">
            <v>64</v>
          </cell>
          <cell r="AK124">
            <v>4.2666666666666666</v>
          </cell>
          <cell r="AL124" t="str">
            <v>Level 2</v>
          </cell>
          <cell r="AM124">
            <v>15</v>
          </cell>
          <cell r="AN124">
            <v>428</v>
          </cell>
          <cell r="AO124">
            <v>279</v>
          </cell>
          <cell r="AP124">
            <v>73</v>
          </cell>
          <cell r="AQ124">
            <v>4.8666666666666663</v>
          </cell>
          <cell r="AR124" t="str">
            <v>Level 2</v>
          </cell>
          <cell r="AS124">
            <v>0</v>
          </cell>
          <cell r="AT124">
            <v>0</v>
          </cell>
          <cell r="AU124">
            <v>0</v>
          </cell>
          <cell r="AV124">
            <v>6</v>
          </cell>
          <cell r="AW124" t="str">
            <v/>
          </cell>
          <cell r="AX124" t="str">
            <v/>
          </cell>
          <cell r="AY124">
            <v>6</v>
          </cell>
          <cell r="AZ124">
            <v>123</v>
          </cell>
          <cell r="BA124">
            <v>61</v>
          </cell>
          <cell r="BB124">
            <v>10</v>
          </cell>
          <cell r="BC124">
            <v>1.6666666666666667</v>
          </cell>
          <cell r="BD124" t="str">
            <v>Level 1</v>
          </cell>
          <cell r="BE124" t="str">
            <v/>
          </cell>
          <cell r="BF124" t="str">
            <v/>
          </cell>
          <cell r="BG124" t="str">
            <v/>
          </cell>
          <cell r="BH124" t="str">
            <v/>
          </cell>
          <cell r="BI124" t="str">
            <v/>
          </cell>
          <cell r="BJ124" t="str">
            <v/>
          </cell>
          <cell r="BK124" t="str">
            <v/>
          </cell>
          <cell r="BL124" t="str">
            <v/>
          </cell>
          <cell r="BM124" t="str">
            <v/>
          </cell>
          <cell r="BN124" t="str">
            <v/>
          </cell>
          <cell r="BO124" t="str">
            <v/>
          </cell>
          <cell r="BP124" t="str">
            <v/>
          </cell>
          <cell r="BQ124" t="str">
            <v/>
          </cell>
          <cell r="BR124" t="str">
            <v/>
          </cell>
          <cell r="BS124" t="str">
            <v/>
          </cell>
          <cell r="BT124" t="str">
            <v/>
          </cell>
          <cell r="BU124" t="str">
            <v/>
          </cell>
          <cell r="BV124" t="str">
            <v/>
          </cell>
        </row>
        <row r="125">
          <cell r="A125" t="str">
            <v>A1651</v>
          </cell>
          <cell r="B125" t="str">
            <v>NUR ROMADANI FITRIANA</v>
          </cell>
          <cell r="C125">
            <v>20</v>
          </cell>
          <cell r="D125">
            <v>464</v>
          </cell>
          <cell r="E125">
            <v>336</v>
          </cell>
          <cell r="F125">
            <v>75</v>
          </cell>
          <cell r="G125">
            <v>3.75</v>
          </cell>
          <cell r="H125" t="str">
            <v>Level 2</v>
          </cell>
          <cell r="I125">
            <v>25</v>
          </cell>
          <cell r="J125">
            <v>535</v>
          </cell>
          <cell r="K125">
            <v>380</v>
          </cell>
          <cell r="L125">
            <v>103</v>
          </cell>
          <cell r="M125">
            <v>4.12</v>
          </cell>
          <cell r="N125" t="str">
            <v>Level 2</v>
          </cell>
          <cell r="O125">
            <v>19</v>
          </cell>
          <cell r="P125">
            <v>494</v>
          </cell>
          <cell r="Q125">
            <v>356</v>
          </cell>
          <cell r="R125">
            <v>94</v>
          </cell>
          <cell r="S125">
            <v>4.9473684210526319</v>
          </cell>
          <cell r="T125" t="str">
            <v>Level 2</v>
          </cell>
          <cell r="U125">
            <v>21</v>
          </cell>
          <cell r="V125">
            <v>538</v>
          </cell>
          <cell r="W125">
            <v>385</v>
          </cell>
          <cell r="X125">
            <v>114</v>
          </cell>
          <cell r="Y125">
            <v>5.4285714285714288</v>
          </cell>
          <cell r="Z125" t="str">
            <v>Level 2</v>
          </cell>
          <cell r="AA125">
            <v>20</v>
          </cell>
          <cell r="AB125">
            <v>551</v>
          </cell>
          <cell r="AC125">
            <v>419</v>
          </cell>
          <cell r="AD125">
            <v>110</v>
          </cell>
          <cell r="AE125">
            <v>5.5</v>
          </cell>
          <cell r="AF125" t="str">
            <v>Level 2</v>
          </cell>
          <cell r="AG125">
            <v>20</v>
          </cell>
          <cell r="AH125">
            <v>528</v>
          </cell>
          <cell r="AI125">
            <v>386</v>
          </cell>
          <cell r="AJ125">
            <v>117</v>
          </cell>
          <cell r="AK125">
            <v>5.85</v>
          </cell>
          <cell r="AL125" t="str">
            <v>Level 2</v>
          </cell>
          <cell r="AM125">
            <v>15</v>
          </cell>
          <cell r="AN125">
            <v>455</v>
          </cell>
          <cell r="AO125">
            <v>323</v>
          </cell>
          <cell r="AP125">
            <v>75</v>
          </cell>
          <cell r="AQ125">
            <v>5</v>
          </cell>
          <cell r="AR125" t="str">
            <v>Level 2</v>
          </cell>
          <cell r="AS125">
            <v>22</v>
          </cell>
          <cell r="AT125">
            <v>498</v>
          </cell>
          <cell r="AU125">
            <v>352</v>
          </cell>
          <cell r="AV125">
            <v>108</v>
          </cell>
          <cell r="AW125">
            <v>4.9090909090909092</v>
          </cell>
          <cell r="AX125" t="str">
            <v>Level 2</v>
          </cell>
          <cell r="AY125">
            <v>18</v>
          </cell>
          <cell r="AZ125">
            <v>500</v>
          </cell>
          <cell r="BA125">
            <v>349</v>
          </cell>
          <cell r="BB125">
            <v>75</v>
          </cell>
          <cell r="BC125">
            <v>4.166666666666667</v>
          </cell>
          <cell r="BD125" t="str">
            <v>Level 2</v>
          </cell>
          <cell r="BE125">
            <v>23</v>
          </cell>
          <cell r="BF125">
            <v>712</v>
          </cell>
          <cell r="BG125">
            <v>499</v>
          </cell>
          <cell r="BH125">
            <v>129</v>
          </cell>
          <cell r="BI125">
            <v>5.6086956521739131</v>
          </cell>
          <cell r="BJ125" t="str">
            <v>Level 2</v>
          </cell>
          <cell r="BK125">
            <v>20</v>
          </cell>
          <cell r="BL125">
            <v>707</v>
          </cell>
          <cell r="BM125">
            <v>475</v>
          </cell>
          <cell r="BN125">
            <v>106</v>
          </cell>
          <cell r="BO125">
            <v>5.3</v>
          </cell>
          <cell r="BP125" t="str">
            <v>Level 2</v>
          </cell>
          <cell r="BQ125">
            <v>20</v>
          </cell>
          <cell r="BR125">
            <v>542</v>
          </cell>
          <cell r="BS125">
            <v>374</v>
          </cell>
          <cell r="BT125">
            <v>117</v>
          </cell>
          <cell r="BU125">
            <v>5.85</v>
          </cell>
          <cell r="BV125" t="str">
            <v>Level 2</v>
          </cell>
        </row>
        <row r="126">
          <cell r="A126" t="str">
            <v>A1652</v>
          </cell>
          <cell r="B126" t="str">
            <v>ADINDA PUTRI AMALIA</v>
          </cell>
          <cell r="C126">
            <v>16</v>
          </cell>
          <cell r="D126">
            <v>382</v>
          </cell>
          <cell r="E126">
            <v>251</v>
          </cell>
          <cell r="F126">
            <v>66</v>
          </cell>
          <cell r="G126">
            <v>4.125</v>
          </cell>
          <cell r="H126" t="str">
            <v>Level 2</v>
          </cell>
          <cell r="I126">
            <v>19</v>
          </cell>
          <cell r="J126">
            <v>423</v>
          </cell>
          <cell r="K126">
            <v>293</v>
          </cell>
          <cell r="L126">
            <v>69</v>
          </cell>
          <cell r="M126">
            <v>3.6315789473684212</v>
          </cell>
          <cell r="N126" t="str">
            <v>Level 2</v>
          </cell>
          <cell r="O126">
            <v>16</v>
          </cell>
          <cell r="P126">
            <v>500</v>
          </cell>
          <cell r="Q126">
            <v>351</v>
          </cell>
          <cell r="R126">
            <v>83</v>
          </cell>
          <cell r="S126">
            <v>5.1875</v>
          </cell>
          <cell r="T126" t="str">
            <v>Level 2</v>
          </cell>
          <cell r="U126">
            <v>19</v>
          </cell>
          <cell r="V126">
            <v>432</v>
          </cell>
          <cell r="W126">
            <v>302</v>
          </cell>
          <cell r="X126">
            <v>81</v>
          </cell>
          <cell r="Y126">
            <v>4.2631578947368425</v>
          </cell>
          <cell r="Z126" t="str">
            <v>Level 2</v>
          </cell>
          <cell r="AA126">
            <v>20</v>
          </cell>
          <cell r="AB126">
            <v>484</v>
          </cell>
          <cell r="AC126">
            <v>335</v>
          </cell>
          <cell r="AD126">
            <v>84</v>
          </cell>
          <cell r="AE126">
            <v>4.2</v>
          </cell>
          <cell r="AF126" t="str">
            <v>Level 2</v>
          </cell>
          <cell r="AG126">
            <v>15</v>
          </cell>
          <cell r="AH126">
            <v>391</v>
          </cell>
          <cell r="AI126">
            <v>266</v>
          </cell>
          <cell r="AJ126">
            <v>61</v>
          </cell>
          <cell r="AK126">
            <v>4.0666666666666664</v>
          </cell>
          <cell r="AL126" t="str">
            <v>Level 2</v>
          </cell>
          <cell r="AM126">
            <v>15</v>
          </cell>
          <cell r="AN126">
            <v>364</v>
          </cell>
          <cell r="AO126">
            <v>238</v>
          </cell>
          <cell r="AP126">
            <v>65</v>
          </cell>
          <cell r="AQ126">
            <v>4.333333333333333</v>
          </cell>
          <cell r="AR126" t="str">
            <v>Level 2</v>
          </cell>
          <cell r="AS126">
            <v>20</v>
          </cell>
          <cell r="AT126">
            <v>477</v>
          </cell>
          <cell r="AU126">
            <v>295</v>
          </cell>
          <cell r="AV126">
            <v>98</v>
          </cell>
          <cell r="AW126">
            <v>4.9000000000000004</v>
          </cell>
          <cell r="AX126" t="str">
            <v>Level 2</v>
          </cell>
          <cell r="AY126">
            <v>20</v>
          </cell>
          <cell r="AZ126">
            <v>564</v>
          </cell>
          <cell r="BA126">
            <v>373</v>
          </cell>
          <cell r="BB126">
            <v>84</v>
          </cell>
          <cell r="BC126">
            <v>4.2</v>
          </cell>
          <cell r="BD126" t="str">
            <v>Level 2</v>
          </cell>
          <cell r="BE126">
            <v>18</v>
          </cell>
          <cell r="BF126">
            <v>450</v>
          </cell>
          <cell r="BG126">
            <v>282</v>
          </cell>
          <cell r="BH126">
            <v>76</v>
          </cell>
          <cell r="BI126">
            <v>4.2222222222222223</v>
          </cell>
          <cell r="BJ126" t="str">
            <v>Level 2</v>
          </cell>
          <cell r="BK126">
            <v>19</v>
          </cell>
          <cell r="BL126">
            <v>446</v>
          </cell>
          <cell r="BM126">
            <v>274</v>
          </cell>
          <cell r="BN126">
            <v>65</v>
          </cell>
          <cell r="BO126">
            <v>3.4210526315789473</v>
          </cell>
          <cell r="BP126" t="str">
            <v>Level 2</v>
          </cell>
          <cell r="BQ126">
            <v>20</v>
          </cell>
          <cell r="BR126">
            <v>480</v>
          </cell>
          <cell r="BS126">
            <v>328</v>
          </cell>
          <cell r="BT126">
            <v>91</v>
          </cell>
          <cell r="BU126">
            <v>4.55</v>
          </cell>
          <cell r="BV126" t="str">
            <v>Level 2</v>
          </cell>
        </row>
        <row r="127">
          <cell r="A127" t="str">
            <v>A1653</v>
          </cell>
          <cell r="B127" t="str">
            <v>PURWA BIRAWA</v>
          </cell>
          <cell r="C127">
            <v>17</v>
          </cell>
          <cell r="D127">
            <v>200</v>
          </cell>
          <cell r="E127">
            <v>116</v>
          </cell>
          <cell r="F127">
            <v>37</v>
          </cell>
          <cell r="G127">
            <v>2.1764705882352939</v>
          </cell>
          <cell r="H127" t="str">
            <v>Level 2</v>
          </cell>
          <cell r="I127">
            <v>17</v>
          </cell>
          <cell r="J127">
            <v>218</v>
          </cell>
          <cell r="K127">
            <v>156</v>
          </cell>
          <cell r="L127">
            <v>47</v>
          </cell>
          <cell r="M127">
            <v>2.7647058823529411</v>
          </cell>
          <cell r="N127" t="str">
            <v>Level 2</v>
          </cell>
          <cell r="O127">
            <v>1</v>
          </cell>
          <cell r="P127">
            <v>6</v>
          </cell>
          <cell r="Q127">
            <v>2</v>
          </cell>
          <cell r="R127">
            <v>0</v>
          </cell>
          <cell r="S127">
            <v>0</v>
          </cell>
          <cell r="T127" t="str">
            <v>Level 0</v>
          </cell>
          <cell r="U127">
            <v>17</v>
          </cell>
          <cell r="V127">
            <v>233</v>
          </cell>
          <cell r="W127">
            <v>170</v>
          </cell>
          <cell r="X127">
            <v>38</v>
          </cell>
          <cell r="Y127">
            <v>2.2352941176470589</v>
          </cell>
          <cell r="Z127" t="str">
            <v>Level 2</v>
          </cell>
          <cell r="AA127">
            <v>11</v>
          </cell>
          <cell r="AB127">
            <v>154</v>
          </cell>
          <cell r="AC127">
            <v>105</v>
          </cell>
          <cell r="AD127">
            <v>31</v>
          </cell>
          <cell r="AE127">
            <v>2.8181818181818183</v>
          </cell>
          <cell r="AF127" t="str">
            <v>Level 2</v>
          </cell>
          <cell r="AG127">
            <v>15</v>
          </cell>
          <cell r="AH127">
            <v>205</v>
          </cell>
          <cell r="AI127">
            <v>152</v>
          </cell>
          <cell r="AJ127">
            <v>43</v>
          </cell>
          <cell r="AK127">
            <v>2.8666666666666667</v>
          </cell>
          <cell r="AL127" t="str">
            <v>Level 2</v>
          </cell>
          <cell r="AM127">
            <v>4</v>
          </cell>
          <cell r="AN127">
            <v>42</v>
          </cell>
          <cell r="AO127">
            <v>34</v>
          </cell>
          <cell r="AP127">
            <v>14</v>
          </cell>
          <cell r="AQ127">
            <v>3.5</v>
          </cell>
          <cell r="AR127" t="str">
            <v>Level 2</v>
          </cell>
          <cell r="AS127" t="str">
            <v/>
          </cell>
          <cell r="AT127" t="str">
            <v/>
          </cell>
          <cell r="AU127" t="str">
            <v/>
          </cell>
          <cell r="AV127" t="str">
            <v/>
          </cell>
          <cell r="AW127" t="str">
            <v/>
          </cell>
          <cell r="AX127" t="str">
            <v/>
          </cell>
          <cell r="AY127" t="str">
            <v/>
          </cell>
          <cell r="AZ127" t="str">
            <v/>
          </cell>
          <cell r="BA127" t="str">
            <v/>
          </cell>
          <cell r="BB127" t="str">
            <v/>
          </cell>
          <cell r="BC127" t="str">
            <v/>
          </cell>
          <cell r="BD127" t="str">
            <v/>
          </cell>
          <cell r="BE127" t="str">
            <v/>
          </cell>
          <cell r="BF127" t="str">
            <v/>
          </cell>
          <cell r="BG127" t="str">
            <v/>
          </cell>
          <cell r="BH127" t="str">
            <v/>
          </cell>
          <cell r="BI127" t="str">
            <v/>
          </cell>
          <cell r="BJ127" t="str">
            <v/>
          </cell>
          <cell r="BK127" t="str">
            <v/>
          </cell>
          <cell r="BL127" t="str">
            <v/>
          </cell>
          <cell r="BM127" t="str">
            <v/>
          </cell>
          <cell r="BN127" t="str">
            <v/>
          </cell>
          <cell r="BO127" t="str">
            <v/>
          </cell>
          <cell r="BP127" t="str">
            <v/>
          </cell>
          <cell r="BQ127" t="str">
            <v/>
          </cell>
          <cell r="BR127" t="str">
            <v/>
          </cell>
          <cell r="BS127" t="str">
            <v/>
          </cell>
          <cell r="BT127" t="str">
            <v/>
          </cell>
          <cell r="BU127" t="str">
            <v/>
          </cell>
          <cell r="BV127" t="str">
            <v/>
          </cell>
        </row>
        <row r="128">
          <cell r="A128" t="str">
            <v>A1669</v>
          </cell>
          <cell r="B128" t="str">
            <v>CINTIA ANINDA HEKA SHAFIRA</v>
          </cell>
          <cell r="C128">
            <v>20</v>
          </cell>
          <cell r="D128">
            <v>542</v>
          </cell>
          <cell r="E128">
            <v>408</v>
          </cell>
          <cell r="F128">
            <v>100</v>
          </cell>
          <cell r="G128">
            <v>5</v>
          </cell>
          <cell r="H128" t="str">
            <v>Level 2</v>
          </cell>
          <cell r="I128">
            <v>17</v>
          </cell>
          <cell r="J128">
            <v>465</v>
          </cell>
          <cell r="K128">
            <v>339</v>
          </cell>
          <cell r="L128">
            <v>111</v>
          </cell>
          <cell r="M128">
            <v>6.5294117647058822</v>
          </cell>
          <cell r="N128" t="str">
            <v>Level 3</v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>
            <v>21</v>
          </cell>
          <cell r="V128">
            <v>509</v>
          </cell>
          <cell r="W128">
            <v>377</v>
          </cell>
          <cell r="X128">
            <v>109</v>
          </cell>
          <cell r="Y128">
            <v>5.1904761904761907</v>
          </cell>
          <cell r="Z128" t="str">
            <v>Level 2</v>
          </cell>
          <cell r="AA128" t="str">
            <v/>
          </cell>
          <cell r="AB128" t="str">
            <v/>
          </cell>
          <cell r="AC128" t="str">
            <v/>
          </cell>
          <cell r="AD128" t="str">
            <v/>
          </cell>
          <cell r="AE128" t="str">
            <v/>
          </cell>
          <cell r="AF128" t="str">
            <v/>
          </cell>
          <cell r="AG128">
            <v>19</v>
          </cell>
          <cell r="AH128">
            <v>477</v>
          </cell>
          <cell r="AI128">
            <v>367</v>
          </cell>
          <cell r="AJ128">
            <v>103</v>
          </cell>
          <cell r="AK128">
            <v>5.4210526315789478</v>
          </cell>
          <cell r="AL128" t="str">
            <v>Level 2</v>
          </cell>
          <cell r="AM128">
            <v>15</v>
          </cell>
          <cell r="AN128">
            <v>456</v>
          </cell>
          <cell r="AO128">
            <v>322</v>
          </cell>
          <cell r="AP128">
            <v>78</v>
          </cell>
          <cell r="AQ128">
            <v>5.2</v>
          </cell>
          <cell r="AR128" t="str">
            <v>Level 2</v>
          </cell>
          <cell r="AS128">
            <v>21</v>
          </cell>
          <cell r="AT128">
            <v>529</v>
          </cell>
          <cell r="AU128">
            <v>355</v>
          </cell>
          <cell r="AV128">
            <v>111</v>
          </cell>
          <cell r="AW128">
            <v>5.2857142857142856</v>
          </cell>
          <cell r="AX128" t="str">
            <v>Level 2</v>
          </cell>
          <cell r="AY128">
            <v>18</v>
          </cell>
          <cell r="AZ128">
            <v>522</v>
          </cell>
          <cell r="BA128">
            <v>360</v>
          </cell>
          <cell r="BB128">
            <v>79</v>
          </cell>
          <cell r="BC128">
            <v>4.3888888888888893</v>
          </cell>
          <cell r="BD128" t="str">
            <v>Level 2</v>
          </cell>
          <cell r="BE128">
            <v>21</v>
          </cell>
          <cell r="BF128">
            <v>576</v>
          </cell>
          <cell r="BG128">
            <v>408</v>
          </cell>
          <cell r="BH128">
            <v>110</v>
          </cell>
          <cell r="BI128">
            <v>5.2380952380952381</v>
          </cell>
          <cell r="BJ128" t="str">
            <v>Level 2</v>
          </cell>
          <cell r="BK128">
            <v>20</v>
          </cell>
          <cell r="BL128">
            <v>494</v>
          </cell>
          <cell r="BM128">
            <v>317</v>
          </cell>
          <cell r="BN128">
            <v>81</v>
          </cell>
          <cell r="BO128">
            <v>4.05</v>
          </cell>
          <cell r="BP128" t="str">
            <v>Level 2</v>
          </cell>
          <cell r="BQ128">
            <v>19</v>
          </cell>
          <cell r="BR128">
            <v>404</v>
          </cell>
          <cell r="BS128">
            <v>291</v>
          </cell>
          <cell r="BT128">
            <v>91</v>
          </cell>
          <cell r="BU128">
            <v>4.7894736842105265</v>
          </cell>
          <cell r="BV128" t="str">
            <v>Level 2</v>
          </cell>
        </row>
        <row r="129">
          <cell r="A129" t="str">
            <v>A1703</v>
          </cell>
          <cell r="B129" t="str">
            <v>ARANDO PASTIYANDRA</v>
          </cell>
          <cell r="C129">
            <v>20</v>
          </cell>
          <cell r="D129">
            <v>604</v>
          </cell>
          <cell r="E129">
            <v>438</v>
          </cell>
          <cell r="F129">
            <v>107</v>
          </cell>
          <cell r="G129">
            <v>5.35</v>
          </cell>
          <cell r="H129" t="str">
            <v>Level 2</v>
          </cell>
          <cell r="I129">
            <v>25</v>
          </cell>
          <cell r="J129">
            <v>708</v>
          </cell>
          <cell r="K129">
            <v>480</v>
          </cell>
          <cell r="L129">
            <v>125</v>
          </cell>
          <cell r="M129">
            <v>5</v>
          </cell>
          <cell r="N129" t="str">
            <v>Level 2</v>
          </cell>
          <cell r="O129">
            <v>20</v>
          </cell>
          <cell r="P129">
            <v>590</v>
          </cell>
          <cell r="Q129">
            <v>418</v>
          </cell>
          <cell r="R129">
            <v>111</v>
          </cell>
          <cell r="S129">
            <v>5.55</v>
          </cell>
          <cell r="T129" t="str">
            <v>Level 2</v>
          </cell>
          <cell r="U129">
            <v>21</v>
          </cell>
          <cell r="V129">
            <v>625</v>
          </cell>
          <cell r="W129">
            <v>447</v>
          </cell>
          <cell r="X129">
            <v>154</v>
          </cell>
          <cell r="Y129">
            <v>7.333333333333333</v>
          </cell>
          <cell r="Z129" t="str">
            <v>Level 3</v>
          </cell>
          <cell r="AA129">
            <v>21</v>
          </cell>
          <cell r="AB129">
            <v>608</v>
          </cell>
          <cell r="AC129">
            <v>444</v>
          </cell>
          <cell r="AD129">
            <v>106</v>
          </cell>
          <cell r="AE129">
            <v>5.0476190476190474</v>
          </cell>
          <cell r="AF129" t="str">
            <v>Level 2</v>
          </cell>
          <cell r="AG129">
            <v>22</v>
          </cell>
          <cell r="AH129">
            <v>613</v>
          </cell>
          <cell r="AI129">
            <v>471</v>
          </cell>
          <cell r="AJ129">
            <v>127</v>
          </cell>
          <cell r="AK129">
            <v>5.7727272727272725</v>
          </cell>
          <cell r="AL129" t="str">
            <v>Level 2</v>
          </cell>
          <cell r="AM129">
            <v>15</v>
          </cell>
          <cell r="AN129">
            <v>546</v>
          </cell>
          <cell r="AO129">
            <v>401</v>
          </cell>
          <cell r="AP129">
            <v>94</v>
          </cell>
          <cell r="AQ129">
            <v>6.2666666666666666</v>
          </cell>
          <cell r="AR129" t="str">
            <v>Level 3</v>
          </cell>
          <cell r="AS129">
            <v>24</v>
          </cell>
          <cell r="AT129">
            <v>708</v>
          </cell>
          <cell r="AU129">
            <v>505</v>
          </cell>
          <cell r="AV129">
            <v>160</v>
          </cell>
          <cell r="AW129">
            <v>6.666666666666667</v>
          </cell>
          <cell r="AX129" t="str">
            <v>Level 3</v>
          </cell>
          <cell r="AY129">
            <v>18</v>
          </cell>
          <cell r="AZ129">
            <v>561</v>
          </cell>
          <cell r="BA129">
            <v>403</v>
          </cell>
          <cell r="BB129">
            <v>84</v>
          </cell>
          <cell r="BC129">
            <v>4.666666666666667</v>
          </cell>
          <cell r="BD129" t="str">
            <v>Level 2</v>
          </cell>
          <cell r="BE129">
            <v>23</v>
          </cell>
          <cell r="BF129">
            <v>704</v>
          </cell>
          <cell r="BG129">
            <v>467</v>
          </cell>
          <cell r="BH129">
            <v>120</v>
          </cell>
          <cell r="BI129">
            <v>5.2173913043478262</v>
          </cell>
          <cell r="BJ129" t="str">
            <v>Level 2</v>
          </cell>
          <cell r="BK129">
            <v>20</v>
          </cell>
          <cell r="BL129">
            <v>449</v>
          </cell>
          <cell r="BM129">
            <v>346</v>
          </cell>
          <cell r="BN129">
            <v>73</v>
          </cell>
          <cell r="BO129">
            <v>3.65</v>
          </cell>
          <cell r="BP129" t="str">
            <v>Level 2</v>
          </cell>
          <cell r="BQ129">
            <v>18</v>
          </cell>
          <cell r="BR129">
            <v>420</v>
          </cell>
          <cell r="BS129">
            <v>308</v>
          </cell>
          <cell r="BT129">
            <v>83</v>
          </cell>
          <cell r="BU129">
            <v>4.6111111111111107</v>
          </cell>
          <cell r="BV129" t="str">
            <v>Level 2</v>
          </cell>
        </row>
        <row r="130">
          <cell r="A130" t="str">
            <v>A1717</v>
          </cell>
          <cell r="B130" t="str">
            <v>KARTIKA PURNOMO</v>
          </cell>
          <cell r="C130">
            <v>17</v>
          </cell>
          <cell r="D130">
            <v>439</v>
          </cell>
          <cell r="E130">
            <v>293</v>
          </cell>
          <cell r="F130">
            <v>74</v>
          </cell>
          <cell r="G130">
            <v>4.3529411764705879</v>
          </cell>
          <cell r="H130" t="str">
            <v>Level 2</v>
          </cell>
          <cell r="I130" t="str">
            <v>-</v>
          </cell>
          <cell r="J130">
            <v>0</v>
          </cell>
          <cell r="K130" t="str">
            <v>-</v>
          </cell>
          <cell r="L130">
            <v>3</v>
          </cell>
          <cell r="M130" t="str">
            <v/>
          </cell>
          <cell r="N130" t="str">
            <v>Level 0</v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  <cell r="Z130" t="str">
            <v/>
          </cell>
          <cell r="AA130" t="str">
            <v/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  <cell r="AG130" t="str">
            <v/>
          </cell>
          <cell r="AH130" t="str">
            <v/>
          </cell>
          <cell r="AI130" t="str">
            <v/>
          </cell>
          <cell r="AJ130" t="str">
            <v/>
          </cell>
          <cell r="AK130" t="str">
            <v/>
          </cell>
          <cell r="AL130" t="str">
            <v/>
          </cell>
          <cell r="AM130" t="str">
            <v/>
          </cell>
          <cell r="AN130" t="str">
            <v/>
          </cell>
          <cell r="AO130" t="str">
            <v/>
          </cell>
          <cell r="AP130" t="str">
            <v/>
          </cell>
          <cell r="AQ130" t="str">
            <v/>
          </cell>
          <cell r="AR130" t="str">
            <v/>
          </cell>
          <cell r="AS130" t="str">
            <v/>
          </cell>
          <cell r="AT130" t="str">
            <v/>
          </cell>
          <cell r="AU130" t="str">
            <v/>
          </cell>
          <cell r="AV130" t="str">
            <v/>
          </cell>
          <cell r="AW130" t="str">
            <v/>
          </cell>
          <cell r="AX130" t="str">
            <v/>
          </cell>
          <cell r="AY130" t="str">
            <v/>
          </cell>
          <cell r="AZ130" t="str">
            <v/>
          </cell>
          <cell r="BA130" t="str">
            <v/>
          </cell>
          <cell r="BB130" t="str">
            <v/>
          </cell>
          <cell r="BC130" t="str">
            <v/>
          </cell>
          <cell r="BD130" t="str">
            <v/>
          </cell>
          <cell r="BE130" t="str">
            <v/>
          </cell>
          <cell r="BF130" t="str">
            <v/>
          </cell>
          <cell r="BG130" t="str">
            <v/>
          </cell>
          <cell r="BH130" t="str">
            <v/>
          </cell>
          <cell r="BI130" t="str">
            <v/>
          </cell>
          <cell r="BJ130" t="str">
            <v/>
          </cell>
          <cell r="BK130" t="str">
            <v/>
          </cell>
          <cell r="BL130" t="str">
            <v/>
          </cell>
          <cell r="BM130" t="str">
            <v/>
          </cell>
          <cell r="BN130" t="str">
            <v/>
          </cell>
          <cell r="BO130" t="str">
            <v/>
          </cell>
          <cell r="BP130" t="str">
            <v/>
          </cell>
          <cell r="BQ130" t="str">
            <v/>
          </cell>
          <cell r="BR130" t="str">
            <v/>
          </cell>
          <cell r="BS130" t="str">
            <v/>
          </cell>
          <cell r="BT130" t="str">
            <v/>
          </cell>
          <cell r="BU130" t="str">
            <v/>
          </cell>
          <cell r="BV130" t="str">
            <v/>
          </cell>
        </row>
        <row r="131">
          <cell r="A131" t="str">
            <v>A1719</v>
          </cell>
          <cell r="B131" t="str">
            <v>WILIAM DAVID HANJAYA</v>
          </cell>
          <cell r="C131">
            <v>18</v>
          </cell>
          <cell r="D131">
            <v>308</v>
          </cell>
          <cell r="E131">
            <v>219</v>
          </cell>
          <cell r="F131">
            <v>65</v>
          </cell>
          <cell r="G131">
            <v>3.6111111111111112</v>
          </cell>
          <cell r="H131" t="str">
            <v>Level 2</v>
          </cell>
          <cell r="I131">
            <v>16</v>
          </cell>
          <cell r="J131">
            <v>331</v>
          </cell>
          <cell r="K131">
            <v>236</v>
          </cell>
          <cell r="L131">
            <v>60</v>
          </cell>
          <cell r="M131">
            <v>3.75</v>
          </cell>
          <cell r="N131" t="str">
            <v>Level 2</v>
          </cell>
          <cell r="O131">
            <v>21</v>
          </cell>
          <cell r="P131">
            <v>480</v>
          </cell>
          <cell r="Q131">
            <v>346</v>
          </cell>
          <cell r="R131">
            <v>95</v>
          </cell>
          <cell r="S131">
            <v>4.5238095238095237</v>
          </cell>
          <cell r="T131" t="str">
            <v>Level 2</v>
          </cell>
          <cell r="U131">
            <v>19</v>
          </cell>
          <cell r="V131">
            <v>432</v>
          </cell>
          <cell r="W131">
            <v>326</v>
          </cell>
          <cell r="X131">
            <v>117</v>
          </cell>
          <cell r="Y131">
            <v>6.1578947368421053</v>
          </cell>
          <cell r="Z131" t="str">
            <v>Level 3</v>
          </cell>
          <cell r="AA131">
            <v>9</v>
          </cell>
          <cell r="AB131">
            <v>157</v>
          </cell>
          <cell r="AC131">
            <v>121</v>
          </cell>
          <cell r="AD131">
            <v>29</v>
          </cell>
          <cell r="AE131">
            <v>3.2222222222222223</v>
          </cell>
          <cell r="AF131" t="str">
            <v>Level 2</v>
          </cell>
          <cell r="AG131" t="str">
            <v/>
          </cell>
          <cell r="AH131" t="str">
            <v/>
          </cell>
          <cell r="AI131" t="str">
            <v/>
          </cell>
          <cell r="AJ131" t="str">
            <v/>
          </cell>
          <cell r="AK131" t="str">
            <v/>
          </cell>
          <cell r="AL131" t="str">
            <v/>
          </cell>
          <cell r="AM131" t="str">
            <v/>
          </cell>
          <cell r="AN131" t="str">
            <v/>
          </cell>
          <cell r="AO131" t="str">
            <v/>
          </cell>
          <cell r="AP131" t="str">
            <v/>
          </cell>
          <cell r="AQ131" t="str">
            <v/>
          </cell>
          <cell r="AR131" t="str">
            <v/>
          </cell>
          <cell r="AS131" t="str">
            <v/>
          </cell>
          <cell r="AT131" t="str">
            <v/>
          </cell>
          <cell r="AU131" t="str">
            <v/>
          </cell>
          <cell r="AV131" t="str">
            <v/>
          </cell>
          <cell r="AW131" t="str">
            <v/>
          </cell>
          <cell r="AX131" t="str">
            <v/>
          </cell>
          <cell r="AY131" t="str">
            <v/>
          </cell>
          <cell r="AZ131" t="str">
            <v/>
          </cell>
          <cell r="BA131" t="str">
            <v/>
          </cell>
          <cell r="BB131" t="str">
            <v/>
          </cell>
          <cell r="BC131" t="str">
            <v/>
          </cell>
          <cell r="BD131" t="str">
            <v/>
          </cell>
          <cell r="BE131" t="str">
            <v/>
          </cell>
          <cell r="BF131" t="str">
            <v/>
          </cell>
          <cell r="BG131" t="str">
            <v/>
          </cell>
          <cell r="BH131" t="str">
            <v/>
          </cell>
          <cell r="BI131" t="str">
            <v/>
          </cell>
          <cell r="BJ131" t="str">
            <v/>
          </cell>
          <cell r="BK131" t="str">
            <v/>
          </cell>
          <cell r="BL131" t="str">
            <v/>
          </cell>
          <cell r="BM131" t="str">
            <v/>
          </cell>
          <cell r="BN131" t="str">
            <v/>
          </cell>
          <cell r="BO131" t="str">
            <v/>
          </cell>
          <cell r="BP131" t="str">
            <v/>
          </cell>
          <cell r="BQ131" t="str">
            <v/>
          </cell>
          <cell r="BR131" t="str">
            <v/>
          </cell>
          <cell r="BS131" t="str">
            <v/>
          </cell>
          <cell r="BT131" t="str">
            <v/>
          </cell>
          <cell r="BU131" t="str">
            <v/>
          </cell>
          <cell r="BV131" t="str">
            <v/>
          </cell>
        </row>
        <row r="132">
          <cell r="A132" t="str">
            <v>A1721</v>
          </cell>
          <cell r="B132" t="str">
            <v>MEGA AUDILIA</v>
          </cell>
          <cell r="C132">
            <v>21</v>
          </cell>
          <cell r="D132">
            <v>512</v>
          </cell>
          <cell r="E132">
            <v>346</v>
          </cell>
          <cell r="F132">
            <v>101</v>
          </cell>
          <cell r="G132">
            <v>4.8095238095238093</v>
          </cell>
          <cell r="H132" t="str">
            <v>Level 2</v>
          </cell>
          <cell r="I132">
            <v>26</v>
          </cell>
          <cell r="J132">
            <v>582</v>
          </cell>
          <cell r="K132">
            <v>433</v>
          </cell>
          <cell r="L132">
            <v>147</v>
          </cell>
          <cell r="M132">
            <v>5.6538461538461542</v>
          </cell>
          <cell r="N132" t="str">
            <v>Level 2</v>
          </cell>
          <cell r="O132">
            <v>20</v>
          </cell>
          <cell r="P132">
            <v>576</v>
          </cell>
          <cell r="Q132">
            <v>387</v>
          </cell>
          <cell r="R132">
            <v>95</v>
          </cell>
          <cell r="S132">
            <v>4.75</v>
          </cell>
          <cell r="T132" t="str">
            <v>Level 2</v>
          </cell>
          <cell r="U132">
            <v>22</v>
          </cell>
          <cell r="V132">
            <v>622</v>
          </cell>
          <cell r="W132">
            <v>441</v>
          </cell>
          <cell r="X132">
            <v>117</v>
          </cell>
          <cell r="Y132">
            <v>5.3181818181818183</v>
          </cell>
          <cell r="Z132" t="str">
            <v>Level 2</v>
          </cell>
          <cell r="AA132">
            <v>22</v>
          </cell>
          <cell r="AB132">
            <v>612</v>
          </cell>
          <cell r="AC132">
            <v>408</v>
          </cell>
          <cell r="AD132">
            <v>118</v>
          </cell>
          <cell r="AE132">
            <v>5.3636363636363633</v>
          </cell>
          <cell r="AF132" t="str">
            <v>Level 2</v>
          </cell>
          <cell r="AG132">
            <v>22</v>
          </cell>
          <cell r="AH132">
            <v>646</v>
          </cell>
          <cell r="AI132">
            <v>431</v>
          </cell>
          <cell r="AJ132">
            <v>133</v>
          </cell>
          <cell r="AK132">
            <v>6.0454545454545459</v>
          </cell>
          <cell r="AL132" t="str">
            <v>Level 3</v>
          </cell>
          <cell r="AM132">
            <v>15</v>
          </cell>
          <cell r="AN132">
            <v>469</v>
          </cell>
          <cell r="AO132">
            <v>328</v>
          </cell>
          <cell r="AP132">
            <v>69</v>
          </cell>
          <cell r="AQ132">
            <v>4.5999999999999996</v>
          </cell>
          <cell r="AR132" t="str">
            <v>Level 2</v>
          </cell>
          <cell r="AS132">
            <v>23</v>
          </cell>
          <cell r="AT132">
            <v>608</v>
          </cell>
          <cell r="AU132">
            <v>425</v>
          </cell>
          <cell r="AV132">
            <v>128</v>
          </cell>
          <cell r="AW132">
            <v>5.5652173913043477</v>
          </cell>
          <cell r="AX132" t="str">
            <v>Level 2</v>
          </cell>
          <cell r="AY132">
            <v>20</v>
          </cell>
          <cell r="AZ132">
            <v>650</v>
          </cell>
          <cell r="BA132">
            <v>431</v>
          </cell>
          <cell r="BB132">
            <v>125</v>
          </cell>
          <cell r="BC132">
            <v>6.25</v>
          </cell>
          <cell r="BD132" t="str">
            <v>Level 3</v>
          </cell>
          <cell r="BE132">
            <v>24</v>
          </cell>
          <cell r="BF132">
            <v>700</v>
          </cell>
          <cell r="BG132">
            <v>458</v>
          </cell>
          <cell r="BH132">
            <v>136</v>
          </cell>
          <cell r="BI132">
            <v>5.666666666666667</v>
          </cell>
          <cell r="BJ132" t="str">
            <v>Level 2</v>
          </cell>
          <cell r="BK132">
            <v>22</v>
          </cell>
          <cell r="BL132">
            <v>616</v>
          </cell>
          <cell r="BM132">
            <v>432</v>
          </cell>
          <cell r="BN132">
            <v>109</v>
          </cell>
          <cell r="BO132">
            <v>4.9545454545454541</v>
          </cell>
          <cell r="BP132" t="str">
            <v>Level 2</v>
          </cell>
          <cell r="BQ132">
            <v>20</v>
          </cell>
          <cell r="BR132">
            <v>505</v>
          </cell>
          <cell r="BS132">
            <v>359</v>
          </cell>
          <cell r="BT132">
            <v>124</v>
          </cell>
          <cell r="BU132">
            <v>6.2</v>
          </cell>
          <cell r="BV132" t="str">
            <v>Level 3</v>
          </cell>
        </row>
        <row r="133">
          <cell r="A133" t="str">
            <v>A1728</v>
          </cell>
          <cell r="B133" t="str">
            <v>AYU TRI LESTARI</v>
          </cell>
          <cell r="C133">
            <v>22</v>
          </cell>
          <cell r="D133">
            <v>440</v>
          </cell>
          <cell r="E133">
            <v>295</v>
          </cell>
          <cell r="F133">
            <v>84</v>
          </cell>
          <cell r="G133">
            <v>3.8181818181818183</v>
          </cell>
          <cell r="H133" t="str">
            <v>Level 2</v>
          </cell>
          <cell r="I133">
            <v>24</v>
          </cell>
          <cell r="J133">
            <v>476</v>
          </cell>
          <cell r="K133">
            <v>327</v>
          </cell>
          <cell r="L133">
            <v>97</v>
          </cell>
          <cell r="M133">
            <v>4.041666666666667</v>
          </cell>
          <cell r="N133" t="str">
            <v>Level 2</v>
          </cell>
          <cell r="O133">
            <v>20</v>
          </cell>
          <cell r="P133">
            <v>532</v>
          </cell>
          <cell r="Q133">
            <v>355</v>
          </cell>
          <cell r="R133">
            <v>80</v>
          </cell>
          <cell r="S133">
            <v>4</v>
          </cell>
          <cell r="T133" t="str">
            <v>Level 2</v>
          </cell>
          <cell r="U133">
            <v>21</v>
          </cell>
          <cell r="V133">
            <v>463</v>
          </cell>
          <cell r="W133">
            <v>329</v>
          </cell>
          <cell r="X133">
            <v>94</v>
          </cell>
          <cell r="Y133">
            <v>4.4761904761904763</v>
          </cell>
          <cell r="Z133" t="str">
            <v>Level 2</v>
          </cell>
          <cell r="AA133">
            <v>20</v>
          </cell>
          <cell r="AB133">
            <v>561</v>
          </cell>
          <cell r="AC133">
            <v>367</v>
          </cell>
          <cell r="AD133">
            <v>90</v>
          </cell>
          <cell r="AE133">
            <v>4.5</v>
          </cell>
          <cell r="AF133" t="str">
            <v>Level 2</v>
          </cell>
          <cell r="AG133">
            <v>22</v>
          </cell>
          <cell r="AH133">
            <v>582</v>
          </cell>
          <cell r="AI133">
            <v>389</v>
          </cell>
          <cell r="AJ133">
            <v>106</v>
          </cell>
          <cell r="AK133">
            <v>4.8181818181818183</v>
          </cell>
          <cell r="AL133" t="str">
            <v>Level 2</v>
          </cell>
          <cell r="AM133">
            <v>15</v>
          </cell>
          <cell r="AN133">
            <v>329</v>
          </cell>
          <cell r="AO133">
            <v>244</v>
          </cell>
          <cell r="AP133">
            <v>63</v>
          </cell>
          <cell r="AQ133">
            <v>4.2</v>
          </cell>
          <cell r="AR133" t="str">
            <v>Level 2</v>
          </cell>
          <cell r="AS133">
            <v>24</v>
          </cell>
          <cell r="AT133">
            <v>558</v>
          </cell>
          <cell r="AU133">
            <v>393</v>
          </cell>
          <cell r="AV133">
            <v>135</v>
          </cell>
          <cell r="AW133">
            <v>5.625</v>
          </cell>
          <cell r="AX133" t="str">
            <v>Level 2</v>
          </cell>
          <cell r="AY133">
            <v>18</v>
          </cell>
          <cell r="AZ133">
            <v>427</v>
          </cell>
          <cell r="BA133">
            <v>313</v>
          </cell>
          <cell r="BB133">
            <v>96</v>
          </cell>
          <cell r="BC133">
            <v>5.333333333333333</v>
          </cell>
          <cell r="BD133" t="str">
            <v>Level 2</v>
          </cell>
          <cell r="BE133">
            <v>24</v>
          </cell>
          <cell r="BF133">
            <v>588</v>
          </cell>
          <cell r="BG133">
            <v>419</v>
          </cell>
          <cell r="BH133">
            <v>107</v>
          </cell>
          <cell r="BI133">
            <v>4.458333333333333</v>
          </cell>
          <cell r="BJ133" t="str">
            <v>Level 2</v>
          </cell>
          <cell r="BK133">
            <v>22</v>
          </cell>
          <cell r="BL133">
            <v>595</v>
          </cell>
          <cell r="BM133">
            <v>415</v>
          </cell>
          <cell r="BN133">
            <v>99</v>
          </cell>
          <cell r="BO133">
            <v>4.5</v>
          </cell>
          <cell r="BP133" t="str">
            <v>Level 2</v>
          </cell>
          <cell r="BQ133">
            <v>19</v>
          </cell>
          <cell r="BR133">
            <v>444</v>
          </cell>
          <cell r="BS133">
            <v>313</v>
          </cell>
          <cell r="BT133">
            <v>103</v>
          </cell>
          <cell r="BU133">
            <v>5.4210526315789478</v>
          </cell>
          <cell r="BV133" t="str">
            <v>Level 2</v>
          </cell>
        </row>
        <row r="134">
          <cell r="A134" t="str">
            <v>A1755</v>
          </cell>
          <cell r="B134" t="str">
            <v>TIFANI ADELIA SYAFITRI</v>
          </cell>
          <cell r="C134">
            <v>22</v>
          </cell>
          <cell r="D134">
            <v>488</v>
          </cell>
          <cell r="E134">
            <v>366</v>
          </cell>
          <cell r="F134">
            <v>95</v>
          </cell>
          <cell r="G134">
            <v>4.3181818181818183</v>
          </cell>
          <cell r="H134" t="str">
            <v>Level 2</v>
          </cell>
          <cell r="I134">
            <v>26</v>
          </cell>
          <cell r="J134">
            <v>644</v>
          </cell>
          <cell r="K134">
            <v>470</v>
          </cell>
          <cell r="L134">
            <v>137</v>
          </cell>
          <cell r="M134">
            <v>5.2692307692307692</v>
          </cell>
          <cell r="N134" t="str">
            <v>Level 2</v>
          </cell>
          <cell r="O134">
            <v>20</v>
          </cell>
          <cell r="P134">
            <v>499</v>
          </cell>
          <cell r="Q134">
            <v>397</v>
          </cell>
          <cell r="R134">
            <v>83</v>
          </cell>
          <cell r="S134">
            <v>4.1500000000000004</v>
          </cell>
          <cell r="T134" t="str">
            <v>Level 2</v>
          </cell>
          <cell r="U134">
            <v>21</v>
          </cell>
          <cell r="V134">
            <v>556</v>
          </cell>
          <cell r="W134">
            <v>446</v>
          </cell>
          <cell r="X134">
            <v>136</v>
          </cell>
          <cell r="Y134">
            <v>6.4761904761904763</v>
          </cell>
          <cell r="Z134" t="str">
            <v>Level 3</v>
          </cell>
          <cell r="AA134">
            <v>21</v>
          </cell>
          <cell r="AB134">
            <v>508</v>
          </cell>
          <cell r="AC134">
            <v>407</v>
          </cell>
          <cell r="AD134">
            <v>111</v>
          </cell>
          <cell r="AE134">
            <v>5.2857142857142856</v>
          </cell>
          <cell r="AF134" t="str">
            <v>Level 2</v>
          </cell>
          <cell r="AG134">
            <v>21</v>
          </cell>
          <cell r="AH134">
            <v>598</v>
          </cell>
          <cell r="AI134">
            <v>465</v>
          </cell>
          <cell r="AJ134">
            <v>135</v>
          </cell>
          <cell r="AK134">
            <v>6.4285714285714288</v>
          </cell>
          <cell r="AL134" t="str">
            <v>Level 3</v>
          </cell>
          <cell r="AM134">
            <v>15</v>
          </cell>
          <cell r="AN134">
            <v>376</v>
          </cell>
          <cell r="AO134">
            <v>305</v>
          </cell>
          <cell r="AP134">
            <v>74</v>
          </cell>
          <cell r="AQ134">
            <v>4.9333333333333336</v>
          </cell>
          <cell r="AR134" t="str">
            <v>Level 2</v>
          </cell>
          <cell r="AS134">
            <v>22</v>
          </cell>
          <cell r="AT134">
            <v>568</v>
          </cell>
          <cell r="AU134">
            <v>449</v>
          </cell>
          <cell r="AV134">
            <v>126</v>
          </cell>
          <cell r="AW134">
            <v>5.7272727272727275</v>
          </cell>
          <cell r="AX134" t="str">
            <v>Level 2</v>
          </cell>
          <cell r="AY134">
            <v>18</v>
          </cell>
          <cell r="AZ134">
            <v>539</v>
          </cell>
          <cell r="BA134">
            <v>409</v>
          </cell>
          <cell r="BB134">
            <v>86</v>
          </cell>
          <cell r="BC134">
            <v>4.7777777777777777</v>
          </cell>
          <cell r="BD134" t="str">
            <v>Level 2</v>
          </cell>
          <cell r="BE134">
            <v>23</v>
          </cell>
          <cell r="BF134">
            <v>659</v>
          </cell>
          <cell r="BG134">
            <v>483</v>
          </cell>
          <cell r="BH134">
            <v>137</v>
          </cell>
          <cell r="BI134">
            <v>5.9565217391304346</v>
          </cell>
          <cell r="BJ134" t="str">
            <v>Level 2</v>
          </cell>
          <cell r="BK134">
            <v>21</v>
          </cell>
          <cell r="BL134">
            <v>460</v>
          </cell>
          <cell r="BM134">
            <v>294</v>
          </cell>
          <cell r="BN134">
            <v>81</v>
          </cell>
          <cell r="BO134">
            <v>3.8571428571428572</v>
          </cell>
          <cell r="BP134" t="str">
            <v>Level 2</v>
          </cell>
          <cell r="BQ134">
            <v>18</v>
          </cell>
          <cell r="BR134">
            <v>471</v>
          </cell>
          <cell r="BS134">
            <v>338</v>
          </cell>
          <cell r="BT134">
            <v>94</v>
          </cell>
          <cell r="BU134">
            <v>5.2222222222222223</v>
          </cell>
          <cell r="BV134" t="str">
            <v>Level 2</v>
          </cell>
        </row>
        <row r="135">
          <cell r="A135" t="str">
            <v>A1761</v>
          </cell>
          <cell r="B135" t="str">
            <v>ALDI KURNIAWAN</v>
          </cell>
          <cell r="C135">
            <v>20</v>
          </cell>
          <cell r="D135">
            <v>505</v>
          </cell>
          <cell r="E135">
            <v>366</v>
          </cell>
          <cell r="F135">
            <v>84</v>
          </cell>
          <cell r="G135">
            <v>4.2</v>
          </cell>
          <cell r="H135" t="str">
            <v>Level 2</v>
          </cell>
          <cell r="I135">
            <v>24</v>
          </cell>
          <cell r="J135">
            <v>773</v>
          </cell>
          <cell r="K135">
            <v>568</v>
          </cell>
          <cell r="L135">
            <v>158</v>
          </cell>
          <cell r="M135">
            <v>6.583333333333333</v>
          </cell>
          <cell r="N135" t="str">
            <v>Level 3</v>
          </cell>
          <cell r="O135">
            <v>19</v>
          </cell>
          <cell r="P135">
            <v>680</v>
          </cell>
          <cell r="Q135">
            <v>476</v>
          </cell>
          <cell r="R135">
            <v>97</v>
          </cell>
          <cell r="S135">
            <v>5.1052631578947372</v>
          </cell>
          <cell r="T135" t="str">
            <v>Level 2</v>
          </cell>
          <cell r="U135">
            <v>21</v>
          </cell>
          <cell r="V135">
            <v>693</v>
          </cell>
          <cell r="W135">
            <v>513</v>
          </cell>
          <cell r="X135">
            <v>141</v>
          </cell>
          <cell r="Y135">
            <v>6.7142857142857144</v>
          </cell>
          <cell r="Z135" t="str">
            <v>Level 3</v>
          </cell>
          <cell r="AA135">
            <v>18</v>
          </cell>
          <cell r="AB135">
            <v>466</v>
          </cell>
          <cell r="AC135">
            <v>357</v>
          </cell>
          <cell r="AD135">
            <v>93</v>
          </cell>
          <cell r="AE135">
            <v>5.166666666666667</v>
          </cell>
          <cell r="AF135" t="str">
            <v>Level 2</v>
          </cell>
          <cell r="AG135">
            <v>21</v>
          </cell>
          <cell r="AH135">
            <v>543</v>
          </cell>
          <cell r="AI135">
            <v>438</v>
          </cell>
          <cell r="AJ135">
            <v>126</v>
          </cell>
          <cell r="AK135">
            <v>6</v>
          </cell>
          <cell r="AL135" t="str">
            <v>Level 3</v>
          </cell>
          <cell r="AM135">
            <v>9</v>
          </cell>
          <cell r="AN135">
            <v>204</v>
          </cell>
          <cell r="AO135">
            <v>149</v>
          </cell>
          <cell r="AP135">
            <v>28</v>
          </cell>
          <cell r="AQ135">
            <v>3.1111111111111112</v>
          </cell>
          <cell r="AR135" t="str">
            <v>Level 2</v>
          </cell>
          <cell r="AS135">
            <v>18</v>
          </cell>
          <cell r="AT135">
            <v>500</v>
          </cell>
          <cell r="AU135">
            <v>336</v>
          </cell>
          <cell r="AV135">
            <v>82</v>
          </cell>
          <cell r="AW135">
            <v>4.5555555555555554</v>
          </cell>
          <cell r="AX135" t="str">
            <v>Level 2</v>
          </cell>
          <cell r="AY135">
            <v>12</v>
          </cell>
          <cell r="AZ135">
            <v>386</v>
          </cell>
          <cell r="BA135">
            <v>281</v>
          </cell>
          <cell r="BB135">
            <v>59</v>
          </cell>
          <cell r="BC135">
            <v>4.916666666666667</v>
          </cell>
          <cell r="BD135" t="str">
            <v>Level 2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 t="str">
            <v/>
          </cell>
          <cell r="BJ135" t="str">
            <v/>
          </cell>
          <cell r="BK135" t="str">
            <v/>
          </cell>
          <cell r="BL135" t="str">
            <v/>
          </cell>
          <cell r="BM135" t="str">
            <v/>
          </cell>
          <cell r="BN135" t="str">
            <v/>
          </cell>
          <cell r="BO135" t="str">
            <v/>
          </cell>
          <cell r="BP135" t="str">
            <v/>
          </cell>
          <cell r="BQ135" t="str">
            <v/>
          </cell>
          <cell r="BR135" t="str">
            <v/>
          </cell>
          <cell r="BS135" t="str">
            <v/>
          </cell>
          <cell r="BT135" t="str">
            <v/>
          </cell>
          <cell r="BU135" t="str">
            <v/>
          </cell>
          <cell r="BV135" t="str">
            <v/>
          </cell>
        </row>
        <row r="136">
          <cell r="A136" t="str">
            <v>A1762</v>
          </cell>
          <cell r="B136" t="str">
            <v>MUTAHIR ALI</v>
          </cell>
          <cell r="C136">
            <v>15</v>
          </cell>
          <cell r="D136">
            <v>273</v>
          </cell>
          <cell r="E136">
            <v>188</v>
          </cell>
          <cell r="F136">
            <v>62</v>
          </cell>
          <cell r="G136">
            <v>4.1333333333333337</v>
          </cell>
          <cell r="H136" t="str">
            <v>Level 2</v>
          </cell>
          <cell r="I136">
            <v>3</v>
          </cell>
          <cell r="J136">
            <v>59</v>
          </cell>
          <cell r="K136">
            <v>46</v>
          </cell>
          <cell r="L136">
            <v>13</v>
          </cell>
          <cell r="M136">
            <v>4.333333333333333</v>
          </cell>
          <cell r="N136" t="str">
            <v>Level 2</v>
          </cell>
          <cell r="O136">
            <v>8</v>
          </cell>
          <cell r="P136">
            <v>234</v>
          </cell>
          <cell r="Q136">
            <v>162</v>
          </cell>
          <cell r="R136">
            <v>44</v>
          </cell>
          <cell r="S136">
            <v>5.5</v>
          </cell>
          <cell r="T136" t="str">
            <v>Level 2</v>
          </cell>
          <cell r="U136">
            <v>15</v>
          </cell>
          <cell r="V136">
            <v>300</v>
          </cell>
          <cell r="W136">
            <v>206</v>
          </cell>
          <cell r="X136">
            <v>60</v>
          </cell>
          <cell r="Y136">
            <v>4</v>
          </cell>
          <cell r="Z136" t="str">
            <v>Level 2</v>
          </cell>
          <cell r="AA136">
            <v>21</v>
          </cell>
          <cell r="AB136">
            <v>521</v>
          </cell>
          <cell r="AC136">
            <v>366</v>
          </cell>
          <cell r="AD136">
            <v>99</v>
          </cell>
          <cell r="AE136">
            <v>4.7142857142857144</v>
          </cell>
          <cell r="AF136" t="str">
            <v>Level 2</v>
          </cell>
          <cell r="AG136">
            <v>20</v>
          </cell>
          <cell r="AH136">
            <v>408</v>
          </cell>
          <cell r="AI136">
            <v>289</v>
          </cell>
          <cell r="AJ136">
            <v>82</v>
          </cell>
          <cell r="AK136">
            <v>4.0999999999999996</v>
          </cell>
          <cell r="AL136" t="str">
            <v>Level 2</v>
          </cell>
          <cell r="AM136">
            <v>16</v>
          </cell>
          <cell r="AN136">
            <v>523</v>
          </cell>
          <cell r="AO136">
            <v>348</v>
          </cell>
          <cell r="AP136">
            <v>96</v>
          </cell>
          <cell r="AQ136">
            <v>6</v>
          </cell>
          <cell r="AR136" t="str">
            <v>Level 3</v>
          </cell>
          <cell r="AS136">
            <v>23</v>
          </cell>
          <cell r="AT136">
            <v>562</v>
          </cell>
          <cell r="AU136">
            <v>391</v>
          </cell>
          <cell r="AV136">
            <v>142</v>
          </cell>
          <cell r="AW136">
            <v>6.1739130434782608</v>
          </cell>
          <cell r="AX136" t="str">
            <v>Level 3</v>
          </cell>
          <cell r="AY136">
            <v>19</v>
          </cell>
          <cell r="AZ136">
            <v>533</v>
          </cell>
          <cell r="BA136">
            <v>368</v>
          </cell>
          <cell r="BB136">
            <v>106</v>
          </cell>
          <cell r="BC136">
            <v>5.5789473684210522</v>
          </cell>
          <cell r="BD136" t="str">
            <v>Level 2</v>
          </cell>
          <cell r="BE136">
            <v>22</v>
          </cell>
          <cell r="BF136">
            <v>525</v>
          </cell>
          <cell r="BG136">
            <v>373</v>
          </cell>
          <cell r="BH136">
            <v>129</v>
          </cell>
          <cell r="BI136">
            <v>5.8636363636363633</v>
          </cell>
          <cell r="BJ136" t="str">
            <v>Level 2</v>
          </cell>
          <cell r="BK136">
            <v>19</v>
          </cell>
          <cell r="BL136">
            <v>447</v>
          </cell>
          <cell r="BM136">
            <v>323</v>
          </cell>
          <cell r="BN136">
            <v>78</v>
          </cell>
          <cell r="BO136">
            <v>4.1052631578947372</v>
          </cell>
          <cell r="BP136" t="str">
            <v>Level 2</v>
          </cell>
          <cell r="BQ136">
            <v>16</v>
          </cell>
          <cell r="BR136">
            <v>400</v>
          </cell>
          <cell r="BS136">
            <v>290</v>
          </cell>
          <cell r="BT136">
            <v>105</v>
          </cell>
          <cell r="BU136">
            <v>6.5625</v>
          </cell>
          <cell r="BV136" t="str">
            <v>Level 3</v>
          </cell>
        </row>
        <row r="137">
          <cell r="A137" t="str">
            <v>A1766</v>
          </cell>
          <cell r="B137" t="str">
            <v>ELIZABETH PARAMITA</v>
          </cell>
          <cell r="C137">
            <v>20</v>
          </cell>
          <cell r="D137">
            <v>388</v>
          </cell>
          <cell r="E137">
            <v>308</v>
          </cell>
          <cell r="F137">
            <v>84</v>
          </cell>
          <cell r="G137">
            <v>4.2</v>
          </cell>
          <cell r="H137" t="str">
            <v>Level 2</v>
          </cell>
          <cell r="I137">
            <v>25</v>
          </cell>
          <cell r="J137">
            <v>543</v>
          </cell>
          <cell r="K137">
            <v>410</v>
          </cell>
          <cell r="L137">
            <v>100</v>
          </cell>
          <cell r="M137">
            <v>4</v>
          </cell>
          <cell r="N137" t="str">
            <v>Level 2</v>
          </cell>
          <cell r="O137">
            <v>20</v>
          </cell>
          <cell r="P137">
            <v>443</v>
          </cell>
          <cell r="Q137">
            <v>337</v>
          </cell>
          <cell r="R137">
            <v>88</v>
          </cell>
          <cell r="S137">
            <v>4.4000000000000004</v>
          </cell>
          <cell r="T137" t="str">
            <v>Level 2</v>
          </cell>
          <cell r="U137">
            <v>17</v>
          </cell>
          <cell r="V137">
            <v>389</v>
          </cell>
          <cell r="W137">
            <v>300</v>
          </cell>
          <cell r="X137">
            <v>106</v>
          </cell>
          <cell r="Y137">
            <v>6.2352941176470589</v>
          </cell>
          <cell r="Z137" t="str">
            <v>Level 3</v>
          </cell>
          <cell r="AA137">
            <v>16</v>
          </cell>
          <cell r="AB137">
            <v>359</v>
          </cell>
          <cell r="AC137">
            <v>277</v>
          </cell>
          <cell r="AD137">
            <v>65</v>
          </cell>
          <cell r="AE137">
            <v>4.0625</v>
          </cell>
          <cell r="AF137" t="str">
            <v>Level 2</v>
          </cell>
          <cell r="AG137">
            <v>19</v>
          </cell>
          <cell r="AH137">
            <v>436</v>
          </cell>
          <cell r="AI137">
            <v>347</v>
          </cell>
          <cell r="AJ137">
            <v>70</v>
          </cell>
          <cell r="AK137">
            <v>3.6842105263157894</v>
          </cell>
          <cell r="AL137" t="str">
            <v>Level 2</v>
          </cell>
          <cell r="AM137">
            <v>15</v>
          </cell>
          <cell r="AN137">
            <v>531</v>
          </cell>
          <cell r="AO137">
            <v>375</v>
          </cell>
          <cell r="AP137">
            <v>67</v>
          </cell>
          <cell r="AQ137">
            <v>4.4666666666666668</v>
          </cell>
          <cell r="AR137" t="str">
            <v>Level 2</v>
          </cell>
          <cell r="AS137">
            <v>23</v>
          </cell>
          <cell r="AT137">
            <v>527</v>
          </cell>
          <cell r="AU137">
            <v>365</v>
          </cell>
          <cell r="AV137">
            <v>84</v>
          </cell>
          <cell r="AW137">
            <v>3.652173913043478</v>
          </cell>
          <cell r="AX137" t="str">
            <v>Level 2</v>
          </cell>
          <cell r="AY137">
            <v>19</v>
          </cell>
          <cell r="AZ137">
            <v>571</v>
          </cell>
          <cell r="BA137">
            <v>404</v>
          </cell>
          <cell r="BB137">
            <v>90</v>
          </cell>
          <cell r="BC137">
            <v>4.7368421052631575</v>
          </cell>
          <cell r="BD137" t="str">
            <v>Level 2</v>
          </cell>
          <cell r="BE137">
            <v>23</v>
          </cell>
          <cell r="BF137">
            <v>632</v>
          </cell>
          <cell r="BG137">
            <v>454</v>
          </cell>
          <cell r="BH137">
            <v>101</v>
          </cell>
          <cell r="BI137">
            <v>4.3913043478260869</v>
          </cell>
          <cell r="BJ137" t="str">
            <v>Level 2</v>
          </cell>
          <cell r="BK137">
            <v>20</v>
          </cell>
          <cell r="BL137">
            <v>524</v>
          </cell>
          <cell r="BM137">
            <v>374</v>
          </cell>
          <cell r="BN137">
            <v>80</v>
          </cell>
          <cell r="BO137">
            <v>4</v>
          </cell>
          <cell r="BP137" t="str">
            <v>Level 2</v>
          </cell>
          <cell r="BQ137">
            <v>7</v>
          </cell>
          <cell r="BR137">
            <v>182</v>
          </cell>
          <cell r="BS137">
            <v>133</v>
          </cell>
          <cell r="BT137">
            <v>35</v>
          </cell>
          <cell r="BU137">
            <v>5</v>
          </cell>
          <cell r="BV137" t="str">
            <v>Level 2</v>
          </cell>
        </row>
        <row r="138">
          <cell r="A138" t="str">
            <v>A1773</v>
          </cell>
          <cell r="B138" t="str">
            <v>MELINIA WINDY ERLIYA</v>
          </cell>
          <cell r="C138">
            <v>15</v>
          </cell>
          <cell r="D138">
            <v>279</v>
          </cell>
          <cell r="E138">
            <v>204</v>
          </cell>
          <cell r="F138">
            <v>55</v>
          </cell>
          <cell r="G138">
            <v>3.6666666666666665</v>
          </cell>
          <cell r="H138" t="str">
            <v>Level 2</v>
          </cell>
          <cell r="I138">
            <v>23</v>
          </cell>
          <cell r="J138">
            <v>557</v>
          </cell>
          <cell r="K138">
            <v>414</v>
          </cell>
          <cell r="L138">
            <v>118</v>
          </cell>
          <cell r="M138">
            <v>5.1304347826086953</v>
          </cell>
          <cell r="N138" t="str">
            <v>Level 2</v>
          </cell>
          <cell r="O138">
            <v>19</v>
          </cell>
          <cell r="P138">
            <v>675</v>
          </cell>
          <cell r="Q138">
            <v>474</v>
          </cell>
          <cell r="R138">
            <v>116</v>
          </cell>
          <cell r="S138">
            <v>6.1052631578947372</v>
          </cell>
          <cell r="T138" t="str">
            <v>Level 3</v>
          </cell>
          <cell r="U138">
            <v>22</v>
          </cell>
          <cell r="V138">
            <v>668</v>
          </cell>
          <cell r="W138">
            <v>470</v>
          </cell>
          <cell r="X138">
            <v>128</v>
          </cell>
          <cell r="Y138">
            <v>5.8181818181818183</v>
          </cell>
          <cell r="Z138" t="str">
            <v>Level 2</v>
          </cell>
          <cell r="AA138">
            <v>20</v>
          </cell>
          <cell r="AB138">
            <v>616</v>
          </cell>
          <cell r="AC138">
            <v>448</v>
          </cell>
          <cell r="AD138">
            <v>121</v>
          </cell>
          <cell r="AE138">
            <v>6.05</v>
          </cell>
          <cell r="AF138" t="str">
            <v>Level 3</v>
          </cell>
          <cell r="AG138">
            <v>20</v>
          </cell>
          <cell r="AH138">
            <v>666</v>
          </cell>
          <cell r="AI138">
            <v>470</v>
          </cell>
          <cell r="AJ138">
            <v>121</v>
          </cell>
          <cell r="AK138">
            <v>6.05</v>
          </cell>
          <cell r="AL138" t="str">
            <v>Level 3</v>
          </cell>
          <cell r="AM138">
            <v>15</v>
          </cell>
          <cell r="AN138">
            <v>466</v>
          </cell>
          <cell r="AO138">
            <v>380</v>
          </cell>
          <cell r="AP138">
            <v>73</v>
          </cell>
          <cell r="AQ138">
            <v>4.8666666666666663</v>
          </cell>
          <cell r="AR138" t="str">
            <v>Level 2</v>
          </cell>
          <cell r="AS138">
            <v>22</v>
          </cell>
          <cell r="AT138">
            <v>494</v>
          </cell>
          <cell r="AU138">
            <v>377</v>
          </cell>
          <cell r="AV138">
            <v>110</v>
          </cell>
          <cell r="AW138">
            <v>5</v>
          </cell>
          <cell r="AX138" t="str">
            <v>Level 2</v>
          </cell>
          <cell r="AY138">
            <v>18</v>
          </cell>
          <cell r="AZ138">
            <v>538</v>
          </cell>
          <cell r="BA138">
            <v>435</v>
          </cell>
          <cell r="BB138">
            <v>87</v>
          </cell>
          <cell r="BC138">
            <v>4.833333333333333</v>
          </cell>
          <cell r="BD138" t="str">
            <v>Level 2</v>
          </cell>
          <cell r="BE138">
            <v>22</v>
          </cell>
          <cell r="BF138">
            <v>628</v>
          </cell>
          <cell r="BG138">
            <v>475</v>
          </cell>
          <cell r="BH138">
            <v>111</v>
          </cell>
          <cell r="BI138">
            <v>5.0454545454545459</v>
          </cell>
          <cell r="BJ138" t="str">
            <v>Level 2</v>
          </cell>
          <cell r="BK138">
            <v>21</v>
          </cell>
          <cell r="BL138">
            <v>487</v>
          </cell>
          <cell r="BM138">
            <v>375</v>
          </cell>
          <cell r="BN138">
            <v>78</v>
          </cell>
          <cell r="BO138">
            <v>3.7142857142857144</v>
          </cell>
          <cell r="BP138" t="str">
            <v>Level 2</v>
          </cell>
          <cell r="BQ138">
            <v>20</v>
          </cell>
          <cell r="BR138">
            <v>416</v>
          </cell>
          <cell r="BS138">
            <v>312</v>
          </cell>
          <cell r="BT138">
            <v>94</v>
          </cell>
          <cell r="BU138">
            <v>4.7</v>
          </cell>
          <cell r="BV138" t="str">
            <v>Level 2</v>
          </cell>
        </row>
        <row r="139">
          <cell r="A139" t="str">
            <v>A1774</v>
          </cell>
          <cell r="B139" t="str">
            <v>MARIA DEWI TIRTA PERWITA SARI PERWITA SARI</v>
          </cell>
          <cell r="C139">
            <v>20</v>
          </cell>
          <cell r="D139">
            <v>537</v>
          </cell>
          <cell r="E139">
            <v>376</v>
          </cell>
          <cell r="F139">
            <v>90</v>
          </cell>
          <cell r="G139">
            <v>4.5</v>
          </cell>
          <cell r="H139" t="str">
            <v>Level 2</v>
          </cell>
          <cell r="I139">
            <v>24</v>
          </cell>
          <cell r="J139">
            <v>672</v>
          </cell>
          <cell r="K139">
            <v>491</v>
          </cell>
          <cell r="L139">
            <v>136</v>
          </cell>
          <cell r="M139">
            <v>5.666666666666667</v>
          </cell>
          <cell r="N139" t="str">
            <v>Level 2</v>
          </cell>
          <cell r="O139">
            <v>18</v>
          </cell>
          <cell r="P139">
            <v>503</v>
          </cell>
          <cell r="Q139">
            <v>360</v>
          </cell>
          <cell r="R139">
            <v>81</v>
          </cell>
          <cell r="S139">
            <v>4.5</v>
          </cell>
          <cell r="T139" t="str">
            <v>Level 2</v>
          </cell>
          <cell r="U139">
            <v>22</v>
          </cell>
          <cell r="V139">
            <v>661</v>
          </cell>
          <cell r="W139">
            <v>462</v>
          </cell>
          <cell r="X139">
            <v>145</v>
          </cell>
          <cell r="Y139">
            <v>6.5909090909090908</v>
          </cell>
          <cell r="Z139" t="str">
            <v>Level 3</v>
          </cell>
          <cell r="AA139">
            <v>20</v>
          </cell>
          <cell r="AB139">
            <v>599</v>
          </cell>
          <cell r="AC139">
            <v>417</v>
          </cell>
          <cell r="AD139">
            <v>102</v>
          </cell>
          <cell r="AE139">
            <v>5.0999999999999996</v>
          </cell>
          <cell r="AF139" t="str">
            <v>Level 2</v>
          </cell>
          <cell r="AG139">
            <v>20</v>
          </cell>
          <cell r="AH139">
            <v>557</v>
          </cell>
          <cell r="AI139">
            <v>402</v>
          </cell>
          <cell r="AJ139">
            <v>107</v>
          </cell>
          <cell r="AK139">
            <v>5.35</v>
          </cell>
          <cell r="AL139" t="str">
            <v>Level 2</v>
          </cell>
          <cell r="AM139">
            <v>15</v>
          </cell>
          <cell r="AN139">
            <v>519</v>
          </cell>
          <cell r="AO139">
            <v>334</v>
          </cell>
          <cell r="AP139">
            <v>94</v>
          </cell>
          <cell r="AQ139">
            <v>6.2666666666666666</v>
          </cell>
          <cell r="AR139" t="str">
            <v>Level 3</v>
          </cell>
          <cell r="AS139">
            <v>24</v>
          </cell>
          <cell r="AT139">
            <v>724</v>
          </cell>
          <cell r="AU139">
            <v>478</v>
          </cell>
          <cell r="AV139">
            <v>161</v>
          </cell>
          <cell r="AW139">
            <v>6.708333333333333</v>
          </cell>
          <cell r="AX139" t="str">
            <v>Level 3</v>
          </cell>
          <cell r="AY139">
            <v>15</v>
          </cell>
          <cell r="AZ139">
            <v>400</v>
          </cell>
          <cell r="BA139">
            <v>268</v>
          </cell>
          <cell r="BB139">
            <v>67</v>
          </cell>
          <cell r="BC139">
            <v>4.4666666666666668</v>
          </cell>
          <cell r="BD139" t="str">
            <v>Level 2</v>
          </cell>
          <cell r="BE139">
            <v>17</v>
          </cell>
          <cell r="BF139">
            <v>454</v>
          </cell>
          <cell r="BG139">
            <v>303</v>
          </cell>
          <cell r="BH139">
            <v>94</v>
          </cell>
          <cell r="BI139">
            <v>5.5294117647058822</v>
          </cell>
          <cell r="BJ139" t="str">
            <v>Level 2</v>
          </cell>
          <cell r="BK139">
            <v>16</v>
          </cell>
          <cell r="BL139">
            <v>389</v>
          </cell>
          <cell r="BM139">
            <v>254</v>
          </cell>
          <cell r="BN139">
            <v>63</v>
          </cell>
          <cell r="BO139">
            <v>3.9375</v>
          </cell>
          <cell r="BP139" t="str">
            <v>Level 2</v>
          </cell>
          <cell r="BQ139">
            <v>17</v>
          </cell>
          <cell r="BR139">
            <v>438</v>
          </cell>
          <cell r="BS139">
            <v>292</v>
          </cell>
          <cell r="BT139">
            <v>91</v>
          </cell>
          <cell r="BU139">
            <v>5.3529411764705879</v>
          </cell>
          <cell r="BV139" t="str">
            <v>Level 2</v>
          </cell>
        </row>
        <row r="140">
          <cell r="A140" t="str">
            <v>A1776</v>
          </cell>
          <cell r="B140" t="str">
            <v>ANNISA SEPTIANA</v>
          </cell>
          <cell r="C140">
            <v>22</v>
          </cell>
          <cell r="D140">
            <v>481</v>
          </cell>
          <cell r="E140">
            <v>342</v>
          </cell>
          <cell r="F140">
            <v>82</v>
          </cell>
          <cell r="G140">
            <v>3.7272727272727271</v>
          </cell>
          <cell r="H140" t="str">
            <v>Level 2</v>
          </cell>
          <cell r="I140">
            <v>24</v>
          </cell>
          <cell r="J140">
            <v>657</v>
          </cell>
          <cell r="K140">
            <v>481</v>
          </cell>
          <cell r="L140">
            <v>111</v>
          </cell>
          <cell r="M140">
            <v>4.625</v>
          </cell>
          <cell r="N140" t="str">
            <v>Level 2</v>
          </cell>
          <cell r="O140">
            <v>13</v>
          </cell>
          <cell r="P140">
            <v>348</v>
          </cell>
          <cell r="Q140">
            <v>254</v>
          </cell>
          <cell r="R140">
            <v>57</v>
          </cell>
          <cell r="S140">
            <v>4.384615384615385</v>
          </cell>
          <cell r="T140" t="str">
            <v>Level 2</v>
          </cell>
          <cell r="U140">
            <v>8</v>
          </cell>
          <cell r="V140">
            <v>184</v>
          </cell>
          <cell r="W140">
            <v>147</v>
          </cell>
          <cell r="X140">
            <v>43</v>
          </cell>
          <cell r="Y140">
            <v>5.375</v>
          </cell>
          <cell r="Z140" t="str">
            <v>Level 2</v>
          </cell>
          <cell r="AA140">
            <v>20</v>
          </cell>
          <cell r="AB140">
            <v>548</v>
          </cell>
          <cell r="AC140">
            <v>427</v>
          </cell>
          <cell r="AD140">
            <v>96</v>
          </cell>
          <cell r="AE140">
            <v>4.8</v>
          </cell>
          <cell r="AF140" t="str">
            <v>Level 2</v>
          </cell>
          <cell r="AG140">
            <v>16</v>
          </cell>
          <cell r="AH140">
            <v>434</v>
          </cell>
          <cell r="AI140">
            <v>321</v>
          </cell>
          <cell r="AJ140">
            <v>80</v>
          </cell>
          <cell r="AK140">
            <v>5</v>
          </cell>
          <cell r="AL140" t="str">
            <v>Level 2</v>
          </cell>
          <cell r="AM140">
            <v>11</v>
          </cell>
          <cell r="AN140">
            <v>204</v>
          </cell>
          <cell r="AO140">
            <v>156</v>
          </cell>
          <cell r="AP140">
            <v>52</v>
          </cell>
          <cell r="AQ140">
            <v>4.7272727272727275</v>
          </cell>
          <cell r="AR140" t="str">
            <v>Level 2</v>
          </cell>
          <cell r="AS140">
            <v>21</v>
          </cell>
          <cell r="AT140">
            <v>478</v>
          </cell>
          <cell r="AU140">
            <v>375</v>
          </cell>
          <cell r="AV140">
            <v>104</v>
          </cell>
          <cell r="AW140">
            <v>4.9523809523809526</v>
          </cell>
          <cell r="AX140" t="str">
            <v>Level 2</v>
          </cell>
          <cell r="AY140">
            <v>19</v>
          </cell>
          <cell r="AZ140">
            <v>571</v>
          </cell>
          <cell r="BA140">
            <v>426</v>
          </cell>
          <cell r="BB140">
            <v>92</v>
          </cell>
          <cell r="BC140">
            <v>4.8421052631578947</v>
          </cell>
          <cell r="BD140" t="str">
            <v>Level 2</v>
          </cell>
          <cell r="BE140">
            <v>21</v>
          </cell>
          <cell r="BF140">
            <v>570</v>
          </cell>
          <cell r="BG140">
            <v>415</v>
          </cell>
          <cell r="BH140">
            <v>109</v>
          </cell>
          <cell r="BI140">
            <v>5.1904761904761907</v>
          </cell>
          <cell r="BJ140" t="str">
            <v>Level 2</v>
          </cell>
          <cell r="BK140">
            <v>20</v>
          </cell>
          <cell r="BL140">
            <v>573</v>
          </cell>
          <cell r="BM140">
            <v>365</v>
          </cell>
          <cell r="BN140">
            <v>112</v>
          </cell>
          <cell r="BO140">
            <v>5.6</v>
          </cell>
          <cell r="BP140" t="str">
            <v>Level 2</v>
          </cell>
          <cell r="BQ140">
            <v>20</v>
          </cell>
          <cell r="BR140">
            <v>481</v>
          </cell>
          <cell r="BS140">
            <v>296</v>
          </cell>
          <cell r="BT140">
            <v>111</v>
          </cell>
          <cell r="BU140">
            <v>5.55</v>
          </cell>
          <cell r="BV140" t="str">
            <v>Level 2</v>
          </cell>
        </row>
        <row r="141">
          <cell r="A141" t="str">
            <v>A1781</v>
          </cell>
          <cell r="B141" t="str">
            <v>ZULFA AZIZAH</v>
          </cell>
          <cell r="C141">
            <v>20</v>
          </cell>
          <cell r="D141">
            <v>416</v>
          </cell>
          <cell r="E141">
            <v>276</v>
          </cell>
          <cell r="F141">
            <v>60</v>
          </cell>
          <cell r="G141">
            <v>3</v>
          </cell>
          <cell r="H141" t="str">
            <v>Level 2</v>
          </cell>
          <cell r="I141">
            <v>24</v>
          </cell>
          <cell r="J141">
            <v>510</v>
          </cell>
          <cell r="K141">
            <v>328</v>
          </cell>
          <cell r="L141">
            <v>99</v>
          </cell>
          <cell r="M141">
            <v>4.125</v>
          </cell>
          <cell r="N141" t="str">
            <v>Level 2</v>
          </cell>
          <cell r="O141">
            <v>18</v>
          </cell>
          <cell r="P141">
            <v>541</v>
          </cell>
          <cell r="Q141">
            <v>355</v>
          </cell>
          <cell r="R141">
            <v>86</v>
          </cell>
          <cell r="S141">
            <v>4.7777777777777777</v>
          </cell>
          <cell r="T141" t="str">
            <v>Level 2</v>
          </cell>
          <cell r="U141">
            <v>20</v>
          </cell>
          <cell r="V141">
            <v>505</v>
          </cell>
          <cell r="W141">
            <v>338</v>
          </cell>
          <cell r="X141">
            <v>110</v>
          </cell>
          <cell r="Y141">
            <v>5.5</v>
          </cell>
          <cell r="Z141" t="str">
            <v>Level 2</v>
          </cell>
          <cell r="AA141">
            <v>21</v>
          </cell>
          <cell r="AB141">
            <v>554</v>
          </cell>
          <cell r="AC141">
            <v>379</v>
          </cell>
          <cell r="AD141">
            <v>92</v>
          </cell>
          <cell r="AE141">
            <v>4.3809523809523814</v>
          </cell>
          <cell r="AF141" t="str">
            <v>Level 2</v>
          </cell>
          <cell r="AG141">
            <v>21</v>
          </cell>
          <cell r="AH141">
            <v>584</v>
          </cell>
          <cell r="AI141">
            <v>407</v>
          </cell>
          <cell r="AJ141">
            <v>120</v>
          </cell>
          <cell r="AK141">
            <v>5.7142857142857144</v>
          </cell>
          <cell r="AL141" t="str">
            <v>Level 2</v>
          </cell>
          <cell r="AM141" t="str">
            <v/>
          </cell>
          <cell r="AN141" t="str">
            <v/>
          </cell>
          <cell r="AO141" t="str">
            <v/>
          </cell>
          <cell r="AP141" t="str">
            <v/>
          </cell>
          <cell r="AQ141" t="str">
            <v/>
          </cell>
          <cell r="AR141" t="str">
            <v/>
          </cell>
          <cell r="AS141">
            <v>18</v>
          </cell>
          <cell r="AT141">
            <v>491</v>
          </cell>
          <cell r="AU141">
            <v>359</v>
          </cell>
          <cell r="AV141">
            <v>88</v>
          </cell>
          <cell r="AW141">
            <v>4.8888888888888893</v>
          </cell>
          <cell r="AX141" t="str">
            <v>Level 2</v>
          </cell>
          <cell r="AY141">
            <v>7</v>
          </cell>
          <cell r="AZ141">
            <v>183</v>
          </cell>
          <cell r="BA141">
            <v>131</v>
          </cell>
          <cell r="BB141">
            <v>16</v>
          </cell>
          <cell r="BC141">
            <v>2.2857142857142856</v>
          </cell>
          <cell r="BD141" t="str">
            <v>Level 2</v>
          </cell>
          <cell r="BE141">
            <v>7</v>
          </cell>
          <cell r="BF141">
            <v>191</v>
          </cell>
          <cell r="BG141">
            <v>133</v>
          </cell>
          <cell r="BH141">
            <v>31</v>
          </cell>
          <cell r="BI141">
            <v>4.4285714285714288</v>
          </cell>
          <cell r="BJ141" t="str">
            <v>Level 2</v>
          </cell>
          <cell r="BK141">
            <v>15</v>
          </cell>
          <cell r="BL141">
            <v>302</v>
          </cell>
          <cell r="BM141">
            <v>211</v>
          </cell>
          <cell r="BN141">
            <v>36</v>
          </cell>
          <cell r="BO141">
            <v>2.4</v>
          </cell>
          <cell r="BP141" t="str">
            <v>Level 2</v>
          </cell>
          <cell r="BQ141">
            <v>20</v>
          </cell>
          <cell r="BR141">
            <v>458</v>
          </cell>
          <cell r="BS141">
            <v>345</v>
          </cell>
          <cell r="BT141">
            <v>100</v>
          </cell>
          <cell r="BU141">
            <v>5</v>
          </cell>
          <cell r="BV141" t="str">
            <v>Level 2</v>
          </cell>
        </row>
        <row r="142">
          <cell r="A142" t="str">
            <v>A1825</v>
          </cell>
          <cell r="B142" t="str">
            <v>MARLIANA</v>
          </cell>
          <cell r="C142">
            <v>1</v>
          </cell>
          <cell r="D142">
            <v>30</v>
          </cell>
          <cell r="E142">
            <v>20</v>
          </cell>
          <cell r="F142">
            <v>6</v>
          </cell>
          <cell r="G142">
            <v>6</v>
          </cell>
          <cell r="H142" t="str">
            <v>Level 3</v>
          </cell>
          <cell r="I142">
            <v>3</v>
          </cell>
          <cell r="J142">
            <v>42</v>
          </cell>
          <cell r="K142">
            <v>31</v>
          </cell>
          <cell r="L142">
            <v>3</v>
          </cell>
          <cell r="M142">
            <v>1</v>
          </cell>
          <cell r="N142" t="str">
            <v>Level 0</v>
          </cell>
          <cell r="O142">
            <v>15</v>
          </cell>
          <cell r="P142">
            <v>274</v>
          </cell>
          <cell r="Q142">
            <v>209</v>
          </cell>
          <cell r="R142">
            <v>53</v>
          </cell>
          <cell r="S142">
            <v>3.5333333333333332</v>
          </cell>
          <cell r="T142" t="str">
            <v>Level 2</v>
          </cell>
          <cell r="U142">
            <v>0</v>
          </cell>
          <cell r="V142">
            <v>0</v>
          </cell>
          <cell r="W142">
            <v>0</v>
          </cell>
          <cell r="X142">
            <v>8</v>
          </cell>
          <cell r="Y142" t="str">
            <v/>
          </cell>
          <cell r="Z142" t="str">
            <v>Level 0</v>
          </cell>
          <cell r="AA142">
            <v>2</v>
          </cell>
          <cell r="AB142">
            <v>30</v>
          </cell>
          <cell r="AC142">
            <v>23</v>
          </cell>
          <cell r="AD142">
            <v>3</v>
          </cell>
          <cell r="AE142">
            <v>1.5</v>
          </cell>
          <cell r="AF142" t="str">
            <v>Level 1</v>
          </cell>
          <cell r="AG142">
            <v>10</v>
          </cell>
          <cell r="AH142">
            <v>193</v>
          </cell>
          <cell r="AI142">
            <v>143</v>
          </cell>
          <cell r="AJ142">
            <v>38</v>
          </cell>
          <cell r="AK142">
            <v>3.8</v>
          </cell>
          <cell r="AL142" t="str">
            <v>Level 2</v>
          </cell>
          <cell r="AM142" t="str">
            <v/>
          </cell>
          <cell r="AN142" t="str">
            <v/>
          </cell>
          <cell r="AO142" t="str">
            <v/>
          </cell>
          <cell r="AP142" t="str">
            <v/>
          </cell>
          <cell r="AQ142" t="str">
            <v/>
          </cell>
          <cell r="AR142" t="str">
            <v/>
          </cell>
          <cell r="AS142">
            <v>15</v>
          </cell>
          <cell r="AT142">
            <v>353</v>
          </cell>
          <cell r="AU142">
            <v>261</v>
          </cell>
          <cell r="AV142">
            <v>85</v>
          </cell>
          <cell r="AW142">
            <v>5.666666666666667</v>
          </cell>
          <cell r="AX142" t="str">
            <v>Level 2</v>
          </cell>
          <cell r="AY142">
            <v>7</v>
          </cell>
          <cell r="AZ142">
            <v>142</v>
          </cell>
          <cell r="BA142">
            <v>100</v>
          </cell>
          <cell r="BB142">
            <v>14</v>
          </cell>
          <cell r="BC142">
            <v>2</v>
          </cell>
          <cell r="BD142" t="str">
            <v>Level 2</v>
          </cell>
          <cell r="BE142">
            <v>6</v>
          </cell>
          <cell r="BF142">
            <v>150</v>
          </cell>
          <cell r="BG142">
            <v>106</v>
          </cell>
          <cell r="BH142">
            <v>19</v>
          </cell>
          <cell r="BI142">
            <v>3.1666666666666665</v>
          </cell>
          <cell r="BJ142" t="str">
            <v>Level 2</v>
          </cell>
          <cell r="BK142">
            <v>21</v>
          </cell>
          <cell r="BL142">
            <v>476</v>
          </cell>
          <cell r="BM142">
            <v>357</v>
          </cell>
          <cell r="BN142">
            <v>99</v>
          </cell>
          <cell r="BO142">
            <v>4.7142857142857144</v>
          </cell>
          <cell r="BP142" t="str">
            <v>Level 2</v>
          </cell>
          <cell r="BQ142">
            <v>19</v>
          </cell>
          <cell r="BR142">
            <v>545</v>
          </cell>
          <cell r="BS142">
            <v>385</v>
          </cell>
          <cell r="BT142">
            <v>119</v>
          </cell>
          <cell r="BU142">
            <v>6.2631578947368425</v>
          </cell>
          <cell r="BV142" t="str">
            <v>Level 3</v>
          </cell>
        </row>
        <row r="143">
          <cell r="A143" t="str">
            <v>A1838</v>
          </cell>
          <cell r="B143" t="str">
            <v>MITA LISTYANA</v>
          </cell>
          <cell r="C143">
            <v>15</v>
          </cell>
          <cell r="D143">
            <v>410</v>
          </cell>
          <cell r="E143">
            <v>223</v>
          </cell>
          <cell r="F143">
            <v>46</v>
          </cell>
          <cell r="G143">
            <v>3.0666666666666669</v>
          </cell>
          <cell r="H143" t="str">
            <v>Level 2</v>
          </cell>
          <cell r="I143">
            <v>15</v>
          </cell>
          <cell r="J143">
            <v>351</v>
          </cell>
          <cell r="K143">
            <v>231</v>
          </cell>
          <cell r="L143">
            <v>76</v>
          </cell>
          <cell r="M143">
            <v>5.0666666666666664</v>
          </cell>
          <cell r="N143" t="str">
            <v>Level 2</v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 t="str">
            <v/>
          </cell>
          <cell r="T143" t="str">
            <v/>
          </cell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  <cell r="Z143" t="str">
            <v/>
          </cell>
          <cell r="AA143" t="str">
            <v/>
          </cell>
          <cell r="AB143" t="str">
            <v/>
          </cell>
          <cell r="AC143" t="str">
            <v/>
          </cell>
          <cell r="AD143" t="str">
            <v/>
          </cell>
          <cell r="AE143" t="str">
            <v/>
          </cell>
          <cell r="AF143" t="str">
            <v/>
          </cell>
          <cell r="AG143" t="str">
            <v/>
          </cell>
          <cell r="AH143" t="str">
            <v/>
          </cell>
          <cell r="AI143" t="str">
            <v/>
          </cell>
          <cell r="AJ143" t="str">
            <v/>
          </cell>
          <cell r="AK143" t="str">
            <v/>
          </cell>
          <cell r="AL143" t="str">
            <v/>
          </cell>
          <cell r="AM143" t="str">
            <v/>
          </cell>
          <cell r="AN143" t="str">
            <v/>
          </cell>
          <cell r="AO143" t="str">
            <v/>
          </cell>
          <cell r="AP143" t="str">
            <v/>
          </cell>
          <cell r="AQ143" t="str">
            <v/>
          </cell>
          <cell r="AR143" t="str">
            <v/>
          </cell>
          <cell r="AS143" t="str">
            <v/>
          </cell>
          <cell r="AT143" t="str">
            <v/>
          </cell>
          <cell r="AU143" t="str">
            <v/>
          </cell>
          <cell r="AV143" t="str">
            <v/>
          </cell>
          <cell r="AW143" t="str">
            <v/>
          </cell>
          <cell r="AX143" t="str">
            <v/>
          </cell>
          <cell r="AY143" t="str">
            <v/>
          </cell>
          <cell r="AZ143" t="str">
            <v/>
          </cell>
          <cell r="BA143" t="str">
            <v/>
          </cell>
          <cell r="BB143" t="str">
            <v/>
          </cell>
          <cell r="BC143" t="str">
            <v/>
          </cell>
          <cell r="BD143" t="str">
            <v/>
          </cell>
          <cell r="BE143" t="str">
            <v/>
          </cell>
          <cell r="BF143" t="str">
            <v/>
          </cell>
          <cell r="BG143" t="str">
            <v/>
          </cell>
          <cell r="BH143" t="str">
            <v/>
          </cell>
          <cell r="BI143" t="str">
            <v/>
          </cell>
          <cell r="BJ143" t="str">
            <v/>
          </cell>
          <cell r="BK143" t="str">
            <v/>
          </cell>
          <cell r="BL143" t="str">
            <v/>
          </cell>
          <cell r="BM143" t="str">
            <v/>
          </cell>
          <cell r="BN143" t="str">
            <v/>
          </cell>
          <cell r="BO143" t="str">
            <v/>
          </cell>
          <cell r="BP143" t="str">
            <v/>
          </cell>
          <cell r="BQ143" t="str">
            <v/>
          </cell>
          <cell r="BR143" t="str">
            <v/>
          </cell>
          <cell r="BS143" t="str">
            <v/>
          </cell>
          <cell r="BT143" t="str">
            <v/>
          </cell>
          <cell r="BU143" t="str">
            <v/>
          </cell>
          <cell r="BV143" t="str">
            <v/>
          </cell>
        </row>
        <row r="144">
          <cell r="A144" t="str">
            <v>A1841</v>
          </cell>
          <cell r="B144" t="str">
            <v>ADHINA PUTRIANA KUSUMAWATI</v>
          </cell>
          <cell r="C144">
            <v>20</v>
          </cell>
          <cell r="D144">
            <v>379</v>
          </cell>
          <cell r="E144">
            <v>245</v>
          </cell>
          <cell r="F144">
            <v>72</v>
          </cell>
          <cell r="G144">
            <v>3.6</v>
          </cell>
          <cell r="H144" t="str">
            <v>Level 2</v>
          </cell>
          <cell r="I144">
            <v>24</v>
          </cell>
          <cell r="J144">
            <v>637</v>
          </cell>
          <cell r="K144">
            <v>377</v>
          </cell>
          <cell r="L144">
            <v>104</v>
          </cell>
          <cell r="M144">
            <v>4.333333333333333</v>
          </cell>
          <cell r="N144" t="str">
            <v>Level 2</v>
          </cell>
          <cell r="O144">
            <v>18</v>
          </cell>
          <cell r="P144">
            <v>482</v>
          </cell>
          <cell r="Q144">
            <v>306</v>
          </cell>
          <cell r="R144">
            <v>83</v>
          </cell>
          <cell r="S144">
            <v>4.6111111111111107</v>
          </cell>
          <cell r="T144" t="str">
            <v>Level 2</v>
          </cell>
          <cell r="U144">
            <v>20</v>
          </cell>
          <cell r="V144">
            <v>571</v>
          </cell>
          <cell r="W144">
            <v>355</v>
          </cell>
          <cell r="X144">
            <v>118</v>
          </cell>
          <cell r="Y144">
            <v>5.9</v>
          </cell>
          <cell r="Z144" t="str">
            <v>Level 2</v>
          </cell>
          <cell r="AA144">
            <v>21</v>
          </cell>
          <cell r="AB144">
            <v>596</v>
          </cell>
          <cell r="AC144">
            <v>370</v>
          </cell>
          <cell r="AD144">
            <v>96</v>
          </cell>
          <cell r="AE144">
            <v>4.5714285714285712</v>
          </cell>
          <cell r="AF144" t="str">
            <v>Level 2</v>
          </cell>
          <cell r="AG144">
            <v>20</v>
          </cell>
          <cell r="AH144">
            <v>556</v>
          </cell>
          <cell r="AI144">
            <v>355</v>
          </cell>
          <cell r="AJ144">
            <v>99</v>
          </cell>
          <cell r="AK144">
            <v>4.95</v>
          </cell>
          <cell r="AL144" t="str">
            <v>Level 2</v>
          </cell>
          <cell r="AM144">
            <v>15</v>
          </cell>
          <cell r="AN144">
            <v>690</v>
          </cell>
          <cell r="AO144">
            <v>449</v>
          </cell>
          <cell r="AP144">
            <v>118</v>
          </cell>
          <cell r="AQ144">
            <v>7.8666666666666663</v>
          </cell>
          <cell r="AR144" t="str">
            <v>Level 3</v>
          </cell>
          <cell r="AS144">
            <v>22</v>
          </cell>
          <cell r="AT144">
            <v>565</v>
          </cell>
          <cell r="AU144">
            <v>365</v>
          </cell>
          <cell r="AV144">
            <v>122</v>
          </cell>
          <cell r="AW144">
            <v>5.5454545454545459</v>
          </cell>
          <cell r="AX144" t="str">
            <v>Level 2</v>
          </cell>
          <cell r="AY144">
            <v>18</v>
          </cell>
          <cell r="AZ144">
            <v>655</v>
          </cell>
          <cell r="BA144">
            <v>417</v>
          </cell>
          <cell r="BB144">
            <v>84</v>
          </cell>
          <cell r="BC144">
            <v>4.666666666666667</v>
          </cell>
          <cell r="BD144" t="str">
            <v>Level 2</v>
          </cell>
          <cell r="BE144">
            <v>22</v>
          </cell>
          <cell r="BF144">
            <v>670</v>
          </cell>
          <cell r="BG144">
            <v>432</v>
          </cell>
          <cell r="BH144">
            <v>121</v>
          </cell>
          <cell r="BI144">
            <v>5.5</v>
          </cell>
          <cell r="BJ144" t="str">
            <v>Level 2</v>
          </cell>
          <cell r="BK144">
            <v>21</v>
          </cell>
          <cell r="BL144">
            <v>628</v>
          </cell>
          <cell r="BM144">
            <v>388</v>
          </cell>
          <cell r="BN144">
            <v>95</v>
          </cell>
          <cell r="BO144">
            <v>4.5238095238095237</v>
          </cell>
          <cell r="BP144" t="str">
            <v>Level 2</v>
          </cell>
          <cell r="BQ144">
            <v>19</v>
          </cell>
          <cell r="BR144">
            <v>568</v>
          </cell>
          <cell r="BS144">
            <v>357</v>
          </cell>
          <cell r="BT144">
            <v>97</v>
          </cell>
          <cell r="BU144">
            <v>5.1052631578947372</v>
          </cell>
          <cell r="BV144" t="str">
            <v>Level 2</v>
          </cell>
        </row>
        <row r="145">
          <cell r="A145" t="str">
            <v>A1842</v>
          </cell>
          <cell r="B145" t="str">
            <v>KELPIN PONTIUS ARON</v>
          </cell>
          <cell r="C145">
            <v>21</v>
          </cell>
          <cell r="D145">
            <v>524</v>
          </cell>
          <cell r="E145">
            <v>412</v>
          </cell>
          <cell r="F145">
            <v>100</v>
          </cell>
          <cell r="G145">
            <v>4.7619047619047619</v>
          </cell>
          <cell r="H145" t="str">
            <v>Level 2</v>
          </cell>
          <cell r="I145">
            <v>24</v>
          </cell>
          <cell r="J145">
            <v>635</v>
          </cell>
          <cell r="K145">
            <v>508</v>
          </cell>
          <cell r="L145">
            <v>145</v>
          </cell>
          <cell r="M145">
            <v>6.041666666666667</v>
          </cell>
          <cell r="N145" t="str">
            <v>Level 3</v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  <cell r="Z145" t="str">
            <v/>
          </cell>
          <cell r="AA145">
            <v>21</v>
          </cell>
          <cell r="AB145">
            <v>617</v>
          </cell>
          <cell r="AC145">
            <v>480</v>
          </cell>
          <cell r="AD145">
            <v>103</v>
          </cell>
          <cell r="AE145">
            <v>4.9047619047619051</v>
          </cell>
          <cell r="AF145" t="str">
            <v>Level 2</v>
          </cell>
          <cell r="AG145">
            <v>22</v>
          </cell>
          <cell r="AH145">
            <v>594</v>
          </cell>
          <cell r="AI145">
            <v>476</v>
          </cell>
          <cell r="AJ145">
            <v>115</v>
          </cell>
          <cell r="AK145">
            <v>5.2272727272727275</v>
          </cell>
          <cell r="AL145" t="str">
            <v>Level 2</v>
          </cell>
          <cell r="AM145">
            <v>15</v>
          </cell>
          <cell r="AN145">
            <v>587</v>
          </cell>
          <cell r="AO145">
            <v>442</v>
          </cell>
          <cell r="AP145">
            <v>116</v>
          </cell>
          <cell r="AQ145">
            <v>7.7333333333333334</v>
          </cell>
          <cell r="AR145" t="str">
            <v>Level 3</v>
          </cell>
          <cell r="AS145">
            <v>23</v>
          </cell>
          <cell r="AT145">
            <v>563</v>
          </cell>
          <cell r="AU145">
            <v>430</v>
          </cell>
          <cell r="AV145">
            <v>134</v>
          </cell>
          <cell r="AW145">
            <v>5.8260869565217392</v>
          </cell>
          <cell r="AX145" t="str">
            <v>Level 2</v>
          </cell>
          <cell r="AY145">
            <v>20</v>
          </cell>
          <cell r="AZ145">
            <v>638</v>
          </cell>
          <cell r="BA145">
            <v>472</v>
          </cell>
          <cell r="BB145">
            <v>99</v>
          </cell>
          <cell r="BC145">
            <v>4.95</v>
          </cell>
          <cell r="BD145" t="str">
            <v>Level 2</v>
          </cell>
          <cell r="BE145">
            <v>23</v>
          </cell>
          <cell r="BF145">
            <v>762</v>
          </cell>
          <cell r="BG145">
            <v>586</v>
          </cell>
          <cell r="BH145">
            <v>138</v>
          </cell>
          <cell r="BI145">
            <v>6</v>
          </cell>
          <cell r="BJ145" t="str">
            <v>Level 3</v>
          </cell>
          <cell r="BK145">
            <v>21</v>
          </cell>
          <cell r="BL145">
            <v>779</v>
          </cell>
          <cell r="BM145">
            <v>533</v>
          </cell>
          <cell r="BN145">
            <v>97</v>
          </cell>
          <cell r="BO145">
            <v>4.6190476190476186</v>
          </cell>
          <cell r="BP145" t="str">
            <v>Level 2</v>
          </cell>
          <cell r="BQ145">
            <v>20</v>
          </cell>
          <cell r="BR145">
            <v>627</v>
          </cell>
          <cell r="BS145">
            <v>439</v>
          </cell>
          <cell r="BT145">
            <v>115</v>
          </cell>
          <cell r="BU145">
            <v>5.75</v>
          </cell>
          <cell r="BV145" t="str">
            <v>Level 2</v>
          </cell>
        </row>
        <row r="146">
          <cell r="A146" t="str">
            <v>A1854</v>
          </cell>
          <cell r="B146" t="str">
            <v>SALSABILA OKTAVIMADIANA</v>
          </cell>
          <cell r="C146">
            <v>21</v>
          </cell>
          <cell r="D146">
            <v>502</v>
          </cell>
          <cell r="E146">
            <v>349</v>
          </cell>
          <cell r="F146">
            <v>98</v>
          </cell>
          <cell r="G146">
            <v>4.666666666666667</v>
          </cell>
          <cell r="H146" t="str">
            <v>Level 2</v>
          </cell>
          <cell r="I146">
            <v>23</v>
          </cell>
          <cell r="J146">
            <v>627</v>
          </cell>
          <cell r="K146">
            <v>458</v>
          </cell>
          <cell r="L146">
            <v>143</v>
          </cell>
          <cell r="M146">
            <v>6.2173913043478262</v>
          </cell>
          <cell r="N146" t="str">
            <v>Level 3</v>
          </cell>
          <cell r="O146">
            <v>19</v>
          </cell>
          <cell r="P146">
            <v>458</v>
          </cell>
          <cell r="Q146">
            <v>341</v>
          </cell>
          <cell r="R146">
            <v>68</v>
          </cell>
          <cell r="S146">
            <v>3.5789473684210527</v>
          </cell>
          <cell r="T146" t="str">
            <v>Level 2</v>
          </cell>
          <cell r="U146">
            <v>22</v>
          </cell>
          <cell r="V146">
            <v>649</v>
          </cell>
          <cell r="W146">
            <v>442</v>
          </cell>
          <cell r="X146">
            <v>135</v>
          </cell>
          <cell r="Y146">
            <v>6.1363636363636367</v>
          </cell>
          <cell r="Z146" t="str">
            <v>Level 3</v>
          </cell>
          <cell r="AA146">
            <v>22</v>
          </cell>
          <cell r="AB146">
            <v>607</v>
          </cell>
          <cell r="AC146">
            <v>424</v>
          </cell>
          <cell r="AD146">
            <v>103</v>
          </cell>
          <cell r="AE146">
            <v>4.6818181818181817</v>
          </cell>
          <cell r="AF146" t="str">
            <v>Level 2</v>
          </cell>
          <cell r="AG146">
            <v>21</v>
          </cell>
          <cell r="AH146">
            <v>647</v>
          </cell>
          <cell r="AI146">
            <v>477</v>
          </cell>
          <cell r="AJ146">
            <v>136</v>
          </cell>
          <cell r="AK146">
            <v>6.4761904761904763</v>
          </cell>
          <cell r="AL146" t="str">
            <v>Level 3</v>
          </cell>
          <cell r="AM146">
            <v>14</v>
          </cell>
          <cell r="AN146">
            <v>512</v>
          </cell>
          <cell r="AO146">
            <v>302</v>
          </cell>
          <cell r="AP146">
            <v>72</v>
          </cell>
          <cell r="AQ146">
            <v>5.1428571428571432</v>
          </cell>
          <cell r="AR146" t="str">
            <v>Level 2</v>
          </cell>
          <cell r="AS146">
            <v>22</v>
          </cell>
          <cell r="AT146">
            <v>671</v>
          </cell>
          <cell r="AU146">
            <v>453</v>
          </cell>
          <cell r="AV146">
            <v>122</v>
          </cell>
          <cell r="AW146">
            <v>5.5454545454545459</v>
          </cell>
          <cell r="AX146" t="str">
            <v>Level 2</v>
          </cell>
          <cell r="AY146">
            <v>18</v>
          </cell>
          <cell r="AZ146">
            <v>581</v>
          </cell>
          <cell r="BA146">
            <v>377</v>
          </cell>
          <cell r="BB146">
            <v>84</v>
          </cell>
          <cell r="BC146">
            <v>4.666666666666667</v>
          </cell>
          <cell r="BD146" t="str">
            <v>Level 2</v>
          </cell>
          <cell r="BE146">
            <v>22</v>
          </cell>
          <cell r="BF146">
            <v>595</v>
          </cell>
          <cell r="BG146">
            <v>425</v>
          </cell>
          <cell r="BH146">
            <v>106</v>
          </cell>
          <cell r="BI146">
            <v>4.8181818181818183</v>
          </cell>
          <cell r="BJ146" t="str">
            <v>Level 2</v>
          </cell>
          <cell r="BK146">
            <v>20</v>
          </cell>
          <cell r="BL146">
            <v>453</v>
          </cell>
          <cell r="BM146">
            <v>304</v>
          </cell>
          <cell r="BN146">
            <v>65</v>
          </cell>
          <cell r="BO146">
            <v>3.25</v>
          </cell>
          <cell r="BP146" t="str">
            <v>Level 2</v>
          </cell>
          <cell r="BQ146">
            <v>19</v>
          </cell>
          <cell r="BR146">
            <v>416</v>
          </cell>
          <cell r="BS146">
            <v>269</v>
          </cell>
          <cell r="BT146">
            <v>95</v>
          </cell>
          <cell r="BU146">
            <v>5</v>
          </cell>
          <cell r="BV146" t="str">
            <v>Level 2</v>
          </cell>
        </row>
        <row r="147">
          <cell r="A147" t="str">
            <v>A1855</v>
          </cell>
          <cell r="B147" t="str">
            <v>WANINGSIH YONA LARASATI</v>
          </cell>
          <cell r="C147">
            <v>21</v>
          </cell>
          <cell r="D147">
            <v>438</v>
          </cell>
          <cell r="E147">
            <v>285</v>
          </cell>
          <cell r="F147">
            <v>83</v>
          </cell>
          <cell r="G147">
            <v>3.9523809523809526</v>
          </cell>
          <cell r="H147" t="str">
            <v>Level 2</v>
          </cell>
          <cell r="I147">
            <v>24</v>
          </cell>
          <cell r="J147">
            <v>462</v>
          </cell>
          <cell r="K147">
            <v>315</v>
          </cell>
          <cell r="L147">
            <v>95</v>
          </cell>
          <cell r="M147">
            <v>3.9583333333333335</v>
          </cell>
          <cell r="N147" t="str">
            <v>Level 2</v>
          </cell>
          <cell r="O147">
            <v>20</v>
          </cell>
          <cell r="P147">
            <v>592</v>
          </cell>
          <cell r="Q147">
            <v>392</v>
          </cell>
          <cell r="R147">
            <v>98</v>
          </cell>
          <cell r="S147">
            <v>4.9000000000000004</v>
          </cell>
          <cell r="T147" t="str">
            <v>Level 2</v>
          </cell>
          <cell r="U147">
            <v>20</v>
          </cell>
          <cell r="V147">
            <v>399</v>
          </cell>
          <cell r="W147">
            <v>273</v>
          </cell>
          <cell r="X147">
            <v>83</v>
          </cell>
          <cell r="Y147">
            <v>4.1500000000000004</v>
          </cell>
          <cell r="Z147" t="str">
            <v>Level 2</v>
          </cell>
          <cell r="AA147">
            <v>15</v>
          </cell>
          <cell r="AB147">
            <v>378</v>
          </cell>
          <cell r="AC147">
            <v>269</v>
          </cell>
          <cell r="AD147">
            <v>73</v>
          </cell>
          <cell r="AE147">
            <v>4.8666666666666663</v>
          </cell>
          <cell r="AF147" t="str">
            <v>Level 2</v>
          </cell>
          <cell r="AG147">
            <v>15</v>
          </cell>
          <cell r="AH147">
            <v>347</v>
          </cell>
          <cell r="AI147">
            <v>255</v>
          </cell>
          <cell r="AJ147">
            <v>69</v>
          </cell>
          <cell r="AK147">
            <v>4.5999999999999996</v>
          </cell>
          <cell r="AL147" t="str">
            <v>Level 2</v>
          </cell>
          <cell r="AM147">
            <v>15</v>
          </cell>
          <cell r="AN147">
            <v>458</v>
          </cell>
          <cell r="AO147">
            <v>303</v>
          </cell>
          <cell r="AP147">
            <v>68</v>
          </cell>
          <cell r="AQ147">
            <v>4.5333333333333332</v>
          </cell>
          <cell r="AR147" t="str">
            <v>Level 2</v>
          </cell>
          <cell r="AS147">
            <v>15</v>
          </cell>
          <cell r="AT147">
            <v>325</v>
          </cell>
          <cell r="AU147">
            <v>227</v>
          </cell>
          <cell r="AV147">
            <v>78</v>
          </cell>
          <cell r="AW147">
            <v>5.2</v>
          </cell>
          <cell r="AX147" t="str">
            <v>Level 2</v>
          </cell>
          <cell r="AY147">
            <v>15</v>
          </cell>
          <cell r="AZ147">
            <v>351</v>
          </cell>
          <cell r="BA147">
            <v>248</v>
          </cell>
          <cell r="BB147">
            <v>68</v>
          </cell>
          <cell r="BC147">
            <v>4.5333333333333332</v>
          </cell>
          <cell r="BD147" t="str">
            <v>Level 2</v>
          </cell>
          <cell r="BE147">
            <v>16</v>
          </cell>
          <cell r="BF147">
            <v>379</v>
          </cell>
          <cell r="BG147">
            <v>272</v>
          </cell>
          <cell r="BH147">
            <v>90</v>
          </cell>
          <cell r="BI147">
            <v>5.625</v>
          </cell>
          <cell r="BJ147" t="str">
            <v>Level 2</v>
          </cell>
          <cell r="BK147">
            <v>15</v>
          </cell>
          <cell r="BL147">
            <v>329</v>
          </cell>
          <cell r="BM147">
            <v>244</v>
          </cell>
          <cell r="BN147">
            <v>69</v>
          </cell>
          <cell r="BO147">
            <v>4.5999999999999996</v>
          </cell>
          <cell r="BP147" t="str">
            <v>Level 2</v>
          </cell>
          <cell r="BQ147" t="str">
            <v/>
          </cell>
          <cell r="BR147" t="str">
            <v/>
          </cell>
          <cell r="BS147" t="str">
            <v/>
          </cell>
          <cell r="BT147" t="str">
            <v/>
          </cell>
          <cell r="BU147" t="str">
            <v/>
          </cell>
          <cell r="BV147" t="str">
            <v/>
          </cell>
        </row>
        <row r="148">
          <cell r="A148" t="str">
            <v>A1911</v>
          </cell>
          <cell r="B148" t="str">
            <v>ANGGRAENI SEKAR PAWESTRI</v>
          </cell>
          <cell r="C148">
            <v>22</v>
          </cell>
          <cell r="D148">
            <v>563</v>
          </cell>
          <cell r="E148">
            <v>370</v>
          </cell>
          <cell r="F148">
            <v>94</v>
          </cell>
          <cell r="G148">
            <v>4.2727272727272725</v>
          </cell>
          <cell r="H148" t="str">
            <v>Level 2</v>
          </cell>
          <cell r="I148">
            <v>24</v>
          </cell>
          <cell r="J148">
            <v>674</v>
          </cell>
          <cell r="K148">
            <v>468</v>
          </cell>
          <cell r="L148">
            <v>124</v>
          </cell>
          <cell r="M148">
            <v>5.166666666666667</v>
          </cell>
          <cell r="N148" t="str">
            <v>Level 2</v>
          </cell>
          <cell r="O148">
            <v>20</v>
          </cell>
          <cell r="P148">
            <v>547</v>
          </cell>
          <cell r="Q148">
            <v>342</v>
          </cell>
          <cell r="R148">
            <v>93</v>
          </cell>
          <cell r="S148">
            <v>4.6500000000000004</v>
          </cell>
          <cell r="T148" t="str">
            <v>Level 2</v>
          </cell>
          <cell r="U148">
            <v>21</v>
          </cell>
          <cell r="V148">
            <v>592</v>
          </cell>
          <cell r="W148">
            <v>394</v>
          </cell>
          <cell r="X148">
            <v>121</v>
          </cell>
          <cell r="Y148">
            <v>5.7619047619047619</v>
          </cell>
          <cell r="Z148" t="str">
            <v>Level 2</v>
          </cell>
          <cell r="AA148">
            <v>19</v>
          </cell>
          <cell r="AB148">
            <v>626</v>
          </cell>
          <cell r="AC148">
            <v>408</v>
          </cell>
          <cell r="AD148">
            <v>89</v>
          </cell>
          <cell r="AE148">
            <v>4.6842105263157894</v>
          </cell>
          <cell r="AF148" t="str">
            <v>Level 2</v>
          </cell>
          <cell r="AG148">
            <v>21</v>
          </cell>
          <cell r="AH148">
            <v>585</v>
          </cell>
          <cell r="AI148">
            <v>410</v>
          </cell>
          <cell r="AJ148">
            <v>111</v>
          </cell>
          <cell r="AK148">
            <v>5.2857142857142856</v>
          </cell>
          <cell r="AL148" t="str">
            <v>Level 2</v>
          </cell>
          <cell r="AM148">
            <v>16</v>
          </cell>
          <cell r="AN148">
            <v>591</v>
          </cell>
          <cell r="AO148">
            <v>398</v>
          </cell>
          <cell r="AP148">
            <v>96</v>
          </cell>
          <cell r="AQ148">
            <v>6</v>
          </cell>
          <cell r="AR148" t="str">
            <v>Level 3</v>
          </cell>
          <cell r="AS148">
            <v>22</v>
          </cell>
          <cell r="AT148">
            <v>515</v>
          </cell>
          <cell r="AU148">
            <v>344</v>
          </cell>
          <cell r="AV148">
            <v>97</v>
          </cell>
          <cell r="AW148">
            <v>4.4090909090909092</v>
          </cell>
          <cell r="AX148" t="str">
            <v>Level 2</v>
          </cell>
          <cell r="AY148" t="str">
            <v/>
          </cell>
          <cell r="AZ148" t="str">
            <v/>
          </cell>
          <cell r="BA148" t="str">
            <v/>
          </cell>
          <cell r="BB148" t="str">
            <v/>
          </cell>
          <cell r="BC148" t="str">
            <v/>
          </cell>
          <cell r="BD148" t="str">
            <v/>
          </cell>
          <cell r="BE148" t="str">
            <v/>
          </cell>
          <cell r="BF148" t="str">
            <v/>
          </cell>
          <cell r="BG148" t="str">
            <v/>
          </cell>
          <cell r="BH148" t="str">
            <v/>
          </cell>
          <cell r="BI148" t="str">
            <v/>
          </cell>
          <cell r="BJ148" t="str">
            <v/>
          </cell>
          <cell r="BK148" t="str">
            <v/>
          </cell>
          <cell r="BL148" t="str">
            <v/>
          </cell>
          <cell r="BM148" t="str">
            <v/>
          </cell>
          <cell r="BN148" t="str">
            <v/>
          </cell>
          <cell r="BO148" t="str">
            <v/>
          </cell>
          <cell r="BP148" t="str">
            <v/>
          </cell>
          <cell r="BQ148" t="str">
            <v/>
          </cell>
          <cell r="BR148" t="str">
            <v/>
          </cell>
          <cell r="BS148" t="str">
            <v/>
          </cell>
          <cell r="BT148" t="str">
            <v/>
          </cell>
          <cell r="BU148" t="str">
            <v/>
          </cell>
          <cell r="BV148" t="str">
            <v/>
          </cell>
        </row>
        <row r="149">
          <cell r="A149" t="str">
            <v>A1944</v>
          </cell>
          <cell r="B149" t="str">
            <v>MUHAMMAD HILMI AZZAHIDI</v>
          </cell>
          <cell r="C149">
            <v>21</v>
          </cell>
          <cell r="D149">
            <v>433</v>
          </cell>
          <cell r="E149">
            <v>298</v>
          </cell>
          <cell r="F149">
            <v>108</v>
          </cell>
          <cell r="G149">
            <v>5.1428571428571432</v>
          </cell>
          <cell r="H149" t="str">
            <v>Level 2</v>
          </cell>
          <cell r="I149">
            <v>25</v>
          </cell>
          <cell r="J149">
            <v>500</v>
          </cell>
          <cell r="K149">
            <v>360</v>
          </cell>
          <cell r="L149">
            <v>125</v>
          </cell>
          <cell r="M149">
            <v>5</v>
          </cell>
          <cell r="N149" t="str">
            <v>Level 2</v>
          </cell>
          <cell r="O149">
            <v>20</v>
          </cell>
          <cell r="P149">
            <v>595</v>
          </cell>
          <cell r="Q149">
            <v>371</v>
          </cell>
          <cell r="R149">
            <v>107</v>
          </cell>
          <cell r="S149">
            <v>5.35</v>
          </cell>
          <cell r="T149" t="str">
            <v>Level 2</v>
          </cell>
          <cell r="U149">
            <v>19</v>
          </cell>
          <cell r="V149">
            <v>478</v>
          </cell>
          <cell r="W149">
            <v>306</v>
          </cell>
          <cell r="X149">
            <v>96</v>
          </cell>
          <cell r="Y149">
            <v>5.0526315789473681</v>
          </cell>
          <cell r="Z149" t="str">
            <v>Level 2</v>
          </cell>
          <cell r="AA149">
            <v>20</v>
          </cell>
          <cell r="AB149">
            <v>498</v>
          </cell>
          <cell r="AC149">
            <v>325</v>
          </cell>
          <cell r="AD149">
            <v>102</v>
          </cell>
          <cell r="AE149">
            <v>5.0999999999999996</v>
          </cell>
          <cell r="AF149" t="str">
            <v>Level 2</v>
          </cell>
          <cell r="AG149">
            <v>21</v>
          </cell>
          <cell r="AH149">
            <v>544</v>
          </cell>
          <cell r="AI149">
            <v>358</v>
          </cell>
          <cell r="AJ149">
            <v>126</v>
          </cell>
          <cell r="AK149">
            <v>6</v>
          </cell>
          <cell r="AL149" t="str">
            <v>Level 3</v>
          </cell>
          <cell r="AM149" t="str">
            <v/>
          </cell>
          <cell r="AN149" t="str">
            <v/>
          </cell>
          <cell r="AO149" t="str">
            <v/>
          </cell>
          <cell r="AP149" t="str">
            <v/>
          </cell>
          <cell r="AQ149" t="str">
            <v/>
          </cell>
          <cell r="AR149" t="str">
            <v/>
          </cell>
          <cell r="AS149">
            <v>6</v>
          </cell>
          <cell r="AT149">
            <v>88</v>
          </cell>
          <cell r="AU149">
            <v>59</v>
          </cell>
          <cell r="AV149">
            <v>18</v>
          </cell>
          <cell r="AW149">
            <v>3</v>
          </cell>
          <cell r="AX149" t="str">
            <v>Level 2</v>
          </cell>
          <cell r="AY149">
            <v>6</v>
          </cell>
          <cell r="AZ149">
            <v>105</v>
          </cell>
          <cell r="BA149">
            <v>75</v>
          </cell>
          <cell r="BB149">
            <v>14</v>
          </cell>
          <cell r="BC149">
            <v>2.3333333333333335</v>
          </cell>
          <cell r="BD149" t="str">
            <v>Level 2</v>
          </cell>
          <cell r="BE149">
            <v>22</v>
          </cell>
          <cell r="BF149">
            <v>529</v>
          </cell>
          <cell r="BG149">
            <v>354</v>
          </cell>
          <cell r="BH149">
            <v>99</v>
          </cell>
          <cell r="BI149">
            <v>4.5</v>
          </cell>
          <cell r="BJ149" t="str">
            <v>Level 2</v>
          </cell>
          <cell r="BK149">
            <v>21</v>
          </cell>
          <cell r="BL149">
            <v>432</v>
          </cell>
          <cell r="BM149">
            <v>298</v>
          </cell>
          <cell r="BN149">
            <v>74</v>
          </cell>
          <cell r="BO149">
            <v>3.5238095238095237</v>
          </cell>
          <cell r="BP149" t="str">
            <v>Level 2</v>
          </cell>
          <cell r="BQ149">
            <v>20</v>
          </cell>
          <cell r="BR149">
            <v>401</v>
          </cell>
          <cell r="BS149">
            <v>301</v>
          </cell>
          <cell r="BT149">
            <v>108</v>
          </cell>
          <cell r="BU149">
            <v>5.4</v>
          </cell>
          <cell r="BV149" t="str">
            <v>Level 2</v>
          </cell>
        </row>
        <row r="150">
          <cell r="A150" t="str">
            <v>A1954</v>
          </cell>
          <cell r="B150" t="str">
            <v>JELITA AYUNDA FITRIA</v>
          </cell>
          <cell r="C150">
            <v>22</v>
          </cell>
          <cell r="D150">
            <v>484</v>
          </cell>
          <cell r="E150">
            <v>299</v>
          </cell>
          <cell r="F150">
            <v>103</v>
          </cell>
          <cell r="G150">
            <v>4.6818181818181817</v>
          </cell>
          <cell r="H150" t="str">
            <v>Level 2</v>
          </cell>
          <cell r="I150">
            <v>25</v>
          </cell>
          <cell r="J150">
            <v>718</v>
          </cell>
          <cell r="K150">
            <v>402</v>
          </cell>
          <cell r="L150">
            <v>156</v>
          </cell>
          <cell r="M150">
            <v>6.24</v>
          </cell>
          <cell r="N150" t="str">
            <v>Level 3</v>
          </cell>
          <cell r="O150">
            <v>20</v>
          </cell>
          <cell r="P150">
            <v>712</v>
          </cell>
          <cell r="Q150">
            <v>386</v>
          </cell>
          <cell r="R150">
            <v>110</v>
          </cell>
          <cell r="S150">
            <v>5.5</v>
          </cell>
          <cell r="T150" t="str">
            <v>Level 2</v>
          </cell>
          <cell r="U150">
            <v>21</v>
          </cell>
          <cell r="V150">
            <v>593</v>
          </cell>
          <cell r="W150">
            <v>329</v>
          </cell>
          <cell r="X150">
            <v>126</v>
          </cell>
          <cell r="Y150">
            <v>6</v>
          </cell>
          <cell r="Z150" t="str">
            <v>Level 3</v>
          </cell>
          <cell r="AA150">
            <v>21</v>
          </cell>
          <cell r="AB150">
            <v>665</v>
          </cell>
          <cell r="AC150">
            <v>372</v>
          </cell>
          <cell r="AD150">
            <v>129</v>
          </cell>
          <cell r="AE150">
            <v>6.1428571428571432</v>
          </cell>
          <cell r="AF150" t="str">
            <v>Level 3</v>
          </cell>
          <cell r="AG150">
            <v>21</v>
          </cell>
          <cell r="AH150">
            <v>670</v>
          </cell>
          <cell r="AI150">
            <v>355</v>
          </cell>
          <cell r="AJ150">
            <v>121</v>
          </cell>
          <cell r="AK150">
            <v>5.7619047619047619</v>
          </cell>
          <cell r="AL150" t="str">
            <v>Level 2</v>
          </cell>
          <cell r="AM150">
            <v>16</v>
          </cell>
          <cell r="AN150">
            <v>434</v>
          </cell>
          <cell r="AO150">
            <v>262</v>
          </cell>
          <cell r="AP150">
            <v>69</v>
          </cell>
          <cell r="AQ150">
            <v>4.3125</v>
          </cell>
          <cell r="AR150" t="str">
            <v>Level 2</v>
          </cell>
          <cell r="AS150">
            <v>23</v>
          </cell>
          <cell r="AT150">
            <v>712</v>
          </cell>
          <cell r="AU150">
            <v>434</v>
          </cell>
          <cell r="AV150">
            <v>116</v>
          </cell>
          <cell r="AW150">
            <v>5.0434782608695654</v>
          </cell>
          <cell r="AX150" t="str">
            <v>Level 2</v>
          </cell>
          <cell r="AY150">
            <v>20</v>
          </cell>
          <cell r="AZ150">
            <v>632</v>
          </cell>
          <cell r="BA150">
            <v>373</v>
          </cell>
          <cell r="BB150">
            <v>94</v>
          </cell>
          <cell r="BC150">
            <v>4.7</v>
          </cell>
          <cell r="BD150" t="str">
            <v>Level 2</v>
          </cell>
          <cell r="BE150">
            <v>24</v>
          </cell>
          <cell r="BF150">
            <v>903</v>
          </cell>
          <cell r="BG150">
            <v>534</v>
          </cell>
          <cell r="BH150">
            <v>144</v>
          </cell>
          <cell r="BI150">
            <v>6</v>
          </cell>
          <cell r="BJ150" t="str">
            <v>Level 3</v>
          </cell>
          <cell r="BK150">
            <v>21</v>
          </cell>
          <cell r="BL150">
            <v>616</v>
          </cell>
          <cell r="BM150">
            <v>366</v>
          </cell>
          <cell r="BN150">
            <v>92</v>
          </cell>
          <cell r="BO150">
            <v>4.3809523809523814</v>
          </cell>
          <cell r="BP150" t="str">
            <v>Level 2</v>
          </cell>
          <cell r="BQ150">
            <v>20</v>
          </cell>
          <cell r="BR150">
            <v>769</v>
          </cell>
          <cell r="BS150">
            <v>414</v>
          </cell>
          <cell r="BT150">
            <v>130</v>
          </cell>
          <cell r="BU150">
            <v>6.5</v>
          </cell>
          <cell r="BV150" t="str">
            <v>Level 3</v>
          </cell>
        </row>
        <row r="151">
          <cell r="A151" t="str">
            <v>A1957</v>
          </cell>
          <cell r="B151" t="str">
            <v>FATIA</v>
          </cell>
          <cell r="C151">
            <v>22</v>
          </cell>
          <cell r="D151">
            <v>612</v>
          </cell>
          <cell r="E151">
            <v>391</v>
          </cell>
          <cell r="F151">
            <v>151</v>
          </cell>
          <cell r="G151">
            <v>6.8636363636363633</v>
          </cell>
          <cell r="H151" t="str">
            <v>Level 3</v>
          </cell>
          <cell r="I151">
            <v>26</v>
          </cell>
          <cell r="J151">
            <v>763</v>
          </cell>
          <cell r="K151">
            <v>494</v>
          </cell>
          <cell r="L151">
            <v>205</v>
          </cell>
          <cell r="M151">
            <v>7.884615384615385</v>
          </cell>
          <cell r="N151" t="str">
            <v>Level 3</v>
          </cell>
          <cell r="O151">
            <v>20</v>
          </cell>
          <cell r="P151">
            <v>930</v>
          </cell>
          <cell r="Q151">
            <v>536</v>
          </cell>
          <cell r="R151">
            <v>168</v>
          </cell>
          <cell r="S151">
            <v>8.4</v>
          </cell>
          <cell r="T151" t="str">
            <v>Level 4</v>
          </cell>
          <cell r="U151">
            <v>22</v>
          </cell>
          <cell r="V151">
            <v>854</v>
          </cell>
          <cell r="W151">
            <v>519</v>
          </cell>
          <cell r="X151">
            <v>183</v>
          </cell>
          <cell r="Y151">
            <v>8.3181818181818183</v>
          </cell>
          <cell r="Z151" t="str">
            <v>Level 4</v>
          </cell>
          <cell r="AA151">
            <v>22</v>
          </cell>
          <cell r="AB151">
            <v>727</v>
          </cell>
          <cell r="AC151">
            <v>432</v>
          </cell>
          <cell r="AD151">
            <v>148</v>
          </cell>
          <cell r="AE151">
            <v>6.7272727272727275</v>
          </cell>
          <cell r="AF151" t="str">
            <v>Level 3</v>
          </cell>
          <cell r="AG151">
            <v>21</v>
          </cell>
          <cell r="AH151">
            <v>721</v>
          </cell>
          <cell r="AI151">
            <v>445</v>
          </cell>
          <cell r="AJ151">
            <v>148</v>
          </cell>
          <cell r="AK151">
            <v>7.0476190476190474</v>
          </cell>
          <cell r="AL151" t="str">
            <v>Level 3</v>
          </cell>
          <cell r="AM151">
            <v>16</v>
          </cell>
          <cell r="AN151">
            <v>747</v>
          </cell>
          <cell r="AO151">
            <v>488</v>
          </cell>
          <cell r="AP151">
            <v>122</v>
          </cell>
          <cell r="AQ151">
            <v>7.625</v>
          </cell>
          <cell r="AR151" t="str">
            <v>Level 3</v>
          </cell>
          <cell r="AS151">
            <v>24</v>
          </cell>
          <cell r="AT151">
            <v>848</v>
          </cell>
          <cell r="AU151">
            <v>555</v>
          </cell>
          <cell r="AV151">
            <v>176</v>
          </cell>
          <cell r="AW151">
            <v>7.333333333333333</v>
          </cell>
          <cell r="AX151" t="str">
            <v>Level 3</v>
          </cell>
          <cell r="AY151">
            <v>19</v>
          </cell>
          <cell r="AZ151">
            <v>629</v>
          </cell>
          <cell r="BA151">
            <v>434</v>
          </cell>
          <cell r="BB151">
            <v>107</v>
          </cell>
          <cell r="BC151">
            <v>5.6315789473684212</v>
          </cell>
          <cell r="BD151" t="str">
            <v>Level 2</v>
          </cell>
          <cell r="BE151">
            <v>24</v>
          </cell>
          <cell r="BF151">
            <v>993</v>
          </cell>
          <cell r="BG151">
            <v>631</v>
          </cell>
          <cell r="BH151">
            <v>185</v>
          </cell>
          <cell r="BI151">
            <v>7.708333333333333</v>
          </cell>
          <cell r="BJ151" t="str">
            <v>Level 3</v>
          </cell>
          <cell r="BK151">
            <v>0</v>
          </cell>
          <cell r="BL151">
            <v>6</v>
          </cell>
          <cell r="BM151">
            <v>6</v>
          </cell>
          <cell r="BN151">
            <v>0</v>
          </cell>
          <cell r="BO151">
            <v>0</v>
          </cell>
          <cell r="BP151" t="str">
            <v>Level 0</v>
          </cell>
          <cell r="BQ151">
            <v>3</v>
          </cell>
          <cell r="BR151">
            <v>80</v>
          </cell>
          <cell r="BS151">
            <v>48</v>
          </cell>
          <cell r="BT151">
            <v>16</v>
          </cell>
          <cell r="BU151">
            <v>5.333333333333333</v>
          </cell>
          <cell r="BV151" t="str">
            <v>Level 2</v>
          </cell>
        </row>
        <row r="152">
          <cell r="A152" t="str">
            <v>A1958</v>
          </cell>
          <cell r="B152" t="str">
            <v>ITSNI FATIHATUN NISA</v>
          </cell>
          <cell r="C152">
            <v>20</v>
          </cell>
          <cell r="D152">
            <v>540</v>
          </cell>
          <cell r="E152">
            <v>366</v>
          </cell>
          <cell r="F152">
            <v>98</v>
          </cell>
          <cell r="G152">
            <v>4.9000000000000004</v>
          </cell>
          <cell r="H152" t="str">
            <v>Level 2</v>
          </cell>
          <cell r="I152">
            <v>25</v>
          </cell>
          <cell r="J152">
            <v>700</v>
          </cell>
          <cell r="K152">
            <v>503</v>
          </cell>
          <cell r="L152">
            <v>153</v>
          </cell>
          <cell r="M152">
            <v>6.12</v>
          </cell>
          <cell r="N152" t="str">
            <v>Level 3</v>
          </cell>
          <cell r="O152">
            <v>20</v>
          </cell>
          <cell r="P152">
            <v>716</v>
          </cell>
          <cell r="Q152">
            <v>498</v>
          </cell>
          <cell r="R152">
            <v>135</v>
          </cell>
          <cell r="S152">
            <v>6.75</v>
          </cell>
          <cell r="T152" t="str">
            <v>Level 3</v>
          </cell>
          <cell r="U152">
            <v>21</v>
          </cell>
          <cell r="V152">
            <v>617</v>
          </cell>
          <cell r="W152">
            <v>444</v>
          </cell>
          <cell r="X152">
            <v>139</v>
          </cell>
          <cell r="Y152">
            <v>6.6190476190476186</v>
          </cell>
          <cell r="Z152" t="str">
            <v>Level 3</v>
          </cell>
          <cell r="AA152">
            <v>19</v>
          </cell>
          <cell r="AB152">
            <v>635</v>
          </cell>
          <cell r="AC152">
            <v>462</v>
          </cell>
          <cell r="AD152">
            <v>109</v>
          </cell>
          <cell r="AE152">
            <v>5.7368421052631575</v>
          </cell>
          <cell r="AF152" t="str">
            <v>Level 2</v>
          </cell>
          <cell r="AG152">
            <v>22</v>
          </cell>
          <cell r="AH152">
            <v>629</v>
          </cell>
          <cell r="AI152">
            <v>443</v>
          </cell>
          <cell r="AJ152">
            <v>132</v>
          </cell>
          <cell r="AK152">
            <v>6</v>
          </cell>
          <cell r="AL152" t="str">
            <v>Level 3</v>
          </cell>
          <cell r="AM152">
            <v>13</v>
          </cell>
          <cell r="AN152">
            <v>245</v>
          </cell>
          <cell r="AO152">
            <v>187</v>
          </cell>
          <cell r="AP152">
            <v>52</v>
          </cell>
          <cell r="AQ152">
            <v>4</v>
          </cell>
          <cell r="AR152" t="str">
            <v>Level 2</v>
          </cell>
          <cell r="AS152">
            <v>24</v>
          </cell>
          <cell r="AT152">
            <v>621</v>
          </cell>
          <cell r="AU152">
            <v>478</v>
          </cell>
          <cell r="AV152">
            <v>147</v>
          </cell>
          <cell r="AW152">
            <v>6.125</v>
          </cell>
          <cell r="AX152" t="str">
            <v>Level 3</v>
          </cell>
          <cell r="AY152">
            <v>18</v>
          </cell>
          <cell r="AZ152">
            <v>463</v>
          </cell>
          <cell r="BA152">
            <v>363</v>
          </cell>
          <cell r="BB152">
            <v>88</v>
          </cell>
          <cell r="BC152">
            <v>4.8888888888888893</v>
          </cell>
          <cell r="BD152" t="str">
            <v>Level 2</v>
          </cell>
          <cell r="BE152">
            <v>24</v>
          </cell>
          <cell r="BF152">
            <v>661</v>
          </cell>
          <cell r="BG152">
            <v>473</v>
          </cell>
          <cell r="BH152">
            <v>137</v>
          </cell>
          <cell r="BI152">
            <v>5.708333333333333</v>
          </cell>
          <cell r="BJ152" t="str">
            <v>Level 2</v>
          </cell>
          <cell r="BK152">
            <v>21</v>
          </cell>
          <cell r="BL152">
            <v>454</v>
          </cell>
          <cell r="BM152">
            <v>343</v>
          </cell>
          <cell r="BN152">
            <v>75</v>
          </cell>
          <cell r="BO152">
            <v>3.5714285714285716</v>
          </cell>
          <cell r="BP152" t="str">
            <v>Level 2</v>
          </cell>
          <cell r="BQ152">
            <v>20</v>
          </cell>
          <cell r="BR152">
            <v>532</v>
          </cell>
          <cell r="BS152">
            <v>389</v>
          </cell>
          <cell r="BT152">
            <v>108</v>
          </cell>
          <cell r="BU152">
            <v>5.4</v>
          </cell>
          <cell r="BV152" t="str">
            <v>Level 2</v>
          </cell>
        </row>
        <row r="153">
          <cell r="A153" t="str">
            <v>A2145</v>
          </cell>
          <cell r="B153" t="str">
            <v>LAILY FAJRIYANTI</v>
          </cell>
          <cell r="C153">
            <v>15</v>
          </cell>
          <cell r="D153">
            <v>267</v>
          </cell>
          <cell r="E153">
            <v>176</v>
          </cell>
          <cell r="F153">
            <v>50</v>
          </cell>
          <cell r="G153">
            <v>3.3333333333333335</v>
          </cell>
          <cell r="H153" t="str">
            <v>Level 2</v>
          </cell>
          <cell r="I153">
            <v>19</v>
          </cell>
          <cell r="J153">
            <v>406</v>
          </cell>
          <cell r="K153">
            <v>273</v>
          </cell>
          <cell r="L153">
            <v>88</v>
          </cell>
          <cell r="M153">
            <v>4.6315789473684212</v>
          </cell>
          <cell r="N153" t="str">
            <v>Level 2</v>
          </cell>
          <cell r="O153">
            <v>15</v>
          </cell>
          <cell r="P153">
            <v>395</v>
          </cell>
          <cell r="Q153">
            <v>250</v>
          </cell>
          <cell r="R153">
            <v>61</v>
          </cell>
          <cell r="S153">
            <v>4.0666666666666664</v>
          </cell>
          <cell r="T153" t="str">
            <v>Level 2</v>
          </cell>
          <cell r="U153">
            <v>17</v>
          </cell>
          <cell r="V153">
            <v>444</v>
          </cell>
          <cell r="W153">
            <v>293</v>
          </cell>
          <cell r="X153">
            <v>95</v>
          </cell>
          <cell r="Y153">
            <v>5.5882352941176467</v>
          </cell>
          <cell r="Z153" t="str">
            <v>Level 2</v>
          </cell>
          <cell r="AA153">
            <v>17</v>
          </cell>
          <cell r="AB153">
            <v>491</v>
          </cell>
          <cell r="AC153">
            <v>305</v>
          </cell>
          <cell r="AD153">
            <v>89</v>
          </cell>
          <cell r="AE153">
            <v>5.2352941176470589</v>
          </cell>
          <cell r="AF153" t="str">
            <v>Level 2</v>
          </cell>
          <cell r="AG153">
            <v>18</v>
          </cell>
          <cell r="AH153">
            <v>428</v>
          </cell>
          <cell r="AI153">
            <v>275</v>
          </cell>
          <cell r="AJ153">
            <v>85</v>
          </cell>
          <cell r="AK153">
            <v>4.7222222222222223</v>
          </cell>
          <cell r="AL153" t="str">
            <v>Level 2</v>
          </cell>
          <cell r="AM153">
            <v>12</v>
          </cell>
          <cell r="AN153">
            <v>289</v>
          </cell>
          <cell r="AO153">
            <v>171</v>
          </cell>
          <cell r="AP153">
            <v>55</v>
          </cell>
          <cell r="AQ153">
            <v>4.583333333333333</v>
          </cell>
          <cell r="AR153" t="str">
            <v>Level 2</v>
          </cell>
          <cell r="AS153">
            <v>20</v>
          </cell>
          <cell r="AT153">
            <v>550</v>
          </cell>
          <cell r="AU153">
            <v>357</v>
          </cell>
          <cell r="AV153">
            <v>97</v>
          </cell>
          <cell r="AW153">
            <v>4.8499999999999996</v>
          </cell>
          <cell r="AX153" t="str">
            <v>Level 2</v>
          </cell>
          <cell r="AY153">
            <v>16</v>
          </cell>
          <cell r="AZ153">
            <v>511</v>
          </cell>
          <cell r="BA153">
            <v>334</v>
          </cell>
          <cell r="BB153">
            <v>81</v>
          </cell>
          <cell r="BC153">
            <v>5.0625</v>
          </cell>
          <cell r="BD153" t="str">
            <v>Level 2</v>
          </cell>
          <cell r="BE153">
            <v>21</v>
          </cell>
          <cell r="BF153">
            <v>592</v>
          </cell>
          <cell r="BG153">
            <v>418</v>
          </cell>
          <cell r="BH153">
            <v>128</v>
          </cell>
          <cell r="BI153">
            <v>6.0952380952380949</v>
          </cell>
          <cell r="BJ153" t="str">
            <v>Level 3</v>
          </cell>
          <cell r="BK153">
            <v>20</v>
          </cell>
          <cell r="BL153">
            <v>523</v>
          </cell>
          <cell r="BM153">
            <v>373</v>
          </cell>
          <cell r="BN153">
            <v>104</v>
          </cell>
          <cell r="BO153">
            <v>5.2</v>
          </cell>
          <cell r="BP153" t="str">
            <v>Level 2</v>
          </cell>
          <cell r="BQ153">
            <v>16</v>
          </cell>
          <cell r="BR153">
            <v>425</v>
          </cell>
          <cell r="BS153">
            <v>287</v>
          </cell>
          <cell r="BT153">
            <v>88</v>
          </cell>
          <cell r="BU153">
            <v>5.5</v>
          </cell>
          <cell r="BV153" t="str">
            <v>Level 2</v>
          </cell>
        </row>
        <row r="154">
          <cell r="A154" t="str">
            <v>A2175</v>
          </cell>
          <cell r="B154" t="str">
            <v>DINDA NOR AMALIA</v>
          </cell>
          <cell r="C154">
            <v>16</v>
          </cell>
          <cell r="D154">
            <v>413</v>
          </cell>
          <cell r="E154">
            <v>267</v>
          </cell>
          <cell r="F154">
            <v>70</v>
          </cell>
          <cell r="G154">
            <v>4.375</v>
          </cell>
          <cell r="H154" t="str">
            <v>Level 2</v>
          </cell>
          <cell r="I154">
            <v>15</v>
          </cell>
          <cell r="J154">
            <v>443</v>
          </cell>
          <cell r="K154">
            <v>275</v>
          </cell>
          <cell r="L154">
            <v>71</v>
          </cell>
          <cell r="M154">
            <v>4.7333333333333334</v>
          </cell>
          <cell r="N154" t="str">
            <v>Level 2</v>
          </cell>
          <cell r="O154">
            <v>7</v>
          </cell>
          <cell r="P154">
            <v>170</v>
          </cell>
          <cell r="Q154">
            <v>103</v>
          </cell>
          <cell r="R154">
            <v>18</v>
          </cell>
          <cell r="S154">
            <v>2.5714285714285716</v>
          </cell>
          <cell r="T154" t="str">
            <v>Level 2</v>
          </cell>
          <cell r="U154">
            <v>15</v>
          </cell>
          <cell r="V154">
            <v>468</v>
          </cell>
          <cell r="W154">
            <v>315</v>
          </cell>
          <cell r="X154">
            <v>86</v>
          </cell>
          <cell r="Y154">
            <v>5.7333333333333334</v>
          </cell>
          <cell r="Z154" t="str">
            <v>Level 2</v>
          </cell>
          <cell r="AA154">
            <v>17</v>
          </cell>
          <cell r="AB154">
            <v>483</v>
          </cell>
          <cell r="AC154">
            <v>328</v>
          </cell>
          <cell r="AD154">
            <v>81</v>
          </cell>
          <cell r="AE154">
            <v>4.7647058823529411</v>
          </cell>
          <cell r="AF154" t="str">
            <v>Level 2</v>
          </cell>
          <cell r="AG154">
            <v>15</v>
          </cell>
          <cell r="AH154">
            <v>310</v>
          </cell>
          <cell r="AI154">
            <v>214</v>
          </cell>
          <cell r="AJ154">
            <v>48</v>
          </cell>
          <cell r="AK154">
            <v>3.2</v>
          </cell>
          <cell r="AL154" t="str">
            <v>Level 2</v>
          </cell>
          <cell r="AM154" t="str">
            <v/>
          </cell>
          <cell r="AN154" t="str">
            <v/>
          </cell>
          <cell r="AO154" t="str">
            <v/>
          </cell>
          <cell r="AP154" t="str">
            <v/>
          </cell>
          <cell r="AQ154" t="str">
            <v/>
          </cell>
          <cell r="AR154" t="str">
            <v/>
          </cell>
          <cell r="AS154" t="str">
            <v/>
          </cell>
          <cell r="AT154" t="str">
            <v/>
          </cell>
          <cell r="AU154" t="str">
            <v/>
          </cell>
          <cell r="AV154" t="str">
            <v/>
          </cell>
          <cell r="AW154" t="str">
            <v/>
          </cell>
          <cell r="AX154" t="str">
            <v/>
          </cell>
          <cell r="AY154">
            <v>9</v>
          </cell>
          <cell r="AZ154">
            <v>209</v>
          </cell>
          <cell r="BA154">
            <v>133</v>
          </cell>
          <cell r="BB154">
            <v>33</v>
          </cell>
          <cell r="BC154">
            <v>3.6666666666666665</v>
          </cell>
          <cell r="BD154" t="str">
            <v>Level 2</v>
          </cell>
          <cell r="BE154">
            <v>2</v>
          </cell>
          <cell r="BF154">
            <v>41</v>
          </cell>
          <cell r="BG154">
            <v>29</v>
          </cell>
          <cell r="BH154">
            <v>14</v>
          </cell>
          <cell r="BI154">
            <v>7</v>
          </cell>
          <cell r="BJ154" t="str">
            <v>Level 3</v>
          </cell>
          <cell r="BK154">
            <v>9</v>
          </cell>
          <cell r="BL154">
            <v>158</v>
          </cell>
          <cell r="BM154">
            <v>96</v>
          </cell>
          <cell r="BN154">
            <v>28</v>
          </cell>
          <cell r="BO154">
            <v>3.1111111111111112</v>
          </cell>
          <cell r="BP154" t="str">
            <v>Level 2</v>
          </cell>
          <cell r="BQ154">
            <v>16</v>
          </cell>
          <cell r="BR154">
            <v>347</v>
          </cell>
          <cell r="BS154">
            <v>208</v>
          </cell>
          <cell r="BT154">
            <v>60</v>
          </cell>
          <cell r="BU154">
            <v>3.75</v>
          </cell>
          <cell r="BV154" t="str">
            <v>Level 2</v>
          </cell>
        </row>
        <row r="155">
          <cell r="A155" t="str">
            <v>A2179</v>
          </cell>
          <cell r="B155" t="str">
            <v>ANNISA LARASATI</v>
          </cell>
          <cell r="C155">
            <v>21</v>
          </cell>
          <cell r="D155">
            <v>600</v>
          </cell>
          <cell r="E155">
            <v>474</v>
          </cell>
          <cell r="F155">
            <v>116</v>
          </cell>
          <cell r="G155">
            <v>5.5238095238095237</v>
          </cell>
          <cell r="H155" t="str">
            <v>Level 2</v>
          </cell>
          <cell r="I155">
            <v>24</v>
          </cell>
          <cell r="J155">
            <v>751</v>
          </cell>
          <cell r="K155">
            <v>605</v>
          </cell>
          <cell r="L155">
            <v>157</v>
          </cell>
          <cell r="M155">
            <v>6.541666666666667</v>
          </cell>
          <cell r="N155" t="str">
            <v>Level 3</v>
          </cell>
          <cell r="O155">
            <v>19</v>
          </cell>
          <cell r="P155">
            <v>543</v>
          </cell>
          <cell r="Q155">
            <v>456</v>
          </cell>
          <cell r="R155">
            <v>105</v>
          </cell>
          <cell r="S155">
            <v>5.5263157894736841</v>
          </cell>
          <cell r="T155" t="str">
            <v>Level 2</v>
          </cell>
          <cell r="U155">
            <v>21</v>
          </cell>
          <cell r="V155">
            <v>670</v>
          </cell>
          <cell r="W155">
            <v>551</v>
          </cell>
          <cell r="X155">
            <v>137</v>
          </cell>
          <cell r="Y155">
            <v>6.5238095238095237</v>
          </cell>
          <cell r="Z155" t="str">
            <v>Level 3</v>
          </cell>
          <cell r="AA155">
            <v>19</v>
          </cell>
          <cell r="AB155">
            <v>598</v>
          </cell>
          <cell r="AC155">
            <v>469</v>
          </cell>
          <cell r="AD155">
            <v>117</v>
          </cell>
          <cell r="AE155">
            <v>6.1578947368421053</v>
          </cell>
          <cell r="AF155" t="str">
            <v>Level 3</v>
          </cell>
          <cell r="AG155">
            <v>21</v>
          </cell>
          <cell r="AH155">
            <v>661</v>
          </cell>
          <cell r="AI155">
            <v>522</v>
          </cell>
          <cell r="AJ155">
            <v>145</v>
          </cell>
          <cell r="AK155">
            <v>6.9047619047619051</v>
          </cell>
          <cell r="AL155" t="str">
            <v>Level 3</v>
          </cell>
          <cell r="AM155">
            <v>14</v>
          </cell>
          <cell r="AN155">
            <v>424</v>
          </cell>
          <cell r="AO155">
            <v>328</v>
          </cell>
          <cell r="AP155">
            <v>94</v>
          </cell>
          <cell r="AQ155">
            <v>6.7142857142857144</v>
          </cell>
          <cell r="AR155" t="str">
            <v>Level 3</v>
          </cell>
          <cell r="AS155">
            <v>22</v>
          </cell>
          <cell r="AT155">
            <v>693</v>
          </cell>
          <cell r="AU155">
            <v>515</v>
          </cell>
          <cell r="AV155">
            <v>149</v>
          </cell>
          <cell r="AW155">
            <v>6.7727272727272725</v>
          </cell>
          <cell r="AX155" t="str">
            <v>Level 3</v>
          </cell>
          <cell r="AY155">
            <v>19</v>
          </cell>
          <cell r="AZ155">
            <v>638</v>
          </cell>
          <cell r="BA155">
            <v>496</v>
          </cell>
          <cell r="BB155">
            <v>132</v>
          </cell>
          <cell r="BC155">
            <v>6.9473684210526319</v>
          </cell>
          <cell r="BD155" t="str">
            <v>Level 3</v>
          </cell>
          <cell r="BE155">
            <v>22</v>
          </cell>
          <cell r="BF155">
            <v>710</v>
          </cell>
          <cell r="BG155">
            <v>511</v>
          </cell>
          <cell r="BH155">
            <v>134</v>
          </cell>
          <cell r="BI155">
            <v>6.0909090909090908</v>
          </cell>
          <cell r="BJ155" t="str">
            <v>Level 3</v>
          </cell>
          <cell r="BK155">
            <v>21</v>
          </cell>
          <cell r="BL155">
            <v>616</v>
          </cell>
          <cell r="BM155">
            <v>421</v>
          </cell>
          <cell r="BN155">
            <v>111</v>
          </cell>
          <cell r="BO155">
            <v>5.2857142857142856</v>
          </cell>
          <cell r="BP155" t="str">
            <v>Level 2</v>
          </cell>
          <cell r="BQ155">
            <v>18</v>
          </cell>
          <cell r="BR155">
            <v>504</v>
          </cell>
          <cell r="BS155">
            <v>366</v>
          </cell>
          <cell r="BT155">
            <v>108</v>
          </cell>
          <cell r="BU155">
            <v>6</v>
          </cell>
          <cell r="BV155" t="str">
            <v>Level 3</v>
          </cell>
        </row>
        <row r="156">
          <cell r="A156" t="str">
            <v>A2254</v>
          </cell>
          <cell r="B156" t="str">
            <v>AGHNANDA SALSABILA SANCA</v>
          </cell>
          <cell r="C156">
            <v>8</v>
          </cell>
          <cell r="D156">
            <v>121</v>
          </cell>
          <cell r="E156">
            <v>82</v>
          </cell>
          <cell r="F156">
            <v>22</v>
          </cell>
          <cell r="G156">
            <v>2.75</v>
          </cell>
          <cell r="H156" t="str">
            <v>Level 2</v>
          </cell>
          <cell r="I156">
            <v>8</v>
          </cell>
          <cell r="J156">
            <v>129</v>
          </cell>
          <cell r="K156">
            <v>83</v>
          </cell>
          <cell r="L156">
            <v>24</v>
          </cell>
          <cell r="M156">
            <v>3</v>
          </cell>
          <cell r="N156" t="str">
            <v>Level 2</v>
          </cell>
          <cell r="O156">
            <v>4</v>
          </cell>
          <cell r="P156">
            <v>93</v>
          </cell>
          <cell r="Q156">
            <v>66</v>
          </cell>
          <cell r="R156">
            <v>14</v>
          </cell>
          <cell r="S156">
            <v>3.5</v>
          </cell>
          <cell r="T156" t="str">
            <v>Level 2</v>
          </cell>
          <cell r="U156">
            <v>8</v>
          </cell>
          <cell r="V156">
            <v>158</v>
          </cell>
          <cell r="W156">
            <v>101</v>
          </cell>
          <cell r="X156">
            <v>29</v>
          </cell>
          <cell r="Y156">
            <v>3.625</v>
          </cell>
          <cell r="Z156" t="str">
            <v>Level 2</v>
          </cell>
          <cell r="AA156">
            <v>15</v>
          </cell>
          <cell r="AB156">
            <v>340</v>
          </cell>
          <cell r="AC156">
            <v>223</v>
          </cell>
          <cell r="AD156">
            <v>53</v>
          </cell>
          <cell r="AE156">
            <v>3.5333333333333332</v>
          </cell>
          <cell r="AF156" t="str">
            <v>Level 2</v>
          </cell>
          <cell r="AG156" t="str">
            <v/>
          </cell>
          <cell r="AH156" t="str">
            <v/>
          </cell>
          <cell r="AI156" t="str">
            <v/>
          </cell>
          <cell r="AJ156" t="str">
            <v/>
          </cell>
          <cell r="AK156" t="str">
            <v/>
          </cell>
          <cell r="AL156" t="str">
            <v/>
          </cell>
          <cell r="AM156">
            <v>6</v>
          </cell>
          <cell r="AN156">
            <v>152</v>
          </cell>
          <cell r="AO156">
            <v>91</v>
          </cell>
          <cell r="AP156">
            <v>16</v>
          </cell>
          <cell r="AQ156">
            <v>2.6666666666666665</v>
          </cell>
          <cell r="AR156" t="str">
            <v>Level 2</v>
          </cell>
          <cell r="AS156">
            <v>12</v>
          </cell>
          <cell r="AT156">
            <v>240</v>
          </cell>
          <cell r="AU156">
            <v>166</v>
          </cell>
          <cell r="AV156">
            <v>51</v>
          </cell>
          <cell r="AW156">
            <v>4.25</v>
          </cell>
          <cell r="AX156" t="str">
            <v>Level 2</v>
          </cell>
          <cell r="AY156">
            <v>16</v>
          </cell>
          <cell r="AZ156">
            <v>403</v>
          </cell>
          <cell r="BA156">
            <v>279</v>
          </cell>
          <cell r="BB156">
            <v>64</v>
          </cell>
          <cell r="BC156">
            <v>4</v>
          </cell>
          <cell r="BD156" t="str">
            <v>Level 2</v>
          </cell>
          <cell r="BE156">
            <v>15</v>
          </cell>
          <cell r="BF156">
            <v>390</v>
          </cell>
          <cell r="BG156">
            <v>269</v>
          </cell>
          <cell r="BH156">
            <v>73</v>
          </cell>
          <cell r="BI156">
            <v>4.8666666666666663</v>
          </cell>
          <cell r="BJ156" t="str">
            <v>Level 2</v>
          </cell>
          <cell r="BK156">
            <v>15</v>
          </cell>
          <cell r="BL156">
            <v>291</v>
          </cell>
          <cell r="BM156">
            <v>219</v>
          </cell>
          <cell r="BN156">
            <v>41</v>
          </cell>
          <cell r="BO156">
            <v>2.7333333333333334</v>
          </cell>
          <cell r="BP156" t="str">
            <v>Level 2</v>
          </cell>
          <cell r="BQ156">
            <v>16</v>
          </cell>
          <cell r="BR156">
            <v>323</v>
          </cell>
          <cell r="BS156">
            <v>234</v>
          </cell>
          <cell r="BT156">
            <v>87</v>
          </cell>
          <cell r="BU156">
            <v>5.4375</v>
          </cell>
          <cell r="BV156" t="str">
            <v>Level 2</v>
          </cell>
        </row>
        <row r="157">
          <cell r="A157" t="str">
            <v>A2255</v>
          </cell>
          <cell r="B157" t="str">
            <v>ELI SITOHANG</v>
          </cell>
          <cell r="C157">
            <v>21</v>
          </cell>
          <cell r="D157">
            <v>496</v>
          </cell>
          <cell r="E157">
            <v>323</v>
          </cell>
          <cell r="F157">
            <v>112</v>
          </cell>
          <cell r="G157">
            <v>5.333333333333333</v>
          </cell>
          <cell r="H157" t="str">
            <v>Level 2</v>
          </cell>
          <cell r="I157">
            <v>24</v>
          </cell>
          <cell r="J157">
            <v>732</v>
          </cell>
          <cell r="K157">
            <v>489</v>
          </cell>
          <cell r="L157">
            <v>151</v>
          </cell>
          <cell r="M157">
            <v>6.291666666666667</v>
          </cell>
          <cell r="N157" t="str">
            <v>Level 3</v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  <cell r="T157" t="str">
            <v/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  <cell r="Z157" t="str">
            <v/>
          </cell>
          <cell r="AA157" t="str">
            <v/>
          </cell>
          <cell r="AB157" t="str">
            <v/>
          </cell>
          <cell r="AC157" t="str">
            <v/>
          </cell>
          <cell r="AD157" t="str">
            <v/>
          </cell>
          <cell r="AE157" t="str">
            <v/>
          </cell>
          <cell r="AF157" t="str">
            <v/>
          </cell>
          <cell r="AG157" t="str">
            <v/>
          </cell>
          <cell r="AH157" t="str">
            <v/>
          </cell>
          <cell r="AI157" t="str">
            <v/>
          </cell>
          <cell r="AJ157" t="str">
            <v/>
          </cell>
          <cell r="AK157" t="str">
            <v/>
          </cell>
          <cell r="AL157" t="str">
            <v/>
          </cell>
          <cell r="AM157" t="str">
            <v/>
          </cell>
          <cell r="AN157" t="str">
            <v/>
          </cell>
          <cell r="AO157" t="str">
            <v/>
          </cell>
          <cell r="AP157" t="str">
            <v/>
          </cell>
          <cell r="AQ157" t="str">
            <v/>
          </cell>
          <cell r="AR157" t="str">
            <v/>
          </cell>
          <cell r="AS157">
            <v>23</v>
          </cell>
          <cell r="AT157">
            <v>648</v>
          </cell>
          <cell r="AU157">
            <v>454</v>
          </cell>
          <cell r="AV157">
            <v>163</v>
          </cell>
          <cell r="AW157">
            <v>7.0869565217391308</v>
          </cell>
          <cell r="AX157" t="str">
            <v>Level 3</v>
          </cell>
          <cell r="AY157">
            <v>20</v>
          </cell>
          <cell r="AZ157">
            <v>591</v>
          </cell>
          <cell r="BA157">
            <v>428</v>
          </cell>
          <cell r="BB157">
            <v>101</v>
          </cell>
          <cell r="BC157">
            <v>5.05</v>
          </cell>
          <cell r="BD157" t="str">
            <v>Level 2</v>
          </cell>
          <cell r="BE157">
            <v>24</v>
          </cell>
          <cell r="BF157">
            <v>765</v>
          </cell>
          <cell r="BG157">
            <v>520</v>
          </cell>
          <cell r="BH157">
            <v>141</v>
          </cell>
          <cell r="BI157">
            <v>5.875</v>
          </cell>
          <cell r="BJ157" t="str">
            <v>Level 2</v>
          </cell>
          <cell r="BK157">
            <v>21</v>
          </cell>
          <cell r="BL157">
            <v>539</v>
          </cell>
          <cell r="BM157">
            <v>360</v>
          </cell>
          <cell r="BN157">
            <v>78</v>
          </cell>
          <cell r="BO157">
            <v>3.7142857142857144</v>
          </cell>
          <cell r="BP157" t="str">
            <v>Level 2</v>
          </cell>
          <cell r="BQ157">
            <v>20</v>
          </cell>
          <cell r="BR157">
            <v>808</v>
          </cell>
          <cell r="BS157">
            <v>467</v>
          </cell>
          <cell r="BT157">
            <v>124</v>
          </cell>
          <cell r="BU157">
            <v>6.2</v>
          </cell>
          <cell r="BV157" t="str">
            <v>Level 3</v>
          </cell>
        </row>
        <row r="158">
          <cell r="A158" t="str">
            <v>A2272</v>
          </cell>
          <cell r="B158" t="str">
            <v>ARKA DEFTIASARI</v>
          </cell>
          <cell r="C158">
            <v>18</v>
          </cell>
          <cell r="D158">
            <v>485</v>
          </cell>
          <cell r="E158">
            <v>324</v>
          </cell>
          <cell r="F158">
            <v>71</v>
          </cell>
          <cell r="G158">
            <v>3.9444444444444446</v>
          </cell>
          <cell r="H158" t="str">
            <v>Level 2</v>
          </cell>
          <cell r="I158">
            <v>19</v>
          </cell>
          <cell r="J158">
            <v>502</v>
          </cell>
          <cell r="K158">
            <v>348</v>
          </cell>
          <cell r="L158">
            <v>110</v>
          </cell>
          <cell r="M158">
            <v>5.7894736842105265</v>
          </cell>
          <cell r="N158" t="str">
            <v>Level 2</v>
          </cell>
          <cell r="O158">
            <v>10</v>
          </cell>
          <cell r="P158">
            <v>268</v>
          </cell>
          <cell r="Q158">
            <v>175</v>
          </cell>
          <cell r="R158">
            <v>50</v>
          </cell>
          <cell r="S158">
            <v>5</v>
          </cell>
          <cell r="T158" t="str">
            <v>Level 2</v>
          </cell>
          <cell r="U158">
            <v>2</v>
          </cell>
          <cell r="V158">
            <v>28</v>
          </cell>
          <cell r="W158">
            <v>18</v>
          </cell>
          <cell r="X158">
            <v>9</v>
          </cell>
          <cell r="Y158">
            <v>4.5</v>
          </cell>
          <cell r="Z158" t="str">
            <v>Level 2</v>
          </cell>
          <cell r="AA158">
            <v>8</v>
          </cell>
          <cell r="AB158">
            <v>220</v>
          </cell>
          <cell r="AC158">
            <v>132</v>
          </cell>
          <cell r="AD158">
            <v>27</v>
          </cell>
          <cell r="AE158">
            <v>3.375</v>
          </cell>
          <cell r="AF158" t="str">
            <v>Level 2</v>
          </cell>
          <cell r="AG158" t="str">
            <v/>
          </cell>
          <cell r="AH158" t="str">
            <v/>
          </cell>
          <cell r="AI158" t="str">
            <v/>
          </cell>
          <cell r="AJ158" t="str">
            <v/>
          </cell>
          <cell r="AK158" t="str">
            <v/>
          </cell>
          <cell r="AL158" t="str">
            <v/>
          </cell>
          <cell r="AM158">
            <v>3</v>
          </cell>
          <cell r="AN158">
            <v>92</v>
          </cell>
          <cell r="AO158">
            <v>42</v>
          </cell>
          <cell r="AP158">
            <v>14</v>
          </cell>
          <cell r="AQ158">
            <v>4.666666666666667</v>
          </cell>
          <cell r="AR158" t="str">
            <v>Level 2</v>
          </cell>
          <cell r="AS158">
            <v>18</v>
          </cell>
          <cell r="AT158">
            <v>499</v>
          </cell>
          <cell r="AU158">
            <v>323</v>
          </cell>
          <cell r="AV158">
            <v>84</v>
          </cell>
          <cell r="AW158">
            <v>4.666666666666667</v>
          </cell>
          <cell r="AX158" t="str">
            <v>Level 2</v>
          </cell>
          <cell r="AY158">
            <v>15</v>
          </cell>
          <cell r="AZ158">
            <v>447</v>
          </cell>
          <cell r="BA158">
            <v>308</v>
          </cell>
          <cell r="BB158">
            <v>61</v>
          </cell>
          <cell r="BC158">
            <v>4.0666666666666664</v>
          </cell>
          <cell r="BD158" t="str">
            <v>Level 2</v>
          </cell>
          <cell r="BE158">
            <v>16</v>
          </cell>
          <cell r="BF158">
            <v>434</v>
          </cell>
          <cell r="BG158">
            <v>275</v>
          </cell>
          <cell r="BH158">
            <v>67</v>
          </cell>
          <cell r="BI158">
            <v>4.1875</v>
          </cell>
          <cell r="BJ158" t="str">
            <v>Level 2</v>
          </cell>
          <cell r="BK158">
            <v>10</v>
          </cell>
          <cell r="BL158">
            <v>205</v>
          </cell>
          <cell r="BM158">
            <v>130</v>
          </cell>
          <cell r="BN158">
            <v>26</v>
          </cell>
          <cell r="BO158">
            <v>2.6</v>
          </cell>
          <cell r="BP158" t="str">
            <v>Level 2</v>
          </cell>
          <cell r="BQ158">
            <v>1</v>
          </cell>
          <cell r="BR158">
            <v>6</v>
          </cell>
          <cell r="BS158">
            <v>2</v>
          </cell>
          <cell r="BT158">
            <v>1</v>
          </cell>
          <cell r="BU158">
            <v>1</v>
          </cell>
          <cell r="BV158" t="str">
            <v>Level 0</v>
          </cell>
        </row>
        <row r="159">
          <cell r="A159" t="str">
            <v>A2320</v>
          </cell>
          <cell r="B159" t="str">
            <v>MARGARITA POLLY</v>
          </cell>
          <cell r="C159">
            <v>21</v>
          </cell>
          <cell r="D159">
            <v>646</v>
          </cell>
          <cell r="E159">
            <v>422</v>
          </cell>
          <cell r="F159">
            <v>114</v>
          </cell>
          <cell r="G159">
            <v>5.4285714285714288</v>
          </cell>
          <cell r="H159" t="str">
            <v>Level 2</v>
          </cell>
          <cell r="I159">
            <v>24</v>
          </cell>
          <cell r="J159">
            <v>780</v>
          </cell>
          <cell r="K159">
            <v>510</v>
          </cell>
          <cell r="L159">
            <v>148</v>
          </cell>
          <cell r="M159">
            <v>6.166666666666667</v>
          </cell>
          <cell r="N159" t="str">
            <v>Level 3</v>
          </cell>
          <cell r="O159">
            <v>19</v>
          </cell>
          <cell r="P159">
            <v>634</v>
          </cell>
          <cell r="Q159">
            <v>404</v>
          </cell>
          <cell r="R159">
            <v>103</v>
          </cell>
          <cell r="S159">
            <v>5.4210526315789478</v>
          </cell>
          <cell r="T159" t="str">
            <v>Level 2</v>
          </cell>
          <cell r="U159">
            <v>22</v>
          </cell>
          <cell r="V159">
            <v>774</v>
          </cell>
          <cell r="W159">
            <v>515</v>
          </cell>
          <cell r="X159">
            <v>143</v>
          </cell>
          <cell r="Y159">
            <v>6.5</v>
          </cell>
          <cell r="Z159" t="str">
            <v>Level 3</v>
          </cell>
          <cell r="AA159">
            <v>21</v>
          </cell>
          <cell r="AB159">
            <v>639</v>
          </cell>
          <cell r="AC159">
            <v>425</v>
          </cell>
          <cell r="AD159">
            <v>105</v>
          </cell>
          <cell r="AE159">
            <v>5</v>
          </cell>
          <cell r="AF159" t="str">
            <v>Level 2</v>
          </cell>
          <cell r="AG159">
            <v>21</v>
          </cell>
          <cell r="AH159">
            <v>671</v>
          </cell>
          <cell r="AI159">
            <v>440</v>
          </cell>
          <cell r="AJ159">
            <v>125</v>
          </cell>
          <cell r="AK159">
            <v>5.9523809523809526</v>
          </cell>
          <cell r="AL159" t="str">
            <v>Level 2</v>
          </cell>
          <cell r="AM159">
            <v>15</v>
          </cell>
          <cell r="AN159">
            <v>743</v>
          </cell>
          <cell r="AO159">
            <v>482</v>
          </cell>
          <cell r="AP159">
            <v>126</v>
          </cell>
          <cell r="AQ159">
            <v>8.4</v>
          </cell>
          <cell r="AR159" t="str">
            <v>Level 4</v>
          </cell>
          <cell r="AS159">
            <v>23</v>
          </cell>
          <cell r="AT159">
            <v>745</v>
          </cell>
          <cell r="AU159">
            <v>494</v>
          </cell>
          <cell r="AV159">
            <v>154</v>
          </cell>
          <cell r="AW159">
            <v>6.6956521739130439</v>
          </cell>
          <cell r="AX159" t="str">
            <v>Level 3</v>
          </cell>
          <cell r="AY159">
            <v>19</v>
          </cell>
          <cell r="AZ159">
            <v>682</v>
          </cell>
          <cell r="BA159">
            <v>461</v>
          </cell>
          <cell r="BB159">
            <v>101</v>
          </cell>
          <cell r="BC159">
            <v>5.3157894736842106</v>
          </cell>
          <cell r="BD159" t="str">
            <v>Level 2</v>
          </cell>
          <cell r="BE159">
            <v>24</v>
          </cell>
          <cell r="BF159">
            <v>827</v>
          </cell>
          <cell r="BG159">
            <v>531</v>
          </cell>
          <cell r="BH159">
            <v>143</v>
          </cell>
          <cell r="BI159">
            <v>5.958333333333333</v>
          </cell>
          <cell r="BJ159" t="str">
            <v>Level 2</v>
          </cell>
          <cell r="BK159">
            <v>21</v>
          </cell>
          <cell r="BL159">
            <v>567</v>
          </cell>
          <cell r="BM159">
            <v>338</v>
          </cell>
          <cell r="BN159">
            <v>106</v>
          </cell>
          <cell r="BO159">
            <v>5.0476190476190474</v>
          </cell>
          <cell r="BP159" t="str">
            <v>Level 2</v>
          </cell>
          <cell r="BQ159">
            <v>20</v>
          </cell>
          <cell r="BR159">
            <v>528</v>
          </cell>
          <cell r="BS159">
            <v>326</v>
          </cell>
          <cell r="BT159">
            <v>109</v>
          </cell>
          <cell r="BU159">
            <v>5.45</v>
          </cell>
          <cell r="BV159" t="str">
            <v>Level 2</v>
          </cell>
        </row>
        <row r="160">
          <cell r="A160" t="str">
            <v>A2321</v>
          </cell>
          <cell r="B160" t="str">
            <v>ARYA KARUNA</v>
          </cell>
          <cell r="C160">
            <v>20</v>
          </cell>
          <cell r="D160">
            <v>352</v>
          </cell>
          <cell r="E160">
            <v>203</v>
          </cell>
          <cell r="F160">
            <v>69</v>
          </cell>
          <cell r="G160">
            <v>3.45</v>
          </cell>
          <cell r="H160" t="str">
            <v>Level 2</v>
          </cell>
          <cell r="I160">
            <v>23</v>
          </cell>
          <cell r="J160">
            <v>511</v>
          </cell>
          <cell r="K160">
            <v>324</v>
          </cell>
          <cell r="L160">
            <v>108</v>
          </cell>
          <cell r="M160">
            <v>4.6956521739130439</v>
          </cell>
          <cell r="N160" t="str">
            <v>Level 2</v>
          </cell>
          <cell r="O160">
            <v>15</v>
          </cell>
          <cell r="P160">
            <v>374</v>
          </cell>
          <cell r="Q160">
            <v>234</v>
          </cell>
          <cell r="R160">
            <v>55</v>
          </cell>
          <cell r="S160">
            <v>3.6666666666666665</v>
          </cell>
          <cell r="T160" t="str">
            <v>Level 2</v>
          </cell>
          <cell r="U160">
            <v>12</v>
          </cell>
          <cell r="V160">
            <v>203</v>
          </cell>
          <cell r="W160">
            <v>119</v>
          </cell>
          <cell r="X160">
            <v>33</v>
          </cell>
          <cell r="Y160">
            <v>2.75</v>
          </cell>
          <cell r="Z160" t="str">
            <v>Level 2</v>
          </cell>
          <cell r="AA160">
            <v>22</v>
          </cell>
          <cell r="AB160">
            <v>519</v>
          </cell>
          <cell r="AC160">
            <v>367</v>
          </cell>
          <cell r="AD160">
            <v>70</v>
          </cell>
          <cell r="AE160">
            <v>3.1818181818181817</v>
          </cell>
          <cell r="AF160" t="str">
            <v>Level 2</v>
          </cell>
          <cell r="AG160">
            <v>22</v>
          </cell>
          <cell r="AH160">
            <v>445</v>
          </cell>
          <cell r="AI160">
            <v>292</v>
          </cell>
          <cell r="AJ160">
            <v>84</v>
          </cell>
          <cell r="AK160">
            <v>3.8181818181818183</v>
          </cell>
          <cell r="AL160" t="str">
            <v>Level 2</v>
          </cell>
          <cell r="AM160">
            <v>16</v>
          </cell>
          <cell r="AN160">
            <v>358</v>
          </cell>
          <cell r="AO160">
            <v>210</v>
          </cell>
          <cell r="AP160">
            <v>62</v>
          </cell>
          <cell r="AQ160">
            <v>3.875</v>
          </cell>
          <cell r="AR160" t="str">
            <v>Level 2</v>
          </cell>
          <cell r="AS160">
            <v>22</v>
          </cell>
          <cell r="AT160">
            <v>459</v>
          </cell>
          <cell r="AU160">
            <v>264</v>
          </cell>
          <cell r="AV160">
            <v>84</v>
          </cell>
          <cell r="AW160">
            <v>3.8181818181818183</v>
          </cell>
          <cell r="AX160" t="str">
            <v>Level 2</v>
          </cell>
          <cell r="AY160" t="str">
            <v/>
          </cell>
          <cell r="AZ160" t="str">
            <v/>
          </cell>
          <cell r="BA160" t="str">
            <v/>
          </cell>
          <cell r="BB160" t="str">
            <v/>
          </cell>
          <cell r="BC160" t="str">
            <v/>
          </cell>
          <cell r="BD160" t="str">
            <v/>
          </cell>
          <cell r="BE160" t="str">
            <v/>
          </cell>
          <cell r="BF160" t="str">
            <v/>
          </cell>
          <cell r="BG160" t="str">
            <v/>
          </cell>
          <cell r="BH160" t="str">
            <v/>
          </cell>
          <cell r="BI160" t="str">
            <v/>
          </cell>
          <cell r="BJ160" t="str">
            <v/>
          </cell>
          <cell r="BK160" t="str">
            <v/>
          </cell>
          <cell r="BL160" t="str">
            <v/>
          </cell>
          <cell r="BM160" t="str">
            <v/>
          </cell>
          <cell r="BN160" t="str">
            <v/>
          </cell>
          <cell r="BO160" t="str">
            <v/>
          </cell>
          <cell r="BP160" t="str">
            <v/>
          </cell>
          <cell r="BQ160" t="str">
            <v/>
          </cell>
          <cell r="BR160" t="str">
            <v/>
          </cell>
          <cell r="BS160" t="str">
            <v/>
          </cell>
          <cell r="BT160" t="str">
            <v/>
          </cell>
          <cell r="BU160" t="str">
            <v/>
          </cell>
          <cell r="BV160" t="str">
            <v/>
          </cell>
        </row>
        <row r="161">
          <cell r="A161" t="str">
            <v>A2322</v>
          </cell>
          <cell r="B161" t="str">
            <v>ROSI NOVI LUTFITASARI</v>
          </cell>
          <cell r="C161">
            <v>20</v>
          </cell>
          <cell r="D161">
            <v>587</v>
          </cell>
          <cell r="E161">
            <v>379</v>
          </cell>
          <cell r="F161">
            <v>94</v>
          </cell>
          <cell r="G161">
            <v>4.7</v>
          </cell>
          <cell r="H161" t="str">
            <v>Level 2</v>
          </cell>
          <cell r="I161">
            <v>25</v>
          </cell>
          <cell r="J161">
            <v>596</v>
          </cell>
          <cell r="K161">
            <v>386</v>
          </cell>
          <cell r="L161">
            <v>134</v>
          </cell>
          <cell r="M161">
            <v>5.36</v>
          </cell>
          <cell r="N161" t="str">
            <v>Level 2</v>
          </cell>
          <cell r="O161">
            <v>18</v>
          </cell>
          <cell r="P161">
            <v>607</v>
          </cell>
          <cell r="Q161">
            <v>390</v>
          </cell>
          <cell r="R161">
            <v>89</v>
          </cell>
          <cell r="S161">
            <v>4.9444444444444446</v>
          </cell>
          <cell r="T161" t="str">
            <v>Level 2</v>
          </cell>
          <cell r="U161">
            <v>21</v>
          </cell>
          <cell r="V161">
            <v>598</v>
          </cell>
          <cell r="W161">
            <v>398</v>
          </cell>
          <cell r="X161">
            <v>110</v>
          </cell>
          <cell r="Y161">
            <v>5.2380952380952381</v>
          </cell>
          <cell r="Z161" t="str">
            <v>Level 2</v>
          </cell>
          <cell r="AA161">
            <v>21</v>
          </cell>
          <cell r="AB161">
            <v>702</v>
          </cell>
          <cell r="AC161">
            <v>446</v>
          </cell>
          <cell r="AD161">
            <v>117</v>
          </cell>
          <cell r="AE161">
            <v>5.5714285714285712</v>
          </cell>
          <cell r="AF161" t="str">
            <v>Level 2</v>
          </cell>
          <cell r="AG161">
            <v>21</v>
          </cell>
          <cell r="AH161">
            <v>606</v>
          </cell>
          <cell r="AI161">
            <v>386</v>
          </cell>
          <cell r="AJ161">
            <v>128</v>
          </cell>
          <cell r="AK161">
            <v>6.0952380952380949</v>
          </cell>
          <cell r="AL161" t="str">
            <v>Level 3</v>
          </cell>
          <cell r="AM161">
            <v>15</v>
          </cell>
          <cell r="AN161">
            <v>442</v>
          </cell>
          <cell r="AO161">
            <v>332</v>
          </cell>
          <cell r="AP161">
            <v>72</v>
          </cell>
          <cell r="AQ161">
            <v>4.8</v>
          </cell>
          <cell r="AR161" t="str">
            <v>Level 2</v>
          </cell>
          <cell r="AS161">
            <v>23</v>
          </cell>
          <cell r="AT161">
            <v>701</v>
          </cell>
          <cell r="AU161">
            <v>509</v>
          </cell>
          <cell r="AV161">
            <v>151</v>
          </cell>
          <cell r="AW161">
            <v>6.5652173913043477</v>
          </cell>
          <cell r="AX161" t="str">
            <v>Level 3</v>
          </cell>
          <cell r="AY161">
            <v>20</v>
          </cell>
          <cell r="AZ161">
            <v>622</v>
          </cell>
          <cell r="BA161">
            <v>448</v>
          </cell>
          <cell r="BB161">
            <v>94</v>
          </cell>
          <cell r="BC161">
            <v>4.7</v>
          </cell>
          <cell r="BD161" t="str">
            <v>Level 2</v>
          </cell>
          <cell r="BE161">
            <v>23</v>
          </cell>
          <cell r="BF161">
            <v>787</v>
          </cell>
          <cell r="BG161">
            <v>521</v>
          </cell>
          <cell r="BH161">
            <v>128</v>
          </cell>
          <cell r="BI161">
            <v>5.5652173913043477</v>
          </cell>
          <cell r="BJ161" t="str">
            <v>Level 2</v>
          </cell>
          <cell r="BK161">
            <v>20</v>
          </cell>
          <cell r="BL161">
            <v>484</v>
          </cell>
          <cell r="BM161">
            <v>328</v>
          </cell>
          <cell r="BN161">
            <v>74</v>
          </cell>
          <cell r="BO161">
            <v>3.7</v>
          </cell>
          <cell r="BP161" t="str">
            <v>Level 2</v>
          </cell>
          <cell r="BQ161">
            <v>20</v>
          </cell>
          <cell r="BR161">
            <v>438</v>
          </cell>
          <cell r="BS161">
            <v>322</v>
          </cell>
          <cell r="BT161">
            <v>79</v>
          </cell>
          <cell r="BU161">
            <v>3.95</v>
          </cell>
          <cell r="BV161" t="str">
            <v>Level 2</v>
          </cell>
        </row>
        <row r="162">
          <cell r="A162" t="str">
            <v>A2414</v>
          </cell>
          <cell r="B162" t="str">
            <v>TAUFIK TRISNADI</v>
          </cell>
          <cell r="C162">
            <v>15</v>
          </cell>
          <cell r="D162">
            <v>263</v>
          </cell>
          <cell r="E162">
            <v>196</v>
          </cell>
          <cell r="F162">
            <v>61</v>
          </cell>
          <cell r="G162">
            <v>4.0666666666666664</v>
          </cell>
          <cell r="H162" t="str">
            <v>Level 2</v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/>
          </cell>
          <cell r="T162" t="str">
            <v/>
          </cell>
          <cell r="U162">
            <v>2</v>
          </cell>
          <cell r="V162">
            <v>23</v>
          </cell>
          <cell r="W162">
            <v>15</v>
          </cell>
          <cell r="X162">
            <v>4</v>
          </cell>
          <cell r="Y162">
            <v>2</v>
          </cell>
          <cell r="Z162" t="str">
            <v>Level 2</v>
          </cell>
          <cell r="AA162">
            <v>11</v>
          </cell>
          <cell r="AB162">
            <v>225</v>
          </cell>
          <cell r="AC162">
            <v>138</v>
          </cell>
          <cell r="AD162">
            <v>37</v>
          </cell>
          <cell r="AE162">
            <v>3.3636363636363638</v>
          </cell>
          <cell r="AF162" t="str">
            <v>Level 2</v>
          </cell>
          <cell r="AG162">
            <v>5</v>
          </cell>
          <cell r="AH162">
            <v>58</v>
          </cell>
          <cell r="AI162">
            <v>39</v>
          </cell>
          <cell r="AJ162">
            <v>11</v>
          </cell>
          <cell r="AK162">
            <v>2.2000000000000002</v>
          </cell>
          <cell r="AL162" t="str">
            <v>Level 2</v>
          </cell>
          <cell r="AM162">
            <v>3</v>
          </cell>
          <cell r="AN162">
            <v>31</v>
          </cell>
          <cell r="AO162">
            <v>21</v>
          </cell>
          <cell r="AP162">
            <v>7</v>
          </cell>
          <cell r="AQ162">
            <v>2.3333333333333335</v>
          </cell>
          <cell r="AR162" t="str">
            <v>Level 2</v>
          </cell>
          <cell r="AS162" t="str">
            <v/>
          </cell>
          <cell r="AT162" t="str">
            <v/>
          </cell>
          <cell r="AU162" t="str">
            <v/>
          </cell>
          <cell r="AV162" t="str">
            <v/>
          </cell>
          <cell r="AW162" t="str">
            <v/>
          </cell>
          <cell r="AX162" t="str">
            <v/>
          </cell>
          <cell r="AY162">
            <v>3</v>
          </cell>
          <cell r="AZ162">
            <v>56</v>
          </cell>
          <cell r="BA162">
            <v>37</v>
          </cell>
          <cell r="BB162">
            <v>5</v>
          </cell>
          <cell r="BC162">
            <v>1.6666666666666667</v>
          </cell>
          <cell r="BD162" t="str">
            <v>Level 1</v>
          </cell>
          <cell r="BE162">
            <v>2</v>
          </cell>
          <cell r="BF162">
            <v>27</v>
          </cell>
          <cell r="BG162">
            <v>22</v>
          </cell>
          <cell r="BH162">
            <v>5</v>
          </cell>
          <cell r="BI162">
            <v>2.5</v>
          </cell>
          <cell r="BJ162" t="str">
            <v>Level 2</v>
          </cell>
          <cell r="BK162" t="str">
            <v/>
          </cell>
          <cell r="BL162" t="str">
            <v/>
          </cell>
          <cell r="BM162" t="str">
            <v/>
          </cell>
          <cell r="BN162" t="str">
            <v/>
          </cell>
          <cell r="BO162" t="str">
            <v/>
          </cell>
          <cell r="BP162" t="str">
            <v/>
          </cell>
          <cell r="BQ162" t="str">
            <v/>
          </cell>
          <cell r="BR162" t="str">
            <v/>
          </cell>
          <cell r="BS162" t="str">
            <v/>
          </cell>
          <cell r="BT162" t="str">
            <v/>
          </cell>
          <cell r="BU162" t="str">
            <v/>
          </cell>
          <cell r="BV162" t="str">
            <v/>
          </cell>
        </row>
        <row r="163">
          <cell r="A163" t="str">
            <v>A2417</v>
          </cell>
          <cell r="B163" t="str">
            <v>LALANG WINATA BINTANG NANOE</v>
          </cell>
          <cell r="C163">
            <v>6</v>
          </cell>
          <cell r="D163">
            <v>102</v>
          </cell>
          <cell r="E163">
            <v>54</v>
          </cell>
          <cell r="F163">
            <v>8</v>
          </cell>
          <cell r="G163">
            <v>1.3333333333333333</v>
          </cell>
          <cell r="H163" t="str">
            <v>Level 0</v>
          </cell>
          <cell r="I163">
            <v>4</v>
          </cell>
          <cell r="J163">
            <v>68</v>
          </cell>
          <cell r="K163">
            <v>39</v>
          </cell>
          <cell r="L163">
            <v>5</v>
          </cell>
          <cell r="M163">
            <v>1.25</v>
          </cell>
          <cell r="N163" t="str">
            <v>Level 0</v>
          </cell>
          <cell r="O163">
            <v>15</v>
          </cell>
          <cell r="P163">
            <v>313</v>
          </cell>
          <cell r="Q163">
            <v>226</v>
          </cell>
          <cell r="R163">
            <v>46</v>
          </cell>
          <cell r="S163">
            <v>3.0666666666666669</v>
          </cell>
          <cell r="T163" t="str">
            <v>Level 2</v>
          </cell>
          <cell r="U163">
            <v>18</v>
          </cell>
          <cell r="V163">
            <v>353</v>
          </cell>
          <cell r="W163">
            <v>240</v>
          </cell>
          <cell r="X163">
            <v>63</v>
          </cell>
          <cell r="Y163">
            <v>3.5</v>
          </cell>
          <cell r="Z163" t="str">
            <v>Level 2</v>
          </cell>
          <cell r="AA163">
            <v>16</v>
          </cell>
          <cell r="AB163">
            <v>352</v>
          </cell>
          <cell r="AC163">
            <v>242</v>
          </cell>
          <cell r="AD163">
            <v>65</v>
          </cell>
          <cell r="AE163">
            <v>4.0625</v>
          </cell>
          <cell r="AF163" t="str">
            <v>Level 2</v>
          </cell>
          <cell r="AG163">
            <v>17</v>
          </cell>
          <cell r="AH163">
            <v>373</v>
          </cell>
          <cell r="AI163">
            <v>276</v>
          </cell>
          <cell r="AJ163">
            <v>73</v>
          </cell>
          <cell r="AK163">
            <v>4.2941176470588234</v>
          </cell>
          <cell r="AL163" t="str">
            <v>Level 2</v>
          </cell>
          <cell r="AM163">
            <v>15</v>
          </cell>
          <cell r="AN163">
            <v>341</v>
          </cell>
          <cell r="AO163">
            <v>233</v>
          </cell>
          <cell r="AP163">
            <v>66</v>
          </cell>
          <cell r="AQ163">
            <v>4.4000000000000004</v>
          </cell>
          <cell r="AR163" t="str">
            <v>Level 2</v>
          </cell>
          <cell r="AS163">
            <v>19</v>
          </cell>
          <cell r="AT163">
            <v>441</v>
          </cell>
          <cell r="AU163">
            <v>289</v>
          </cell>
          <cell r="AV163">
            <v>80</v>
          </cell>
          <cell r="AW163">
            <v>4.2105263157894735</v>
          </cell>
          <cell r="AX163" t="str">
            <v>Level 2</v>
          </cell>
          <cell r="AY163">
            <v>15</v>
          </cell>
          <cell r="AZ163">
            <v>361</v>
          </cell>
          <cell r="BA163">
            <v>252</v>
          </cell>
          <cell r="BB163">
            <v>48</v>
          </cell>
          <cell r="BC163">
            <v>3.2</v>
          </cell>
          <cell r="BD163" t="str">
            <v>Level 2</v>
          </cell>
          <cell r="BE163">
            <v>20</v>
          </cell>
          <cell r="BF163">
            <v>524</v>
          </cell>
          <cell r="BG163">
            <v>353</v>
          </cell>
          <cell r="BH163">
            <v>96</v>
          </cell>
          <cell r="BI163">
            <v>4.8</v>
          </cell>
          <cell r="BJ163" t="str">
            <v>Level 2</v>
          </cell>
          <cell r="BK163">
            <v>21</v>
          </cell>
          <cell r="BL163">
            <v>476</v>
          </cell>
          <cell r="BM163">
            <v>327</v>
          </cell>
          <cell r="BN163">
            <v>68</v>
          </cell>
          <cell r="BO163">
            <v>3.2380952380952381</v>
          </cell>
          <cell r="BP163" t="str">
            <v>Level 2</v>
          </cell>
          <cell r="BQ163">
            <v>15</v>
          </cell>
          <cell r="BR163">
            <v>339</v>
          </cell>
          <cell r="BS163">
            <v>218</v>
          </cell>
          <cell r="BT163">
            <v>56</v>
          </cell>
          <cell r="BU163">
            <v>3.7333333333333334</v>
          </cell>
          <cell r="BV163" t="str">
            <v>Level 2</v>
          </cell>
        </row>
        <row r="164">
          <cell r="A164" t="str">
            <v>A2418</v>
          </cell>
          <cell r="B164" t="str">
            <v>RIZKA MAULIA ROKHMAH</v>
          </cell>
          <cell r="C164">
            <v>7</v>
          </cell>
          <cell r="D164">
            <v>100</v>
          </cell>
          <cell r="E164">
            <v>64</v>
          </cell>
          <cell r="F164">
            <v>12</v>
          </cell>
          <cell r="G164">
            <v>1.7142857142857142</v>
          </cell>
          <cell r="H164" t="str">
            <v>Level 1</v>
          </cell>
          <cell r="I164">
            <v>5</v>
          </cell>
          <cell r="J164">
            <v>82</v>
          </cell>
          <cell r="K164">
            <v>46</v>
          </cell>
          <cell r="L164">
            <v>9</v>
          </cell>
          <cell r="M164">
            <v>1.8</v>
          </cell>
          <cell r="N164" t="str">
            <v>Level 1</v>
          </cell>
          <cell r="O164">
            <v>1</v>
          </cell>
          <cell r="P164">
            <v>7</v>
          </cell>
          <cell r="Q164">
            <v>1</v>
          </cell>
          <cell r="R164">
            <v>1</v>
          </cell>
          <cell r="S164">
            <v>1</v>
          </cell>
          <cell r="T164" t="str">
            <v>Level 0</v>
          </cell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  <cell r="Z164" t="str">
            <v/>
          </cell>
          <cell r="AA164">
            <v>1</v>
          </cell>
          <cell r="AB164">
            <v>23</v>
          </cell>
          <cell r="AC164">
            <v>11</v>
          </cell>
          <cell r="AD164">
            <v>0</v>
          </cell>
          <cell r="AE164">
            <v>0</v>
          </cell>
          <cell r="AF164" t="str">
            <v>Level 0</v>
          </cell>
          <cell r="AG164">
            <v>7</v>
          </cell>
          <cell r="AH164">
            <v>156</v>
          </cell>
          <cell r="AI164">
            <v>97</v>
          </cell>
          <cell r="AJ164">
            <v>28</v>
          </cell>
          <cell r="AK164">
            <v>4</v>
          </cell>
          <cell r="AL164" t="str">
            <v>Level 2</v>
          </cell>
          <cell r="AM164">
            <v>12</v>
          </cell>
          <cell r="AN164">
            <v>241</v>
          </cell>
          <cell r="AO164">
            <v>133</v>
          </cell>
          <cell r="AP164">
            <v>37</v>
          </cell>
          <cell r="AQ164">
            <v>3.0833333333333335</v>
          </cell>
          <cell r="AR164" t="str">
            <v>Level 2</v>
          </cell>
          <cell r="AS164">
            <v>18</v>
          </cell>
          <cell r="AT164">
            <v>435</v>
          </cell>
          <cell r="AU164">
            <v>243</v>
          </cell>
          <cell r="AV164">
            <v>73</v>
          </cell>
          <cell r="AW164">
            <v>4.0555555555555554</v>
          </cell>
          <cell r="AX164" t="str">
            <v>Level 2</v>
          </cell>
          <cell r="AY164">
            <v>18</v>
          </cell>
          <cell r="AZ164">
            <v>394</v>
          </cell>
          <cell r="BA164">
            <v>232</v>
          </cell>
          <cell r="BB164">
            <v>65</v>
          </cell>
          <cell r="BC164">
            <v>3.6111111111111112</v>
          </cell>
          <cell r="BD164" t="str">
            <v>Level 2</v>
          </cell>
          <cell r="BE164">
            <v>20</v>
          </cell>
          <cell r="BF164">
            <v>463</v>
          </cell>
          <cell r="BG164">
            <v>285</v>
          </cell>
          <cell r="BH164">
            <v>82</v>
          </cell>
          <cell r="BI164">
            <v>4.0999999999999996</v>
          </cell>
          <cell r="BJ164" t="str">
            <v>Level 2</v>
          </cell>
          <cell r="BK164">
            <v>21</v>
          </cell>
          <cell r="BL164">
            <v>432</v>
          </cell>
          <cell r="BM164">
            <v>257</v>
          </cell>
          <cell r="BN164">
            <v>70</v>
          </cell>
          <cell r="BO164">
            <v>3.3333333333333335</v>
          </cell>
          <cell r="BP164" t="str">
            <v>Level 2</v>
          </cell>
          <cell r="BQ164">
            <v>15</v>
          </cell>
          <cell r="BR164">
            <v>299</v>
          </cell>
          <cell r="BS164">
            <v>172</v>
          </cell>
          <cell r="BT164">
            <v>65</v>
          </cell>
          <cell r="BU164">
            <v>4.333333333333333</v>
          </cell>
          <cell r="BV164" t="str">
            <v>Level 2</v>
          </cell>
        </row>
        <row r="165">
          <cell r="A165" t="str">
            <v>A2441</v>
          </cell>
          <cell r="B165" t="str">
            <v>AJENG SURYA ASMININGRUM</v>
          </cell>
          <cell r="C165">
            <v>10</v>
          </cell>
          <cell r="D165">
            <v>148</v>
          </cell>
          <cell r="E165">
            <v>102</v>
          </cell>
          <cell r="F165">
            <v>26</v>
          </cell>
          <cell r="G165">
            <v>2.6</v>
          </cell>
          <cell r="H165" t="str">
            <v>Level 2</v>
          </cell>
          <cell r="I165">
            <v>16</v>
          </cell>
          <cell r="J165">
            <v>233</v>
          </cell>
          <cell r="K165">
            <v>162</v>
          </cell>
          <cell r="L165">
            <v>57</v>
          </cell>
          <cell r="M165">
            <v>3.5625</v>
          </cell>
          <cell r="N165" t="str">
            <v>Level 2</v>
          </cell>
          <cell r="O165">
            <v>9</v>
          </cell>
          <cell r="P165">
            <v>240</v>
          </cell>
          <cell r="Q165">
            <v>153</v>
          </cell>
          <cell r="R165">
            <v>29</v>
          </cell>
          <cell r="S165">
            <v>3.2222222222222223</v>
          </cell>
          <cell r="T165" t="str">
            <v>Level 2</v>
          </cell>
          <cell r="U165">
            <v>16</v>
          </cell>
          <cell r="V165">
            <v>330</v>
          </cell>
          <cell r="W165">
            <v>201</v>
          </cell>
          <cell r="X165">
            <v>68</v>
          </cell>
          <cell r="Y165">
            <v>4.25</v>
          </cell>
          <cell r="Z165" t="str">
            <v>Level 2</v>
          </cell>
          <cell r="AA165">
            <v>15</v>
          </cell>
          <cell r="AB165">
            <v>363</v>
          </cell>
          <cell r="AC165">
            <v>242</v>
          </cell>
          <cell r="AD165">
            <v>56</v>
          </cell>
          <cell r="AE165">
            <v>3.7333333333333334</v>
          </cell>
          <cell r="AF165" t="str">
            <v>Level 2</v>
          </cell>
          <cell r="AG165">
            <v>12</v>
          </cell>
          <cell r="AH165">
            <v>246</v>
          </cell>
          <cell r="AI165">
            <v>165</v>
          </cell>
          <cell r="AJ165">
            <v>59</v>
          </cell>
          <cell r="AK165">
            <v>4.916666666666667</v>
          </cell>
          <cell r="AL165" t="str">
            <v>Level 2</v>
          </cell>
          <cell r="AM165">
            <v>15</v>
          </cell>
          <cell r="AN165">
            <v>527</v>
          </cell>
          <cell r="AO165">
            <v>338</v>
          </cell>
          <cell r="AP165">
            <v>92</v>
          </cell>
          <cell r="AQ165">
            <v>6.1333333333333337</v>
          </cell>
          <cell r="AR165" t="str">
            <v>Level 3</v>
          </cell>
          <cell r="AS165">
            <v>22</v>
          </cell>
          <cell r="AT165">
            <v>561</v>
          </cell>
          <cell r="AU165">
            <v>395</v>
          </cell>
          <cell r="AV165">
            <v>108</v>
          </cell>
          <cell r="AW165">
            <v>4.9090909090909092</v>
          </cell>
          <cell r="AX165" t="str">
            <v>Level 2</v>
          </cell>
          <cell r="AY165">
            <v>17</v>
          </cell>
          <cell r="AZ165">
            <v>502</v>
          </cell>
          <cell r="BA165">
            <v>327</v>
          </cell>
          <cell r="BB165">
            <v>76</v>
          </cell>
          <cell r="BC165">
            <v>4.4705882352941178</v>
          </cell>
          <cell r="BD165" t="str">
            <v>Level 2</v>
          </cell>
          <cell r="BE165">
            <v>15</v>
          </cell>
          <cell r="BF165">
            <v>400</v>
          </cell>
          <cell r="BG165">
            <v>274</v>
          </cell>
          <cell r="BH165">
            <v>76</v>
          </cell>
          <cell r="BI165">
            <v>5.0666666666666664</v>
          </cell>
          <cell r="BJ165" t="str">
            <v>Level 2</v>
          </cell>
          <cell r="BK165">
            <v>2</v>
          </cell>
          <cell r="BL165">
            <v>49</v>
          </cell>
          <cell r="BM165">
            <v>36</v>
          </cell>
          <cell r="BN165">
            <v>7</v>
          </cell>
          <cell r="BO165">
            <v>3.5</v>
          </cell>
          <cell r="BP165" t="str">
            <v>Level 2</v>
          </cell>
          <cell r="BQ165" t="str">
            <v/>
          </cell>
          <cell r="BR165" t="str">
            <v/>
          </cell>
          <cell r="BS165" t="str">
            <v/>
          </cell>
          <cell r="BT165" t="str">
            <v/>
          </cell>
          <cell r="BU165" t="str">
            <v/>
          </cell>
          <cell r="BV165" t="str">
            <v/>
          </cell>
        </row>
        <row r="166">
          <cell r="A166" t="str">
            <v>A2442</v>
          </cell>
          <cell r="B166" t="str">
            <v>FAYI SALSABILA</v>
          </cell>
          <cell r="C166">
            <v>5</v>
          </cell>
          <cell r="D166">
            <v>71</v>
          </cell>
          <cell r="E166">
            <v>40</v>
          </cell>
          <cell r="F166">
            <v>14</v>
          </cell>
          <cell r="G166">
            <v>2.8</v>
          </cell>
          <cell r="H166" t="str">
            <v>Level 2</v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>
            <v>1</v>
          </cell>
          <cell r="P166">
            <v>27</v>
          </cell>
          <cell r="Q166">
            <v>16</v>
          </cell>
          <cell r="R166">
            <v>4</v>
          </cell>
          <cell r="S166">
            <v>4</v>
          </cell>
          <cell r="T166" t="str">
            <v>Level 2</v>
          </cell>
          <cell r="U166">
            <v>4</v>
          </cell>
          <cell r="V166">
            <v>68</v>
          </cell>
          <cell r="W166">
            <v>42</v>
          </cell>
          <cell r="X166">
            <v>16</v>
          </cell>
          <cell r="Y166">
            <v>4</v>
          </cell>
          <cell r="Z166" t="str">
            <v>Level 2</v>
          </cell>
          <cell r="AA166" t="str">
            <v/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/>
          </cell>
          <cell r="AN166" t="str">
            <v/>
          </cell>
          <cell r="AO166" t="str">
            <v/>
          </cell>
          <cell r="AP166" t="str">
            <v/>
          </cell>
          <cell r="AQ166" t="str">
            <v/>
          </cell>
          <cell r="AR166" t="str">
            <v/>
          </cell>
          <cell r="AS166">
            <v>8</v>
          </cell>
          <cell r="AT166">
            <v>185</v>
          </cell>
          <cell r="AU166">
            <v>124</v>
          </cell>
          <cell r="AV166">
            <v>40</v>
          </cell>
          <cell r="AW166">
            <v>5</v>
          </cell>
          <cell r="AX166" t="str">
            <v>Level 2</v>
          </cell>
          <cell r="AY166">
            <v>11</v>
          </cell>
          <cell r="AZ166">
            <v>244</v>
          </cell>
          <cell r="BA166">
            <v>163</v>
          </cell>
          <cell r="BB166">
            <v>42</v>
          </cell>
          <cell r="BC166">
            <v>3.8181818181818183</v>
          </cell>
          <cell r="BD166" t="str">
            <v>Level 2</v>
          </cell>
          <cell r="BE166">
            <v>8</v>
          </cell>
          <cell r="BF166">
            <v>160</v>
          </cell>
          <cell r="BG166">
            <v>94</v>
          </cell>
          <cell r="BH166">
            <v>17</v>
          </cell>
          <cell r="BI166">
            <v>2.125</v>
          </cell>
          <cell r="BJ166" t="str">
            <v>Level 2</v>
          </cell>
          <cell r="BK166">
            <v>9</v>
          </cell>
          <cell r="BL166">
            <v>203</v>
          </cell>
          <cell r="BM166">
            <v>144</v>
          </cell>
          <cell r="BN166">
            <v>43</v>
          </cell>
          <cell r="BO166">
            <v>4.7777777777777777</v>
          </cell>
          <cell r="BP166" t="str">
            <v>Level 2</v>
          </cell>
          <cell r="BQ166">
            <v>6</v>
          </cell>
          <cell r="BR166">
            <v>137</v>
          </cell>
          <cell r="BS166">
            <v>94</v>
          </cell>
          <cell r="BT166">
            <v>29</v>
          </cell>
          <cell r="BU166">
            <v>4.833333333333333</v>
          </cell>
          <cell r="BV166" t="str">
            <v>Level 2</v>
          </cell>
        </row>
        <row r="167">
          <cell r="A167" t="str">
            <v>A2462</v>
          </cell>
          <cell r="B167" t="str">
            <v>KHUSNUL KHATIMAH</v>
          </cell>
          <cell r="C167">
            <v>22</v>
          </cell>
          <cell r="D167">
            <v>560</v>
          </cell>
          <cell r="E167">
            <v>356</v>
          </cell>
          <cell r="F167">
            <v>103</v>
          </cell>
          <cell r="G167">
            <v>4.6818181818181817</v>
          </cell>
          <cell r="H167" t="str">
            <v>Level 2</v>
          </cell>
          <cell r="I167">
            <v>26</v>
          </cell>
          <cell r="J167">
            <v>673</v>
          </cell>
          <cell r="K167">
            <v>446</v>
          </cell>
          <cell r="L167">
            <v>147</v>
          </cell>
          <cell r="M167">
            <v>5.6538461538461542</v>
          </cell>
          <cell r="N167" t="str">
            <v>Level 2</v>
          </cell>
          <cell r="O167">
            <v>21</v>
          </cell>
          <cell r="P167">
            <v>729</v>
          </cell>
          <cell r="Q167">
            <v>448</v>
          </cell>
          <cell r="R167">
            <v>117</v>
          </cell>
          <cell r="S167">
            <v>5.5714285714285712</v>
          </cell>
          <cell r="T167" t="str">
            <v>Level 2</v>
          </cell>
          <cell r="U167">
            <v>21</v>
          </cell>
          <cell r="V167">
            <v>591</v>
          </cell>
          <cell r="W167">
            <v>405</v>
          </cell>
          <cell r="X167">
            <v>145</v>
          </cell>
          <cell r="Y167">
            <v>6.9047619047619051</v>
          </cell>
          <cell r="Z167" t="str">
            <v>Level 3</v>
          </cell>
          <cell r="AA167">
            <v>16</v>
          </cell>
          <cell r="AB167">
            <v>521</v>
          </cell>
          <cell r="AC167">
            <v>349</v>
          </cell>
          <cell r="AD167">
            <v>97</v>
          </cell>
          <cell r="AE167">
            <v>6.0625</v>
          </cell>
          <cell r="AF167" t="str">
            <v>Level 3</v>
          </cell>
          <cell r="AG167">
            <v>22</v>
          </cell>
          <cell r="AH167">
            <v>623</v>
          </cell>
          <cell r="AI167">
            <v>425</v>
          </cell>
          <cell r="AJ167">
            <v>157</v>
          </cell>
          <cell r="AK167">
            <v>7.1363636363636367</v>
          </cell>
          <cell r="AL167" t="str">
            <v>Level 3</v>
          </cell>
          <cell r="AM167" t="str">
            <v/>
          </cell>
          <cell r="AN167" t="str">
            <v/>
          </cell>
          <cell r="AO167" t="str">
            <v/>
          </cell>
          <cell r="AP167" t="str">
            <v/>
          </cell>
          <cell r="AQ167" t="str">
            <v/>
          </cell>
          <cell r="AR167" t="str">
            <v/>
          </cell>
          <cell r="AS167">
            <v>23</v>
          </cell>
          <cell r="AT167">
            <v>589</v>
          </cell>
          <cell r="AU167">
            <v>404</v>
          </cell>
          <cell r="AV167">
            <v>134</v>
          </cell>
          <cell r="AW167">
            <v>5.8260869565217392</v>
          </cell>
          <cell r="AX167" t="str">
            <v>Level 2</v>
          </cell>
          <cell r="AY167">
            <v>20</v>
          </cell>
          <cell r="AZ167">
            <v>589</v>
          </cell>
          <cell r="BA167">
            <v>394</v>
          </cell>
          <cell r="BB167">
            <v>99</v>
          </cell>
          <cell r="BC167">
            <v>4.95</v>
          </cell>
          <cell r="BD167" t="str">
            <v>Level 2</v>
          </cell>
          <cell r="BE167">
            <v>22</v>
          </cell>
          <cell r="BF167">
            <v>611</v>
          </cell>
          <cell r="BG167">
            <v>416</v>
          </cell>
          <cell r="BH167">
            <v>135</v>
          </cell>
          <cell r="BI167">
            <v>6.1363636363636367</v>
          </cell>
          <cell r="BJ167" t="str">
            <v>Level 3</v>
          </cell>
          <cell r="BK167">
            <v>22</v>
          </cell>
          <cell r="BL167">
            <v>538</v>
          </cell>
          <cell r="BM167">
            <v>384</v>
          </cell>
          <cell r="BN167">
            <v>100</v>
          </cell>
          <cell r="BO167">
            <v>4.5454545454545459</v>
          </cell>
          <cell r="BP167" t="str">
            <v>Level 2</v>
          </cell>
          <cell r="BQ167">
            <v>20</v>
          </cell>
          <cell r="BR167">
            <v>519</v>
          </cell>
          <cell r="BS167">
            <v>363</v>
          </cell>
          <cell r="BT167">
            <v>133</v>
          </cell>
          <cell r="BU167">
            <v>6.65</v>
          </cell>
          <cell r="BV167" t="str">
            <v>Level 3</v>
          </cell>
        </row>
        <row r="168">
          <cell r="A168" t="str">
            <v>A2473</v>
          </cell>
          <cell r="B168" t="str">
            <v>ZIANA WALIDAH TRI UTAMI</v>
          </cell>
          <cell r="C168">
            <v>16</v>
          </cell>
          <cell r="D168">
            <v>411</v>
          </cell>
          <cell r="E168">
            <v>292</v>
          </cell>
          <cell r="F168">
            <v>62</v>
          </cell>
          <cell r="G168">
            <v>3.875</v>
          </cell>
          <cell r="H168" t="str">
            <v>Level 2</v>
          </cell>
          <cell r="I168">
            <v>20</v>
          </cell>
          <cell r="J168">
            <v>584</v>
          </cell>
          <cell r="K168">
            <v>423</v>
          </cell>
          <cell r="L168">
            <v>115</v>
          </cell>
          <cell r="M168">
            <v>5.75</v>
          </cell>
          <cell r="N168" t="str">
            <v>Level 2</v>
          </cell>
          <cell r="O168">
            <v>7</v>
          </cell>
          <cell r="P168">
            <v>200</v>
          </cell>
          <cell r="Q168">
            <v>148</v>
          </cell>
          <cell r="R168">
            <v>27</v>
          </cell>
          <cell r="S168">
            <v>3.8571428571428572</v>
          </cell>
          <cell r="T168" t="str">
            <v>Level 2</v>
          </cell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  <cell r="Z168" t="str">
            <v/>
          </cell>
          <cell r="AA168">
            <v>7</v>
          </cell>
          <cell r="AB168">
            <v>142</v>
          </cell>
          <cell r="AC168">
            <v>109</v>
          </cell>
          <cell r="AD168">
            <v>25</v>
          </cell>
          <cell r="AE168">
            <v>3.5714285714285716</v>
          </cell>
          <cell r="AF168" t="str">
            <v>Level 2</v>
          </cell>
          <cell r="AG168">
            <v>18</v>
          </cell>
          <cell r="AH168">
            <v>476</v>
          </cell>
          <cell r="AI168">
            <v>352</v>
          </cell>
          <cell r="AJ168">
            <v>82</v>
          </cell>
          <cell r="AK168">
            <v>4.5555555555555554</v>
          </cell>
          <cell r="AL168" t="str">
            <v>Level 2</v>
          </cell>
          <cell r="AM168">
            <v>3</v>
          </cell>
          <cell r="AN168">
            <v>70</v>
          </cell>
          <cell r="AO168">
            <v>39</v>
          </cell>
          <cell r="AP168">
            <v>11</v>
          </cell>
          <cell r="AQ168">
            <v>3.6666666666666665</v>
          </cell>
          <cell r="AR168" t="str">
            <v>Level 2</v>
          </cell>
          <cell r="AS168" t="str">
            <v/>
          </cell>
          <cell r="AT168" t="str">
            <v/>
          </cell>
          <cell r="AU168" t="str">
            <v/>
          </cell>
          <cell r="AV168" t="str">
            <v/>
          </cell>
          <cell r="AW168" t="str">
            <v/>
          </cell>
          <cell r="AX168" t="str">
            <v/>
          </cell>
          <cell r="AY168" t="str">
            <v/>
          </cell>
          <cell r="AZ168" t="str">
            <v/>
          </cell>
          <cell r="BA168" t="str">
            <v/>
          </cell>
          <cell r="BB168" t="str">
            <v/>
          </cell>
          <cell r="BC168" t="str">
            <v/>
          </cell>
          <cell r="BD168" t="str">
            <v/>
          </cell>
          <cell r="BE168" t="str">
            <v/>
          </cell>
          <cell r="BF168" t="str">
            <v/>
          </cell>
          <cell r="BG168" t="str">
            <v/>
          </cell>
          <cell r="BH168" t="str">
            <v/>
          </cell>
          <cell r="BI168" t="str">
            <v/>
          </cell>
          <cell r="BJ168" t="str">
            <v/>
          </cell>
          <cell r="BK168">
            <v>4</v>
          </cell>
          <cell r="BL168">
            <v>117</v>
          </cell>
          <cell r="BM168">
            <v>79</v>
          </cell>
          <cell r="BN168">
            <v>14</v>
          </cell>
          <cell r="BO168">
            <v>3.5</v>
          </cell>
          <cell r="BP168" t="str">
            <v>Level 2</v>
          </cell>
          <cell r="BQ168">
            <v>16</v>
          </cell>
          <cell r="BR168">
            <v>446</v>
          </cell>
          <cell r="BS168">
            <v>298</v>
          </cell>
          <cell r="BT168">
            <v>98</v>
          </cell>
          <cell r="BU168">
            <v>6.125</v>
          </cell>
          <cell r="BV168" t="str">
            <v>Level 3</v>
          </cell>
        </row>
        <row r="169">
          <cell r="A169" t="str">
            <v>A2504</v>
          </cell>
          <cell r="B169" t="str">
            <v>RACHMA ANINDITA TASYA DEWI</v>
          </cell>
          <cell r="C169">
            <v>21</v>
          </cell>
          <cell r="D169">
            <v>501</v>
          </cell>
          <cell r="E169">
            <v>356</v>
          </cell>
          <cell r="F169">
            <v>83</v>
          </cell>
          <cell r="G169">
            <v>3.9523809523809526</v>
          </cell>
          <cell r="H169" t="str">
            <v>Level 2</v>
          </cell>
          <cell r="I169">
            <v>26</v>
          </cell>
          <cell r="J169">
            <v>705</v>
          </cell>
          <cell r="K169">
            <v>525</v>
          </cell>
          <cell r="L169">
            <v>148</v>
          </cell>
          <cell r="M169">
            <v>5.6923076923076925</v>
          </cell>
          <cell r="N169" t="str">
            <v>Level 2</v>
          </cell>
          <cell r="O169">
            <v>20</v>
          </cell>
          <cell r="P169">
            <v>570</v>
          </cell>
          <cell r="Q169">
            <v>444</v>
          </cell>
          <cell r="R169">
            <v>115</v>
          </cell>
          <cell r="S169">
            <v>5.75</v>
          </cell>
          <cell r="T169" t="str">
            <v>Level 2</v>
          </cell>
          <cell r="U169">
            <v>20</v>
          </cell>
          <cell r="V169">
            <v>513</v>
          </cell>
          <cell r="W169">
            <v>406</v>
          </cell>
          <cell r="X169">
            <v>120</v>
          </cell>
          <cell r="Y169">
            <v>6</v>
          </cell>
          <cell r="Z169" t="str">
            <v>Level 3</v>
          </cell>
          <cell r="AA169">
            <v>19</v>
          </cell>
          <cell r="AB169">
            <v>546</v>
          </cell>
          <cell r="AC169">
            <v>413</v>
          </cell>
          <cell r="AD169">
            <v>114</v>
          </cell>
          <cell r="AE169">
            <v>6</v>
          </cell>
          <cell r="AF169" t="str">
            <v>Level 3</v>
          </cell>
          <cell r="AG169">
            <v>10</v>
          </cell>
          <cell r="AH169">
            <v>271</v>
          </cell>
          <cell r="AI169">
            <v>207</v>
          </cell>
          <cell r="AJ169">
            <v>63</v>
          </cell>
          <cell r="AK169">
            <v>6.3</v>
          </cell>
          <cell r="AL169" t="str">
            <v>Level 3</v>
          </cell>
          <cell r="AM169">
            <v>15</v>
          </cell>
          <cell r="AN169">
            <v>432</v>
          </cell>
          <cell r="AO169">
            <v>324</v>
          </cell>
          <cell r="AP169">
            <v>91</v>
          </cell>
          <cell r="AQ169">
            <v>6.0666666666666664</v>
          </cell>
          <cell r="AR169" t="str">
            <v>Level 3</v>
          </cell>
          <cell r="AS169">
            <v>23</v>
          </cell>
          <cell r="AT169">
            <v>586</v>
          </cell>
          <cell r="AU169">
            <v>446</v>
          </cell>
          <cell r="AV169">
            <v>130</v>
          </cell>
          <cell r="AW169">
            <v>5.6521739130434785</v>
          </cell>
          <cell r="AX169" t="str">
            <v>Level 2</v>
          </cell>
          <cell r="AY169">
            <v>18</v>
          </cell>
          <cell r="AZ169">
            <v>564</v>
          </cell>
          <cell r="BA169">
            <v>437</v>
          </cell>
          <cell r="BB169">
            <v>105</v>
          </cell>
          <cell r="BC169">
            <v>5.833333333333333</v>
          </cell>
          <cell r="BD169" t="str">
            <v>Level 2</v>
          </cell>
          <cell r="BE169">
            <v>24</v>
          </cell>
          <cell r="BF169">
            <v>668</v>
          </cell>
          <cell r="BG169">
            <v>521</v>
          </cell>
          <cell r="BH169">
            <v>145</v>
          </cell>
          <cell r="BI169">
            <v>6.041666666666667</v>
          </cell>
          <cell r="BJ169" t="str">
            <v>Level 3</v>
          </cell>
          <cell r="BK169">
            <v>20</v>
          </cell>
          <cell r="BL169">
            <v>496</v>
          </cell>
          <cell r="BM169">
            <v>331</v>
          </cell>
          <cell r="BN169">
            <v>90</v>
          </cell>
          <cell r="BO169">
            <v>4.5</v>
          </cell>
          <cell r="BP169" t="str">
            <v>Level 2</v>
          </cell>
          <cell r="BQ169">
            <v>20</v>
          </cell>
          <cell r="BR169">
            <v>576</v>
          </cell>
          <cell r="BS169">
            <v>406</v>
          </cell>
          <cell r="BT169">
            <v>147</v>
          </cell>
          <cell r="BU169">
            <v>7.35</v>
          </cell>
          <cell r="BV169" t="str">
            <v>Level 3</v>
          </cell>
        </row>
        <row r="170">
          <cell r="A170" t="str">
            <v>A2507</v>
          </cell>
          <cell r="B170" t="str">
            <v>ARJUNA TANJUNG</v>
          </cell>
          <cell r="C170">
            <v>21</v>
          </cell>
          <cell r="D170">
            <v>606</v>
          </cell>
          <cell r="E170">
            <v>409</v>
          </cell>
          <cell r="F170">
            <v>121</v>
          </cell>
          <cell r="G170">
            <v>5.7619047619047619</v>
          </cell>
          <cell r="H170" t="str">
            <v>Level 2</v>
          </cell>
          <cell r="I170">
            <v>26</v>
          </cell>
          <cell r="J170">
            <v>778</v>
          </cell>
          <cell r="K170">
            <v>520</v>
          </cell>
          <cell r="L170">
            <v>163</v>
          </cell>
          <cell r="M170">
            <v>6.2692307692307692</v>
          </cell>
          <cell r="N170" t="str">
            <v>Level 3</v>
          </cell>
          <cell r="O170">
            <v>19</v>
          </cell>
          <cell r="P170">
            <v>635</v>
          </cell>
          <cell r="Q170">
            <v>458</v>
          </cell>
          <cell r="R170">
            <v>122</v>
          </cell>
          <cell r="S170">
            <v>6.4210526315789478</v>
          </cell>
          <cell r="T170" t="str">
            <v>Level 3</v>
          </cell>
          <cell r="U170">
            <v>22</v>
          </cell>
          <cell r="V170">
            <v>748</v>
          </cell>
          <cell r="W170">
            <v>532</v>
          </cell>
          <cell r="X170">
            <v>179</v>
          </cell>
          <cell r="Y170">
            <v>8.1363636363636367</v>
          </cell>
          <cell r="Z170" t="str">
            <v>Level 4</v>
          </cell>
          <cell r="AA170">
            <v>21</v>
          </cell>
          <cell r="AB170">
            <v>691</v>
          </cell>
          <cell r="AC170">
            <v>494</v>
          </cell>
          <cell r="AD170">
            <v>120</v>
          </cell>
          <cell r="AE170">
            <v>5.7142857142857144</v>
          </cell>
          <cell r="AF170" t="str">
            <v>Level 2</v>
          </cell>
          <cell r="AG170">
            <v>22</v>
          </cell>
          <cell r="AH170">
            <v>736</v>
          </cell>
          <cell r="AI170">
            <v>538</v>
          </cell>
          <cell r="AJ170">
            <v>160</v>
          </cell>
          <cell r="AK170">
            <v>7.2727272727272725</v>
          </cell>
          <cell r="AL170" t="str">
            <v>Level 3</v>
          </cell>
          <cell r="AM170">
            <v>1</v>
          </cell>
          <cell r="AN170">
            <v>14</v>
          </cell>
          <cell r="AO170">
            <v>12</v>
          </cell>
          <cell r="AP170">
            <v>3</v>
          </cell>
          <cell r="AQ170">
            <v>3</v>
          </cell>
          <cell r="AR170" t="str">
            <v>Level 2</v>
          </cell>
          <cell r="AS170" t="str">
            <v/>
          </cell>
          <cell r="AT170" t="str">
            <v/>
          </cell>
          <cell r="AU170" t="str">
            <v/>
          </cell>
          <cell r="AV170" t="str">
            <v/>
          </cell>
          <cell r="AW170" t="str">
            <v/>
          </cell>
          <cell r="AX170" t="str">
            <v/>
          </cell>
          <cell r="AY170">
            <v>19</v>
          </cell>
          <cell r="AZ170">
            <v>640</v>
          </cell>
          <cell r="BA170">
            <v>439</v>
          </cell>
          <cell r="BB170">
            <v>134</v>
          </cell>
          <cell r="BC170">
            <v>7.0526315789473681</v>
          </cell>
          <cell r="BD170" t="str">
            <v>Level 3</v>
          </cell>
          <cell r="BE170">
            <v>24</v>
          </cell>
          <cell r="BF170">
            <v>716</v>
          </cell>
          <cell r="BG170">
            <v>544</v>
          </cell>
          <cell r="BH170">
            <v>161</v>
          </cell>
          <cell r="BI170">
            <v>6.708333333333333</v>
          </cell>
          <cell r="BJ170" t="str">
            <v>Level 3</v>
          </cell>
          <cell r="BK170">
            <v>22</v>
          </cell>
          <cell r="BL170">
            <v>539</v>
          </cell>
          <cell r="BM170">
            <v>401</v>
          </cell>
          <cell r="BN170">
            <v>99</v>
          </cell>
          <cell r="BO170">
            <v>4.5</v>
          </cell>
          <cell r="BP170" t="str">
            <v>Level 2</v>
          </cell>
          <cell r="BQ170">
            <v>19</v>
          </cell>
          <cell r="BR170">
            <v>618</v>
          </cell>
          <cell r="BS170">
            <v>421</v>
          </cell>
          <cell r="BT170">
            <v>151</v>
          </cell>
          <cell r="BU170">
            <v>7.9473684210526319</v>
          </cell>
          <cell r="BV170" t="str">
            <v>Level 3</v>
          </cell>
        </row>
        <row r="171">
          <cell r="A171" t="str">
            <v>A2510</v>
          </cell>
          <cell r="B171" t="str">
            <v>THIFAL KHANSA NABILA</v>
          </cell>
          <cell r="C171">
            <v>5</v>
          </cell>
          <cell r="D171">
            <v>124</v>
          </cell>
          <cell r="E171">
            <v>91</v>
          </cell>
          <cell r="F171">
            <v>31</v>
          </cell>
          <cell r="G171">
            <v>6.2</v>
          </cell>
          <cell r="H171" t="str">
            <v>Level 3</v>
          </cell>
          <cell r="I171">
            <v>16</v>
          </cell>
          <cell r="J171">
            <v>438</v>
          </cell>
          <cell r="K171">
            <v>291</v>
          </cell>
          <cell r="L171">
            <v>93</v>
          </cell>
          <cell r="M171">
            <v>5.8125</v>
          </cell>
          <cell r="N171" t="str">
            <v>Level 2</v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  <cell r="T171" t="str">
            <v/>
          </cell>
          <cell r="U171">
            <v>1</v>
          </cell>
          <cell r="V171">
            <v>23</v>
          </cell>
          <cell r="W171">
            <v>19</v>
          </cell>
          <cell r="X171">
            <v>4</v>
          </cell>
          <cell r="Y171">
            <v>4</v>
          </cell>
          <cell r="Z171" t="str">
            <v>Level 2</v>
          </cell>
          <cell r="AA171">
            <v>6</v>
          </cell>
          <cell r="AB171">
            <v>195</v>
          </cell>
          <cell r="AC171">
            <v>127</v>
          </cell>
          <cell r="AD171">
            <v>34</v>
          </cell>
          <cell r="AE171">
            <v>5.666666666666667</v>
          </cell>
          <cell r="AF171" t="str">
            <v>Level 2</v>
          </cell>
          <cell r="AG171">
            <v>5</v>
          </cell>
          <cell r="AH171">
            <v>124</v>
          </cell>
          <cell r="AI171">
            <v>81</v>
          </cell>
          <cell r="AJ171">
            <v>23</v>
          </cell>
          <cell r="AK171">
            <v>4.5999999999999996</v>
          </cell>
          <cell r="AL171" t="str">
            <v>Level 2</v>
          </cell>
          <cell r="AM171" t="str">
            <v/>
          </cell>
          <cell r="AN171" t="str">
            <v/>
          </cell>
          <cell r="AO171" t="str">
            <v/>
          </cell>
          <cell r="AP171" t="str">
            <v/>
          </cell>
          <cell r="AQ171" t="str">
            <v/>
          </cell>
          <cell r="AR171" t="str">
            <v/>
          </cell>
          <cell r="AS171" t="str">
            <v/>
          </cell>
          <cell r="AT171" t="str">
            <v/>
          </cell>
          <cell r="AU171" t="str">
            <v/>
          </cell>
          <cell r="AV171" t="str">
            <v/>
          </cell>
          <cell r="AW171" t="str">
            <v/>
          </cell>
          <cell r="AX171" t="str">
            <v/>
          </cell>
          <cell r="AY171">
            <v>3</v>
          </cell>
          <cell r="AZ171">
            <v>100</v>
          </cell>
          <cell r="BA171">
            <v>69</v>
          </cell>
          <cell r="BB171">
            <v>13</v>
          </cell>
          <cell r="BC171">
            <v>4.333333333333333</v>
          </cell>
          <cell r="BD171" t="str">
            <v>Level 2</v>
          </cell>
          <cell r="BE171">
            <v>6</v>
          </cell>
          <cell r="BF171">
            <v>182</v>
          </cell>
          <cell r="BG171">
            <v>113</v>
          </cell>
          <cell r="BH171">
            <v>38</v>
          </cell>
          <cell r="BI171">
            <v>6.333333333333333</v>
          </cell>
          <cell r="BJ171" t="str">
            <v>Level 3</v>
          </cell>
          <cell r="BK171">
            <v>5</v>
          </cell>
          <cell r="BL171">
            <v>108</v>
          </cell>
          <cell r="BM171">
            <v>65</v>
          </cell>
          <cell r="BN171">
            <v>12</v>
          </cell>
          <cell r="BO171">
            <v>2.4</v>
          </cell>
          <cell r="BP171" t="str">
            <v>Level 2</v>
          </cell>
          <cell r="BQ171">
            <v>6</v>
          </cell>
          <cell r="BR171">
            <v>110</v>
          </cell>
          <cell r="BS171">
            <v>70</v>
          </cell>
          <cell r="BT171">
            <v>25</v>
          </cell>
          <cell r="BU171">
            <v>4.166666666666667</v>
          </cell>
          <cell r="BV171" t="str">
            <v>Level 2</v>
          </cell>
        </row>
        <row r="172">
          <cell r="A172" t="str">
            <v>A2523</v>
          </cell>
          <cell r="B172" t="str">
            <v>ROSSA AZIZAH</v>
          </cell>
          <cell r="C172">
            <v>5</v>
          </cell>
          <cell r="D172">
            <v>99</v>
          </cell>
          <cell r="E172">
            <v>55</v>
          </cell>
          <cell r="F172">
            <v>8</v>
          </cell>
          <cell r="G172">
            <v>1.6</v>
          </cell>
          <cell r="H172" t="str">
            <v>Level 1</v>
          </cell>
          <cell r="I172">
            <v>7</v>
          </cell>
          <cell r="J172">
            <v>152</v>
          </cell>
          <cell r="K172">
            <v>108</v>
          </cell>
          <cell r="L172">
            <v>18</v>
          </cell>
          <cell r="M172">
            <v>2.5714285714285716</v>
          </cell>
          <cell r="N172" t="str">
            <v>Level 2</v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  <cell r="Z172" t="str">
            <v/>
          </cell>
          <cell r="AA172" t="str">
            <v/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/>
          </cell>
          <cell r="AN172" t="str">
            <v/>
          </cell>
          <cell r="AO172" t="str">
            <v/>
          </cell>
          <cell r="AP172" t="str">
            <v/>
          </cell>
          <cell r="AQ172" t="str">
            <v/>
          </cell>
          <cell r="AR172" t="str">
            <v/>
          </cell>
          <cell r="AS172" t="str">
            <v/>
          </cell>
          <cell r="AT172" t="str">
            <v/>
          </cell>
          <cell r="AU172" t="str">
            <v/>
          </cell>
          <cell r="AV172" t="str">
            <v/>
          </cell>
          <cell r="AW172" t="str">
            <v/>
          </cell>
          <cell r="AX172" t="str">
            <v/>
          </cell>
          <cell r="AY172" t="str">
            <v/>
          </cell>
          <cell r="AZ172" t="str">
            <v/>
          </cell>
          <cell r="BA172" t="str">
            <v/>
          </cell>
          <cell r="BB172" t="str">
            <v/>
          </cell>
          <cell r="BC172" t="str">
            <v/>
          </cell>
          <cell r="BD172" t="str">
            <v/>
          </cell>
          <cell r="BE172" t="str">
            <v/>
          </cell>
          <cell r="BF172" t="str">
            <v/>
          </cell>
          <cell r="BG172" t="str">
            <v/>
          </cell>
          <cell r="BH172" t="str">
            <v/>
          </cell>
          <cell r="BI172" t="str">
            <v/>
          </cell>
          <cell r="BJ172" t="str">
            <v/>
          </cell>
          <cell r="BK172" t="str">
            <v/>
          </cell>
          <cell r="BL172" t="str">
            <v/>
          </cell>
          <cell r="BM172" t="str">
            <v/>
          </cell>
          <cell r="BN172" t="str">
            <v/>
          </cell>
          <cell r="BO172" t="str">
            <v/>
          </cell>
          <cell r="BP172" t="str">
            <v/>
          </cell>
          <cell r="BQ172" t="str">
            <v/>
          </cell>
          <cell r="BR172" t="str">
            <v/>
          </cell>
          <cell r="BS172" t="str">
            <v/>
          </cell>
          <cell r="BT172" t="str">
            <v/>
          </cell>
          <cell r="BU172" t="str">
            <v/>
          </cell>
          <cell r="BV172" t="str">
            <v/>
          </cell>
        </row>
        <row r="173">
          <cell r="A173" t="str">
            <v>A2885</v>
          </cell>
          <cell r="B173" t="str">
            <v>NURUL WAHYUNING TYAS</v>
          </cell>
          <cell r="C173">
            <v>1</v>
          </cell>
          <cell r="D173">
            <v>11</v>
          </cell>
          <cell r="E173">
            <v>6</v>
          </cell>
          <cell r="F173">
            <v>1</v>
          </cell>
          <cell r="G173">
            <v>1</v>
          </cell>
          <cell r="H173" t="str">
            <v>Level 0</v>
          </cell>
          <cell r="I173">
            <v>2</v>
          </cell>
          <cell r="J173">
            <v>26</v>
          </cell>
          <cell r="K173">
            <v>14</v>
          </cell>
          <cell r="L173">
            <v>2</v>
          </cell>
          <cell r="M173">
            <v>1</v>
          </cell>
          <cell r="N173" t="str">
            <v>Level 0</v>
          </cell>
          <cell r="O173">
            <v>1</v>
          </cell>
          <cell r="P173">
            <v>14</v>
          </cell>
          <cell r="Q173">
            <v>6</v>
          </cell>
          <cell r="R173">
            <v>0</v>
          </cell>
          <cell r="S173">
            <v>0</v>
          </cell>
          <cell r="T173" t="str">
            <v>Level 0</v>
          </cell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  <cell r="Z173" t="str">
            <v/>
          </cell>
          <cell r="AA173">
            <v>1</v>
          </cell>
          <cell r="AB173">
            <v>11</v>
          </cell>
          <cell r="AC173">
            <v>4</v>
          </cell>
          <cell r="AD173">
            <v>1</v>
          </cell>
          <cell r="AE173">
            <v>1</v>
          </cell>
          <cell r="AF173" t="str">
            <v>Level 0</v>
          </cell>
          <cell r="AG173" t="str">
            <v/>
          </cell>
          <cell r="AH173" t="str">
            <v/>
          </cell>
          <cell r="AI173" t="str">
            <v/>
          </cell>
          <cell r="AJ173" t="str">
            <v/>
          </cell>
          <cell r="AK173" t="str">
            <v/>
          </cell>
          <cell r="AL173" t="str">
            <v/>
          </cell>
          <cell r="AM173" t="str">
            <v/>
          </cell>
          <cell r="AN173" t="str">
            <v/>
          </cell>
          <cell r="AO173" t="str">
            <v/>
          </cell>
          <cell r="AP173" t="str">
            <v/>
          </cell>
          <cell r="AQ173" t="str">
            <v/>
          </cell>
          <cell r="AR173" t="str">
            <v/>
          </cell>
          <cell r="AS173" t="str">
            <v/>
          </cell>
          <cell r="AT173" t="str">
            <v/>
          </cell>
          <cell r="AU173" t="str">
            <v/>
          </cell>
          <cell r="AV173" t="str">
            <v/>
          </cell>
          <cell r="AW173" t="str">
            <v/>
          </cell>
          <cell r="AX173" t="str">
            <v/>
          </cell>
          <cell r="AY173" t="str">
            <v/>
          </cell>
          <cell r="AZ173" t="str">
            <v/>
          </cell>
          <cell r="BA173" t="str">
            <v/>
          </cell>
          <cell r="BB173" t="str">
            <v/>
          </cell>
          <cell r="BC173" t="str">
            <v/>
          </cell>
          <cell r="BD173" t="str">
            <v/>
          </cell>
          <cell r="BE173" t="str">
            <v/>
          </cell>
          <cell r="BF173" t="str">
            <v/>
          </cell>
          <cell r="BG173" t="str">
            <v/>
          </cell>
          <cell r="BH173" t="str">
            <v/>
          </cell>
          <cell r="BI173" t="str">
            <v/>
          </cell>
          <cell r="BJ173" t="str">
            <v/>
          </cell>
          <cell r="BK173" t="str">
            <v/>
          </cell>
          <cell r="BL173" t="str">
            <v/>
          </cell>
          <cell r="BM173" t="str">
            <v/>
          </cell>
          <cell r="BN173" t="str">
            <v/>
          </cell>
          <cell r="BO173" t="str">
            <v/>
          </cell>
          <cell r="BP173" t="str">
            <v/>
          </cell>
          <cell r="BQ173" t="str">
            <v/>
          </cell>
          <cell r="BR173" t="str">
            <v/>
          </cell>
          <cell r="BS173" t="str">
            <v/>
          </cell>
          <cell r="BT173" t="str">
            <v/>
          </cell>
          <cell r="BU173" t="str">
            <v/>
          </cell>
          <cell r="BV173" t="str">
            <v/>
          </cell>
        </row>
        <row r="174">
          <cell r="A174" t="str">
            <v>A2886</v>
          </cell>
          <cell r="B174" t="str">
            <v>ASA HIRASNA SEPTIANI</v>
          </cell>
          <cell r="C174">
            <v>18</v>
          </cell>
          <cell r="D174">
            <v>385</v>
          </cell>
          <cell r="E174">
            <v>223</v>
          </cell>
          <cell r="F174">
            <v>61</v>
          </cell>
          <cell r="G174">
            <v>3.3888888888888888</v>
          </cell>
          <cell r="H174" t="str">
            <v>Level 2</v>
          </cell>
          <cell r="I174">
            <v>17</v>
          </cell>
          <cell r="J174">
            <v>337</v>
          </cell>
          <cell r="K174">
            <v>222</v>
          </cell>
          <cell r="L174">
            <v>68</v>
          </cell>
          <cell r="M174">
            <v>4</v>
          </cell>
          <cell r="N174" t="str">
            <v>Level 2</v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  <cell r="T174" t="str">
            <v/>
          </cell>
          <cell r="U174">
            <v>17</v>
          </cell>
          <cell r="V174">
            <v>427</v>
          </cell>
          <cell r="W174">
            <v>272</v>
          </cell>
          <cell r="X174">
            <v>76</v>
          </cell>
          <cell r="Y174">
            <v>4.4705882352941178</v>
          </cell>
          <cell r="Z174" t="str">
            <v>Level 2</v>
          </cell>
          <cell r="AA174">
            <v>19</v>
          </cell>
          <cell r="AB174">
            <v>488</v>
          </cell>
          <cell r="AC174">
            <v>295</v>
          </cell>
          <cell r="AD174">
            <v>85</v>
          </cell>
          <cell r="AE174">
            <v>4.4736842105263159</v>
          </cell>
          <cell r="AF174" t="str">
            <v>Level 2</v>
          </cell>
          <cell r="AG174">
            <v>15</v>
          </cell>
          <cell r="AH174">
            <v>376</v>
          </cell>
          <cell r="AI174">
            <v>226</v>
          </cell>
          <cell r="AJ174">
            <v>77</v>
          </cell>
          <cell r="AK174">
            <v>5.1333333333333337</v>
          </cell>
          <cell r="AL174" t="str">
            <v>Level 2</v>
          </cell>
          <cell r="AM174">
            <v>15</v>
          </cell>
          <cell r="AN174">
            <v>388</v>
          </cell>
          <cell r="AO174">
            <v>267</v>
          </cell>
          <cell r="AP174">
            <v>67</v>
          </cell>
          <cell r="AQ174">
            <v>4.4666666666666668</v>
          </cell>
          <cell r="AR174" t="str">
            <v>Level 2</v>
          </cell>
          <cell r="AS174">
            <v>20</v>
          </cell>
          <cell r="AT174">
            <v>422</v>
          </cell>
          <cell r="AU174">
            <v>301</v>
          </cell>
          <cell r="AV174">
            <v>83</v>
          </cell>
          <cell r="AW174">
            <v>4.1500000000000004</v>
          </cell>
          <cell r="AX174" t="str">
            <v>Level 2</v>
          </cell>
          <cell r="AY174">
            <v>20</v>
          </cell>
          <cell r="AZ174">
            <v>464</v>
          </cell>
          <cell r="BA174">
            <v>320</v>
          </cell>
          <cell r="BB174">
            <v>76</v>
          </cell>
          <cell r="BC174">
            <v>3.8</v>
          </cell>
          <cell r="BD174" t="str">
            <v>Level 2</v>
          </cell>
          <cell r="BE174">
            <v>22</v>
          </cell>
          <cell r="BF174">
            <v>439</v>
          </cell>
          <cell r="BG174">
            <v>291</v>
          </cell>
          <cell r="BH174">
            <v>91</v>
          </cell>
          <cell r="BI174">
            <v>4.1363636363636367</v>
          </cell>
          <cell r="BJ174" t="str">
            <v>Level 2</v>
          </cell>
          <cell r="BK174">
            <v>22</v>
          </cell>
          <cell r="BL174">
            <v>476</v>
          </cell>
          <cell r="BM174">
            <v>306</v>
          </cell>
          <cell r="BN174">
            <v>78</v>
          </cell>
          <cell r="BO174">
            <v>3.5454545454545454</v>
          </cell>
          <cell r="BP174" t="str">
            <v>Level 2</v>
          </cell>
          <cell r="BQ174">
            <v>18</v>
          </cell>
          <cell r="BR174">
            <v>443</v>
          </cell>
          <cell r="BS174">
            <v>255</v>
          </cell>
          <cell r="BT174">
            <v>95</v>
          </cell>
          <cell r="BU174">
            <v>5.2777777777777777</v>
          </cell>
          <cell r="BV174" t="str">
            <v>Level 2</v>
          </cell>
        </row>
        <row r="175">
          <cell r="A175" t="str">
            <v>A2925</v>
          </cell>
          <cell r="B175" t="str">
            <v>MARIA GORETTI DIAN PERMATA HADI</v>
          </cell>
          <cell r="C175">
            <v>15</v>
          </cell>
          <cell r="D175">
            <v>407</v>
          </cell>
          <cell r="E175">
            <v>229</v>
          </cell>
          <cell r="F175">
            <v>67</v>
          </cell>
          <cell r="G175">
            <v>4.4666666666666668</v>
          </cell>
          <cell r="H175" t="str">
            <v>Level 2</v>
          </cell>
          <cell r="I175">
            <v>18</v>
          </cell>
          <cell r="J175">
            <v>479</v>
          </cell>
          <cell r="K175">
            <v>282</v>
          </cell>
          <cell r="L175">
            <v>81</v>
          </cell>
          <cell r="M175">
            <v>4.5</v>
          </cell>
          <cell r="N175" t="str">
            <v>Level 2</v>
          </cell>
          <cell r="O175">
            <v>19</v>
          </cell>
          <cell r="P175">
            <v>656</v>
          </cell>
          <cell r="Q175">
            <v>398</v>
          </cell>
          <cell r="R175">
            <v>75</v>
          </cell>
          <cell r="S175">
            <v>3.9473684210526314</v>
          </cell>
          <cell r="T175" t="str">
            <v>Level 2</v>
          </cell>
          <cell r="U175">
            <v>20</v>
          </cell>
          <cell r="V175">
            <v>643</v>
          </cell>
          <cell r="W175">
            <v>423</v>
          </cell>
          <cell r="X175">
            <v>147</v>
          </cell>
          <cell r="Y175">
            <v>7.35</v>
          </cell>
          <cell r="Z175" t="str">
            <v>Level 3</v>
          </cell>
          <cell r="AA175">
            <v>20</v>
          </cell>
          <cell r="AB175">
            <v>627</v>
          </cell>
          <cell r="AC175">
            <v>434</v>
          </cell>
          <cell r="AD175">
            <v>123</v>
          </cell>
          <cell r="AE175">
            <v>6.15</v>
          </cell>
          <cell r="AF175" t="str">
            <v>Level 3</v>
          </cell>
          <cell r="AG175">
            <v>3</v>
          </cell>
          <cell r="AH175">
            <v>89</v>
          </cell>
          <cell r="AI175">
            <v>59</v>
          </cell>
          <cell r="AJ175">
            <v>22</v>
          </cell>
          <cell r="AK175">
            <v>7.333333333333333</v>
          </cell>
          <cell r="AL175" t="str">
            <v>Level 3</v>
          </cell>
          <cell r="AM175">
            <v>15</v>
          </cell>
          <cell r="AN175">
            <v>518</v>
          </cell>
          <cell r="AO175">
            <v>371</v>
          </cell>
          <cell r="AP175">
            <v>81</v>
          </cell>
          <cell r="AQ175">
            <v>5.4</v>
          </cell>
          <cell r="AR175" t="str">
            <v>Level 2</v>
          </cell>
          <cell r="AS175">
            <v>23</v>
          </cell>
          <cell r="AT175">
            <v>703</v>
          </cell>
          <cell r="AU175">
            <v>511</v>
          </cell>
          <cell r="AV175">
            <v>165</v>
          </cell>
          <cell r="AW175">
            <v>7.1739130434782608</v>
          </cell>
          <cell r="AX175" t="str">
            <v>Level 3</v>
          </cell>
          <cell r="AY175">
            <v>19</v>
          </cell>
          <cell r="AZ175">
            <v>577</v>
          </cell>
          <cell r="BA175">
            <v>386</v>
          </cell>
          <cell r="BB175">
            <v>102</v>
          </cell>
          <cell r="BC175">
            <v>5.3684210526315788</v>
          </cell>
          <cell r="BD175" t="str">
            <v>Level 2</v>
          </cell>
          <cell r="BE175">
            <v>23</v>
          </cell>
          <cell r="BF175">
            <v>736</v>
          </cell>
          <cell r="BG175">
            <v>484</v>
          </cell>
          <cell r="BH175">
            <v>141</v>
          </cell>
          <cell r="BI175">
            <v>6.1304347826086953</v>
          </cell>
          <cell r="BJ175" t="str">
            <v>Level 3</v>
          </cell>
          <cell r="BK175">
            <v>20</v>
          </cell>
          <cell r="BL175">
            <v>542</v>
          </cell>
          <cell r="BM175">
            <v>351</v>
          </cell>
          <cell r="BN175">
            <v>96</v>
          </cell>
          <cell r="BO175">
            <v>4.8</v>
          </cell>
          <cell r="BP175" t="str">
            <v>Level 2</v>
          </cell>
          <cell r="BQ175">
            <v>19</v>
          </cell>
          <cell r="BR175">
            <v>536</v>
          </cell>
          <cell r="BS175">
            <v>348</v>
          </cell>
          <cell r="BT175">
            <v>123</v>
          </cell>
          <cell r="BU175">
            <v>6.4736842105263159</v>
          </cell>
          <cell r="BV175" t="str">
            <v>Level 3</v>
          </cell>
        </row>
        <row r="176">
          <cell r="A176" t="str">
            <v>A2931</v>
          </cell>
          <cell r="B176" t="str">
            <v>Dimas Fahri Husaini</v>
          </cell>
          <cell r="C176">
            <v>17</v>
          </cell>
          <cell r="D176">
            <v>342</v>
          </cell>
          <cell r="E176">
            <v>218</v>
          </cell>
          <cell r="F176">
            <v>64</v>
          </cell>
          <cell r="G176">
            <v>3.7647058823529411</v>
          </cell>
          <cell r="H176" t="str">
            <v>Level 2</v>
          </cell>
          <cell r="I176">
            <v>9</v>
          </cell>
          <cell r="J176">
            <v>140</v>
          </cell>
          <cell r="K176">
            <v>89</v>
          </cell>
          <cell r="L176">
            <v>18</v>
          </cell>
          <cell r="M176">
            <v>2</v>
          </cell>
          <cell r="N176" t="str">
            <v>Level 2</v>
          </cell>
          <cell r="O176">
            <v>10</v>
          </cell>
          <cell r="P176">
            <v>147</v>
          </cell>
          <cell r="Q176">
            <v>114</v>
          </cell>
          <cell r="R176">
            <v>23</v>
          </cell>
          <cell r="S176">
            <v>2.2999999999999998</v>
          </cell>
          <cell r="T176" t="str">
            <v>Level 2</v>
          </cell>
          <cell r="U176">
            <v>2</v>
          </cell>
          <cell r="V176">
            <v>31</v>
          </cell>
          <cell r="W176">
            <v>18</v>
          </cell>
          <cell r="X176">
            <v>5</v>
          </cell>
          <cell r="Y176">
            <v>2.5</v>
          </cell>
          <cell r="Z176" t="str">
            <v>Level 2</v>
          </cell>
          <cell r="AA176">
            <v>21</v>
          </cell>
          <cell r="AB176">
            <v>445</v>
          </cell>
          <cell r="AC176">
            <v>310</v>
          </cell>
          <cell r="AD176">
            <v>85</v>
          </cell>
          <cell r="AE176">
            <v>4.0476190476190474</v>
          </cell>
          <cell r="AF176" t="str">
            <v>Level 2</v>
          </cell>
          <cell r="AG176">
            <v>18</v>
          </cell>
          <cell r="AH176">
            <v>331</v>
          </cell>
          <cell r="AI176">
            <v>241</v>
          </cell>
          <cell r="AJ176">
            <v>72</v>
          </cell>
          <cell r="AK176">
            <v>4</v>
          </cell>
          <cell r="AL176" t="str">
            <v>Level 2</v>
          </cell>
          <cell r="AM176">
            <v>16</v>
          </cell>
          <cell r="AN176">
            <v>356</v>
          </cell>
          <cell r="AO176">
            <v>233</v>
          </cell>
          <cell r="AP176">
            <v>56</v>
          </cell>
          <cell r="AQ176">
            <v>3.5</v>
          </cell>
          <cell r="AR176" t="str">
            <v>Level 2</v>
          </cell>
          <cell r="AS176">
            <v>23</v>
          </cell>
          <cell r="AT176">
            <v>459</v>
          </cell>
          <cell r="AU176">
            <v>315</v>
          </cell>
          <cell r="AV176">
            <v>88</v>
          </cell>
          <cell r="AW176">
            <v>3.8260869565217392</v>
          </cell>
          <cell r="AX176" t="str">
            <v>Level 2</v>
          </cell>
          <cell r="AY176">
            <v>15</v>
          </cell>
          <cell r="AZ176">
            <v>322</v>
          </cell>
          <cell r="BA176">
            <v>210</v>
          </cell>
          <cell r="BB176">
            <v>48</v>
          </cell>
          <cell r="BC176">
            <v>3.2</v>
          </cell>
          <cell r="BD176" t="str">
            <v>Level 2</v>
          </cell>
          <cell r="BE176">
            <v>16</v>
          </cell>
          <cell r="BF176">
            <v>315</v>
          </cell>
          <cell r="BG176">
            <v>209</v>
          </cell>
          <cell r="BH176">
            <v>38</v>
          </cell>
          <cell r="BI176">
            <v>2.375</v>
          </cell>
          <cell r="BJ176" t="str">
            <v>Level 2</v>
          </cell>
          <cell r="BK176">
            <v>1</v>
          </cell>
          <cell r="BL176">
            <v>20</v>
          </cell>
          <cell r="BM176">
            <v>11</v>
          </cell>
          <cell r="BN176">
            <v>2</v>
          </cell>
          <cell r="BO176">
            <v>2</v>
          </cell>
          <cell r="BP176" t="str">
            <v>Level 2</v>
          </cell>
          <cell r="BQ176" t="str">
            <v/>
          </cell>
          <cell r="BR176" t="str">
            <v/>
          </cell>
          <cell r="BS176" t="str">
            <v/>
          </cell>
          <cell r="BT176" t="str">
            <v/>
          </cell>
          <cell r="BU176" t="str">
            <v/>
          </cell>
          <cell r="BV176" t="str">
            <v/>
          </cell>
        </row>
        <row r="177">
          <cell r="A177" t="str">
            <v>A2935</v>
          </cell>
          <cell r="B177" t="str">
            <v>CINDY OLIVIA</v>
          </cell>
          <cell r="C177">
            <v>21</v>
          </cell>
          <cell r="D177">
            <v>367</v>
          </cell>
          <cell r="E177">
            <v>210</v>
          </cell>
          <cell r="F177">
            <v>66</v>
          </cell>
          <cell r="G177">
            <v>3.1428571428571428</v>
          </cell>
          <cell r="H177" t="str">
            <v>Level 2</v>
          </cell>
          <cell r="I177">
            <v>1</v>
          </cell>
          <cell r="J177">
            <v>0</v>
          </cell>
          <cell r="K177" t="str">
            <v>-</v>
          </cell>
          <cell r="L177">
            <v>4</v>
          </cell>
          <cell r="M177">
            <v>4</v>
          </cell>
          <cell r="N177" t="str">
            <v>Level 2</v>
          </cell>
          <cell r="O177">
            <v>17</v>
          </cell>
          <cell r="P177">
            <v>367</v>
          </cell>
          <cell r="Q177">
            <v>225</v>
          </cell>
          <cell r="R177">
            <v>51</v>
          </cell>
          <cell r="S177">
            <v>3</v>
          </cell>
          <cell r="T177" t="str">
            <v>Level 2</v>
          </cell>
          <cell r="U177">
            <v>0</v>
          </cell>
          <cell r="V177">
            <v>0</v>
          </cell>
          <cell r="W177">
            <v>0</v>
          </cell>
          <cell r="X177">
            <v>3</v>
          </cell>
          <cell r="Y177" t="str">
            <v/>
          </cell>
          <cell r="Z177" t="str">
            <v>Level 0</v>
          </cell>
          <cell r="AA177" t="str">
            <v/>
          </cell>
          <cell r="AB177" t="str">
            <v/>
          </cell>
          <cell r="AC177" t="str">
            <v/>
          </cell>
          <cell r="AD177" t="str">
            <v/>
          </cell>
          <cell r="AE177" t="str">
            <v/>
          </cell>
          <cell r="AF177" t="str">
            <v/>
          </cell>
          <cell r="AG177" t="str">
            <v/>
          </cell>
          <cell r="AH177" t="str">
            <v/>
          </cell>
          <cell r="AI177" t="str">
            <v/>
          </cell>
          <cell r="AJ177" t="str">
            <v/>
          </cell>
          <cell r="AK177" t="str">
            <v/>
          </cell>
          <cell r="AL177" t="str">
            <v/>
          </cell>
          <cell r="AM177" t="str">
            <v/>
          </cell>
          <cell r="AN177" t="str">
            <v/>
          </cell>
          <cell r="AO177" t="str">
            <v/>
          </cell>
          <cell r="AP177" t="str">
            <v/>
          </cell>
          <cell r="AQ177" t="str">
            <v/>
          </cell>
          <cell r="AR177" t="str">
            <v/>
          </cell>
          <cell r="AS177" t="str">
            <v/>
          </cell>
          <cell r="AT177" t="str">
            <v/>
          </cell>
          <cell r="AU177" t="str">
            <v/>
          </cell>
          <cell r="AV177" t="str">
            <v/>
          </cell>
          <cell r="AW177" t="str">
            <v/>
          </cell>
          <cell r="AX177" t="str">
            <v/>
          </cell>
          <cell r="AY177" t="str">
            <v/>
          </cell>
          <cell r="AZ177" t="str">
            <v/>
          </cell>
          <cell r="BA177" t="str">
            <v/>
          </cell>
          <cell r="BB177" t="str">
            <v/>
          </cell>
          <cell r="BC177" t="str">
            <v/>
          </cell>
          <cell r="BD177" t="str">
            <v/>
          </cell>
          <cell r="BE177" t="str">
            <v/>
          </cell>
          <cell r="BF177" t="str">
            <v/>
          </cell>
          <cell r="BG177" t="str">
            <v/>
          </cell>
          <cell r="BH177" t="str">
            <v/>
          </cell>
          <cell r="BI177" t="str">
            <v/>
          </cell>
          <cell r="BJ177" t="str">
            <v/>
          </cell>
          <cell r="BK177" t="str">
            <v/>
          </cell>
          <cell r="BL177" t="str">
            <v/>
          </cell>
          <cell r="BM177" t="str">
            <v/>
          </cell>
          <cell r="BN177" t="str">
            <v/>
          </cell>
          <cell r="BO177" t="str">
            <v/>
          </cell>
          <cell r="BP177" t="str">
            <v/>
          </cell>
          <cell r="BQ177" t="str">
            <v/>
          </cell>
          <cell r="BR177" t="str">
            <v/>
          </cell>
          <cell r="BS177" t="str">
            <v/>
          </cell>
          <cell r="BT177" t="str">
            <v/>
          </cell>
          <cell r="BU177" t="str">
            <v/>
          </cell>
          <cell r="BV177" t="str">
            <v/>
          </cell>
        </row>
        <row r="178">
          <cell r="A178" t="str">
            <v>A2936</v>
          </cell>
          <cell r="B178" t="str">
            <v>DIMAS AGUNG NUGROHO</v>
          </cell>
          <cell r="C178">
            <v>9</v>
          </cell>
          <cell r="D178">
            <v>124</v>
          </cell>
          <cell r="E178">
            <v>94</v>
          </cell>
          <cell r="F178">
            <v>28</v>
          </cell>
          <cell r="G178">
            <v>3.1111111111111112</v>
          </cell>
          <cell r="H178" t="str">
            <v>Level 2</v>
          </cell>
          <cell r="I178">
            <v>19</v>
          </cell>
          <cell r="J178">
            <v>445</v>
          </cell>
          <cell r="K178">
            <v>337</v>
          </cell>
          <cell r="L178">
            <v>84</v>
          </cell>
          <cell r="M178">
            <v>4.4210526315789478</v>
          </cell>
          <cell r="N178" t="str">
            <v>Level 2</v>
          </cell>
          <cell r="O178">
            <v>17</v>
          </cell>
          <cell r="P178">
            <v>375</v>
          </cell>
          <cell r="Q178">
            <v>285</v>
          </cell>
          <cell r="R178">
            <v>66</v>
          </cell>
          <cell r="S178">
            <v>3.8823529411764706</v>
          </cell>
          <cell r="T178" t="str">
            <v>Level 2</v>
          </cell>
          <cell r="U178">
            <v>16</v>
          </cell>
          <cell r="V178">
            <v>341</v>
          </cell>
          <cell r="W178">
            <v>263</v>
          </cell>
          <cell r="X178">
            <v>69</v>
          </cell>
          <cell r="Y178">
            <v>4.3125</v>
          </cell>
          <cell r="Z178" t="str">
            <v>Level 2</v>
          </cell>
          <cell r="AA178">
            <v>7</v>
          </cell>
          <cell r="AB178">
            <v>72</v>
          </cell>
          <cell r="AC178">
            <v>54</v>
          </cell>
          <cell r="AD178">
            <v>16</v>
          </cell>
          <cell r="AE178">
            <v>2.2857142857142856</v>
          </cell>
          <cell r="AF178" t="str">
            <v>Level 2</v>
          </cell>
          <cell r="AG178">
            <v>10</v>
          </cell>
          <cell r="AH178">
            <v>154</v>
          </cell>
          <cell r="AI178">
            <v>122</v>
          </cell>
          <cell r="AJ178">
            <v>37</v>
          </cell>
          <cell r="AK178">
            <v>3.7</v>
          </cell>
          <cell r="AL178" t="str">
            <v>Level 2</v>
          </cell>
          <cell r="AM178">
            <v>3</v>
          </cell>
          <cell r="AN178">
            <v>70</v>
          </cell>
          <cell r="AO178">
            <v>56</v>
          </cell>
          <cell r="AP178">
            <v>13</v>
          </cell>
          <cell r="AQ178">
            <v>4.333333333333333</v>
          </cell>
          <cell r="AR178" t="str">
            <v>Level 2</v>
          </cell>
          <cell r="AS178">
            <v>16</v>
          </cell>
          <cell r="AT178">
            <v>295</v>
          </cell>
          <cell r="AU178">
            <v>215</v>
          </cell>
          <cell r="AV178">
            <v>58</v>
          </cell>
          <cell r="AW178">
            <v>3.625</v>
          </cell>
          <cell r="AX178" t="str">
            <v>Level 2</v>
          </cell>
          <cell r="AY178">
            <v>11</v>
          </cell>
          <cell r="AZ178">
            <v>216</v>
          </cell>
          <cell r="BA178">
            <v>150</v>
          </cell>
          <cell r="BB178">
            <v>28</v>
          </cell>
          <cell r="BC178">
            <v>2.5454545454545454</v>
          </cell>
          <cell r="BD178" t="str">
            <v>Level 2</v>
          </cell>
          <cell r="BE178">
            <v>8</v>
          </cell>
          <cell r="BF178">
            <v>101</v>
          </cell>
          <cell r="BG178">
            <v>66</v>
          </cell>
          <cell r="BH178">
            <v>25</v>
          </cell>
          <cell r="BI178">
            <v>3.125</v>
          </cell>
          <cell r="BJ178" t="str">
            <v>Level 2</v>
          </cell>
          <cell r="BK178">
            <v>16</v>
          </cell>
          <cell r="BL178">
            <v>268</v>
          </cell>
          <cell r="BM178">
            <v>184</v>
          </cell>
          <cell r="BN178">
            <v>46</v>
          </cell>
          <cell r="BO178">
            <v>2.875</v>
          </cell>
          <cell r="BP178" t="str">
            <v>Level 2</v>
          </cell>
          <cell r="BQ178">
            <v>8</v>
          </cell>
          <cell r="BR178">
            <v>139</v>
          </cell>
          <cell r="BS178">
            <v>101</v>
          </cell>
          <cell r="BT178">
            <v>32</v>
          </cell>
          <cell r="BU178">
            <v>4</v>
          </cell>
          <cell r="BV178" t="str">
            <v>Level 2</v>
          </cell>
        </row>
        <row r="179">
          <cell r="A179" t="str">
            <v>A2937</v>
          </cell>
          <cell r="B179" t="str">
            <v>ALEXANDRO ELSIKA SOGE</v>
          </cell>
          <cell r="C179">
            <v>17</v>
          </cell>
          <cell r="D179">
            <v>491</v>
          </cell>
          <cell r="E179">
            <v>332</v>
          </cell>
          <cell r="F179">
            <v>75</v>
          </cell>
          <cell r="G179">
            <v>4.4117647058823533</v>
          </cell>
          <cell r="H179" t="str">
            <v>Level 2</v>
          </cell>
          <cell r="I179">
            <v>12</v>
          </cell>
          <cell r="J179">
            <v>293</v>
          </cell>
          <cell r="K179">
            <v>206</v>
          </cell>
          <cell r="L179">
            <v>72</v>
          </cell>
          <cell r="M179">
            <v>6</v>
          </cell>
          <cell r="N179" t="str">
            <v>Level 3</v>
          </cell>
          <cell r="O179">
            <v>15</v>
          </cell>
          <cell r="P179">
            <v>490</v>
          </cell>
          <cell r="Q179">
            <v>318</v>
          </cell>
          <cell r="R179">
            <v>76</v>
          </cell>
          <cell r="S179">
            <v>5.0666666666666664</v>
          </cell>
          <cell r="T179" t="str">
            <v>Level 2</v>
          </cell>
          <cell r="U179">
            <v>1</v>
          </cell>
          <cell r="V179">
            <v>26</v>
          </cell>
          <cell r="W179">
            <v>14</v>
          </cell>
          <cell r="X179">
            <v>3</v>
          </cell>
          <cell r="Y179">
            <v>3</v>
          </cell>
          <cell r="Z179" t="str">
            <v>Level 2</v>
          </cell>
          <cell r="AA179">
            <v>15</v>
          </cell>
          <cell r="AB179">
            <v>368</v>
          </cell>
          <cell r="AC179">
            <v>228</v>
          </cell>
          <cell r="AD179">
            <v>53</v>
          </cell>
          <cell r="AE179">
            <v>3.5333333333333332</v>
          </cell>
          <cell r="AF179" t="str">
            <v>Level 2</v>
          </cell>
          <cell r="AG179">
            <v>19</v>
          </cell>
          <cell r="AH179">
            <v>492</v>
          </cell>
          <cell r="AI179">
            <v>320</v>
          </cell>
          <cell r="AJ179">
            <v>95</v>
          </cell>
          <cell r="AK179">
            <v>5</v>
          </cell>
          <cell r="AL179" t="str">
            <v>Level 2</v>
          </cell>
          <cell r="AM179">
            <v>16</v>
          </cell>
          <cell r="AN179">
            <v>568</v>
          </cell>
          <cell r="AO179">
            <v>354</v>
          </cell>
          <cell r="AP179">
            <v>105</v>
          </cell>
          <cell r="AQ179">
            <v>6.5625</v>
          </cell>
          <cell r="AR179" t="str">
            <v>Level 3</v>
          </cell>
          <cell r="AS179">
            <v>19</v>
          </cell>
          <cell r="AT179">
            <v>444</v>
          </cell>
          <cell r="AU179">
            <v>270</v>
          </cell>
          <cell r="AV179">
            <v>78</v>
          </cell>
          <cell r="AW179">
            <v>4.1052631578947372</v>
          </cell>
          <cell r="AX179" t="str">
            <v>Level 2</v>
          </cell>
          <cell r="AY179">
            <v>17</v>
          </cell>
          <cell r="AZ179">
            <v>493</v>
          </cell>
          <cell r="BA179">
            <v>331</v>
          </cell>
          <cell r="BB179">
            <v>83</v>
          </cell>
          <cell r="BC179">
            <v>4.882352941176471</v>
          </cell>
          <cell r="BD179" t="str">
            <v>Level 2</v>
          </cell>
          <cell r="BE179">
            <v>17</v>
          </cell>
          <cell r="BF179">
            <v>447</v>
          </cell>
          <cell r="BG179">
            <v>295</v>
          </cell>
          <cell r="BH179">
            <v>87</v>
          </cell>
          <cell r="BI179">
            <v>5.117647058823529</v>
          </cell>
          <cell r="BJ179" t="str">
            <v>Level 2</v>
          </cell>
          <cell r="BK179">
            <v>3</v>
          </cell>
          <cell r="BL179">
            <v>54</v>
          </cell>
          <cell r="BM179">
            <v>42</v>
          </cell>
          <cell r="BN179">
            <v>9</v>
          </cell>
          <cell r="BO179">
            <v>3</v>
          </cell>
          <cell r="BP179" t="str">
            <v>Level 2</v>
          </cell>
          <cell r="BQ179">
            <v>16</v>
          </cell>
          <cell r="BR179">
            <v>409</v>
          </cell>
          <cell r="BS179">
            <v>287</v>
          </cell>
          <cell r="BT179">
            <v>91</v>
          </cell>
          <cell r="BU179">
            <v>5.6875</v>
          </cell>
          <cell r="BV179" t="str">
            <v>Level 2</v>
          </cell>
        </row>
        <row r="180">
          <cell r="A180" t="str">
            <v>A2939</v>
          </cell>
          <cell r="B180" t="str">
            <v>TSAQIFANNISA YASASHII SUNARYO</v>
          </cell>
          <cell r="C180">
            <v>20</v>
          </cell>
          <cell r="D180">
            <v>466</v>
          </cell>
          <cell r="E180">
            <v>293</v>
          </cell>
          <cell r="F180">
            <v>81</v>
          </cell>
          <cell r="G180">
            <v>4.05</v>
          </cell>
          <cell r="H180" t="str">
            <v>Level 2</v>
          </cell>
          <cell r="I180">
            <v>22</v>
          </cell>
          <cell r="J180">
            <v>466</v>
          </cell>
          <cell r="K180">
            <v>316</v>
          </cell>
          <cell r="L180">
            <v>93</v>
          </cell>
          <cell r="M180">
            <v>4.2272727272727275</v>
          </cell>
          <cell r="N180" t="str">
            <v>Level 2</v>
          </cell>
          <cell r="O180">
            <v>15</v>
          </cell>
          <cell r="P180">
            <v>437</v>
          </cell>
          <cell r="Q180">
            <v>281</v>
          </cell>
          <cell r="R180">
            <v>59</v>
          </cell>
          <cell r="S180">
            <v>3.9333333333333331</v>
          </cell>
          <cell r="T180" t="str">
            <v>Level 2</v>
          </cell>
          <cell r="U180">
            <v>19</v>
          </cell>
          <cell r="V180">
            <v>472</v>
          </cell>
          <cell r="W180">
            <v>286</v>
          </cell>
          <cell r="X180">
            <v>89</v>
          </cell>
          <cell r="Y180">
            <v>4.6842105263157894</v>
          </cell>
          <cell r="Z180" t="str">
            <v>Level 2</v>
          </cell>
          <cell r="AA180">
            <v>20</v>
          </cell>
          <cell r="AB180">
            <v>581</v>
          </cell>
          <cell r="AC180">
            <v>328</v>
          </cell>
          <cell r="AD180">
            <v>97</v>
          </cell>
          <cell r="AE180">
            <v>4.8499999999999996</v>
          </cell>
          <cell r="AF180" t="str">
            <v>Level 2</v>
          </cell>
          <cell r="AG180">
            <v>20</v>
          </cell>
          <cell r="AH180">
            <v>534</v>
          </cell>
          <cell r="AI180">
            <v>315</v>
          </cell>
          <cell r="AJ180">
            <v>92</v>
          </cell>
          <cell r="AK180">
            <v>4.5999999999999996</v>
          </cell>
          <cell r="AL180" t="str">
            <v>Level 2</v>
          </cell>
          <cell r="AM180">
            <v>8</v>
          </cell>
          <cell r="AN180">
            <v>144</v>
          </cell>
          <cell r="AO180">
            <v>89</v>
          </cell>
          <cell r="AP180">
            <v>23</v>
          </cell>
          <cell r="AQ180">
            <v>2.875</v>
          </cell>
          <cell r="AR180" t="str">
            <v>Level 2</v>
          </cell>
          <cell r="AS180">
            <v>24</v>
          </cell>
          <cell r="AT180">
            <v>541</v>
          </cell>
          <cell r="AU180">
            <v>350</v>
          </cell>
          <cell r="AV180">
            <v>98</v>
          </cell>
          <cell r="AW180">
            <v>4.083333333333333</v>
          </cell>
          <cell r="AX180" t="str">
            <v>Level 2</v>
          </cell>
          <cell r="AY180">
            <v>9</v>
          </cell>
          <cell r="AZ180">
            <v>182</v>
          </cell>
          <cell r="BA180">
            <v>108</v>
          </cell>
          <cell r="BB180">
            <v>27</v>
          </cell>
          <cell r="BC180">
            <v>3</v>
          </cell>
          <cell r="BD180" t="str">
            <v>Level 2</v>
          </cell>
          <cell r="BE180">
            <v>20</v>
          </cell>
          <cell r="BF180">
            <v>514</v>
          </cell>
          <cell r="BG180">
            <v>313</v>
          </cell>
          <cell r="BH180">
            <v>80</v>
          </cell>
          <cell r="BI180">
            <v>4</v>
          </cell>
          <cell r="BJ180" t="str">
            <v>Level 2</v>
          </cell>
          <cell r="BK180">
            <v>20</v>
          </cell>
          <cell r="BL180">
            <v>491</v>
          </cell>
          <cell r="BM180">
            <v>333</v>
          </cell>
          <cell r="BN180">
            <v>87</v>
          </cell>
          <cell r="BO180">
            <v>4.3499999999999996</v>
          </cell>
          <cell r="BP180" t="str">
            <v>Level 2</v>
          </cell>
          <cell r="BQ180">
            <v>15</v>
          </cell>
          <cell r="BR180">
            <v>468</v>
          </cell>
          <cell r="BS180">
            <v>322</v>
          </cell>
          <cell r="BT180">
            <v>109</v>
          </cell>
          <cell r="BU180">
            <v>7.2666666666666666</v>
          </cell>
          <cell r="BV180" t="str">
            <v>Level 3</v>
          </cell>
        </row>
        <row r="181">
          <cell r="A181" t="str">
            <v>A2940</v>
          </cell>
          <cell r="B181" t="str">
            <v>ZEFANIA ANDINA</v>
          </cell>
          <cell r="C181">
            <v>20</v>
          </cell>
          <cell r="D181">
            <v>469</v>
          </cell>
          <cell r="E181">
            <v>301</v>
          </cell>
          <cell r="F181">
            <v>73</v>
          </cell>
          <cell r="G181">
            <v>3.65</v>
          </cell>
          <cell r="H181" t="str">
            <v>Level 2</v>
          </cell>
          <cell r="I181">
            <v>22</v>
          </cell>
          <cell r="J181">
            <v>487</v>
          </cell>
          <cell r="K181">
            <v>306</v>
          </cell>
          <cell r="L181">
            <v>90</v>
          </cell>
          <cell r="M181">
            <v>4.0909090909090908</v>
          </cell>
          <cell r="N181" t="str">
            <v>Level 2</v>
          </cell>
          <cell r="O181">
            <v>16</v>
          </cell>
          <cell r="P181">
            <v>472</v>
          </cell>
          <cell r="Q181">
            <v>313</v>
          </cell>
          <cell r="R181">
            <v>50</v>
          </cell>
          <cell r="S181">
            <v>3.125</v>
          </cell>
          <cell r="T181" t="str">
            <v>Level 2</v>
          </cell>
          <cell r="U181">
            <v>22</v>
          </cell>
          <cell r="V181">
            <v>612</v>
          </cell>
          <cell r="W181">
            <v>417</v>
          </cell>
          <cell r="X181">
            <v>111</v>
          </cell>
          <cell r="Y181">
            <v>5.0454545454545459</v>
          </cell>
          <cell r="Z181" t="str">
            <v>Level 2</v>
          </cell>
          <cell r="AA181">
            <v>21</v>
          </cell>
          <cell r="AB181">
            <v>584</v>
          </cell>
          <cell r="AC181">
            <v>405</v>
          </cell>
          <cell r="AD181">
            <v>105</v>
          </cell>
          <cell r="AE181">
            <v>5</v>
          </cell>
          <cell r="AF181" t="str">
            <v>Level 2</v>
          </cell>
          <cell r="AG181">
            <v>20</v>
          </cell>
          <cell r="AH181">
            <v>573</v>
          </cell>
          <cell r="AI181">
            <v>370</v>
          </cell>
          <cell r="AJ181">
            <v>110</v>
          </cell>
          <cell r="AK181">
            <v>5.5</v>
          </cell>
          <cell r="AL181" t="str">
            <v>Level 2</v>
          </cell>
          <cell r="AM181" t="str">
            <v/>
          </cell>
          <cell r="AN181" t="str">
            <v/>
          </cell>
          <cell r="AO181" t="str">
            <v/>
          </cell>
          <cell r="AP181" t="str">
            <v/>
          </cell>
          <cell r="AQ181" t="str">
            <v/>
          </cell>
          <cell r="AR181" t="str">
            <v/>
          </cell>
          <cell r="AS181" t="str">
            <v/>
          </cell>
          <cell r="AT181" t="str">
            <v/>
          </cell>
          <cell r="AU181" t="str">
            <v/>
          </cell>
          <cell r="AV181" t="str">
            <v/>
          </cell>
          <cell r="AW181" t="str">
            <v/>
          </cell>
          <cell r="AX181" t="str">
            <v/>
          </cell>
          <cell r="AY181">
            <v>12</v>
          </cell>
          <cell r="AZ181">
            <v>324</v>
          </cell>
          <cell r="BA181">
            <v>219</v>
          </cell>
          <cell r="BB181">
            <v>56</v>
          </cell>
          <cell r="BC181">
            <v>4.666666666666667</v>
          </cell>
          <cell r="BD181" t="str">
            <v>Level 2</v>
          </cell>
          <cell r="BE181">
            <v>24</v>
          </cell>
          <cell r="BF181">
            <v>778</v>
          </cell>
          <cell r="BG181">
            <v>516</v>
          </cell>
          <cell r="BH181">
            <v>131</v>
          </cell>
          <cell r="BI181">
            <v>5.458333333333333</v>
          </cell>
          <cell r="BJ181" t="str">
            <v>Level 2</v>
          </cell>
          <cell r="BK181" t="str">
            <v/>
          </cell>
          <cell r="BL181" t="str">
            <v/>
          </cell>
          <cell r="BM181" t="str">
            <v/>
          </cell>
          <cell r="BN181" t="str">
            <v/>
          </cell>
          <cell r="BO181" t="str">
            <v/>
          </cell>
          <cell r="BP181" t="str">
            <v/>
          </cell>
          <cell r="BQ181" t="str">
            <v/>
          </cell>
          <cell r="BR181" t="str">
            <v/>
          </cell>
          <cell r="BS181" t="str">
            <v/>
          </cell>
          <cell r="BT181" t="str">
            <v/>
          </cell>
          <cell r="BU181" t="str">
            <v/>
          </cell>
          <cell r="BV181" t="str">
            <v/>
          </cell>
        </row>
        <row r="182">
          <cell r="A182" t="str">
            <v>A2944</v>
          </cell>
          <cell r="B182" t="str">
            <v>I LUH LAKSMI EKA DEWI</v>
          </cell>
          <cell r="C182">
            <v>15</v>
          </cell>
          <cell r="D182">
            <v>331</v>
          </cell>
          <cell r="E182">
            <v>217</v>
          </cell>
          <cell r="F182">
            <v>51</v>
          </cell>
          <cell r="G182">
            <v>3.4</v>
          </cell>
          <cell r="H182" t="str">
            <v>Level 2</v>
          </cell>
          <cell r="I182">
            <v>23</v>
          </cell>
          <cell r="J182">
            <v>588</v>
          </cell>
          <cell r="K182">
            <v>379</v>
          </cell>
          <cell r="L182">
            <v>99</v>
          </cell>
          <cell r="M182">
            <v>4.3043478260869561</v>
          </cell>
          <cell r="N182" t="str">
            <v>Level 2</v>
          </cell>
          <cell r="O182">
            <v>9</v>
          </cell>
          <cell r="P182">
            <v>134</v>
          </cell>
          <cell r="Q182">
            <v>97</v>
          </cell>
          <cell r="R182">
            <v>18</v>
          </cell>
          <cell r="S182">
            <v>2</v>
          </cell>
          <cell r="T182" t="str">
            <v>Level 2</v>
          </cell>
          <cell r="U182">
            <v>15</v>
          </cell>
          <cell r="V182">
            <v>414</v>
          </cell>
          <cell r="W182">
            <v>279</v>
          </cell>
          <cell r="X182">
            <v>85</v>
          </cell>
          <cell r="Y182">
            <v>5.666666666666667</v>
          </cell>
          <cell r="Z182" t="str">
            <v>Level 2</v>
          </cell>
          <cell r="AA182" t="str">
            <v/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>
            <v>16</v>
          </cell>
          <cell r="AH182">
            <v>417</v>
          </cell>
          <cell r="AI182">
            <v>306</v>
          </cell>
          <cell r="AJ182">
            <v>63</v>
          </cell>
          <cell r="AK182">
            <v>3.9375</v>
          </cell>
          <cell r="AL182" t="str">
            <v>Level 2</v>
          </cell>
          <cell r="AM182">
            <v>7</v>
          </cell>
          <cell r="AN182">
            <v>275</v>
          </cell>
          <cell r="AO182">
            <v>208</v>
          </cell>
          <cell r="AP182">
            <v>45</v>
          </cell>
          <cell r="AQ182">
            <v>6.4285714285714288</v>
          </cell>
          <cell r="AR182" t="str">
            <v>Level 3</v>
          </cell>
          <cell r="AS182">
            <v>15</v>
          </cell>
          <cell r="AT182">
            <v>353</v>
          </cell>
          <cell r="AU182">
            <v>237</v>
          </cell>
          <cell r="AV182">
            <v>55</v>
          </cell>
          <cell r="AW182">
            <v>3.6666666666666665</v>
          </cell>
          <cell r="AX182" t="str">
            <v>Level 2</v>
          </cell>
          <cell r="AY182">
            <v>10</v>
          </cell>
          <cell r="AZ182">
            <v>217</v>
          </cell>
          <cell r="BA182">
            <v>156</v>
          </cell>
          <cell r="BB182">
            <v>41</v>
          </cell>
          <cell r="BC182">
            <v>4.0999999999999996</v>
          </cell>
          <cell r="BD182" t="str">
            <v>Level 2</v>
          </cell>
          <cell r="BE182">
            <v>2</v>
          </cell>
          <cell r="BF182">
            <v>51</v>
          </cell>
          <cell r="BG182">
            <v>33</v>
          </cell>
          <cell r="BH182">
            <v>11</v>
          </cell>
          <cell r="BI182">
            <v>5.5</v>
          </cell>
          <cell r="BJ182" t="str">
            <v>Level 2</v>
          </cell>
          <cell r="BK182">
            <v>7</v>
          </cell>
          <cell r="BL182">
            <v>97</v>
          </cell>
          <cell r="BM182">
            <v>68</v>
          </cell>
          <cell r="BN182">
            <v>19</v>
          </cell>
          <cell r="BO182">
            <v>2.7142857142857144</v>
          </cell>
          <cell r="BP182" t="str">
            <v>Level 2</v>
          </cell>
          <cell r="BQ182">
            <v>16</v>
          </cell>
          <cell r="BR182">
            <v>329</v>
          </cell>
          <cell r="BS182">
            <v>203</v>
          </cell>
          <cell r="BT182">
            <v>64</v>
          </cell>
          <cell r="BU182">
            <v>4</v>
          </cell>
          <cell r="BV182" t="str">
            <v>Level 2</v>
          </cell>
        </row>
        <row r="183">
          <cell r="A183" t="str">
            <v>A2953</v>
          </cell>
          <cell r="B183" t="str">
            <v>NAWANGWULAN DESIKUMALA</v>
          </cell>
          <cell r="C183">
            <v>19</v>
          </cell>
          <cell r="D183">
            <v>452</v>
          </cell>
          <cell r="E183">
            <v>307</v>
          </cell>
          <cell r="F183">
            <v>91</v>
          </cell>
          <cell r="G183">
            <v>4.7894736842105265</v>
          </cell>
          <cell r="H183" t="str">
            <v>Level 2</v>
          </cell>
          <cell r="I183">
            <v>22</v>
          </cell>
          <cell r="J183">
            <v>518</v>
          </cell>
          <cell r="K183">
            <v>332</v>
          </cell>
          <cell r="L183">
            <v>88</v>
          </cell>
          <cell r="M183">
            <v>4</v>
          </cell>
          <cell r="N183" t="str">
            <v>Level 2</v>
          </cell>
          <cell r="O183">
            <v>20</v>
          </cell>
          <cell r="P183">
            <v>678</v>
          </cell>
          <cell r="Q183">
            <v>430</v>
          </cell>
          <cell r="R183">
            <v>103</v>
          </cell>
          <cell r="S183">
            <v>5.15</v>
          </cell>
          <cell r="T183" t="str">
            <v>Level 2</v>
          </cell>
          <cell r="U183">
            <v>22</v>
          </cell>
          <cell r="V183">
            <v>621</v>
          </cell>
          <cell r="W183">
            <v>441</v>
          </cell>
          <cell r="X183">
            <v>120</v>
          </cell>
          <cell r="Y183">
            <v>5.4545454545454541</v>
          </cell>
          <cell r="Z183" t="str">
            <v>Level 2</v>
          </cell>
          <cell r="AA183">
            <v>21</v>
          </cell>
          <cell r="AB183">
            <v>615</v>
          </cell>
          <cell r="AC183">
            <v>391</v>
          </cell>
          <cell r="AD183">
            <v>99</v>
          </cell>
          <cell r="AE183">
            <v>4.7142857142857144</v>
          </cell>
          <cell r="AF183" t="str">
            <v>Level 2</v>
          </cell>
          <cell r="AG183">
            <v>21</v>
          </cell>
          <cell r="AH183">
            <v>669</v>
          </cell>
          <cell r="AI183">
            <v>448</v>
          </cell>
          <cell r="AJ183">
            <v>129</v>
          </cell>
          <cell r="AK183">
            <v>6.1428571428571432</v>
          </cell>
          <cell r="AL183" t="str">
            <v>Level 3</v>
          </cell>
          <cell r="AM183">
            <v>15</v>
          </cell>
          <cell r="AN183">
            <v>541</v>
          </cell>
          <cell r="AO183">
            <v>366</v>
          </cell>
          <cell r="AP183">
            <v>91</v>
          </cell>
          <cell r="AQ183">
            <v>6.0666666666666664</v>
          </cell>
          <cell r="AR183" t="str">
            <v>Level 3</v>
          </cell>
          <cell r="AS183">
            <v>21</v>
          </cell>
          <cell r="AT183">
            <v>610</v>
          </cell>
          <cell r="AU183">
            <v>420</v>
          </cell>
          <cell r="AV183">
            <v>132</v>
          </cell>
          <cell r="AW183">
            <v>6.2857142857142856</v>
          </cell>
          <cell r="AX183" t="str">
            <v>Level 3</v>
          </cell>
          <cell r="AY183">
            <v>18</v>
          </cell>
          <cell r="AZ183">
            <v>616</v>
          </cell>
          <cell r="BA183">
            <v>420</v>
          </cell>
          <cell r="BB183">
            <v>99</v>
          </cell>
          <cell r="BC183">
            <v>5.5</v>
          </cell>
          <cell r="BD183" t="str">
            <v>Level 2</v>
          </cell>
          <cell r="BE183">
            <v>22</v>
          </cell>
          <cell r="BF183">
            <v>613</v>
          </cell>
          <cell r="BG183">
            <v>418</v>
          </cell>
          <cell r="BH183">
            <v>122</v>
          </cell>
          <cell r="BI183">
            <v>5.5454545454545459</v>
          </cell>
          <cell r="BJ183" t="str">
            <v>Level 2</v>
          </cell>
          <cell r="BK183">
            <v>22</v>
          </cell>
          <cell r="BL183">
            <v>627</v>
          </cell>
          <cell r="BM183">
            <v>430</v>
          </cell>
          <cell r="BN183">
            <v>92</v>
          </cell>
          <cell r="BO183">
            <v>4.1818181818181817</v>
          </cell>
          <cell r="BP183" t="str">
            <v>Level 2</v>
          </cell>
          <cell r="BQ183">
            <v>20</v>
          </cell>
          <cell r="BR183">
            <v>524</v>
          </cell>
          <cell r="BS183">
            <v>369</v>
          </cell>
          <cell r="BT183">
            <v>117</v>
          </cell>
          <cell r="BU183">
            <v>5.85</v>
          </cell>
          <cell r="BV183" t="str">
            <v>Level 2</v>
          </cell>
        </row>
        <row r="184">
          <cell r="A184" t="str">
            <v>A2954</v>
          </cell>
          <cell r="B184" t="str">
            <v>DEWI SOFIANA RATNAWATI</v>
          </cell>
          <cell r="C184">
            <v>12</v>
          </cell>
          <cell r="D184">
            <v>219</v>
          </cell>
          <cell r="E184">
            <v>150</v>
          </cell>
          <cell r="F184">
            <v>41</v>
          </cell>
          <cell r="G184">
            <v>3.4166666666666665</v>
          </cell>
          <cell r="H184" t="str">
            <v>Level 2</v>
          </cell>
          <cell r="I184">
            <v>10</v>
          </cell>
          <cell r="J184">
            <v>188</v>
          </cell>
          <cell r="K184">
            <v>133</v>
          </cell>
          <cell r="L184">
            <v>33</v>
          </cell>
          <cell r="M184">
            <v>3.3</v>
          </cell>
          <cell r="N184" t="str">
            <v>Level 2</v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  <cell r="T184" t="str">
            <v/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  <cell r="Z184" t="str">
            <v/>
          </cell>
          <cell r="AA184" t="str">
            <v/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/>
          </cell>
          <cell r="AN184" t="str">
            <v/>
          </cell>
          <cell r="AO184" t="str">
            <v/>
          </cell>
          <cell r="AP184" t="str">
            <v/>
          </cell>
          <cell r="AQ184" t="str">
            <v/>
          </cell>
          <cell r="AR184" t="str">
            <v/>
          </cell>
          <cell r="AS184" t="str">
            <v/>
          </cell>
          <cell r="AT184" t="str">
            <v/>
          </cell>
          <cell r="AU184" t="str">
            <v/>
          </cell>
          <cell r="AV184" t="str">
            <v/>
          </cell>
          <cell r="AW184" t="str">
            <v/>
          </cell>
          <cell r="AX184" t="str">
            <v/>
          </cell>
          <cell r="AY184" t="str">
            <v/>
          </cell>
          <cell r="AZ184" t="str">
            <v/>
          </cell>
          <cell r="BA184" t="str">
            <v/>
          </cell>
          <cell r="BB184" t="str">
            <v/>
          </cell>
          <cell r="BC184" t="str">
            <v/>
          </cell>
          <cell r="BD184" t="str">
            <v/>
          </cell>
          <cell r="BE184" t="str">
            <v/>
          </cell>
          <cell r="BF184" t="str">
            <v/>
          </cell>
          <cell r="BG184" t="str">
            <v/>
          </cell>
          <cell r="BH184" t="str">
            <v/>
          </cell>
          <cell r="BI184" t="str">
            <v/>
          </cell>
          <cell r="BJ184" t="str">
            <v/>
          </cell>
          <cell r="BK184" t="str">
            <v/>
          </cell>
          <cell r="BL184" t="str">
            <v/>
          </cell>
          <cell r="BM184" t="str">
            <v/>
          </cell>
          <cell r="BN184" t="str">
            <v/>
          </cell>
          <cell r="BO184" t="str">
            <v/>
          </cell>
          <cell r="BP184" t="str">
            <v/>
          </cell>
          <cell r="BQ184" t="str">
            <v/>
          </cell>
          <cell r="BR184" t="str">
            <v/>
          </cell>
          <cell r="BS184" t="str">
            <v/>
          </cell>
          <cell r="BT184" t="str">
            <v/>
          </cell>
          <cell r="BU184" t="str">
            <v/>
          </cell>
          <cell r="BV184" t="str">
            <v/>
          </cell>
        </row>
        <row r="185">
          <cell r="A185" t="str">
            <v>A2961</v>
          </cell>
          <cell r="B185" t="str">
            <v>AGUNG PRASETYADI</v>
          </cell>
          <cell r="C185">
            <v>15</v>
          </cell>
          <cell r="D185">
            <v>313</v>
          </cell>
          <cell r="E185">
            <v>222</v>
          </cell>
          <cell r="F185">
            <v>63</v>
          </cell>
          <cell r="G185">
            <v>4.2</v>
          </cell>
          <cell r="H185" t="str">
            <v>Level 2</v>
          </cell>
          <cell r="I185">
            <v>15</v>
          </cell>
          <cell r="J185">
            <v>351</v>
          </cell>
          <cell r="K185">
            <v>266</v>
          </cell>
          <cell r="L185">
            <v>78</v>
          </cell>
          <cell r="M185">
            <v>5.2</v>
          </cell>
          <cell r="N185" t="str">
            <v>Level 2</v>
          </cell>
          <cell r="O185">
            <v>16</v>
          </cell>
          <cell r="P185">
            <v>447</v>
          </cell>
          <cell r="Q185">
            <v>323</v>
          </cell>
          <cell r="R185">
            <v>78</v>
          </cell>
          <cell r="S185">
            <v>4.875</v>
          </cell>
          <cell r="T185" t="str">
            <v>Level 2</v>
          </cell>
          <cell r="U185">
            <v>16</v>
          </cell>
          <cell r="V185">
            <v>524</v>
          </cell>
          <cell r="W185">
            <v>373</v>
          </cell>
          <cell r="X185">
            <v>117</v>
          </cell>
          <cell r="Y185">
            <v>7.3125</v>
          </cell>
          <cell r="Z185" t="str">
            <v>Level 3</v>
          </cell>
          <cell r="AA185">
            <v>15</v>
          </cell>
          <cell r="AB185">
            <v>453</v>
          </cell>
          <cell r="AC185">
            <v>298</v>
          </cell>
          <cell r="AD185">
            <v>79</v>
          </cell>
          <cell r="AE185">
            <v>5.2666666666666666</v>
          </cell>
          <cell r="AF185" t="str">
            <v>Level 2</v>
          </cell>
          <cell r="AG185">
            <v>15</v>
          </cell>
          <cell r="AH185">
            <v>374</v>
          </cell>
          <cell r="AI185">
            <v>246</v>
          </cell>
          <cell r="AJ185">
            <v>72</v>
          </cell>
          <cell r="AK185">
            <v>4.8</v>
          </cell>
          <cell r="AL185" t="str">
            <v>Level 2</v>
          </cell>
          <cell r="AM185" t="str">
            <v/>
          </cell>
          <cell r="AN185" t="str">
            <v/>
          </cell>
          <cell r="AO185" t="str">
            <v/>
          </cell>
          <cell r="AP185" t="str">
            <v/>
          </cell>
          <cell r="AQ185" t="str">
            <v/>
          </cell>
          <cell r="AR185" t="str">
            <v/>
          </cell>
          <cell r="AS185" t="str">
            <v/>
          </cell>
          <cell r="AT185" t="str">
            <v/>
          </cell>
          <cell r="AU185" t="str">
            <v/>
          </cell>
          <cell r="AV185" t="str">
            <v/>
          </cell>
          <cell r="AW185" t="str">
            <v/>
          </cell>
          <cell r="AX185" t="str">
            <v/>
          </cell>
          <cell r="AY185">
            <v>15</v>
          </cell>
          <cell r="AZ185">
            <v>423</v>
          </cell>
          <cell r="BA185">
            <v>287</v>
          </cell>
          <cell r="BB185">
            <v>64</v>
          </cell>
          <cell r="BC185">
            <v>4.2666666666666666</v>
          </cell>
          <cell r="BD185" t="str">
            <v>Level 2</v>
          </cell>
          <cell r="BE185">
            <v>15</v>
          </cell>
          <cell r="BF185">
            <v>507</v>
          </cell>
          <cell r="BG185">
            <v>345</v>
          </cell>
          <cell r="BH185">
            <v>100</v>
          </cell>
          <cell r="BI185">
            <v>6.666666666666667</v>
          </cell>
          <cell r="BJ185" t="str">
            <v>Level 3</v>
          </cell>
          <cell r="BK185">
            <v>15</v>
          </cell>
          <cell r="BL185">
            <v>394</v>
          </cell>
          <cell r="BM185">
            <v>236</v>
          </cell>
          <cell r="BN185">
            <v>63</v>
          </cell>
          <cell r="BO185">
            <v>4.2</v>
          </cell>
          <cell r="BP185" t="str">
            <v>Level 2</v>
          </cell>
          <cell r="BQ185">
            <v>1</v>
          </cell>
          <cell r="BR185">
            <v>38</v>
          </cell>
          <cell r="BS185">
            <v>29</v>
          </cell>
          <cell r="BT185">
            <v>11</v>
          </cell>
          <cell r="BU185">
            <v>11</v>
          </cell>
          <cell r="BV185" t="str">
            <v>Level 4</v>
          </cell>
        </row>
        <row r="186">
          <cell r="A186" t="str">
            <v>A2962</v>
          </cell>
          <cell r="B186" t="str">
            <v>DAFFADYA DHAMAR</v>
          </cell>
          <cell r="C186">
            <v>16</v>
          </cell>
          <cell r="D186">
            <v>296</v>
          </cell>
          <cell r="E186">
            <v>171</v>
          </cell>
          <cell r="F186">
            <v>36</v>
          </cell>
          <cell r="G186">
            <v>2.25</v>
          </cell>
          <cell r="H186" t="str">
            <v>Level 2</v>
          </cell>
          <cell r="I186">
            <v>20</v>
          </cell>
          <cell r="J186">
            <v>369</v>
          </cell>
          <cell r="K186">
            <v>210</v>
          </cell>
          <cell r="L186">
            <v>68</v>
          </cell>
          <cell r="M186">
            <v>3.4</v>
          </cell>
          <cell r="N186" t="str">
            <v>Level 2</v>
          </cell>
          <cell r="O186">
            <v>4</v>
          </cell>
          <cell r="P186">
            <v>75</v>
          </cell>
          <cell r="Q186">
            <v>57</v>
          </cell>
          <cell r="R186">
            <v>7</v>
          </cell>
          <cell r="S186">
            <v>1.75</v>
          </cell>
          <cell r="T186" t="str">
            <v>Level 1</v>
          </cell>
          <cell r="U186">
            <v>0</v>
          </cell>
          <cell r="V186">
            <v>0</v>
          </cell>
          <cell r="W186">
            <v>0</v>
          </cell>
          <cell r="X186">
            <v>3</v>
          </cell>
          <cell r="Y186" t="str">
            <v/>
          </cell>
          <cell r="Z186" t="str">
            <v>Level 0</v>
          </cell>
          <cell r="AA186" t="str">
            <v/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>
            <v>3</v>
          </cell>
          <cell r="AN186">
            <v>51</v>
          </cell>
          <cell r="AO186">
            <v>32</v>
          </cell>
          <cell r="AP186">
            <v>6</v>
          </cell>
          <cell r="AQ186">
            <v>2</v>
          </cell>
          <cell r="AR186" t="str">
            <v>Level 2</v>
          </cell>
          <cell r="AS186" t="str">
            <v/>
          </cell>
          <cell r="AT186" t="str">
            <v/>
          </cell>
          <cell r="AU186" t="str">
            <v/>
          </cell>
          <cell r="AV186" t="str">
            <v/>
          </cell>
          <cell r="AW186" t="str">
            <v/>
          </cell>
          <cell r="AX186" t="str">
            <v/>
          </cell>
          <cell r="AY186" t="str">
            <v/>
          </cell>
          <cell r="AZ186" t="str">
            <v/>
          </cell>
          <cell r="BA186" t="str">
            <v/>
          </cell>
          <cell r="BB186" t="str">
            <v/>
          </cell>
          <cell r="BC186" t="str">
            <v/>
          </cell>
          <cell r="BD186" t="str">
            <v/>
          </cell>
          <cell r="BE186" t="str">
            <v/>
          </cell>
          <cell r="BF186" t="str">
            <v/>
          </cell>
          <cell r="BG186" t="str">
            <v/>
          </cell>
          <cell r="BH186" t="str">
            <v/>
          </cell>
          <cell r="BI186" t="str">
            <v/>
          </cell>
          <cell r="BJ186" t="str">
            <v/>
          </cell>
          <cell r="BK186" t="str">
            <v/>
          </cell>
          <cell r="BL186" t="str">
            <v/>
          </cell>
          <cell r="BM186" t="str">
            <v/>
          </cell>
          <cell r="BN186" t="str">
            <v/>
          </cell>
          <cell r="BO186" t="str">
            <v/>
          </cell>
          <cell r="BP186" t="str">
            <v/>
          </cell>
          <cell r="BQ186" t="str">
            <v/>
          </cell>
          <cell r="BR186" t="str">
            <v/>
          </cell>
          <cell r="BS186" t="str">
            <v/>
          </cell>
          <cell r="BT186" t="str">
            <v/>
          </cell>
          <cell r="BU186" t="str">
            <v/>
          </cell>
          <cell r="BV186" t="str">
            <v/>
          </cell>
        </row>
        <row r="187">
          <cell r="A187" t="str">
            <v>A3029</v>
          </cell>
          <cell r="B187" t="str">
            <v>EMMIA CLARITA BR TARIGAN</v>
          </cell>
          <cell r="C187">
            <v>5</v>
          </cell>
          <cell r="D187">
            <v>68</v>
          </cell>
          <cell r="E187">
            <v>42</v>
          </cell>
          <cell r="F187">
            <v>6</v>
          </cell>
          <cell r="G187">
            <v>1.2</v>
          </cell>
          <cell r="H187" t="str">
            <v>Level 0</v>
          </cell>
          <cell r="I187">
            <v>11</v>
          </cell>
          <cell r="J187">
            <v>202</v>
          </cell>
          <cell r="K187">
            <v>126</v>
          </cell>
          <cell r="L187">
            <v>39</v>
          </cell>
          <cell r="M187">
            <v>3.5454545454545454</v>
          </cell>
          <cell r="N187" t="str">
            <v>Level 2</v>
          </cell>
          <cell r="O187">
            <v>15</v>
          </cell>
          <cell r="P187">
            <v>473</v>
          </cell>
          <cell r="Q187">
            <v>293</v>
          </cell>
          <cell r="R187">
            <v>70</v>
          </cell>
          <cell r="S187">
            <v>4.666666666666667</v>
          </cell>
          <cell r="T187" t="str">
            <v>Level 2</v>
          </cell>
          <cell r="U187">
            <v>8</v>
          </cell>
          <cell r="V187">
            <v>173</v>
          </cell>
          <cell r="W187">
            <v>113</v>
          </cell>
          <cell r="X187">
            <v>43</v>
          </cell>
          <cell r="Y187">
            <v>5.375</v>
          </cell>
          <cell r="Z187" t="str">
            <v>Level 2</v>
          </cell>
          <cell r="AA187">
            <v>19</v>
          </cell>
          <cell r="AB187">
            <v>508</v>
          </cell>
          <cell r="AC187">
            <v>334</v>
          </cell>
          <cell r="AD187">
            <v>89</v>
          </cell>
          <cell r="AE187">
            <v>4.6842105263157894</v>
          </cell>
          <cell r="AF187" t="str">
            <v>Level 2</v>
          </cell>
          <cell r="AG187">
            <v>18</v>
          </cell>
          <cell r="AH187">
            <v>432</v>
          </cell>
          <cell r="AI187">
            <v>291</v>
          </cell>
          <cell r="AJ187">
            <v>82</v>
          </cell>
          <cell r="AK187">
            <v>4.5555555555555554</v>
          </cell>
          <cell r="AL187" t="str">
            <v>Level 2</v>
          </cell>
          <cell r="AM187">
            <v>15</v>
          </cell>
          <cell r="AN187">
            <v>653</v>
          </cell>
          <cell r="AO187">
            <v>431</v>
          </cell>
          <cell r="AP187">
            <v>90</v>
          </cell>
          <cell r="AQ187">
            <v>6</v>
          </cell>
          <cell r="AR187" t="str">
            <v>Level 3</v>
          </cell>
          <cell r="AS187">
            <v>23</v>
          </cell>
          <cell r="AT187">
            <v>653</v>
          </cell>
          <cell r="AU187">
            <v>453</v>
          </cell>
          <cell r="AV187">
            <v>135</v>
          </cell>
          <cell r="AW187">
            <v>5.8695652173913047</v>
          </cell>
          <cell r="AX187" t="str">
            <v>Level 2</v>
          </cell>
          <cell r="AY187">
            <v>20</v>
          </cell>
          <cell r="AZ187">
            <v>648</v>
          </cell>
          <cell r="BA187">
            <v>431</v>
          </cell>
          <cell r="BB187">
            <v>102</v>
          </cell>
          <cell r="BC187">
            <v>5.0999999999999996</v>
          </cell>
          <cell r="BD187" t="str">
            <v>Level 2</v>
          </cell>
          <cell r="BE187">
            <v>24</v>
          </cell>
          <cell r="BF187">
            <v>743</v>
          </cell>
          <cell r="BG187">
            <v>491</v>
          </cell>
          <cell r="BH187">
            <v>124</v>
          </cell>
          <cell r="BI187">
            <v>5.166666666666667</v>
          </cell>
          <cell r="BJ187" t="str">
            <v>Level 2</v>
          </cell>
          <cell r="BK187">
            <v>21</v>
          </cell>
          <cell r="BL187">
            <v>588</v>
          </cell>
          <cell r="BM187">
            <v>413</v>
          </cell>
          <cell r="BN187">
            <v>105</v>
          </cell>
          <cell r="BO187">
            <v>5</v>
          </cell>
          <cell r="BP187" t="str">
            <v>Level 2</v>
          </cell>
          <cell r="BQ187">
            <v>20</v>
          </cell>
          <cell r="BR187">
            <v>540</v>
          </cell>
          <cell r="BS187">
            <v>350</v>
          </cell>
          <cell r="BT187">
            <v>108</v>
          </cell>
          <cell r="BU187">
            <v>5.4</v>
          </cell>
          <cell r="BV187" t="str">
            <v>Level 2</v>
          </cell>
        </row>
        <row r="188">
          <cell r="A188" t="str">
            <v>A3117</v>
          </cell>
          <cell r="B188" t="str">
            <v>HAPSARI ARINTA</v>
          </cell>
          <cell r="C188">
            <v>17</v>
          </cell>
          <cell r="D188">
            <v>388</v>
          </cell>
          <cell r="E188">
            <v>271</v>
          </cell>
          <cell r="F188">
            <v>87</v>
          </cell>
          <cell r="G188">
            <v>5.117647058823529</v>
          </cell>
          <cell r="H188" t="str">
            <v>Level 2</v>
          </cell>
          <cell r="I188">
            <v>15</v>
          </cell>
          <cell r="J188">
            <v>318</v>
          </cell>
          <cell r="K188">
            <v>225</v>
          </cell>
          <cell r="L188">
            <v>58</v>
          </cell>
          <cell r="M188">
            <v>3.8666666666666667</v>
          </cell>
          <cell r="N188" t="str">
            <v>Level 2</v>
          </cell>
          <cell r="O188">
            <v>15</v>
          </cell>
          <cell r="P188">
            <v>370</v>
          </cell>
          <cell r="Q188">
            <v>275</v>
          </cell>
          <cell r="R188">
            <v>79</v>
          </cell>
          <cell r="S188">
            <v>5.2666666666666666</v>
          </cell>
          <cell r="T188" t="str">
            <v>Level 2</v>
          </cell>
          <cell r="U188">
            <v>19</v>
          </cell>
          <cell r="V188">
            <v>443</v>
          </cell>
          <cell r="W188">
            <v>327</v>
          </cell>
          <cell r="X188">
            <v>102</v>
          </cell>
          <cell r="Y188">
            <v>5.3684210526315788</v>
          </cell>
          <cell r="Z188" t="str">
            <v>Level 2</v>
          </cell>
          <cell r="AA188">
            <v>18</v>
          </cell>
          <cell r="AB188">
            <v>417</v>
          </cell>
          <cell r="AC188">
            <v>294</v>
          </cell>
          <cell r="AD188">
            <v>105</v>
          </cell>
          <cell r="AE188">
            <v>5.833333333333333</v>
          </cell>
          <cell r="AF188" t="str">
            <v>Level 2</v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/>
          </cell>
          <cell r="AN188" t="str">
            <v/>
          </cell>
          <cell r="AO188" t="str">
            <v/>
          </cell>
          <cell r="AP188" t="str">
            <v/>
          </cell>
          <cell r="AQ188" t="str">
            <v/>
          </cell>
          <cell r="AR188" t="str">
            <v/>
          </cell>
          <cell r="AS188" t="str">
            <v/>
          </cell>
          <cell r="AT188" t="str">
            <v/>
          </cell>
          <cell r="AU188" t="str">
            <v/>
          </cell>
          <cell r="AV188" t="str">
            <v/>
          </cell>
          <cell r="AW188" t="str">
            <v/>
          </cell>
          <cell r="AX188" t="str">
            <v/>
          </cell>
          <cell r="AY188" t="str">
            <v/>
          </cell>
          <cell r="AZ188" t="str">
            <v/>
          </cell>
          <cell r="BA188" t="str">
            <v/>
          </cell>
          <cell r="BB188" t="str">
            <v/>
          </cell>
          <cell r="BC188" t="str">
            <v/>
          </cell>
          <cell r="BD188" t="str">
            <v/>
          </cell>
          <cell r="BE188">
            <v>1</v>
          </cell>
          <cell r="BF188">
            <v>24</v>
          </cell>
          <cell r="BG188">
            <v>13</v>
          </cell>
          <cell r="BH188">
            <v>1</v>
          </cell>
          <cell r="BI188">
            <v>1</v>
          </cell>
          <cell r="BJ188" t="str">
            <v>Level 0</v>
          </cell>
          <cell r="BK188" t="str">
            <v/>
          </cell>
          <cell r="BL188" t="str">
            <v/>
          </cell>
          <cell r="BM188" t="str">
            <v/>
          </cell>
          <cell r="BN188" t="str">
            <v/>
          </cell>
          <cell r="BO188" t="str">
            <v/>
          </cell>
          <cell r="BP188" t="str">
            <v/>
          </cell>
          <cell r="BQ188" t="str">
            <v/>
          </cell>
          <cell r="BR188" t="str">
            <v/>
          </cell>
          <cell r="BS188" t="str">
            <v/>
          </cell>
          <cell r="BT188" t="str">
            <v/>
          </cell>
          <cell r="BU188" t="str">
            <v/>
          </cell>
          <cell r="BV188" t="str">
            <v/>
          </cell>
        </row>
        <row r="189">
          <cell r="A189" t="str">
            <v>A3172</v>
          </cell>
          <cell r="B189" t="str">
            <v>NURYANI NURYANI</v>
          </cell>
          <cell r="C189">
            <v>15</v>
          </cell>
          <cell r="D189">
            <v>343</v>
          </cell>
          <cell r="E189">
            <v>215</v>
          </cell>
          <cell r="F189">
            <v>55</v>
          </cell>
          <cell r="G189">
            <v>3.6666666666666665</v>
          </cell>
          <cell r="H189" t="str">
            <v>Level 2</v>
          </cell>
          <cell r="I189" t="str">
            <v>-</v>
          </cell>
          <cell r="J189">
            <v>0</v>
          </cell>
          <cell r="K189" t="str">
            <v>-</v>
          </cell>
          <cell r="L189">
            <v>3</v>
          </cell>
          <cell r="M189" t="str">
            <v/>
          </cell>
          <cell r="N189" t="str">
            <v>Level 0</v>
          </cell>
          <cell r="O189">
            <v>11</v>
          </cell>
          <cell r="P189">
            <v>210</v>
          </cell>
          <cell r="Q189">
            <v>125</v>
          </cell>
          <cell r="R189">
            <v>30</v>
          </cell>
          <cell r="S189">
            <v>2.7272727272727271</v>
          </cell>
          <cell r="T189" t="str">
            <v>Level 2</v>
          </cell>
          <cell r="U189">
            <v>19</v>
          </cell>
          <cell r="V189">
            <v>496</v>
          </cell>
          <cell r="W189">
            <v>349</v>
          </cell>
          <cell r="X189">
            <v>93</v>
          </cell>
          <cell r="Y189">
            <v>4.8947368421052628</v>
          </cell>
          <cell r="Z189" t="str">
            <v>Level 2</v>
          </cell>
          <cell r="AA189">
            <v>21</v>
          </cell>
          <cell r="AB189">
            <v>607</v>
          </cell>
          <cell r="AC189">
            <v>428</v>
          </cell>
          <cell r="AD189">
            <v>102</v>
          </cell>
          <cell r="AE189">
            <v>4.8571428571428568</v>
          </cell>
          <cell r="AF189" t="str">
            <v>Level 2</v>
          </cell>
          <cell r="AG189">
            <v>15</v>
          </cell>
          <cell r="AH189">
            <v>401</v>
          </cell>
          <cell r="AI189">
            <v>259</v>
          </cell>
          <cell r="AJ189">
            <v>65</v>
          </cell>
          <cell r="AK189">
            <v>4.333333333333333</v>
          </cell>
          <cell r="AL189" t="str">
            <v>Level 2</v>
          </cell>
          <cell r="AM189">
            <v>15</v>
          </cell>
          <cell r="AN189">
            <v>549</v>
          </cell>
          <cell r="AO189">
            <v>376</v>
          </cell>
          <cell r="AP189">
            <v>98</v>
          </cell>
          <cell r="AQ189">
            <v>6.5333333333333332</v>
          </cell>
          <cell r="AR189" t="str">
            <v>Level 3</v>
          </cell>
          <cell r="AS189">
            <v>15</v>
          </cell>
          <cell r="AT189">
            <v>467</v>
          </cell>
          <cell r="AU189">
            <v>263</v>
          </cell>
          <cell r="AV189">
            <v>99</v>
          </cell>
          <cell r="AW189">
            <v>6.6</v>
          </cell>
          <cell r="AX189" t="str">
            <v>Level 3</v>
          </cell>
          <cell r="AY189" t="str">
            <v/>
          </cell>
          <cell r="AZ189" t="str">
            <v/>
          </cell>
          <cell r="BA189" t="str">
            <v/>
          </cell>
          <cell r="BB189" t="str">
            <v/>
          </cell>
          <cell r="BC189" t="str">
            <v/>
          </cell>
          <cell r="BD189" t="str">
            <v/>
          </cell>
          <cell r="BE189">
            <v>1</v>
          </cell>
          <cell r="BF189">
            <v>19</v>
          </cell>
          <cell r="BG189">
            <v>11</v>
          </cell>
          <cell r="BH189">
            <v>1</v>
          </cell>
          <cell r="BI189">
            <v>1</v>
          </cell>
          <cell r="BJ189" t="str">
            <v>Level 0</v>
          </cell>
          <cell r="BK189">
            <v>22</v>
          </cell>
          <cell r="BL189">
            <v>614</v>
          </cell>
          <cell r="BM189">
            <v>354</v>
          </cell>
          <cell r="BN189">
            <v>94</v>
          </cell>
          <cell r="BO189">
            <v>4.2727272727272725</v>
          </cell>
          <cell r="BP189" t="str">
            <v>Level 2</v>
          </cell>
          <cell r="BQ189">
            <v>19</v>
          </cell>
          <cell r="BR189">
            <v>499</v>
          </cell>
          <cell r="BS189">
            <v>287</v>
          </cell>
          <cell r="BT189">
            <v>91</v>
          </cell>
          <cell r="BU189">
            <v>4.7894736842105265</v>
          </cell>
          <cell r="BV189" t="str">
            <v>Level 2</v>
          </cell>
        </row>
        <row r="190">
          <cell r="A190" t="str">
            <v>A3194</v>
          </cell>
          <cell r="B190" t="str">
            <v>LINTANG PUTRI MAHARANI</v>
          </cell>
          <cell r="C190">
            <v>22</v>
          </cell>
          <cell r="D190">
            <v>419</v>
          </cell>
          <cell r="E190">
            <v>267</v>
          </cell>
          <cell r="F190">
            <v>94</v>
          </cell>
          <cell r="G190">
            <v>4.2727272727272725</v>
          </cell>
          <cell r="H190" t="str">
            <v>Level 2</v>
          </cell>
          <cell r="I190">
            <v>22</v>
          </cell>
          <cell r="J190">
            <v>547</v>
          </cell>
          <cell r="K190">
            <v>342</v>
          </cell>
          <cell r="L190">
            <v>116</v>
          </cell>
          <cell r="M190">
            <v>5.2727272727272725</v>
          </cell>
          <cell r="N190" t="str">
            <v>Level 2</v>
          </cell>
          <cell r="O190">
            <v>20</v>
          </cell>
          <cell r="P190">
            <v>800</v>
          </cell>
          <cell r="Q190">
            <v>442</v>
          </cell>
          <cell r="R190">
            <v>120</v>
          </cell>
          <cell r="S190">
            <v>6</v>
          </cell>
          <cell r="T190" t="str">
            <v>Level 3</v>
          </cell>
          <cell r="U190">
            <v>22</v>
          </cell>
          <cell r="V190">
            <v>715</v>
          </cell>
          <cell r="W190">
            <v>450</v>
          </cell>
          <cell r="X190">
            <v>157</v>
          </cell>
          <cell r="Y190">
            <v>7.1363636363636367</v>
          </cell>
          <cell r="Z190" t="str">
            <v>Level 3</v>
          </cell>
          <cell r="AA190">
            <v>21</v>
          </cell>
          <cell r="AB190">
            <v>590</v>
          </cell>
          <cell r="AC190">
            <v>358</v>
          </cell>
          <cell r="AD190">
            <v>120</v>
          </cell>
          <cell r="AE190">
            <v>5.7142857142857144</v>
          </cell>
          <cell r="AF190" t="str">
            <v>Level 2</v>
          </cell>
          <cell r="AG190">
            <v>21</v>
          </cell>
          <cell r="AH190">
            <v>624</v>
          </cell>
          <cell r="AI190">
            <v>381</v>
          </cell>
          <cell r="AJ190">
            <v>131</v>
          </cell>
          <cell r="AK190">
            <v>6.2380952380952381</v>
          </cell>
          <cell r="AL190" t="str">
            <v>Level 3</v>
          </cell>
          <cell r="AM190">
            <v>16</v>
          </cell>
          <cell r="AN190">
            <v>517</v>
          </cell>
          <cell r="AO190">
            <v>304</v>
          </cell>
          <cell r="AP190">
            <v>63</v>
          </cell>
          <cell r="AQ190">
            <v>3.9375</v>
          </cell>
          <cell r="AR190" t="str">
            <v>Level 2</v>
          </cell>
          <cell r="AS190">
            <v>24</v>
          </cell>
          <cell r="AT190">
            <v>665</v>
          </cell>
          <cell r="AU190">
            <v>410</v>
          </cell>
          <cell r="AV190">
            <v>170</v>
          </cell>
          <cell r="AW190">
            <v>7.083333333333333</v>
          </cell>
          <cell r="AX190" t="str">
            <v>Level 3</v>
          </cell>
          <cell r="AY190">
            <v>18</v>
          </cell>
          <cell r="AZ190">
            <v>509</v>
          </cell>
          <cell r="BA190">
            <v>333</v>
          </cell>
          <cell r="BB190">
            <v>92</v>
          </cell>
          <cell r="BC190">
            <v>5.1111111111111107</v>
          </cell>
          <cell r="BD190" t="str">
            <v>Level 2</v>
          </cell>
          <cell r="BE190">
            <v>22</v>
          </cell>
          <cell r="BF190">
            <v>697</v>
          </cell>
          <cell r="BG190">
            <v>423</v>
          </cell>
          <cell r="BH190">
            <v>115</v>
          </cell>
          <cell r="BI190">
            <v>5.2272727272727275</v>
          </cell>
          <cell r="BJ190" t="str">
            <v>Level 2</v>
          </cell>
          <cell r="BK190">
            <v>19</v>
          </cell>
          <cell r="BL190">
            <v>536</v>
          </cell>
          <cell r="BM190">
            <v>339</v>
          </cell>
          <cell r="BN190">
            <v>102</v>
          </cell>
          <cell r="BO190">
            <v>5.3684210526315788</v>
          </cell>
          <cell r="BP190" t="str">
            <v>Level 2</v>
          </cell>
          <cell r="BQ190">
            <v>10</v>
          </cell>
          <cell r="BR190">
            <v>313</v>
          </cell>
          <cell r="BS190">
            <v>202</v>
          </cell>
          <cell r="BT190">
            <v>56</v>
          </cell>
          <cell r="BU190">
            <v>5.6</v>
          </cell>
          <cell r="BV190" t="str">
            <v>Level 2</v>
          </cell>
        </row>
        <row r="191">
          <cell r="A191" t="str">
            <v>A3218</v>
          </cell>
          <cell r="B191" t="str">
            <v>IRMA SEMBIRING</v>
          </cell>
          <cell r="C191">
            <v>17</v>
          </cell>
          <cell r="D191">
            <v>415</v>
          </cell>
          <cell r="E191">
            <v>266</v>
          </cell>
          <cell r="F191">
            <v>84</v>
          </cell>
          <cell r="G191">
            <v>4.9411764705882355</v>
          </cell>
          <cell r="H191" t="str">
            <v>Level 2</v>
          </cell>
          <cell r="I191">
            <v>26</v>
          </cell>
          <cell r="J191">
            <v>725</v>
          </cell>
          <cell r="K191">
            <v>474</v>
          </cell>
          <cell r="L191">
            <v>151</v>
          </cell>
          <cell r="M191">
            <v>5.8076923076923075</v>
          </cell>
          <cell r="N191" t="str">
            <v>Level 2</v>
          </cell>
          <cell r="O191">
            <v>15</v>
          </cell>
          <cell r="P191">
            <v>516</v>
          </cell>
          <cell r="Q191">
            <v>322</v>
          </cell>
          <cell r="R191">
            <v>71</v>
          </cell>
          <cell r="S191">
            <v>4.7333333333333334</v>
          </cell>
          <cell r="T191" t="str">
            <v>Level 2</v>
          </cell>
          <cell r="U191">
            <v>15</v>
          </cell>
          <cell r="V191">
            <v>347</v>
          </cell>
          <cell r="W191">
            <v>257</v>
          </cell>
          <cell r="X191">
            <v>60</v>
          </cell>
          <cell r="Y191">
            <v>4</v>
          </cell>
          <cell r="Z191" t="str">
            <v>Level 2</v>
          </cell>
          <cell r="AA191">
            <v>1</v>
          </cell>
          <cell r="AB191">
            <v>6</v>
          </cell>
          <cell r="AC191">
            <v>3</v>
          </cell>
          <cell r="AD191">
            <v>0</v>
          </cell>
          <cell r="AE191">
            <v>0</v>
          </cell>
          <cell r="AF191" t="str">
            <v>Level 0</v>
          </cell>
          <cell r="AG191">
            <v>15</v>
          </cell>
          <cell r="AH191">
            <v>473</v>
          </cell>
          <cell r="AI191">
            <v>329</v>
          </cell>
          <cell r="AJ191">
            <v>98</v>
          </cell>
          <cell r="AK191">
            <v>6.5333333333333332</v>
          </cell>
          <cell r="AL191" t="str">
            <v>Level 3</v>
          </cell>
          <cell r="AM191">
            <v>16</v>
          </cell>
          <cell r="AN191">
            <v>575</v>
          </cell>
          <cell r="AO191">
            <v>394</v>
          </cell>
          <cell r="AP191">
            <v>90</v>
          </cell>
          <cell r="AQ191">
            <v>5.625</v>
          </cell>
          <cell r="AR191" t="str">
            <v>Level 2</v>
          </cell>
          <cell r="AS191">
            <v>19</v>
          </cell>
          <cell r="AT191">
            <v>557</v>
          </cell>
          <cell r="AU191">
            <v>392</v>
          </cell>
          <cell r="AV191">
            <v>134</v>
          </cell>
          <cell r="AW191">
            <v>7.0526315789473681</v>
          </cell>
          <cell r="AX191" t="str">
            <v>Level 3</v>
          </cell>
          <cell r="AY191">
            <v>19</v>
          </cell>
          <cell r="AZ191">
            <v>653</v>
          </cell>
          <cell r="BA191">
            <v>431</v>
          </cell>
          <cell r="BB191">
            <v>132</v>
          </cell>
          <cell r="BC191">
            <v>6.9473684210526319</v>
          </cell>
          <cell r="BD191" t="str">
            <v>Level 3</v>
          </cell>
          <cell r="BE191">
            <v>15</v>
          </cell>
          <cell r="BF191">
            <v>466</v>
          </cell>
          <cell r="BG191">
            <v>341</v>
          </cell>
          <cell r="BH191">
            <v>101</v>
          </cell>
          <cell r="BI191">
            <v>6.7333333333333334</v>
          </cell>
          <cell r="BJ191" t="str">
            <v>Level 3</v>
          </cell>
          <cell r="BK191">
            <v>15</v>
          </cell>
          <cell r="BL191">
            <v>456</v>
          </cell>
          <cell r="BM191">
            <v>319</v>
          </cell>
          <cell r="BN191">
            <v>87</v>
          </cell>
          <cell r="BO191">
            <v>5.8</v>
          </cell>
          <cell r="BP191" t="str">
            <v>Level 2</v>
          </cell>
          <cell r="BQ191">
            <v>7</v>
          </cell>
          <cell r="BR191">
            <v>135</v>
          </cell>
          <cell r="BS191">
            <v>96</v>
          </cell>
          <cell r="BT191">
            <v>30</v>
          </cell>
          <cell r="BU191">
            <v>4.2857142857142856</v>
          </cell>
          <cell r="BV191" t="str">
            <v>Level 2</v>
          </cell>
        </row>
        <row r="192">
          <cell r="A192" t="str">
            <v>A3227</v>
          </cell>
          <cell r="B192" t="str">
            <v>AULIA TASYA AZZAHRA</v>
          </cell>
          <cell r="C192">
            <v>15</v>
          </cell>
          <cell r="D192">
            <v>191</v>
          </cell>
          <cell r="E192">
            <v>128</v>
          </cell>
          <cell r="F192">
            <v>32</v>
          </cell>
          <cell r="G192">
            <v>2.1333333333333333</v>
          </cell>
          <cell r="H192" t="str">
            <v>Level 2</v>
          </cell>
          <cell r="I192">
            <v>10</v>
          </cell>
          <cell r="J192">
            <v>164</v>
          </cell>
          <cell r="K192">
            <v>87</v>
          </cell>
          <cell r="L192">
            <v>30</v>
          </cell>
          <cell r="M192">
            <v>3</v>
          </cell>
          <cell r="N192" t="str">
            <v>Level 2</v>
          </cell>
          <cell r="O192">
            <v>18</v>
          </cell>
          <cell r="P192">
            <v>391</v>
          </cell>
          <cell r="Q192">
            <v>233</v>
          </cell>
          <cell r="R192">
            <v>68</v>
          </cell>
          <cell r="S192">
            <v>3.7777777777777777</v>
          </cell>
          <cell r="T192" t="str">
            <v>Level 2</v>
          </cell>
          <cell r="U192">
            <v>22</v>
          </cell>
          <cell r="V192">
            <v>502</v>
          </cell>
          <cell r="W192">
            <v>323</v>
          </cell>
          <cell r="X192">
            <v>106</v>
          </cell>
          <cell r="Y192">
            <v>4.8181818181818183</v>
          </cell>
          <cell r="Z192" t="str">
            <v>Level 2</v>
          </cell>
          <cell r="AA192">
            <v>21</v>
          </cell>
          <cell r="AB192">
            <v>488</v>
          </cell>
          <cell r="AC192">
            <v>315</v>
          </cell>
          <cell r="AD192">
            <v>96</v>
          </cell>
          <cell r="AE192">
            <v>4.5714285714285712</v>
          </cell>
          <cell r="AF192" t="str">
            <v>Level 2</v>
          </cell>
          <cell r="AG192">
            <v>20</v>
          </cell>
          <cell r="AH192">
            <v>467</v>
          </cell>
          <cell r="AI192">
            <v>299</v>
          </cell>
          <cell r="AJ192">
            <v>105</v>
          </cell>
          <cell r="AK192">
            <v>5.25</v>
          </cell>
          <cell r="AL192" t="str">
            <v>Level 2</v>
          </cell>
          <cell r="AM192">
            <v>13</v>
          </cell>
          <cell r="AN192">
            <v>247</v>
          </cell>
          <cell r="AO192">
            <v>155</v>
          </cell>
          <cell r="AP192">
            <v>52</v>
          </cell>
          <cell r="AQ192">
            <v>4</v>
          </cell>
          <cell r="AR192" t="str">
            <v>Level 2</v>
          </cell>
          <cell r="AS192">
            <v>21</v>
          </cell>
          <cell r="AT192">
            <v>456</v>
          </cell>
          <cell r="AU192">
            <v>316</v>
          </cell>
          <cell r="AV192">
            <v>101</v>
          </cell>
          <cell r="AW192">
            <v>4.8095238095238093</v>
          </cell>
          <cell r="AX192" t="str">
            <v>Level 2</v>
          </cell>
          <cell r="AY192">
            <v>18</v>
          </cell>
          <cell r="AZ192">
            <v>432</v>
          </cell>
          <cell r="BA192">
            <v>318</v>
          </cell>
          <cell r="BB192">
            <v>76</v>
          </cell>
          <cell r="BC192">
            <v>4.2222222222222223</v>
          </cell>
          <cell r="BD192" t="str">
            <v>Level 2</v>
          </cell>
          <cell r="BE192">
            <v>17</v>
          </cell>
          <cell r="BF192">
            <v>420</v>
          </cell>
          <cell r="BG192">
            <v>297</v>
          </cell>
          <cell r="BH192">
            <v>78</v>
          </cell>
          <cell r="BI192">
            <v>4.5882352941176467</v>
          </cell>
          <cell r="BJ192" t="str">
            <v>Level 2</v>
          </cell>
          <cell r="BK192">
            <v>17</v>
          </cell>
          <cell r="BL192">
            <v>349</v>
          </cell>
          <cell r="BM192">
            <v>268</v>
          </cell>
          <cell r="BN192">
            <v>70</v>
          </cell>
          <cell r="BO192">
            <v>4.117647058823529</v>
          </cell>
          <cell r="BP192" t="str">
            <v>Level 2</v>
          </cell>
          <cell r="BQ192">
            <v>17</v>
          </cell>
          <cell r="BR192">
            <v>371</v>
          </cell>
          <cell r="BS192">
            <v>268</v>
          </cell>
          <cell r="BT192">
            <v>77</v>
          </cell>
          <cell r="BU192">
            <v>4.5294117647058822</v>
          </cell>
          <cell r="BV192" t="str">
            <v>Level 2</v>
          </cell>
        </row>
        <row r="193">
          <cell r="A193" t="str">
            <v>A3229</v>
          </cell>
          <cell r="B193" t="str">
            <v>NAUFAL NUR FAJARI</v>
          </cell>
          <cell r="C193">
            <v>20</v>
          </cell>
          <cell r="D193">
            <v>421</v>
          </cell>
          <cell r="E193">
            <v>283</v>
          </cell>
          <cell r="F193">
            <v>77</v>
          </cell>
          <cell r="G193">
            <v>3.85</v>
          </cell>
          <cell r="H193" t="str">
            <v>Level 2</v>
          </cell>
          <cell r="I193">
            <v>26</v>
          </cell>
          <cell r="J193">
            <v>503</v>
          </cell>
          <cell r="K193">
            <v>340</v>
          </cell>
          <cell r="L193">
            <v>103</v>
          </cell>
          <cell r="M193">
            <v>3.9615384615384617</v>
          </cell>
          <cell r="N193" t="str">
            <v>Level 2</v>
          </cell>
          <cell r="O193">
            <v>18</v>
          </cell>
          <cell r="P193">
            <v>524</v>
          </cell>
          <cell r="Q193">
            <v>315</v>
          </cell>
          <cell r="R193">
            <v>75</v>
          </cell>
          <cell r="S193">
            <v>4.166666666666667</v>
          </cell>
          <cell r="T193" t="str">
            <v>Level 2</v>
          </cell>
          <cell r="U193">
            <v>20</v>
          </cell>
          <cell r="V193">
            <v>551</v>
          </cell>
          <cell r="W193">
            <v>349</v>
          </cell>
          <cell r="X193">
            <v>110</v>
          </cell>
          <cell r="Y193">
            <v>5.5</v>
          </cell>
          <cell r="Z193" t="str">
            <v>Level 2</v>
          </cell>
          <cell r="AA193">
            <v>19</v>
          </cell>
          <cell r="AB193">
            <v>484</v>
          </cell>
          <cell r="AC193">
            <v>289</v>
          </cell>
          <cell r="AD193">
            <v>78</v>
          </cell>
          <cell r="AE193">
            <v>4.1052631578947372</v>
          </cell>
          <cell r="AF193" t="str">
            <v>Level 2</v>
          </cell>
          <cell r="AG193">
            <v>21</v>
          </cell>
          <cell r="AH193">
            <v>553</v>
          </cell>
          <cell r="AI193">
            <v>329</v>
          </cell>
          <cell r="AJ193">
            <v>98</v>
          </cell>
          <cell r="AK193">
            <v>4.666666666666667</v>
          </cell>
          <cell r="AL193" t="str">
            <v>Level 2</v>
          </cell>
          <cell r="AM193">
            <v>15</v>
          </cell>
          <cell r="AN193">
            <v>338</v>
          </cell>
          <cell r="AO193">
            <v>207</v>
          </cell>
          <cell r="AP193">
            <v>48</v>
          </cell>
          <cell r="AQ193">
            <v>3.2</v>
          </cell>
          <cell r="AR193" t="str">
            <v>Level 2</v>
          </cell>
          <cell r="AS193">
            <v>18</v>
          </cell>
          <cell r="AT193">
            <v>438</v>
          </cell>
          <cell r="AU193">
            <v>295</v>
          </cell>
          <cell r="AV193">
            <v>94</v>
          </cell>
          <cell r="AW193">
            <v>5.2222222222222223</v>
          </cell>
          <cell r="AX193" t="str">
            <v>Level 2</v>
          </cell>
          <cell r="AY193">
            <v>15</v>
          </cell>
          <cell r="AZ193">
            <v>313</v>
          </cell>
          <cell r="BA193">
            <v>220</v>
          </cell>
          <cell r="BB193">
            <v>63</v>
          </cell>
          <cell r="BC193">
            <v>4.2</v>
          </cell>
          <cell r="BD193" t="str">
            <v>Level 2</v>
          </cell>
          <cell r="BE193">
            <v>22</v>
          </cell>
          <cell r="BF193">
            <v>504</v>
          </cell>
          <cell r="BG193">
            <v>333</v>
          </cell>
          <cell r="BH193">
            <v>104</v>
          </cell>
          <cell r="BI193">
            <v>4.7272727272727275</v>
          </cell>
          <cell r="BJ193" t="str">
            <v>Level 2</v>
          </cell>
          <cell r="BK193">
            <v>22</v>
          </cell>
          <cell r="BL193">
            <v>459</v>
          </cell>
          <cell r="BM193">
            <v>315</v>
          </cell>
          <cell r="BN193">
            <v>83</v>
          </cell>
          <cell r="BO193">
            <v>3.7727272727272729</v>
          </cell>
          <cell r="BP193" t="str">
            <v>Level 2</v>
          </cell>
          <cell r="BQ193">
            <v>16</v>
          </cell>
          <cell r="BR193">
            <v>389</v>
          </cell>
          <cell r="BS193">
            <v>250</v>
          </cell>
          <cell r="BT193">
            <v>76</v>
          </cell>
          <cell r="BU193">
            <v>4.75</v>
          </cell>
          <cell r="BV193" t="str">
            <v>Level 2</v>
          </cell>
        </row>
        <row r="194">
          <cell r="A194" t="str">
            <v>A3257</v>
          </cell>
          <cell r="B194" t="str">
            <v>FRISKA NURAFRIANI</v>
          </cell>
          <cell r="C194">
            <v>7</v>
          </cell>
          <cell r="D194">
            <v>95</v>
          </cell>
          <cell r="E194">
            <v>66</v>
          </cell>
          <cell r="F194">
            <v>18</v>
          </cell>
          <cell r="G194">
            <v>2.5714285714285716</v>
          </cell>
          <cell r="H194" t="str">
            <v>Level 2</v>
          </cell>
          <cell r="I194">
            <v>2</v>
          </cell>
          <cell r="J194">
            <v>11</v>
          </cell>
          <cell r="K194">
            <v>3</v>
          </cell>
          <cell r="L194">
            <v>2</v>
          </cell>
          <cell r="M194">
            <v>1</v>
          </cell>
          <cell r="N194" t="str">
            <v>Level 0</v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  <cell r="Z194" t="str">
            <v/>
          </cell>
          <cell r="AA194" t="str">
            <v/>
          </cell>
          <cell r="AB194" t="str">
            <v/>
          </cell>
          <cell r="AC194" t="str">
            <v/>
          </cell>
          <cell r="AD194" t="str">
            <v/>
          </cell>
          <cell r="AE194" t="str">
            <v/>
          </cell>
          <cell r="AF194" t="str">
            <v/>
          </cell>
          <cell r="AG194" t="str">
            <v/>
          </cell>
          <cell r="AH194" t="str">
            <v/>
          </cell>
          <cell r="AI194" t="str">
            <v/>
          </cell>
          <cell r="AJ194" t="str">
            <v/>
          </cell>
          <cell r="AK194" t="str">
            <v/>
          </cell>
          <cell r="AL194" t="str">
            <v/>
          </cell>
          <cell r="AM194" t="str">
            <v/>
          </cell>
          <cell r="AN194" t="str">
            <v/>
          </cell>
          <cell r="AO194" t="str">
            <v/>
          </cell>
          <cell r="AP194" t="str">
            <v/>
          </cell>
          <cell r="AQ194" t="str">
            <v/>
          </cell>
          <cell r="AR194" t="str">
            <v/>
          </cell>
          <cell r="AS194" t="str">
            <v/>
          </cell>
          <cell r="AT194" t="str">
            <v/>
          </cell>
          <cell r="AU194" t="str">
            <v/>
          </cell>
          <cell r="AV194" t="str">
            <v/>
          </cell>
          <cell r="AW194" t="str">
            <v/>
          </cell>
          <cell r="AX194" t="str">
            <v/>
          </cell>
          <cell r="AY194" t="str">
            <v/>
          </cell>
          <cell r="AZ194" t="str">
            <v/>
          </cell>
          <cell r="BA194" t="str">
            <v/>
          </cell>
          <cell r="BB194" t="str">
            <v/>
          </cell>
          <cell r="BC194" t="str">
            <v/>
          </cell>
          <cell r="BD194" t="str">
            <v/>
          </cell>
          <cell r="BE194" t="str">
            <v/>
          </cell>
          <cell r="BF194" t="str">
            <v/>
          </cell>
          <cell r="BG194" t="str">
            <v/>
          </cell>
          <cell r="BH194" t="str">
            <v/>
          </cell>
          <cell r="BI194" t="str">
            <v/>
          </cell>
          <cell r="BJ194" t="str">
            <v/>
          </cell>
          <cell r="BK194" t="str">
            <v/>
          </cell>
          <cell r="BL194" t="str">
            <v/>
          </cell>
          <cell r="BM194" t="str">
            <v/>
          </cell>
          <cell r="BN194" t="str">
            <v/>
          </cell>
          <cell r="BO194" t="str">
            <v/>
          </cell>
          <cell r="BP194" t="str">
            <v/>
          </cell>
          <cell r="BQ194" t="str">
            <v/>
          </cell>
          <cell r="BR194" t="str">
            <v/>
          </cell>
          <cell r="BS194" t="str">
            <v/>
          </cell>
          <cell r="BT194" t="str">
            <v/>
          </cell>
          <cell r="BU194" t="str">
            <v/>
          </cell>
          <cell r="BV194" t="str">
            <v/>
          </cell>
        </row>
        <row r="195">
          <cell r="A195" t="str">
            <v>A3258</v>
          </cell>
          <cell r="B195" t="str">
            <v>CLARA DEVI MAHARANI</v>
          </cell>
          <cell r="C195">
            <v>21</v>
          </cell>
          <cell r="D195">
            <v>391</v>
          </cell>
          <cell r="E195">
            <v>244</v>
          </cell>
          <cell r="F195">
            <v>70</v>
          </cell>
          <cell r="G195">
            <v>3.3333333333333335</v>
          </cell>
          <cell r="H195" t="str">
            <v>Level 2</v>
          </cell>
          <cell r="I195">
            <v>24</v>
          </cell>
          <cell r="J195">
            <v>487</v>
          </cell>
          <cell r="K195">
            <v>330</v>
          </cell>
          <cell r="L195">
            <v>101</v>
          </cell>
          <cell r="M195">
            <v>4.208333333333333</v>
          </cell>
          <cell r="N195" t="str">
            <v>Level 2</v>
          </cell>
          <cell r="O195">
            <v>20</v>
          </cell>
          <cell r="P195">
            <v>575</v>
          </cell>
          <cell r="Q195">
            <v>356</v>
          </cell>
          <cell r="R195">
            <v>79</v>
          </cell>
          <cell r="S195">
            <v>3.95</v>
          </cell>
          <cell r="T195" t="str">
            <v>Level 2</v>
          </cell>
          <cell r="U195">
            <v>22</v>
          </cell>
          <cell r="V195">
            <v>579</v>
          </cell>
          <cell r="W195">
            <v>394</v>
          </cell>
          <cell r="X195">
            <v>129</v>
          </cell>
          <cell r="Y195">
            <v>5.8636363636363633</v>
          </cell>
          <cell r="Z195" t="str">
            <v>Level 2</v>
          </cell>
          <cell r="AA195">
            <v>21</v>
          </cell>
          <cell r="AB195">
            <v>587</v>
          </cell>
          <cell r="AC195">
            <v>368</v>
          </cell>
          <cell r="AD195">
            <v>102</v>
          </cell>
          <cell r="AE195">
            <v>4.8571428571428568</v>
          </cell>
          <cell r="AF195" t="str">
            <v>Level 2</v>
          </cell>
          <cell r="AG195">
            <v>19</v>
          </cell>
          <cell r="AH195">
            <v>517</v>
          </cell>
          <cell r="AI195">
            <v>328</v>
          </cell>
          <cell r="AJ195">
            <v>116</v>
          </cell>
          <cell r="AK195">
            <v>6.1052631578947372</v>
          </cell>
          <cell r="AL195" t="str">
            <v>Level 3</v>
          </cell>
          <cell r="AM195">
            <v>15</v>
          </cell>
          <cell r="AN195">
            <v>495</v>
          </cell>
          <cell r="AO195">
            <v>299</v>
          </cell>
          <cell r="AP195">
            <v>87</v>
          </cell>
          <cell r="AQ195">
            <v>5.8</v>
          </cell>
          <cell r="AR195" t="str">
            <v>Level 2</v>
          </cell>
          <cell r="AS195">
            <v>23</v>
          </cell>
          <cell r="AT195">
            <v>604</v>
          </cell>
          <cell r="AU195">
            <v>381</v>
          </cell>
          <cell r="AV195">
            <v>127</v>
          </cell>
          <cell r="AW195">
            <v>5.5217391304347823</v>
          </cell>
          <cell r="AX195" t="str">
            <v>Level 2</v>
          </cell>
          <cell r="AY195">
            <v>17</v>
          </cell>
          <cell r="AZ195">
            <v>448</v>
          </cell>
          <cell r="BA195">
            <v>287</v>
          </cell>
          <cell r="BB195">
            <v>82</v>
          </cell>
          <cell r="BC195">
            <v>4.8235294117647056</v>
          </cell>
          <cell r="BD195" t="str">
            <v>Level 2</v>
          </cell>
          <cell r="BE195">
            <v>21</v>
          </cell>
          <cell r="BF195">
            <v>592</v>
          </cell>
          <cell r="BG195">
            <v>392</v>
          </cell>
          <cell r="BH195">
            <v>110</v>
          </cell>
          <cell r="BI195">
            <v>5.2380952380952381</v>
          </cell>
          <cell r="BJ195" t="str">
            <v>Level 2</v>
          </cell>
          <cell r="BK195">
            <v>22</v>
          </cell>
          <cell r="BL195">
            <v>464</v>
          </cell>
          <cell r="BM195">
            <v>329</v>
          </cell>
          <cell r="BN195">
            <v>86</v>
          </cell>
          <cell r="BO195">
            <v>3.9090909090909092</v>
          </cell>
          <cell r="BP195" t="str">
            <v>Level 2</v>
          </cell>
          <cell r="BQ195">
            <v>19</v>
          </cell>
          <cell r="BR195">
            <v>466</v>
          </cell>
          <cell r="BS195">
            <v>322</v>
          </cell>
          <cell r="BT195">
            <v>95</v>
          </cell>
          <cell r="BU195">
            <v>5</v>
          </cell>
          <cell r="BV195" t="str">
            <v>Level 2</v>
          </cell>
        </row>
        <row r="196">
          <cell r="A196" t="str">
            <v>A3259</v>
          </cell>
          <cell r="B196" t="str">
            <v>ALBERTUS CHRISTIAN ADE DARMAWAN</v>
          </cell>
          <cell r="C196">
            <v>19</v>
          </cell>
          <cell r="D196">
            <v>286</v>
          </cell>
          <cell r="E196">
            <v>206</v>
          </cell>
          <cell r="F196">
            <v>74</v>
          </cell>
          <cell r="G196">
            <v>3.8947368421052633</v>
          </cell>
          <cell r="H196" t="str">
            <v>Level 2</v>
          </cell>
          <cell r="I196">
            <v>23</v>
          </cell>
          <cell r="J196">
            <v>471</v>
          </cell>
          <cell r="K196">
            <v>281</v>
          </cell>
          <cell r="L196">
            <v>95</v>
          </cell>
          <cell r="M196">
            <v>4.1304347826086953</v>
          </cell>
          <cell r="N196" t="str">
            <v>Level 2</v>
          </cell>
          <cell r="O196">
            <v>20</v>
          </cell>
          <cell r="P196">
            <v>653</v>
          </cell>
          <cell r="Q196">
            <v>390</v>
          </cell>
          <cell r="R196">
            <v>122</v>
          </cell>
          <cell r="S196">
            <v>6.1</v>
          </cell>
          <cell r="T196" t="str">
            <v>Level 3</v>
          </cell>
          <cell r="U196">
            <v>22</v>
          </cell>
          <cell r="V196">
            <v>534</v>
          </cell>
          <cell r="W196">
            <v>345</v>
          </cell>
          <cell r="X196">
            <v>119</v>
          </cell>
          <cell r="Y196">
            <v>5.4090909090909092</v>
          </cell>
          <cell r="Z196" t="str">
            <v>Level 2</v>
          </cell>
          <cell r="AA196">
            <v>22</v>
          </cell>
          <cell r="AB196">
            <v>503</v>
          </cell>
          <cell r="AC196">
            <v>321</v>
          </cell>
          <cell r="AD196">
            <v>101</v>
          </cell>
          <cell r="AE196">
            <v>4.5909090909090908</v>
          </cell>
          <cell r="AF196" t="str">
            <v>Level 2</v>
          </cell>
          <cell r="AG196">
            <v>22</v>
          </cell>
          <cell r="AH196">
            <v>565</v>
          </cell>
          <cell r="AI196">
            <v>380</v>
          </cell>
          <cell r="AJ196">
            <v>138</v>
          </cell>
          <cell r="AK196">
            <v>6.2727272727272725</v>
          </cell>
          <cell r="AL196" t="str">
            <v>Level 3</v>
          </cell>
          <cell r="AM196">
            <v>16</v>
          </cell>
          <cell r="AN196">
            <v>494</v>
          </cell>
          <cell r="AO196">
            <v>338</v>
          </cell>
          <cell r="AP196">
            <v>103</v>
          </cell>
          <cell r="AQ196">
            <v>6.4375</v>
          </cell>
          <cell r="AR196" t="str">
            <v>Level 3</v>
          </cell>
          <cell r="AS196">
            <v>23</v>
          </cell>
          <cell r="AT196">
            <v>495</v>
          </cell>
          <cell r="AU196">
            <v>351</v>
          </cell>
          <cell r="AV196">
            <v>138</v>
          </cell>
          <cell r="AW196">
            <v>6</v>
          </cell>
          <cell r="AX196" t="str">
            <v>Level 3</v>
          </cell>
          <cell r="AY196">
            <v>18</v>
          </cell>
          <cell r="AZ196">
            <v>428</v>
          </cell>
          <cell r="BA196">
            <v>308</v>
          </cell>
          <cell r="BB196">
            <v>83</v>
          </cell>
          <cell r="BC196">
            <v>4.6111111111111107</v>
          </cell>
          <cell r="BD196" t="str">
            <v>Level 2</v>
          </cell>
          <cell r="BE196">
            <v>24</v>
          </cell>
          <cell r="BF196">
            <v>643</v>
          </cell>
          <cell r="BG196">
            <v>434</v>
          </cell>
          <cell r="BH196">
            <v>126</v>
          </cell>
          <cell r="BI196">
            <v>5.25</v>
          </cell>
          <cell r="BJ196" t="str">
            <v>Level 2</v>
          </cell>
          <cell r="BK196">
            <v>22</v>
          </cell>
          <cell r="BL196">
            <v>571</v>
          </cell>
          <cell r="BM196">
            <v>421</v>
          </cell>
          <cell r="BN196">
            <v>134</v>
          </cell>
          <cell r="BO196">
            <v>6.0909090909090908</v>
          </cell>
          <cell r="BP196" t="str">
            <v>Level 3</v>
          </cell>
          <cell r="BQ196">
            <v>20</v>
          </cell>
          <cell r="BR196">
            <v>590</v>
          </cell>
          <cell r="BS196">
            <v>411</v>
          </cell>
          <cell r="BT196">
            <v>134</v>
          </cell>
          <cell r="BU196">
            <v>6.7</v>
          </cell>
          <cell r="BV196" t="str">
            <v>Level 3</v>
          </cell>
        </row>
        <row r="197">
          <cell r="A197" t="str">
            <v>A3273</v>
          </cell>
          <cell r="B197" t="str">
            <v>BINTANG MUTIARAJATI</v>
          </cell>
          <cell r="C197">
            <v>16</v>
          </cell>
          <cell r="D197">
            <v>283</v>
          </cell>
          <cell r="E197">
            <v>170</v>
          </cell>
          <cell r="F197">
            <v>48</v>
          </cell>
          <cell r="G197">
            <v>3</v>
          </cell>
          <cell r="H197" t="str">
            <v>Level 2</v>
          </cell>
          <cell r="I197">
            <v>20</v>
          </cell>
          <cell r="J197">
            <v>316</v>
          </cell>
          <cell r="K197">
            <v>217</v>
          </cell>
          <cell r="L197">
            <v>65</v>
          </cell>
          <cell r="M197">
            <v>3.25</v>
          </cell>
          <cell r="N197" t="str">
            <v>Level 2</v>
          </cell>
          <cell r="O197">
            <v>16</v>
          </cell>
          <cell r="P197">
            <v>372</v>
          </cell>
          <cell r="Q197">
            <v>204</v>
          </cell>
          <cell r="R197">
            <v>58</v>
          </cell>
          <cell r="S197">
            <v>3.625</v>
          </cell>
          <cell r="T197" t="str">
            <v>Level 2</v>
          </cell>
          <cell r="U197">
            <v>19</v>
          </cell>
          <cell r="V197">
            <v>422</v>
          </cell>
          <cell r="W197">
            <v>293</v>
          </cell>
          <cell r="X197">
            <v>93</v>
          </cell>
          <cell r="Y197">
            <v>4.8947368421052628</v>
          </cell>
          <cell r="Z197" t="str">
            <v>Level 2</v>
          </cell>
          <cell r="AA197">
            <v>20</v>
          </cell>
          <cell r="AB197">
            <v>456</v>
          </cell>
          <cell r="AC197">
            <v>292</v>
          </cell>
          <cell r="AD197">
            <v>76</v>
          </cell>
          <cell r="AE197">
            <v>3.8</v>
          </cell>
          <cell r="AF197" t="str">
            <v>Level 2</v>
          </cell>
          <cell r="AG197">
            <v>16</v>
          </cell>
          <cell r="AH197">
            <v>391</v>
          </cell>
          <cell r="AI197">
            <v>272</v>
          </cell>
          <cell r="AJ197">
            <v>67</v>
          </cell>
          <cell r="AK197">
            <v>4.1875</v>
          </cell>
          <cell r="AL197" t="str">
            <v>Level 2</v>
          </cell>
          <cell r="AM197">
            <v>15</v>
          </cell>
          <cell r="AN197">
            <v>500</v>
          </cell>
          <cell r="AO197">
            <v>371</v>
          </cell>
          <cell r="AP197">
            <v>97</v>
          </cell>
          <cell r="AQ197">
            <v>6.4666666666666668</v>
          </cell>
          <cell r="AR197" t="str">
            <v>Level 3</v>
          </cell>
          <cell r="AS197">
            <v>19</v>
          </cell>
          <cell r="AT197">
            <v>444</v>
          </cell>
          <cell r="AU197">
            <v>318</v>
          </cell>
          <cell r="AV197">
            <v>117</v>
          </cell>
          <cell r="AW197">
            <v>6.1578947368421053</v>
          </cell>
          <cell r="AX197" t="str">
            <v>Level 3</v>
          </cell>
          <cell r="AY197">
            <v>16</v>
          </cell>
          <cell r="AZ197">
            <v>397</v>
          </cell>
          <cell r="BA197">
            <v>269</v>
          </cell>
          <cell r="BB197">
            <v>73</v>
          </cell>
          <cell r="BC197">
            <v>4.5625</v>
          </cell>
          <cell r="BD197" t="str">
            <v>Level 2</v>
          </cell>
          <cell r="BE197">
            <v>21</v>
          </cell>
          <cell r="BF197">
            <v>539</v>
          </cell>
          <cell r="BG197">
            <v>366</v>
          </cell>
          <cell r="BH197">
            <v>91</v>
          </cell>
          <cell r="BI197">
            <v>4.333333333333333</v>
          </cell>
          <cell r="BJ197" t="str">
            <v>Level 2</v>
          </cell>
          <cell r="BK197">
            <v>15</v>
          </cell>
          <cell r="BL197">
            <v>364</v>
          </cell>
          <cell r="BM197">
            <v>253</v>
          </cell>
          <cell r="BN197">
            <v>43</v>
          </cell>
          <cell r="BO197">
            <v>2.8666666666666667</v>
          </cell>
          <cell r="BP197" t="str">
            <v>Level 2</v>
          </cell>
          <cell r="BQ197">
            <v>17</v>
          </cell>
          <cell r="BR197">
            <v>381</v>
          </cell>
          <cell r="BS197">
            <v>257</v>
          </cell>
          <cell r="BT197">
            <v>74</v>
          </cell>
          <cell r="BU197">
            <v>4.3529411764705879</v>
          </cell>
          <cell r="BV197" t="str">
            <v>Level 2</v>
          </cell>
        </row>
        <row r="198">
          <cell r="A198" t="str">
            <v>A3276</v>
          </cell>
          <cell r="B198" t="str">
            <v>SITI LATHIFAH</v>
          </cell>
          <cell r="C198">
            <v>10</v>
          </cell>
          <cell r="D198">
            <v>173</v>
          </cell>
          <cell r="E198">
            <v>113</v>
          </cell>
          <cell r="F198">
            <v>25</v>
          </cell>
          <cell r="G198">
            <v>2.5</v>
          </cell>
          <cell r="H198" t="str">
            <v>Level 2</v>
          </cell>
          <cell r="I198">
            <v>1</v>
          </cell>
          <cell r="J198">
            <v>13</v>
          </cell>
          <cell r="K198">
            <v>9</v>
          </cell>
          <cell r="L198">
            <v>5</v>
          </cell>
          <cell r="M198">
            <v>5</v>
          </cell>
          <cell r="N198" t="str">
            <v>Level 2</v>
          </cell>
          <cell r="O198">
            <v>3</v>
          </cell>
          <cell r="P198">
            <v>74</v>
          </cell>
          <cell r="Q198">
            <v>51</v>
          </cell>
          <cell r="R198">
            <v>12</v>
          </cell>
          <cell r="S198">
            <v>4</v>
          </cell>
          <cell r="T198" t="str">
            <v>Level 2</v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  <cell r="Z198" t="str">
            <v/>
          </cell>
          <cell r="AA198" t="str">
            <v/>
          </cell>
          <cell r="AB198" t="str">
            <v/>
          </cell>
          <cell r="AC198" t="str">
            <v/>
          </cell>
          <cell r="AD198" t="str">
            <v/>
          </cell>
          <cell r="AE198" t="str">
            <v/>
          </cell>
          <cell r="AF198" t="str">
            <v/>
          </cell>
          <cell r="AG198" t="str">
            <v/>
          </cell>
          <cell r="AH198" t="str">
            <v/>
          </cell>
          <cell r="AI198" t="str">
            <v/>
          </cell>
          <cell r="AJ198" t="str">
            <v/>
          </cell>
          <cell r="AK198" t="str">
            <v/>
          </cell>
          <cell r="AL198" t="str">
            <v/>
          </cell>
          <cell r="AM198" t="str">
            <v/>
          </cell>
          <cell r="AN198" t="str">
            <v/>
          </cell>
          <cell r="AO198" t="str">
            <v/>
          </cell>
          <cell r="AP198" t="str">
            <v/>
          </cell>
          <cell r="AQ198" t="str">
            <v/>
          </cell>
          <cell r="AR198" t="str">
            <v/>
          </cell>
          <cell r="AS198" t="str">
            <v/>
          </cell>
          <cell r="AT198" t="str">
            <v/>
          </cell>
          <cell r="AU198" t="str">
            <v/>
          </cell>
          <cell r="AV198" t="str">
            <v/>
          </cell>
          <cell r="AW198" t="str">
            <v/>
          </cell>
          <cell r="AX198" t="str">
            <v/>
          </cell>
          <cell r="AY198" t="str">
            <v/>
          </cell>
          <cell r="AZ198" t="str">
            <v/>
          </cell>
          <cell r="BA198" t="str">
            <v/>
          </cell>
          <cell r="BB198" t="str">
            <v/>
          </cell>
          <cell r="BC198" t="str">
            <v/>
          </cell>
          <cell r="BD198" t="str">
            <v/>
          </cell>
          <cell r="BE198" t="str">
            <v/>
          </cell>
          <cell r="BF198" t="str">
            <v/>
          </cell>
          <cell r="BG198" t="str">
            <v/>
          </cell>
          <cell r="BH198" t="str">
            <v/>
          </cell>
          <cell r="BI198" t="str">
            <v/>
          </cell>
          <cell r="BJ198" t="str">
            <v/>
          </cell>
          <cell r="BK198" t="str">
            <v/>
          </cell>
          <cell r="BL198" t="str">
            <v/>
          </cell>
          <cell r="BM198" t="str">
            <v/>
          </cell>
          <cell r="BN198" t="str">
            <v/>
          </cell>
          <cell r="BO198" t="str">
            <v/>
          </cell>
          <cell r="BP198" t="str">
            <v/>
          </cell>
          <cell r="BQ198" t="str">
            <v/>
          </cell>
          <cell r="BR198" t="str">
            <v/>
          </cell>
          <cell r="BS198" t="str">
            <v/>
          </cell>
          <cell r="BT198" t="str">
            <v/>
          </cell>
          <cell r="BU198" t="str">
            <v/>
          </cell>
          <cell r="BV198" t="str">
            <v/>
          </cell>
        </row>
        <row r="199">
          <cell r="A199" t="str">
            <v>A3277</v>
          </cell>
          <cell r="B199" t="str">
            <v>WAHYUNI ZEFANNYA B SITANGGANG</v>
          </cell>
          <cell r="C199">
            <v>15</v>
          </cell>
          <cell r="D199">
            <v>383</v>
          </cell>
          <cell r="E199">
            <v>249</v>
          </cell>
          <cell r="F199">
            <v>60</v>
          </cell>
          <cell r="G199">
            <v>4</v>
          </cell>
          <cell r="H199" t="str">
            <v>Level 2</v>
          </cell>
          <cell r="I199">
            <v>9</v>
          </cell>
          <cell r="J199">
            <v>167</v>
          </cell>
          <cell r="K199">
            <v>104</v>
          </cell>
          <cell r="L199">
            <v>35</v>
          </cell>
          <cell r="M199">
            <v>3.8888888888888888</v>
          </cell>
          <cell r="N199" t="str">
            <v>Level 2</v>
          </cell>
          <cell r="O199">
            <v>4</v>
          </cell>
          <cell r="P199">
            <v>89</v>
          </cell>
          <cell r="Q199">
            <v>59</v>
          </cell>
          <cell r="R199">
            <v>20</v>
          </cell>
          <cell r="S199">
            <v>5</v>
          </cell>
          <cell r="T199" t="str">
            <v>Level 2</v>
          </cell>
          <cell r="U199">
            <v>3</v>
          </cell>
          <cell r="V199">
            <v>41</v>
          </cell>
          <cell r="W199">
            <v>29</v>
          </cell>
          <cell r="X199">
            <v>9</v>
          </cell>
          <cell r="Y199">
            <v>3</v>
          </cell>
          <cell r="Z199" t="str">
            <v>Level 2</v>
          </cell>
          <cell r="AA199" t="str">
            <v/>
          </cell>
          <cell r="AB199" t="str">
            <v/>
          </cell>
          <cell r="AC199" t="str">
            <v/>
          </cell>
          <cell r="AD199" t="str">
            <v/>
          </cell>
          <cell r="AE199" t="str">
            <v/>
          </cell>
          <cell r="AF199" t="str">
            <v/>
          </cell>
          <cell r="AG199" t="str">
            <v/>
          </cell>
          <cell r="AH199" t="str">
            <v/>
          </cell>
          <cell r="AI199" t="str">
            <v/>
          </cell>
          <cell r="AJ199" t="str">
            <v/>
          </cell>
          <cell r="AK199" t="str">
            <v/>
          </cell>
          <cell r="AL199" t="str">
            <v/>
          </cell>
          <cell r="AM199" t="str">
            <v/>
          </cell>
          <cell r="AN199" t="str">
            <v/>
          </cell>
          <cell r="AO199" t="str">
            <v/>
          </cell>
          <cell r="AP199" t="str">
            <v/>
          </cell>
          <cell r="AQ199" t="str">
            <v/>
          </cell>
          <cell r="AR199" t="str">
            <v/>
          </cell>
          <cell r="AS199" t="str">
            <v/>
          </cell>
          <cell r="AT199" t="str">
            <v/>
          </cell>
          <cell r="AU199" t="str">
            <v/>
          </cell>
          <cell r="AV199" t="str">
            <v/>
          </cell>
          <cell r="AW199" t="str">
            <v/>
          </cell>
          <cell r="AX199" t="str">
            <v/>
          </cell>
          <cell r="AY199" t="str">
            <v/>
          </cell>
          <cell r="AZ199" t="str">
            <v/>
          </cell>
          <cell r="BA199" t="str">
            <v/>
          </cell>
          <cell r="BB199" t="str">
            <v/>
          </cell>
          <cell r="BC199" t="str">
            <v/>
          </cell>
          <cell r="BD199" t="str">
            <v/>
          </cell>
          <cell r="BE199" t="str">
            <v/>
          </cell>
          <cell r="BF199" t="str">
            <v/>
          </cell>
          <cell r="BG199" t="str">
            <v/>
          </cell>
          <cell r="BH199" t="str">
            <v/>
          </cell>
          <cell r="BI199" t="str">
            <v/>
          </cell>
          <cell r="BJ199" t="str">
            <v/>
          </cell>
          <cell r="BK199" t="str">
            <v/>
          </cell>
          <cell r="BL199" t="str">
            <v/>
          </cell>
          <cell r="BM199" t="str">
            <v/>
          </cell>
          <cell r="BN199" t="str">
            <v/>
          </cell>
          <cell r="BO199" t="str">
            <v/>
          </cell>
          <cell r="BP199" t="str">
            <v/>
          </cell>
          <cell r="BQ199" t="str">
            <v/>
          </cell>
          <cell r="BR199" t="str">
            <v/>
          </cell>
          <cell r="BS199" t="str">
            <v/>
          </cell>
          <cell r="BT199" t="str">
            <v/>
          </cell>
          <cell r="BU199" t="str">
            <v/>
          </cell>
          <cell r="BV199" t="str">
            <v/>
          </cell>
        </row>
        <row r="200">
          <cell r="A200" t="str">
            <v>A3292</v>
          </cell>
          <cell r="B200" t="str">
            <v>HETTINORA SIMBOLON</v>
          </cell>
          <cell r="C200">
            <v>22</v>
          </cell>
          <cell r="D200">
            <v>540</v>
          </cell>
          <cell r="E200">
            <v>372</v>
          </cell>
          <cell r="F200">
            <v>88</v>
          </cell>
          <cell r="G200">
            <v>4</v>
          </cell>
          <cell r="H200" t="str">
            <v>Level 2</v>
          </cell>
          <cell r="I200">
            <v>23</v>
          </cell>
          <cell r="J200">
            <v>628</v>
          </cell>
          <cell r="K200">
            <v>406</v>
          </cell>
          <cell r="L200">
            <v>124</v>
          </cell>
          <cell r="M200">
            <v>5.3913043478260869</v>
          </cell>
          <cell r="N200" t="str">
            <v>Level 2</v>
          </cell>
          <cell r="O200">
            <v>20</v>
          </cell>
          <cell r="P200">
            <v>725</v>
          </cell>
          <cell r="Q200">
            <v>435</v>
          </cell>
          <cell r="R200">
            <v>103</v>
          </cell>
          <cell r="S200">
            <v>5.15</v>
          </cell>
          <cell r="T200" t="str">
            <v>Level 2</v>
          </cell>
          <cell r="U200">
            <v>22</v>
          </cell>
          <cell r="V200">
            <v>677</v>
          </cell>
          <cell r="W200">
            <v>426</v>
          </cell>
          <cell r="X200">
            <v>131</v>
          </cell>
          <cell r="Y200">
            <v>5.9545454545454541</v>
          </cell>
          <cell r="Z200" t="str">
            <v>Level 2</v>
          </cell>
          <cell r="AA200">
            <v>21</v>
          </cell>
          <cell r="AB200">
            <v>717</v>
          </cell>
          <cell r="AC200">
            <v>444</v>
          </cell>
          <cell r="AD200">
            <v>124</v>
          </cell>
          <cell r="AE200">
            <v>5.9047619047619051</v>
          </cell>
          <cell r="AF200" t="str">
            <v>Level 2</v>
          </cell>
          <cell r="AG200">
            <v>20</v>
          </cell>
          <cell r="AH200">
            <v>641</v>
          </cell>
          <cell r="AI200">
            <v>420</v>
          </cell>
          <cell r="AJ200">
            <v>102</v>
          </cell>
          <cell r="AK200">
            <v>5.0999999999999996</v>
          </cell>
          <cell r="AL200" t="str">
            <v>Level 2</v>
          </cell>
          <cell r="AM200">
            <v>16</v>
          </cell>
          <cell r="AN200">
            <v>496</v>
          </cell>
          <cell r="AO200">
            <v>356</v>
          </cell>
          <cell r="AP200">
            <v>95</v>
          </cell>
          <cell r="AQ200">
            <v>5.9375</v>
          </cell>
          <cell r="AR200" t="str">
            <v>Level 2</v>
          </cell>
          <cell r="AS200">
            <v>24</v>
          </cell>
          <cell r="AT200">
            <v>753</v>
          </cell>
          <cell r="AU200">
            <v>514</v>
          </cell>
          <cell r="AV200">
            <v>154</v>
          </cell>
          <cell r="AW200">
            <v>6.416666666666667</v>
          </cell>
          <cell r="AX200" t="str">
            <v>Level 3</v>
          </cell>
          <cell r="AY200">
            <v>18</v>
          </cell>
          <cell r="AZ200">
            <v>556</v>
          </cell>
          <cell r="BA200">
            <v>382</v>
          </cell>
          <cell r="BB200">
            <v>101</v>
          </cell>
          <cell r="BC200">
            <v>5.6111111111111107</v>
          </cell>
          <cell r="BD200" t="str">
            <v>Level 2</v>
          </cell>
          <cell r="BE200">
            <v>24</v>
          </cell>
          <cell r="BF200">
            <v>764</v>
          </cell>
          <cell r="BG200">
            <v>519</v>
          </cell>
          <cell r="BH200">
            <v>149</v>
          </cell>
          <cell r="BI200">
            <v>6.208333333333333</v>
          </cell>
          <cell r="BJ200" t="str">
            <v>Level 3</v>
          </cell>
          <cell r="BK200">
            <v>9</v>
          </cell>
          <cell r="BL200">
            <v>169</v>
          </cell>
          <cell r="BM200">
            <v>114</v>
          </cell>
          <cell r="BN200">
            <v>46</v>
          </cell>
          <cell r="BO200">
            <v>5.1111111111111107</v>
          </cell>
          <cell r="BP200" t="str">
            <v>Level 2</v>
          </cell>
          <cell r="BQ200" t="str">
            <v/>
          </cell>
          <cell r="BR200" t="str">
            <v/>
          </cell>
          <cell r="BS200" t="str">
            <v/>
          </cell>
          <cell r="BT200" t="str">
            <v/>
          </cell>
          <cell r="BU200" t="str">
            <v/>
          </cell>
          <cell r="BV200" t="str">
            <v/>
          </cell>
        </row>
        <row r="201">
          <cell r="A201" t="str">
            <v>A3293</v>
          </cell>
          <cell r="B201" t="str">
            <v>WACHID AJI PANGESTU</v>
          </cell>
          <cell r="C201">
            <v>1</v>
          </cell>
          <cell r="D201">
            <v>16</v>
          </cell>
          <cell r="E201">
            <v>11</v>
          </cell>
          <cell r="F201">
            <v>2</v>
          </cell>
          <cell r="G201">
            <v>2</v>
          </cell>
          <cell r="H201" t="str">
            <v>Level 2</v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  <cell r="Z201" t="str">
            <v/>
          </cell>
          <cell r="AA201" t="str">
            <v/>
          </cell>
          <cell r="AB201" t="str">
            <v/>
          </cell>
          <cell r="AC201" t="str">
            <v/>
          </cell>
          <cell r="AD201" t="str">
            <v/>
          </cell>
          <cell r="AE201" t="str">
            <v/>
          </cell>
          <cell r="AF201" t="str">
            <v/>
          </cell>
          <cell r="AG201" t="str">
            <v/>
          </cell>
          <cell r="AH201" t="str">
            <v/>
          </cell>
          <cell r="AI201" t="str">
            <v/>
          </cell>
          <cell r="AJ201" t="str">
            <v/>
          </cell>
          <cell r="AK201" t="str">
            <v/>
          </cell>
          <cell r="AL201" t="str">
            <v/>
          </cell>
          <cell r="AM201" t="str">
            <v/>
          </cell>
          <cell r="AN201" t="str">
            <v/>
          </cell>
          <cell r="AO201" t="str">
            <v/>
          </cell>
          <cell r="AP201" t="str">
            <v/>
          </cell>
          <cell r="AQ201" t="str">
            <v/>
          </cell>
          <cell r="AR201" t="str">
            <v/>
          </cell>
          <cell r="AS201" t="str">
            <v/>
          </cell>
          <cell r="AT201" t="str">
            <v/>
          </cell>
          <cell r="AU201" t="str">
            <v/>
          </cell>
          <cell r="AV201" t="str">
            <v/>
          </cell>
          <cell r="AW201" t="str">
            <v/>
          </cell>
          <cell r="AX201" t="str">
            <v/>
          </cell>
          <cell r="AY201" t="str">
            <v/>
          </cell>
          <cell r="AZ201" t="str">
            <v/>
          </cell>
          <cell r="BA201" t="str">
            <v/>
          </cell>
          <cell r="BB201" t="str">
            <v/>
          </cell>
          <cell r="BC201" t="str">
            <v/>
          </cell>
          <cell r="BD201" t="str">
            <v/>
          </cell>
          <cell r="BE201" t="str">
            <v/>
          </cell>
          <cell r="BF201" t="str">
            <v/>
          </cell>
          <cell r="BG201" t="str">
            <v/>
          </cell>
          <cell r="BH201" t="str">
            <v/>
          </cell>
          <cell r="BI201" t="str">
            <v/>
          </cell>
          <cell r="BJ201" t="str">
            <v/>
          </cell>
          <cell r="BK201" t="str">
            <v/>
          </cell>
          <cell r="BL201" t="str">
            <v/>
          </cell>
          <cell r="BM201" t="str">
            <v/>
          </cell>
          <cell r="BN201" t="str">
            <v/>
          </cell>
          <cell r="BO201" t="str">
            <v/>
          </cell>
          <cell r="BP201" t="str">
            <v/>
          </cell>
          <cell r="BQ201" t="str">
            <v/>
          </cell>
          <cell r="BR201" t="str">
            <v/>
          </cell>
          <cell r="BS201" t="str">
            <v/>
          </cell>
          <cell r="BT201" t="str">
            <v/>
          </cell>
          <cell r="BU201" t="str">
            <v/>
          </cell>
          <cell r="BV201" t="str">
            <v/>
          </cell>
        </row>
        <row r="202">
          <cell r="A202" t="str">
            <v>A3296</v>
          </cell>
          <cell r="B202" t="str">
            <v>OLIVIA ARUM WARDANI</v>
          </cell>
          <cell r="C202">
            <v>5</v>
          </cell>
          <cell r="D202">
            <v>78</v>
          </cell>
          <cell r="E202">
            <v>44</v>
          </cell>
          <cell r="F202">
            <v>14</v>
          </cell>
          <cell r="G202">
            <v>2.8</v>
          </cell>
          <cell r="H202" t="str">
            <v>Level 2</v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  <cell r="Z202" t="str">
            <v/>
          </cell>
          <cell r="AA202" t="str">
            <v/>
          </cell>
          <cell r="AB202" t="str">
            <v/>
          </cell>
          <cell r="AC202" t="str">
            <v/>
          </cell>
          <cell r="AD202" t="str">
            <v/>
          </cell>
          <cell r="AE202" t="str">
            <v/>
          </cell>
          <cell r="AF202" t="str">
            <v/>
          </cell>
          <cell r="AG202" t="str">
            <v/>
          </cell>
          <cell r="AH202" t="str">
            <v/>
          </cell>
          <cell r="AI202" t="str">
            <v/>
          </cell>
          <cell r="AJ202" t="str">
            <v/>
          </cell>
          <cell r="AK202" t="str">
            <v/>
          </cell>
          <cell r="AL202" t="str">
            <v/>
          </cell>
          <cell r="AM202" t="str">
            <v/>
          </cell>
          <cell r="AN202" t="str">
            <v/>
          </cell>
          <cell r="AO202" t="str">
            <v/>
          </cell>
          <cell r="AP202" t="str">
            <v/>
          </cell>
          <cell r="AQ202" t="str">
            <v/>
          </cell>
          <cell r="AR202" t="str">
            <v/>
          </cell>
          <cell r="AS202" t="str">
            <v/>
          </cell>
          <cell r="AT202" t="str">
            <v/>
          </cell>
          <cell r="AU202" t="str">
            <v/>
          </cell>
          <cell r="AV202" t="str">
            <v/>
          </cell>
          <cell r="AW202" t="str">
            <v/>
          </cell>
          <cell r="AX202" t="str">
            <v/>
          </cell>
          <cell r="AY202" t="str">
            <v/>
          </cell>
          <cell r="AZ202" t="str">
            <v/>
          </cell>
          <cell r="BA202" t="str">
            <v/>
          </cell>
          <cell r="BB202" t="str">
            <v/>
          </cell>
          <cell r="BC202" t="str">
            <v/>
          </cell>
          <cell r="BD202" t="str">
            <v/>
          </cell>
          <cell r="BE202" t="str">
            <v/>
          </cell>
          <cell r="BF202" t="str">
            <v/>
          </cell>
          <cell r="BG202" t="str">
            <v/>
          </cell>
          <cell r="BH202" t="str">
            <v/>
          </cell>
          <cell r="BI202" t="str">
            <v/>
          </cell>
          <cell r="BJ202" t="str">
            <v/>
          </cell>
          <cell r="BK202" t="str">
            <v/>
          </cell>
          <cell r="BL202" t="str">
            <v/>
          </cell>
          <cell r="BM202" t="str">
            <v/>
          </cell>
          <cell r="BN202" t="str">
            <v/>
          </cell>
          <cell r="BO202" t="str">
            <v/>
          </cell>
          <cell r="BP202" t="str">
            <v/>
          </cell>
          <cell r="BQ202" t="str">
            <v/>
          </cell>
          <cell r="BR202" t="str">
            <v/>
          </cell>
          <cell r="BS202" t="str">
            <v/>
          </cell>
          <cell r="BT202" t="str">
            <v/>
          </cell>
          <cell r="BU202" t="str">
            <v/>
          </cell>
          <cell r="BV202" t="str">
            <v/>
          </cell>
        </row>
        <row r="203">
          <cell r="A203" t="str">
            <v>A3301</v>
          </cell>
          <cell r="B203" t="str">
            <v>MARIA SHINTA</v>
          </cell>
          <cell r="C203">
            <v>8</v>
          </cell>
          <cell r="D203">
            <v>108</v>
          </cell>
          <cell r="E203">
            <v>59</v>
          </cell>
          <cell r="F203">
            <v>7</v>
          </cell>
          <cell r="G203">
            <v>0.875</v>
          </cell>
          <cell r="H203" t="str">
            <v>Level 0</v>
          </cell>
          <cell r="I203">
            <v>7</v>
          </cell>
          <cell r="J203">
            <v>64</v>
          </cell>
          <cell r="K203">
            <v>34</v>
          </cell>
          <cell r="L203">
            <v>7</v>
          </cell>
          <cell r="M203">
            <v>1</v>
          </cell>
          <cell r="N203" t="str">
            <v>Level 0</v>
          </cell>
          <cell r="O203">
            <v>15</v>
          </cell>
          <cell r="P203">
            <v>314</v>
          </cell>
          <cell r="Q203">
            <v>151</v>
          </cell>
          <cell r="R203">
            <v>23</v>
          </cell>
          <cell r="S203">
            <v>1.5333333333333334</v>
          </cell>
          <cell r="T203" t="str">
            <v>Level 1</v>
          </cell>
          <cell r="U203">
            <v>15</v>
          </cell>
          <cell r="V203">
            <v>314</v>
          </cell>
          <cell r="W203">
            <v>179</v>
          </cell>
          <cell r="X203">
            <v>38</v>
          </cell>
          <cell r="Y203">
            <v>2.5333333333333332</v>
          </cell>
          <cell r="Z203" t="str">
            <v>Level 2</v>
          </cell>
          <cell r="AA203">
            <v>21</v>
          </cell>
          <cell r="AB203">
            <v>438</v>
          </cell>
          <cell r="AC203">
            <v>270</v>
          </cell>
          <cell r="AD203">
            <v>58</v>
          </cell>
          <cell r="AE203">
            <v>2.7619047619047619</v>
          </cell>
          <cell r="AF203" t="str">
            <v>Level 2</v>
          </cell>
          <cell r="AG203">
            <v>5</v>
          </cell>
          <cell r="AH203">
            <v>109</v>
          </cell>
          <cell r="AI203">
            <v>73</v>
          </cell>
          <cell r="AJ203">
            <v>18</v>
          </cell>
          <cell r="AK203">
            <v>3.6</v>
          </cell>
          <cell r="AL203" t="str">
            <v>Level 2</v>
          </cell>
          <cell r="AM203">
            <v>15</v>
          </cell>
          <cell r="AN203">
            <v>369</v>
          </cell>
          <cell r="AO203">
            <v>199</v>
          </cell>
          <cell r="AP203">
            <v>64</v>
          </cell>
          <cell r="AQ203">
            <v>4.2666666666666666</v>
          </cell>
          <cell r="AR203" t="str">
            <v>Level 2</v>
          </cell>
          <cell r="AS203">
            <v>16</v>
          </cell>
          <cell r="AT203">
            <v>404</v>
          </cell>
          <cell r="AU203">
            <v>234</v>
          </cell>
          <cell r="AV203">
            <v>75</v>
          </cell>
          <cell r="AW203">
            <v>4.6875</v>
          </cell>
          <cell r="AX203" t="str">
            <v>Level 2</v>
          </cell>
          <cell r="AY203">
            <v>17</v>
          </cell>
          <cell r="AZ203">
            <v>573</v>
          </cell>
          <cell r="BA203">
            <v>324</v>
          </cell>
          <cell r="BB203">
            <v>74</v>
          </cell>
          <cell r="BC203">
            <v>4.3529411764705879</v>
          </cell>
          <cell r="BD203" t="str">
            <v>Level 2</v>
          </cell>
          <cell r="BE203">
            <v>24</v>
          </cell>
          <cell r="BF203">
            <v>760</v>
          </cell>
          <cell r="BG203">
            <v>434</v>
          </cell>
          <cell r="BH203">
            <v>108</v>
          </cell>
          <cell r="BI203">
            <v>4.5</v>
          </cell>
          <cell r="BJ203" t="str">
            <v>Level 2</v>
          </cell>
          <cell r="BK203">
            <v>16</v>
          </cell>
          <cell r="BL203">
            <v>579</v>
          </cell>
          <cell r="BM203">
            <v>325</v>
          </cell>
          <cell r="BN203">
            <v>83</v>
          </cell>
          <cell r="BO203">
            <v>5.1875</v>
          </cell>
          <cell r="BP203" t="str">
            <v>Level 2</v>
          </cell>
          <cell r="BQ203">
            <v>16</v>
          </cell>
          <cell r="BR203">
            <v>507</v>
          </cell>
          <cell r="BS203">
            <v>308</v>
          </cell>
          <cell r="BT203">
            <v>95</v>
          </cell>
          <cell r="BU203">
            <v>5.9375</v>
          </cell>
          <cell r="BV203" t="str">
            <v>Level 2</v>
          </cell>
        </row>
        <row r="204">
          <cell r="A204" t="str">
            <v>A3321</v>
          </cell>
          <cell r="B204" t="str">
            <v>DESTI RAHMAWATI</v>
          </cell>
          <cell r="C204">
            <v>15</v>
          </cell>
          <cell r="D204">
            <v>329</v>
          </cell>
          <cell r="E204">
            <v>217</v>
          </cell>
          <cell r="F204">
            <v>64</v>
          </cell>
          <cell r="G204">
            <v>4.2666666666666666</v>
          </cell>
          <cell r="H204" t="str">
            <v>Level 2</v>
          </cell>
          <cell r="I204">
            <v>18</v>
          </cell>
          <cell r="J204">
            <v>384</v>
          </cell>
          <cell r="K204">
            <v>251</v>
          </cell>
          <cell r="L204">
            <v>59</v>
          </cell>
          <cell r="M204">
            <v>3.2777777777777777</v>
          </cell>
          <cell r="N204" t="str">
            <v>Level 2</v>
          </cell>
          <cell r="O204">
            <v>18</v>
          </cell>
          <cell r="P204">
            <v>547</v>
          </cell>
          <cell r="Q204">
            <v>366</v>
          </cell>
          <cell r="R204">
            <v>86</v>
          </cell>
          <cell r="S204">
            <v>4.7777777777777777</v>
          </cell>
          <cell r="T204" t="str">
            <v>Level 2</v>
          </cell>
          <cell r="U204">
            <v>19</v>
          </cell>
          <cell r="V204">
            <v>538</v>
          </cell>
          <cell r="W204">
            <v>373</v>
          </cell>
          <cell r="X204">
            <v>110</v>
          </cell>
          <cell r="Y204">
            <v>5.7894736842105265</v>
          </cell>
          <cell r="Z204" t="str">
            <v>Level 2</v>
          </cell>
          <cell r="AA204">
            <v>21</v>
          </cell>
          <cell r="AB204">
            <v>591</v>
          </cell>
          <cell r="AC204">
            <v>393</v>
          </cell>
          <cell r="AD204">
            <v>104</v>
          </cell>
          <cell r="AE204">
            <v>4.9523809523809526</v>
          </cell>
          <cell r="AF204" t="str">
            <v>Level 2</v>
          </cell>
          <cell r="AG204">
            <v>21</v>
          </cell>
          <cell r="AH204">
            <v>629</v>
          </cell>
          <cell r="AI204">
            <v>437</v>
          </cell>
          <cell r="AJ204">
            <v>128</v>
          </cell>
          <cell r="AK204">
            <v>6.0952380952380949</v>
          </cell>
          <cell r="AL204" t="str">
            <v>Level 3</v>
          </cell>
          <cell r="AM204">
            <v>15</v>
          </cell>
          <cell r="AN204">
            <v>526</v>
          </cell>
          <cell r="AO204">
            <v>349</v>
          </cell>
          <cell r="AP204">
            <v>88</v>
          </cell>
          <cell r="AQ204">
            <v>5.8666666666666663</v>
          </cell>
          <cell r="AR204" t="str">
            <v>Level 2</v>
          </cell>
          <cell r="AS204">
            <v>22</v>
          </cell>
          <cell r="AT204">
            <v>548</v>
          </cell>
          <cell r="AU204">
            <v>385</v>
          </cell>
          <cell r="AV204">
            <v>110</v>
          </cell>
          <cell r="AW204">
            <v>5</v>
          </cell>
          <cell r="AX204" t="str">
            <v>Level 2</v>
          </cell>
          <cell r="AY204">
            <v>16</v>
          </cell>
          <cell r="AZ204">
            <v>561</v>
          </cell>
          <cell r="BA204">
            <v>394</v>
          </cell>
          <cell r="BB204">
            <v>84</v>
          </cell>
          <cell r="BC204">
            <v>5.25</v>
          </cell>
          <cell r="BD204" t="str">
            <v>Level 2</v>
          </cell>
          <cell r="BE204">
            <v>23</v>
          </cell>
          <cell r="BF204">
            <v>773</v>
          </cell>
          <cell r="BG204">
            <v>532</v>
          </cell>
          <cell r="BH204">
            <v>142</v>
          </cell>
          <cell r="BI204">
            <v>6.1739130434782608</v>
          </cell>
          <cell r="BJ204" t="str">
            <v>Level 3</v>
          </cell>
          <cell r="BK204">
            <v>22</v>
          </cell>
          <cell r="BL204">
            <v>832</v>
          </cell>
          <cell r="BM204">
            <v>544</v>
          </cell>
          <cell r="BN204">
            <v>140</v>
          </cell>
          <cell r="BO204">
            <v>6.3636363636363633</v>
          </cell>
          <cell r="BP204" t="str">
            <v>Level 3</v>
          </cell>
          <cell r="BQ204">
            <v>20</v>
          </cell>
          <cell r="BR204">
            <v>640</v>
          </cell>
          <cell r="BS204">
            <v>444</v>
          </cell>
          <cell r="BT204">
            <v>128</v>
          </cell>
          <cell r="BU204">
            <v>6.4</v>
          </cell>
          <cell r="BV204" t="str">
            <v>Level 3</v>
          </cell>
        </row>
        <row r="205">
          <cell r="A205" t="str">
            <v>A3353</v>
          </cell>
          <cell r="B205" t="str">
            <v>Garuda Pamungkas</v>
          </cell>
          <cell r="C205">
            <v>0</v>
          </cell>
          <cell r="D205">
            <v>0</v>
          </cell>
          <cell r="E205">
            <v>0</v>
          </cell>
          <cell r="F205">
            <v>3</v>
          </cell>
          <cell r="G205" t="str">
            <v/>
          </cell>
          <cell r="H205" t="str">
            <v>Level 0</v>
          </cell>
          <cell r="I205">
            <v>2</v>
          </cell>
          <cell r="J205">
            <v>27</v>
          </cell>
          <cell r="K205">
            <v>19</v>
          </cell>
          <cell r="L205">
            <v>4</v>
          </cell>
          <cell r="M205">
            <v>2</v>
          </cell>
          <cell r="N205" t="str">
            <v>Level 2</v>
          </cell>
          <cell r="O205">
            <v>6</v>
          </cell>
          <cell r="P205">
            <v>119</v>
          </cell>
          <cell r="Q205">
            <v>80</v>
          </cell>
          <cell r="R205">
            <v>12</v>
          </cell>
          <cell r="S205">
            <v>2</v>
          </cell>
          <cell r="T205" t="str">
            <v>Level 2</v>
          </cell>
          <cell r="U205">
            <v>5</v>
          </cell>
          <cell r="V205">
            <v>47</v>
          </cell>
          <cell r="W205">
            <v>26</v>
          </cell>
          <cell r="X205">
            <v>7</v>
          </cell>
          <cell r="Y205">
            <v>1.4</v>
          </cell>
          <cell r="Z205" t="str">
            <v>Level 0</v>
          </cell>
          <cell r="AA205">
            <v>16</v>
          </cell>
          <cell r="AB205">
            <v>393</v>
          </cell>
          <cell r="AC205">
            <v>265</v>
          </cell>
          <cell r="AD205">
            <v>59</v>
          </cell>
          <cell r="AE205">
            <v>3.6875</v>
          </cell>
          <cell r="AF205" t="str">
            <v>Level 2</v>
          </cell>
          <cell r="AG205">
            <v>17</v>
          </cell>
          <cell r="AH205">
            <v>369</v>
          </cell>
          <cell r="AI205">
            <v>271</v>
          </cell>
          <cell r="AJ205">
            <v>63</v>
          </cell>
          <cell r="AK205">
            <v>3.7058823529411766</v>
          </cell>
          <cell r="AL205" t="str">
            <v>Level 2</v>
          </cell>
          <cell r="AM205">
            <v>16</v>
          </cell>
          <cell r="AN205">
            <v>512</v>
          </cell>
          <cell r="AO205">
            <v>389</v>
          </cell>
          <cell r="AP205">
            <v>99</v>
          </cell>
          <cell r="AQ205">
            <v>6.1875</v>
          </cell>
          <cell r="AR205" t="str">
            <v>Level 3</v>
          </cell>
          <cell r="AS205">
            <v>22</v>
          </cell>
          <cell r="AT205">
            <v>550</v>
          </cell>
          <cell r="AU205">
            <v>399</v>
          </cell>
          <cell r="AV205">
            <v>122</v>
          </cell>
          <cell r="AW205">
            <v>5.5454545454545459</v>
          </cell>
          <cell r="AX205" t="str">
            <v>Level 2</v>
          </cell>
          <cell r="AY205">
            <v>7</v>
          </cell>
          <cell r="AZ205">
            <v>191</v>
          </cell>
          <cell r="BA205">
            <v>147</v>
          </cell>
          <cell r="BB205">
            <v>24</v>
          </cell>
          <cell r="BC205">
            <v>3.4285714285714284</v>
          </cell>
          <cell r="BD205" t="str">
            <v>Level 2</v>
          </cell>
          <cell r="BE205">
            <v>8</v>
          </cell>
          <cell r="BF205">
            <v>147</v>
          </cell>
          <cell r="BG205">
            <v>111</v>
          </cell>
          <cell r="BH205">
            <v>22</v>
          </cell>
          <cell r="BI205">
            <v>2.75</v>
          </cell>
          <cell r="BJ205" t="str">
            <v>Level 2</v>
          </cell>
          <cell r="BK205">
            <v>15</v>
          </cell>
          <cell r="BL205">
            <v>283</v>
          </cell>
          <cell r="BM205">
            <v>188</v>
          </cell>
          <cell r="BN205">
            <v>53</v>
          </cell>
          <cell r="BO205">
            <v>3.5333333333333332</v>
          </cell>
          <cell r="BP205" t="str">
            <v>Level 2</v>
          </cell>
          <cell r="BQ205">
            <v>2</v>
          </cell>
          <cell r="BR205">
            <v>46</v>
          </cell>
          <cell r="BS205">
            <v>30</v>
          </cell>
          <cell r="BT205">
            <v>4</v>
          </cell>
          <cell r="BU205">
            <v>2</v>
          </cell>
          <cell r="BV205" t="str">
            <v>Level 2</v>
          </cell>
        </row>
        <row r="206">
          <cell r="A206" t="str">
            <v>A3358</v>
          </cell>
          <cell r="B206" t="str">
            <v>NOVIA PUTRIANA KUSUMAWATI</v>
          </cell>
          <cell r="C206">
            <v>6</v>
          </cell>
          <cell r="D206">
            <v>51</v>
          </cell>
          <cell r="E206">
            <v>37</v>
          </cell>
          <cell r="F206">
            <v>7</v>
          </cell>
          <cell r="G206">
            <v>1.1666666666666667</v>
          </cell>
          <cell r="H206" t="str">
            <v>Level 0</v>
          </cell>
          <cell r="I206">
            <v>18</v>
          </cell>
          <cell r="J206">
            <v>461</v>
          </cell>
          <cell r="K206">
            <v>311</v>
          </cell>
          <cell r="L206">
            <v>85</v>
          </cell>
          <cell r="M206">
            <v>4.7222222222222223</v>
          </cell>
          <cell r="N206" t="str">
            <v>Level 2</v>
          </cell>
          <cell r="O206">
            <v>9</v>
          </cell>
          <cell r="P206">
            <v>210</v>
          </cell>
          <cell r="Q206">
            <v>141</v>
          </cell>
          <cell r="R206">
            <v>33</v>
          </cell>
          <cell r="S206">
            <v>3.6666666666666665</v>
          </cell>
          <cell r="T206" t="str">
            <v>Level 2</v>
          </cell>
          <cell r="U206">
            <v>16</v>
          </cell>
          <cell r="V206">
            <v>409</v>
          </cell>
          <cell r="W206">
            <v>305</v>
          </cell>
          <cell r="X206">
            <v>90</v>
          </cell>
          <cell r="Y206">
            <v>5.625</v>
          </cell>
          <cell r="Z206" t="str">
            <v>Level 2</v>
          </cell>
          <cell r="AA206">
            <v>7</v>
          </cell>
          <cell r="AB206">
            <v>157</v>
          </cell>
          <cell r="AC206">
            <v>119</v>
          </cell>
          <cell r="AD206">
            <v>29</v>
          </cell>
          <cell r="AE206">
            <v>4.1428571428571432</v>
          </cell>
          <cell r="AF206" t="str">
            <v>Level 2</v>
          </cell>
          <cell r="AG206">
            <v>15</v>
          </cell>
          <cell r="AH206">
            <v>466</v>
          </cell>
          <cell r="AI206">
            <v>313</v>
          </cell>
          <cell r="AJ206">
            <v>109</v>
          </cell>
          <cell r="AK206">
            <v>7.2666666666666666</v>
          </cell>
          <cell r="AL206" t="str">
            <v>Level 3</v>
          </cell>
          <cell r="AM206">
            <v>4</v>
          </cell>
          <cell r="AN206">
            <v>100</v>
          </cell>
          <cell r="AO206">
            <v>70</v>
          </cell>
          <cell r="AP206">
            <v>30</v>
          </cell>
          <cell r="AQ206">
            <v>7.5</v>
          </cell>
          <cell r="AR206" t="str">
            <v>Level 3</v>
          </cell>
          <cell r="AS206">
            <v>8</v>
          </cell>
          <cell r="AT206">
            <v>203</v>
          </cell>
          <cell r="AU206">
            <v>144</v>
          </cell>
          <cell r="AV206">
            <v>53</v>
          </cell>
          <cell r="AW206">
            <v>6.625</v>
          </cell>
          <cell r="AX206" t="str">
            <v>Level 3</v>
          </cell>
          <cell r="AY206">
            <v>8</v>
          </cell>
          <cell r="AZ206">
            <v>212</v>
          </cell>
          <cell r="BA206">
            <v>139</v>
          </cell>
          <cell r="BB206">
            <v>40</v>
          </cell>
          <cell r="BC206">
            <v>5</v>
          </cell>
          <cell r="BD206" t="str">
            <v>Level 2</v>
          </cell>
          <cell r="BE206">
            <v>15</v>
          </cell>
          <cell r="BF206">
            <v>481</v>
          </cell>
          <cell r="BG206">
            <v>318</v>
          </cell>
          <cell r="BH206">
            <v>93</v>
          </cell>
          <cell r="BI206">
            <v>6.2</v>
          </cell>
          <cell r="BJ206" t="str">
            <v>Level 3</v>
          </cell>
          <cell r="BK206" t="str">
            <v/>
          </cell>
          <cell r="BL206" t="str">
            <v/>
          </cell>
          <cell r="BM206" t="str">
            <v/>
          </cell>
          <cell r="BN206" t="str">
            <v/>
          </cell>
          <cell r="BO206" t="str">
            <v/>
          </cell>
          <cell r="BP206" t="str">
            <v/>
          </cell>
          <cell r="BQ206">
            <v>15</v>
          </cell>
          <cell r="BR206">
            <v>354</v>
          </cell>
          <cell r="BS206">
            <v>241</v>
          </cell>
          <cell r="BT206">
            <v>77</v>
          </cell>
          <cell r="BU206">
            <v>5.1333333333333337</v>
          </cell>
          <cell r="BV206" t="str">
            <v>Level 2</v>
          </cell>
        </row>
        <row r="207">
          <cell r="A207" t="str">
            <v>A3403</v>
          </cell>
          <cell r="B207" t="str">
            <v>PINKAN NDARU DEWANTARI</v>
          </cell>
          <cell r="C207">
            <v>3</v>
          </cell>
          <cell r="D207">
            <v>43</v>
          </cell>
          <cell r="E207">
            <v>31</v>
          </cell>
          <cell r="F207">
            <v>9</v>
          </cell>
          <cell r="G207">
            <v>3</v>
          </cell>
          <cell r="H207" t="str">
            <v>Level 2</v>
          </cell>
          <cell r="I207">
            <v>21</v>
          </cell>
          <cell r="J207">
            <v>378</v>
          </cell>
          <cell r="K207">
            <v>227</v>
          </cell>
          <cell r="L207">
            <v>68</v>
          </cell>
          <cell r="M207">
            <v>3.2380952380952381</v>
          </cell>
          <cell r="N207" t="str">
            <v>Level 2</v>
          </cell>
          <cell r="O207">
            <v>15</v>
          </cell>
          <cell r="P207">
            <v>382</v>
          </cell>
          <cell r="Q207">
            <v>238</v>
          </cell>
          <cell r="R207">
            <v>56</v>
          </cell>
          <cell r="S207">
            <v>3.7333333333333334</v>
          </cell>
          <cell r="T207" t="str">
            <v>Level 2</v>
          </cell>
          <cell r="U207">
            <v>17</v>
          </cell>
          <cell r="V207">
            <v>420</v>
          </cell>
          <cell r="W207">
            <v>267</v>
          </cell>
          <cell r="X207">
            <v>89</v>
          </cell>
          <cell r="Y207">
            <v>5.2352941176470589</v>
          </cell>
          <cell r="Z207" t="str">
            <v>Level 2</v>
          </cell>
          <cell r="AA207">
            <v>16</v>
          </cell>
          <cell r="AB207">
            <v>347</v>
          </cell>
          <cell r="AC207">
            <v>222</v>
          </cell>
          <cell r="AD207">
            <v>53</v>
          </cell>
          <cell r="AE207">
            <v>3.3125</v>
          </cell>
          <cell r="AF207" t="str">
            <v>Level 2</v>
          </cell>
          <cell r="AG207">
            <v>15</v>
          </cell>
          <cell r="AH207">
            <v>326</v>
          </cell>
          <cell r="AI207">
            <v>207</v>
          </cell>
          <cell r="AJ207">
            <v>61</v>
          </cell>
          <cell r="AK207">
            <v>4.0666666666666664</v>
          </cell>
          <cell r="AL207" t="str">
            <v>Level 2</v>
          </cell>
          <cell r="AM207">
            <v>15</v>
          </cell>
          <cell r="AN207">
            <v>409</v>
          </cell>
          <cell r="AO207">
            <v>247</v>
          </cell>
          <cell r="AP207">
            <v>58</v>
          </cell>
          <cell r="AQ207">
            <v>3.8666666666666667</v>
          </cell>
          <cell r="AR207" t="str">
            <v>Level 2</v>
          </cell>
          <cell r="AS207">
            <v>19</v>
          </cell>
          <cell r="AT207">
            <v>484</v>
          </cell>
          <cell r="AU207">
            <v>313</v>
          </cell>
          <cell r="AV207">
            <v>106</v>
          </cell>
          <cell r="AW207">
            <v>5.5789473684210522</v>
          </cell>
          <cell r="AX207" t="str">
            <v>Level 2</v>
          </cell>
          <cell r="AY207">
            <v>15</v>
          </cell>
          <cell r="AZ207">
            <v>448</v>
          </cell>
          <cell r="BA207">
            <v>274</v>
          </cell>
          <cell r="BB207">
            <v>64</v>
          </cell>
          <cell r="BC207">
            <v>4.2666666666666666</v>
          </cell>
          <cell r="BD207" t="str">
            <v>Level 2</v>
          </cell>
          <cell r="BE207">
            <v>20</v>
          </cell>
          <cell r="BF207">
            <v>488</v>
          </cell>
          <cell r="BG207">
            <v>315</v>
          </cell>
          <cell r="BH207">
            <v>98</v>
          </cell>
          <cell r="BI207">
            <v>4.9000000000000004</v>
          </cell>
          <cell r="BJ207" t="str">
            <v>Level 2</v>
          </cell>
          <cell r="BK207">
            <v>18</v>
          </cell>
          <cell r="BL207">
            <v>477</v>
          </cell>
          <cell r="BM207">
            <v>325</v>
          </cell>
          <cell r="BN207">
            <v>79</v>
          </cell>
          <cell r="BO207">
            <v>4.3888888888888893</v>
          </cell>
          <cell r="BP207" t="str">
            <v>Level 2</v>
          </cell>
          <cell r="BQ207">
            <v>16</v>
          </cell>
          <cell r="BR207">
            <v>335</v>
          </cell>
          <cell r="BS207">
            <v>223</v>
          </cell>
          <cell r="BT207">
            <v>68</v>
          </cell>
          <cell r="BU207">
            <v>4.25</v>
          </cell>
          <cell r="BV207" t="str">
            <v>Level 2</v>
          </cell>
        </row>
        <row r="208">
          <cell r="A208" t="str">
            <v>A3404</v>
          </cell>
          <cell r="B208" t="str">
            <v>AYU SUKMAWATI</v>
          </cell>
          <cell r="C208">
            <v>15</v>
          </cell>
          <cell r="D208">
            <v>280</v>
          </cell>
          <cell r="E208">
            <v>189</v>
          </cell>
          <cell r="F208">
            <v>58</v>
          </cell>
          <cell r="G208">
            <v>3.8666666666666667</v>
          </cell>
          <cell r="H208" t="str">
            <v>Level 2</v>
          </cell>
          <cell r="I208">
            <v>20</v>
          </cell>
          <cell r="J208">
            <v>476</v>
          </cell>
          <cell r="K208">
            <v>343</v>
          </cell>
          <cell r="L208">
            <v>97</v>
          </cell>
          <cell r="M208">
            <v>4.8499999999999996</v>
          </cell>
          <cell r="N208" t="str">
            <v>Level 2</v>
          </cell>
          <cell r="O208">
            <v>16</v>
          </cell>
          <cell r="P208">
            <v>559</v>
          </cell>
          <cell r="Q208">
            <v>392</v>
          </cell>
          <cell r="R208">
            <v>85</v>
          </cell>
          <cell r="S208">
            <v>5.3125</v>
          </cell>
          <cell r="T208" t="str">
            <v>Level 2</v>
          </cell>
          <cell r="U208">
            <v>19</v>
          </cell>
          <cell r="V208">
            <v>610</v>
          </cell>
          <cell r="W208">
            <v>417</v>
          </cell>
          <cell r="X208">
            <v>103</v>
          </cell>
          <cell r="Y208">
            <v>5.4210526315789478</v>
          </cell>
          <cell r="Z208" t="str">
            <v>Level 2</v>
          </cell>
          <cell r="AA208">
            <v>20</v>
          </cell>
          <cell r="AB208">
            <v>632</v>
          </cell>
          <cell r="AC208">
            <v>417</v>
          </cell>
          <cell r="AD208">
            <v>98</v>
          </cell>
          <cell r="AE208">
            <v>4.9000000000000004</v>
          </cell>
          <cell r="AF208" t="str">
            <v>Level 2</v>
          </cell>
          <cell r="AG208">
            <v>19</v>
          </cell>
          <cell r="AH208">
            <v>577</v>
          </cell>
          <cell r="AI208">
            <v>370</v>
          </cell>
          <cell r="AJ208">
            <v>115</v>
          </cell>
          <cell r="AK208">
            <v>6.0526315789473681</v>
          </cell>
          <cell r="AL208" t="str">
            <v>Level 3</v>
          </cell>
          <cell r="AM208">
            <v>16</v>
          </cell>
          <cell r="AN208">
            <v>723</v>
          </cell>
          <cell r="AO208">
            <v>462</v>
          </cell>
          <cell r="AP208">
            <v>137</v>
          </cell>
          <cell r="AQ208">
            <v>8.5625</v>
          </cell>
          <cell r="AR208" t="str">
            <v>Level 4</v>
          </cell>
          <cell r="AS208">
            <v>23</v>
          </cell>
          <cell r="AT208">
            <v>802</v>
          </cell>
          <cell r="AU208">
            <v>549</v>
          </cell>
          <cell r="AV208">
            <v>198</v>
          </cell>
          <cell r="AW208">
            <v>8.6086956521739122</v>
          </cell>
          <cell r="AX208" t="str">
            <v>Level 4</v>
          </cell>
          <cell r="AY208">
            <v>20</v>
          </cell>
          <cell r="AZ208">
            <v>860</v>
          </cell>
          <cell r="BA208">
            <v>566</v>
          </cell>
          <cell r="BB208">
            <v>131</v>
          </cell>
          <cell r="BC208">
            <v>6.55</v>
          </cell>
          <cell r="BD208" t="str">
            <v>Level 3</v>
          </cell>
          <cell r="BE208">
            <v>23</v>
          </cell>
          <cell r="BF208">
            <v>756</v>
          </cell>
          <cell r="BG208">
            <v>538</v>
          </cell>
          <cell r="BH208">
            <v>162</v>
          </cell>
          <cell r="BI208">
            <v>7.0434782608695654</v>
          </cell>
          <cell r="BJ208" t="str">
            <v>Level 3</v>
          </cell>
          <cell r="BK208">
            <v>21</v>
          </cell>
          <cell r="BL208">
            <v>721</v>
          </cell>
          <cell r="BM208">
            <v>519</v>
          </cell>
          <cell r="BN208">
            <v>150</v>
          </cell>
          <cell r="BO208">
            <v>7.1428571428571432</v>
          </cell>
          <cell r="BP208" t="str">
            <v>Level 3</v>
          </cell>
          <cell r="BQ208">
            <v>18</v>
          </cell>
          <cell r="BR208">
            <v>622</v>
          </cell>
          <cell r="BS208">
            <v>449</v>
          </cell>
          <cell r="BT208">
            <v>139</v>
          </cell>
          <cell r="BU208">
            <v>7.7222222222222223</v>
          </cell>
          <cell r="BV208" t="str">
            <v>Level 3</v>
          </cell>
        </row>
        <row r="209">
          <cell r="A209" t="str">
            <v>A3406</v>
          </cell>
          <cell r="B209" t="str">
            <v>SEPTI MUNTE</v>
          </cell>
          <cell r="C209">
            <v>15</v>
          </cell>
          <cell r="D209">
            <v>409</v>
          </cell>
          <cell r="E209">
            <v>269</v>
          </cell>
          <cell r="F209">
            <v>65</v>
          </cell>
          <cell r="G209">
            <v>4.333333333333333</v>
          </cell>
          <cell r="H209" t="str">
            <v>Level 2</v>
          </cell>
          <cell r="I209">
            <v>15</v>
          </cell>
          <cell r="J209">
            <v>379</v>
          </cell>
          <cell r="K209">
            <v>249</v>
          </cell>
          <cell r="L209">
            <v>67</v>
          </cell>
          <cell r="M209">
            <v>4.4666666666666668</v>
          </cell>
          <cell r="N209" t="str">
            <v>Level 2</v>
          </cell>
          <cell r="O209">
            <v>15</v>
          </cell>
          <cell r="P209">
            <v>459</v>
          </cell>
          <cell r="Q209">
            <v>310</v>
          </cell>
          <cell r="R209">
            <v>68</v>
          </cell>
          <cell r="S209">
            <v>4.5333333333333332</v>
          </cell>
          <cell r="T209" t="str">
            <v>Level 2</v>
          </cell>
          <cell r="U209">
            <v>16</v>
          </cell>
          <cell r="V209">
            <v>392</v>
          </cell>
          <cell r="W209">
            <v>271</v>
          </cell>
          <cell r="X209">
            <v>77</v>
          </cell>
          <cell r="Y209">
            <v>4.8125</v>
          </cell>
          <cell r="Z209" t="str">
            <v>Level 2</v>
          </cell>
          <cell r="AA209">
            <v>18</v>
          </cell>
          <cell r="AB209">
            <v>474</v>
          </cell>
          <cell r="AC209">
            <v>326</v>
          </cell>
          <cell r="AD209">
            <v>85</v>
          </cell>
          <cell r="AE209">
            <v>4.7222222222222223</v>
          </cell>
          <cell r="AF209" t="str">
            <v>Level 2</v>
          </cell>
          <cell r="AG209">
            <v>16</v>
          </cell>
          <cell r="AH209">
            <v>426</v>
          </cell>
          <cell r="AI209">
            <v>265</v>
          </cell>
          <cell r="AJ209">
            <v>87</v>
          </cell>
          <cell r="AK209">
            <v>5.4375</v>
          </cell>
          <cell r="AL209" t="str">
            <v>Level 2</v>
          </cell>
          <cell r="AM209">
            <v>15</v>
          </cell>
          <cell r="AN209">
            <v>416</v>
          </cell>
          <cell r="AO209">
            <v>309</v>
          </cell>
          <cell r="AP209">
            <v>72</v>
          </cell>
          <cell r="AQ209">
            <v>4.8</v>
          </cell>
          <cell r="AR209" t="str">
            <v>Level 2</v>
          </cell>
          <cell r="AS209">
            <v>22</v>
          </cell>
          <cell r="AT209">
            <v>604</v>
          </cell>
          <cell r="AU209">
            <v>440</v>
          </cell>
          <cell r="AV209">
            <v>118</v>
          </cell>
          <cell r="AW209">
            <v>5.3636363636363633</v>
          </cell>
          <cell r="AX209" t="str">
            <v>Level 2</v>
          </cell>
          <cell r="AY209">
            <v>20</v>
          </cell>
          <cell r="AZ209">
            <v>536</v>
          </cell>
          <cell r="BA209">
            <v>386</v>
          </cell>
          <cell r="BB209">
            <v>95</v>
          </cell>
          <cell r="BC209">
            <v>4.75</v>
          </cell>
          <cell r="BD209" t="str">
            <v>Level 2</v>
          </cell>
          <cell r="BE209">
            <v>22</v>
          </cell>
          <cell r="BF209">
            <v>608</v>
          </cell>
          <cell r="BG209">
            <v>399</v>
          </cell>
          <cell r="BH209">
            <v>114</v>
          </cell>
          <cell r="BI209">
            <v>5.1818181818181817</v>
          </cell>
          <cell r="BJ209" t="str">
            <v>Level 2</v>
          </cell>
          <cell r="BK209">
            <v>21</v>
          </cell>
          <cell r="BL209">
            <v>437</v>
          </cell>
          <cell r="BM209">
            <v>286</v>
          </cell>
          <cell r="BN209">
            <v>69</v>
          </cell>
          <cell r="BO209">
            <v>3.2857142857142856</v>
          </cell>
          <cell r="BP209" t="str">
            <v>Level 2</v>
          </cell>
          <cell r="BQ209">
            <v>18</v>
          </cell>
          <cell r="BR209">
            <v>384</v>
          </cell>
          <cell r="BS209">
            <v>240</v>
          </cell>
          <cell r="BT209">
            <v>74</v>
          </cell>
          <cell r="BU209">
            <v>4.1111111111111107</v>
          </cell>
          <cell r="BV209" t="str">
            <v>Level 2</v>
          </cell>
        </row>
        <row r="210">
          <cell r="A210" t="str">
            <v>A3407</v>
          </cell>
          <cell r="B210" t="str">
            <v>AGI MULYANA SAKI</v>
          </cell>
          <cell r="C210">
            <v>13</v>
          </cell>
          <cell r="D210">
            <v>206</v>
          </cell>
          <cell r="E210">
            <v>150</v>
          </cell>
          <cell r="F210">
            <v>42</v>
          </cell>
          <cell r="G210">
            <v>3.2307692307692308</v>
          </cell>
          <cell r="H210" t="str">
            <v>Level 2</v>
          </cell>
          <cell r="I210">
            <v>23</v>
          </cell>
          <cell r="J210">
            <v>500</v>
          </cell>
          <cell r="K210">
            <v>361</v>
          </cell>
          <cell r="L210">
            <v>98</v>
          </cell>
          <cell r="M210">
            <v>4.2608695652173916</v>
          </cell>
          <cell r="N210" t="str">
            <v>Level 2</v>
          </cell>
          <cell r="O210">
            <v>21</v>
          </cell>
          <cell r="P210">
            <v>475</v>
          </cell>
          <cell r="Q210">
            <v>347</v>
          </cell>
          <cell r="R210">
            <v>88</v>
          </cell>
          <cell r="S210">
            <v>4.1904761904761907</v>
          </cell>
          <cell r="T210" t="str">
            <v>Level 2</v>
          </cell>
          <cell r="U210">
            <v>20</v>
          </cell>
          <cell r="V210">
            <v>576</v>
          </cell>
          <cell r="W210">
            <v>410</v>
          </cell>
          <cell r="X210">
            <v>109</v>
          </cell>
          <cell r="Y210">
            <v>5.45</v>
          </cell>
          <cell r="Z210" t="str">
            <v>Level 2</v>
          </cell>
          <cell r="AA210">
            <v>8</v>
          </cell>
          <cell r="AB210">
            <v>203</v>
          </cell>
          <cell r="AC210">
            <v>138</v>
          </cell>
          <cell r="AD210">
            <v>35</v>
          </cell>
          <cell r="AE210">
            <v>4.375</v>
          </cell>
          <cell r="AF210" t="str">
            <v>Level 2</v>
          </cell>
          <cell r="AG210" t="str">
            <v/>
          </cell>
          <cell r="AH210" t="str">
            <v/>
          </cell>
          <cell r="AI210" t="str">
            <v/>
          </cell>
          <cell r="AJ210" t="str">
            <v/>
          </cell>
          <cell r="AK210" t="str">
            <v/>
          </cell>
          <cell r="AL210" t="str">
            <v/>
          </cell>
          <cell r="AM210" t="str">
            <v/>
          </cell>
          <cell r="AN210" t="str">
            <v/>
          </cell>
          <cell r="AO210" t="str">
            <v/>
          </cell>
          <cell r="AP210" t="str">
            <v/>
          </cell>
          <cell r="AQ210" t="str">
            <v/>
          </cell>
          <cell r="AR210" t="str">
            <v/>
          </cell>
          <cell r="AS210" t="str">
            <v/>
          </cell>
          <cell r="AT210" t="str">
            <v/>
          </cell>
          <cell r="AU210" t="str">
            <v/>
          </cell>
          <cell r="AV210" t="str">
            <v/>
          </cell>
          <cell r="AW210" t="str">
            <v/>
          </cell>
          <cell r="AX210" t="str">
            <v/>
          </cell>
          <cell r="AY210" t="str">
            <v/>
          </cell>
          <cell r="AZ210" t="str">
            <v/>
          </cell>
          <cell r="BA210" t="str">
            <v/>
          </cell>
          <cell r="BB210" t="str">
            <v/>
          </cell>
          <cell r="BC210" t="str">
            <v/>
          </cell>
          <cell r="BD210" t="str">
            <v/>
          </cell>
          <cell r="BE210" t="str">
            <v/>
          </cell>
          <cell r="BF210" t="str">
            <v/>
          </cell>
          <cell r="BG210" t="str">
            <v/>
          </cell>
          <cell r="BH210" t="str">
            <v/>
          </cell>
          <cell r="BI210" t="str">
            <v/>
          </cell>
          <cell r="BJ210" t="str">
            <v/>
          </cell>
          <cell r="BK210" t="str">
            <v/>
          </cell>
          <cell r="BL210" t="str">
            <v/>
          </cell>
          <cell r="BM210" t="str">
            <v/>
          </cell>
          <cell r="BN210" t="str">
            <v/>
          </cell>
          <cell r="BO210" t="str">
            <v/>
          </cell>
          <cell r="BP210" t="str">
            <v/>
          </cell>
          <cell r="BQ210" t="str">
            <v/>
          </cell>
          <cell r="BR210" t="str">
            <v/>
          </cell>
          <cell r="BS210" t="str">
            <v/>
          </cell>
          <cell r="BT210" t="str">
            <v/>
          </cell>
          <cell r="BU210" t="str">
            <v/>
          </cell>
          <cell r="BV210" t="str">
            <v/>
          </cell>
        </row>
        <row r="211">
          <cell r="A211" t="str">
            <v>A3408</v>
          </cell>
          <cell r="B211" t="str">
            <v>AGISTA WIGI NUROINI</v>
          </cell>
          <cell r="C211">
            <v>8</v>
          </cell>
          <cell r="D211">
            <v>95</v>
          </cell>
          <cell r="E211">
            <v>58</v>
          </cell>
          <cell r="F211">
            <v>20</v>
          </cell>
          <cell r="G211">
            <v>2.5</v>
          </cell>
          <cell r="H211" t="str">
            <v>Level 2</v>
          </cell>
          <cell r="I211">
            <v>18</v>
          </cell>
          <cell r="J211">
            <v>313</v>
          </cell>
          <cell r="K211">
            <v>185</v>
          </cell>
          <cell r="L211">
            <v>56</v>
          </cell>
          <cell r="M211">
            <v>3.1111111111111112</v>
          </cell>
          <cell r="N211" t="str">
            <v>Level 2</v>
          </cell>
          <cell r="O211">
            <v>9</v>
          </cell>
          <cell r="P211">
            <v>231</v>
          </cell>
          <cell r="Q211">
            <v>139</v>
          </cell>
          <cell r="R211">
            <v>27</v>
          </cell>
          <cell r="S211">
            <v>3</v>
          </cell>
          <cell r="T211" t="str">
            <v>Level 2</v>
          </cell>
          <cell r="U211">
            <v>15</v>
          </cell>
          <cell r="V211">
            <v>388</v>
          </cell>
          <cell r="W211">
            <v>239</v>
          </cell>
          <cell r="X211">
            <v>67</v>
          </cell>
          <cell r="Y211">
            <v>4.4666666666666668</v>
          </cell>
          <cell r="Z211" t="str">
            <v>Level 2</v>
          </cell>
          <cell r="AA211">
            <v>17</v>
          </cell>
          <cell r="AB211">
            <v>363</v>
          </cell>
          <cell r="AC211">
            <v>212</v>
          </cell>
          <cell r="AD211">
            <v>64</v>
          </cell>
          <cell r="AE211">
            <v>3.7647058823529411</v>
          </cell>
          <cell r="AF211" t="str">
            <v>Level 2</v>
          </cell>
          <cell r="AG211">
            <v>15</v>
          </cell>
          <cell r="AH211">
            <v>390</v>
          </cell>
          <cell r="AI211">
            <v>207</v>
          </cell>
          <cell r="AJ211">
            <v>67</v>
          </cell>
          <cell r="AK211">
            <v>4.4666666666666668</v>
          </cell>
          <cell r="AL211" t="str">
            <v>Level 2</v>
          </cell>
          <cell r="AM211">
            <v>8</v>
          </cell>
          <cell r="AN211">
            <v>193</v>
          </cell>
          <cell r="AO211">
            <v>108</v>
          </cell>
          <cell r="AP211">
            <v>35</v>
          </cell>
          <cell r="AQ211">
            <v>4.375</v>
          </cell>
          <cell r="AR211" t="str">
            <v>Level 2</v>
          </cell>
          <cell r="AS211">
            <v>21</v>
          </cell>
          <cell r="AT211">
            <v>491</v>
          </cell>
          <cell r="AU211">
            <v>288</v>
          </cell>
          <cell r="AV211">
            <v>94</v>
          </cell>
          <cell r="AW211">
            <v>4.4761904761904763</v>
          </cell>
          <cell r="AX211" t="str">
            <v>Level 2</v>
          </cell>
          <cell r="AY211">
            <v>15</v>
          </cell>
          <cell r="AZ211">
            <v>478</v>
          </cell>
          <cell r="BA211">
            <v>250</v>
          </cell>
          <cell r="BB211">
            <v>56</v>
          </cell>
          <cell r="BC211">
            <v>3.7333333333333334</v>
          </cell>
          <cell r="BD211" t="str">
            <v>Level 2</v>
          </cell>
          <cell r="BE211">
            <v>17</v>
          </cell>
          <cell r="BF211">
            <v>515</v>
          </cell>
          <cell r="BG211">
            <v>300</v>
          </cell>
          <cell r="BH211">
            <v>95</v>
          </cell>
          <cell r="BI211">
            <v>5.5882352941176467</v>
          </cell>
          <cell r="BJ211" t="str">
            <v>Level 2</v>
          </cell>
          <cell r="BK211">
            <v>15</v>
          </cell>
          <cell r="BL211">
            <v>457</v>
          </cell>
          <cell r="BM211">
            <v>258</v>
          </cell>
          <cell r="BN211">
            <v>59</v>
          </cell>
          <cell r="BO211">
            <v>3.9333333333333331</v>
          </cell>
          <cell r="BP211" t="str">
            <v>Level 2</v>
          </cell>
          <cell r="BQ211">
            <v>15</v>
          </cell>
          <cell r="BR211">
            <v>386</v>
          </cell>
          <cell r="BS211">
            <v>228</v>
          </cell>
          <cell r="BT211">
            <v>77</v>
          </cell>
          <cell r="BU211">
            <v>5.1333333333333337</v>
          </cell>
          <cell r="BV211" t="str">
            <v>Level 2</v>
          </cell>
        </row>
        <row r="212">
          <cell r="A212" t="str">
            <v>A3451</v>
          </cell>
          <cell r="B212" t="str">
            <v>MARCELLINA PUTRI</v>
          </cell>
          <cell r="C212">
            <v>15</v>
          </cell>
          <cell r="D212">
            <v>279</v>
          </cell>
          <cell r="E212">
            <v>189</v>
          </cell>
          <cell r="F212">
            <v>33</v>
          </cell>
          <cell r="G212">
            <v>2.2000000000000002</v>
          </cell>
          <cell r="H212" t="str">
            <v>Level 2</v>
          </cell>
          <cell r="I212">
            <v>5</v>
          </cell>
          <cell r="J212">
            <v>81</v>
          </cell>
          <cell r="K212">
            <v>48</v>
          </cell>
          <cell r="L212">
            <v>9</v>
          </cell>
          <cell r="M212">
            <v>1.8</v>
          </cell>
          <cell r="N212" t="str">
            <v>Level 1</v>
          </cell>
          <cell r="O212">
            <v>7</v>
          </cell>
          <cell r="P212">
            <v>153</v>
          </cell>
          <cell r="Q212">
            <v>112</v>
          </cell>
          <cell r="R212">
            <v>14</v>
          </cell>
          <cell r="S212">
            <v>2</v>
          </cell>
          <cell r="T212" t="str">
            <v>Level 2</v>
          </cell>
          <cell r="U212">
            <v>17</v>
          </cell>
          <cell r="V212">
            <v>507</v>
          </cell>
          <cell r="W212">
            <v>349</v>
          </cell>
          <cell r="X212">
            <v>85</v>
          </cell>
          <cell r="Y212">
            <v>5</v>
          </cell>
          <cell r="Z212" t="str">
            <v>Level 2</v>
          </cell>
          <cell r="AA212">
            <v>15</v>
          </cell>
          <cell r="AB212">
            <v>408</v>
          </cell>
          <cell r="AC212">
            <v>297</v>
          </cell>
          <cell r="AD212">
            <v>49</v>
          </cell>
          <cell r="AE212">
            <v>3.2666666666666666</v>
          </cell>
          <cell r="AF212" t="str">
            <v>Level 2</v>
          </cell>
          <cell r="AG212">
            <v>9</v>
          </cell>
          <cell r="AH212">
            <v>237</v>
          </cell>
          <cell r="AI212">
            <v>157</v>
          </cell>
          <cell r="AJ212">
            <v>47</v>
          </cell>
          <cell r="AK212">
            <v>5.2222222222222223</v>
          </cell>
          <cell r="AL212" t="str">
            <v>Level 2</v>
          </cell>
          <cell r="AM212" t="str">
            <v/>
          </cell>
          <cell r="AN212" t="str">
            <v/>
          </cell>
          <cell r="AO212" t="str">
            <v/>
          </cell>
          <cell r="AP212" t="str">
            <v/>
          </cell>
          <cell r="AQ212" t="str">
            <v/>
          </cell>
          <cell r="AR212" t="str">
            <v/>
          </cell>
          <cell r="AS212">
            <v>18</v>
          </cell>
          <cell r="AT212">
            <v>445</v>
          </cell>
          <cell r="AU212">
            <v>278</v>
          </cell>
          <cell r="AV212">
            <v>63</v>
          </cell>
          <cell r="AW212">
            <v>3.5</v>
          </cell>
          <cell r="AX212" t="str">
            <v>Level 2</v>
          </cell>
          <cell r="AY212">
            <v>16</v>
          </cell>
          <cell r="AZ212">
            <v>436</v>
          </cell>
          <cell r="BA212">
            <v>269</v>
          </cell>
          <cell r="BB212">
            <v>74</v>
          </cell>
          <cell r="BC212">
            <v>4.625</v>
          </cell>
          <cell r="BD212" t="str">
            <v>Level 2</v>
          </cell>
          <cell r="BE212">
            <v>16</v>
          </cell>
          <cell r="BF212">
            <v>581</v>
          </cell>
          <cell r="BG212">
            <v>391</v>
          </cell>
          <cell r="BH212">
            <v>102</v>
          </cell>
          <cell r="BI212">
            <v>6.375</v>
          </cell>
          <cell r="BJ212" t="str">
            <v>Level 3</v>
          </cell>
          <cell r="BK212">
            <v>15</v>
          </cell>
          <cell r="BL212">
            <v>527</v>
          </cell>
          <cell r="BM212">
            <v>342</v>
          </cell>
          <cell r="BN212">
            <v>74</v>
          </cell>
          <cell r="BO212">
            <v>4.9333333333333336</v>
          </cell>
          <cell r="BP212" t="str">
            <v>Level 2</v>
          </cell>
          <cell r="BQ212">
            <v>3</v>
          </cell>
          <cell r="BR212">
            <v>87</v>
          </cell>
          <cell r="BS212">
            <v>58</v>
          </cell>
          <cell r="BT212">
            <v>19</v>
          </cell>
          <cell r="BU212">
            <v>6.333333333333333</v>
          </cell>
          <cell r="BV212" t="str">
            <v>Level 3</v>
          </cell>
        </row>
        <row r="213">
          <cell r="A213" t="str">
            <v>A3454</v>
          </cell>
          <cell r="B213" t="str">
            <v>MARIA DEWI SEKARINGTYAS</v>
          </cell>
          <cell r="C213">
            <v>7</v>
          </cell>
          <cell r="D213">
            <v>81</v>
          </cell>
          <cell r="E213">
            <v>45</v>
          </cell>
          <cell r="F213">
            <v>7</v>
          </cell>
          <cell r="G213">
            <v>1</v>
          </cell>
          <cell r="H213" t="str">
            <v>Level 0</v>
          </cell>
          <cell r="I213">
            <v>1</v>
          </cell>
          <cell r="J213">
            <v>13</v>
          </cell>
          <cell r="K213">
            <v>11</v>
          </cell>
          <cell r="L213">
            <v>1</v>
          </cell>
          <cell r="M213">
            <v>1</v>
          </cell>
          <cell r="N213" t="str">
            <v>Level 0</v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  <cell r="Z213" t="str">
            <v/>
          </cell>
          <cell r="AA213" t="str">
            <v/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/>
          </cell>
          <cell r="AN213" t="str">
            <v/>
          </cell>
          <cell r="AO213" t="str">
            <v/>
          </cell>
          <cell r="AP213" t="str">
            <v/>
          </cell>
          <cell r="AQ213" t="str">
            <v/>
          </cell>
          <cell r="AR213" t="str">
            <v/>
          </cell>
          <cell r="AS213" t="str">
            <v/>
          </cell>
          <cell r="AT213" t="str">
            <v/>
          </cell>
          <cell r="AU213" t="str">
            <v/>
          </cell>
          <cell r="AV213" t="str">
            <v/>
          </cell>
          <cell r="AW213" t="str">
            <v/>
          </cell>
          <cell r="AX213" t="str">
            <v/>
          </cell>
          <cell r="AY213" t="str">
            <v/>
          </cell>
          <cell r="AZ213" t="str">
            <v/>
          </cell>
          <cell r="BA213" t="str">
            <v/>
          </cell>
          <cell r="BB213" t="str">
            <v/>
          </cell>
          <cell r="BC213" t="str">
            <v/>
          </cell>
          <cell r="BD213" t="str">
            <v/>
          </cell>
          <cell r="BE213" t="str">
            <v/>
          </cell>
          <cell r="BF213" t="str">
            <v/>
          </cell>
          <cell r="BG213" t="str">
            <v/>
          </cell>
          <cell r="BH213" t="str">
            <v/>
          </cell>
          <cell r="BI213" t="str">
            <v/>
          </cell>
          <cell r="BJ213" t="str">
            <v/>
          </cell>
          <cell r="BK213" t="str">
            <v/>
          </cell>
          <cell r="BL213" t="str">
            <v/>
          </cell>
          <cell r="BM213" t="str">
            <v/>
          </cell>
          <cell r="BN213" t="str">
            <v/>
          </cell>
          <cell r="BO213" t="str">
            <v/>
          </cell>
          <cell r="BP213" t="str">
            <v/>
          </cell>
          <cell r="BQ213" t="str">
            <v/>
          </cell>
          <cell r="BR213" t="str">
            <v/>
          </cell>
          <cell r="BS213" t="str">
            <v/>
          </cell>
          <cell r="BT213" t="str">
            <v/>
          </cell>
          <cell r="BU213" t="str">
            <v/>
          </cell>
          <cell r="BV213" t="str">
            <v/>
          </cell>
        </row>
        <row r="214">
          <cell r="A214" t="str">
            <v>A3455</v>
          </cell>
          <cell r="B214" t="str">
            <v>LELY EFRIYANTI</v>
          </cell>
          <cell r="C214">
            <v>5</v>
          </cell>
          <cell r="D214">
            <v>44</v>
          </cell>
          <cell r="E214">
            <v>22</v>
          </cell>
          <cell r="F214">
            <v>2</v>
          </cell>
          <cell r="G214">
            <v>0.4</v>
          </cell>
          <cell r="H214" t="str">
            <v>Level 0</v>
          </cell>
          <cell r="I214">
            <v>7</v>
          </cell>
          <cell r="J214">
            <v>87</v>
          </cell>
          <cell r="K214">
            <v>53</v>
          </cell>
          <cell r="L214">
            <v>17</v>
          </cell>
          <cell r="M214">
            <v>2.4285714285714284</v>
          </cell>
          <cell r="N214" t="str">
            <v>Level 2</v>
          </cell>
          <cell r="O214">
            <v>3</v>
          </cell>
          <cell r="P214">
            <v>30</v>
          </cell>
          <cell r="Q214">
            <v>16</v>
          </cell>
          <cell r="R214">
            <v>3</v>
          </cell>
          <cell r="S214">
            <v>1</v>
          </cell>
          <cell r="T214" t="str">
            <v>Level 0</v>
          </cell>
          <cell r="U214">
            <v>19</v>
          </cell>
          <cell r="V214">
            <v>445</v>
          </cell>
          <cell r="W214">
            <v>241</v>
          </cell>
          <cell r="X214">
            <v>72</v>
          </cell>
          <cell r="Y214">
            <v>3.7894736842105261</v>
          </cell>
          <cell r="Z214" t="str">
            <v>Level 2</v>
          </cell>
          <cell r="AA214">
            <v>6</v>
          </cell>
          <cell r="AB214">
            <v>137</v>
          </cell>
          <cell r="AC214">
            <v>83</v>
          </cell>
          <cell r="AD214">
            <v>19</v>
          </cell>
          <cell r="AE214">
            <v>3.1666666666666665</v>
          </cell>
          <cell r="AF214" t="str">
            <v>Level 2</v>
          </cell>
          <cell r="AG214">
            <v>15</v>
          </cell>
          <cell r="AH214">
            <v>337</v>
          </cell>
          <cell r="AI214">
            <v>206</v>
          </cell>
          <cell r="AJ214">
            <v>66</v>
          </cell>
          <cell r="AK214">
            <v>4.4000000000000004</v>
          </cell>
          <cell r="AL214" t="str">
            <v>Level 2</v>
          </cell>
          <cell r="AM214">
            <v>15</v>
          </cell>
          <cell r="AN214">
            <v>410</v>
          </cell>
          <cell r="AO214">
            <v>228</v>
          </cell>
          <cell r="AP214">
            <v>61</v>
          </cell>
          <cell r="AQ214">
            <v>4.0666666666666664</v>
          </cell>
          <cell r="AR214" t="str">
            <v>Level 2</v>
          </cell>
          <cell r="AS214">
            <v>15</v>
          </cell>
          <cell r="AT214">
            <v>334</v>
          </cell>
          <cell r="AU214">
            <v>199</v>
          </cell>
          <cell r="AV214">
            <v>66</v>
          </cell>
          <cell r="AW214">
            <v>4.4000000000000004</v>
          </cell>
          <cell r="AX214" t="str">
            <v>Level 2</v>
          </cell>
          <cell r="AY214" t="str">
            <v/>
          </cell>
          <cell r="AZ214" t="str">
            <v/>
          </cell>
          <cell r="BA214" t="str">
            <v/>
          </cell>
          <cell r="BB214" t="str">
            <v/>
          </cell>
          <cell r="BC214" t="str">
            <v/>
          </cell>
          <cell r="BD214" t="str">
            <v/>
          </cell>
          <cell r="BE214">
            <v>3</v>
          </cell>
          <cell r="BF214">
            <v>36</v>
          </cell>
          <cell r="BG214">
            <v>22</v>
          </cell>
          <cell r="BH214">
            <v>5</v>
          </cell>
          <cell r="BI214">
            <v>1.6666666666666667</v>
          </cell>
          <cell r="BJ214" t="str">
            <v>Level 1</v>
          </cell>
          <cell r="BK214">
            <v>16</v>
          </cell>
          <cell r="BL214">
            <v>340</v>
          </cell>
          <cell r="BM214">
            <v>202</v>
          </cell>
          <cell r="BN214">
            <v>52</v>
          </cell>
          <cell r="BO214">
            <v>3.25</v>
          </cell>
          <cell r="BP214" t="str">
            <v>Level 2</v>
          </cell>
          <cell r="BQ214">
            <v>15</v>
          </cell>
          <cell r="BR214">
            <v>325</v>
          </cell>
          <cell r="BS214">
            <v>211</v>
          </cell>
          <cell r="BT214">
            <v>70</v>
          </cell>
          <cell r="BU214">
            <v>4.666666666666667</v>
          </cell>
          <cell r="BV214" t="str">
            <v>Level 2</v>
          </cell>
        </row>
        <row r="215">
          <cell r="A215" t="str">
            <v>A3456</v>
          </cell>
          <cell r="B215" t="str">
            <v>FEBY KURNIA</v>
          </cell>
          <cell r="C215">
            <v>16</v>
          </cell>
          <cell r="D215">
            <v>343</v>
          </cell>
          <cell r="E215">
            <v>224</v>
          </cell>
          <cell r="F215">
            <v>45</v>
          </cell>
          <cell r="G215">
            <v>2.8125</v>
          </cell>
          <cell r="H215" t="str">
            <v>Level 2</v>
          </cell>
          <cell r="I215">
            <v>21</v>
          </cell>
          <cell r="J215">
            <v>437</v>
          </cell>
          <cell r="K215">
            <v>332</v>
          </cell>
          <cell r="L215">
            <v>96</v>
          </cell>
          <cell r="M215">
            <v>4.5714285714285712</v>
          </cell>
          <cell r="N215" t="str">
            <v>Level 2</v>
          </cell>
          <cell r="O215">
            <v>20</v>
          </cell>
          <cell r="P215">
            <v>605</v>
          </cell>
          <cell r="Q215">
            <v>393</v>
          </cell>
          <cell r="R215">
            <v>96</v>
          </cell>
          <cell r="S215">
            <v>4.8</v>
          </cell>
          <cell r="T215" t="str">
            <v>Level 2</v>
          </cell>
          <cell r="U215">
            <v>21</v>
          </cell>
          <cell r="V215">
            <v>525</v>
          </cell>
          <cell r="W215">
            <v>334</v>
          </cell>
          <cell r="X215">
            <v>82</v>
          </cell>
          <cell r="Y215">
            <v>3.9047619047619047</v>
          </cell>
          <cell r="Z215" t="str">
            <v>Level 2</v>
          </cell>
          <cell r="AA215">
            <v>21</v>
          </cell>
          <cell r="AB215">
            <v>562</v>
          </cell>
          <cell r="AC215">
            <v>326</v>
          </cell>
          <cell r="AD215">
            <v>91</v>
          </cell>
          <cell r="AE215">
            <v>4.333333333333333</v>
          </cell>
          <cell r="AF215" t="str">
            <v>Level 2</v>
          </cell>
          <cell r="AG215">
            <v>21</v>
          </cell>
          <cell r="AH215">
            <v>512</v>
          </cell>
          <cell r="AI215">
            <v>289</v>
          </cell>
          <cell r="AJ215">
            <v>87</v>
          </cell>
          <cell r="AK215">
            <v>4.1428571428571432</v>
          </cell>
          <cell r="AL215" t="str">
            <v>Level 2</v>
          </cell>
          <cell r="AM215" t="str">
            <v/>
          </cell>
          <cell r="AN215" t="str">
            <v/>
          </cell>
          <cell r="AO215" t="str">
            <v/>
          </cell>
          <cell r="AP215" t="str">
            <v/>
          </cell>
          <cell r="AQ215" t="str">
            <v/>
          </cell>
          <cell r="AR215" t="str">
            <v/>
          </cell>
          <cell r="AS215">
            <v>15</v>
          </cell>
          <cell r="AT215">
            <v>324</v>
          </cell>
          <cell r="AU215">
            <v>194</v>
          </cell>
          <cell r="AV215">
            <v>64</v>
          </cell>
          <cell r="AW215">
            <v>4.2666666666666666</v>
          </cell>
          <cell r="AX215" t="str">
            <v>Level 2</v>
          </cell>
          <cell r="AY215">
            <v>19</v>
          </cell>
          <cell r="AZ215">
            <v>386</v>
          </cell>
          <cell r="BA215">
            <v>251</v>
          </cell>
          <cell r="BB215">
            <v>66</v>
          </cell>
          <cell r="BC215">
            <v>3.4736842105263159</v>
          </cell>
          <cell r="BD215" t="str">
            <v>Level 2</v>
          </cell>
          <cell r="BE215">
            <v>23</v>
          </cell>
          <cell r="BF215">
            <v>576</v>
          </cell>
          <cell r="BG215">
            <v>342</v>
          </cell>
          <cell r="BH215">
            <v>84</v>
          </cell>
          <cell r="BI215">
            <v>3.652173913043478</v>
          </cell>
          <cell r="BJ215" t="str">
            <v>Level 2</v>
          </cell>
          <cell r="BK215">
            <v>20</v>
          </cell>
          <cell r="BL215">
            <v>432</v>
          </cell>
          <cell r="BM215">
            <v>287</v>
          </cell>
          <cell r="BN215">
            <v>76</v>
          </cell>
          <cell r="BO215">
            <v>3.8</v>
          </cell>
          <cell r="BP215" t="str">
            <v>Level 2</v>
          </cell>
          <cell r="BQ215">
            <v>19</v>
          </cell>
          <cell r="BR215">
            <v>466</v>
          </cell>
          <cell r="BS215">
            <v>328</v>
          </cell>
          <cell r="BT215">
            <v>103</v>
          </cell>
          <cell r="BU215">
            <v>5.4210526315789478</v>
          </cell>
          <cell r="BV215" t="str">
            <v>Level 2</v>
          </cell>
        </row>
        <row r="216">
          <cell r="A216" t="str">
            <v>A3458</v>
          </cell>
          <cell r="B216" t="str">
            <v>IMRA NINGSIH</v>
          </cell>
          <cell r="C216">
            <v>3</v>
          </cell>
          <cell r="D216">
            <v>43</v>
          </cell>
          <cell r="E216">
            <v>27</v>
          </cell>
          <cell r="F216">
            <v>9</v>
          </cell>
          <cell r="G216">
            <v>3</v>
          </cell>
          <cell r="H216" t="str">
            <v>Level 2</v>
          </cell>
          <cell r="I216">
            <v>6</v>
          </cell>
          <cell r="J216">
            <v>101</v>
          </cell>
          <cell r="K216">
            <v>62</v>
          </cell>
          <cell r="L216">
            <v>18</v>
          </cell>
          <cell r="M216">
            <v>3</v>
          </cell>
          <cell r="N216" t="str">
            <v>Level 2</v>
          </cell>
          <cell r="O216">
            <v>15</v>
          </cell>
          <cell r="P216">
            <v>264</v>
          </cell>
          <cell r="Q216">
            <v>197</v>
          </cell>
          <cell r="R216">
            <v>43</v>
          </cell>
          <cell r="S216">
            <v>2.8666666666666667</v>
          </cell>
          <cell r="T216" t="str">
            <v>Level 2</v>
          </cell>
          <cell r="U216">
            <v>8</v>
          </cell>
          <cell r="V216">
            <v>139</v>
          </cell>
          <cell r="W216">
            <v>80</v>
          </cell>
          <cell r="X216">
            <v>32</v>
          </cell>
          <cell r="Y216">
            <v>4</v>
          </cell>
          <cell r="Z216" t="str">
            <v>Level 2</v>
          </cell>
          <cell r="AA216">
            <v>2</v>
          </cell>
          <cell r="AB216">
            <v>34</v>
          </cell>
          <cell r="AC216">
            <v>23</v>
          </cell>
          <cell r="AD216">
            <v>1</v>
          </cell>
          <cell r="AE216">
            <v>0.5</v>
          </cell>
          <cell r="AF216" t="str">
            <v>Level 0</v>
          </cell>
          <cell r="AG216" t="str">
            <v/>
          </cell>
          <cell r="AH216" t="str">
            <v/>
          </cell>
          <cell r="AI216" t="str">
            <v/>
          </cell>
          <cell r="AJ216" t="str">
            <v/>
          </cell>
          <cell r="AK216" t="str">
            <v/>
          </cell>
          <cell r="AL216" t="str">
            <v/>
          </cell>
          <cell r="AM216" t="str">
            <v/>
          </cell>
          <cell r="AN216" t="str">
            <v/>
          </cell>
          <cell r="AO216" t="str">
            <v/>
          </cell>
          <cell r="AP216" t="str">
            <v/>
          </cell>
          <cell r="AQ216" t="str">
            <v/>
          </cell>
          <cell r="AR216" t="str">
            <v/>
          </cell>
          <cell r="AS216" t="str">
            <v/>
          </cell>
          <cell r="AT216" t="str">
            <v/>
          </cell>
          <cell r="AU216" t="str">
            <v/>
          </cell>
          <cell r="AV216" t="str">
            <v/>
          </cell>
          <cell r="AW216" t="str">
            <v/>
          </cell>
          <cell r="AX216" t="str">
            <v/>
          </cell>
          <cell r="AY216" t="str">
            <v/>
          </cell>
          <cell r="AZ216" t="str">
            <v/>
          </cell>
          <cell r="BA216" t="str">
            <v/>
          </cell>
          <cell r="BB216" t="str">
            <v/>
          </cell>
          <cell r="BC216" t="str">
            <v/>
          </cell>
          <cell r="BD216" t="str">
            <v/>
          </cell>
          <cell r="BE216" t="str">
            <v/>
          </cell>
          <cell r="BF216" t="str">
            <v/>
          </cell>
          <cell r="BG216" t="str">
            <v/>
          </cell>
          <cell r="BH216" t="str">
            <v/>
          </cell>
          <cell r="BI216" t="str">
            <v/>
          </cell>
          <cell r="BJ216" t="str">
            <v/>
          </cell>
          <cell r="BK216" t="str">
            <v/>
          </cell>
          <cell r="BL216" t="str">
            <v/>
          </cell>
          <cell r="BM216" t="str">
            <v/>
          </cell>
          <cell r="BN216" t="str">
            <v/>
          </cell>
          <cell r="BO216" t="str">
            <v/>
          </cell>
          <cell r="BP216" t="str">
            <v/>
          </cell>
          <cell r="BQ216" t="str">
            <v/>
          </cell>
          <cell r="BR216" t="str">
            <v/>
          </cell>
          <cell r="BS216" t="str">
            <v/>
          </cell>
          <cell r="BT216" t="str">
            <v/>
          </cell>
          <cell r="BU216" t="str">
            <v/>
          </cell>
          <cell r="BV216" t="str">
            <v/>
          </cell>
        </row>
        <row r="217">
          <cell r="A217" t="str">
            <v>A3474</v>
          </cell>
          <cell r="B217" t="str">
            <v>IRMA TRIANA</v>
          </cell>
          <cell r="C217">
            <v>20</v>
          </cell>
          <cell r="D217">
            <v>391</v>
          </cell>
          <cell r="E217">
            <v>205</v>
          </cell>
          <cell r="F217">
            <v>59</v>
          </cell>
          <cell r="G217">
            <v>2.95</v>
          </cell>
          <cell r="H217" t="str">
            <v>Level 2</v>
          </cell>
          <cell r="I217">
            <v>15</v>
          </cell>
          <cell r="J217">
            <v>395</v>
          </cell>
          <cell r="K217">
            <v>248</v>
          </cell>
          <cell r="L217">
            <v>59</v>
          </cell>
          <cell r="M217">
            <v>3.9333333333333331</v>
          </cell>
          <cell r="N217" t="str">
            <v>Level 2</v>
          </cell>
          <cell r="O217">
            <v>16</v>
          </cell>
          <cell r="P217">
            <v>465</v>
          </cell>
          <cell r="Q217">
            <v>334</v>
          </cell>
          <cell r="R217">
            <v>75</v>
          </cell>
          <cell r="S217">
            <v>4.6875</v>
          </cell>
          <cell r="T217" t="str">
            <v>Level 2</v>
          </cell>
          <cell r="U217">
            <v>6</v>
          </cell>
          <cell r="V217">
            <v>177</v>
          </cell>
          <cell r="W217">
            <v>122</v>
          </cell>
          <cell r="X217">
            <v>31</v>
          </cell>
          <cell r="Y217">
            <v>5.166666666666667</v>
          </cell>
          <cell r="Z217" t="str">
            <v>Level 2</v>
          </cell>
          <cell r="AA217">
            <v>1</v>
          </cell>
          <cell r="AB217">
            <v>24</v>
          </cell>
          <cell r="AC217">
            <v>16</v>
          </cell>
          <cell r="AD217">
            <v>5</v>
          </cell>
          <cell r="AE217">
            <v>5</v>
          </cell>
          <cell r="AF217" t="str">
            <v>Level 2</v>
          </cell>
          <cell r="AG217">
            <v>9</v>
          </cell>
          <cell r="AH217">
            <v>277</v>
          </cell>
          <cell r="AI217">
            <v>158</v>
          </cell>
          <cell r="AJ217">
            <v>46</v>
          </cell>
          <cell r="AK217">
            <v>5.1111111111111107</v>
          </cell>
          <cell r="AL217" t="str">
            <v>Level 2</v>
          </cell>
          <cell r="AM217">
            <v>12</v>
          </cell>
          <cell r="AN217">
            <v>253</v>
          </cell>
          <cell r="AO217">
            <v>160</v>
          </cell>
          <cell r="AP217">
            <v>38</v>
          </cell>
          <cell r="AQ217">
            <v>3.1666666666666665</v>
          </cell>
          <cell r="AR217" t="str">
            <v>Level 2</v>
          </cell>
          <cell r="AS217">
            <v>21</v>
          </cell>
          <cell r="AT217">
            <v>598</v>
          </cell>
          <cell r="AU217">
            <v>399</v>
          </cell>
          <cell r="AV217">
            <v>120</v>
          </cell>
          <cell r="AW217">
            <v>5.7142857142857144</v>
          </cell>
          <cell r="AX217" t="str">
            <v>Level 2</v>
          </cell>
          <cell r="AY217">
            <v>17</v>
          </cell>
          <cell r="AZ217">
            <v>493</v>
          </cell>
          <cell r="BA217">
            <v>334</v>
          </cell>
          <cell r="BB217">
            <v>91</v>
          </cell>
          <cell r="BC217">
            <v>5.3529411764705879</v>
          </cell>
          <cell r="BD217" t="str">
            <v>Level 2</v>
          </cell>
          <cell r="BE217">
            <v>20</v>
          </cell>
          <cell r="BF217">
            <v>562</v>
          </cell>
          <cell r="BG217">
            <v>355</v>
          </cell>
          <cell r="BH217">
            <v>95</v>
          </cell>
          <cell r="BI217">
            <v>4.75</v>
          </cell>
          <cell r="BJ217" t="str">
            <v>Level 2</v>
          </cell>
          <cell r="BK217">
            <v>20</v>
          </cell>
          <cell r="BL217">
            <v>496</v>
          </cell>
          <cell r="BM217">
            <v>297</v>
          </cell>
          <cell r="BN217">
            <v>88</v>
          </cell>
          <cell r="BO217">
            <v>4.4000000000000004</v>
          </cell>
          <cell r="BP217" t="str">
            <v>Level 2</v>
          </cell>
          <cell r="BQ217">
            <v>19</v>
          </cell>
          <cell r="BR217">
            <v>407</v>
          </cell>
          <cell r="BS217">
            <v>236</v>
          </cell>
          <cell r="BT217">
            <v>82</v>
          </cell>
          <cell r="BU217">
            <v>4.3157894736842106</v>
          </cell>
          <cell r="BV217" t="str">
            <v>Level 2</v>
          </cell>
        </row>
        <row r="218">
          <cell r="A218" t="str">
            <v>A3476</v>
          </cell>
          <cell r="B218" t="str">
            <v>PRILLA IMADIANA FAJRIN</v>
          </cell>
          <cell r="C218">
            <v>2</v>
          </cell>
          <cell r="D218">
            <v>15</v>
          </cell>
          <cell r="E218">
            <v>10</v>
          </cell>
          <cell r="F218">
            <v>1</v>
          </cell>
          <cell r="G218">
            <v>0.5</v>
          </cell>
          <cell r="H218" t="str">
            <v>Level 0</v>
          </cell>
          <cell r="I218">
            <v>16</v>
          </cell>
          <cell r="J218">
            <v>319</v>
          </cell>
          <cell r="K218">
            <v>233</v>
          </cell>
          <cell r="L218">
            <v>65</v>
          </cell>
          <cell r="M218">
            <v>4.0625</v>
          </cell>
          <cell r="N218" t="str">
            <v>Level 2</v>
          </cell>
          <cell r="O218">
            <v>11</v>
          </cell>
          <cell r="P218">
            <v>294</v>
          </cell>
          <cell r="Q218">
            <v>220</v>
          </cell>
          <cell r="R218">
            <v>56</v>
          </cell>
          <cell r="S218">
            <v>5.0909090909090908</v>
          </cell>
          <cell r="T218" t="str">
            <v>Level 2</v>
          </cell>
          <cell r="U218">
            <v>15</v>
          </cell>
          <cell r="V218">
            <v>511</v>
          </cell>
          <cell r="W218">
            <v>292</v>
          </cell>
          <cell r="X218">
            <v>80</v>
          </cell>
          <cell r="Y218">
            <v>5.333333333333333</v>
          </cell>
          <cell r="Z218" t="str">
            <v>Level 2</v>
          </cell>
          <cell r="AA218">
            <v>15</v>
          </cell>
          <cell r="AB218">
            <v>504</v>
          </cell>
          <cell r="AC218">
            <v>317</v>
          </cell>
          <cell r="AD218">
            <v>80</v>
          </cell>
          <cell r="AE218">
            <v>5.333333333333333</v>
          </cell>
          <cell r="AF218" t="str">
            <v>Level 2</v>
          </cell>
          <cell r="AG218">
            <v>15</v>
          </cell>
          <cell r="AH218">
            <v>515</v>
          </cell>
          <cell r="AI218">
            <v>312</v>
          </cell>
          <cell r="AJ218">
            <v>84</v>
          </cell>
          <cell r="AK218">
            <v>5.6</v>
          </cell>
          <cell r="AL218" t="str">
            <v>Level 2</v>
          </cell>
          <cell r="AM218">
            <v>15</v>
          </cell>
          <cell r="AN218">
            <v>423</v>
          </cell>
          <cell r="AO218">
            <v>262</v>
          </cell>
          <cell r="AP218">
            <v>76</v>
          </cell>
          <cell r="AQ218">
            <v>5.0666666666666664</v>
          </cell>
          <cell r="AR218" t="str">
            <v>Level 2</v>
          </cell>
          <cell r="AS218">
            <v>21</v>
          </cell>
          <cell r="AT218">
            <v>720</v>
          </cell>
          <cell r="AU218">
            <v>402</v>
          </cell>
          <cell r="AV218">
            <v>126</v>
          </cell>
          <cell r="AW218">
            <v>6</v>
          </cell>
          <cell r="AX218" t="str">
            <v>Level 3</v>
          </cell>
          <cell r="AY218">
            <v>19</v>
          </cell>
          <cell r="AZ218">
            <v>601</v>
          </cell>
          <cell r="BA218">
            <v>343</v>
          </cell>
          <cell r="BB218">
            <v>76</v>
          </cell>
          <cell r="BC218">
            <v>4</v>
          </cell>
          <cell r="BD218" t="str">
            <v>Level 2</v>
          </cell>
          <cell r="BE218">
            <v>0</v>
          </cell>
          <cell r="BF218">
            <v>0</v>
          </cell>
          <cell r="BG218">
            <v>0</v>
          </cell>
          <cell r="BH218">
            <v>4</v>
          </cell>
          <cell r="BI218" t="str">
            <v/>
          </cell>
          <cell r="BJ218" t="str">
            <v/>
          </cell>
          <cell r="BK218">
            <v>22</v>
          </cell>
          <cell r="BL218">
            <v>604</v>
          </cell>
          <cell r="BM218">
            <v>316</v>
          </cell>
          <cell r="BN218">
            <v>78</v>
          </cell>
          <cell r="BO218">
            <v>3.5454545454545454</v>
          </cell>
          <cell r="BP218" t="str">
            <v>Level 2</v>
          </cell>
          <cell r="BQ218">
            <v>20</v>
          </cell>
          <cell r="BR218">
            <v>586</v>
          </cell>
          <cell r="BS218">
            <v>377</v>
          </cell>
          <cell r="BT218">
            <v>102</v>
          </cell>
          <cell r="BU218">
            <v>5.0999999999999996</v>
          </cell>
          <cell r="BV218" t="str">
            <v>Level 2</v>
          </cell>
        </row>
        <row r="219">
          <cell r="A219" t="str">
            <v>A3480</v>
          </cell>
          <cell r="B219" t="str">
            <v>JUAN RAFAEL NAZARETH</v>
          </cell>
          <cell r="C219">
            <v>1</v>
          </cell>
          <cell r="D219">
            <v>15</v>
          </cell>
          <cell r="E219">
            <v>7</v>
          </cell>
          <cell r="F219">
            <v>1</v>
          </cell>
          <cell r="G219">
            <v>1</v>
          </cell>
          <cell r="H219" t="str">
            <v>Level 0</v>
          </cell>
          <cell r="I219">
            <v>11</v>
          </cell>
          <cell r="J219">
            <v>256</v>
          </cell>
          <cell r="K219">
            <v>145</v>
          </cell>
          <cell r="L219">
            <v>39</v>
          </cell>
          <cell r="M219">
            <v>3.5454545454545454</v>
          </cell>
          <cell r="N219" t="str">
            <v>Level 2</v>
          </cell>
          <cell r="O219">
            <v>1</v>
          </cell>
          <cell r="P219">
            <v>5</v>
          </cell>
          <cell r="Q219">
            <v>3</v>
          </cell>
          <cell r="R219">
            <v>0</v>
          </cell>
          <cell r="S219">
            <v>0</v>
          </cell>
          <cell r="T219" t="str">
            <v>Level 0</v>
          </cell>
          <cell r="U219">
            <v>3</v>
          </cell>
          <cell r="V219">
            <v>39</v>
          </cell>
          <cell r="W219">
            <v>22</v>
          </cell>
          <cell r="X219">
            <v>0</v>
          </cell>
          <cell r="Y219">
            <v>0</v>
          </cell>
          <cell r="Z219" t="str">
            <v>Level 0</v>
          </cell>
          <cell r="AA219">
            <v>3</v>
          </cell>
          <cell r="AB219">
            <v>53</v>
          </cell>
          <cell r="AC219">
            <v>23</v>
          </cell>
          <cell r="AD219">
            <v>6</v>
          </cell>
          <cell r="AE219">
            <v>2</v>
          </cell>
          <cell r="AF219" t="str">
            <v>Level 2</v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/>
          </cell>
          <cell r="AN219" t="str">
            <v/>
          </cell>
          <cell r="AO219" t="str">
            <v/>
          </cell>
          <cell r="AP219" t="str">
            <v/>
          </cell>
          <cell r="AQ219" t="str">
            <v/>
          </cell>
          <cell r="AR219" t="str">
            <v/>
          </cell>
          <cell r="AS219" t="str">
            <v/>
          </cell>
          <cell r="AT219" t="str">
            <v/>
          </cell>
          <cell r="AU219" t="str">
            <v/>
          </cell>
          <cell r="AV219" t="str">
            <v/>
          </cell>
          <cell r="AW219" t="str">
            <v/>
          </cell>
          <cell r="AX219" t="str">
            <v/>
          </cell>
          <cell r="AY219" t="str">
            <v/>
          </cell>
          <cell r="AZ219" t="str">
            <v/>
          </cell>
          <cell r="BA219" t="str">
            <v/>
          </cell>
          <cell r="BB219" t="str">
            <v/>
          </cell>
          <cell r="BC219" t="str">
            <v/>
          </cell>
          <cell r="BD219" t="str">
            <v/>
          </cell>
          <cell r="BE219" t="str">
            <v/>
          </cell>
          <cell r="BF219" t="str">
            <v/>
          </cell>
          <cell r="BG219" t="str">
            <v/>
          </cell>
          <cell r="BH219" t="str">
            <v/>
          </cell>
          <cell r="BI219" t="str">
            <v/>
          </cell>
          <cell r="BJ219" t="str">
            <v/>
          </cell>
          <cell r="BK219" t="str">
            <v/>
          </cell>
          <cell r="BL219" t="str">
            <v/>
          </cell>
          <cell r="BM219" t="str">
            <v/>
          </cell>
          <cell r="BN219" t="str">
            <v/>
          </cell>
          <cell r="BO219" t="str">
            <v/>
          </cell>
          <cell r="BP219" t="str">
            <v/>
          </cell>
          <cell r="BQ219" t="str">
            <v/>
          </cell>
          <cell r="BR219" t="str">
            <v/>
          </cell>
          <cell r="BS219" t="str">
            <v/>
          </cell>
          <cell r="BT219" t="str">
            <v/>
          </cell>
          <cell r="BU219" t="str">
            <v/>
          </cell>
          <cell r="BV219" t="str">
            <v/>
          </cell>
        </row>
        <row r="220">
          <cell r="A220" t="str">
            <v>A3481</v>
          </cell>
          <cell r="B220" t="str">
            <v>M DZAKY EDDYANDRA</v>
          </cell>
          <cell r="C220">
            <v>10</v>
          </cell>
          <cell r="D220">
            <v>134</v>
          </cell>
          <cell r="E220">
            <v>69</v>
          </cell>
          <cell r="F220">
            <v>15</v>
          </cell>
          <cell r="G220">
            <v>1.5</v>
          </cell>
          <cell r="H220" t="str">
            <v>Level 1</v>
          </cell>
          <cell r="I220">
            <v>11</v>
          </cell>
          <cell r="J220">
            <v>167</v>
          </cell>
          <cell r="K220">
            <v>109</v>
          </cell>
          <cell r="L220">
            <v>34</v>
          </cell>
          <cell r="M220">
            <v>3.0909090909090908</v>
          </cell>
          <cell r="N220" t="str">
            <v>Level 2</v>
          </cell>
          <cell r="O220">
            <v>15</v>
          </cell>
          <cell r="P220">
            <v>404</v>
          </cell>
          <cell r="Q220">
            <v>234</v>
          </cell>
          <cell r="R220">
            <v>60</v>
          </cell>
          <cell r="S220">
            <v>4</v>
          </cell>
          <cell r="T220" t="str">
            <v>Level 2</v>
          </cell>
          <cell r="U220">
            <v>0</v>
          </cell>
          <cell r="V220">
            <v>0</v>
          </cell>
          <cell r="W220">
            <v>0</v>
          </cell>
          <cell r="X220">
            <v>9</v>
          </cell>
          <cell r="Y220" t="str">
            <v/>
          </cell>
          <cell r="Z220" t="str">
            <v>Level 0</v>
          </cell>
          <cell r="AA220" t="str">
            <v/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/>
          </cell>
          <cell r="AN220" t="str">
            <v/>
          </cell>
          <cell r="AO220" t="str">
            <v/>
          </cell>
          <cell r="AP220" t="str">
            <v/>
          </cell>
          <cell r="AQ220" t="str">
            <v/>
          </cell>
          <cell r="AR220" t="str">
            <v/>
          </cell>
          <cell r="AS220" t="str">
            <v/>
          </cell>
          <cell r="AT220" t="str">
            <v/>
          </cell>
          <cell r="AU220" t="str">
            <v/>
          </cell>
          <cell r="AV220" t="str">
            <v/>
          </cell>
          <cell r="AW220" t="str">
            <v/>
          </cell>
          <cell r="AX220" t="str">
            <v/>
          </cell>
          <cell r="AY220" t="str">
            <v/>
          </cell>
          <cell r="AZ220" t="str">
            <v/>
          </cell>
          <cell r="BA220" t="str">
            <v/>
          </cell>
          <cell r="BB220" t="str">
            <v/>
          </cell>
          <cell r="BC220" t="str">
            <v/>
          </cell>
          <cell r="BD220" t="str">
            <v/>
          </cell>
          <cell r="BE220" t="str">
            <v/>
          </cell>
          <cell r="BF220" t="str">
            <v/>
          </cell>
          <cell r="BG220" t="str">
            <v/>
          </cell>
          <cell r="BH220" t="str">
            <v/>
          </cell>
          <cell r="BI220" t="str">
            <v/>
          </cell>
          <cell r="BJ220" t="str">
            <v/>
          </cell>
          <cell r="BK220" t="str">
            <v/>
          </cell>
          <cell r="BL220" t="str">
            <v/>
          </cell>
          <cell r="BM220" t="str">
            <v/>
          </cell>
          <cell r="BN220" t="str">
            <v/>
          </cell>
          <cell r="BO220" t="str">
            <v/>
          </cell>
          <cell r="BP220" t="str">
            <v/>
          </cell>
          <cell r="BQ220" t="str">
            <v/>
          </cell>
          <cell r="BR220" t="str">
            <v/>
          </cell>
          <cell r="BS220" t="str">
            <v/>
          </cell>
          <cell r="BT220" t="str">
            <v/>
          </cell>
          <cell r="BU220" t="str">
            <v/>
          </cell>
          <cell r="BV220" t="str">
            <v/>
          </cell>
        </row>
        <row r="221">
          <cell r="A221">
            <v>90717</v>
          </cell>
          <cell r="B221" t="str">
            <v>Meri erania elkosi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18</v>
          </cell>
          <cell r="J221">
            <v>419</v>
          </cell>
          <cell r="K221">
            <v>210</v>
          </cell>
          <cell r="L221">
            <v>67</v>
          </cell>
          <cell r="M221">
            <v>3.7222222222222223</v>
          </cell>
          <cell r="N221" t="str">
            <v>Level 2</v>
          </cell>
          <cell r="O221">
            <v>10</v>
          </cell>
          <cell r="P221">
            <v>181</v>
          </cell>
          <cell r="Q221">
            <v>106</v>
          </cell>
          <cell r="R221">
            <v>33</v>
          </cell>
          <cell r="S221">
            <v>3.3</v>
          </cell>
          <cell r="T221" t="str">
            <v>Level 2</v>
          </cell>
          <cell r="U221">
            <v>15</v>
          </cell>
          <cell r="V221">
            <v>334</v>
          </cell>
          <cell r="W221">
            <v>230</v>
          </cell>
          <cell r="X221">
            <v>59</v>
          </cell>
          <cell r="Y221">
            <v>3.9333333333333331</v>
          </cell>
          <cell r="Z221" t="str">
            <v>Level 2</v>
          </cell>
          <cell r="AA221">
            <v>13</v>
          </cell>
          <cell r="AB221">
            <v>330</v>
          </cell>
          <cell r="AC221">
            <v>195</v>
          </cell>
          <cell r="AD221">
            <v>56</v>
          </cell>
          <cell r="AE221">
            <v>4.3076923076923075</v>
          </cell>
          <cell r="AF221" t="str">
            <v>Level 2</v>
          </cell>
          <cell r="AG221">
            <v>10</v>
          </cell>
          <cell r="AH221">
            <v>226</v>
          </cell>
          <cell r="AI221">
            <v>117</v>
          </cell>
          <cell r="AJ221">
            <v>51</v>
          </cell>
          <cell r="AK221">
            <v>5.0999999999999996</v>
          </cell>
          <cell r="AL221" t="str">
            <v>Level 2</v>
          </cell>
          <cell r="AM221">
            <v>6</v>
          </cell>
          <cell r="AN221">
            <v>118</v>
          </cell>
          <cell r="AO221">
            <v>56</v>
          </cell>
          <cell r="AP221">
            <v>21</v>
          </cell>
          <cell r="AQ221">
            <v>3.5</v>
          </cell>
          <cell r="AR221" t="str">
            <v>Level 2</v>
          </cell>
          <cell r="AS221">
            <v>2</v>
          </cell>
          <cell r="AT221">
            <v>40</v>
          </cell>
          <cell r="AU221">
            <v>21</v>
          </cell>
          <cell r="AV221">
            <v>9</v>
          </cell>
          <cell r="AW221">
            <v>4.5</v>
          </cell>
          <cell r="AX221" t="str">
            <v>Level 2</v>
          </cell>
          <cell r="AY221">
            <v>4</v>
          </cell>
          <cell r="AZ221">
            <v>58</v>
          </cell>
          <cell r="BA221">
            <v>29</v>
          </cell>
          <cell r="BB221">
            <v>7</v>
          </cell>
          <cell r="BC221">
            <v>1.75</v>
          </cell>
          <cell r="BD221" t="str">
            <v>Level 1</v>
          </cell>
          <cell r="BE221" t="str">
            <v/>
          </cell>
          <cell r="BF221" t="str">
            <v/>
          </cell>
          <cell r="BG221" t="str">
            <v/>
          </cell>
          <cell r="BH221" t="str">
            <v/>
          </cell>
          <cell r="BI221" t="str">
            <v/>
          </cell>
          <cell r="BJ221" t="str">
            <v/>
          </cell>
          <cell r="BK221" t="str">
            <v/>
          </cell>
          <cell r="BL221" t="str">
            <v/>
          </cell>
          <cell r="BM221" t="str">
            <v/>
          </cell>
          <cell r="BN221" t="str">
            <v/>
          </cell>
          <cell r="BO221" t="str">
            <v/>
          </cell>
          <cell r="BP221" t="str">
            <v/>
          </cell>
          <cell r="BQ221" t="str">
            <v/>
          </cell>
          <cell r="BR221" t="str">
            <v/>
          </cell>
          <cell r="BS221" t="str">
            <v/>
          </cell>
          <cell r="BT221" t="str">
            <v/>
          </cell>
          <cell r="BU221" t="str">
            <v/>
          </cell>
          <cell r="BV221" t="str">
            <v/>
          </cell>
        </row>
        <row r="222">
          <cell r="A222">
            <v>92646</v>
          </cell>
          <cell r="B222" t="str">
            <v>Haerini Ayatina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17</v>
          </cell>
          <cell r="J222">
            <v>407</v>
          </cell>
          <cell r="K222">
            <v>213</v>
          </cell>
          <cell r="L222">
            <v>50</v>
          </cell>
          <cell r="M222">
            <v>2.9411764705882355</v>
          </cell>
          <cell r="N222" t="str">
            <v>Level 2</v>
          </cell>
          <cell r="O222">
            <v>1</v>
          </cell>
          <cell r="P222">
            <v>22</v>
          </cell>
          <cell r="Q222">
            <v>12</v>
          </cell>
          <cell r="R222">
            <v>2</v>
          </cell>
          <cell r="S222">
            <v>2</v>
          </cell>
          <cell r="T222" t="str">
            <v>Level 2</v>
          </cell>
          <cell r="U222">
            <v>15</v>
          </cell>
          <cell r="V222">
            <v>353</v>
          </cell>
          <cell r="W222">
            <v>207</v>
          </cell>
          <cell r="X222">
            <v>52</v>
          </cell>
          <cell r="Y222">
            <v>3.4666666666666668</v>
          </cell>
          <cell r="Z222" t="str">
            <v>Level 2</v>
          </cell>
          <cell r="AA222">
            <v>2</v>
          </cell>
          <cell r="AB222">
            <v>46</v>
          </cell>
          <cell r="AC222">
            <v>36</v>
          </cell>
          <cell r="AD222">
            <v>14</v>
          </cell>
          <cell r="AE222">
            <v>7</v>
          </cell>
          <cell r="AF222" t="str">
            <v>Level 3</v>
          </cell>
          <cell r="AG222">
            <v>16</v>
          </cell>
          <cell r="AH222">
            <v>482</v>
          </cell>
          <cell r="AI222">
            <v>311</v>
          </cell>
          <cell r="AJ222">
            <v>100</v>
          </cell>
          <cell r="AK222">
            <v>6.25</v>
          </cell>
          <cell r="AL222" t="str">
            <v>Level 3</v>
          </cell>
          <cell r="AM222" t="str">
            <v/>
          </cell>
          <cell r="AN222" t="str">
            <v/>
          </cell>
          <cell r="AO222" t="str">
            <v/>
          </cell>
          <cell r="AP222" t="str">
            <v/>
          </cell>
          <cell r="AQ222" t="str">
            <v/>
          </cell>
          <cell r="AR222" t="str">
            <v/>
          </cell>
          <cell r="AS222" t="str">
            <v/>
          </cell>
          <cell r="AT222" t="str">
            <v/>
          </cell>
          <cell r="AU222" t="str">
            <v/>
          </cell>
          <cell r="AV222" t="str">
            <v/>
          </cell>
          <cell r="AW222" t="str">
            <v/>
          </cell>
          <cell r="AX222" t="str">
            <v/>
          </cell>
          <cell r="AY222">
            <v>15</v>
          </cell>
          <cell r="AZ222">
            <v>431</v>
          </cell>
          <cell r="BA222">
            <v>251</v>
          </cell>
          <cell r="BB222">
            <v>60</v>
          </cell>
          <cell r="BC222">
            <v>4</v>
          </cell>
          <cell r="BD222" t="str">
            <v>Level 2</v>
          </cell>
          <cell r="BE222">
            <v>0</v>
          </cell>
          <cell r="BF222">
            <v>0</v>
          </cell>
          <cell r="BG222">
            <v>0</v>
          </cell>
          <cell r="BH222">
            <v>5</v>
          </cell>
          <cell r="BI222" t="str">
            <v/>
          </cell>
          <cell r="BJ222" t="str">
            <v/>
          </cell>
          <cell r="BK222" t="str">
            <v/>
          </cell>
          <cell r="BL222" t="str">
            <v/>
          </cell>
          <cell r="BM222" t="str">
            <v/>
          </cell>
          <cell r="BN222" t="str">
            <v/>
          </cell>
          <cell r="BO222" t="str">
            <v/>
          </cell>
          <cell r="BP222" t="str">
            <v/>
          </cell>
          <cell r="BQ222" t="str">
            <v/>
          </cell>
          <cell r="BR222" t="str">
            <v/>
          </cell>
          <cell r="BS222" t="str">
            <v/>
          </cell>
          <cell r="BT222" t="str">
            <v/>
          </cell>
          <cell r="BU222" t="str">
            <v/>
          </cell>
          <cell r="BV222" t="str">
            <v/>
          </cell>
        </row>
        <row r="223">
          <cell r="A223" t="str">
            <v>A0455</v>
          </cell>
          <cell r="B223" t="str">
            <v>GARIB FIRMAN BUAGA BUAGA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4</v>
          </cell>
          <cell r="J223">
            <v>69</v>
          </cell>
          <cell r="K223">
            <v>60</v>
          </cell>
          <cell r="L223">
            <v>19</v>
          </cell>
          <cell r="M223">
            <v>4.75</v>
          </cell>
          <cell r="N223" t="str">
            <v>Level 2</v>
          </cell>
          <cell r="O223">
            <v>4</v>
          </cell>
          <cell r="P223">
            <v>100</v>
          </cell>
          <cell r="Q223">
            <v>84</v>
          </cell>
          <cell r="R223">
            <v>20</v>
          </cell>
          <cell r="S223">
            <v>5</v>
          </cell>
          <cell r="T223" t="str">
            <v>Level 2</v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  <cell r="Z223" t="str">
            <v/>
          </cell>
          <cell r="AA223" t="str">
            <v/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/>
          </cell>
          <cell r="AN223" t="str">
            <v/>
          </cell>
          <cell r="AO223" t="str">
            <v/>
          </cell>
          <cell r="AP223" t="str">
            <v/>
          </cell>
          <cell r="AQ223" t="str">
            <v/>
          </cell>
          <cell r="AR223" t="str">
            <v/>
          </cell>
          <cell r="AS223" t="str">
            <v/>
          </cell>
          <cell r="AT223" t="str">
            <v/>
          </cell>
          <cell r="AU223" t="str">
            <v/>
          </cell>
          <cell r="AV223" t="str">
            <v/>
          </cell>
          <cell r="AW223" t="str">
            <v/>
          </cell>
          <cell r="AX223" t="str">
            <v/>
          </cell>
          <cell r="AY223" t="str">
            <v/>
          </cell>
          <cell r="AZ223" t="str">
            <v/>
          </cell>
          <cell r="BA223" t="str">
            <v/>
          </cell>
          <cell r="BB223" t="str">
            <v/>
          </cell>
          <cell r="BC223" t="str">
            <v/>
          </cell>
          <cell r="BD223" t="str">
            <v/>
          </cell>
          <cell r="BE223" t="str">
            <v/>
          </cell>
          <cell r="BF223" t="str">
            <v/>
          </cell>
          <cell r="BG223" t="str">
            <v/>
          </cell>
          <cell r="BH223" t="str">
            <v/>
          </cell>
          <cell r="BI223" t="str">
            <v/>
          </cell>
          <cell r="BJ223" t="str">
            <v/>
          </cell>
          <cell r="BK223" t="str">
            <v/>
          </cell>
          <cell r="BL223" t="str">
            <v/>
          </cell>
          <cell r="BM223" t="str">
            <v/>
          </cell>
          <cell r="BN223" t="str">
            <v/>
          </cell>
          <cell r="BO223" t="str">
            <v/>
          </cell>
          <cell r="BP223" t="str">
            <v/>
          </cell>
          <cell r="BQ223" t="str">
            <v/>
          </cell>
          <cell r="BR223" t="str">
            <v/>
          </cell>
          <cell r="BS223" t="str">
            <v/>
          </cell>
          <cell r="BT223" t="str">
            <v/>
          </cell>
          <cell r="BU223" t="str">
            <v/>
          </cell>
          <cell r="BV223" t="str">
            <v/>
          </cell>
        </row>
        <row r="224">
          <cell r="A224" t="str">
            <v>A0466</v>
          </cell>
          <cell r="B224" t="str">
            <v>MARIA RAFAELLA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5</v>
          </cell>
          <cell r="J224">
            <v>55</v>
          </cell>
          <cell r="K224">
            <v>39</v>
          </cell>
          <cell r="L224">
            <v>7</v>
          </cell>
          <cell r="M224">
            <v>1.4</v>
          </cell>
          <cell r="N224" t="str">
            <v>Level 0</v>
          </cell>
          <cell r="O224">
            <v>3</v>
          </cell>
          <cell r="P224">
            <v>45</v>
          </cell>
          <cell r="Q224">
            <v>40</v>
          </cell>
          <cell r="R224">
            <v>5</v>
          </cell>
          <cell r="S224">
            <v>1.6666666666666667</v>
          </cell>
          <cell r="T224" t="str">
            <v>Level 1</v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  <cell r="Z224" t="str">
            <v/>
          </cell>
          <cell r="AA224" t="str">
            <v/>
          </cell>
          <cell r="AB224" t="str">
            <v/>
          </cell>
          <cell r="AC224" t="str">
            <v/>
          </cell>
          <cell r="AD224" t="str">
            <v/>
          </cell>
          <cell r="AE224" t="str">
            <v/>
          </cell>
          <cell r="AF224" t="str">
            <v/>
          </cell>
          <cell r="AG224" t="str">
            <v/>
          </cell>
          <cell r="AH224" t="str">
            <v/>
          </cell>
          <cell r="AI224" t="str">
            <v/>
          </cell>
          <cell r="AJ224" t="str">
            <v/>
          </cell>
          <cell r="AK224" t="str">
            <v/>
          </cell>
          <cell r="AL224" t="str">
            <v/>
          </cell>
          <cell r="AM224" t="str">
            <v/>
          </cell>
          <cell r="AN224" t="str">
            <v/>
          </cell>
          <cell r="AO224" t="str">
            <v/>
          </cell>
          <cell r="AP224" t="str">
            <v/>
          </cell>
          <cell r="AQ224" t="str">
            <v/>
          </cell>
          <cell r="AR224" t="str">
            <v/>
          </cell>
          <cell r="AS224" t="str">
            <v/>
          </cell>
          <cell r="AT224" t="str">
            <v/>
          </cell>
          <cell r="AU224" t="str">
            <v/>
          </cell>
          <cell r="AV224" t="str">
            <v/>
          </cell>
          <cell r="AW224" t="str">
            <v/>
          </cell>
          <cell r="AX224" t="str">
            <v/>
          </cell>
          <cell r="AY224">
            <v>1</v>
          </cell>
          <cell r="AZ224">
            <v>40</v>
          </cell>
          <cell r="BA224">
            <v>26</v>
          </cell>
          <cell r="BB224">
            <v>3</v>
          </cell>
          <cell r="BC224">
            <v>3</v>
          </cell>
          <cell r="BD224" t="str">
            <v>Level 2</v>
          </cell>
          <cell r="BE224">
            <v>2</v>
          </cell>
          <cell r="BF224">
            <v>70</v>
          </cell>
          <cell r="BG224">
            <v>54</v>
          </cell>
          <cell r="BH224">
            <v>10</v>
          </cell>
          <cell r="BI224">
            <v>5</v>
          </cell>
          <cell r="BJ224" t="str">
            <v>Level 2</v>
          </cell>
          <cell r="BK224" t="str">
            <v/>
          </cell>
          <cell r="BL224" t="str">
            <v/>
          </cell>
          <cell r="BM224" t="str">
            <v/>
          </cell>
          <cell r="BN224" t="str">
            <v/>
          </cell>
          <cell r="BO224" t="str">
            <v/>
          </cell>
          <cell r="BP224" t="str">
            <v/>
          </cell>
          <cell r="BQ224" t="str">
            <v/>
          </cell>
          <cell r="BR224" t="str">
            <v/>
          </cell>
          <cell r="BS224" t="str">
            <v/>
          </cell>
          <cell r="BT224" t="str">
            <v/>
          </cell>
          <cell r="BU224" t="str">
            <v/>
          </cell>
          <cell r="BV224" t="str">
            <v/>
          </cell>
        </row>
        <row r="225">
          <cell r="A225" t="str">
            <v>A0615</v>
          </cell>
          <cell r="B225" t="str">
            <v>STEFANIA MEY SANDRA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17</v>
          </cell>
          <cell r="J225">
            <v>393</v>
          </cell>
          <cell r="K225">
            <v>267</v>
          </cell>
          <cell r="L225">
            <v>67</v>
          </cell>
          <cell r="M225">
            <v>3.9411764705882355</v>
          </cell>
          <cell r="N225" t="str">
            <v>Level 2</v>
          </cell>
          <cell r="O225">
            <v>2</v>
          </cell>
          <cell r="P225">
            <v>31</v>
          </cell>
          <cell r="Q225">
            <v>19</v>
          </cell>
          <cell r="R225">
            <v>1</v>
          </cell>
          <cell r="S225">
            <v>0.5</v>
          </cell>
          <cell r="T225" t="str">
            <v>Level 0</v>
          </cell>
          <cell r="U225">
            <v>17</v>
          </cell>
          <cell r="V225">
            <v>536</v>
          </cell>
          <cell r="W225">
            <v>372</v>
          </cell>
          <cell r="X225">
            <v>110</v>
          </cell>
          <cell r="Y225">
            <v>6.4705882352941178</v>
          </cell>
          <cell r="Z225" t="str">
            <v>Level 3</v>
          </cell>
          <cell r="AA225">
            <v>17</v>
          </cell>
          <cell r="AB225">
            <v>462</v>
          </cell>
          <cell r="AC225">
            <v>326</v>
          </cell>
          <cell r="AD225">
            <v>64</v>
          </cell>
          <cell r="AE225">
            <v>3.7647058823529411</v>
          </cell>
          <cell r="AF225" t="str">
            <v>Level 2</v>
          </cell>
          <cell r="AG225">
            <v>18</v>
          </cell>
          <cell r="AH225">
            <v>514</v>
          </cell>
          <cell r="AI225">
            <v>352</v>
          </cell>
          <cell r="AJ225">
            <v>99</v>
          </cell>
          <cell r="AK225">
            <v>5.5</v>
          </cell>
          <cell r="AL225" t="str">
            <v>Level 2</v>
          </cell>
          <cell r="AM225">
            <v>15</v>
          </cell>
          <cell r="AN225">
            <v>525</v>
          </cell>
          <cell r="AO225">
            <v>353</v>
          </cell>
          <cell r="AP225">
            <v>85</v>
          </cell>
          <cell r="AQ225">
            <v>5.666666666666667</v>
          </cell>
          <cell r="AR225" t="str">
            <v>Level 2</v>
          </cell>
          <cell r="AS225">
            <v>16</v>
          </cell>
          <cell r="AT225">
            <v>460</v>
          </cell>
          <cell r="AU225">
            <v>295</v>
          </cell>
          <cell r="AV225">
            <v>79</v>
          </cell>
          <cell r="AW225">
            <v>4.9375</v>
          </cell>
          <cell r="AX225" t="str">
            <v>Level 2</v>
          </cell>
          <cell r="AY225">
            <v>17</v>
          </cell>
          <cell r="AZ225">
            <v>460</v>
          </cell>
          <cell r="BA225">
            <v>295</v>
          </cell>
          <cell r="BB225">
            <v>72</v>
          </cell>
          <cell r="BC225">
            <v>4.2352941176470589</v>
          </cell>
          <cell r="BD225" t="str">
            <v>Level 2</v>
          </cell>
          <cell r="BE225">
            <v>22</v>
          </cell>
          <cell r="BF225">
            <v>663</v>
          </cell>
          <cell r="BG225">
            <v>427</v>
          </cell>
          <cell r="BH225">
            <v>122</v>
          </cell>
          <cell r="BI225">
            <v>5.5454545454545459</v>
          </cell>
          <cell r="BJ225" t="str">
            <v>Level 2</v>
          </cell>
          <cell r="BK225">
            <v>18</v>
          </cell>
          <cell r="BL225">
            <v>399</v>
          </cell>
          <cell r="BM225">
            <v>227</v>
          </cell>
          <cell r="BN225">
            <v>60</v>
          </cell>
          <cell r="BO225">
            <v>3.3333333333333335</v>
          </cell>
          <cell r="BP225" t="str">
            <v>Level 2</v>
          </cell>
          <cell r="BQ225">
            <v>19</v>
          </cell>
          <cell r="BR225">
            <v>441</v>
          </cell>
          <cell r="BS225">
            <v>286</v>
          </cell>
          <cell r="BT225">
            <v>96</v>
          </cell>
          <cell r="BU225">
            <v>5.0526315789473681</v>
          </cell>
          <cell r="BV225" t="str">
            <v>Level 2</v>
          </cell>
        </row>
        <row r="226">
          <cell r="A226" t="str">
            <v>A1025</v>
          </cell>
          <cell r="B226" t="str">
            <v>WAFA SINTA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12</v>
          </cell>
          <cell r="J226">
            <v>229</v>
          </cell>
          <cell r="K226">
            <v>173</v>
          </cell>
          <cell r="L226">
            <v>64</v>
          </cell>
          <cell r="M226">
            <v>5.333333333333333</v>
          </cell>
          <cell r="N226" t="str">
            <v>Level 2</v>
          </cell>
          <cell r="O226">
            <v>15</v>
          </cell>
          <cell r="P226">
            <v>378</v>
          </cell>
          <cell r="Q226">
            <v>261</v>
          </cell>
          <cell r="R226">
            <v>63</v>
          </cell>
          <cell r="S226">
            <v>4.2</v>
          </cell>
          <cell r="T226" t="str">
            <v>Level 2</v>
          </cell>
          <cell r="U226">
            <v>15</v>
          </cell>
          <cell r="V226">
            <v>386</v>
          </cell>
          <cell r="W226">
            <v>283</v>
          </cell>
          <cell r="X226">
            <v>85</v>
          </cell>
          <cell r="Y226">
            <v>5.666666666666667</v>
          </cell>
          <cell r="Z226" t="str">
            <v>Level 2</v>
          </cell>
          <cell r="AA226">
            <v>15</v>
          </cell>
          <cell r="AB226">
            <v>381</v>
          </cell>
          <cell r="AC226">
            <v>261</v>
          </cell>
          <cell r="AD226">
            <v>51</v>
          </cell>
          <cell r="AE226">
            <v>3.4</v>
          </cell>
          <cell r="AF226" t="str">
            <v>Level 2</v>
          </cell>
          <cell r="AG226">
            <v>18</v>
          </cell>
          <cell r="AH226">
            <v>501</v>
          </cell>
          <cell r="AI226">
            <v>348</v>
          </cell>
          <cell r="AJ226">
            <v>98</v>
          </cell>
          <cell r="AK226">
            <v>5.4444444444444446</v>
          </cell>
          <cell r="AL226" t="str">
            <v>Level 2</v>
          </cell>
          <cell r="AM226">
            <v>15</v>
          </cell>
          <cell r="AN226">
            <v>453</v>
          </cell>
          <cell r="AO226">
            <v>331</v>
          </cell>
          <cell r="AP226">
            <v>82</v>
          </cell>
          <cell r="AQ226">
            <v>5.4666666666666668</v>
          </cell>
          <cell r="AR226" t="str">
            <v>Level 2</v>
          </cell>
          <cell r="AS226">
            <v>18</v>
          </cell>
          <cell r="AT226">
            <v>461</v>
          </cell>
          <cell r="AU226">
            <v>345</v>
          </cell>
          <cell r="AV226">
            <v>112</v>
          </cell>
          <cell r="AW226">
            <v>6.2222222222222223</v>
          </cell>
          <cell r="AX226" t="str">
            <v>Level 3</v>
          </cell>
          <cell r="AY226">
            <v>15</v>
          </cell>
          <cell r="AZ226">
            <v>427</v>
          </cell>
          <cell r="BA226">
            <v>296</v>
          </cell>
          <cell r="BB226">
            <v>59</v>
          </cell>
          <cell r="BC226">
            <v>3.9333333333333331</v>
          </cell>
          <cell r="BD226" t="str">
            <v>Level 2</v>
          </cell>
          <cell r="BE226">
            <v>15</v>
          </cell>
          <cell r="BF226">
            <v>390</v>
          </cell>
          <cell r="BG226">
            <v>269</v>
          </cell>
          <cell r="BH226">
            <v>66</v>
          </cell>
          <cell r="BI226">
            <v>4.4000000000000004</v>
          </cell>
          <cell r="BJ226" t="str">
            <v>Level 2</v>
          </cell>
          <cell r="BK226">
            <v>16</v>
          </cell>
          <cell r="BL226">
            <v>376</v>
          </cell>
          <cell r="BM226">
            <v>241</v>
          </cell>
          <cell r="BN226">
            <v>62</v>
          </cell>
          <cell r="BO226">
            <v>3.875</v>
          </cell>
          <cell r="BP226" t="str">
            <v>Level 2</v>
          </cell>
          <cell r="BQ226">
            <v>16</v>
          </cell>
          <cell r="BR226">
            <v>359</v>
          </cell>
          <cell r="BS226">
            <v>250</v>
          </cell>
          <cell r="BT226">
            <v>65</v>
          </cell>
          <cell r="BU226">
            <v>4.0625</v>
          </cell>
          <cell r="BV226" t="str">
            <v>Level 2</v>
          </cell>
        </row>
        <row r="227">
          <cell r="A227" t="str">
            <v>A1710</v>
          </cell>
          <cell r="B227" t="str">
            <v>AISYA HANAN NABILA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5</v>
          </cell>
          <cell r="J227">
            <v>89</v>
          </cell>
          <cell r="K227">
            <v>57</v>
          </cell>
          <cell r="L227">
            <v>9</v>
          </cell>
          <cell r="M227">
            <v>1.8</v>
          </cell>
          <cell r="N227" t="str">
            <v>Level 1</v>
          </cell>
          <cell r="O227">
            <v>20</v>
          </cell>
          <cell r="P227">
            <v>483</v>
          </cell>
          <cell r="Q227">
            <v>344</v>
          </cell>
          <cell r="R227">
            <v>80</v>
          </cell>
          <cell r="S227">
            <v>4</v>
          </cell>
          <cell r="T227" t="str">
            <v>Level 2</v>
          </cell>
          <cell r="U227">
            <v>22</v>
          </cell>
          <cell r="V227">
            <v>575</v>
          </cell>
          <cell r="W227">
            <v>439</v>
          </cell>
          <cell r="X227">
            <v>131</v>
          </cell>
          <cell r="Y227">
            <v>5.9545454545454541</v>
          </cell>
          <cell r="Z227" t="str">
            <v>Level 2</v>
          </cell>
          <cell r="AA227">
            <v>20</v>
          </cell>
          <cell r="AB227">
            <v>526</v>
          </cell>
          <cell r="AC227">
            <v>408</v>
          </cell>
          <cell r="AD227">
            <v>83</v>
          </cell>
          <cell r="AE227">
            <v>4.1500000000000004</v>
          </cell>
          <cell r="AF227" t="str">
            <v>Level 2</v>
          </cell>
          <cell r="AG227">
            <v>21</v>
          </cell>
          <cell r="AH227">
            <v>542</v>
          </cell>
          <cell r="AI227">
            <v>414</v>
          </cell>
          <cell r="AJ227">
            <v>119</v>
          </cell>
          <cell r="AK227">
            <v>5.666666666666667</v>
          </cell>
          <cell r="AL227" t="str">
            <v>Level 2</v>
          </cell>
          <cell r="AM227">
            <v>15</v>
          </cell>
          <cell r="AN227">
            <v>336</v>
          </cell>
          <cell r="AO227">
            <v>224</v>
          </cell>
          <cell r="AP227">
            <v>51</v>
          </cell>
          <cell r="AQ227">
            <v>3.4</v>
          </cell>
          <cell r="AR227" t="str">
            <v>Level 2</v>
          </cell>
          <cell r="AS227">
            <v>22</v>
          </cell>
          <cell r="AT227">
            <v>569</v>
          </cell>
          <cell r="AU227">
            <v>421</v>
          </cell>
          <cell r="AV227">
            <v>118</v>
          </cell>
          <cell r="AW227">
            <v>5.3636363636363633</v>
          </cell>
          <cell r="AX227" t="str">
            <v>Level 2</v>
          </cell>
          <cell r="AY227">
            <v>17</v>
          </cell>
          <cell r="AZ227">
            <v>490</v>
          </cell>
          <cell r="BA227">
            <v>350</v>
          </cell>
          <cell r="BB227">
            <v>68</v>
          </cell>
          <cell r="BC227">
            <v>4</v>
          </cell>
          <cell r="BD227" t="str">
            <v>Level 2</v>
          </cell>
          <cell r="BE227">
            <v>16</v>
          </cell>
          <cell r="BF227">
            <v>489</v>
          </cell>
          <cell r="BG227">
            <v>341</v>
          </cell>
          <cell r="BH227">
            <v>84</v>
          </cell>
          <cell r="BI227">
            <v>5.25</v>
          </cell>
          <cell r="BJ227" t="str">
            <v>Level 2</v>
          </cell>
          <cell r="BK227" t="str">
            <v/>
          </cell>
          <cell r="BL227" t="str">
            <v/>
          </cell>
          <cell r="BM227" t="str">
            <v/>
          </cell>
          <cell r="BN227" t="str">
            <v/>
          </cell>
          <cell r="BO227" t="str">
            <v/>
          </cell>
          <cell r="BP227" t="str">
            <v/>
          </cell>
          <cell r="BQ227" t="str">
            <v/>
          </cell>
          <cell r="BR227" t="str">
            <v/>
          </cell>
          <cell r="BS227" t="str">
            <v/>
          </cell>
          <cell r="BT227" t="str">
            <v/>
          </cell>
          <cell r="BU227" t="str">
            <v/>
          </cell>
          <cell r="BV227" t="str">
            <v/>
          </cell>
        </row>
        <row r="228">
          <cell r="A228" t="str">
            <v>A1758</v>
          </cell>
          <cell r="B228" t="str">
            <v>NI PUTU AYU REGITA WIRANTINI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16</v>
          </cell>
          <cell r="J228">
            <v>418</v>
          </cell>
          <cell r="K228">
            <v>260</v>
          </cell>
          <cell r="L228">
            <v>73</v>
          </cell>
          <cell r="M228">
            <v>4.5625</v>
          </cell>
          <cell r="N228" t="str">
            <v>Level 2</v>
          </cell>
          <cell r="O228">
            <v>15</v>
          </cell>
          <cell r="P228">
            <v>472</v>
          </cell>
          <cell r="Q228">
            <v>299</v>
          </cell>
          <cell r="R228">
            <v>63</v>
          </cell>
          <cell r="S228">
            <v>4.2</v>
          </cell>
          <cell r="T228" t="str">
            <v>Level 2</v>
          </cell>
          <cell r="U228">
            <v>0</v>
          </cell>
          <cell r="V228">
            <v>0</v>
          </cell>
          <cell r="W228">
            <v>0</v>
          </cell>
          <cell r="X228">
            <v>1</v>
          </cell>
          <cell r="Y228" t="str">
            <v/>
          </cell>
          <cell r="Z228" t="str">
            <v>Level 0</v>
          </cell>
          <cell r="AA228" t="str">
            <v/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/>
          </cell>
          <cell r="AN228" t="str">
            <v/>
          </cell>
          <cell r="AO228" t="str">
            <v/>
          </cell>
          <cell r="AP228" t="str">
            <v/>
          </cell>
          <cell r="AQ228" t="str">
            <v/>
          </cell>
          <cell r="AR228" t="str">
            <v/>
          </cell>
          <cell r="AS228">
            <v>16</v>
          </cell>
          <cell r="AT228">
            <v>629</v>
          </cell>
          <cell r="AU228">
            <v>387</v>
          </cell>
          <cell r="AV228">
            <v>97</v>
          </cell>
          <cell r="AW228">
            <v>6.0625</v>
          </cell>
          <cell r="AX228" t="str">
            <v>Level 3</v>
          </cell>
          <cell r="AY228" t="str">
            <v/>
          </cell>
          <cell r="AZ228" t="str">
            <v/>
          </cell>
          <cell r="BA228" t="str">
            <v/>
          </cell>
          <cell r="BB228" t="str">
            <v/>
          </cell>
          <cell r="BC228" t="str">
            <v/>
          </cell>
          <cell r="BD228" t="str">
            <v/>
          </cell>
          <cell r="BE228" t="str">
            <v/>
          </cell>
          <cell r="BF228" t="str">
            <v/>
          </cell>
          <cell r="BG228" t="str">
            <v/>
          </cell>
          <cell r="BH228" t="str">
            <v/>
          </cell>
          <cell r="BI228" t="str">
            <v/>
          </cell>
          <cell r="BJ228" t="str">
            <v/>
          </cell>
          <cell r="BK228" t="str">
            <v/>
          </cell>
          <cell r="BL228" t="str">
            <v/>
          </cell>
          <cell r="BM228" t="str">
            <v/>
          </cell>
          <cell r="BN228" t="str">
            <v/>
          </cell>
          <cell r="BO228" t="str">
            <v/>
          </cell>
          <cell r="BP228" t="str">
            <v/>
          </cell>
          <cell r="BQ228" t="str">
            <v/>
          </cell>
          <cell r="BR228" t="str">
            <v/>
          </cell>
          <cell r="BS228" t="str">
            <v/>
          </cell>
          <cell r="BT228" t="str">
            <v/>
          </cell>
          <cell r="BU228" t="str">
            <v/>
          </cell>
          <cell r="BV228" t="str">
            <v/>
          </cell>
        </row>
        <row r="229">
          <cell r="A229" t="str">
            <v>A1777</v>
          </cell>
          <cell r="B229" t="str">
            <v>MUTIANI WULANDARI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16</v>
          </cell>
          <cell r="J229">
            <v>363</v>
          </cell>
          <cell r="K229">
            <v>261</v>
          </cell>
          <cell r="L229">
            <v>74</v>
          </cell>
          <cell r="M229">
            <v>4.625</v>
          </cell>
          <cell r="N229" t="str">
            <v>Level 2</v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>
            <v>18</v>
          </cell>
          <cell r="V229">
            <v>370</v>
          </cell>
          <cell r="W229">
            <v>269</v>
          </cell>
          <cell r="X229">
            <v>77</v>
          </cell>
          <cell r="Y229">
            <v>4.2777777777777777</v>
          </cell>
          <cell r="Z229" t="str">
            <v>Level 2</v>
          </cell>
          <cell r="AA229">
            <v>16</v>
          </cell>
          <cell r="AB229">
            <v>397</v>
          </cell>
          <cell r="AC229">
            <v>271</v>
          </cell>
          <cell r="AD229">
            <v>76</v>
          </cell>
          <cell r="AE229">
            <v>4.75</v>
          </cell>
          <cell r="AF229" t="str">
            <v>Level 2</v>
          </cell>
          <cell r="AG229">
            <v>16</v>
          </cell>
          <cell r="AH229">
            <v>360</v>
          </cell>
          <cell r="AI229">
            <v>230</v>
          </cell>
          <cell r="AJ229">
            <v>67</v>
          </cell>
          <cell r="AK229">
            <v>4.1875</v>
          </cell>
          <cell r="AL229" t="str">
            <v>Level 2</v>
          </cell>
          <cell r="AM229" t="str">
            <v/>
          </cell>
          <cell r="AN229" t="str">
            <v/>
          </cell>
          <cell r="AO229" t="str">
            <v/>
          </cell>
          <cell r="AP229" t="str">
            <v/>
          </cell>
          <cell r="AQ229" t="str">
            <v/>
          </cell>
          <cell r="AR229" t="str">
            <v/>
          </cell>
          <cell r="AS229">
            <v>15</v>
          </cell>
          <cell r="AT229">
            <v>394</v>
          </cell>
          <cell r="AU229">
            <v>243</v>
          </cell>
          <cell r="AV229">
            <v>57</v>
          </cell>
          <cell r="AW229">
            <v>3.8</v>
          </cell>
          <cell r="AX229" t="str">
            <v>Level 2</v>
          </cell>
          <cell r="AY229" t="str">
            <v/>
          </cell>
          <cell r="AZ229" t="str">
            <v/>
          </cell>
          <cell r="BA229" t="str">
            <v/>
          </cell>
          <cell r="BB229" t="str">
            <v/>
          </cell>
          <cell r="BC229" t="str">
            <v/>
          </cell>
          <cell r="BD229" t="str">
            <v/>
          </cell>
          <cell r="BE229" t="str">
            <v/>
          </cell>
          <cell r="BF229" t="str">
            <v/>
          </cell>
          <cell r="BG229" t="str">
            <v/>
          </cell>
          <cell r="BH229" t="str">
            <v/>
          </cell>
          <cell r="BI229" t="str">
            <v/>
          </cell>
          <cell r="BJ229" t="str">
            <v/>
          </cell>
          <cell r="BK229">
            <v>15</v>
          </cell>
          <cell r="BL229">
            <v>331</v>
          </cell>
          <cell r="BM229">
            <v>221</v>
          </cell>
          <cell r="BN229">
            <v>57</v>
          </cell>
          <cell r="BO229">
            <v>3.8</v>
          </cell>
          <cell r="BP229" t="str">
            <v>Level 2</v>
          </cell>
          <cell r="BQ229">
            <v>16</v>
          </cell>
          <cell r="BR229">
            <v>381</v>
          </cell>
          <cell r="BS229">
            <v>262</v>
          </cell>
          <cell r="BT229">
            <v>74</v>
          </cell>
          <cell r="BU229">
            <v>4.625</v>
          </cell>
          <cell r="BV229" t="str">
            <v>Level 2</v>
          </cell>
        </row>
        <row r="230">
          <cell r="A230" t="str">
            <v>A2511</v>
          </cell>
          <cell r="B230" t="str">
            <v>RISKY MUTIARA DYAH AYU WISNU W WARDHANI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5</v>
          </cell>
          <cell r="J230">
            <v>73</v>
          </cell>
          <cell r="K230">
            <v>43</v>
          </cell>
          <cell r="L230">
            <v>12</v>
          </cell>
          <cell r="M230">
            <v>2.4</v>
          </cell>
          <cell r="N230" t="str">
            <v>Level 2</v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>
            <v>15</v>
          </cell>
          <cell r="V230">
            <v>359</v>
          </cell>
          <cell r="W230">
            <v>207</v>
          </cell>
          <cell r="X230">
            <v>57</v>
          </cell>
          <cell r="Y230">
            <v>3.8</v>
          </cell>
          <cell r="Z230" t="str">
            <v>Level 2</v>
          </cell>
          <cell r="AA230">
            <v>2</v>
          </cell>
          <cell r="AB230">
            <v>26</v>
          </cell>
          <cell r="AC230">
            <v>12</v>
          </cell>
          <cell r="AD230">
            <v>3</v>
          </cell>
          <cell r="AE230">
            <v>1.5</v>
          </cell>
          <cell r="AF230" t="str">
            <v>Level 1</v>
          </cell>
          <cell r="AG230">
            <v>3</v>
          </cell>
          <cell r="AH230">
            <v>114</v>
          </cell>
          <cell r="AI230">
            <v>72</v>
          </cell>
          <cell r="AJ230">
            <v>18</v>
          </cell>
          <cell r="AK230">
            <v>6</v>
          </cell>
          <cell r="AL230" t="str">
            <v>Level 3</v>
          </cell>
          <cell r="AM230" t="str">
            <v/>
          </cell>
          <cell r="AN230" t="str">
            <v/>
          </cell>
          <cell r="AO230" t="str">
            <v/>
          </cell>
          <cell r="AP230" t="str">
            <v/>
          </cell>
          <cell r="AQ230" t="str">
            <v/>
          </cell>
          <cell r="AR230" t="str">
            <v/>
          </cell>
          <cell r="AS230">
            <v>2</v>
          </cell>
          <cell r="AT230">
            <v>51</v>
          </cell>
          <cell r="AU230">
            <v>31</v>
          </cell>
          <cell r="AV230">
            <v>6</v>
          </cell>
          <cell r="AW230">
            <v>3</v>
          </cell>
          <cell r="AX230" t="str">
            <v>Level 2</v>
          </cell>
          <cell r="AY230" t="str">
            <v/>
          </cell>
          <cell r="AZ230" t="str">
            <v/>
          </cell>
          <cell r="BA230" t="str">
            <v/>
          </cell>
          <cell r="BB230" t="str">
            <v/>
          </cell>
          <cell r="BC230" t="str">
            <v/>
          </cell>
          <cell r="BD230" t="str">
            <v/>
          </cell>
          <cell r="BE230" t="str">
            <v/>
          </cell>
          <cell r="BF230" t="str">
            <v/>
          </cell>
          <cell r="BG230" t="str">
            <v/>
          </cell>
          <cell r="BH230" t="str">
            <v/>
          </cell>
          <cell r="BI230" t="str">
            <v/>
          </cell>
          <cell r="BJ230" t="str">
            <v/>
          </cell>
          <cell r="BK230" t="str">
            <v/>
          </cell>
          <cell r="BL230" t="str">
            <v/>
          </cell>
          <cell r="BM230" t="str">
            <v/>
          </cell>
          <cell r="BN230" t="str">
            <v/>
          </cell>
          <cell r="BO230" t="str">
            <v/>
          </cell>
          <cell r="BP230" t="str">
            <v/>
          </cell>
          <cell r="BQ230" t="str">
            <v/>
          </cell>
          <cell r="BR230" t="str">
            <v/>
          </cell>
          <cell r="BS230" t="str">
            <v/>
          </cell>
          <cell r="BT230" t="str">
            <v/>
          </cell>
          <cell r="BU230" t="str">
            <v/>
          </cell>
          <cell r="BV230" t="str">
            <v/>
          </cell>
        </row>
        <row r="231">
          <cell r="A231" t="str">
            <v>A2558</v>
          </cell>
          <cell r="B231" t="str">
            <v>MUHAMMAD VERON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23</v>
          </cell>
          <cell r="J231">
            <v>412</v>
          </cell>
          <cell r="K231">
            <v>283</v>
          </cell>
          <cell r="L231">
            <v>68</v>
          </cell>
          <cell r="M231">
            <v>2.9565217391304346</v>
          </cell>
          <cell r="N231" t="str">
            <v>Level 2</v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>
            <v>19</v>
          </cell>
          <cell r="V231">
            <v>392</v>
          </cell>
          <cell r="W231">
            <v>271</v>
          </cell>
          <cell r="X231">
            <v>69</v>
          </cell>
          <cell r="Y231">
            <v>3.6315789473684212</v>
          </cell>
          <cell r="Z231" t="str">
            <v>Level 2</v>
          </cell>
          <cell r="AA231">
            <v>6</v>
          </cell>
          <cell r="AB231">
            <v>65</v>
          </cell>
          <cell r="AC231">
            <v>42</v>
          </cell>
          <cell r="AD231">
            <v>9</v>
          </cell>
          <cell r="AE231">
            <v>1.5</v>
          </cell>
          <cell r="AF231" t="str">
            <v>Level 1</v>
          </cell>
          <cell r="AG231">
            <v>17</v>
          </cell>
          <cell r="AH231">
            <v>332</v>
          </cell>
          <cell r="AI231">
            <v>204</v>
          </cell>
          <cell r="AJ231">
            <v>48</v>
          </cell>
          <cell r="AK231">
            <v>2.8235294117647061</v>
          </cell>
          <cell r="AL231" t="str">
            <v>Level 2</v>
          </cell>
          <cell r="AM231">
            <v>16</v>
          </cell>
          <cell r="AN231">
            <v>398</v>
          </cell>
          <cell r="AO231">
            <v>258</v>
          </cell>
          <cell r="AP231">
            <v>60</v>
          </cell>
          <cell r="AQ231">
            <v>3.75</v>
          </cell>
          <cell r="AR231" t="str">
            <v>Level 2</v>
          </cell>
          <cell r="AS231">
            <v>21</v>
          </cell>
          <cell r="AT231">
            <v>498</v>
          </cell>
          <cell r="AU231">
            <v>336</v>
          </cell>
          <cell r="AV231">
            <v>77</v>
          </cell>
          <cell r="AW231">
            <v>3.6666666666666665</v>
          </cell>
          <cell r="AX231" t="str">
            <v>Level 2</v>
          </cell>
          <cell r="AY231">
            <v>20</v>
          </cell>
          <cell r="AZ231">
            <v>607</v>
          </cell>
          <cell r="BA231">
            <v>396</v>
          </cell>
          <cell r="BB231">
            <v>83</v>
          </cell>
          <cell r="BC231">
            <v>4.1500000000000004</v>
          </cell>
          <cell r="BD231" t="str">
            <v>Level 2</v>
          </cell>
          <cell r="BE231">
            <v>0</v>
          </cell>
          <cell r="BF231">
            <v>0</v>
          </cell>
          <cell r="BG231">
            <v>0</v>
          </cell>
          <cell r="BH231">
            <v>3</v>
          </cell>
          <cell r="BI231" t="str">
            <v/>
          </cell>
          <cell r="BJ231" t="str">
            <v/>
          </cell>
          <cell r="BK231">
            <v>11</v>
          </cell>
          <cell r="BL231">
            <v>297</v>
          </cell>
          <cell r="BM231">
            <v>204</v>
          </cell>
          <cell r="BN231">
            <v>44</v>
          </cell>
          <cell r="BO231">
            <v>4</v>
          </cell>
          <cell r="BP231" t="str">
            <v>Level 2</v>
          </cell>
          <cell r="BQ231">
            <v>4</v>
          </cell>
          <cell r="BR231">
            <v>93</v>
          </cell>
          <cell r="BS231">
            <v>68</v>
          </cell>
          <cell r="BT231">
            <v>19</v>
          </cell>
          <cell r="BU231">
            <v>4.75</v>
          </cell>
          <cell r="BV231" t="str">
            <v>Level 2</v>
          </cell>
        </row>
        <row r="232">
          <cell r="A232" t="str">
            <v>A3475</v>
          </cell>
          <cell r="B232" t="str">
            <v>SEPTIANA DWI LESTARI PURBANINGRUM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5</v>
          </cell>
          <cell r="J232">
            <v>48</v>
          </cell>
          <cell r="K232">
            <v>35</v>
          </cell>
          <cell r="L232">
            <v>9</v>
          </cell>
          <cell r="M232">
            <v>1.8</v>
          </cell>
          <cell r="N232" t="str">
            <v>Level 1</v>
          </cell>
          <cell r="O232">
            <v>15</v>
          </cell>
          <cell r="P232">
            <v>336</v>
          </cell>
          <cell r="Q232">
            <v>192</v>
          </cell>
          <cell r="R232">
            <v>58</v>
          </cell>
          <cell r="S232">
            <v>3.8666666666666667</v>
          </cell>
          <cell r="T232" t="str">
            <v>Level 2</v>
          </cell>
          <cell r="U232">
            <v>19</v>
          </cell>
          <cell r="V232">
            <v>511</v>
          </cell>
          <cell r="W232">
            <v>283</v>
          </cell>
          <cell r="X232">
            <v>94</v>
          </cell>
          <cell r="Y232">
            <v>4.9473684210526319</v>
          </cell>
          <cell r="Z232" t="str">
            <v>Level 2</v>
          </cell>
          <cell r="AA232">
            <v>15</v>
          </cell>
          <cell r="AB232">
            <v>379</v>
          </cell>
          <cell r="AC232">
            <v>185</v>
          </cell>
          <cell r="AD232">
            <v>70</v>
          </cell>
          <cell r="AE232">
            <v>4.666666666666667</v>
          </cell>
          <cell r="AF232" t="str">
            <v>Level 2</v>
          </cell>
          <cell r="AG232">
            <v>17</v>
          </cell>
          <cell r="AH232">
            <v>487</v>
          </cell>
          <cell r="AI232">
            <v>233</v>
          </cell>
          <cell r="AJ232">
            <v>108</v>
          </cell>
          <cell r="AK232">
            <v>6.3529411764705879</v>
          </cell>
          <cell r="AL232" t="str">
            <v>Level 3</v>
          </cell>
          <cell r="AM232">
            <v>11</v>
          </cell>
          <cell r="AN232">
            <v>191</v>
          </cell>
          <cell r="AO232">
            <v>91</v>
          </cell>
          <cell r="AP232">
            <v>41</v>
          </cell>
          <cell r="AQ232">
            <v>3.7272727272727271</v>
          </cell>
          <cell r="AR232" t="str">
            <v>Level 2</v>
          </cell>
          <cell r="AS232" t="str">
            <v/>
          </cell>
          <cell r="AT232" t="str">
            <v/>
          </cell>
          <cell r="AU232" t="str">
            <v/>
          </cell>
          <cell r="AV232" t="str">
            <v/>
          </cell>
          <cell r="AW232" t="str">
            <v/>
          </cell>
          <cell r="AX232" t="str">
            <v/>
          </cell>
          <cell r="AY232">
            <v>4</v>
          </cell>
          <cell r="AZ232">
            <v>53</v>
          </cell>
          <cell r="BA232">
            <v>17</v>
          </cell>
          <cell r="BB232">
            <v>2</v>
          </cell>
          <cell r="BC232">
            <v>0.5</v>
          </cell>
          <cell r="BD232" t="str">
            <v>Level 0</v>
          </cell>
          <cell r="BE232">
            <v>2</v>
          </cell>
          <cell r="BF232">
            <v>43</v>
          </cell>
          <cell r="BG232">
            <v>27</v>
          </cell>
          <cell r="BH232">
            <v>9</v>
          </cell>
          <cell r="BI232">
            <v>4.5</v>
          </cell>
          <cell r="BJ232" t="str">
            <v>Level 2</v>
          </cell>
          <cell r="BK232">
            <v>13</v>
          </cell>
          <cell r="BL232">
            <v>266</v>
          </cell>
          <cell r="BM232">
            <v>167</v>
          </cell>
          <cell r="BN232">
            <v>35</v>
          </cell>
          <cell r="BO232">
            <v>2.6923076923076925</v>
          </cell>
          <cell r="BP232" t="str">
            <v>Level 2</v>
          </cell>
          <cell r="BQ232">
            <v>15</v>
          </cell>
          <cell r="BR232">
            <v>404</v>
          </cell>
          <cell r="BS232">
            <v>275</v>
          </cell>
          <cell r="BT232">
            <v>83</v>
          </cell>
          <cell r="BU232">
            <v>5.5333333333333332</v>
          </cell>
          <cell r="BV232" t="str">
            <v>Level 2</v>
          </cell>
        </row>
        <row r="233">
          <cell r="A233" t="str">
            <v>A3597</v>
          </cell>
          <cell r="B233" t="str">
            <v>WINDI AYUNI SIJABAT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17</v>
          </cell>
          <cell r="J233">
            <v>301</v>
          </cell>
          <cell r="K233">
            <v>182</v>
          </cell>
          <cell r="L233">
            <v>49</v>
          </cell>
          <cell r="M233">
            <v>2.8823529411764706</v>
          </cell>
          <cell r="N233" t="str">
            <v>Level 2</v>
          </cell>
          <cell r="O233">
            <v>19</v>
          </cell>
          <cell r="P233">
            <v>428</v>
          </cell>
          <cell r="Q233">
            <v>291</v>
          </cell>
          <cell r="R233">
            <v>59</v>
          </cell>
          <cell r="S233">
            <v>3.1052631578947367</v>
          </cell>
          <cell r="T233" t="str">
            <v>Level 2</v>
          </cell>
          <cell r="U233">
            <v>19</v>
          </cell>
          <cell r="V233">
            <v>329</v>
          </cell>
          <cell r="W233">
            <v>251</v>
          </cell>
          <cell r="X233">
            <v>72</v>
          </cell>
          <cell r="Y233">
            <v>3.7894736842105261</v>
          </cell>
          <cell r="Z233" t="str">
            <v>Level 2</v>
          </cell>
          <cell r="AA233">
            <v>18</v>
          </cell>
          <cell r="AB233">
            <v>397</v>
          </cell>
          <cell r="AC233">
            <v>274</v>
          </cell>
          <cell r="AD233">
            <v>60</v>
          </cell>
          <cell r="AE233">
            <v>3.3333333333333335</v>
          </cell>
          <cell r="AF233" t="str">
            <v>Level 2</v>
          </cell>
          <cell r="AG233">
            <v>15</v>
          </cell>
          <cell r="AH233">
            <v>245</v>
          </cell>
          <cell r="AI233">
            <v>181</v>
          </cell>
          <cell r="AJ233">
            <v>47</v>
          </cell>
          <cell r="AK233">
            <v>3.1333333333333333</v>
          </cell>
          <cell r="AL233" t="str">
            <v>Level 2</v>
          </cell>
          <cell r="AM233">
            <v>15</v>
          </cell>
          <cell r="AN233">
            <v>363</v>
          </cell>
          <cell r="AO233">
            <v>241</v>
          </cell>
          <cell r="AP233">
            <v>58</v>
          </cell>
          <cell r="AQ233">
            <v>3.8666666666666667</v>
          </cell>
          <cell r="AR233" t="str">
            <v>Level 2</v>
          </cell>
          <cell r="AS233">
            <v>23</v>
          </cell>
          <cell r="AT233">
            <v>486</v>
          </cell>
          <cell r="AU233">
            <v>347</v>
          </cell>
          <cell r="AV233">
            <v>118</v>
          </cell>
          <cell r="AW233">
            <v>5.1304347826086953</v>
          </cell>
          <cell r="AX233" t="str">
            <v>Level 2</v>
          </cell>
          <cell r="AY233">
            <v>20</v>
          </cell>
          <cell r="AZ233">
            <v>524</v>
          </cell>
          <cell r="BA233">
            <v>375</v>
          </cell>
          <cell r="BB233">
            <v>86</v>
          </cell>
          <cell r="BC233">
            <v>4.3</v>
          </cell>
          <cell r="BD233" t="str">
            <v>Level 2</v>
          </cell>
          <cell r="BE233">
            <v>23</v>
          </cell>
          <cell r="BF233">
            <v>592</v>
          </cell>
          <cell r="BG233">
            <v>400</v>
          </cell>
          <cell r="BH233">
            <v>116</v>
          </cell>
          <cell r="BI233">
            <v>5.0434782608695654</v>
          </cell>
          <cell r="BJ233" t="str">
            <v>Level 2</v>
          </cell>
          <cell r="BK233">
            <v>17</v>
          </cell>
          <cell r="BL233">
            <v>342</v>
          </cell>
          <cell r="BM233">
            <v>239</v>
          </cell>
          <cell r="BN233">
            <v>67</v>
          </cell>
          <cell r="BO233">
            <v>3.9411764705882355</v>
          </cell>
          <cell r="BP233" t="str">
            <v>Level 2</v>
          </cell>
          <cell r="BQ233">
            <v>15</v>
          </cell>
          <cell r="BR233">
            <v>325</v>
          </cell>
          <cell r="BS233">
            <v>224</v>
          </cell>
          <cell r="BT233">
            <v>74</v>
          </cell>
          <cell r="BU233">
            <v>4.9333333333333336</v>
          </cell>
          <cell r="BV233" t="str">
            <v>Level 2</v>
          </cell>
        </row>
        <row r="234">
          <cell r="A234" t="str">
            <v>A3599</v>
          </cell>
          <cell r="B234" t="str">
            <v>HANIFAH RAHMADHANI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12</v>
          </cell>
          <cell r="J234">
            <v>196</v>
          </cell>
          <cell r="K234">
            <v>96</v>
          </cell>
          <cell r="L234">
            <v>22</v>
          </cell>
          <cell r="M234">
            <v>1.8333333333333333</v>
          </cell>
          <cell r="N234" t="str">
            <v>Level 1</v>
          </cell>
          <cell r="O234">
            <v>1</v>
          </cell>
          <cell r="P234">
            <v>13</v>
          </cell>
          <cell r="Q234">
            <v>4</v>
          </cell>
          <cell r="R234">
            <v>1</v>
          </cell>
          <cell r="S234">
            <v>1</v>
          </cell>
          <cell r="T234" t="str">
            <v>Level 0</v>
          </cell>
          <cell r="U234">
            <v>3</v>
          </cell>
          <cell r="V234">
            <v>53</v>
          </cell>
          <cell r="W234">
            <v>27</v>
          </cell>
          <cell r="X234">
            <v>8</v>
          </cell>
          <cell r="Y234">
            <v>2.6666666666666665</v>
          </cell>
          <cell r="Z234" t="str">
            <v>Level 2</v>
          </cell>
          <cell r="AA234">
            <v>16</v>
          </cell>
          <cell r="AB234">
            <v>396</v>
          </cell>
          <cell r="AC234">
            <v>231</v>
          </cell>
          <cell r="AD234">
            <v>65</v>
          </cell>
          <cell r="AE234">
            <v>4.0625</v>
          </cell>
          <cell r="AF234" t="str">
            <v>Level 2</v>
          </cell>
          <cell r="AG234">
            <v>4</v>
          </cell>
          <cell r="AH234">
            <v>84</v>
          </cell>
          <cell r="AI234">
            <v>48</v>
          </cell>
          <cell r="AJ234">
            <v>8</v>
          </cell>
          <cell r="AK234">
            <v>2</v>
          </cell>
          <cell r="AL234" t="str">
            <v>Level 2</v>
          </cell>
          <cell r="AM234">
            <v>15</v>
          </cell>
          <cell r="AN234">
            <v>497</v>
          </cell>
          <cell r="AO234">
            <v>256</v>
          </cell>
          <cell r="AP234">
            <v>70</v>
          </cell>
          <cell r="AQ234">
            <v>4.666666666666667</v>
          </cell>
          <cell r="AR234" t="str">
            <v>Level 2</v>
          </cell>
          <cell r="AS234">
            <v>16</v>
          </cell>
          <cell r="AT234">
            <v>344</v>
          </cell>
          <cell r="AU234">
            <v>231</v>
          </cell>
          <cell r="AV234">
            <v>53</v>
          </cell>
          <cell r="AW234">
            <v>3.3125</v>
          </cell>
          <cell r="AX234" t="str">
            <v>Level 2</v>
          </cell>
          <cell r="AY234">
            <v>17</v>
          </cell>
          <cell r="AZ234">
            <v>538</v>
          </cell>
          <cell r="BA234">
            <v>333</v>
          </cell>
          <cell r="BB234">
            <v>87</v>
          </cell>
          <cell r="BC234">
            <v>5.117647058823529</v>
          </cell>
          <cell r="BD234" t="str">
            <v>Level 2</v>
          </cell>
          <cell r="BE234">
            <v>20</v>
          </cell>
          <cell r="BF234">
            <v>752</v>
          </cell>
          <cell r="BG234">
            <v>457</v>
          </cell>
          <cell r="BH234">
            <v>120</v>
          </cell>
          <cell r="BI234">
            <v>6</v>
          </cell>
          <cell r="BJ234" t="str">
            <v>Level 3</v>
          </cell>
          <cell r="BK234">
            <v>21</v>
          </cell>
          <cell r="BL234">
            <v>765</v>
          </cell>
          <cell r="BM234">
            <v>484</v>
          </cell>
          <cell r="BN234">
            <v>106</v>
          </cell>
          <cell r="BO234">
            <v>5.0476190476190474</v>
          </cell>
          <cell r="BP234" t="str">
            <v>Level 2</v>
          </cell>
          <cell r="BQ234">
            <v>20</v>
          </cell>
          <cell r="BR234">
            <v>627</v>
          </cell>
          <cell r="BS234">
            <v>395</v>
          </cell>
          <cell r="BT234">
            <v>124</v>
          </cell>
          <cell r="BU234">
            <v>6.2</v>
          </cell>
          <cell r="BV234" t="str">
            <v>Level 3</v>
          </cell>
        </row>
        <row r="235">
          <cell r="A235" t="str">
            <v>A3601</v>
          </cell>
          <cell r="B235" t="str">
            <v>VIRGINIA LORENSA NUGRAHA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10</v>
          </cell>
          <cell r="J235">
            <v>178</v>
          </cell>
          <cell r="K235">
            <v>125</v>
          </cell>
          <cell r="L235">
            <v>34</v>
          </cell>
          <cell r="M235">
            <v>3.4</v>
          </cell>
          <cell r="N235" t="str">
            <v>Level 2</v>
          </cell>
          <cell r="O235">
            <v>7</v>
          </cell>
          <cell r="P235">
            <v>164</v>
          </cell>
          <cell r="Q235">
            <v>113</v>
          </cell>
          <cell r="R235">
            <v>21</v>
          </cell>
          <cell r="S235">
            <v>3</v>
          </cell>
          <cell r="T235" t="str">
            <v>Level 2</v>
          </cell>
          <cell r="U235">
            <v>11</v>
          </cell>
          <cell r="V235">
            <v>193</v>
          </cell>
          <cell r="W235">
            <v>147</v>
          </cell>
          <cell r="X235">
            <v>58</v>
          </cell>
          <cell r="Y235">
            <v>5.2727272727272725</v>
          </cell>
          <cell r="Z235" t="str">
            <v>Level 2</v>
          </cell>
          <cell r="AA235">
            <v>16</v>
          </cell>
          <cell r="AB235">
            <v>363</v>
          </cell>
          <cell r="AC235">
            <v>275</v>
          </cell>
          <cell r="AD235">
            <v>64</v>
          </cell>
          <cell r="AE235">
            <v>4</v>
          </cell>
          <cell r="AF235" t="str">
            <v>Level 2</v>
          </cell>
          <cell r="AG235">
            <v>17</v>
          </cell>
          <cell r="AH235">
            <v>340</v>
          </cell>
          <cell r="AI235">
            <v>258</v>
          </cell>
          <cell r="AJ235">
            <v>80</v>
          </cell>
          <cell r="AK235">
            <v>4.7058823529411766</v>
          </cell>
          <cell r="AL235" t="str">
            <v>Level 2</v>
          </cell>
          <cell r="AM235">
            <v>16</v>
          </cell>
          <cell r="AN235">
            <v>363</v>
          </cell>
          <cell r="AO235">
            <v>261</v>
          </cell>
          <cell r="AP235">
            <v>72</v>
          </cell>
          <cell r="AQ235">
            <v>4.5</v>
          </cell>
          <cell r="AR235" t="str">
            <v>Level 2</v>
          </cell>
          <cell r="AS235">
            <v>19</v>
          </cell>
          <cell r="AT235">
            <v>406</v>
          </cell>
          <cell r="AU235">
            <v>286</v>
          </cell>
          <cell r="AV235">
            <v>93</v>
          </cell>
          <cell r="AW235">
            <v>4.8947368421052628</v>
          </cell>
          <cell r="AX235" t="str">
            <v>Level 2</v>
          </cell>
          <cell r="AY235">
            <v>17</v>
          </cell>
          <cell r="AZ235">
            <v>413</v>
          </cell>
          <cell r="BA235">
            <v>313</v>
          </cell>
          <cell r="BB235">
            <v>74</v>
          </cell>
          <cell r="BC235">
            <v>4.3529411764705879</v>
          </cell>
          <cell r="BD235" t="str">
            <v>Level 2</v>
          </cell>
          <cell r="BE235">
            <v>20</v>
          </cell>
          <cell r="BF235">
            <v>501</v>
          </cell>
          <cell r="BG235">
            <v>343</v>
          </cell>
          <cell r="BH235">
            <v>104</v>
          </cell>
          <cell r="BI235">
            <v>5.2</v>
          </cell>
          <cell r="BJ235" t="str">
            <v>Level 2</v>
          </cell>
          <cell r="BK235">
            <v>21</v>
          </cell>
          <cell r="BL235">
            <v>335</v>
          </cell>
          <cell r="BM235">
            <v>213</v>
          </cell>
          <cell r="BN235">
            <v>56</v>
          </cell>
          <cell r="BO235">
            <v>2.6666666666666665</v>
          </cell>
          <cell r="BP235" t="str">
            <v>Level 2</v>
          </cell>
          <cell r="BQ235">
            <v>18</v>
          </cell>
          <cell r="BR235">
            <v>393</v>
          </cell>
          <cell r="BS235">
            <v>268</v>
          </cell>
          <cell r="BT235">
            <v>88</v>
          </cell>
          <cell r="BU235">
            <v>4.8888888888888893</v>
          </cell>
          <cell r="BV235" t="str">
            <v>Level 2</v>
          </cell>
        </row>
        <row r="236">
          <cell r="A236" t="str">
            <v>A2279</v>
          </cell>
          <cell r="B236" t="str">
            <v>MICHAEL ALVIAN DANISH PRASOJO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2</v>
          </cell>
          <cell r="J236">
            <v>28</v>
          </cell>
          <cell r="K236">
            <v>19</v>
          </cell>
          <cell r="L236">
            <v>5</v>
          </cell>
          <cell r="M236">
            <v>2.5</v>
          </cell>
          <cell r="N236" t="str">
            <v>Level 2</v>
          </cell>
          <cell r="O236">
            <v>2</v>
          </cell>
          <cell r="P236">
            <v>19</v>
          </cell>
          <cell r="Q236">
            <v>12</v>
          </cell>
          <cell r="R236">
            <v>1</v>
          </cell>
          <cell r="S236">
            <v>0.5</v>
          </cell>
          <cell r="T236" t="str">
            <v>Level 0</v>
          </cell>
          <cell r="U236">
            <v>1</v>
          </cell>
          <cell r="V236">
            <v>5</v>
          </cell>
          <cell r="W236">
            <v>5</v>
          </cell>
          <cell r="X236">
            <v>0</v>
          </cell>
          <cell r="Y236">
            <v>0</v>
          </cell>
          <cell r="Z236" t="str">
            <v>Level 0</v>
          </cell>
          <cell r="AA236" t="str">
            <v/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>
            <v>2</v>
          </cell>
          <cell r="AH236">
            <v>18</v>
          </cell>
          <cell r="AI236">
            <v>12</v>
          </cell>
          <cell r="AJ236">
            <v>0</v>
          </cell>
          <cell r="AK236">
            <v>0</v>
          </cell>
          <cell r="AL236" t="str">
            <v>Level 0</v>
          </cell>
          <cell r="AM236">
            <v>7</v>
          </cell>
          <cell r="AN236">
            <v>85</v>
          </cell>
          <cell r="AO236">
            <v>62</v>
          </cell>
          <cell r="AP236">
            <v>14</v>
          </cell>
          <cell r="AQ236">
            <v>2</v>
          </cell>
          <cell r="AR236" t="str">
            <v>Level 2</v>
          </cell>
          <cell r="AS236" t="str">
            <v/>
          </cell>
          <cell r="AT236" t="str">
            <v/>
          </cell>
          <cell r="AU236" t="str">
            <v/>
          </cell>
          <cell r="AV236" t="str">
            <v/>
          </cell>
          <cell r="AW236" t="str">
            <v/>
          </cell>
          <cell r="AX236" t="str">
            <v/>
          </cell>
          <cell r="AY236" t="str">
            <v/>
          </cell>
          <cell r="AZ236" t="str">
            <v/>
          </cell>
          <cell r="BA236" t="str">
            <v/>
          </cell>
          <cell r="BB236" t="str">
            <v/>
          </cell>
          <cell r="BC236" t="str">
            <v/>
          </cell>
          <cell r="BD236" t="str">
            <v/>
          </cell>
          <cell r="BE236" t="str">
            <v/>
          </cell>
          <cell r="BF236" t="str">
            <v/>
          </cell>
          <cell r="BG236" t="str">
            <v/>
          </cell>
          <cell r="BH236" t="str">
            <v/>
          </cell>
          <cell r="BI236" t="str">
            <v/>
          </cell>
          <cell r="BJ236" t="str">
            <v/>
          </cell>
          <cell r="BK236" t="str">
            <v/>
          </cell>
          <cell r="BL236" t="str">
            <v/>
          </cell>
          <cell r="BM236" t="str">
            <v/>
          </cell>
          <cell r="BN236" t="str">
            <v/>
          </cell>
          <cell r="BO236" t="str">
            <v/>
          </cell>
          <cell r="BP236" t="str">
            <v/>
          </cell>
          <cell r="BQ236" t="str">
            <v/>
          </cell>
          <cell r="BR236" t="str">
            <v/>
          </cell>
          <cell r="BS236" t="str">
            <v/>
          </cell>
          <cell r="BT236" t="str">
            <v/>
          </cell>
          <cell r="BU236" t="str">
            <v/>
          </cell>
          <cell r="BV236" t="str">
            <v/>
          </cell>
        </row>
        <row r="237">
          <cell r="A237" t="str">
            <v>A3545</v>
          </cell>
          <cell r="B237" t="str">
            <v>NINIK RIZQI ZUNARISMA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1</v>
          </cell>
          <cell r="J237">
            <v>0</v>
          </cell>
          <cell r="K237" t="str">
            <v>-</v>
          </cell>
          <cell r="L237">
            <v>0</v>
          </cell>
          <cell r="M237">
            <v>0</v>
          </cell>
          <cell r="N237" t="str">
            <v>Level 0</v>
          </cell>
          <cell r="O237">
            <v>4</v>
          </cell>
          <cell r="P237">
            <v>40</v>
          </cell>
          <cell r="Q237">
            <v>27</v>
          </cell>
          <cell r="R237">
            <v>4</v>
          </cell>
          <cell r="S237">
            <v>1</v>
          </cell>
          <cell r="T237" t="str">
            <v>Level 0</v>
          </cell>
          <cell r="U237">
            <v>1</v>
          </cell>
          <cell r="V237">
            <v>17</v>
          </cell>
          <cell r="W237">
            <v>4</v>
          </cell>
          <cell r="X237">
            <v>6</v>
          </cell>
          <cell r="Y237">
            <v>6</v>
          </cell>
          <cell r="Z237" t="str">
            <v>Level 3</v>
          </cell>
          <cell r="AA237">
            <v>1</v>
          </cell>
          <cell r="AB237">
            <v>10</v>
          </cell>
          <cell r="AC237">
            <v>4</v>
          </cell>
          <cell r="AD237">
            <v>1</v>
          </cell>
          <cell r="AE237">
            <v>1</v>
          </cell>
          <cell r="AF237" t="str">
            <v>Level 0</v>
          </cell>
          <cell r="AG237" t="str">
            <v/>
          </cell>
          <cell r="AH237" t="str">
            <v/>
          </cell>
          <cell r="AI237" t="str">
            <v/>
          </cell>
          <cell r="AJ237" t="str">
            <v/>
          </cell>
          <cell r="AK237" t="str">
            <v/>
          </cell>
          <cell r="AL237" t="str">
            <v/>
          </cell>
          <cell r="AM237" t="str">
            <v/>
          </cell>
          <cell r="AN237" t="str">
            <v/>
          </cell>
          <cell r="AO237" t="str">
            <v/>
          </cell>
          <cell r="AP237" t="str">
            <v/>
          </cell>
          <cell r="AQ237" t="str">
            <v/>
          </cell>
          <cell r="AR237" t="str">
            <v/>
          </cell>
          <cell r="AS237" t="str">
            <v/>
          </cell>
          <cell r="AT237" t="str">
            <v/>
          </cell>
          <cell r="AU237" t="str">
            <v/>
          </cell>
          <cell r="AV237" t="str">
            <v/>
          </cell>
          <cell r="AW237" t="str">
            <v/>
          </cell>
          <cell r="AX237" t="str">
            <v/>
          </cell>
          <cell r="AY237" t="str">
            <v/>
          </cell>
          <cell r="AZ237" t="str">
            <v/>
          </cell>
          <cell r="BA237" t="str">
            <v/>
          </cell>
          <cell r="BB237" t="str">
            <v/>
          </cell>
          <cell r="BC237" t="str">
            <v/>
          </cell>
          <cell r="BD237" t="str">
            <v/>
          </cell>
          <cell r="BE237" t="str">
            <v/>
          </cell>
          <cell r="BF237" t="str">
            <v/>
          </cell>
          <cell r="BG237" t="str">
            <v/>
          </cell>
          <cell r="BH237" t="str">
            <v/>
          </cell>
          <cell r="BI237" t="str">
            <v/>
          </cell>
          <cell r="BJ237" t="str">
            <v/>
          </cell>
          <cell r="BK237" t="str">
            <v/>
          </cell>
          <cell r="BL237" t="str">
            <v/>
          </cell>
          <cell r="BM237" t="str">
            <v/>
          </cell>
          <cell r="BN237" t="str">
            <v/>
          </cell>
          <cell r="BO237" t="str">
            <v/>
          </cell>
          <cell r="BP237" t="str">
            <v/>
          </cell>
          <cell r="BQ237" t="str">
            <v/>
          </cell>
          <cell r="BR237" t="str">
            <v/>
          </cell>
          <cell r="BS237" t="str">
            <v/>
          </cell>
          <cell r="BT237" t="str">
            <v/>
          </cell>
          <cell r="BU237" t="str">
            <v/>
          </cell>
          <cell r="BV237" t="str">
            <v/>
          </cell>
        </row>
        <row r="238">
          <cell r="A238" t="str">
            <v>A3453</v>
          </cell>
          <cell r="B238" t="str">
            <v>MUHAMMAD AZWAR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3</v>
          </cell>
          <cell r="J238">
            <v>34</v>
          </cell>
          <cell r="K238">
            <v>18</v>
          </cell>
          <cell r="L238">
            <v>6</v>
          </cell>
          <cell r="M238">
            <v>2</v>
          </cell>
          <cell r="N238" t="str">
            <v>Level 2</v>
          </cell>
          <cell r="O238">
            <v>5</v>
          </cell>
          <cell r="P238">
            <v>127</v>
          </cell>
          <cell r="Q238">
            <v>101</v>
          </cell>
          <cell r="R238">
            <v>26</v>
          </cell>
          <cell r="S238">
            <v>5.2</v>
          </cell>
          <cell r="T238" t="str">
            <v>Level 2</v>
          </cell>
          <cell r="U238">
            <v>1</v>
          </cell>
          <cell r="V238">
            <v>29</v>
          </cell>
          <cell r="W238">
            <v>22</v>
          </cell>
          <cell r="X238">
            <v>7</v>
          </cell>
          <cell r="Y238">
            <v>7</v>
          </cell>
          <cell r="Z238" t="str">
            <v>Level 3</v>
          </cell>
          <cell r="AA238">
            <v>1</v>
          </cell>
          <cell r="AB238">
            <v>19</v>
          </cell>
          <cell r="AC238">
            <v>11</v>
          </cell>
          <cell r="AD238">
            <v>5</v>
          </cell>
          <cell r="AE238">
            <v>5</v>
          </cell>
          <cell r="AF238" t="str">
            <v>Level 2</v>
          </cell>
          <cell r="AG238">
            <v>1</v>
          </cell>
          <cell r="AH238">
            <v>19</v>
          </cell>
          <cell r="AI238">
            <v>11</v>
          </cell>
          <cell r="AJ238">
            <v>3</v>
          </cell>
          <cell r="AK238">
            <v>3</v>
          </cell>
          <cell r="AL238" t="str">
            <v>Level 2</v>
          </cell>
          <cell r="AM238">
            <v>4</v>
          </cell>
          <cell r="AN238">
            <v>133</v>
          </cell>
          <cell r="AO238">
            <v>95</v>
          </cell>
          <cell r="AP238">
            <v>21</v>
          </cell>
          <cell r="AQ238">
            <v>5.25</v>
          </cell>
          <cell r="AR238" t="str">
            <v>Level 2</v>
          </cell>
          <cell r="AS238">
            <v>7</v>
          </cell>
          <cell r="AT238">
            <v>119</v>
          </cell>
          <cell r="AU238">
            <v>62</v>
          </cell>
          <cell r="AV238">
            <v>22</v>
          </cell>
          <cell r="AW238">
            <v>3.1428571428571428</v>
          </cell>
          <cell r="AX238" t="str">
            <v>Level 2</v>
          </cell>
          <cell r="AY238" t="str">
            <v/>
          </cell>
          <cell r="AZ238" t="str">
            <v/>
          </cell>
          <cell r="BA238" t="str">
            <v/>
          </cell>
          <cell r="BB238" t="str">
            <v/>
          </cell>
          <cell r="BC238" t="str">
            <v/>
          </cell>
          <cell r="BD238" t="str">
            <v/>
          </cell>
          <cell r="BE238" t="str">
            <v/>
          </cell>
          <cell r="BF238" t="str">
            <v/>
          </cell>
          <cell r="BG238" t="str">
            <v/>
          </cell>
          <cell r="BH238" t="str">
            <v/>
          </cell>
          <cell r="BI238" t="str">
            <v/>
          </cell>
          <cell r="BJ238" t="str">
            <v/>
          </cell>
          <cell r="BK238" t="str">
            <v/>
          </cell>
          <cell r="BL238" t="str">
            <v/>
          </cell>
          <cell r="BM238" t="str">
            <v/>
          </cell>
          <cell r="BN238" t="str">
            <v/>
          </cell>
          <cell r="BO238" t="str">
            <v/>
          </cell>
          <cell r="BP238" t="str">
            <v/>
          </cell>
          <cell r="BQ238" t="str">
            <v/>
          </cell>
          <cell r="BR238" t="str">
            <v/>
          </cell>
          <cell r="BS238" t="str">
            <v/>
          </cell>
          <cell r="BT238" t="str">
            <v/>
          </cell>
          <cell r="BU238" t="str">
            <v/>
          </cell>
          <cell r="BV238" t="str">
            <v/>
          </cell>
        </row>
        <row r="239">
          <cell r="A239" t="str">
            <v>A3553</v>
          </cell>
          <cell r="B239" t="str">
            <v>NATASHYA SULEMAN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4</v>
          </cell>
          <cell r="J239">
            <v>0</v>
          </cell>
          <cell r="K239">
            <v>28</v>
          </cell>
          <cell r="L239">
            <v>5</v>
          </cell>
          <cell r="M239">
            <v>1.25</v>
          </cell>
          <cell r="N239" t="str">
            <v>Level 0</v>
          </cell>
          <cell r="O239">
            <v>7</v>
          </cell>
          <cell r="P239">
            <v>111</v>
          </cell>
          <cell r="Q239">
            <v>83</v>
          </cell>
          <cell r="R239">
            <v>18</v>
          </cell>
          <cell r="S239">
            <v>2.5714285714285716</v>
          </cell>
          <cell r="T239" t="str">
            <v>Level 2</v>
          </cell>
          <cell r="U239">
            <v>2</v>
          </cell>
          <cell r="V239">
            <v>60</v>
          </cell>
          <cell r="W239">
            <v>44</v>
          </cell>
          <cell r="X239">
            <v>8</v>
          </cell>
          <cell r="Y239">
            <v>4</v>
          </cell>
          <cell r="Z239" t="str">
            <v>Level 2</v>
          </cell>
          <cell r="AA239" t="str">
            <v/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>
            <v>2</v>
          </cell>
          <cell r="AN239">
            <v>92</v>
          </cell>
          <cell r="AO239">
            <v>71</v>
          </cell>
          <cell r="AP239">
            <v>14</v>
          </cell>
          <cell r="AQ239">
            <v>7</v>
          </cell>
          <cell r="AR239" t="str">
            <v>Level 3</v>
          </cell>
          <cell r="AS239" t="str">
            <v/>
          </cell>
          <cell r="AT239" t="str">
            <v/>
          </cell>
          <cell r="AU239" t="str">
            <v/>
          </cell>
          <cell r="AV239" t="str">
            <v/>
          </cell>
          <cell r="AW239" t="str">
            <v/>
          </cell>
          <cell r="AX239" t="str">
            <v/>
          </cell>
          <cell r="AY239" t="str">
            <v/>
          </cell>
          <cell r="AZ239" t="str">
            <v/>
          </cell>
          <cell r="BA239" t="str">
            <v/>
          </cell>
          <cell r="BB239" t="str">
            <v/>
          </cell>
          <cell r="BC239" t="str">
            <v/>
          </cell>
          <cell r="BD239" t="str">
            <v/>
          </cell>
          <cell r="BE239" t="str">
            <v/>
          </cell>
          <cell r="BF239" t="str">
            <v/>
          </cell>
          <cell r="BG239" t="str">
            <v/>
          </cell>
          <cell r="BH239" t="str">
            <v/>
          </cell>
          <cell r="BI239" t="str">
            <v/>
          </cell>
          <cell r="BJ239" t="str">
            <v/>
          </cell>
          <cell r="BK239" t="str">
            <v/>
          </cell>
          <cell r="BL239" t="str">
            <v/>
          </cell>
          <cell r="BM239" t="str">
            <v/>
          </cell>
          <cell r="BN239" t="str">
            <v/>
          </cell>
          <cell r="BO239" t="str">
            <v/>
          </cell>
          <cell r="BP239" t="str">
            <v/>
          </cell>
          <cell r="BQ239" t="str">
            <v/>
          </cell>
          <cell r="BR239" t="str">
            <v/>
          </cell>
          <cell r="BS239" t="str">
            <v/>
          </cell>
          <cell r="BT239" t="str">
            <v/>
          </cell>
          <cell r="BU239" t="str">
            <v/>
          </cell>
          <cell r="BV239" t="str">
            <v/>
          </cell>
        </row>
        <row r="240">
          <cell r="A240" t="str">
            <v>A3547</v>
          </cell>
          <cell r="B240" t="str">
            <v>SHERAVINA NADANTI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1</v>
          </cell>
          <cell r="J240">
            <v>24</v>
          </cell>
          <cell r="K240">
            <v>10</v>
          </cell>
          <cell r="L240">
            <v>0</v>
          </cell>
          <cell r="M240">
            <v>0</v>
          </cell>
          <cell r="N240" t="str">
            <v>Level 0</v>
          </cell>
          <cell r="O240">
            <v>4</v>
          </cell>
          <cell r="P240">
            <v>70</v>
          </cell>
          <cell r="Q240">
            <v>35</v>
          </cell>
          <cell r="R240">
            <v>4</v>
          </cell>
          <cell r="S240">
            <v>1</v>
          </cell>
          <cell r="T240" t="str">
            <v>Level 0</v>
          </cell>
          <cell r="U240">
            <v>22</v>
          </cell>
          <cell r="V240">
            <v>439</v>
          </cell>
          <cell r="W240">
            <v>254</v>
          </cell>
          <cell r="X240">
            <v>68</v>
          </cell>
          <cell r="Y240">
            <v>3.0909090909090908</v>
          </cell>
          <cell r="Z240" t="str">
            <v>Level 2</v>
          </cell>
          <cell r="AA240">
            <v>18</v>
          </cell>
          <cell r="AB240">
            <v>408</v>
          </cell>
          <cell r="AC240">
            <v>279</v>
          </cell>
          <cell r="AD240">
            <v>74</v>
          </cell>
          <cell r="AE240">
            <v>4.1111111111111107</v>
          </cell>
          <cell r="AF240" t="str">
            <v>Level 2</v>
          </cell>
          <cell r="AG240">
            <v>18</v>
          </cell>
          <cell r="AH240">
            <v>447</v>
          </cell>
          <cell r="AI240">
            <v>316</v>
          </cell>
          <cell r="AJ240">
            <v>115</v>
          </cell>
          <cell r="AK240">
            <v>6.3888888888888893</v>
          </cell>
          <cell r="AL240" t="str">
            <v>Level 3</v>
          </cell>
          <cell r="AM240">
            <v>15</v>
          </cell>
          <cell r="AN240">
            <v>414</v>
          </cell>
          <cell r="AO240">
            <v>320</v>
          </cell>
          <cell r="AP240">
            <v>65</v>
          </cell>
          <cell r="AQ240">
            <v>4.333333333333333</v>
          </cell>
          <cell r="AR240" t="str">
            <v>Level 2</v>
          </cell>
          <cell r="AS240">
            <v>19</v>
          </cell>
          <cell r="AT240">
            <v>388</v>
          </cell>
          <cell r="AU240">
            <v>299</v>
          </cell>
          <cell r="AV240">
            <v>94</v>
          </cell>
          <cell r="AW240">
            <v>4.9473684210526319</v>
          </cell>
          <cell r="AX240" t="str">
            <v>Level 2</v>
          </cell>
          <cell r="AY240">
            <v>16</v>
          </cell>
          <cell r="AZ240">
            <v>369</v>
          </cell>
          <cell r="BA240">
            <v>262</v>
          </cell>
          <cell r="BB240">
            <v>60</v>
          </cell>
          <cell r="BC240">
            <v>3.75</v>
          </cell>
          <cell r="BD240" t="str">
            <v>Level 2</v>
          </cell>
          <cell r="BE240">
            <v>20</v>
          </cell>
          <cell r="BF240">
            <v>523</v>
          </cell>
          <cell r="BG240">
            <v>356</v>
          </cell>
          <cell r="BH240">
            <v>110</v>
          </cell>
          <cell r="BI240">
            <v>5.5</v>
          </cell>
          <cell r="BJ240" t="str">
            <v>Level 2</v>
          </cell>
          <cell r="BK240">
            <v>17</v>
          </cell>
          <cell r="BL240">
            <v>330</v>
          </cell>
          <cell r="BM240">
            <v>210</v>
          </cell>
          <cell r="BN240">
            <v>57</v>
          </cell>
          <cell r="BO240">
            <v>3.3529411764705883</v>
          </cell>
          <cell r="BP240" t="str">
            <v>Level 2</v>
          </cell>
          <cell r="BQ240">
            <v>17</v>
          </cell>
          <cell r="BR240">
            <v>351</v>
          </cell>
          <cell r="BS240">
            <v>246</v>
          </cell>
          <cell r="BT240">
            <v>79</v>
          </cell>
          <cell r="BU240">
            <v>4.6470588235294121</v>
          </cell>
          <cell r="BV240" t="str">
            <v>Level 2</v>
          </cell>
        </row>
        <row r="241">
          <cell r="A241" t="str">
            <v>A3354</v>
          </cell>
          <cell r="B241" t="str">
            <v>AHMAD MUSTOFA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2</v>
          </cell>
          <cell r="J241">
            <v>27</v>
          </cell>
          <cell r="K241">
            <v>15</v>
          </cell>
          <cell r="L241">
            <v>2</v>
          </cell>
          <cell r="M241">
            <v>1</v>
          </cell>
          <cell r="N241" t="str">
            <v>Level 0</v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 t="str">
            <v/>
          </cell>
          <cell r="Y241" t="str">
            <v/>
          </cell>
          <cell r="Z241" t="str">
            <v/>
          </cell>
          <cell r="AA241" t="str">
            <v/>
          </cell>
          <cell r="AB241" t="str">
            <v/>
          </cell>
          <cell r="AC241" t="str">
            <v/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/>
          </cell>
          <cell r="AN241" t="str">
            <v/>
          </cell>
          <cell r="AO241" t="str">
            <v/>
          </cell>
          <cell r="AP241" t="str">
            <v/>
          </cell>
          <cell r="AQ241" t="str">
            <v/>
          </cell>
          <cell r="AR241" t="str">
            <v/>
          </cell>
          <cell r="AS241" t="str">
            <v/>
          </cell>
          <cell r="AT241" t="str">
            <v/>
          </cell>
          <cell r="AU241" t="str">
            <v/>
          </cell>
          <cell r="AV241" t="str">
            <v/>
          </cell>
          <cell r="AW241" t="str">
            <v/>
          </cell>
          <cell r="AX241" t="str">
            <v/>
          </cell>
          <cell r="AY241" t="str">
            <v/>
          </cell>
          <cell r="AZ241" t="str">
            <v/>
          </cell>
          <cell r="BA241" t="str">
            <v/>
          </cell>
          <cell r="BB241" t="str">
            <v/>
          </cell>
          <cell r="BC241" t="str">
            <v/>
          </cell>
          <cell r="BD241" t="str">
            <v/>
          </cell>
          <cell r="BE241" t="str">
            <v/>
          </cell>
          <cell r="BF241" t="str">
            <v/>
          </cell>
          <cell r="BG241" t="str">
            <v/>
          </cell>
          <cell r="BH241" t="str">
            <v/>
          </cell>
          <cell r="BI241" t="str">
            <v/>
          </cell>
          <cell r="BJ241" t="str">
            <v/>
          </cell>
          <cell r="BK241" t="str">
            <v/>
          </cell>
          <cell r="BL241" t="str">
            <v/>
          </cell>
          <cell r="BM241" t="str">
            <v/>
          </cell>
          <cell r="BN241" t="str">
            <v/>
          </cell>
          <cell r="BO241" t="str">
            <v/>
          </cell>
          <cell r="BP241" t="str">
            <v/>
          </cell>
          <cell r="BQ241" t="str">
            <v/>
          </cell>
          <cell r="BR241" t="str">
            <v/>
          </cell>
          <cell r="BS241" t="str">
            <v/>
          </cell>
          <cell r="BT241" t="str">
            <v/>
          </cell>
          <cell r="BU241" t="str">
            <v/>
          </cell>
          <cell r="BV241" t="str">
            <v/>
          </cell>
        </row>
        <row r="242">
          <cell r="A242" t="str">
            <v>A3479</v>
          </cell>
          <cell r="B242" t="str">
            <v>VASSYA DIAN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3</v>
          </cell>
          <cell r="J242">
            <v>37</v>
          </cell>
          <cell r="K242">
            <v>26</v>
          </cell>
          <cell r="L242">
            <v>6</v>
          </cell>
          <cell r="M242">
            <v>2</v>
          </cell>
          <cell r="N242" t="str">
            <v>Level 2</v>
          </cell>
          <cell r="O242">
            <v>5</v>
          </cell>
          <cell r="P242">
            <v>64</v>
          </cell>
          <cell r="Q242">
            <v>42</v>
          </cell>
          <cell r="R242">
            <v>7</v>
          </cell>
          <cell r="S242">
            <v>1.4</v>
          </cell>
          <cell r="T242" t="str">
            <v>Level 0</v>
          </cell>
          <cell r="U242">
            <v>15</v>
          </cell>
          <cell r="V242">
            <v>259</v>
          </cell>
          <cell r="W242">
            <v>191</v>
          </cell>
          <cell r="X242">
            <v>70</v>
          </cell>
          <cell r="Y242">
            <v>4.666666666666667</v>
          </cell>
          <cell r="Z242" t="str">
            <v>Level 2</v>
          </cell>
          <cell r="AA242">
            <v>16</v>
          </cell>
          <cell r="AB242">
            <v>334</v>
          </cell>
          <cell r="AC242">
            <v>233</v>
          </cell>
          <cell r="AD242">
            <v>53</v>
          </cell>
          <cell r="AE242">
            <v>3.3125</v>
          </cell>
          <cell r="AF242" t="str">
            <v>Level 2</v>
          </cell>
          <cell r="AG242">
            <v>15</v>
          </cell>
          <cell r="AH242">
            <v>384</v>
          </cell>
          <cell r="AI242">
            <v>244</v>
          </cell>
          <cell r="AJ242">
            <v>62</v>
          </cell>
          <cell r="AK242">
            <v>4.1333333333333337</v>
          </cell>
          <cell r="AL242" t="str">
            <v>Level 2</v>
          </cell>
          <cell r="AM242">
            <v>15</v>
          </cell>
          <cell r="AN242">
            <v>456</v>
          </cell>
          <cell r="AO242">
            <v>267</v>
          </cell>
          <cell r="AP242">
            <v>85</v>
          </cell>
          <cell r="AQ242">
            <v>5.666666666666667</v>
          </cell>
          <cell r="AR242" t="str">
            <v>Level 2</v>
          </cell>
          <cell r="AS242">
            <v>15</v>
          </cell>
          <cell r="AT242">
            <v>295</v>
          </cell>
          <cell r="AU242">
            <v>191</v>
          </cell>
          <cell r="AV242">
            <v>65</v>
          </cell>
          <cell r="AW242">
            <v>4.333333333333333</v>
          </cell>
          <cell r="AX242" t="str">
            <v>Level 2</v>
          </cell>
          <cell r="AY242">
            <v>15</v>
          </cell>
          <cell r="AZ242">
            <v>331</v>
          </cell>
          <cell r="BA242">
            <v>206</v>
          </cell>
          <cell r="BB242">
            <v>63</v>
          </cell>
          <cell r="BC242">
            <v>4.2</v>
          </cell>
          <cell r="BD242" t="str">
            <v>Level 2</v>
          </cell>
          <cell r="BE242">
            <v>16</v>
          </cell>
          <cell r="BF242">
            <v>346</v>
          </cell>
          <cell r="BG242">
            <v>230</v>
          </cell>
          <cell r="BH242">
            <v>64</v>
          </cell>
          <cell r="BI242">
            <v>4</v>
          </cell>
          <cell r="BJ242" t="str">
            <v>Level 2</v>
          </cell>
          <cell r="BK242">
            <v>16</v>
          </cell>
          <cell r="BL242">
            <v>317</v>
          </cell>
          <cell r="BM242">
            <v>215</v>
          </cell>
          <cell r="BN242">
            <v>65</v>
          </cell>
          <cell r="BO242">
            <v>4.0625</v>
          </cell>
          <cell r="BP242" t="str">
            <v>Level 2</v>
          </cell>
          <cell r="BQ242">
            <v>4</v>
          </cell>
          <cell r="BR242">
            <v>64</v>
          </cell>
          <cell r="BS242">
            <v>38</v>
          </cell>
          <cell r="BT242">
            <v>10</v>
          </cell>
          <cell r="BU242">
            <v>2.5</v>
          </cell>
          <cell r="BV242" t="str">
            <v>Level 2</v>
          </cell>
        </row>
        <row r="243">
          <cell r="A243" t="str">
            <v>A3169</v>
          </cell>
          <cell r="B243" t="str">
            <v>MONITA JANUAR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1</v>
          </cell>
          <cell r="J243">
            <v>24</v>
          </cell>
          <cell r="K243">
            <v>13</v>
          </cell>
          <cell r="L243">
            <v>5</v>
          </cell>
          <cell r="M243">
            <v>5</v>
          </cell>
          <cell r="N243" t="str">
            <v>Level 2</v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  <cell r="Z243" t="str">
            <v/>
          </cell>
          <cell r="AA243">
            <v>2</v>
          </cell>
          <cell r="AB243">
            <v>26</v>
          </cell>
          <cell r="AC243">
            <v>17</v>
          </cell>
          <cell r="AD243">
            <v>4</v>
          </cell>
          <cell r="AE243">
            <v>2</v>
          </cell>
          <cell r="AF243" t="str">
            <v>Level 2</v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/>
          </cell>
          <cell r="AN243" t="str">
            <v/>
          </cell>
          <cell r="AO243" t="str">
            <v/>
          </cell>
          <cell r="AP243" t="str">
            <v/>
          </cell>
          <cell r="AQ243" t="str">
            <v/>
          </cell>
          <cell r="AR243" t="str">
            <v/>
          </cell>
          <cell r="AS243">
            <v>3</v>
          </cell>
          <cell r="AT243">
            <v>52</v>
          </cell>
          <cell r="AU243">
            <v>34</v>
          </cell>
          <cell r="AV243">
            <v>4</v>
          </cell>
          <cell r="AW243">
            <v>1.3333333333333333</v>
          </cell>
          <cell r="AX243" t="str">
            <v>Level 0</v>
          </cell>
          <cell r="AY243" t="str">
            <v/>
          </cell>
          <cell r="AZ243" t="str">
            <v/>
          </cell>
          <cell r="BA243" t="str">
            <v/>
          </cell>
          <cell r="BB243" t="str">
            <v/>
          </cell>
          <cell r="BC243" t="str">
            <v/>
          </cell>
          <cell r="BD243" t="str">
            <v/>
          </cell>
          <cell r="BE243" t="str">
            <v/>
          </cell>
          <cell r="BF243" t="str">
            <v/>
          </cell>
          <cell r="BG243" t="str">
            <v/>
          </cell>
          <cell r="BH243" t="str">
            <v/>
          </cell>
          <cell r="BI243" t="str">
            <v/>
          </cell>
          <cell r="BJ243" t="str">
            <v/>
          </cell>
          <cell r="BK243" t="str">
            <v/>
          </cell>
          <cell r="BL243" t="str">
            <v/>
          </cell>
          <cell r="BM243" t="str">
            <v/>
          </cell>
          <cell r="BN243" t="str">
            <v/>
          </cell>
          <cell r="BO243" t="str">
            <v/>
          </cell>
          <cell r="BP243" t="str">
            <v/>
          </cell>
          <cell r="BQ243" t="str">
            <v/>
          </cell>
          <cell r="BR243" t="str">
            <v/>
          </cell>
          <cell r="BS243" t="str">
            <v/>
          </cell>
          <cell r="BT243" t="str">
            <v/>
          </cell>
          <cell r="BU243" t="str">
            <v/>
          </cell>
          <cell r="BV243" t="str">
            <v/>
          </cell>
        </row>
        <row r="244">
          <cell r="A244" t="str">
            <v>A3622</v>
          </cell>
          <cell r="B244" t="str">
            <v>RAVELLINA NAIA SAFITRI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1</v>
          </cell>
          <cell r="J244">
            <v>5</v>
          </cell>
          <cell r="K244">
            <v>5</v>
          </cell>
          <cell r="L244">
            <v>1</v>
          </cell>
          <cell r="M244">
            <v>1</v>
          </cell>
          <cell r="N244" t="str">
            <v>Level 0</v>
          </cell>
          <cell r="O244">
            <v>10</v>
          </cell>
          <cell r="P244">
            <v>190</v>
          </cell>
          <cell r="Q244">
            <v>112</v>
          </cell>
          <cell r="R244">
            <v>29</v>
          </cell>
          <cell r="S244">
            <v>2.9</v>
          </cell>
          <cell r="T244" t="str">
            <v>Level 2</v>
          </cell>
          <cell r="U244">
            <v>4</v>
          </cell>
          <cell r="V244">
            <v>68</v>
          </cell>
          <cell r="W244">
            <v>47</v>
          </cell>
          <cell r="X244">
            <v>12</v>
          </cell>
          <cell r="Y244">
            <v>3</v>
          </cell>
          <cell r="Z244" t="str">
            <v>Level 2</v>
          </cell>
          <cell r="AA244" t="str">
            <v/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/>
          </cell>
          <cell r="AN244" t="str">
            <v/>
          </cell>
          <cell r="AO244" t="str">
            <v/>
          </cell>
          <cell r="AP244" t="str">
            <v/>
          </cell>
          <cell r="AQ244" t="str">
            <v/>
          </cell>
          <cell r="AR244" t="str">
            <v/>
          </cell>
          <cell r="AS244">
            <v>2</v>
          </cell>
          <cell r="AT244">
            <v>30</v>
          </cell>
          <cell r="AU244">
            <v>22</v>
          </cell>
          <cell r="AV244">
            <v>5</v>
          </cell>
          <cell r="AW244">
            <v>2.5</v>
          </cell>
          <cell r="AX244" t="str">
            <v>Level 2</v>
          </cell>
          <cell r="AY244" t="str">
            <v/>
          </cell>
          <cell r="AZ244" t="str">
            <v/>
          </cell>
          <cell r="BA244" t="str">
            <v/>
          </cell>
          <cell r="BB244" t="str">
            <v/>
          </cell>
          <cell r="BC244" t="str">
            <v/>
          </cell>
          <cell r="BD244" t="str">
            <v/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 t="str">
            <v/>
          </cell>
          <cell r="BJ244" t="str">
            <v/>
          </cell>
          <cell r="BK244" t="str">
            <v/>
          </cell>
          <cell r="BL244" t="str">
            <v/>
          </cell>
          <cell r="BM244" t="str">
            <v/>
          </cell>
          <cell r="BN244" t="str">
            <v/>
          </cell>
          <cell r="BO244" t="str">
            <v/>
          </cell>
          <cell r="BP244" t="str">
            <v/>
          </cell>
          <cell r="BQ244" t="str">
            <v/>
          </cell>
          <cell r="BR244" t="str">
            <v/>
          </cell>
          <cell r="BS244" t="str">
            <v/>
          </cell>
          <cell r="BT244" t="str">
            <v/>
          </cell>
          <cell r="BU244" t="str">
            <v/>
          </cell>
          <cell r="BV244" t="str">
            <v/>
          </cell>
        </row>
        <row r="245">
          <cell r="A245">
            <v>90645</v>
          </cell>
          <cell r="B245" t="str">
            <v>ANINDYA DIAH MENTARI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1</v>
          </cell>
          <cell r="P245">
            <v>34</v>
          </cell>
          <cell r="Q245">
            <v>22</v>
          </cell>
          <cell r="R245">
            <v>7</v>
          </cell>
          <cell r="S245">
            <v>7</v>
          </cell>
          <cell r="T245" t="str">
            <v>Level 3</v>
          </cell>
          <cell r="U245" t="str">
            <v/>
          </cell>
          <cell r="V245" t="str">
            <v/>
          </cell>
          <cell r="W245" t="str">
            <v/>
          </cell>
          <cell r="X245" t="str">
            <v/>
          </cell>
          <cell r="Y245" t="str">
            <v/>
          </cell>
          <cell r="Z245" t="str">
            <v/>
          </cell>
          <cell r="AA245" t="str">
            <v/>
          </cell>
          <cell r="AB245" t="str">
            <v/>
          </cell>
          <cell r="AC245" t="str">
            <v/>
          </cell>
          <cell r="AD245" t="str">
            <v/>
          </cell>
          <cell r="AE245" t="str">
            <v/>
          </cell>
          <cell r="AF245" t="str">
            <v/>
          </cell>
          <cell r="AG245" t="str">
            <v/>
          </cell>
          <cell r="AH245" t="str">
            <v/>
          </cell>
          <cell r="AI245" t="str">
            <v/>
          </cell>
          <cell r="AJ245" t="str">
            <v/>
          </cell>
          <cell r="AK245" t="str">
            <v/>
          </cell>
          <cell r="AL245" t="str">
            <v/>
          </cell>
          <cell r="AM245">
            <v>3</v>
          </cell>
          <cell r="AN245">
            <v>99</v>
          </cell>
          <cell r="AO245">
            <v>72</v>
          </cell>
          <cell r="AP245">
            <v>18</v>
          </cell>
          <cell r="AQ245">
            <v>6</v>
          </cell>
          <cell r="AR245" t="str">
            <v>Level 3</v>
          </cell>
          <cell r="AS245">
            <v>0</v>
          </cell>
          <cell r="AT245">
            <v>0</v>
          </cell>
          <cell r="AU245">
            <v>0</v>
          </cell>
          <cell r="AV245">
            <v>3</v>
          </cell>
          <cell r="AW245" t="str">
            <v/>
          </cell>
          <cell r="AX245" t="str">
            <v/>
          </cell>
          <cell r="AY245" t="str">
            <v/>
          </cell>
          <cell r="AZ245" t="str">
            <v/>
          </cell>
          <cell r="BA245" t="str">
            <v/>
          </cell>
          <cell r="BB245" t="str">
            <v/>
          </cell>
          <cell r="BC245" t="str">
            <v/>
          </cell>
          <cell r="BD245" t="str">
            <v/>
          </cell>
          <cell r="BE245" t="str">
            <v/>
          </cell>
          <cell r="BF245" t="str">
            <v/>
          </cell>
          <cell r="BG245" t="str">
            <v/>
          </cell>
          <cell r="BH245" t="str">
            <v/>
          </cell>
          <cell r="BI245" t="str">
            <v/>
          </cell>
          <cell r="BJ245" t="str">
            <v/>
          </cell>
          <cell r="BK245">
            <v>1</v>
          </cell>
          <cell r="BL245">
            <v>26</v>
          </cell>
          <cell r="BM245">
            <v>21</v>
          </cell>
          <cell r="BN245">
            <v>3</v>
          </cell>
          <cell r="BO245">
            <v>3</v>
          </cell>
          <cell r="BP245" t="str">
            <v>Level 2</v>
          </cell>
          <cell r="BQ245">
            <v>0</v>
          </cell>
          <cell r="BR245">
            <v>0</v>
          </cell>
          <cell r="BS245">
            <v>0</v>
          </cell>
          <cell r="BT245">
            <v>1</v>
          </cell>
          <cell r="BU245" t="str">
            <v/>
          </cell>
          <cell r="BV245" t="str">
            <v/>
          </cell>
        </row>
        <row r="246">
          <cell r="A246" t="str">
            <v>A0271</v>
          </cell>
          <cell r="B246" t="str">
            <v>Silvi Dilla Wahyuna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3</v>
          </cell>
          <cell r="P246">
            <v>23</v>
          </cell>
          <cell r="Q246">
            <v>13</v>
          </cell>
          <cell r="R246">
            <v>3</v>
          </cell>
          <cell r="S246">
            <v>1</v>
          </cell>
          <cell r="T246" t="str">
            <v>Level 0</v>
          </cell>
          <cell r="U246">
            <v>3</v>
          </cell>
          <cell r="V246">
            <v>24</v>
          </cell>
          <cell r="W246">
            <v>15</v>
          </cell>
          <cell r="X246">
            <v>4</v>
          </cell>
          <cell r="Y246">
            <v>1.3333333333333333</v>
          </cell>
          <cell r="Z246" t="str">
            <v>Level 0</v>
          </cell>
          <cell r="AA246" t="str">
            <v/>
          </cell>
          <cell r="AB246" t="str">
            <v/>
          </cell>
          <cell r="AC246" t="str">
            <v/>
          </cell>
          <cell r="AD246" t="str">
            <v/>
          </cell>
          <cell r="AE246" t="str">
            <v/>
          </cell>
          <cell r="AF246" t="str">
            <v/>
          </cell>
          <cell r="AG246" t="str">
            <v/>
          </cell>
          <cell r="AH246" t="str">
            <v/>
          </cell>
          <cell r="AI246" t="str">
            <v/>
          </cell>
          <cell r="AJ246" t="str">
            <v/>
          </cell>
          <cell r="AK246" t="str">
            <v/>
          </cell>
          <cell r="AL246" t="str">
            <v/>
          </cell>
          <cell r="AM246" t="str">
            <v/>
          </cell>
          <cell r="AN246" t="str">
            <v/>
          </cell>
          <cell r="AO246" t="str">
            <v/>
          </cell>
          <cell r="AP246" t="str">
            <v/>
          </cell>
          <cell r="AQ246" t="str">
            <v/>
          </cell>
          <cell r="AR246" t="str">
            <v/>
          </cell>
          <cell r="AS246" t="str">
            <v/>
          </cell>
          <cell r="AT246" t="str">
            <v/>
          </cell>
          <cell r="AU246" t="str">
            <v/>
          </cell>
          <cell r="AV246" t="str">
            <v/>
          </cell>
          <cell r="AW246" t="str">
            <v/>
          </cell>
          <cell r="AX246" t="str">
            <v/>
          </cell>
          <cell r="AY246" t="str">
            <v/>
          </cell>
          <cell r="AZ246" t="str">
            <v/>
          </cell>
          <cell r="BA246" t="str">
            <v/>
          </cell>
          <cell r="BB246" t="str">
            <v/>
          </cell>
          <cell r="BC246" t="str">
            <v/>
          </cell>
          <cell r="BD246" t="str">
            <v/>
          </cell>
          <cell r="BE246" t="str">
            <v/>
          </cell>
          <cell r="BF246" t="str">
            <v/>
          </cell>
          <cell r="BG246" t="str">
            <v/>
          </cell>
          <cell r="BH246" t="str">
            <v/>
          </cell>
          <cell r="BI246" t="str">
            <v/>
          </cell>
          <cell r="BJ246" t="str">
            <v/>
          </cell>
          <cell r="BK246" t="str">
            <v/>
          </cell>
          <cell r="BL246" t="str">
            <v/>
          </cell>
          <cell r="BM246" t="str">
            <v/>
          </cell>
          <cell r="BN246" t="str">
            <v/>
          </cell>
          <cell r="BO246" t="str">
            <v/>
          </cell>
          <cell r="BP246" t="str">
            <v/>
          </cell>
          <cell r="BQ246" t="str">
            <v/>
          </cell>
          <cell r="BR246" t="str">
            <v/>
          </cell>
          <cell r="BS246" t="str">
            <v/>
          </cell>
          <cell r="BT246" t="str">
            <v/>
          </cell>
          <cell r="BU246" t="str">
            <v/>
          </cell>
          <cell r="BV246" t="str">
            <v/>
          </cell>
        </row>
        <row r="247">
          <cell r="A247" t="str">
            <v>A2555</v>
          </cell>
          <cell r="B247" t="str">
            <v>JHOSUA MARCHELLINO JHOES MATINDAS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17</v>
          </cell>
          <cell r="P247">
            <v>426</v>
          </cell>
          <cell r="Q247">
            <v>308</v>
          </cell>
          <cell r="R247">
            <v>75</v>
          </cell>
          <cell r="S247">
            <v>4.4117647058823533</v>
          </cell>
          <cell r="T247" t="str">
            <v>Level 2</v>
          </cell>
          <cell r="U247">
            <v>3</v>
          </cell>
          <cell r="V247">
            <v>84</v>
          </cell>
          <cell r="W247">
            <v>65</v>
          </cell>
          <cell r="X247">
            <v>19</v>
          </cell>
          <cell r="Y247">
            <v>6.333333333333333</v>
          </cell>
          <cell r="Z247" t="str">
            <v>Level 3</v>
          </cell>
          <cell r="AA247" t="str">
            <v/>
          </cell>
          <cell r="AB247" t="str">
            <v/>
          </cell>
          <cell r="AC247" t="str">
            <v/>
          </cell>
          <cell r="AD247" t="str">
            <v/>
          </cell>
          <cell r="AE247" t="str">
            <v/>
          </cell>
          <cell r="AF247" t="str">
            <v/>
          </cell>
          <cell r="AG247" t="str">
            <v/>
          </cell>
          <cell r="AH247" t="str">
            <v/>
          </cell>
          <cell r="AI247" t="str">
            <v/>
          </cell>
          <cell r="AJ247" t="str">
            <v/>
          </cell>
          <cell r="AK247" t="str">
            <v/>
          </cell>
          <cell r="AL247" t="str">
            <v/>
          </cell>
          <cell r="AM247" t="str">
            <v/>
          </cell>
          <cell r="AN247" t="str">
            <v/>
          </cell>
          <cell r="AO247" t="str">
            <v/>
          </cell>
          <cell r="AP247" t="str">
            <v/>
          </cell>
          <cell r="AQ247" t="str">
            <v/>
          </cell>
          <cell r="AR247" t="str">
            <v/>
          </cell>
          <cell r="AS247" t="str">
            <v/>
          </cell>
          <cell r="AT247" t="str">
            <v/>
          </cell>
          <cell r="AU247" t="str">
            <v/>
          </cell>
          <cell r="AV247" t="str">
            <v/>
          </cell>
          <cell r="AW247" t="str">
            <v/>
          </cell>
          <cell r="AX247" t="str">
            <v/>
          </cell>
          <cell r="AY247" t="str">
            <v/>
          </cell>
          <cell r="AZ247" t="str">
            <v/>
          </cell>
          <cell r="BA247" t="str">
            <v/>
          </cell>
          <cell r="BB247" t="str">
            <v/>
          </cell>
          <cell r="BC247" t="str">
            <v/>
          </cell>
          <cell r="BD247" t="str">
            <v/>
          </cell>
          <cell r="BE247" t="str">
            <v/>
          </cell>
          <cell r="BF247" t="str">
            <v/>
          </cell>
          <cell r="BG247" t="str">
            <v/>
          </cell>
          <cell r="BH247" t="str">
            <v/>
          </cell>
          <cell r="BI247" t="str">
            <v/>
          </cell>
          <cell r="BJ247" t="str">
            <v/>
          </cell>
          <cell r="BK247" t="str">
            <v/>
          </cell>
          <cell r="BL247" t="str">
            <v/>
          </cell>
          <cell r="BM247" t="str">
            <v/>
          </cell>
          <cell r="BN247" t="str">
            <v/>
          </cell>
          <cell r="BO247" t="str">
            <v/>
          </cell>
          <cell r="BP247" t="str">
            <v/>
          </cell>
          <cell r="BQ247" t="str">
            <v/>
          </cell>
          <cell r="BR247" t="str">
            <v/>
          </cell>
          <cell r="BS247" t="str">
            <v/>
          </cell>
          <cell r="BT247" t="str">
            <v/>
          </cell>
          <cell r="BU247" t="str">
            <v/>
          </cell>
          <cell r="BV247" t="str">
            <v/>
          </cell>
        </row>
        <row r="248">
          <cell r="A248" t="str">
            <v>A2859</v>
          </cell>
          <cell r="B248" t="str">
            <v>SHOFA AMALIA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1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 t="str">
            <v>Level 0</v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  <cell r="Z248" t="str">
            <v/>
          </cell>
          <cell r="AA248" t="str">
            <v/>
          </cell>
          <cell r="AB248" t="str">
            <v/>
          </cell>
          <cell r="AC248" t="str">
            <v/>
          </cell>
          <cell r="AD248" t="str">
            <v/>
          </cell>
          <cell r="AE248" t="str">
            <v/>
          </cell>
          <cell r="AF248" t="str">
            <v/>
          </cell>
          <cell r="AG248" t="str">
            <v/>
          </cell>
          <cell r="AH248" t="str">
            <v/>
          </cell>
          <cell r="AI248" t="str">
            <v/>
          </cell>
          <cell r="AJ248" t="str">
            <v/>
          </cell>
          <cell r="AK248" t="str">
            <v/>
          </cell>
          <cell r="AL248" t="str">
            <v/>
          </cell>
          <cell r="AM248" t="str">
            <v/>
          </cell>
          <cell r="AN248" t="str">
            <v/>
          </cell>
          <cell r="AO248" t="str">
            <v/>
          </cell>
          <cell r="AP248" t="str">
            <v/>
          </cell>
          <cell r="AQ248" t="str">
            <v/>
          </cell>
          <cell r="AR248" t="str">
            <v/>
          </cell>
          <cell r="AS248" t="str">
            <v/>
          </cell>
          <cell r="AT248" t="str">
            <v/>
          </cell>
          <cell r="AU248" t="str">
            <v/>
          </cell>
          <cell r="AV248" t="str">
            <v/>
          </cell>
          <cell r="AW248" t="str">
            <v/>
          </cell>
          <cell r="AX248" t="str">
            <v/>
          </cell>
          <cell r="AY248" t="str">
            <v/>
          </cell>
          <cell r="AZ248" t="str">
            <v/>
          </cell>
          <cell r="BA248" t="str">
            <v/>
          </cell>
          <cell r="BB248" t="str">
            <v/>
          </cell>
          <cell r="BC248" t="str">
            <v/>
          </cell>
          <cell r="BD248" t="str">
            <v/>
          </cell>
          <cell r="BE248" t="str">
            <v/>
          </cell>
          <cell r="BF248" t="str">
            <v/>
          </cell>
          <cell r="BG248" t="str">
            <v/>
          </cell>
          <cell r="BH248" t="str">
            <v/>
          </cell>
          <cell r="BI248" t="str">
            <v/>
          </cell>
          <cell r="BJ248" t="str">
            <v/>
          </cell>
          <cell r="BK248" t="str">
            <v/>
          </cell>
          <cell r="BL248" t="str">
            <v/>
          </cell>
          <cell r="BM248" t="str">
            <v/>
          </cell>
          <cell r="BN248" t="str">
            <v/>
          </cell>
          <cell r="BO248" t="str">
            <v/>
          </cell>
          <cell r="BP248" t="str">
            <v/>
          </cell>
          <cell r="BQ248" t="str">
            <v/>
          </cell>
          <cell r="BR248" t="str">
            <v/>
          </cell>
          <cell r="BS248" t="str">
            <v/>
          </cell>
          <cell r="BT248" t="str">
            <v/>
          </cell>
          <cell r="BU248" t="str">
            <v/>
          </cell>
          <cell r="BV248" t="str">
            <v/>
          </cell>
        </row>
        <row r="249">
          <cell r="A249" t="str">
            <v>A3448</v>
          </cell>
          <cell r="B249" t="str">
            <v>RIZKY ARMI AGUSTIN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6</v>
          </cell>
          <cell r="P249">
            <v>149</v>
          </cell>
          <cell r="Q249">
            <v>78</v>
          </cell>
          <cell r="R249">
            <v>18</v>
          </cell>
          <cell r="S249">
            <v>3</v>
          </cell>
          <cell r="T249" t="str">
            <v>Level 2</v>
          </cell>
          <cell r="U249">
            <v>0</v>
          </cell>
          <cell r="V249">
            <v>0</v>
          </cell>
          <cell r="W249">
            <v>0</v>
          </cell>
          <cell r="X249">
            <v>4</v>
          </cell>
          <cell r="Y249" t="str">
            <v/>
          </cell>
          <cell r="Z249" t="str">
            <v>Level 0</v>
          </cell>
          <cell r="AA249" t="str">
            <v/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/>
          </cell>
          <cell r="AN249" t="str">
            <v/>
          </cell>
          <cell r="AO249" t="str">
            <v/>
          </cell>
          <cell r="AP249" t="str">
            <v/>
          </cell>
          <cell r="AQ249" t="str">
            <v/>
          </cell>
          <cell r="AR249" t="str">
            <v/>
          </cell>
          <cell r="AS249" t="str">
            <v/>
          </cell>
          <cell r="AT249" t="str">
            <v/>
          </cell>
          <cell r="AU249" t="str">
            <v/>
          </cell>
          <cell r="AV249" t="str">
            <v/>
          </cell>
          <cell r="AW249" t="str">
            <v/>
          </cell>
          <cell r="AX249" t="str">
            <v/>
          </cell>
          <cell r="AY249" t="str">
            <v/>
          </cell>
          <cell r="AZ249" t="str">
            <v/>
          </cell>
          <cell r="BA249" t="str">
            <v/>
          </cell>
          <cell r="BB249" t="str">
            <v/>
          </cell>
          <cell r="BC249" t="str">
            <v/>
          </cell>
          <cell r="BD249" t="str">
            <v/>
          </cell>
          <cell r="BE249" t="str">
            <v/>
          </cell>
          <cell r="BF249" t="str">
            <v/>
          </cell>
          <cell r="BG249" t="str">
            <v/>
          </cell>
          <cell r="BH249" t="str">
            <v/>
          </cell>
          <cell r="BI249" t="str">
            <v/>
          </cell>
          <cell r="BJ249" t="str">
            <v/>
          </cell>
          <cell r="BK249" t="str">
            <v/>
          </cell>
          <cell r="BL249" t="str">
            <v/>
          </cell>
          <cell r="BM249" t="str">
            <v/>
          </cell>
          <cell r="BN249" t="str">
            <v/>
          </cell>
          <cell r="BO249" t="str">
            <v/>
          </cell>
          <cell r="BP249" t="str">
            <v/>
          </cell>
          <cell r="BQ249" t="str">
            <v/>
          </cell>
          <cell r="BR249" t="str">
            <v/>
          </cell>
          <cell r="BS249" t="str">
            <v/>
          </cell>
          <cell r="BT249" t="str">
            <v/>
          </cell>
          <cell r="BU249" t="str">
            <v/>
          </cell>
          <cell r="BV249" t="str">
            <v/>
          </cell>
        </row>
        <row r="250">
          <cell r="A250" t="str">
            <v>A3550</v>
          </cell>
          <cell r="B250" t="str">
            <v>EFRIALDI AL AZIZ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16</v>
          </cell>
          <cell r="P250">
            <v>310</v>
          </cell>
          <cell r="Q250">
            <v>192</v>
          </cell>
          <cell r="R250">
            <v>53</v>
          </cell>
          <cell r="S250">
            <v>3.3125</v>
          </cell>
          <cell r="T250" t="str">
            <v>Level 2</v>
          </cell>
          <cell r="U250">
            <v>5</v>
          </cell>
          <cell r="V250">
            <v>60</v>
          </cell>
          <cell r="W250">
            <v>31</v>
          </cell>
          <cell r="X250">
            <v>13</v>
          </cell>
          <cell r="Y250">
            <v>2.6</v>
          </cell>
          <cell r="Z250" t="str">
            <v>Level 2</v>
          </cell>
          <cell r="AA250">
            <v>15</v>
          </cell>
          <cell r="AB250">
            <v>218</v>
          </cell>
          <cell r="AC250">
            <v>124</v>
          </cell>
          <cell r="AD250">
            <v>33</v>
          </cell>
          <cell r="AE250">
            <v>2.2000000000000002</v>
          </cell>
          <cell r="AF250" t="str">
            <v>Level 2</v>
          </cell>
          <cell r="AG250">
            <v>16</v>
          </cell>
          <cell r="AH250">
            <v>251</v>
          </cell>
          <cell r="AI250">
            <v>156</v>
          </cell>
          <cell r="AJ250">
            <v>39</v>
          </cell>
          <cell r="AK250">
            <v>2.4375</v>
          </cell>
          <cell r="AL250" t="str">
            <v>Level 2</v>
          </cell>
          <cell r="AM250">
            <v>12</v>
          </cell>
          <cell r="AN250">
            <v>184</v>
          </cell>
          <cell r="AO250">
            <v>114</v>
          </cell>
          <cell r="AP250">
            <v>29</v>
          </cell>
          <cell r="AQ250">
            <v>2.4166666666666665</v>
          </cell>
          <cell r="AR250" t="str">
            <v>Level 2</v>
          </cell>
          <cell r="AS250">
            <v>24</v>
          </cell>
          <cell r="AT250">
            <v>367</v>
          </cell>
          <cell r="AU250">
            <v>246</v>
          </cell>
          <cell r="AV250">
            <v>79</v>
          </cell>
          <cell r="AW250">
            <v>3.2916666666666665</v>
          </cell>
          <cell r="AX250" t="str">
            <v>Level 2</v>
          </cell>
          <cell r="AY250">
            <v>18</v>
          </cell>
          <cell r="AZ250">
            <v>386</v>
          </cell>
          <cell r="BA250">
            <v>269</v>
          </cell>
          <cell r="BB250">
            <v>65</v>
          </cell>
          <cell r="BC250">
            <v>3.6111111111111112</v>
          </cell>
          <cell r="BD250" t="str">
            <v>Level 2</v>
          </cell>
          <cell r="BE250">
            <v>24</v>
          </cell>
          <cell r="BF250">
            <v>632</v>
          </cell>
          <cell r="BG250">
            <v>431</v>
          </cell>
          <cell r="BH250">
            <v>100</v>
          </cell>
          <cell r="BI250">
            <v>4.166666666666667</v>
          </cell>
          <cell r="BJ250" t="str">
            <v>Level 2</v>
          </cell>
          <cell r="BK250">
            <v>16</v>
          </cell>
          <cell r="BL250">
            <v>277</v>
          </cell>
          <cell r="BM250">
            <v>193</v>
          </cell>
          <cell r="BN250">
            <v>46</v>
          </cell>
          <cell r="BO250">
            <v>2.875</v>
          </cell>
          <cell r="BP250" t="str">
            <v>Level 2</v>
          </cell>
          <cell r="BQ250">
            <v>19</v>
          </cell>
          <cell r="BR250">
            <v>447</v>
          </cell>
          <cell r="BS250">
            <v>313</v>
          </cell>
          <cell r="BT250">
            <v>81</v>
          </cell>
          <cell r="BU250">
            <v>4.2631578947368425</v>
          </cell>
          <cell r="BV250" t="str">
            <v>Level 2</v>
          </cell>
        </row>
        <row r="251">
          <cell r="A251" t="str">
            <v>A3603</v>
          </cell>
          <cell r="B251" t="str">
            <v>MONGMONG MATANARI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5</v>
          </cell>
          <cell r="P251">
            <v>58</v>
          </cell>
          <cell r="Q251">
            <v>43</v>
          </cell>
          <cell r="R251">
            <v>6</v>
          </cell>
          <cell r="S251">
            <v>1.2</v>
          </cell>
          <cell r="T251" t="str">
            <v>Level 0</v>
          </cell>
          <cell r="U251">
            <v>20</v>
          </cell>
          <cell r="V251">
            <v>423</v>
          </cell>
          <cell r="W251">
            <v>258</v>
          </cell>
          <cell r="X251">
            <v>72</v>
          </cell>
          <cell r="Y251">
            <v>3.6</v>
          </cell>
          <cell r="Z251" t="str">
            <v>Level 2</v>
          </cell>
          <cell r="AA251">
            <v>8</v>
          </cell>
          <cell r="AB251">
            <v>145</v>
          </cell>
          <cell r="AC251">
            <v>100</v>
          </cell>
          <cell r="AD251">
            <v>16</v>
          </cell>
          <cell r="AE251">
            <v>2</v>
          </cell>
          <cell r="AF251" t="str">
            <v>Level 2</v>
          </cell>
          <cell r="AG251">
            <v>7</v>
          </cell>
          <cell r="AH251">
            <v>112</v>
          </cell>
          <cell r="AI251">
            <v>71</v>
          </cell>
          <cell r="AJ251">
            <v>15</v>
          </cell>
          <cell r="AK251">
            <v>2.1428571428571428</v>
          </cell>
          <cell r="AL251" t="str">
            <v>Level 2</v>
          </cell>
          <cell r="AM251" t="str">
            <v/>
          </cell>
          <cell r="AN251" t="str">
            <v/>
          </cell>
          <cell r="AO251" t="str">
            <v/>
          </cell>
          <cell r="AP251" t="str">
            <v/>
          </cell>
          <cell r="AQ251" t="str">
            <v/>
          </cell>
          <cell r="AR251" t="str">
            <v/>
          </cell>
          <cell r="AS251">
            <v>10</v>
          </cell>
          <cell r="AT251">
            <v>147</v>
          </cell>
          <cell r="AU251">
            <v>100</v>
          </cell>
          <cell r="AV251">
            <v>33</v>
          </cell>
          <cell r="AW251">
            <v>3.3</v>
          </cell>
          <cell r="AX251" t="str">
            <v>Level 2</v>
          </cell>
          <cell r="AY251">
            <v>9</v>
          </cell>
          <cell r="AZ251">
            <v>154</v>
          </cell>
          <cell r="BA251">
            <v>96</v>
          </cell>
          <cell r="BB251">
            <v>17</v>
          </cell>
          <cell r="BC251">
            <v>1.8888888888888888</v>
          </cell>
          <cell r="BD251" t="str">
            <v>Level 1</v>
          </cell>
          <cell r="BE251">
            <v>0</v>
          </cell>
          <cell r="BF251">
            <v>0</v>
          </cell>
          <cell r="BG251">
            <v>0</v>
          </cell>
          <cell r="BH251">
            <v>2</v>
          </cell>
          <cell r="BI251" t="str">
            <v/>
          </cell>
          <cell r="BJ251" t="str">
            <v/>
          </cell>
          <cell r="BK251" t="str">
            <v/>
          </cell>
          <cell r="BL251" t="str">
            <v/>
          </cell>
          <cell r="BM251" t="str">
            <v/>
          </cell>
          <cell r="BN251" t="str">
            <v/>
          </cell>
          <cell r="BO251" t="str">
            <v/>
          </cell>
          <cell r="BP251" t="str">
            <v/>
          </cell>
          <cell r="BQ251" t="str">
            <v/>
          </cell>
          <cell r="BR251" t="str">
            <v/>
          </cell>
          <cell r="BS251" t="str">
            <v/>
          </cell>
          <cell r="BT251" t="str">
            <v/>
          </cell>
          <cell r="BU251" t="str">
            <v/>
          </cell>
          <cell r="BV251" t="str">
            <v/>
          </cell>
        </row>
        <row r="252">
          <cell r="A252" t="str">
            <v>A3604</v>
          </cell>
          <cell r="B252" t="str">
            <v>ESTER GULTOM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13</v>
          </cell>
          <cell r="P252">
            <v>271</v>
          </cell>
          <cell r="Q252">
            <v>134</v>
          </cell>
          <cell r="R252">
            <v>33</v>
          </cell>
          <cell r="S252">
            <v>2.5384615384615383</v>
          </cell>
          <cell r="T252" t="str">
            <v>Level 2</v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  <cell r="Z252" t="str">
            <v/>
          </cell>
          <cell r="AA252" t="str">
            <v/>
          </cell>
          <cell r="AB252" t="str">
            <v/>
          </cell>
          <cell r="AC252" t="str">
            <v/>
          </cell>
          <cell r="AD252" t="str">
            <v/>
          </cell>
          <cell r="AE252" t="str">
            <v/>
          </cell>
          <cell r="AF252" t="str">
            <v/>
          </cell>
          <cell r="AG252" t="str">
            <v/>
          </cell>
          <cell r="AH252" t="str">
            <v/>
          </cell>
          <cell r="AI252" t="str">
            <v/>
          </cell>
          <cell r="AJ252" t="str">
            <v/>
          </cell>
          <cell r="AK252" t="str">
            <v/>
          </cell>
          <cell r="AL252" t="str">
            <v/>
          </cell>
          <cell r="AM252">
            <v>1</v>
          </cell>
          <cell r="AN252">
            <v>60</v>
          </cell>
          <cell r="AO252">
            <v>41</v>
          </cell>
          <cell r="AP252">
            <v>4</v>
          </cell>
          <cell r="AQ252">
            <v>4</v>
          </cell>
          <cell r="AR252" t="str">
            <v>Level 2</v>
          </cell>
          <cell r="AS252">
            <v>2</v>
          </cell>
          <cell r="AT252">
            <v>27</v>
          </cell>
          <cell r="AU252">
            <v>10</v>
          </cell>
          <cell r="AV252">
            <v>1</v>
          </cell>
          <cell r="AW252">
            <v>0.5</v>
          </cell>
          <cell r="AX252" t="str">
            <v>Level 0</v>
          </cell>
          <cell r="AY252" t="str">
            <v/>
          </cell>
          <cell r="AZ252" t="str">
            <v/>
          </cell>
          <cell r="BA252" t="str">
            <v/>
          </cell>
          <cell r="BB252" t="str">
            <v/>
          </cell>
          <cell r="BC252" t="str">
            <v/>
          </cell>
          <cell r="BD252" t="str">
            <v/>
          </cell>
          <cell r="BE252" t="str">
            <v/>
          </cell>
          <cell r="BF252" t="str">
            <v/>
          </cell>
          <cell r="BG252" t="str">
            <v/>
          </cell>
          <cell r="BH252" t="str">
            <v/>
          </cell>
          <cell r="BI252" t="str">
            <v/>
          </cell>
          <cell r="BJ252" t="str">
            <v/>
          </cell>
          <cell r="BK252" t="str">
            <v/>
          </cell>
          <cell r="BL252" t="str">
            <v/>
          </cell>
          <cell r="BM252" t="str">
            <v/>
          </cell>
          <cell r="BN252" t="str">
            <v/>
          </cell>
          <cell r="BO252" t="str">
            <v/>
          </cell>
          <cell r="BP252" t="str">
            <v/>
          </cell>
          <cell r="BQ252" t="str">
            <v/>
          </cell>
          <cell r="BR252" t="str">
            <v/>
          </cell>
          <cell r="BS252" t="str">
            <v/>
          </cell>
          <cell r="BT252" t="str">
            <v/>
          </cell>
          <cell r="BU252" t="str">
            <v/>
          </cell>
          <cell r="BV252" t="str">
            <v/>
          </cell>
        </row>
        <row r="253">
          <cell r="A253" t="str">
            <v>A3618</v>
          </cell>
          <cell r="B253" t="str">
            <v>APRILINA MATILDA LIKO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11</v>
          </cell>
          <cell r="P253">
            <v>220</v>
          </cell>
          <cell r="Q253">
            <v>117</v>
          </cell>
          <cell r="R253">
            <v>24</v>
          </cell>
          <cell r="S253">
            <v>2.1818181818181817</v>
          </cell>
          <cell r="T253" t="str">
            <v>Level 2</v>
          </cell>
          <cell r="U253">
            <v>8</v>
          </cell>
          <cell r="V253">
            <v>162</v>
          </cell>
          <cell r="W253">
            <v>99</v>
          </cell>
          <cell r="X253">
            <v>25</v>
          </cell>
          <cell r="Y253">
            <v>3.125</v>
          </cell>
          <cell r="Z253" t="str">
            <v>Level 2</v>
          </cell>
          <cell r="AA253">
            <v>9</v>
          </cell>
          <cell r="AB253">
            <v>192</v>
          </cell>
          <cell r="AC253">
            <v>115</v>
          </cell>
          <cell r="AD253">
            <v>33</v>
          </cell>
          <cell r="AE253">
            <v>3.6666666666666665</v>
          </cell>
          <cell r="AF253" t="str">
            <v>Level 2</v>
          </cell>
          <cell r="AG253">
            <v>7</v>
          </cell>
          <cell r="AH253">
            <v>166</v>
          </cell>
          <cell r="AI253">
            <v>95</v>
          </cell>
          <cell r="AJ253">
            <v>30</v>
          </cell>
          <cell r="AK253">
            <v>4.2857142857142856</v>
          </cell>
          <cell r="AL253" t="str">
            <v>Level 2</v>
          </cell>
          <cell r="AM253">
            <v>3</v>
          </cell>
          <cell r="AN253">
            <v>178</v>
          </cell>
          <cell r="AO253">
            <v>119</v>
          </cell>
          <cell r="AP253">
            <v>31</v>
          </cell>
          <cell r="AQ253">
            <v>10.333333333333334</v>
          </cell>
          <cell r="AR253" t="str">
            <v>Level 4</v>
          </cell>
          <cell r="AS253">
            <v>18</v>
          </cell>
          <cell r="AT253">
            <v>410</v>
          </cell>
          <cell r="AU253">
            <v>242</v>
          </cell>
          <cell r="AV253">
            <v>51</v>
          </cell>
          <cell r="AW253">
            <v>2.8333333333333335</v>
          </cell>
          <cell r="AX253" t="str">
            <v>Level 2</v>
          </cell>
          <cell r="AY253">
            <v>15</v>
          </cell>
          <cell r="AZ253">
            <v>389</v>
          </cell>
          <cell r="BA253">
            <v>247</v>
          </cell>
          <cell r="BB253">
            <v>70</v>
          </cell>
          <cell r="BC253">
            <v>4.666666666666667</v>
          </cell>
          <cell r="BD253" t="str">
            <v>Level 2</v>
          </cell>
          <cell r="BE253">
            <v>0</v>
          </cell>
          <cell r="BF253">
            <v>0</v>
          </cell>
          <cell r="BG253">
            <v>0</v>
          </cell>
          <cell r="BH253">
            <v>4</v>
          </cell>
          <cell r="BI253" t="str">
            <v/>
          </cell>
          <cell r="BJ253" t="str">
            <v/>
          </cell>
          <cell r="BK253">
            <v>22</v>
          </cell>
          <cell r="BL253">
            <v>405</v>
          </cell>
          <cell r="BM253">
            <v>252</v>
          </cell>
          <cell r="BN253">
            <v>60</v>
          </cell>
          <cell r="BO253">
            <v>2.7272727272727271</v>
          </cell>
          <cell r="BP253" t="str">
            <v>Level 2</v>
          </cell>
          <cell r="BQ253">
            <v>20</v>
          </cell>
          <cell r="BR253">
            <v>467</v>
          </cell>
          <cell r="BS253">
            <v>303</v>
          </cell>
          <cell r="BT253">
            <v>76</v>
          </cell>
          <cell r="BU253">
            <v>3.8</v>
          </cell>
          <cell r="BV253" t="str">
            <v>Level 2</v>
          </cell>
        </row>
        <row r="254">
          <cell r="A254" t="str">
            <v>A3710</v>
          </cell>
          <cell r="B254" t="str">
            <v>M. FAHMI ILHAM SEPTIANANDA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17</v>
          </cell>
          <cell r="P254">
            <v>319</v>
          </cell>
          <cell r="Q254">
            <v>206</v>
          </cell>
          <cell r="R254">
            <v>53</v>
          </cell>
          <cell r="S254">
            <v>3.1176470588235294</v>
          </cell>
          <cell r="T254" t="str">
            <v>Level 2</v>
          </cell>
          <cell r="U254" t="str">
            <v/>
          </cell>
          <cell r="V254" t="str">
            <v/>
          </cell>
          <cell r="W254" t="str">
            <v/>
          </cell>
          <cell r="X254" t="str">
            <v/>
          </cell>
          <cell r="Y254" t="str">
            <v/>
          </cell>
          <cell r="Z254" t="str">
            <v/>
          </cell>
          <cell r="AA254" t="str">
            <v/>
          </cell>
          <cell r="AB254" t="str">
            <v/>
          </cell>
          <cell r="AC254" t="str">
            <v/>
          </cell>
          <cell r="AD254" t="str">
            <v/>
          </cell>
          <cell r="AE254" t="str">
            <v/>
          </cell>
          <cell r="AF254" t="str">
            <v/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/>
          </cell>
          <cell r="AN254" t="str">
            <v/>
          </cell>
          <cell r="AO254" t="str">
            <v/>
          </cell>
          <cell r="AP254" t="str">
            <v/>
          </cell>
          <cell r="AQ254" t="str">
            <v/>
          </cell>
          <cell r="AR254" t="str">
            <v/>
          </cell>
          <cell r="AS254" t="str">
            <v/>
          </cell>
          <cell r="AT254" t="str">
            <v/>
          </cell>
          <cell r="AU254" t="str">
            <v/>
          </cell>
          <cell r="AV254" t="str">
            <v/>
          </cell>
          <cell r="AW254" t="str">
            <v/>
          </cell>
          <cell r="AX254" t="str">
            <v/>
          </cell>
          <cell r="AY254" t="str">
            <v/>
          </cell>
          <cell r="AZ254" t="str">
            <v/>
          </cell>
          <cell r="BA254" t="str">
            <v/>
          </cell>
          <cell r="BB254" t="str">
            <v/>
          </cell>
          <cell r="BC254" t="str">
            <v/>
          </cell>
          <cell r="BD254" t="str">
            <v/>
          </cell>
          <cell r="BE254" t="str">
            <v/>
          </cell>
          <cell r="BF254" t="str">
            <v/>
          </cell>
          <cell r="BG254" t="str">
            <v/>
          </cell>
          <cell r="BH254" t="str">
            <v/>
          </cell>
          <cell r="BI254" t="str">
            <v/>
          </cell>
          <cell r="BJ254" t="str">
            <v/>
          </cell>
          <cell r="BK254" t="str">
            <v/>
          </cell>
          <cell r="BL254" t="str">
            <v/>
          </cell>
          <cell r="BM254" t="str">
            <v/>
          </cell>
          <cell r="BN254" t="str">
            <v/>
          </cell>
          <cell r="BO254" t="str">
            <v/>
          </cell>
          <cell r="BP254" t="str">
            <v/>
          </cell>
          <cell r="BQ254" t="str">
            <v/>
          </cell>
          <cell r="BR254" t="str">
            <v/>
          </cell>
          <cell r="BS254" t="str">
            <v/>
          </cell>
          <cell r="BT254" t="str">
            <v/>
          </cell>
          <cell r="BU254" t="str">
            <v/>
          </cell>
          <cell r="BV254" t="str">
            <v/>
          </cell>
        </row>
        <row r="255">
          <cell r="A255" t="str">
            <v>A3617</v>
          </cell>
          <cell r="B255" t="str">
            <v>EKA RETNO SARI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2</v>
          </cell>
          <cell r="P255">
            <v>17</v>
          </cell>
          <cell r="Q255">
            <v>13</v>
          </cell>
          <cell r="R255">
            <v>2</v>
          </cell>
          <cell r="S255">
            <v>1</v>
          </cell>
          <cell r="T255" t="str">
            <v>Level 0</v>
          </cell>
          <cell r="U255">
            <v>15</v>
          </cell>
          <cell r="V255">
            <v>259</v>
          </cell>
          <cell r="W255">
            <v>187</v>
          </cell>
          <cell r="X255">
            <v>52</v>
          </cell>
          <cell r="Y255">
            <v>3.4666666666666668</v>
          </cell>
          <cell r="Z255" t="str">
            <v>Level 2</v>
          </cell>
          <cell r="AA255">
            <v>3</v>
          </cell>
          <cell r="AB255">
            <v>38</v>
          </cell>
          <cell r="AC255">
            <v>25</v>
          </cell>
          <cell r="AD255">
            <v>3</v>
          </cell>
          <cell r="AE255">
            <v>1</v>
          </cell>
          <cell r="AF255" t="str">
            <v>Level 0</v>
          </cell>
          <cell r="AG255">
            <v>3</v>
          </cell>
          <cell r="AH255">
            <v>46</v>
          </cell>
          <cell r="AI255">
            <v>30</v>
          </cell>
          <cell r="AJ255">
            <v>8</v>
          </cell>
          <cell r="AK255">
            <v>2.6666666666666665</v>
          </cell>
          <cell r="AL255" t="str">
            <v>Level 2</v>
          </cell>
          <cell r="AM255">
            <v>2</v>
          </cell>
          <cell r="AN255">
            <v>26</v>
          </cell>
          <cell r="AO255">
            <v>12</v>
          </cell>
          <cell r="AP255">
            <v>2</v>
          </cell>
          <cell r="AQ255">
            <v>1</v>
          </cell>
          <cell r="AR255" t="str">
            <v>Level 0</v>
          </cell>
          <cell r="AS255">
            <v>2</v>
          </cell>
          <cell r="AT255">
            <v>45</v>
          </cell>
          <cell r="AU255">
            <v>34</v>
          </cell>
          <cell r="AV255">
            <v>11</v>
          </cell>
          <cell r="AW255">
            <v>5.5</v>
          </cell>
          <cell r="AX255" t="str">
            <v>Level 2</v>
          </cell>
          <cell r="AY255" t="str">
            <v/>
          </cell>
          <cell r="AZ255" t="str">
            <v/>
          </cell>
          <cell r="BA255" t="str">
            <v/>
          </cell>
          <cell r="BB255" t="str">
            <v/>
          </cell>
          <cell r="BC255" t="str">
            <v/>
          </cell>
          <cell r="BD255" t="str">
            <v/>
          </cell>
          <cell r="BE255" t="str">
            <v/>
          </cell>
          <cell r="BF255" t="str">
            <v/>
          </cell>
          <cell r="BG255" t="str">
            <v/>
          </cell>
          <cell r="BH255" t="str">
            <v/>
          </cell>
          <cell r="BI255" t="str">
            <v/>
          </cell>
          <cell r="BJ255" t="str">
            <v/>
          </cell>
          <cell r="BK255" t="str">
            <v/>
          </cell>
          <cell r="BL255" t="str">
            <v/>
          </cell>
          <cell r="BM255" t="str">
            <v/>
          </cell>
          <cell r="BN255" t="str">
            <v/>
          </cell>
          <cell r="BO255" t="str">
            <v/>
          </cell>
          <cell r="BP255" t="str">
            <v/>
          </cell>
          <cell r="BQ255" t="str">
            <v/>
          </cell>
          <cell r="BR255" t="str">
            <v/>
          </cell>
          <cell r="BS255" t="str">
            <v/>
          </cell>
          <cell r="BT255" t="str">
            <v/>
          </cell>
          <cell r="BU255" t="str">
            <v/>
          </cell>
          <cell r="BV255" t="str">
            <v/>
          </cell>
        </row>
        <row r="256">
          <cell r="A256" t="str">
            <v>A3621</v>
          </cell>
          <cell r="B256" t="str">
            <v>ENDANG YORY YANTI HUTABALIAN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10</v>
          </cell>
          <cell r="P256">
            <v>141</v>
          </cell>
          <cell r="Q256">
            <v>84</v>
          </cell>
          <cell r="R256">
            <v>10</v>
          </cell>
          <cell r="S256">
            <v>1</v>
          </cell>
          <cell r="T256" t="str">
            <v>Level 0</v>
          </cell>
          <cell r="U256">
            <v>6</v>
          </cell>
          <cell r="V256">
            <v>67</v>
          </cell>
          <cell r="W256">
            <v>38</v>
          </cell>
          <cell r="X256">
            <v>12</v>
          </cell>
          <cell r="Y256">
            <v>2</v>
          </cell>
          <cell r="Z256" t="str">
            <v>Level 2</v>
          </cell>
          <cell r="AA256">
            <v>15</v>
          </cell>
          <cell r="AB256">
            <v>330</v>
          </cell>
          <cell r="AC256">
            <v>205</v>
          </cell>
          <cell r="AD256">
            <v>77</v>
          </cell>
          <cell r="AE256">
            <v>5.1333333333333337</v>
          </cell>
          <cell r="AF256" t="str">
            <v>Level 2</v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>
            <v>15</v>
          </cell>
          <cell r="AN256">
            <v>449</v>
          </cell>
          <cell r="AO256">
            <v>244</v>
          </cell>
          <cell r="AP256">
            <v>66</v>
          </cell>
          <cell r="AQ256">
            <v>4.4000000000000004</v>
          </cell>
          <cell r="AR256" t="str">
            <v>Level 2</v>
          </cell>
          <cell r="AS256">
            <v>17</v>
          </cell>
          <cell r="AT256">
            <v>378</v>
          </cell>
          <cell r="AU256">
            <v>232</v>
          </cell>
          <cell r="AV256">
            <v>61</v>
          </cell>
          <cell r="AW256">
            <v>3.5882352941176472</v>
          </cell>
          <cell r="AX256" t="str">
            <v>Level 2</v>
          </cell>
          <cell r="AY256">
            <v>5</v>
          </cell>
          <cell r="AZ256">
            <v>140</v>
          </cell>
          <cell r="BA256">
            <v>95</v>
          </cell>
          <cell r="BB256">
            <v>23</v>
          </cell>
          <cell r="BC256">
            <v>4.5999999999999996</v>
          </cell>
          <cell r="BD256" t="str">
            <v>Level 2</v>
          </cell>
          <cell r="BE256">
            <v>16</v>
          </cell>
          <cell r="BF256">
            <v>319</v>
          </cell>
          <cell r="BG256">
            <v>200</v>
          </cell>
          <cell r="BH256">
            <v>50</v>
          </cell>
          <cell r="BI256">
            <v>3.125</v>
          </cell>
          <cell r="BJ256" t="str">
            <v>Level 2</v>
          </cell>
          <cell r="BK256">
            <v>1</v>
          </cell>
          <cell r="BL256">
            <v>18</v>
          </cell>
          <cell r="BM256">
            <v>10</v>
          </cell>
          <cell r="BN256">
            <v>1</v>
          </cell>
          <cell r="BO256">
            <v>1</v>
          </cell>
          <cell r="BP256" t="str">
            <v>Level 0</v>
          </cell>
          <cell r="BQ256" t="str">
            <v/>
          </cell>
          <cell r="BR256" t="str">
            <v/>
          </cell>
          <cell r="BS256" t="str">
            <v/>
          </cell>
          <cell r="BT256" t="str">
            <v/>
          </cell>
          <cell r="BU256" t="str">
            <v/>
          </cell>
          <cell r="BV256" t="str">
            <v/>
          </cell>
        </row>
        <row r="257">
          <cell r="A257" t="str">
            <v>A3728</v>
          </cell>
          <cell r="B257" t="str">
            <v>MUHAMMAD ARDIAN SETYO KUSUMO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13</v>
          </cell>
          <cell r="P257">
            <v>295</v>
          </cell>
          <cell r="Q257">
            <v>181</v>
          </cell>
          <cell r="R257">
            <v>46</v>
          </cell>
          <cell r="S257">
            <v>3.5384615384615383</v>
          </cell>
          <cell r="T257" t="str">
            <v>Level 2</v>
          </cell>
          <cell r="U257">
            <v>16</v>
          </cell>
          <cell r="V257">
            <v>448</v>
          </cell>
          <cell r="W257">
            <v>281</v>
          </cell>
          <cell r="X257">
            <v>69</v>
          </cell>
          <cell r="Y257">
            <v>4.3125</v>
          </cell>
          <cell r="Z257" t="str">
            <v>Level 2</v>
          </cell>
          <cell r="AA257">
            <v>16</v>
          </cell>
          <cell r="AB257">
            <v>511</v>
          </cell>
          <cell r="AC257">
            <v>339</v>
          </cell>
          <cell r="AD257">
            <v>82</v>
          </cell>
          <cell r="AE257">
            <v>5.125</v>
          </cell>
          <cell r="AF257" t="str">
            <v>Level 2</v>
          </cell>
          <cell r="AG257">
            <v>8</v>
          </cell>
          <cell r="AH257">
            <v>204</v>
          </cell>
          <cell r="AI257">
            <v>133</v>
          </cell>
          <cell r="AJ257">
            <v>30</v>
          </cell>
          <cell r="AK257">
            <v>3.75</v>
          </cell>
          <cell r="AL257" t="str">
            <v>Level 2</v>
          </cell>
          <cell r="AM257">
            <v>18</v>
          </cell>
          <cell r="AN257">
            <v>609</v>
          </cell>
          <cell r="AO257">
            <v>420</v>
          </cell>
          <cell r="AP257">
            <v>119</v>
          </cell>
          <cell r="AQ257">
            <v>6.6111111111111107</v>
          </cell>
          <cell r="AR257" t="str">
            <v>Level 3</v>
          </cell>
          <cell r="AS257">
            <v>15</v>
          </cell>
          <cell r="AT257">
            <v>444</v>
          </cell>
          <cell r="AU257">
            <v>282</v>
          </cell>
          <cell r="AV257">
            <v>79</v>
          </cell>
          <cell r="AW257">
            <v>5.2666666666666666</v>
          </cell>
          <cell r="AX257" t="str">
            <v>Level 2</v>
          </cell>
          <cell r="AY257" t="str">
            <v/>
          </cell>
          <cell r="AZ257" t="str">
            <v/>
          </cell>
          <cell r="BA257" t="str">
            <v/>
          </cell>
          <cell r="BB257" t="str">
            <v/>
          </cell>
          <cell r="BC257" t="str">
            <v/>
          </cell>
          <cell r="BD257" t="str">
            <v/>
          </cell>
          <cell r="BE257">
            <v>1</v>
          </cell>
          <cell r="BF257">
            <v>43</v>
          </cell>
          <cell r="BG257">
            <v>31</v>
          </cell>
          <cell r="BH257">
            <v>9</v>
          </cell>
          <cell r="BI257">
            <v>9</v>
          </cell>
          <cell r="BJ257" t="str">
            <v>Level 4</v>
          </cell>
          <cell r="BK257" t="str">
            <v/>
          </cell>
          <cell r="BL257" t="str">
            <v/>
          </cell>
          <cell r="BM257" t="str">
            <v/>
          </cell>
          <cell r="BN257" t="str">
            <v/>
          </cell>
          <cell r="BO257" t="str">
            <v/>
          </cell>
          <cell r="BP257" t="str">
            <v/>
          </cell>
          <cell r="BQ257">
            <v>10</v>
          </cell>
          <cell r="BR257">
            <v>201</v>
          </cell>
          <cell r="BS257">
            <v>119</v>
          </cell>
          <cell r="BT257">
            <v>45</v>
          </cell>
          <cell r="BU257">
            <v>4.5</v>
          </cell>
          <cell r="BV257" t="str">
            <v>Level 2</v>
          </cell>
        </row>
        <row r="258">
          <cell r="A258" t="str">
            <v>A3614</v>
          </cell>
          <cell r="B258" t="str">
            <v>SALFA HASNA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4</v>
          </cell>
          <cell r="P258">
            <v>37</v>
          </cell>
          <cell r="Q258">
            <v>24</v>
          </cell>
          <cell r="R258">
            <v>5</v>
          </cell>
          <cell r="S258">
            <v>1.25</v>
          </cell>
          <cell r="T258" t="str">
            <v>Level 0</v>
          </cell>
          <cell r="U258">
            <v>16</v>
          </cell>
          <cell r="V258">
            <v>320</v>
          </cell>
          <cell r="W258">
            <v>236</v>
          </cell>
          <cell r="X258">
            <v>66</v>
          </cell>
          <cell r="Y258">
            <v>4.125</v>
          </cell>
          <cell r="Z258" t="str">
            <v>Level 2</v>
          </cell>
          <cell r="AA258" t="str">
            <v/>
          </cell>
          <cell r="AB258" t="str">
            <v/>
          </cell>
          <cell r="AC258" t="str">
            <v/>
          </cell>
          <cell r="AD258" t="str">
            <v/>
          </cell>
          <cell r="AE258" t="str">
            <v/>
          </cell>
          <cell r="AF258" t="str">
            <v/>
          </cell>
          <cell r="AG258" t="str">
            <v/>
          </cell>
          <cell r="AH258" t="str">
            <v/>
          </cell>
          <cell r="AI258" t="str">
            <v/>
          </cell>
          <cell r="AJ258" t="str">
            <v/>
          </cell>
          <cell r="AK258" t="str">
            <v/>
          </cell>
          <cell r="AL258" t="str">
            <v/>
          </cell>
          <cell r="AM258" t="str">
            <v/>
          </cell>
          <cell r="AN258" t="str">
            <v/>
          </cell>
          <cell r="AO258" t="str">
            <v/>
          </cell>
          <cell r="AP258" t="str">
            <v/>
          </cell>
          <cell r="AQ258" t="str">
            <v/>
          </cell>
          <cell r="AR258" t="str">
            <v/>
          </cell>
          <cell r="AS258" t="str">
            <v/>
          </cell>
          <cell r="AT258" t="str">
            <v/>
          </cell>
          <cell r="AU258" t="str">
            <v/>
          </cell>
          <cell r="AV258" t="str">
            <v/>
          </cell>
          <cell r="AW258" t="str">
            <v/>
          </cell>
          <cell r="AX258" t="str">
            <v/>
          </cell>
          <cell r="AY258" t="str">
            <v/>
          </cell>
          <cell r="AZ258" t="str">
            <v/>
          </cell>
          <cell r="BA258" t="str">
            <v/>
          </cell>
          <cell r="BB258" t="str">
            <v/>
          </cell>
          <cell r="BC258" t="str">
            <v/>
          </cell>
          <cell r="BD258" t="str">
            <v/>
          </cell>
          <cell r="BE258" t="str">
            <v/>
          </cell>
          <cell r="BF258" t="str">
            <v/>
          </cell>
          <cell r="BG258" t="str">
            <v/>
          </cell>
          <cell r="BH258" t="str">
            <v/>
          </cell>
          <cell r="BI258" t="str">
            <v/>
          </cell>
          <cell r="BJ258" t="str">
            <v/>
          </cell>
          <cell r="BK258" t="str">
            <v/>
          </cell>
          <cell r="BL258" t="str">
            <v/>
          </cell>
          <cell r="BM258" t="str">
            <v/>
          </cell>
          <cell r="BN258" t="str">
            <v/>
          </cell>
          <cell r="BO258" t="str">
            <v/>
          </cell>
          <cell r="BP258" t="str">
            <v/>
          </cell>
          <cell r="BQ258" t="str">
            <v/>
          </cell>
          <cell r="BR258" t="str">
            <v/>
          </cell>
          <cell r="BS258" t="str">
            <v/>
          </cell>
          <cell r="BT258" t="str">
            <v/>
          </cell>
          <cell r="BU258" t="str">
            <v/>
          </cell>
          <cell r="BV258" t="str">
            <v/>
          </cell>
        </row>
        <row r="259">
          <cell r="A259" t="str">
            <v>A3726</v>
          </cell>
          <cell r="B259" t="str">
            <v>SYARIAH WAHYU UTAMI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11</v>
          </cell>
          <cell r="P259">
            <v>180</v>
          </cell>
          <cell r="Q259">
            <v>121</v>
          </cell>
          <cell r="R259">
            <v>39</v>
          </cell>
          <cell r="S259">
            <v>3.5454545454545454</v>
          </cell>
          <cell r="T259" t="str">
            <v>Level 2</v>
          </cell>
          <cell r="U259">
            <v>8</v>
          </cell>
          <cell r="V259">
            <v>135</v>
          </cell>
          <cell r="W259">
            <v>83</v>
          </cell>
          <cell r="X259">
            <v>25</v>
          </cell>
          <cell r="Y259">
            <v>3.125</v>
          </cell>
          <cell r="Z259" t="str">
            <v>Level 2</v>
          </cell>
          <cell r="AA259">
            <v>16</v>
          </cell>
          <cell r="AB259">
            <v>426</v>
          </cell>
          <cell r="AC259">
            <v>264</v>
          </cell>
          <cell r="AD259">
            <v>72</v>
          </cell>
          <cell r="AE259">
            <v>4.5</v>
          </cell>
          <cell r="AF259" t="str">
            <v>Level 2</v>
          </cell>
          <cell r="AG259">
            <v>4</v>
          </cell>
          <cell r="AH259">
            <v>103</v>
          </cell>
          <cell r="AI259">
            <v>64</v>
          </cell>
          <cell r="AJ259">
            <v>11</v>
          </cell>
          <cell r="AK259">
            <v>2.75</v>
          </cell>
          <cell r="AL259" t="str">
            <v>Level 2</v>
          </cell>
          <cell r="AM259">
            <v>9</v>
          </cell>
          <cell r="AN259">
            <v>133</v>
          </cell>
          <cell r="AO259">
            <v>75</v>
          </cell>
          <cell r="AP259">
            <v>23</v>
          </cell>
          <cell r="AQ259">
            <v>2.5555555555555554</v>
          </cell>
          <cell r="AR259" t="str">
            <v>Level 2</v>
          </cell>
          <cell r="AS259">
            <v>16</v>
          </cell>
          <cell r="AT259">
            <v>364</v>
          </cell>
          <cell r="AU259">
            <v>201</v>
          </cell>
          <cell r="AV259">
            <v>59</v>
          </cell>
          <cell r="AW259">
            <v>3.6875</v>
          </cell>
          <cell r="AX259" t="str">
            <v>Level 2</v>
          </cell>
          <cell r="AY259" t="str">
            <v/>
          </cell>
          <cell r="AZ259" t="str">
            <v/>
          </cell>
          <cell r="BA259" t="str">
            <v/>
          </cell>
          <cell r="BB259" t="str">
            <v/>
          </cell>
          <cell r="BC259" t="str">
            <v/>
          </cell>
          <cell r="BD259" t="str">
            <v/>
          </cell>
          <cell r="BE259" t="str">
            <v/>
          </cell>
          <cell r="BF259" t="str">
            <v/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L259" t="str">
            <v/>
          </cell>
          <cell r="BM259" t="str">
            <v/>
          </cell>
          <cell r="BN259" t="str">
            <v/>
          </cell>
          <cell r="BO259" t="str">
            <v/>
          </cell>
          <cell r="BP259" t="str">
            <v/>
          </cell>
          <cell r="BQ259" t="str">
            <v/>
          </cell>
          <cell r="BR259" t="str">
            <v/>
          </cell>
          <cell r="BS259" t="str">
            <v/>
          </cell>
          <cell r="BT259" t="str">
            <v/>
          </cell>
          <cell r="BU259" t="str">
            <v/>
          </cell>
          <cell r="BV259" t="str">
            <v/>
          </cell>
        </row>
        <row r="260">
          <cell r="A260" t="str">
            <v>A3540</v>
          </cell>
          <cell r="B260" t="str">
            <v>PRASOJO NGESTI WIBOWO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6</v>
          </cell>
          <cell r="P260">
            <v>93</v>
          </cell>
          <cell r="Q260">
            <v>32</v>
          </cell>
          <cell r="R260">
            <v>2</v>
          </cell>
          <cell r="S260">
            <v>0.33333333333333331</v>
          </cell>
          <cell r="T260" t="str">
            <v>Level 0</v>
          </cell>
          <cell r="U260">
            <v>5</v>
          </cell>
          <cell r="V260">
            <v>80</v>
          </cell>
          <cell r="W260">
            <v>50</v>
          </cell>
          <cell r="X260">
            <v>6</v>
          </cell>
          <cell r="Y260">
            <v>1.2</v>
          </cell>
          <cell r="Z260" t="str">
            <v>Level 0</v>
          </cell>
          <cell r="AA260">
            <v>17</v>
          </cell>
          <cell r="AB260">
            <v>347</v>
          </cell>
          <cell r="AC260">
            <v>166</v>
          </cell>
          <cell r="AD260">
            <v>40</v>
          </cell>
          <cell r="AE260">
            <v>2.3529411764705883</v>
          </cell>
          <cell r="AF260" t="str">
            <v>Level 2</v>
          </cell>
          <cell r="AG260">
            <v>8</v>
          </cell>
          <cell r="AH260">
            <v>114</v>
          </cell>
          <cell r="AI260">
            <v>59</v>
          </cell>
          <cell r="AJ260">
            <v>16</v>
          </cell>
          <cell r="AK260">
            <v>2</v>
          </cell>
          <cell r="AL260" t="str">
            <v>Level 2</v>
          </cell>
          <cell r="AM260">
            <v>13</v>
          </cell>
          <cell r="AN260">
            <v>199</v>
          </cell>
          <cell r="AO260">
            <v>114</v>
          </cell>
          <cell r="AP260">
            <v>32</v>
          </cell>
          <cell r="AQ260">
            <v>2.4615384615384617</v>
          </cell>
          <cell r="AR260" t="str">
            <v>Level 2</v>
          </cell>
          <cell r="AS260">
            <v>9</v>
          </cell>
          <cell r="AT260">
            <v>129</v>
          </cell>
          <cell r="AU260">
            <v>75</v>
          </cell>
          <cell r="AV260">
            <v>17</v>
          </cell>
          <cell r="AW260">
            <v>1.8888888888888888</v>
          </cell>
          <cell r="AX260" t="str">
            <v>Level 1</v>
          </cell>
          <cell r="AY260">
            <v>2</v>
          </cell>
          <cell r="AZ260">
            <v>24</v>
          </cell>
          <cell r="BA260">
            <v>13</v>
          </cell>
          <cell r="BB260">
            <v>2</v>
          </cell>
          <cell r="BC260">
            <v>1</v>
          </cell>
          <cell r="BD260" t="str">
            <v>Level 0</v>
          </cell>
          <cell r="BE260">
            <v>9</v>
          </cell>
          <cell r="BF260">
            <v>156</v>
          </cell>
          <cell r="BG260">
            <v>85</v>
          </cell>
          <cell r="BH260">
            <v>22</v>
          </cell>
          <cell r="BI260">
            <v>2.4444444444444446</v>
          </cell>
          <cell r="BJ260" t="str">
            <v>Level 2</v>
          </cell>
          <cell r="BK260">
            <v>17</v>
          </cell>
          <cell r="BL260">
            <v>334</v>
          </cell>
          <cell r="BM260">
            <v>214</v>
          </cell>
          <cell r="BN260">
            <v>58</v>
          </cell>
          <cell r="BO260">
            <v>3.4117647058823528</v>
          </cell>
          <cell r="BP260" t="str">
            <v>Level 2</v>
          </cell>
          <cell r="BQ260">
            <v>19</v>
          </cell>
          <cell r="BR260">
            <v>434</v>
          </cell>
          <cell r="BS260">
            <v>282</v>
          </cell>
          <cell r="BT260">
            <v>94</v>
          </cell>
          <cell r="BU260">
            <v>4.9473684210526319</v>
          </cell>
          <cell r="BV260" t="str">
            <v>Level 2</v>
          </cell>
        </row>
        <row r="261">
          <cell r="A261" t="str">
            <v>A3533</v>
          </cell>
          <cell r="B261" t="str">
            <v>RIFKA NUR ANNISA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6</v>
          </cell>
          <cell r="P261">
            <v>61</v>
          </cell>
          <cell r="Q261">
            <v>42</v>
          </cell>
          <cell r="R261">
            <v>7</v>
          </cell>
          <cell r="S261">
            <v>1.1666666666666667</v>
          </cell>
          <cell r="T261" t="str">
            <v>Level 0</v>
          </cell>
          <cell r="U261">
            <v>15</v>
          </cell>
          <cell r="V261">
            <v>351</v>
          </cell>
          <cell r="W261">
            <v>228</v>
          </cell>
          <cell r="X261">
            <v>59</v>
          </cell>
          <cell r="Y261">
            <v>3.9333333333333331</v>
          </cell>
          <cell r="Z261" t="str">
            <v>Level 2</v>
          </cell>
          <cell r="AA261">
            <v>17</v>
          </cell>
          <cell r="AB261">
            <v>478</v>
          </cell>
          <cell r="AC261">
            <v>335</v>
          </cell>
          <cell r="AD261">
            <v>102</v>
          </cell>
          <cell r="AE261">
            <v>6</v>
          </cell>
          <cell r="AF261" t="str">
            <v>Level 3</v>
          </cell>
          <cell r="AG261">
            <v>16</v>
          </cell>
          <cell r="AH261">
            <v>469</v>
          </cell>
          <cell r="AI261">
            <v>338</v>
          </cell>
          <cell r="AJ261">
            <v>82</v>
          </cell>
          <cell r="AK261">
            <v>5.125</v>
          </cell>
          <cell r="AL261" t="str">
            <v>Level 2</v>
          </cell>
          <cell r="AM261">
            <v>15</v>
          </cell>
          <cell r="AN261">
            <v>470</v>
          </cell>
          <cell r="AO261">
            <v>287</v>
          </cell>
          <cell r="AP261">
            <v>83</v>
          </cell>
          <cell r="AQ261">
            <v>5.5333333333333332</v>
          </cell>
          <cell r="AR261" t="str">
            <v>Level 2</v>
          </cell>
          <cell r="AS261">
            <v>17</v>
          </cell>
          <cell r="AT261">
            <v>481</v>
          </cell>
          <cell r="AU261">
            <v>323</v>
          </cell>
          <cell r="AV261">
            <v>100</v>
          </cell>
          <cell r="AW261">
            <v>5.882352941176471</v>
          </cell>
          <cell r="AX261" t="str">
            <v>Level 2</v>
          </cell>
          <cell r="AY261">
            <v>18</v>
          </cell>
          <cell r="AZ261">
            <v>577</v>
          </cell>
          <cell r="BA261">
            <v>387</v>
          </cell>
          <cell r="BB261">
            <v>95</v>
          </cell>
          <cell r="BC261">
            <v>5.2777777777777777</v>
          </cell>
          <cell r="BD261" t="str">
            <v>Level 2</v>
          </cell>
          <cell r="BE261">
            <v>17</v>
          </cell>
          <cell r="BF261">
            <v>507</v>
          </cell>
          <cell r="BG261">
            <v>347</v>
          </cell>
          <cell r="BH261">
            <v>118</v>
          </cell>
          <cell r="BI261">
            <v>6.9411764705882355</v>
          </cell>
          <cell r="BJ261" t="str">
            <v>Level 3</v>
          </cell>
          <cell r="BK261">
            <v>18</v>
          </cell>
          <cell r="BL261">
            <v>501</v>
          </cell>
          <cell r="BM261">
            <v>339</v>
          </cell>
          <cell r="BN261">
            <v>100</v>
          </cell>
          <cell r="BO261">
            <v>5.5555555555555554</v>
          </cell>
          <cell r="BP261" t="str">
            <v>Level 2</v>
          </cell>
          <cell r="BQ261">
            <v>16</v>
          </cell>
          <cell r="BR261">
            <v>428</v>
          </cell>
          <cell r="BS261">
            <v>287</v>
          </cell>
          <cell r="BT261">
            <v>82</v>
          </cell>
          <cell r="BU261">
            <v>5.125</v>
          </cell>
          <cell r="BV261" t="str">
            <v>Level 2</v>
          </cell>
        </row>
        <row r="262">
          <cell r="A262" t="str">
            <v>A0747</v>
          </cell>
          <cell r="B262" t="str">
            <v>IRMA SUSANTI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3</v>
          </cell>
          <cell r="P262">
            <v>50</v>
          </cell>
          <cell r="Q262">
            <v>13</v>
          </cell>
          <cell r="R262">
            <v>1</v>
          </cell>
          <cell r="S262">
            <v>0.33333333333333331</v>
          </cell>
          <cell r="T262" t="str">
            <v>Level 0</v>
          </cell>
          <cell r="U262" t="str">
            <v/>
          </cell>
          <cell r="V262" t="str">
            <v/>
          </cell>
          <cell r="W262" t="str">
            <v/>
          </cell>
          <cell r="X262" t="str">
            <v/>
          </cell>
          <cell r="Y262" t="str">
            <v/>
          </cell>
          <cell r="Z262" t="str">
            <v/>
          </cell>
          <cell r="AA262" t="str">
            <v/>
          </cell>
          <cell r="AB262" t="str">
            <v/>
          </cell>
          <cell r="AC262" t="str">
            <v/>
          </cell>
          <cell r="AD262" t="str">
            <v/>
          </cell>
          <cell r="AE262" t="str">
            <v/>
          </cell>
          <cell r="AF262" t="str">
            <v/>
          </cell>
          <cell r="AG262">
            <v>15</v>
          </cell>
          <cell r="AH262">
            <v>360</v>
          </cell>
          <cell r="AI262">
            <v>236</v>
          </cell>
          <cell r="AJ262">
            <v>64</v>
          </cell>
          <cell r="AK262">
            <v>4.2666666666666666</v>
          </cell>
          <cell r="AL262" t="str">
            <v>Level 2</v>
          </cell>
          <cell r="AM262" t="str">
            <v/>
          </cell>
          <cell r="AN262" t="str">
            <v/>
          </cell>
          <cell r="AO262" t="str">
            <v/>
          </cell>
          <cell r="AP262" t="str">
            <v/>
          </cell>
          <cell r="AQ262" t="str">
            <v/>
          </cell>
          <cell r="AR262" t="str">
            <v/>
          </cell>
          <cell r="AS262" t="str">
            <v/>
          </cell>
          <cell r="AT262" t="str">
            <v/>
          </cell>
          <cell r="AU262" t="str">
            <v/>
          </cell>
          <cell r="AV262" t="str">
            <v/>
          </cell>
          <cell r="AW262" t="str">
            <v/>
          </cell>
          <cell r="AX262" t="str">
            <v/>
          </cell>
          <cell r="AY262" t="str">
            <v/>
          </cell>
          <cell r="AZ262" t="str">
            <v/>
          </cell>
          <cell r="BA262" t="str">
            <v/>
          </cell>
          <cell r="BB262" t="str">
            <v/>
          </cell>
          <cell r="BC262" t="str">
            <v/>
          </cell>
          <cell r="BD262" t="str">
            <v/>
          </cell>
          <cell r="BE262" t="str">
            <v/>
          </cell>
          <cell r="BF262" t="str">
            <v/>
          </cell>
          <cell r="BG262" t="str">
            <v/>
          </cell>
          <cell r="BH262" t="str">
            <v/>
          </cell>
          <cell r="BI262" t="str">
            <v/>
          </cell>
          <cell r="BJ262" t="str">
            <v/>
          </cell>
          <cell r="BK262" t="str">
            <v/>
          </cell>
          <cell r="BL262" t="str">
            <v/>
          </cell>
          <cell r="BM262" t="str">
            <v/>
          </cell>
          <cell r="BN262" t="str">
            <v/>
          </cell>
          <cell r="BO262" t="str">
            <v/>
          </cell>
          <cell r="BP262" t="str">
            <v/>
          </cell>
          <cell r="BQ262" t="str">
            <v/>
          </cell>
          <cell r="BR262" t="str">
            <v/>
          </cell>
          <cell r="BS262" t="str">
            <v/>
          </cell>
          <cell r="BT262" t="str">
            <v/>
          </cell>
          <cell r="BU262" t="str">
            <v/>
          </cell>
          <cell r="BV262" t="str">
            <v/>
          </cell>
        </row>
        <row r="263">
          <cell r="A263" t="str">
            <v>A3711</v>
          </cell>
          <cell r="B263" t="str">
            <v>STEPHANUS DEKSA LEKSONO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14</v>
          </cell>
          <cell r="P263">
            <v>258</v>
          </cell>
          <cell r="Q263">
            <v>138</v>
          </cell>
          <cell r="R263">
            <v>40</v>
          </cell>
          <cell r="S263">
            <v>2.8571428571428572</v>
          </cell>
          <cell r="T263" t="str">
            <v>Level 2</v>
          </cell>
          <cell r="U263" t="str">
            <v/>
          </cell>
          <cell r="V263" t="str">
            <v/>
          </cell>
          <cell r="W263" t="str">
            <v/>
          </cell>
          <cell r="X263" t="str">
            <v/>
          </cell>
          <cell r="Y263" t="str">
            <v/>
          </cell>
          <cell r="Z263" t="str">
            <v/>
          </cell>
          <cell r="AA263" t="str">
            <v/>
          </cell>
          <cell r="AB263" t="str">
            <v/>
          </cell>
          <cell r="AC263" t="str">
            <v/>
          </cell>
          <cell r="AD263" t="str">
            <v/>
          </cell>
          <cell r="AE263" t="str">
            <v/>
          </cell>
          <cell r="AF263" t="str">
            <v/>
          </cell>
          <cell r="AG263" t="str">
            <v/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/>
          </cell>
          <cell r="AN263" t="str">
            <v/>
          </cell>
          <cell r="AO263" t="str">
            <v/>
          </cell>
          <cell r="AP263" t="str">
            <v/>
          </cell>
          <cell r="AQ263" t="str">
            <v/>
          </cell>
          <cell r="AR263" t="str">
            <v/>
          </cell>
          <cell r="AS263" t="str">
            <v/>
          </cell>
          <cell r="AT263" t="str">
            <v/>
          </cell>
          <cell r="AU263" t="str">
            <v/>
          </cell>
          <cell r="AV263" t="str">
            <v/>
          </cell>
          <cell r="AW263" t="str">
            <v/>
          </cell>
          <cell r="AX263" t="str">
            <v/>
          </cell>
          <cell r="AY263" t="str">
            <v/>
          </cell>
          <cell r="AZ263" t="str">
            <v/>
          </cell>
          <cell r="BA263" t="str">
            <v/>
          </cell>
          <cell r="BB263" t="str">
            <v/>
          </cell>
          <cell r="BC263" t="str">
            <v/>
          </cell>
          <cell r="BD263" t="str">
            <v/>
          </cell>
          <cell r="BE263" t="str">
            <v/>
          </cell>
          <cell r="BF263" t="str">
            <v/>
          </cell>
          <cell r="BG263" t="str">
            <v/>
          </cell>
          <cell r="BH263" t="str">
            <v/>
          </cell>
          <cell r="BI263" t="str">
            <v/>
          </cell>
          <cell r="BJ263" t="str">
            <v/>
          </cell>
          <cell r="BK263" t="str">
            <v/>
          </cell>
          <cell r="BL263" t="str">
            <v/>
          </cell>
          <cell r="BM263" t="str">
            <v/>
          </cell>
          <cell r="BN263" t="str">
            <v/>
          </cell>
          <cell r="BO263" t="str">
            <v/>
          </cell>
          <cell r="BP263" t="str">
            <v/>
          </cell>
          <cell r="BQ263" t="str">
            <v/>
          </cell>
          <cell r="BR263" t="str">
            <v/>
          </cell>
          <cell r="BS263" t="str">
            <v/>
          </cell>
          <cell r="BT263" t="str">
            <v/>
          </cell>
          <cell r="BU263" t="str">
            <v/>
          </cell>
          <cell r="BV263" t="str">
            <v/>
          </cell>
        </row>
        <row r="264">
          <cell r="A264" t="str">
            <v>A1893</v>
          </cell>
          <cell r="B264" t="str">
            <v>SYANNE AURELLIA KAWIHARDJA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15</v>
          </cell>
          <cell r="V264">
            <v>287</v>
          </cell>
          <cell r="W264">
            <v>178</v>
          </cell>
          <cell r="X264">
            <v>48</v>
          </cell>
          <cell r="Y264">
            <v>3.2</v>
          </cell>
          <cell r="Z264" t="str">
            <v>Level 2</v>
          </cell>
          <cell r="AA264">
            <v>9</v>
          </cell>
          <cell r="AB264">
            <v>154</v>
          </cell>
          <cell r="AC264">
            <v>98</v>
          </cell>
          <cell r="AD264">
            <v>30</v>
          </cell>
          <cell r="AE264">
            <v>3.3333333333333335</v>
          </cell>
          <cell r="AF264" t="str">
            <v>Level 2</v>
          </cell>
          <cell r="AG264">
            <v>15</v>
          </cell>
          <cell r="AH264">
            <v>341</v>
          </cell>
          <cell r="AI264">
            <v>206</v>
          </cell>
          <cell r="AJ264">
            <v>56</v>
          </cell>
          <cell r="AK264">
            <v>3.7333333333333334</v>
          </cell>
          <cell r="AL264" t="str">
            <v>Level 2</v>
          </cell>
          <cell r="AM264">
            <v>8</v>
          </cell>
          <cell r="AN264">
            <v>290</v>
          </cell>
          <cell r="AO264">
            <v>189</v>
          </cell>
          <cell r="AP264">
            <v>53</v>
          </cell>
          <cell r="AQ264">
            <v>6.625</v>
          </cell>
          <cell r="AR264" t="str">
            <v>Level 3</v>
          </cell>
          <cell r="AS264">
            <v>16</v>
          </cell>
          <cell r="AT264">
            <v>453</v>
          </cell>
          <cell r="AU264">
            <v>307</v>
          </cell>
          <cell r="AV264">
            <v>100</v>
          </cell>
          <cell r="AW264">
            <v>6.25</v>
          </cell>
          <cell r="AX264" t="str">
            <v>Level 3</v>
          </cell>
          <cell r="AY264">
            <v>15</v>
          </cell>
          <cell r="AZ264">
            <v>493</v>
          </cell>
          <cell r="BA264">
            <v>314</v>
          </cell>
          <cell r="BB264">
            <v>92</v>
          </cell>
          <cell r="BC264">
            <v>6.1333333333333337</v>
          </cell>
          <cell r="BD264" t="str">
            <v>Level 3</v>
          </cell>
          <cell r="BE264">
            <v>16</v>
          </cell>
          <cell r="BF264">
            <v>437</v>
          </cell>
          <cell r="BG264">
            <v>289</v>
          </cell>
          <cell r="BH264">
            <v>85</v>
          </cell>
          <cell r="BI264">
            <v>5.3125</v>
          </cell>
          <cell r="BJ264" t="str">
            <v>Level 2</v>
          </cell>
          <cell r="BK264">
            <v>15</v>
          </cell>
          <cell r="BL264">
            <v>463</v>
          </cell>
          <cell r="BM264">
            <v>303</v>
          </cell>
          <cell r="BN264">
            <v>81</v>
          </cell>
          <cell r="BO264">
            <v>5.4</v>
          </cell>
          <cell r="BP264" t="str">
            <v>Level 2</v>
          </cell>
          <cell r="BQ264">
            <v>2</v>
          </cell>
          <cell r="BR264">
            <v>78</v>
          </cell>
          <cell r="BS264">
            <v>56</v>
          </cell>
          <cell r="BT264">
            <v>23</v>
          </cell>
          <cell r="BU264">
            <v>11.5</v>
          </cell>
          <cell r="BV264" t="str">
            <v>Level 4</v>
          </cell>
        </row>
        <row r="265">
          <cell r="A265" t="str">
            <v>A3534</v>
          </cell>
          <cell r="B265" t="str">
            <v>RIZNA NOVALINDA WARDANA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10</v>
          </cell>
          <cell r="V265">
            <v>163</v>
          </cell>
          <cell r="W265">
            <v>89</v>
          </cell>
          <cell r="X265">
            <v>15</v>
          </cell>
          <cell r="Y265">
            <v>1.5</v>
          </cell>
          <cell r="Z265" t="str">
            <v>Level 1</v>
          </cell>
          <cell r="AA265">
            <v>5</v>
          </cell>
          <cell r="AB265">
            <v>98</v>
          </cell>
          <cell r="AC265">
            <v>63</v>
          </cell>
          <cell r="AD265">
            <v>19</v>
          </cell>
          <cell r="AE265">
            <v>3.8</v>
          </cell>
          <cell r="AF265" t="str">
            <v>Level 2</v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/>
          </cell>
          <cell r="AN265" t="str">
            <v/>
          </cell>
          <cell r="AO265" t="str">
            <v/>
          </cell>
          <cell r="AP265" t="str">
            <v/>
          </cell>
          <cell r="AQ265" t="str">
            <v/>
          </cell>
          <cell r="AR265" t="str">
            <v/>
          </cell>
          <cell r="AS265">
            <v>9</v>
          </cell>
          <cell r="AT265">
            <v>230</v>
          </cell>
          <cell r="AU265">
            <v>141</v>
          </cell>
          <cell r="AV265">
            <v>28</v>
          </cell>
          <cell r="AW265">
            <v>3.1111111111111112</v>
          </cell>
          <cell r="AX265" t="str">
            <v>Level 2</v>
          </cell>
          <cell r="AY265">
            <v>6</v>
          </cell>
          <cell r="AZ265">
            <v>184</v>
          </cell>
          <cell r="BA265">
            <v>110</v>
          </cell>
          <cell r="BB265">
            <v>24</v>
          </cell>
          <cell r="BC265">
            <v>4</v>
          </cell>
          <cell r="BD265" t="str">
            <v>Level 2</v>
          </cell>
          <cell r="BE265">
            <v>15</v>
          </cell>
          <cell r="BF265">
            <v>419</v>
          </cell>
          <cell r="BG265">
            <v>252</v>
          </cell>
          <cell r="BH265">
            <v>74</v>
          </cell>
          <cell r="BI265">
            <v>4.9333333333333336</v>
          </cell>
          <cell r="BJ265" t="str">
            <v>Level 2</v>
          </cell>
          <cell r="BK265" t="str">
            <v/>
          </cell>
          <cell r="BL265" t="str">
            <v/>
          </cell>
          <cell r="BM265" t="str">
            <v/>
          </cell>
          <cell r="BN265" t="str">
            <v/>
          </cell>
          <cell r="BO265" t="str">
            <v/>
          </cell>
          <cell r="BP265" t="str">
            <v/>
          </cell>
          <cell r="BQ265">
            <v>3</v>
          </cell>
          <cell r="BR265">
            <v>83</v>
          </cell>
          <cell r="BS265">
            <v>40</v>
          </cell>
          <cell r="BT265">
            <v>10</v>
          </cell>
          <cell r="BU265">
            <v>3.3333333333333335</v>
          </cell>
          <cell r="BV265" t="str">
            <v>Level 2</v>
          </cell>
        </row>
        <row r="266">
          <cell r="A266" t="str">
            <v>A3721</v>
          </cell>
          <cell r="B266" t="str">
            <v>ABYAN BARI BHRAMANTA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10</v>
          </cell>
          <cell r="V266">
            <v>203</v>
          </cell>
          <cell r="W266">
            <v>143</v>
          </cell>
          <cell r="X266">
            <v>38</v>
          </cell>
          <cell r="Y266">
            <v>3.8</v>
          </cell>
          <cell r="Z266" t="str">
            <v>Level 2</v>
          </cell>
          <cell r="AA266">
            <v>8</v>
          </cell>
          <cell r="AB266">
            <v>136</v>
          </cell>
          <cell r="AC266">
            <v>92</v>
          </cell>
          <cell r="AD266">
            <v>14</v>
          </cell>
          <cell r="AE266">
            <v>1.75</v>
          </cell>
          <cell r="AF266" t="str">
            <v>Level 1</v>
          </cell>
          <cell r="AG266">
            <v>8</v>
          </cell>
          <cell r="AH266">
            <v>144</v>
          </cell>
          <cell r="AI266">
            <v>102</v>
          </cell>
          <cell r="AJ266">
            <v>30</v>
          </cell>
          <cell r="AK266">
            <v>3.75</v>
          </cell>
          <cell r="AL266" t="str">
            <v>Level 2</v>
          </cell>
          <cell r="AM266">
            <v>13</v>
          </cell>
          <cell r="AN266">
            <v>275</v>
          </cell>
          <cell r="AO266">
            <v>191</v>
          </cell>
          <cell r="AP266">
            <v>44</v>
          </cell>
          <cell r="AQ266">
            <v>3.3846153846153846</v>
          </cell>
          <cell r="AR266" t="str">
            <v>Level 2</v>
          </cell>
          <cell r="AS266">
            <v>20</v>
          </cell>
          <cell r="AT266">
            <v>411</v>
          </cell>
          <cell r="AU266">
            <v>305</v>
          </cell>
          <cell r="AV266">
            <v>92</v>
          </cell>
          <cell r="AW266">
            <v>4.5999999999999996</v>
          </cell>
          <cell r="AX266" t="str">
            <v>Level 2</v>
          </cell>
          <cell r="AY266">
            <v>10</v>
          </cell>
          <cell r="AZ266">
            <v>177</v>
          </cell>
          <cell r="BA266">
            <v>128</v>
          </cell>
          <cell r="BB266">
            <v>22</v>
          </cell>
          <cell r="BC266">
            <v>2.2000000000000002</v>
          </cell>
          <cell r="BD266" t="str">
            <v>Level 2</v>
          </cell>
          <cell r="BE266">
            <v>8</v>
          </cell>
          <cell r="BF266">
            <v>181</v>
          </cell>
          <cell r="BG266">
            <v>132</v>
          </cell>
          <cell r="BH266">
            <v>30</v>
          </cell>
          <cell r="BI266">
            <v>3.75</v>
          </cell>
          <cell r="BJ266" t="str">
            <v>Level 2</v>
          </cell>
          <cell r="BK266">
            <v>16</v>
          </cell>
          <cell r="BL266">
            <v>260</v>
          </cell>
          <cell r="BM266">
            <v>174</v>
          </cell>
          <cell r="BN266">
            <v>49</v>
          </cell>
          <cell r="BO266">
            <v>3.0625</v>
          </cell>
          <cell r="BP266" t="str">
            <v>Level 2</v>
          </cell>
          <cell r="BQ266">
            <v>19</v>
          </cell>
          <cell r="BR266">
            <v>431</v>
          </cell>
          <cell r="BS266">
            <v>276</v>
          </cell>
          <cell r="BT266">
            <v>83</v>
          </cell>
          <cell r="BU266">
            <v>4.3684210526315788</v>
          </cell>
          <cell r="BV266" t="str">
            <v>Level 2</v>
          </cell>
        </row>
        <row r="267">
          <cell r="A267" t="str">
            <v>A3664</v>
          </cell>
          <cell r="B267" t="str">
            <v>VIONA AMBARITA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3</v>
          </cell>
          <cell r="V267">
            <v>36</v>
          </cell>
          <cell r="W267">
            <v>18</v>
          </cell>
          <cell r="X267">
            <v>4</v>
          </cell>
          <cell r="Y267">
            <v>1.3333333333333333</v>
          </cell>
          <cell r="Z267" t="str">
            <v>Level 0</v>
          </cell>
          <cell r="AA267">
            <v>4</v>
          </cell>
          <cell r="AB267">
            <v>46</v>
          </cell>
          <cell r="AC267">
            <v>24</v>
          </cell>
          <cell r="AD267">
            <v>3</v>
          </cell>
          <cell r="AE267">
            <v>0.75</v>
          </cell>
          <cell r="AF267" t="str">
            <v>Level 0</v>
          </cell>
          <cell r="AG267">
            <v>16</v>
          </cell>
          <cell r="AH267">
            <v>364</v>
          </cell>
          <cell r="AI267">
            <v>188</v>
          </cell>
          <cell r="AJ267">
            <v>69</v>
          </cell>
          <cell r="AK267">
            <v>4.3125</v>
          </cell>
          <cell r="AL267" t="str">
            <v>Level 2</v>
          </cell>
          <cell r="AM267">
            <v>10</v>
          </cell>
          <cell r="AN267">
            <v>299</v>
          </cell>
          <cell r="AO267">
            <v>144</v>
          </cell>
          <cell r="AP267">
            <v>39</v>
          </cell>
          <cell r="AQ267">
            <v>3.9</v>
          </cell>
          <cell r="AR267" t="str">
            <v>Level 2</v>
          </cell>
          <cell r="AS267">
            <v>17</v>
          </cell>
          <cell r="AT267">
            <v>375</v>
          </cell>
          <cell r="AU267">
            <v>211</v>
          </cell>
          <cell r="AV267">
            <v>74</v>
          </cell>
          <cell r="AW267">
            <v>4.3529411764705879</v>
          </cell>
          <cell r="AX267" t="str">
            <v>Level 2</v>
          </cell>
          <cell r="AY267">
            <v>15</v>
          </cell>
          <cell r="AZ267">
            <v>346</v>
          </cell>
          <cell r="BA267">
            <v>208</v>
          </cell>
          <cell r="BB267">
            <v>62</v>
          </cell>
          <cell r="BC267">
            <v>4.1333333333333337</v>
          </cell>
          <cell r="BD267" t="str">
            <v>Level 2</v>
          </cell>
          <cell r="BE267">
            <v>5</v>
          </cell>
          <cell r="BF267">
            <v>102</v>
          </cell>
          <cell r="BG267">
            <v>58</v>
          </cell>
          <cell r="BH267">
            <v>15</v>
          </cell>
          <cell r="BI267">
            <v>3</v>
          </cell>
          <cell r="BJ267" t="str">
            <v>Level 2</v>
          </cell>
          <cell r="BK267">
            <v>15</v>
          </cell>
          <cell r="BL267">
            <v>272</v>
          </cell>
          <cell r="BM267">
            <v>160</v>
          </cell>
          <cell r="BN267">
            <v>35</v>
          </cell>
          <cell r="BO267">
            <v>2.3333333333333335</v>
          </cell>
          <cell r="BP267" t="str">
            <v>Level 2</v>
          </cell>
          <cell r="BQ267">
            <v>2</v>
          </cell>
          <cell r="BR267">
            <v>21</v>
          </cell>
          <cell r="BS267">
            <v>18</v>
          </cell>
          <cell r="BT267">
            <v>3</v>
          </cell>
          <cell r="BU267">
            <v>1.5</v>
          </cell>
          <cell r="BV267" t="str">
            <v>Level 1</v>
          </cell>
        </row>
        <row r="268">
          <cell r="A268" t="str">
            <v>A3723</v>
          </cell>
          <cell r="B268" t="str">
            <v>MARIA REINILDIS LOE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2</v>
          </cell>
          <cell r="V268">
            <v>25</v>
          </cell>
          <cell r="W268">
            <v>8</v>
          </cell>
          <cell r="X268">
            <v>0</v>
          </cell>
          <cell r="Y268">
            <v>0</v>
          </cell>
          <cell r="Z268" t="str">
            <v>Level 0</v>
          </cell>
          <cell r="AA268" t="str">
            <v/>
          </cell>
          <cell r="AB268" t="str">
            <v/>
          </cell>
          <cell r="AC268" t="str">
            <v/>
          </cell>
          <cell r="AD268" t="str">
            <v/>
          </cell>
          <cell r="AE268" t="str">
            <v/>
          </cell>
          <cell r="AF268" t="str">
            <v/>
          </cell>
          <cell r="AG268" t="str">
            <v/>
          </cell>
          <cell r="AH268" t="str">
            <v/>
          </cell>
          <cell r="AI268" t="str">
            <v/>
          </cell>
          <cell r="AJ268" t="str">
            <v/>
          </cell>
          <cell r="AK268" t="str">
            <v/>
          </cell>
          <cell r="AL268" t="str">
            <v/>
          </cell>
          <cell r="AM268" t="str">
            <v/>
          </cell>
          <cell r="AN268" t="str">
            <v/>
          </cell>
          <cell r="AO268" t="str">
            <v/>
          </cell>
          <cell r="AP268" t="str">
            <v/>
          </cell>
          <cell r="AQ268" t="str">
            <v/>
          </cell>
          <cell r="AR268" t="str">
            <v/>
          </cell>
          <cell r="AS268" t="str">
            <v/>
          </cell>
          <cell r="AT268" t="str">
            <v/>
          </cell>
          <cell r="AU268" t="str">
            <v/>
          </cell>
          <cell r="AV268" t="str">
            <v/>
          </cell>
          <cell r="AW268" t="str">
            <v/>
          </cell>
          <cell r="AX268" t="str">
            <v/>
          </cell>
          <cell r="AY268" t="str">
            <v/>
          </cell>
          <cell r="AZ268" t="str">
            <v/>
          </cell>
          <cell r="BA268" t="str">
            <v/>
          </cell>
          <cell r="BB268" t="str">
            <v/>
          </cell>
          <cell r="BC268" t="str">
            <v/>
          </cell>
          <cell r="BD268" t="str">
            <v/>
          </cell>
          <cell r="BE268" t="str">
            <v/>
          </cell>
          <cell r="BF268" t="str">
            <v/>
          </cell>
          <cell r="BG268" t="str">
            <v/>
          </cell>
          <cell r="BH268" t="str">
            <v/>
          </cell>
          <cell r="BI268" t="str">
            <v/>
          </cell>
          <cell r="BJ268" t="str">
            <v/>
          </cell>
          <cell r="BK268" t="str">
            <v/>
          </cell>
          <cell r="BL268" t="str">
            <v/>
          </cell>
          <cell r="BM268" t="str">
            <v/>
          </cell>
          <cell r="BN268" t="str">
            <v/>
          </cell>
          <cell r="BO268" t="str">
            <v/>
          </cell>
          <cell r="BP268" t="str">
            <v/>
          </cell>
          <cell r="BQ268" t="str">
            <v/>
          </cell>
          <cell r="BR268" t="str">
            <v/>
          </cell>
          <cell r="BS268" t="str">
            <v/>
          </cell>
          <cell r="BT268" t="str">
            <v/>
          </cell>
          <cell r="BU268" t="str">
            <v/>
          </cell>
          <cell r="BV268" t="str">
            <v/>
          </cell>
        </row>
        <row r="269">
          <cell r="A269" t="str">
            <v>A3823</v>
          </cell>
          <cell r="B269" t="str">
            <v>AYU ENJELINA SITOMPUL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1</v>
          </cell>
          <cell r="V269">
            <v>14</v>
          </cell>
          <cell r="W269">
            <v>6</v>
          </cell>
          <cell r="X269">
            <v>0</v>
          </cell>
          <cell r="Y269">
            <v>0</v>
          </cell>
          <cell r="Z269" t="str">
            <v>Level 0</v>
          </cell>
          <cell r="AA269">
            <v>14</v>
          </cell>
          <cell r="AB269">
            <v>272</v>
          </cell>
          <cell r="AC269">
            <v>150</v>
          </cell>
          <cell r="AD269">
            <v>43</v>
          </cell>
          <cell r="AE269">
            <v>3.0714285714285716</v>
          </cell>
          <cell r="AF269" t="str">
            <v>Level 2</v>
          </cell>
          <cell r="AG269">
            <v>12</v>
          </cell>
          <cell r="AH269">
            <v>266</v>
          </cell>
          <cell r="AI269">
            <v>155</v>
          </cell>
          <cell r="AJ269">
            <v>29</v>
          </cell>
          <cell r="AK269">
            <v>2.4166666666666665</v>
          </cell>
          <cell r="AL269" t="str">
            <v>Level 2</v>
          </cell>
          <cell r="AM269">
            <v>16</v>
          </cell>
          <cell r="AN269">
            <v>518</v>
          </cell>
          <cell r="AO269">
            <v>377</v>
          </cell>
          <cell r="AP269">
            <v>68</v>
          </cell>
          <cell r="AQ269">
            <v>4.25</v>
          </cell>
          <cell r="AR269" t="str">
            <v>Level 2</v>
          </cell>
          <cell r="AS269">
            <v>24</v>
          </cell>
          <cell r="AT269">
            <v>668</v>
          </cell>
          <cell r="AU269">
            <v>457</v>
          </cell>
          <cell r="AV269">
            <v>142</v>
          </cell>
          <cell r="AW269">
            <v>5.916666666666667</v>
          </cell>
          <cell r="AX269" t="str">
            <v>Level 2</v>
          </cell>
          <cell r="AY269">
            <v>21</v>
          </cell>
          <cell r="AZ269">
            <v>697</v>
          </cell>
          <cell r="BA269">
            <v>528</v>
          </cell>
          <cell r="BB269">
            <v>109</v>
          </cell>
          <cell r="BC269">
            <v>5.1904761904761907</v>
          </cell>
          <cell r="BD269" t="str">
            <v>Level 2</v>
          </cell>
          <cell r="BE269">
            <v>25</v>
          </cell>
          <cell r="BF269">
            <v>809</v>
          </cell>
          <cell r="BG269">
            <v>608</v>
          </cell>
          <cell r="BH269">
            <v>158</v>
          </cell>
          <cell r="BI269">
            <v>6.32</v>
          </cell>
          <cell r="BJ269" t="str">
            <v>Level 3</v>
          </cell>
          <cell r="BK269">
            <v>20</v>
          </cell>
          <cell r="BL269">
            <v>581</v>
          </cell>
          <cell r="BM269">
            <v>410</v>
          </cell>
          <cell r="BN269">
            <v>82</v>
          </cell>
          <cell r="BO269">
            <v>4.0999999999999996</v>
          </cell>
          <cell r="BP269" t="str">
            <v>Level 2</v>
          </cell>
          <cell r="BQ269">
            <v>21</v>
          </cell>
          <cell r="BR269">
            <v>605</v>
          </cell>
          <cell r="BS269">
            <v>428</v>
          </cell>
          <cell r="BT269">
            <v>116</v>
          </cell>
          <cell r="BU269">
            <v>5.5238095238095237</v>
          </cell>
          <cell r="BV269" t="str">
            <v>Level 2</v>
          </cell>
        </row>
        <row r="270">
          <cell r="A270" t="str">
            <v>A3833</v>
          </cell>
          <cell r="B270" t="str">
            <v>MUHAMMAD SUBHAN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3</v>
          </cell>
          <cell r="V270">
            <v>29</v>
          </cell>
          <cell r="W270">
            <v>16</v>
          </cell>
          <cell r="X270">
            <v>4</v>
          </cell>
          <cell r="Y270">
            <v>1.3333333333333333</v>
          </cell>
          <cell r="Z270" t="str">
            <v>Level 0</v>
          </cell>
          <cell r="AA270">
            <v>7</v>
          </cell>
          <cell r="AB270">
            <v>88</v>
          </cell>
          <cell r="AC270">
            <v>41</v>
          </cell>
          <cell r="AD270">
            <v>6</v>
          </cell>
          <cell r="AE270">
            <v>0.8571428571428571</v>
          </cell>
          <cell r="AF270" t="str">
            <v>Level 0</v>
          </cell>
          <cell r="AG270">
            <v>16</v>
          </cell>
          <cell r="AH270">
            <v>345</v>
          </cell>
          <cell r="AI270">
            <v>180</v>
          </cell>
          <cell r="AJ270">
            <v>60</v>
          </cell>
          <cell r="AK270">
            <v>3.75</v>
          </cell>
          <cell r="AL270" t="str">
            <v>Level 2</v>
          </cell>
          <cell r="AM270">
            <v>15</v>
          </cell>
          <cell r="AN270">
            <v>266</v>
          </cell>
          <cell r="AO270">
            <v>171</v>
          </cell>
          <cell r="AP270">
            <v>44</v>
          </cell>
          <cell r="AQ270">
            <v>2.9333333333333331</v>
          </cell>
          <cell r="AR270" t="str">
            <v>Level 2</v>
          </cell>
          <cell r="AS270">
            <v>16</v>
          </cell>
          <cell r="AT270">
            <v>272</v>
          </cell>
          <cell r="AU270">
            <v>171</v>
          </cell>
          <cell r="AV270">
            <v>58</v>
          </cell>
          <cell r="AW270">
            <v>3.625</v>
          </cell>
          <cell r="AX270" t="str">
            <v>Level 2</v>
          </cell>
          <cell r="AY270">
            <v>16</v>
          </cell>
          <cell r="AZ270">
            <v>411</v>
          </cell>
          <cell r="BA270">
            <v>259</v>
          </cell>
          <cell r="BB270">
            <v>62</v>
          </cell>
          <cell r="BC270">
            <v>3.875</v>
          </cell>
          <cell r="BD270" t="str">
            <v>Level 2</v>
          </cell>
          <cell r="BE270">
            <v>20</v>
          </cell>
          <cell r="BF270">
            <v>600</v>
          </cell>
          <cell r="BG270">
            <v>378</v>
          </cell>
          <cell r="BH270">
            <v>102</v>
          </cell>
          <cell r="BI270">
            <v>5.0999999999999996</v>
          </cell>
          <cell r="BJ270" t="str">
            <v>Level 2</v>
          </cell>
          <cell r="BK270">
            <v>19</v>
          </cell>
          <cell r="BL270">
            <v>356</v>
          </cell>
          <cell r="BM270">
            <v>243</v>
          </cell>
          <cell r="BN270">
            <v>50</v>
          </cell>
          <cell r="BO270">
            <v>2.6315789473684212</v>
          </cell>
          <cell r="BP270" t="str">
            <v>Level 2</v>
          </cell>
          <cell r="BQ270">
            <v>16</v>
          </cell>
          <cell r="BR270">
            <v>388</v>
          </cell>
          <cell r="BS270">
            <v>251</v>
          </cell>
          <cell r="BT270">
            <v>59</v>
          </cell>
          <cell r="BU270">
            <v>3.6875</v>
          </cell>
          <cell r="BV270" t="str">
            <v>Level 2</v>
          </cell>
        </row>
        <row r="271">
          <cell r="A271">
            <v>90355</v>
          </cell>
          <cell r="B271" t="str">
            <v>Lantip Guretno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2</v>
          </cell>
          <cell r="AB271">
            <v>28</v>
          </cell>
          <cell r="AC271">
            <v>14</v>
          </cell>
          <cell r="AD271">
            <v>6</v>
          </cell>
          <cell r="AE271">
            <v>3</v>
          </cell>
          <cell r="AF271" t="str">
            <v>Level 2</v>
          </cell>
          <cell r="AG271">
            <v>7</v>
          </cell>
          <cell r="AH271">
            <v>125</v>
          </cell>
          <cell r="AI271">
            <v>76</v>
          </cell>
          <cell r="AJ271">
            <v>25</v>
          </cell>
          <cell r="AK271">
            <v>3.5714285714285716</v>
          </cell>
          <cell r="AL271" t="str">
            <v>Level 2</v>
          </cell>
          <cell r="AM271">
            <v>8</v>
          </cell>
          <cell r="AN271">
            <v>189</v>
          </cell>
          <cell r="AO271">
            <v>103</v>
          </cell>
          <cell r="AP271">
            <v>35</v>
          </cell>
          <cell r="AQ271">
            <v>4.375</v>
          </cell>
          <cell r="AR271" t="str">
            <v>Level 2</v>
          </cell>
          <cell r="AS271">
            <v>15</v>
          </cell>
          <cell r="AT271">
            <v>265</v>
          </cell>
          <cell r="AU271">
            <v>145</v>
          </cell>
          <cell r="AV271">
            <v>46</v>
          </cell>
          <cell r="AW271">
            <v>3.0666666666666669</v>
          </cell>
          <cell r="AX271" t="str">
            <v>Level 2</v>
          </cell>
          <cell r="AY271">
            <v>20</v>
          </cell>
          <cell r="AZ271">
            <v>401</v>
          </cell>
          <cell r="BA271">
            <v>257</v>
          </cell>
          <cell r="BB271">
            <v>74</v>
          </cell>
          <cell r="BC271">
            <v>3.7</v>
          </cell>
          <cell r="BD271" t="str">
            <v>Level 2</v>
          </cell>
          <cell r="BE271">
            <v>21</v>
          </cell>
          <cell r="BF271">
            <v>481</v>
          </cell>
          <cell r="BG271">
            <v>336</v>
          </cell>
          <cell r="BH271">
            <v>99</v>
          </cell>
          <cell r="BI271">
            <v>4.7142857142857144</v>
          </cell>
          <cell r="BJ271" t="str">
            <v>Level 2</v>
          </cell>
          <cell r="BK271">
            <v>22</v>
          </cell>
          <cell r="BL271">
            <v>386</v>
          </cell>
          <cell r="BM271">
            <v>260</v>
          </cell>
          <cell r="BN271">
            <v>52</v>
          </cell>
          <cell r="BO271">
            <v>2.3636363636363638</v>
          </cell>
          <cell r="BP271" t="str">
            <v>Level 2</v>
          </cell>
          <cell r="BQ271">
            <v>16</v>
          </cell>
          <cell r="BR271">
            <v>335</v>
          </cell>
          <cell r="BS271">
            <v>194</v>
          </cell>
          <cell r="BT271">
            <v>55</v>
          </cell>
          <cell r="BU271">
            <v>3.4375</v>
          </cell>
          <cell r="BV271" t="str">
            <v>Level 2</v>
          </cell>
        </row>
        <row r="272">
          <cell r="A272" t="str">
            <v>A0597</v>
          </cell>
          <cell r="B272" t="str">
            <v>REHLITNA REJEKINTA BR PURBA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3</v>
          </cell>
          <cell r="AB272">
            <v>70</v>
          </cell>
          <cell r="AC272">
            <v>49</v>
          </cell>
          <cell r="AD272">
            <v>11</v>
          </cell>
          <cell r="AE272">
            <v>3.6666666666666665</v>
          </cell>
          <cell r="AF272" t="str">
            <v>Level 2</v>
          </cell>
          <cell r="AG272" t="str">
            <v/>
          </cell>
          <cell r="AH272" t="str">
            <v/>
          </cell>
          <cell r="AI272" t="str">
            <v/>
          </cell>
          <cell r="AJ272" t="str">
            <v/>
          </cell>
          <cell r="AK272" t="str">
            <v/>
          </cell>
          <cell r="AL272" t="str">
            <v/>
          </cell>
          <cell r="AM272">
            <v>4</v>
          </cell>
          <cell r="AN272">
            <v>64</v>
          </cell>
          <cell r="AO272">
            <v>51</v>
          </cell>
          <cell r="AP272">
            <v>5</v>
          </cell>
          <cell r="AQ272">
            <v>1.25</v>
          </cell>
          <cell r="AR272" t="str">
            <v>Level 0</v>
          </cell>
          <cell r="AS272">
            <v>6</v>
          </cell>
          <cell r="AT272">
            <v>106</v>
          </cell>
          <cell r="AU272">
            <v>76</v>
          </cell>
          <cell r="AV272">
            <v>21</v>
          </cell>
          <cell r="AW272">
            <v>3.5</v>
          </cell>
          <cell r="AX272" t="str">
            <v>Level 2</v>
          </cell>
          <cell r="AY272" t="str">
            <v/>
          </cell>
          <cell r="AZ272" t="str">
            <v/>
          </cell>
          <cell r="BA272" t="str">
            <v/>
          </cell>
          <cell r="BB272" t="str">
            <v/>
          </cell>
          <cell r="BC272" t="str">
            <v/>
          </cell>
          <cell r="BD272" t="str">
            <v/>
          </cell>
          <cell r="BE272" t="str">
            <v/>
          </cell>
          <cell r="BF272" t="str">
            <v/>
          </cell>
          <cell r="BG272" t="str">
            <v/>
          </cell>
          <cell r="BH272" t="str">
            <v/>
          </cell>
          <cell r="BI272" t="str">
            <v/>
          </cell>
          <cell r="BJ272" t="str">
            <v/>
          </cell>
          <cell r="BK272">
            <v>1</v>
          </cell>
          <cell r="BL272">
            <v>9</v>
          </cell>
          <cell r="BM272">
            <v>5</v>
          </cell>
          <cell r="BN272">
            <v>0</v>
          </cell>
          <cell r="BO272">
            <v>0</v>
          </cell>
          <cell r="BP272" t="str">
            <v>Level 0</v>
          </cell>
          <cell r="BQ272" t="str">
            <v/>
          </cell>
          <cell r="BR272" t="str">
            <v/>
          </cell>
          <cell r="BS272" t="str">
            <v/>
          </cell>
          <cell r="BT272" t="str">
            <v/>
          </cell>
          <cell r="BU272" t="str">
            <v/>
          </cell>
          <cell r="BV272" t="str">
            <v/>
          </cell>
        </row>
        <row r="273">
          <cell r="A273" t="str">
            <v>A3572</v>
          </cell>
          <cell r="B273" t="str">
            <v>Valda Sari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13</v>
          </cell>
          <cell r="AB273">
            <v>236</v>
          </cell>
          <cell r="AC273">
            <v>110</v>
          </cell>
          <cell r="AD273">
            <v>24</v>
          </cell>
          <cell r="AE273">
            <v>1.8461538461538463</v>
          </cell>
          <cell r="AF273" t="str">
            <v>Level 1</v>
          </cell>
          <cell r="AG273" t="str">
            <v/>
          </cell>
          <cell r="AH273" t="str">
            <v/>
          </cell>
          <cell r="AI273" t="str">
            <v/>
          </cell>
          <cell r="AJ273" t="str">
            <v/>
          </cell>
          <cell r="AK273" t="str">
            <v/>
          </cell>
          <cell r="AL273" t="str">
            <v/>
          </cell>
          <cell r="AM273">
            <v>12</v>
          </cell>
          <cell r="AN273">
            <v>253</v>
          </cell>
          <cell r="AO273">
            <v>135</v>
          </cell>
          <cell r="AP273">
            <v>33</v>
          </cell>
          <cell r="AQ273">
            <v>2.75</v>
          </cell>
          <cell r="AR273" t="str">
            <v>Level 2</v>
          </cell>
          <cell r="AS273">
            <v>10</v>
          </cell>
          <cell r="AT273">
            <v>332</v>
          </cell>
          <cell r="AU273">
            <v>172</v>
          </cell>
          <cell r="AV273">
            <v>55</v>
          </cell>
          <cell r="AW273">
            <v>5.5</v>
          </cell>
          <cell r="AX273" t="str">
            <v>Level 2</v>
          </cell>
          <cell r="AY273">
            <v>5</v>
          </cell>
          <cell r="AZ273">
            <v>148</v>
          </cell>
          <cell r="BA273">
            <v>75</v>
          </cell>
          <cell r="BB273">
            <v>29</v>
          </cell>
          <cell r="BC273">
            <v>5.8</v>
          </cell>
          <cell r="BD273" t="str">
            <v>Level 2</v>
          </cell>
          <cell r="BE273">
            <v>0</v>
          </cell>
          <cell r="BF273">
            <v>0</v>
          </cell>
          <cell r="BG273">
            <v>0</v>
          </cell>
          <cell r="BH273">
            <v>2</v>
          </cell>
          <cell r="BI273" t="str">
            <v/>
          </cell>
          <cell r="BJ273" t="str">
            <v/>
          </cell>
          <cell r="BK273">
            <v>7</v>
          </cell>
          <cell r="BL273">
            <v>179</v>
          </cell>
          <cell r="BM273">
            <v>81</v>
          </cell>
          <cell r="BN273">
            <v>25</v>
          </cell>
          <cell r="BO273">
            <v>3.5714285714285716</v>
          </cell>
          <cell r="BP273" t="str">
            <v>Level 2</v>
          </cell>
          <cell r="BQ273" t="str">
            <v/>
          </cell>
          <cell r="BR273" t="str">
            <v/>
          </cell>
          <cell r="BS273" t="str">
            <v/>
          </cell>
          <cell r="BT273" t="str">
            <v/>
          </cell>
          <cell r="BU273" t="str">
            <v/>
          </cell>
          <cell r="BV273" t="str">
            <v/>
          </cell>
        </row>
        <row r="274">
          <cell r="A274" t="str">
            <v>A3620</v>
          </cell>
          <cell r="B274" t="str">
            <v>ANASTASIA PRAMESWARI WIDYASTUTI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4</v>
          </cell>
          <cell r="AB274">
            <v>26</v>
          </cell>
          <cell r="AC274">
            <v>11</v>
          </cell>
          <cell r="AD274">
            <v>2</v>
          </cell>
          <cell r="AE274">
            <v>0.5</v>
          </cell>
          <cell r="AF274" t="str">
            <v>Level 0</v>
          </cell>
          <cell r="AG274">
            <v>1</v>
          </cell>
          <cell r="AH274">
            <v>11</v>
          </cell>
          <cell r="AI274">
            <v>6</v>
          </cell>
          <cell r="AJ274">
            <v>1</v>
          </cell>
          <cell r="AK274">
            <v>1</v>
          </cell>
          <cell r="AL274" t="str">
            <v>Level 0</v>
          </cell>
          <cell r="AM274">
            <v>5</v>
          </cell>
          <cell r="AN274">
            <v>139</v>
          </cell>
          <cell r="AO274">
            <v>75</v>
          </cell>
          <cell r="AP274">
            <v>18</v>
          </cell>
          <cell r="AQ274">
            <v>3.6</v>
          </cell>
          <cell r="AR274" t="str">
            <v>Level 2</v>
          </cell>
          <cell r="AS274">
            <v>17</v>
          </cell>
          <cell r="AT274">
            <v>314</v>
          </cell>
          <cell r="AU274">
            <v>195</v>
          </cell>
          <cell r="AV274">
            <v>51</v>
          </cell>
          <cell r="AW274">
            <v>3</v>
          </cell>
          <cell r="AX274" t="str">
            <v>Level 2</v>
          </cell>
          <cell r="AY274">
            <v>19</v>
          </cell>
          <cell r="AZ274">
            <v>425</v>
          </cell>
          <cell r="BA274">
            <v>298</v>
          </cell>
          <cell r="BB274">
            <v>67</v>
          </cell>
          <cell r="BC274">
            <v>3.5263157894736841</v>
          </cell>
          <cell r="BD274" t="str">
            <v>Level 2</v>
          </cell>
          <cell r="BE274">
            <v>15</v>
          </cell>
          <cell r="BF274">
            <v>313</v>
          </cell>
          <cell r="BG274">
            <v>203</v>
          </cell>
          <cell r="BH274">
            <v>51</v>
          </cell>
          <cell r="BI274">
            <v>3.4</v>
          </cell>
          <cell r="BJ274" t="str">
            <v>Level 2</v>
          </cell>
          <cell r="BK274">
            <v>19</v>
          </cell>
          <cell r="BL274">
            <v>341</v>
          </cell>
          <cell r="BM274">
            <v>211</v>
          </cell>
          <cell r="BN274">
            <v>56</v>
          </cell>
          <cell r="BO274">
            <v>2.9473684210526314</v>
          </cell>
          <cell r="BP274" t="str">
            <v>Level 2</v>
          </cell>
          <cell r="BQ274">
            <v>3</v>
          </cell>
          <cell r="BR274">
            <v>35</v>
          </cell>
          <cell r="BS274">
            <v>19</v>
          </cell>
          <cell r="BT274">
            <v>5</v>
          </cell>
          <cell r="BU274">
            <v>1.6666666666666667</v>
          </cell>
          <cell r="BV274" t="str">
            <v>Level 1</v>
          </cell>
        </row>
        <row r="275">
          <cell r="A275" t="str">
            <v>A3743</v>
          </cell>
          <cell r="B275" t="str">
            <v>PUTRI RAMADHANI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15</v>
          </cell>
          <cell r="AB275">
            <v>238</v>
          </cell>
          <cell r="AC275">
            <v>163</v>
          </cell>
          <cell r="AD275">
            <v>38</v>
          </cell>
          <cell r="AE275">
            <v>2.5333333333333332</v>
          </cell>
          <cell r="AF275" t="str">
            <v>Level 2</v>
          </cell>
          <cell r="AG275">
            <v>18</v>
          </cell>
          <cell r="AH275">
            <v>473</v>
          </cell>
          <cell r="AI275">
            <v>279</v>
          </cell>
          <cell r="AJ275">
            <v>67</v>
          </cell>
          <cell r="AK275">
            <v>3.7222222222222223</v>
          </cell>
          <cell r="AL275" t="str">
            <v>Level 2</v>
          </cell>
          <cell r="AM275">
            <v>15</v>
          </cell>
          <cell r="AN275">
            <v>413</v>
          </cell>
          <cell r="AO275">
            <v>252</v>
          </cell>
          <cell r="AP275">
            <v>76</v>
          </cell>
          <cell r="AQ275">
            <v>5.0666666666666664</v>
          </cell>
          <cell r="AR275" t="str">
            <v>Level 2</v>
          </cell>
          <cell r="AS275">
            <v>23</v>
          </cell>
          <cell r="AT275">
            <v>648</v>
          </cell>
          <cell r="AU275">
            <v>388</v>
          </cell>
          <cell r="AV275">
            <v>120</v>
          </cell>
          <cell r="AW275">
            <v>5.2173913043478262</v>
          </cell>
          <cell r="AX275" t="str">
            <v>Level 2</v>
          </cell>
          <cell r="AY275">
            <v>20</v>
          </cell>
          <cell r="AZ275">
            <v>583</v>
          </cell>
          <cell r="BA275">
            <v>341</v>
          </cell>
          <cell r="BB275">
            <v>78</v>
          </cell>
          <cell r="BC275">
            <v>3.9</v>
          </cell>
          <cell r="BD275" t="str">
            <v>Level 2</v>
          </cell>
          <cell r="BE275">
            <v>24</v>
          </cell>
          <cell r="BF275">
            <v>641</v>
          </cell>
          <cell r="BG275">
            <v>380</v>
          </cell>
          <cell r="BH275">
            <v>109</v>
          </cell>
          <cell r="BI275">
            <v>4.541666666666667</v>
          </cell>
          <cell r="BJ275" t="str">
            <v>Level 2</v>
          </cell>
          <cell r="BK275">
            <v>22</v>
          </cell>
          <cell r="BL275">
            <v>564</v>
          </cell>
          <cell r="BM275">
            <v>345</v>
          </cell>
          <cell r="BN275">
            <v>91</v>
          </cell>
          <cell r="BO275">
            <v>4.1363636363636367</v>
          </cell>
          <cell r="BP275" t="str">
            <v>Level 2</v>
          </cell>
          <cell r="BQ275">
            <v>20</v>
          </cell>
          <cell r="BR275">
            <v>514</v>
          </cell>
          <cell r="BS275">
            <v>320</v>
          </cell>
          <cell r="BT275">
            <v>111</v>
          </cell>
          <cell r="BU275">
            <v>5.55</v>
          </cell>
          <cell r="BV275" t="str">
            <v>Level 2</v>
          </cell>
        </row>
        <row r="276">
          <cell r="A276" t="str">
            <v>A3745</v>
          </cell>
          <cell r="B276" t="str">
            <v>BIONIA PUTERI YASMIN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1</v>
          </cell>
          <cell r="AB276">
            <v>5</v>
          </cell>
          <cell r="AC276">
            <v>0</v>
          </cell>
          <cell r="AD276">
            <v>0</v>
          </cell>
          <cell r="AE276">
            <v>0</v>
          </cell>
          <cell r="AF276" t="str">
            <v>Level 0</v>
          </cell>
          <cell r="AG276">
            <v>5</v>
          </cell>
          <cell r="AH276">
            <v>61</v>
          </cell>
          <cell r="AI276">
            <v>24</v>
          </cell>
          <cell r="AJ276">
            <v>7</v>
          </cell>
          <cell r="AK276">
            <v>1.4</v>
          </cell>
          <cell r="AL276" t="str">
            <v>Level 0</v>
          </cell>
          <cell r="AM276" t="str">
            <v/>
          </cell>
          <cell r="AN276" t="str">
            <v/>
          </cell>
          <cell r="AO276" t="str">
            <v/>
          </cell>
          <cell r="AP276" t="str">
            <v/>
          </cell>
          <cell r="AQ276" t="str">
            <v/>
          </cell>
          <cell r="AR276" t="str">
            <v/>
          </cell>
          <cell r="AS276" t="str">
            <v/>
          </cell>
          <cell r="AT276" t="str">
            <v/>
          </cell>
          <cell r="AU276" t="str">
            <v/>
          </cell>
          <cell r="AV276" t="str">
            <v/>
          </cell>
          <cell r="AW276" t="str">
            <v/>
          </cell>
          <cell r="AX276" t="str">
            <v/>
          </cell>
          <cell r="AY276" t="str">
            <v/>
          </cell>
          <cell r="AZ276" t="str">
            <v/>
          </cell>
          <cell r="BA276" t="str">
            <v/>
          </cell>
          <cell r="BB276" t="str">
            <v/>
          </cell>
          <cell r="BC276" t="str">
            <v/>
          </cell>
          <cell r="BD276" t="str">
            <v/>
          </cell>
          <cell r="BE276">
            <v>4</v>
          </cell>
          <cell r="BF276">
            <v>66</v>
          </cell>
          <cell r="BG276">
            <v>35</v>
          </cell>
          <cell r="BH276">
            <v>3</v>
          </cell>
          <cell r="BI276">
            <v>0.75</v>
          </cell>
          <cell r="BJ276" t="str">
            <v>Level 0</v>
          </cell>
          <cell r="BK276">
            <v>2</v>
          </cell>
          <cell r="BL276">
            <v>37</v>
          </cell>
          <cell r="BM276">
            <v>18</v>
          </cell>
          <cell r="BN276">
            <v>1</v>
          </cell>
          <cell r="BO276">
            <v>0.5</v>
          </cell>
          <cell r="BP276" t="str">
            <v>Level 0</v>
          </cell>
          <cell r="BQ276" t="str">
            <v/>
          </cell>
          <cell r="BR276" t="str">
            <v/>
          </cell>
          <cell r="BS276" t="str">
            <v/>
          </cell>
          <cell r="BT276" t="str">
            <v/>
          </cell>
          <cell r="BU276" t="str">
            <v/>
          </cell>
          <cell r="BV276" t="str">
            <v/>
          </cell>
        </row>
        <row r="277">
          <cell r="A277" t="str">
            <v>A3752</v>
          </cell>
          <cell r="B277" t="str">
            <v>MEYTA ANDIRA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15</v>
          </cell>
          <cell r="AB277">
            <v>382</v>
          </cell>
          <cell r="AC277">
            <v>231</v>
          </cell>
          <cell r="AD277">
            <v>58</v>
          </cell>
          <cell r="AE277">
            <v>3.8666666666666667</v>
          </cell>
          <cell r="AF277" t="str">
            <v>Level 2</v>
          </cell>
          <cell r="AG277">
            <v>20</v>
          </cell>
          <cell r="AH277">
            <v>577</v>
          </cell>
          <cell r="AI277">
            <v>352</v>
          </cell>
          <cell r="AJ277">
            <v>97</v>
          </cell>
          <cell r="AK277">
            <v>4.8499999999999996</v>
          </cell>
          <cell r="AL277" t="str">
            <v>Level 2</v>
          </cell>
          <cell r="AM277">
            <v>15</v>
          </cell>
          <cell r="AN277">
            <v>439</v>
          </cell>
          <cell r="AO277">
            <v>275</v>
          </cell>
          <cell r="AP277">
            <v>85</v>
          </cell>
          <cell r="AQ277">
            <v>5.666666666666667</v>
          </cell>
          <cell r="AR277" t="str">
            <v>Level 2</v>
          </cell>
          <cell r="AS277">
            <v>21</v>
          </cell>
          <cell r="AT277">
            <v>598</v>
          </cell>
          <cell r="AU277">
            <v>365</v>
          </cell>
          <cell r="AV277">
            <v>104</v>
          </cell>
          <cell r="AW277">
            <v>4.9523809523809526</v>
          </cell>
          <cell r="AX277" t="str">
            <v>Level 2</v>
          </cell>
          <cell r="AY277">
            <v>19</v>
          </cell>
          <cell r="AZ277">
            <v>478</v>
          </cell>
          <cell r="BA277">
            <v>314</v>
          </cell>
          <cell r="BB277">
            <v>92</v>
          </cell>
          <cell r="BC277">
            <v>4.8421052631578947</v>
          </cell>
          <cell r="BD277" t="str">
            <v>Level 2</v>
          </cell>
          <cell r="BE277">
            <v>23</v>
          </cell>
          <cell r="BF277">
            <v>679</v>
          </cell>
          <cell r="BG277">
            <v>456</v>
          </cell>
          <cell r="BH277">
            <v>131</v>
          </cell>
          <cell r="BI277">
            <v>5.6956521739130439</v>
          </cell>
          <cell r="BJ277" t="str">
            <v>Level 2</v>
          </cell>
          <cell r="BK277">
            <v>21</v>
          </cell>
          <cell r="BL277">
            <v>526</v>
          </cell>
          <cell r="BM277">
            <v>367</v>
          </cell>
          <cell r="BN277">
            <v>102</v>
          </cell>
          <cell r="BO277">
            <v>4.8571428571428568</v>
          </cell>
          <cell r="BP277" t="str">
            <v>Level 2</v>
          </cell>
          <cell r="BQ277">
            <v>20</v>
          </cell>
          <cell r="BR277">
            <v>607</v>
          </cell>
          <cell r="BS277">
            <v>421</v>
          </cell>
          <cell r="BT277">
            <v>116</v>
          </cell>
          <cell r="BU277">
            <v>5.8</v>
          </cell>
          <cell r="BV277" t="str">
            <v>Level 2</v>
          </cell>
        </row>
        <row r="278">
          <cell r="A278" t="str">
            <v>A3754</v>
          </cell>
          <cell r="B278" t="str">
            <v>FIRDA NUR KARIMA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6</v>
          </cell>
          <cell r="AB278">
            <v>79</v>
          </cell>
          <cell r="AC278">
            <v>45</v>
          </cell>
          <cell r="AD278">
            <v>10</v>
          </cell>
          <cell r="AE278">
            <v>1.6666666666666667</v>
          </cell>
          <cell r="AF278" t="str">
            <v>Level 1</v>
          </cell>
          <cell r="AG278">
            <v>4</v>
          </cell>
          <cell r="AH278">
            <v>80</v>
          </cell>
          <cell r="AI278">
            <v>50</v>
          </cell>
          <cell r="AJ278">
            <v>11</v>
          </cell>
          <cell r="AK278">
            <v>2.75</v>
          </cell>
          <cell r="AL278" t="str">
            <v>Level 2</v>
          </cell>
          <cell r="AM278">
            <v>15</v>
          </cell>
          <cell r="AN278">
            <v>393</v>
          </cell>
          <cell r="AO278">
            <v>224</v>
          </cell>
          <cell r="AP278">
            <v>51</v>
          </cell>
          <cell r="AQ278">
            <v>3.4</v>
          </cell>
          <cell r="AR278" t="str">
            <v>Level 2</v>
          </cell>
          <cell r="AS278">
            <v>19</v>
          </cell>
          <cell r="AT278">
            <v>491</v>
          </cell>
          <cell r="AU278">
            <v>299</v>
          </cell>
          <cell r="AV278">
            <v>86</v>
          </cell>
          <cell r="AW278">
            <v>4.5263157894736841</v>
          </cell>
          <cell r="AX278" t="str">
            <v>Level 2</v>
          </cell>
          <cell r="AY278">
            <v>19</v>
          </cell>
          <cell r="AZ278">
            <v>466</v>
          </cell>
          <cell r="BA278">
            <v>324</v>
          </cell>
          <cell r="BB278">
            <v>81</v>
          </cell>
          <cell r="BC278">
            <v>4.2631578947368425</v>
          </cell>
          <cell r="BD278" t="str">
            <v>Level 2</v>
          </cell>
          <cell r="BE278">
            <v>23</v>
          </cell>
          <cell r="BF278">
            <v>682</v>
          </cell>
          <cell r="BG278">
            <v>456</v>
          </cell>
          <cell r="BH278">
            <v>105</v>
          </cell>
          <cell r="BI278">
            <v>4.5652173913043477</v>
          </cell>
          <cell r="BJ278" t="str">
            <v>Level 2</v>
          </cell>
          <cell r="BK278">
            <v>21</v>
          </cell>
          <cell r="BL278">
            <v>712</v>
          </cell>
          <cell r="BM278">
            <v>462</v>
          </cell>
          <cell r="BN278">
            <v>110</v>
          </cell>
          <cell r="BO278">
            <v>5.2380952380952381</v>
          </cell>
          <cell r="BP278" t="str">
            <v>Level 2</v>
          </cell>
          <cell r="BQ278">
            <v>19</v>
          </cell>
          <cell r="BR278">
            <v>560</v>
          </cell>
          <cell r="BS278">
            <v>361</v>
          </cell>
          <cell r="BT278">
            <v>118</v>
          </cell>
          <cell r="BU278">
            <v>6.2105263157894735</v>
          </cell>
          <cell r="BV278" t="str">
            <v>Level 3</v>
          </cell>
        </row>
        <row r="279">
          <cell r="A279" t="str">
            <v>A3757</v>
          </cell>
          <cell r="B279" t="str">
            <v>HOSIANA KRISMA WIJAYANTI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4</v>
          </cell>
          <cell r="AB279">
            <v>67</v>
          </cell>
          <cell r="AC279">
            <v>31</v>
          </cell>
          <cell r="AD279">
            <v>10</v>
          </cell>
          <cell r="AE279">
            <v>2.5</v>
          </cell>
          <cell r="AF279" t="str">
            <v>Level 2</v>
          </cell>
          <cell r="AG279">
            <v>16</v>
          </cell>
          <cell r="AH279">
            <v>280</v>
          </cell>
          <cell r="AI279">
            <v>166</v>
          </cell>
          <cell r="AJ279">
            <v>63</v>
          </cell>
          <cell r="AK279">
            <v>3.9375</v>
          </cell>
          <cell r="AL279" t="str">
            <v>Level 2</v>
          </cell>
          <cell r="AM279">
            <v>2</v>
          </cell>
          <cell r="AN279">
            <v>28</v>
          </cell>
          <cell r="AO279">
            <v>17</v>
          </cell>
          <cell r="AP279">
            <v>1</v>
          </cell>
          <cell r="AQ279">
            <v>0.5</v>
          </cell>
          <cell r="AR279" t="str">
            <v>Level 0</v>
          </cell>
          <cell r="AS279">
            <v>19</v>
          </cell>
          <cell r="AT279">
            <v>345</v>
          </cell>
          <cell r="AU279">
            <v>247</v>
          </cell>
          <cell r="AV279">
            <v>63</v>
          </cell>
          <cell r="AW279">
            <v>3.3157894736842106</v>
          </cell>
          <cell r="AX279" t="str">
            <v>Level 2</v>
          </cell>
          <cell r="AY279">
            <v>5</v>
          </cell>
          <cell r="AZ279">
            <v>87</v>
          </cell>
          <cell r="BA279">
            <v>54</v>
          </cell>
          <cell r="BB279">
            <v>15</v>
          </cell>
          <cell r="BC279">
            <v>3</v>
          </cell>
          <cell r="BD279" t="str">
            <v>Level 2</v>
          </cell>
          <cell r="BE279">
            <v>13</v>
          </cell>
          <cell r="BF279">
            <v>253</v>
          </cell>
          <cell r="BG279">
            <v>166</v>
          </cell>
          <cell r="BH279">
            <v>49</v>
          </cell>
          <cell r="BI279">
            <v>3.7692307692307692</v>
          </cell>
          <cell r="BJ279" t="str">
            <v>Level 2</v>
          </cell>
          <cell r="BK279">
            <v>15</v>
          </cell>
          <cell r="BL279">
            <v>243</v>
          </cell>
          <cell r="BM279">
            <v>155</v>
          </cell>
          <cell r="BN279">
            <v>49</v>
          </cell>
          <cell r="BO279">
            <v>3.2666666666666666</v>
          </cell>
          <cell r="BP279" t="str">
            <v>Level 2</v>
          </cell>
          <cell r="BQ279">
            <v>3</v>
          </cell>
          <cell r="BR279">
            <v>46</v>
          </cell>
          <cell r="BS279">
            <v>30</v>
          </cell>
          <cell r="BT279">
            <v>7</v>
          </cell>
          <cell r="BU279">
            <v>2.3333333333333335</v>
          </cell>
          <cell r="BV279" t="str">
            <v>Level 2</v>
          </cell>
        </row>
        <row r="280">
          <cell r="A280" t="str">
            <v>A1432</v>
          </cell>
          <cell r="B280" t="str">
            <v>JOKO WINARNO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3</v>
          </cell>
          <cell r="AH280">
            <v>77</v>
          </cell>
          <cell r="AI280">
            <v>46</v>
          </cell>
          <cell r="AJ280">
            <v>13</v>
          </cell>
          <cell r="AK280">
            <v>4.333333333333333</v>
          </cell>
          <cell r="AL280" t="str">
            <v>Level 2</v>
          </cell>
          <cell r="AM280">
            <v>1</v>
          </cell>
          <cell r="AN280">
            <v>15</v>
          </cell>
          <cell r="AO280">
            <v>10</v>
          </cell>
          <cell r="AP280">
            <v>2</v>
          </cell>
          <cell r="AQ280">
            <v>2</v>
          </cell>
          <cell r="AR280" t="str">
            <v>Level 2</v>
          </cell>
          <cell r="AS280">
            <v>2</v>
          </cell>
          <cell r="AT280">
            <v>26</v>
          </cell>
          <cell r="AU280">
            <v>19</v>
          </cell>
          <cell r="AV280">
            <v>5</v>
          </cell>
          <cell r="AW280">
            <v>2.5</v>
          </cell>
          <cell r="AX280" t="str">
            <v>Level 2</v>
          </cell>
          <cell r="AY280">
            <v>6</v>
          </cell>
          <cell r="AZ280">
            <v>98</v>
          </cell>
          <cell r="BA280">
            <v>63</v>
          </cell>
          <cell r="BB280">
            <v>9</v>
          </cell>
          <cell r="BC280">
            <v>1.5</v>
          </cell>
          <cell r="BD280" t="str">
            <v>Level 1</v>
          </cell>
          <cell r="BE280">
            <v>4</v>
          </cell>
          <cell r="BF280">
            <v>90</v>
          </cell>
          <cell r="BG280">
            <v>66</v>
          </cell>
          <cell r="BH280">
            <v>9</v>
          </cell>
          <cell r="BI280">
            <v>2.25</v>
          </cell>
          <cell r="BJ280" t="str">
            <v>Level 2</v>
          </cell>
          <cell r="BK280" t="str">
            <v/>
          </cell>
          <cell r="BL280" t="str">
            <v/>
          </cell>
          <cell r="BM280" t="str">
            <v/>
          </cell>
          <cell r="BN280" t="str">
            <v/>
          </cell>
          <cell r="BO280" t="str">
            <v/>
          </cell>
          <cell r="BP280" t="str">
            <v/>
          </cell>
          <cell r="BQ280" t="str">
            <v/>
          </cell>
          <cell r="BR280" t="str">
            <v/>
          </cell>
          <cell r="BS280" t="str">
            <v/>
          </cell>
          <cell r="BT280" t="str">
            <v/>
          </cell>
          <cell r="BU280" t="str">
            <v/>
          </cell>
          <cell r="BV280" t="str">
            <v/>
          </cell>
        </row>
        <row r="281">
          <cell r="A281" t="str">
            <v>A3598</v>
          </cell>
          <cell r="B281" t="str">
            <v>DEPRILANA EGO PRAKASA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9</v>
          </cell>
          <cell r="AH281">
            <v>102</v>
          </cell>
          <cell r="AI281">
            <v>67</v>
          </cell>
          <cell r="AJ281">
            <v>13</v>
          </cell>
          <cell r="AK281">
            <v>1.4444444444444444</v>
          </cell>
          <cell r="AL281" t="str">
            <v>Level 0</v>
          </cell>
          <cell r="AM281">
            <v>5</v>
          </cell>
          <cell r="AN281">
            <v>75</v>
          </cell>
          <cell r="AO281">
            <v>45</v>
          </cell>
          <cell r="AP281">
            <v>10</v>
          </cell>
          <cell r="AQ281">
            <v>2</v>
          </cell>
          <cell r="AR281" t="str">
            <v>Level 2</v>
          </cell>
          <cell r="AS281">
            <v>4</v>
          </cell>
          <cell r="AT281">
            <v>100</v>
          </cell>
          <cell r="AU281">
            <v>66</v>
          </cell>
          <cell r="AV281">
            <v>17</v>
          </cell>
          <cell r="AW281">
            <v>4.25</v>
          </cell>
          <cell r="AX281" t="str">
            <v>Level 2</v>
          </cell>
          <cell r="AY281">
            <v>9</v>
          </cell>
          <cell r="AZ281">
            <v>141</v>
          </cell>
          <cell r="BA281">
            <v>104</v>
          </cell>
          <cell r="BB281">
            <v>14</v>
          </cell>
          <cell r="BC281">
            <v>1.5555555555555556</v>
          </cell>
          <cell r="BD281" t="str">
            <v>Level 1</v>
          </cell>
          <cell r="BE281">
            <v>0</v>
          </cell>
          <cell r="BF281">
            <v>0</v>
          </cell>
          <cell r="BG281">
            <v>0</v>
          </cell>
          <cell r="BH281">
            <v>2</v>
          </cell>
          <cell r="BI281" t="str">
            <v/>
          </cell>
          <cell r="BJ281" t="str">
            <v/>
          </cell>
          <cell r="BK281" t="str">
            <v/>
          </cell>
          <cell r="BL281" t="str">
            <v/>
          </cell>
          <cell r="BM281" t="str">
            <v/>
          </cell>
          <cell r="BN281" t="str">
            <v/>
          </cell>
          <cell r="BO281" t="str">
            <v/>
          </cell>
          <cell r="BP281" t="str">
            <v/>
          </cell>
          <cell r="BQ281" t="str">
            <v/>
          </cell>
          <cell r="BR281" t="str">
            <v/>
          </cell>
          <cell r="BS281" t="str">
            <v/>
          </cell>
          <cell r="BT281" t="str">
            <v/>
          </cell>
          <cell r="BU281" t="str">
            <v/>
          </cell>
          <cell r="BV281" t="str">
            <v/>
          </cell>
        </row>
        <row r="282">
          <cell r="A282" t="str">
            <v>A3869</v>
          </cell>
          <cell r="B282" t="str">
            <v>MAGHFUR AL MUBAROK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41</v>
          </cell>
          <cell r="AI282">
            <v>20</v>
          </cell>
          <cell r="AJ282">
            <v>7</v>
          </cell>
          <cell r="AK282">
            <v>2.3333333333333335</v>
          </cell>
          <cell r="AL282" t="str">
            <v>Level 2</v>
          </cell>
          <cell r="AM282">
            <v>6</v>
          </cell>
          <cell r="AN282">
            <v>97</v>
          </cell>
          <cell r="AO282">
            <v>50</v>
          </cell>
          <cell r="AP282">
            <v>13</v>
          </cell>
          <cell r="AQ282">
            <v>2.1666666666666665</v>
          </cell>
          <cell r="AR282" t="str">
            <v>Level 2</v>
          </cell>
          <cell r="AS282">
            <v>3</v>
          </cell>
          <cell r="AT282">
            <v>54</v>
          </cell>
          <cell r="AU282">
            <v>21</v>
          </cell>
          <cell r="AV282">
            <v>4</v>
          </cell>
          <cell r="AW282">
            <v>1.3333333333333333</v>
          </cell>
          <cell r="AX282" t="str">
            <v>Level 0</v>
          </cell>
          <cell r="AY282">
            <v>9</v>
          </cell>
          <cell r="AZ282">
            <v>119</v>
          </cell>
          <cell r="BA282">
            <v>66</v>
          </cell>
          <cell r="BB282">
            <v>10</v>
          </cell>
          <cell r="BC282">
            <v>1.1111111111111112</v>
          </cell>
          <cell r="BD282" t="str">
            <v>Level 0</v>
          </cell>
          <cell r="BE282">
            <v>6</v>
          </cell>
          <cell r="BF282">
            <v>75</v>
          </cell>
          <cell r="BG282">
            <v>46</v>
          </cell>
          <cell r="BH282">
            <v>7</v>
          </cell>
          <cell r="BI282">
            <v>1.1666666666666667</v>
          </cell>
          <cell r="BJ282" t="str">
            <v>Level 0</v>
          </cell>
          <cell r="BK282">
            <v>6</v>
          </cell>
          <cell r="BL282">
            <v>99</v>
          </cell>
          <cell r="BM282">
            <v>67</v>
          </cell>
          <cell r="BN282">
            <v>12</v>
          </cell>
          <cell r="BO282">
            <v>2</v>
          </cell>
          <cell r="BP282" t="str">
            <v>Level 2</v>
          </cell>
          <cell r="BQ282">
            <v>8</v>
          </cell>
          <cell r="BR282">
            <v>145</v>
          </cell>
          <cell r="BS282">
            <v>86</v>
          </cell>
          <cell r="BT282">
            <v>31</v>
          </cell>
          <cell r="BU282">
            <v>3.875</v>
          </cell>
          <cell r="BV282" t="str">
            <v>Level 2</v>
          </cell>
        </row>
        <row r="283">
          <cell r="A283" t="str">
            <v>A3872</v>
          </cell>
          <cell r="B283" t="str">
            <v>YOHANES MARIO IRVAN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4</v>
          </cell>
          <cell r="AH283">
            <v>73</v>
          </cell>
          <cell r="AI283">
            <v>32</v>
          </cell>
          <cell r="AJ283">
            <v>2</v>
          </cell>
          <cell r="AK283">
            <v>0.5</v>
          </cell>
          <cell r="AL283" t="str">
            <v>Level 0</v>
          </cell>
          <cell r="AM283">
            <v>4</v>
          </cell>
          <cell r="AN283">
            <v>89</v>
          </cell>
          <cell r="AO283">
            <v>45</v>
          </cell>
          <cell r="AP283">
            <v>8</v>
          </cell>
          <cell r="AQ283">
            <v>2</v>
          </cell>
          <cell r="AR283" t="str">
            <v>Level 2</v>
          </cell>
          <cell r="AS283">
            <v>6</v>
          </cell>
          <cell r="AT283">
            <v>136</v>
          </cell>
          <cell r="AU283">
            <v>69</v>
          </cell>
          <cell r="AV283">
            <v>15</v>
          </cell>
          <cell r="AW283">
            <v>2.5</v>
          </cell>
          <cell r="AX283" t="str">
            <v>Level 2</v>
          </cell>
          <cell r="AY283">
            <v>3</v>
          </cell>
          <cell r="AZ283">
            <v>75</v>
          </cell>
          <cell r="BA283">
            <v>49</v>
          </cell>
          <cell r="BB283">
            <v>19</v>
          </cell>
          <cell r="BC283">
            <v>6.333333333333333</v>
          </cell>
          <cell r="BD283" t="str">
            <v>Level 3</v>
          </cell>
          <cell r="BE283" t="str">
            <v/>
          </cell>
          <cell r="BF283" t="str">
            <v/>
          </cell>
          <cell r="BG283" t="str">
            <v/>
          </cell>
          <cell r="BH283" t="str">
            <v/>
          </cell>
          <cell r="BI283" t="str">
            <v/>
          </cell>
          <cell r="BJ283" t="str">
            <v/>
          </cell>
          <cell r="BK283">
            <v>1</v>
          </cell>
          <cell r="BL283">
            <v>13</v>
          </cell>
          <cell r="BM283">
            <v>4</v>
          </cell>
          <cell r="BN283">
            <v>2</v>
          </cell>
          <cell r="BO283">
            <v>2</v>
          </cell>
          <cell r="BP283" t="str">
            <v>Level 2</v>
          </cell>
          <cell r="BQ283" t="str">
            <v/>
          </cell>
          <cell r="BR283" t="str">
            <v/>
          </cell>
          <cell r="BS283" t="str">
            <v/>
          </cell>
          <cell r="BT283" t="str">
            <v/>
          </cell>
          <cell r="BU283" t="str">
            <v/>
          </cell>
          <cell r="BV283" t="str">
            <v/>
          </cell>
        </row>
        <row r="284">
          <cell r="A284" t="str">
            <v>A3877</v>
          </cell>
          <cell r="B284" t="str">
            <v>FELSA INKIRIWANG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4</v>
          </cell>
          <cell r="AH284">
            <v>43</v>
          </cell>
          <cell r="AI284">
            <v>19</v>
          </cell>
          <cell r="AJ284">
            <v>3</v>
          </cell>
          <cell r="AK284">
            <v>0.75</v>
          </cell>
          <cell r="AL284" t="str">
            <v>Level 0</v>
          </cell>
          <cell r="AM284">
            <v>13</v>
          </cell>
          <cell r="AN284">
            <v>296</v>
          </cell>
          <cell r="AO284">
            <v>197</v>
          </cell>
          <cell r="AP284">
            <v>54</v>
          </cell>
          <cell r="AQ284">
            <v>4.1538461538461542</v>
          </cell>
          <cell r="AR284" t="str">
            <v>Level 2</v>
          </cell>
          <cell r="AS284">
            <v>9</v>
          </cell>
          <cell r="AT284">
            <v>190</v>
          </cell>
          <cell r="AU284">
            <v>108</v>
          </cell>
          <cell r="AV284">
            <v>47</v>
          </cell>
          <cell r="AW284">
            <v>5.2222222222222223</v>
          </cell>
          <cell r="AX284" t="str">
            <v>Level 2</v>
          </cell>
          <cell r="AY284">
            <v>12</v>
          </cell>
          <cell r="AZ284">
            <v>291</v>
          </cell>
          <cell r="BA284">
            <v>176</v>
          </cell>
          <cell r="BB284">
            <v>44</v>
          </cell>
          <cell r="BC284">
            <v>3.6666666666666665</v>
          </cell>
          <cell r="BD284" t="str">
            <v>Level 2</v>
          </cell>
          <cell r="BE284">
            <v>18</v>
          </cell>
          <cell r="BF284">
            <v>441</v>
          </cell>
          <cell r="BG284">
            <v>273</v>
          </cell>
          <cell r="BH284">
            <v>77</v>
          </cell>
          <cell r="BI284">
            <v>4.2777777777777777</v>
          </cell>
          <cell r="BJ284" t="str">
            <v>Level 2</v>
          </cell>
          <cell r="BK284">
            <v>17</v>
          </cell>
          <cell r="BL284">
            <v>340</v>
          </cell>
          <cell r="BM284">
            <v>221</v>
          </cell>
          <cell r="BN284">
            <v>58</v>
          </cell>
          <cell r="BO284">
            <v>3.4117647058823528</v>
          </cell>
          <cell r="BP284" t="str">
            <v>Level 2</v>
          </cell>
          <cell r="BQ284">
            <v>9</v>
          </cell>
          <cell r="BR284">
            <v>216</v>
          </cell>
          <cell r="BS284">
            <v>119</v>
          </cell>
          <cell r="BT284">
            <v>30</v>
          </cell>
          <cell r="BU284">
            <v>3.3333333333333335</v>
          </cell>
          <cell r="BV284" t="str">
            <v>Level 2</v>
          </cell>
        </row>
        <row r="285">
          <cell r="A285" t="str">
            <v>A3826</v>
          </cell>
          <cell r="B285" t="str">
            <v>IRENE INTAN PRADISTA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11</v>
          </cell>
          <cell r="AN285">
            <v>141</v>
          </cell>
          <cell r="AO285">
            <v>79</v>
          </cell>
          <cell r="AP285">
            <v>24</v>
          </cell>
          <cell r="AQ285">
            <v>2.1818181818181817</v>
          </cell>
          <cell r="AR285" t="str">
            <v>Level 2</v>
          </cell>
          <cell r="AS285">
            <v>18</v>
          </cell>
          <cell r="AT285">
            <v>359</v>
          </cell>
          <cell r="AU285">
            <v>254</v>
          </cell>
          <cell r="AV285">
            <v>79</v>
          </cell>
          <cell r="AW285">
            <v>4.3888888888888893</v>
          </cell>
          <cell r="AX285" t="str">
            <v>Level 2</v>
          </cell>
          <cell r="AY285">
            <v>15</v>
          </cell>
          <cell r="AZ285">
            <v>337</v>
          </cell>
          <cell r="BA285">
            <v>245</v>
          </cell>
          <cell r="BB285">
            <v>52</v>
          </cell>
          <cell r="BC285">
            <v>3.4666666666666668</v>
          </cell>
          <cell r="BD285" t="str">
            <v>Level 2</v>
          </cell>
          <cell r="BE285">
            <v>15</v>
          </cell>
          <cell r="BF285">
            <v>408</v>
          </cell>
          <cell r="BG285">
            <v>262</v>
          </cell>
          <cell r="BH285">
            <v>67</v>
          </cell>
          <cell r="BI285">
            <v>4.4666666666666668</v>
          </cell>
          <cell r="BJ285" t="str">
            <v>Level 2</v>
          </cell>
          <cell r="BK285">
            <v>15</v>
          </cell>
          <cell r="BL285">
            <v>276</v>
          </cell>
          <cell r="BM285">
            <v>187</v>
          </cell>
          <cell r="BN285">
            <v>41</v>
          </cell>
          <cell r="BO285">
            <v>2.7333333333333334</v>
          </cell>
          <cell r="BP285" t="str">
            <v>Level 2</v>
          </cell>
          <cell r="BQ285">
            <v>15</v>
          </cell>
          <cell r="BR285">
            <v>299</v>
          </cell>
          <cell r="BS285">
            <v>191</v>
          </cell>
          <cell r="BT285">
            <v>49</v>
          </cell>
          <cell r="BU285">
            <v>3.2666666666666666</v>
          </cell>
          <cell r="BV285" t="str">
            <v>Level 2</v>
          </cell>
        </row>
        <row r="286">
          <cell r="A286" t="str">
            <v>A3902</v>
          </cell>
          <cell r="B286" t="str">
            <v>ANDREAS VALLIANT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15</v>
          </cell>
          <cell r="AN286">
            <v>330</v>
          </cell>
          <cell r="AO286">
            <v>193</v>
          </cell>
          <cell r="AP286">
            <v>45</v>
          </cell>
          <cell r="AQ286">
            <v>3</v>
          </cell>
          <cell r="AR286" t="str">
            <v>Level 2</v>
          </cell>
          <cell r="AS286">
            <v>19</v>
          </cell>
          <cell r="AT286">
            <v>446</v>
          </cell>
          <cell r="AU286">
            <v>292</v>
          </cell>
          <cell r="AV286">
            <v>69</v>
          </cell>
          <cell r="AW286">
            <v>3.6315789473684212</v>
          </cell>
          <cell r="AX286" t="str">
            <v>Level 2</v>
          </cell>
          <cell r="AY286" t="str">
            <v/>
          </cell>
          <cell r="AZ286" t="str">
            <v/>
          </cell>
          <cell r="BA286" t="str">
            <v/>
          </cell>
          <cell r="BB286" t="str">
            <v/>
          </cell>
          <cell r="BC286" t="str">
            <v/>
          </cell>
          <cell r="BD286" t="str">
            <v/>
          </cell>
          <cell r="BE286" t="str">
            <v/>
          </cell>
          <cell r="BF286" t="str">
            <v/>
          </cell>
          <cell r="BG286" t="str">
            <v/>
          </cell>
          <cell r="BH286" t="str">
            <v/>
          </cell>
          <cell r="BI286" t="str">
            <v/>
          </cell>
          <cell r="BJ286" t="str">
            <v/>
          </cell>
          <cell r="BK286" t="str">
            <v/>
          </cell>
          <cell r="BL286" t="str">
            <v/>
          </cell>
          <cell r="BM286" t="str">
            <v/>
          </cell>
          <cell r="BN286" t="str">
            <v/>
          </cell>
          <cell r="BO286" t="str">
            <v/>
          </cell>
          <cell r="BP286" t="str">
            <v/>
          </cell>
          <cell r="BQ286">
            <v>2</v>
          </cell>
          <cell r="BR286">
            <v>25</v>
          </cell>
          <cell r="BS286">
            <v>15</v>
          </cell>
          <cell r="BT286">
            <v>5</v>
          </cell>
          <cell r="BU286">
            <v>2.5</v>
          </cell>
          <cell r="BV286" t="str">
            <v>Level 2</v>
          </cell>
        </row>
        <row r="287">
          <cell r="A287" t="str">
            <v>A3906</v>
          </cell>
          <cell r="B287" t="str">
            <v>TARISA DEA PUSPITA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2</v>
          </cell>
          <cell r="AN287">
            <v>24</v>
          </cell>
          <cell r="AO287">
            <v>10</v>
          </cell>
          <cell r="AP287">
            <v>3</v>
          </cell>
          <cell r="AQ287">
            <v>1.5</v>
          </cell>
          <cell r="AR287" t="str">
            <v>Level 1</v>
          </cell>
          <cell r="AS287">
            <v>3</v>
          </cell>
          <cell r="AT287">
            <v>68</v>
          </cell>
          <cell r="AU287">
            <v>31</v>
          </cell>
          <cell r="AV287">
            <v>9</v>
          </cell>
          <cell r="AW287">
            <v>3</v>
          </cell>
          <cell r="AX287" t="str">
            <v>Level 2</v>
          </cell>
          <cell r="AY287">
            <v>5</v>
          </cell>
          <cell r="AZ287">
            <v>119</v>
          </cell>
          <cell r="BA287">
            <v>69</v>
          </cell>
          <cell r="BB287">
            <v>11</v>
          </cell>
          <cell r="BC287">
            <v>2.2000000000000002</v>
          </cell>
          <cell r="BD287" t="str">
            <v>Level 2</v>
          </cell>
          <cell r="BE287" t="str">
            <v/>
          </cell>
          <cell r="BF287" t="str">
            <v/>
          </cell>
          <cell r="BG287" t="str">
            <v/>
          </cell>
          <cell r="BH287" t="str">
            <v/>
          </cell>
          <cell r="BI287" t="str">
            <v/>
          </cell>
          <cell r="BJ287" t="str">
            <v/>
          </cell>
          <cell r="BK287">
            <v>3</v>
          </cell>
          <cell r="BL287">
            <v>51</v>
          </cell>
          <cell r="BM287">
            <v>31</v>
          </cell>
          <cell r="BN287">
            <v>14</v>
          </cell>
          <cell r="BO287">
            <v>4.666666666666667</v>
          </cell>
          <cell r="BP287" t="str">
            <v>Level 2</v>
          </cell>
          <cell r="BQ287">
            <v>12</v>
          </cell>
          <cell r="BR287">
            <v>219</v>
          </cell>
          <cell r="BS287">
            <v>127</v>
          </cell>
          <cell r="BT287">
            <v>43</v>
          </cell>
          <cell r="BU287">
            <v>3.5833333333333335</v>
          </cell>
          <cell r="BV287" t="str">
            <v>Level 2</v>
          </cell>
        </row>
        <row r="288">
          <cell r="A288" t="str">
            <v>A3840</v>
          </cell>
          <cell r="B288" t="str">
            <v>NATHANIA PUTRI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5</v>
          </cell>
          <cell r="AT288">
            <v>67</v>
          </cell>
          <cell r="AU288">
            <v>34</v>
          </cell>
          <cell r="AV288">
            <v>9</v>
          </cell>
          <cell r="AW288">
            <v>1.8</v>
          </cell>
          <cell r="AX288" t="str">
            <v>Level 1</v>
          </cell>
          <cell r="AY288">
            <v>9</v>
          </cell>
          <cell r="AZ288">
            <v>136</v>
          </cell>
          <cell r="BA288">
            <v>74</v>
          </cell>
          <cell r="BB288">
            <v>20</v>
          </cell>
          <cell r="BC288">
            <v>2.2222222222222223</v>
          </cell>
          <cell r="BD288" t="str">
            <v>Level 2</v>
          </cell>
          <cell r="BE288">
            <v>11</v>
          </cell>
          <cell r="BF288">
            <v>175</v>
          </cell>
          <cell r="BG288">
            <v>78</v>
          </cell>
          <cell r="BH288">
            <v>19</v>
          </cell>
          <cell r="BI288">
            <v>1.7272727272727273</v>
          </cell>
          <cell r="BJ288" t="str">
            <v>Level 1</v>
          </cell>
          <cell r="BK288">
            <v>8</v>
          </cell>
          <cell r="BL288">
            <v>134</v>
          </cell>
          <cell r="BM288">
            <v>76</v>
          </cell>
          <cell r="BN288">
            <v>9</v>
          </cell>
          <cell r="BO288">
            <v>1.125</v>
          </cell>
          <cell r="BP288" t="str">
            <v>Level 0</v>
          </cell>
          <cell r="BQ288">
            <v>13</v>
          </cell>
          <cell r="BR288">
            <v>220</v>
          </cell>
          <cell r="BS288">
            <v>103</v>
          </cell>
          <cell r="BT288">
            <v>29</v>
          </cell>
          <cell r="BU288">
            <v>2.2307692307692308</v>
          </cell>
          <cell r="BV288" t="str">
            <v>Level 2</v>
          </cell>
        </row>
        <row r="289">
          <cell r="A289" t="str">
            <v>A3901</v>
          </cell>
          <cell r="B289" t="str">
            <v>ADETIA CHORISOLEKAH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1</v>
          </cell>
          <cell r="AT289">
            <v>7</v>
          </cell>
          <cell r="AU289">
            <v>6</v>
          </cell>
          <cell r="AV289">
            <v>0</v>
          </cell>
          <cell r="AW289">
            <v>0</v>
          </cell>
          <cell r="AX289" t="str">
            <v>Level 0</v>
          </cell>
          <cell r="AY289" t="str">
            <v/>
          </cell>
          <cell r="AZ289" t="str">
            <v/>
          </cell>
          <cell r="BA289" t="str">
            <v/>
          </cell>
          <cell r="BB289" t="str">
            <v/>
          </cell>
          <cell r="BC289" t="str">
            <v/>
          </cell>
          <cell r="BD289" t="str">
            <v/>
          </cell>
          <cell r="BE289" t="str">
            <v/>
          </cell>
          <cell r="BF289" t="str">
            <v/>
          </cell>
          <cell r="BG289" t="str">
            <v/>
          </cell>
          <cell r="BH289" t="str">
            <v/>
          </cell>
          <cell r="BI289" t="str">
            <v/>
          </cell>
          <cell r="BJ289" t="str">
            <v/>
          </cell>
          <cell r="BK289" t="str">
            <v/>
          </cell>
          <cell r="BL289" t="str">
            <v/>
          </cell>
          <cell r="BM289" t="str">
            <v/>
          </cell>
          <cell r="BN289" t="str">
            <v/>
          </cell>
          <cell r="BO289" t="str">
            <v/>
          </cell>
          <cell r="BP289" t="str">
            <v/>
          </cell>
          <cell r="BQ289" t="str">
            <v/>
          </cell>
          <cell r="BR289" t="str">
            <v/>
          </cell>
          <cell r="BS289" t="str">
            <v/>
          </cell>
          <cell r="BT289" t="str">
            <v/>
          </cell>
          <cell r="BU289" t="str">
            <v/>
          </cell>
          <cell r="BV289" t="str">
            <v/>
          </cell>
        </row>
        <row r="290">
          <cell r="A290" t="str">
            <v>A3905</v>
          </cell>
          <cell r="B290" t="str">
            <v>RISMAWATY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1</v>
          </cell>
          <cell r="AT290">
            <v>13</v>
          </cell>
          <cell r="AU290">
            <v>11</v>
          </cell>
          <cell r="AV290">
            <v>1</v>
          </cell>
          <cell r="AW290">
            <v>1</v>
          </cell>
          <cell r="AX290" t="str">
            <v>Level 0</v>
          </cell>
          <cell r="AY290" t="str">
            <v/>
          </cell>
          <cell r="AZ290" t="str">
            <v/>
          </cell>
          <cell r="BA290" t="str">
            <v/>
          </cell>
          <cell r="BB290" t="str">
            <v/>
          </cell>
          <cell r="BC290" t="str">
            <v/>
          </cell>
          <cell r="BD290" t="str">
            <v/>
          </cell>
          <cell r="BE290">
            <v>2</v>
          </cell>
          <cell r="BF290">
            <v>35</v>
          </cell>
          <cell r="BG290">
            <v>22</v>
          </cell>
          <cell r="BH290">
            <v>6</v>
          </cell>
          <cell r="BI290">
            <v>3</v>
          </cell>
          <cell r="BJ290" t="str">
            <v>Level 2</v>
          </cell>
          <cell r="BK290">
            <v>17</v>
          </cell>
          <cell r="BL290">
            <v>270</v>
          </cell>
          <cell r="BM290">
            <v>174</v>
          </cell>
          <cell r="BN290">
            <v>34</v>
          </cell>
          <cell r="BO290">
            <v>2</v>
          </cell>
          <cell r="BP290" t="str">
            <v>Level 2</v>
          </cell>
          <cell r="BQ290">
            <v>12</v>
          </cell>
          <cell r="BR290">
            <v>189</v>
          </cell>
          <cell r="BS290">
            <v>130</v>
          </cell>
          <cell r="BT290">
            <v>29</v>
          </cell>
          <cell r="BU290">
            <v>2.4166666666666665</v>
          </cell>
          <cell r="BV290" t="str">
            <v>Level 2</v>
          </cell>
        </row>
        <row r="291">
          <cell r="A291" t="str">
            <v>A3938</v>
          </cell>
          <cell r="B291" t="str">
            <v>WIWIK CAHYANI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2</v>
          </cell>
          <cell r="AT291">
            <v>24</v>
          </cell>
          <cell r="AU291">
            <v>11</v>
          </cell>
          <cell r="AV291">
            <v>2</v>
          </cell>
          <cell r="AW291">
            <v>1</v>
          </cell>
          <cell r="AX291" t="str">
            <v>Level 0</v>
          </cell>
          <cell r="AY291">
            <v>3</v>
          </cell>
          <cell r="AZ291">
            <v>37</v>
          </cell>
          <cell r="BA291">
            <v>18</v>
          </cell>
          <cell r="BB291">
            <v>2</v>
          </cell>
          <cell r="BC291">
            <v>0.66666666666666663</v>
          </cell>
          <cell r="BD291" t="str">
            <v>Level 0</v>
          </cell>
          <cell r="BE291">
            <v>5</v>
          </cell>
          <cell r="BF291">
            <v>92</v>
          </cell>
          <cell r="BG291">
            <v>56</v>
          </cell>
          <cell r="BH291">
            <v>9</v>
          </cell>
          <cell r="BI291">
            <v>1.8</v>
          </cell>
          <cell r="BJ291" t="str">
            <v>Level 1</v>
          </cell>
          <cell r="BK291">
            <v>2</v>
          </cell>
          <cell r="BL291">
            <v>62</v>
          </cell>
          <cell r="BM291">
            <v>40</v>
          </cell>
          <cell r="BN291">
            <v>3</v>
          </cell>
          <cell r="BO291">
            <v>1.5</v>
          </cell>
          <cell r="BP291" t="str">
            <v>Level 1</v>
          </cell>
          <cell r="BQ291">
            <v>8</v>
          </cell>
          <cell r="BR291">
            <v>102</v>
          </cell>
          <cell r="BS291">
            <v>63</v>
          </cell>
          <cell r="BT291">
            <v>18</v>
          </cell>
          <cell r="BU291">
            <v>2.25</v>
          </cell>
          <cell r="BV291" t="str">
            <v>Level 2</v>
          </cell>
        </row>
        <row r="292">
          <cell r="A292" t="str">
            <v>A3899</v>
          </cell>
          <cell r="B292" t="str">
            <v>ZAHRA FATIHAH MIFTAHURRAHMAH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 t="str">
            <v/>
          </cell>
          <cell r="AZ292" t="str">
            <v/>
          </cell>
          <cell r="BA292" t="str">
            <v/>
          </cell>
          <cell r="BB292" t="str">
            <v/>
          </cell>
          <cell r="BC292" t="str">
            <v/>
          </cell>
          <cell r="BD292" t="str">
            <v/>
          </cell>
          <cell r="BE292">
            <v>6</v>
          </cell>
          <cell r="BF292">
            <v>87</v>
          </cell>
          <cell r="BG292">
            <v>51</v>
          </cell>
          <cell r="BH292">
            <v>9</v>
          </cell>
          <cell r="BI292">
            <v>1.5</v>
          </cell>
          <cell r="BJ292" t="str">
            <v>Level 1</v>
          </cell>
          <cell r="BK292">
            <v>6</v>
          </cell>
          <cell r="BL292">
            <v>115</v>
          </cell>
          <cell r="BM292">
            <v>74</v>
          </cell>
          <cell r="BN292">
            <v>11</v>
          </cell>
          <cell r="BO292">
            <v>1.8333333333333333</v>
          </cell>
          <cell r="BP292" t="str">
            <v>Level 1</v>
          </cell>
          <cell r="BQ292">
            <v>9</v>
          </cell>
          <cell r="BR292">
            <v>252</v>
          </cell>
          <cell r="BS292">
            <v>139</v>
          </cell>
          <cell r="BT292">
            <v>33</v>
          </cell>
          <cell r="BU292">
            <v>3.6666666666666665</v>
          </cell>
          <cell r="BV292" t="str">
            <v>Level 2</v>
          </cell>
        </row>
        <row r="293">
          <cell r="A293" t="str">
            <v>A3994</v>
          </cell>
          <cell r="B293" t="str">
            <v>ALIF BINTANG HASIHOLAN POHAN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2</v>
          </cell>
          <cell r="AZ293">
            <v>21</v>
          </cell>
          <cell r="BA293">
            <v>12</v>
          </cell>
          <cell r="BB293">
            <v>3</v>
          </cell>
          <cell r="BC293">
            <v>1.5</v>
          </cell>
          <cell r="BD293" t="str">
            <v>Level 1</v>
          </cell>
          <cell r="BE293">
            <v>13</v>
          </cell>
          <cell r="BF293">
            <v>206</v>
          </cell>
          <cell r="BG293">
            <v>145</v>
          </cell>
          <cell r="BH293">
            <v>47</v>
          </cell>
          <cell r="BI293">
            <v>3.6153846153846154</v>
          </cell>
          <cell r="BJ293" t="str">
            <v>Level 2</v>
          </cell>
          <cell r="BK293">
            <v>18</v>
          </cell>
          <cell r="BL293">
            <v>376</v>
          </cell>
          <cell r="BM293">
            <v>240</v>
          </cell>
          <cell r="BN293">
            <v>53</v>
          </cell>
          <cell r="BO293">
            <v>2.9444444444444446</v>
          </cell>
          <cell r="BP293" t="str">
            <v>Level 2</v>
          </cell>
          <cell r="BQ293">
            <v>20</v>
          </cell>
          <cell r="BR293">
            <v>590</v>
          </cell>
          <cell r="BS293">
            <v>385</v>
          </cell>
          <cell r="BT293">
            <v>109</v>
          </cell>
          <cell r="BU293">
            <v>5.45</v>
          </cell>
          <cell r="BV293" t="str">
            <v>Level 2</v>
          </cell>
        </row>
        <row r="294">
          <cell r="A294" t="str">
            <v>A3898</v>
          </cell>
          <cell r="B294" t="str">
            <v>RIES CATUR FAYANTI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 t="str">
            <v/>
          </cell>
          <cell r="AZ294" t="str">
            <v/>
          </cell>
          <cell r="BA294" t="str">
            <v/>
          </cell>
          <cell r="BB294" t="str">
            <v/>
          </cell>
          <cell r="BC294" t="str">
            <v/>
          </cell>
          <cell r="BD294" t="str">
            <v/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 t="str">
            <v/>
          </cell>
          <cell r="BJ294" t="str">
            <v/>
          </cell>
          <cell r="BK294" t="str">
            <v/>
          </cell>
          <cell r="BL294" t="str">
            <v/>
          </cell>
          <cell r="BM294" t="str">
            <v/>
          </cell>
          <cell r="BN294" t="str">
            <v/>
          </cell>
          <cell r="BO294" t="str">
            <v/>
          </cell>
          <cell r="BP294" t="str">
            <v/>
          </cell>
          <cell r="BQ294" t="str">
            <v/>
          </cell>
          <cell r="BR294" t="str">
            <v/>
          </cell>
          <cell r="BS294" t="str">
            <v/>
          </cell>
          <cell r="BT294" t="str">
            <v/>
          </cell>
          <cell r="BU294" t="str">
            <v/>
          </cell>
          <cell r="BV294" t="str">
            <v/>
          </cell>
        </row>
        <row r="295">
          <cell r="A295" t="str">
            <v>A3935</v>
          </cell>
          <cell r="B295" t="str">
            <v>MARSEL HAMANDIKA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12</v>
          </cell>
          <cell r="AZ295">
            <v>209</v>
          </cell>
          <cell r="BA295">
            <v>113</v>
          </cell>
          <cell r="BB295">
            <v>17</v>
          </cell>
          <cell r="BC295">
            <v>1.4166666666666667</v>
          </cell>
          <cell r="BD295" t="str">
            <v>Level 0</v>
          </cell>
          <cell r="BE295">
            <v>17</v>
          </cell>
          <cell r="BF295">
            <v>356</v>
          </cell>
          <cell r="BG295">
            <v>220</v>
          </cell>
          <cell r="BH295">
            <v>49</v>
          </cell>
          <cell r="BI295">
            <v>2.8823529411764706</v>
          </cell>
          <cell r="BJ295" t="str">
            <v>Level 2</v>
          </cell>
          <cell r="BK295">
            <v>20</v>
          </cell>
          <cell r="BL295">
            <v>389</v>
          </cell>
          <cell r="BM295">
            <v>250</v>
          </cell>
          <cell r="BN295">
            <v>58</v>
          </cell>
          <cell r="BO295">
            <v>2.9</v>
          </cell>
          <cell r="BP295" t="str">
            <v>Level 2</v>
          </cell>
          <cell r="BQ295">
            <v>18</v>
          </cell>
          <cell r="BR295">
            <v>424</v>
          </cell>
          <cell r="BS295">
            <v>267</v>
          </cell>
          <cell r="BT295">
            <v>91</v>
          </cell>
          <cell r="BU295">
            <v>5.0555555555555554</v>
          </cell>
          <cell r="BV295" t="str">
            <v>Level 2</v>
          </cell>
        </row>
        <row r="296">
          <cell r="A296" t="str">
            <v>A3941</v>
          </cell>
          <cell r="B296" t="str">
            <v>RIZQI LANOVA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11</v>
          </cell>
          <cell r="AZ296">
            <v>140</v>
          </cell>
          <cell r="BA296">
            <v>90</v>
          </cell>
          <cell r="BB296">
            <v>21</v>
          </cell>
          <cell r="BC296">
            <v>1.9090909090909092</v>
          </cell>
          <cell r="BD296" t="str">
            <v>Level 1</v>
          </cell>
          <cell r="BE296">
            <v>21</v>
          </cell>
          <cell r="BF296">
            <v>392</v>
          </cell>
          <cell r="BG296">
            <v>247</v>
          </cell>
          <cell r="BH296">
            <v>62</v>
          </cell>
          <cell r="BI296">
            <v>2.9523809523809526</v>
          </cell>
          <cell r="BJ296" t="str">
            <v>Level 2</v>
          </cell>
          <cell r="BK296">
            <v>8</v>
          </cell>
          <cell r="BL296">
            <v>106</v>
          </cell>
          <cell r="BM296">
            <v>75</v>
          </cell>
          <cell r="BN296">
            <v>19</v>
          </cell>
          <cell r="BO296">
            <v>2.375</v>
          </cell>
          <cell r="BP296" t="str">
            <v>Level 2</v>
          </cell>
          <cell r="BQ296">
            <v>15</v>
          </cell>
          <cell r="BR296">
            <v>299</v>
          </cell>
          <cell r="BS296">
            <v>213</v>
          </cell>
          <cell r="BT296">
            <v>62</v>
          </cell>
          <cell r="BU296">
            <v>4.1333333333333337</v>
          </cell>
          <cell r="BV296" t="str">
            <v>Level 2</v>
          </cell>
        </row>
        <row r="297">
          <cell r="A297" t="str">
            <v>A3993</v>
          </cell>
          <cell r="B297" t="str">
            <v>ENDANG WIDURI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3</v>
          </cell>
          <cell r="AZ297">
            <v>59</v>
          </cell>
          <cell r="BA297">
            <v>33</v>
          </cell>
          <cell r="BB297">
            <v>7</v>
          </cell>
          <cell r="BC297">
            <v>2.3333333333333335</v>
          </cell>
          <cell r="BD297" t="str">
            <v>Level 2</v>
          </cell>
          <cell r="BE297">
            <v>2</v>
          </cell>
          <cell r="BF297">
            <v>15</v>
          </cell>
          <cell r="BG297">
            <v>9</v>
          </cell>
          <cell r="BH297">
            <v>1</v>
          </cell>
          <cell r="BI297">
            <v>0.5</v>
          </cell>
          <cell r="BJ297" t="str">
            <v>Level 0</v>
          </cell>
          <cell r="BK297" t="str">
            <v/>
          </cell>
          <cell r="BL297" t="str">
            <v/>
          </cell>
          <cell r="BM297" t="str">
            <v/>
          </cell>
          <cell r="BN297" t="str">
            <v/>
          </cell>
          <cell r="BO297" t="str">
            <v/>
          </cell>
          <cell r="BP297" t="str">
            <v/>
          </cell>
          <cell r="BQ297" t="str">
            <v/>
          </cell>
          <cell r="BR297" t="str">
            <v/>
          </cell>
          <cell r="BS297" t="str">
            <v/>
          </cell>
          <cell r="BT297" t="str">
            <v/>
          </cell>
          <cell r="BU297" t="str">
            <v/>
          </cell>
          <cell r="BV297" t="str">
            <v/>
          </cell>
        </row>
        <row r="298">
          <cell r="A298" t="str">
            <v>A3992</v>
          </cell>
          <cell r="B298" t="str">
            <v>SARWATUL KARIMAH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5</v>
          </cell>
          <cell r="AZ298">
            <v>98</v>
          </cell>
          <cell r="BA298">
            <v>52</v>
          </cell>
          <cell r="BB298">
            <v>3</v>
          </cell>
          <cell r="BC298">
            <v>0.6</v>
          </cell>
          <cell r="BD298" t="str">
            <v>Level 0</v>
          </cell>
          <cell r="BE298">
            <v>7</v>
          </cell>
          <cell r="BF298">
            <v>124</v>
          </cell>
          <cell r="BG298">
            <v>67</v>
          </cell>
          <cell r="BH298">
            <v>12</v>
          </cell>
          <cell r="BI298">
            <v>1.7142857142857142</v>
          </cell>
          <cell r="BJ298" t="str">
            <v>Level 1</v>
          </cell>
          <cell r="BK298">
            <v>5</v>
          </cell>
          <cell r="BL298">
            <v>85</v>
          </cell>
          <cell r="BM298">
            <v>46</v>
          </cell>
          <cell r="BN298">
            <v>5</v>
          </cell>
          <cell r="BO298">
            <v>1</v>
          </cell>
          <cell r="BP298" t="str">
            <v>Level 0</v>
          </cell>
          <cell r="BQ298">
            <v>8</v>
          </cell>
          <cell r="BR298">
            <v>179</v>
          </cell>
          <cell r="BS298">
            <v>112</v>
          </cell>
          <cell r="BT298">
            <v>26</v>
          </cell>
          <cell r="BU298">
            <v>3.25</v>
          </cell>
          <cell r="BV298" t="str">
            <v>Level 2</v>
          </cell>
        </row>
        <row r="299">
          <cell r="A299" t="str">
            <v>A3936</v>
          </cell>
          <cell r="B299" t="str">
            <v>YUSNIA AYUNI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16</v>
          </cell>
          <cell r="AZ299">
            <v>434</v>
          </cell>
          <cell r="BA299">
            <v>239</v>
          </cell>
          <cell r="BB299">
            <v>43</v>
          </cell>
          <cell r="BC299">
            <v>2.6875</v>
          </cell>
          <cell r="BD299" t="str">
            <v>Level 2</v>
          </cell>
          <cell r="BE299">
            <v>5</v>
          </cell>
          <cell r="BF299">
            <v>133</v>
          </cell>
          <cell r="BG299">
            <v>59</v>
          </cell>
          <cell r="BH299">
            <v>21</v>
          </cell>
          <cell r="BI299">
            <v>4.2</v>
          </cell>
          <cell r="BJ299" t="str">
            <v>Level 2</v>
          </cell>
          <cell r="BK299" t="str">
            <v/>
          </cell>
          <cell r="BL299" t="str">
            <v/>
          </cell>
          <cell r="BM299" t="str">
            <v/>
          </cell>
          <cell r="BN299" t="str">
            <v/>
          </cell>
          <cell r="BO299" t="str">
            <v/>
          </cell>
          <cell r="BP299" t="str">
            <v/>
          </cell>
          <cell r="BQ299" t="str">
            <v/>
          </cell>
          <cell r="BR299" t="str">
            <v/>
          </cell>
          <cell r="BS299" t="str">
            <v/>
          </cell>
          <cell r="BT299" t="str">
            <v/>
          </cell>
          <cell r="BU299" t="str">
            <v/>
          </cell>
          <cell r="BV299" t="str">
            <v/>
          </cell>
        </row>
        <row r="300">
          <cell r="A300" t="str">
            <v>A3988</v>
          </cell>
          <cell r="B300" t="str">
            <v>RHANI SILVIA SIMAMORA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6</v>
          </cell>
          <cell r="AZ300">
            <v>121</v>
          </cell>
          <cell r="BA300">
            <v>80</v>
          </cell>
          <cell r="BB300">
            <v>14</v>
          </cell>
          <cell r="BC300">
            <v>2.3333333333333335</v>
          </cell>
          <cell r="BD300" t="str">
            <v>Level 2</v>
          </cell>
          <cell r="BE300">
            <v>12</v>
          </cell>
          <cell r="BF300">
            <v>240</v>
          </cell>
          <cell r="BG300">
            <v>146</v>
          </cell>
          <cell r="BH300">
            <v>35</v>
          </cell>
          <cell r="BI300">
            <v>2.9166666666666665</v>
          </cell>
          <cell r="BJ300" t="str">
            <v>Level 2</v>
          </cell>
          <cell r="BK300">
            <v>15</v>
          </cell>
          <cell r="BL300">
            <v>306</v>
          </cell>
          <cell r="BM300">
            <v>183</v>
          </cell>
          <cell r="BN300">
            <v>60</v>
          </cell>
          <cell r="BO300">
            <v>4</v>
          </cell>
          <cell r="BP300" t="str">
            <v>Level 2</v>
          </cell>
          <cell r="BQ300">
            <v>4</v>
          </cell>
          <cell r="BR300">
            <v>76</v>
          </cell>
          <cell r="BS300">
            <v>34</v>
          </cell>
          <cell r="BT300">
            <v>7</v>
          </cell>
          <cell r="BU300">
            <v>1.75</v>
          </cell>
          <cell r="BV300" t="str">
            <v>Level 1</v>
          </cell>
        </row>
        <row r="301">
          <cell r="A301" t="str">
            <v>A3940</v>
          </cell>
          <cell r="B301" t="str">
            <v>SHEFIRA SITOHANG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1</v>
          </cell>
          <cell r="AZ301">
            <v>13</v>
          </cell>
          <cell r="BA301">
            <v>12</v>
          </cell>
          <cell r="BB301">
            <v>1</v>
          </cell>
          <cell r="BC301">
            <v>1</v>
          </cell>
          <cell r="BD301" t="str">
            <v>Level 0</v>
          </cell>
          <cell r="BE301">
            <v>0</v>
          </cell>
          <cell r="BF301">
            <v>0</v>
          </cell>
          <cell r="BG301">
            <v>0</v>
          </cell>
          <cell r="BH301">
            <v>3</v>
          </cell>
          <cell r="BI301" t="str">
            <v/>
          </cell>
          <cell r="BJ301" t="str">
            <v/>
          </cell>
          <cell r="BK301" t="str">
            <v/>
          </cell>
          <cell r="BL301" t="str">
            <v/>
          </cell>
          <cell r="BM301" t="str">
            <v/>
          </cell>
          <cell r="BN301" t="str">
            <v/>
          </cell>
          <cell r="BO301" t="str">
            <v/>
          </cell>
          <cell r="BP301" t="str">
            <v/>
          </cell>
          <cell r="BQ301" t="str">
            <v/>
          </cell>
          <cell r="BR301" t="str">
            <v/>
          </cell>
          <cell r="BS301" t="str">
            <v/>
          </cell>
          <cell r="BT301" t="str">
            <v/>
          </cell>
          <cell r="BU301" t="str">
            <v/>
          </cell>
          <cell r="BV301" t="str">
            <v/>
          </cell>
        </row>
        <row r="302">
          <cell r="A302" t="str">
            <v>A3785</v>
          </cell>
          <cell r="B302" t="str">
            <v>MUHAMMAD DAFA FEBRIANSYAH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10</v>
          </cell>
          <cell r="AZ302">
            <v>201</v>
          </cell>
          <cell r="BA302">
            <v>114</v>
          </cell>
          <cell r="BB302">
            <v>23</v>
          </cell>
          <cell r="BC302">
            <v>2.2999999999999998</v>
          </cell>
          <cell r="BD302" t="str">
            <v>Level 2</v>
          </cell>
          <cell r="BE302">
            <v>15</v>
          </cell>
          <cell r="BF302">
            <v>360</v>
          </cell>
          <cell r="BG302">
            <v>219</v>
          </cell>
          <cell r="BH302">
            <v>51</v>
          </cell>
          <cell r="BI302">
            <v>3.4</v>
          </cell>
          <cell r="BJ302" t="str">
            <v>Level 2</v>
          </cell>
          <cell r="BK302">
            <v>16</v>
          </cell>
          <cell r="BL302">
            <v>428</v>
          </cell>
          <cell r="BM302">
            <v>254</v>
          </cell>
          <cell r="BN302">
            <v>60</v>
          </cell>
          <cell r="BO302">
            <v>3.75</v>
          </cell>
          <cell r="BP302" t="str">
            <v>Level 2</v>
          </cell>
          <cell r="BQ302">
            <v>6</v>
          </cell>
          <cell r="BR302">
            <v>143</v>
          </cell>
          <cell r="BS302">
            <v>82</v>
          </cell>
          <cell r="BT302">
            <v>24</v>
          </cell>
          <cell r="BU302">
            <v>4</v>
          </cell>
          <cell r="BV302" t="str">
            <v>Level 2</v>
          </cell>
        </row>
        <row r="303">
          <cell r="A303" t="str">
            <v>A4036</v>
          </cell>
          <cell r="B303" t="str">
            <v>DWIKA ELTANJUNG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5</v>
          </cell>
          <cell r="BR303">
            <v>82</v>
          </cell>
          <cell r="BS303">
            <v>36</v>
          </cell>
          <cell r="BT303">
            <v>7</v>
          </cell>
          <cell r="BU303">
            <v>1.4</v>
          </cell>
          <cell r="BV303" t="str">
            <v>Level 0</v>
          </cell>
        </row>
        <row r="304">
          <cell r="A304" t="str">
            <v>A4037</v>
          </cell>
          <cell r="B304" t="str">
            <v>TOMING SINURAT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10</v>
          </cell>
          <cell r="BR304">
            <v>200</v>
          </cell>
          <cell r="BS304">
            <v>112</v>
          </cell>
          <cell r="BT304">
            <v>37</v>
          </cell>
          <cell r="BU304">
            <v>3.7</v>
          </cell>
          <cell r="BV304" t="str">
            <v>Level 2</v>
          </cell>
        </row>
        <row r="305">
          <cell r="A305" t="str">
            <v>A4038</v>
          </cell>
          <cell r="B305" t="str">
            <v>YOLANDA SITORUS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11</v>
          </cell>
          <cell r="BR305">
            <v>170</v>
          </cell>
          <cell r="BS305">
            <v>121</v>
          </cell>
          <cell r="BT305">
            <v>24</v>
          </cell>
          <cell r="BU305">
            <v>2.1818181818181817</v>
          </cell>
          <cell r="BV305" t="str">
            <v>Level 2</v>
          </cell>
        </row>
        <row r="306">
          <cell r="A306" t="str">
            <v>A4039</v>
          </cell>
          <cell r="B306" t="str">
            <v>IBRAHIM FEBA NAUFALINDO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19</v>
          </cell>
          <cell r="BR306">
            <v>416</v>
          </cell>
          <cell r="BS306">
            <v>265</v>
          </cell>
          <cell r="BT306">
            <v>62</v>
          </cell>
          <cell r="BU306">
            <v>3.263157894736842</v>
          </cell>
          <cell r="BV306" t="str">
            <v>Level 2</v>
          </cell>
        </row>
        <row r="307">
          <cell r="A307" t="str">
            <v>A4055</v>
          </cell>
          <cell r="B307" t="str">
            <v>WIDI YANTI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17</v>
          </cell>
          <cell r="BR307">
            <v>373</v>
          </cell>
          <cell r="BS307">
            <v>286</v>
          </cell>
          <cell r="BT307">
            <v>73</v>
          </cell>
          <cell r="BU307">
            <v>4.2941176470588234</v>
          </cell>
          <cell r="BV307" t="str">
            <v>Level 2</v>
          </cell>
        </row>
        <row r="308">
          <cell r="A308" t="str">
            <v>A4092</v>
          </cell>
          <cell r="B308" t="str">
            <v>ELISA CHRISTIANA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</row>
        <row r="309">
          <cell r="A309" t="str">
            <v>A4093</v>
          </cell>
          <cell r="B309" t="str">
            <v>EMA CAHAYA WISMA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</row>
        <row r="310">
          <cell r="A310" t="str">
            <v>A4094</v>
          </cell>
          <cell r="B310" t="str">
            <v>LUXITA CANDRA KUSUMA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</row>
        <row r="311">
          <cell r="A311" t="str">
            <v>A4095</v>
          </cell>
          <cell r="B311" t="str">
            <v>MARSHA SYAFA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</row>
        <row r="312">
          <cell r="A312" t="str">
            <v>A4096</v>
          </cell>
          <cell r="B312" t="str">
            <v>RIO SATRIA PAMUNGKAS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</row>
        <row r="313">
          <cell r="A313" t="str">
            <v>A4097</v>
          </cell>
          <cell r="B313" t="str">
            <v>SIGIT DWI SAPUTRA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</row>
        <row r="314">
          <cell r="A314" t="str">
            <v>A1459</v>
          </cell>
          <cell r="B314" t="str">
            <v>AGUNG NURSUFA IMADUDIN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</row>
        <row r="315">
          <cell r="A315" t="str">
            <v>A4148</v>
          </cell>
          <cell r="B315" t="str">
            <v>STANISLAV BRIAN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</row>
        <row r="316">
          <cell r="A316" t="str">
            <v>A4149</v>
          </cell>
          <cell r="B316" t="str">
            <v>ILYAS ROSYID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</row>
        <row r="317">
          <cell r="A317" t="str">
            <v>A4150</v>
          </cell>
          <cell r="B317" t="str">
            <v>FERDINANDUS KOTEN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</row>
        <row r="318">
          <cell r="A318" t="str">
            <v>A4151</v>
          </cell>
          <cell r="B318" t="str">
            <v>TRI UTARI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</row>
        <row r="319">
          <cell r="A319" t="str">
            <v>A4152</v>
          </cell>
          <cell r="B319" t="str">
            <v>KAMAL MAULANA RAMADHAN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</row>
        <row r="320">
          <cell r="A320" t="str">
            <v>A4153</v>
          </cell>
          <cell r="B320" t="str">
            <v>ZAKKIYAH WULANDARI NUGRAHA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</row>
        <row r="321">
          <cell r="A321" t="str">
            <v>TOTAL</v>
          </cell>
          <cell r="B321">
            <v>0</v>
          </cell>
          <cell r="C321">
            <v>3486</v>
          </cell>
          <cell r="D321">
            <v>79190</v>
          </cell>
          <cell r="E321">
            <v>53585</v>
          </cell>
          <cell r="F321">
            <v>14876</v>
          </cell>
          <cell r="G321">
            <v>0</v>
          </cell>
          <cell r="H321">
            <v>0</v>
          </cell>
          <cell r="I321">
            <v>4111</v>
          </cell>
          <cell r="J321">
            <v>96222</v>
          </cell>
          <cell r="K321">
            <v>65484</v>
          </cell>
          <cell r="L321">
            <v>19851</v>
          </cell>
          <cell r="M321">
            <v>0</v>
          </cell>
          <cell r="N321">
            <v>0</v>
          </cell>
          <cell r="O321">
            <v>3173</v>
          </cell>
          <cell r="P321">
            <v>88970</v>
          </cell>
          <cell r="Q321">
            <v>59468</v>
          </cell>
          <cell r="R321">
            <v>14818</v>
          </cell>
          <cell r="S321">
            <v>0</v>
          </cell>
          <cell r="T321">
            <v>0</v>
          </cell>
          <cell r="U321">
            <v>3468</v>
          </cell>
          <cell r="V321">
            <v>90163</v>
          </cell>
          <cell r="W321">
            <v>62006</v>
          </cell>
          <cell r="X321">
            <v>18745</v>
          </cell>
          <cell r="Y321">
            <v>0</v>
          </cell>
          <cell r="Z321">
            <v>0</v>
          </cell>
          <cell r="AA321">
            <v>3472</v>
          </cell>
          <cell r="AB321">
            <v>91297</v>
          </cell>
          <cell r="AC321">
            <v>61858</v>
          </cell>
          <cell r="AD321">
            <v>16434</v>
          </cell>
          <cell r="AE321">
            <v>0</v>
          </cell>
          <cell r="AF321">
            <v>0</v>
          </cell>
          <cell r="AG321">
            <v>3489</v>
          </cell>
          <cell r="AH321">
            <v>90920</v>
          </cell>
          <cell r="AI321">
            <v>61699</v>
          </cell>
          <cell r="AJ321">
            <v>18115</v>
          </cell>
          <cell r="AK321">
            <v>0</v>
          </cell>
          <cell r="AL321">
            <v>0</v>
          </cell>
          <cell r="AM321">
            <v>2445</v>
          </cell>
          <cell r="AN321">
            <v>71236</v>
          </cell>
          <cell r="AO321">
            <v>47409</v>
          </cell>
          <cell r="AP321">
            <v>12415</v>
          </cell>
          <cell r="AQ321">
            <v>0</v>
          </cell>
          <cell r="AR321">
            <v>0</v>
          </cell>
          <cell r="AS321">
            <v>3708</v>
          </cell>
          <cell r="AT321">
            <v>94459</v>
          </cell>
          <cell r="AU321">
            <v>63773</v>
          </cell>
          <cell r="AV321">
            <v>19628</v>
          </cell>
          <cell r="AW321">
            <v>0</v>
          </cell>
          <cell r="AX321">
            <v>0</v>
          </cell>
          <cell r="AY321">
            <v>3049</v>
          </cell>
          <cell r="AZ321">
            <v>86414</v>
          </cell>
          <cell r="BA321">
            <v>58458</v>
          </cell>
          <cell r="BB321">
            <v>14398</v>
          </cell>
          <cell r="BC321">
            <v>0</v>
          </cell>
          <cell r="BD321">
            <v>0</v>
          </cell>
          <cell r="BE321">
            <v>3645</v>
          </cell>
          <cell r="BF321">
            <v>101223</v>
          </cell>
          <cell r="BG321">
            <v>67994</v>
          </cell>
          <cell r="BH321">
            <v>18971</v>
          </cell>
          <cell r="BI321">
            <v>0</v>
          </cell>
          <cell r="BJ321">
            <v>0</v>
          </cell>
          <cell r="BK321">
            <v>3315</v>
          </cell>
          <cell r="BL321">
            <v>79434</v>
          </cell>
          <cell r="BM321">
            <v>52683</v>
          </cell>
          <cell r="BN321">
            <v>13153</v>
          </cell>
          <cell r="BO321">
            <v>0</v>
          </cell>
          <cell r="BP321">
            <v>0</v>
          </cell>
          <cell r="BQ321">
            <v>3039</v>
          </cell>
          <cell r="BR321">
            <v>75873</v>
          </cell>
          <cell r="BS321">
            <v>50774</v>
          </cell>
          <cell r="BT321">
            <v>15735</v>
          </cell>
          <cell r="BU321">
            <v>0</v>
          </cell>
          <cell r="BV321">
            <v>0</v>
          </cell>
        </row>
        <row r="322"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 t="str">
            <v/>
          </cell>
          <cell r="BD322" t="str">
            <v/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</row>
        <row r="323">
          <cell r="AY323" t="str">
            <v/>
          </cell>
          <cell r="AZ323" t="str">
            <v/>
          </cell>
          <cell r="BA323" t="str">
            <v/>
          </cell>
          <cell r="BB323" t="str">
            <v/>
          </cell>
          <cell r="BC323" t="str">
            <v/>
          </cell>
          <cell r="BD323" t="str">
            <v/>
          </cell>
          <cell r="BE323">
            <v>0</v>
          </cell>
          <cell r="BF323">
            <v>0</v>
          </cell>
          <cell r="BG323" t="str">
            <v xml:space="preserve"> 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 t="str">
            <v xml:space="preserve"> 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 t="str">
            <v xml:space="preserve"> </v>
          </cell>
          <cell r="BT323">
            <v>0</v>
          </cell>
          <cell r="BU323">
            <v>0</v>
          </cell>
          <cell r="BV323">
            <v>0</v>
          </cell>
        </row>
        <row r="324">
          <cell r="AY324">
            <v>6694</v>
          </cell>
        </row>
        <row r="328">
          <cell r="G328">
            <v>0</v>
          </cell>
          <cell r="AR328" t="str">
            <v xml:space="preserve"> </v>
          </cell>
        </row>
        <row r="331">
          <cell r="BG331" t="str">
            <v xml:space="preserve"> </v>
          </cell>
          <cell r="BM331" t="str">
            <v xml:space="preserve"> </v>
          </cell>
          <cell r="BS331" t="str">
            <v xml:space="preserve"> 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B759-5C28-4D28-A17A-7B7B878F0F56}">
  <dimension ref="A1:EW200"/>
  <sheetViews>
    <sheetView tabSelected="1" topLeftCell="DQ1" zoomScale="82" zoomScaleNormal="82" workbookViewId="0">
      <selection activeCell="EH6" sqref="EH6"/>
    </sheetView>
  </sheetViews>
  <sheetFormatPr defaultRowHeight="14.4"/>
  <cols>
    <col min="2" max="2" width="44.21875" bestFit="1" customWidth="1"/>
    <col min="3" max="3" width="17.77734375" bestFit="1" customWidth="1"/>
    <col min="4" max="5" width="17.88671875" bestFit="1" customWidth="1"/>
    <col min="6" max="6" width="13.21875" bestFit="1" customWidth="1"/>
    <col min="137" max="137" width="11.33203125" bestFit="1" customWidth="1"/>
  </cols>
  <sheetData>
    <row r="1" spans="1:153" ht="15.6">
      <c r="A1" s="8" t="s">
        <v>338</v>
      </c>
      <c r="B1" s="8"/>
      <c r="C1" s="8"/>
      <c r="D1" s="17" t="s">
        <v>16</v>
      </c>
      <c r="E1" s="17"/>
      <c r="F1" s="9" t="s">
        <v>16</v>
      </c>
      <c r="G1" s="9"/>
      <c r="H1" s="9" t="s">
        <v>16</v>
      </c>
      <c r="I1" s="9"/>
      <c r="J1" s="9"/>
      <c r="K1" s="9"/>
      <c r="L1" s="9"/>
      <c r="M1" s="10"/>
      <c r="N1" s="9" t="s">
        <v>16</v>
      </c>
      <c r="O1" s="9" t="s">
        <v>16</v>
      </c>
      <c r="P1" s="9"/>
      <c r="Q1" s="9" t="s">
        <v>16</v>
      </c>
      <c r="R1" s="9"/>
      <c r="S1" s="9"/>
      <c r="T1" s="11" t="s">
        <v>16</v>
      </c>
      <c r="U1" s="10" t="str">
        <f>TEXT(U2,"mmm-yy")</f>
        <v>Dec-23</v>
      </c>
      <c r="V1" s="10" t="str">
        <f t="shared" ref="V1:AA1" si="0">TEXT(V2,"mmm-yy")</f>
        <v>Jan-24</v>
      </c>
      <c r="W1" s="10" t="str">
        <f t="shared" si="0"/>
        <v>Feb-24</v>
      </c>
      <c r="X1" s="10" t="str">
        <f t="shared" si="0"/>
        <v>Mar-24</v>
      </c>
      <c r="Y1" s="10" t="str">
        <f t="shared" si="0"/>
        <v>Apr-24</v>
      </c>
      <c r="Z1" s="10" t="str">
        <f t="shared" si="0"/>
        <v>May-24</v>
      </c>
      <c r="AA1" s="10" t="str">
        <f t="shared" si="0"/>
        <v>Jun-24</v>
      </c>
      <c r="AB1" s="11"/>
      <c r="AC1" s="11"/>
      <c r="AD1" s="11" t="s">
        <v>16</v>
      </c>
      <c r="AE1" s="11"/>
      <c r="AF1" s="11"/>
      <c r="AG1" s="10"/>
      <c r="AH1" s="11"/>
      <c r="AI1" s="11"/>
      <c r="AJ1" s="11"/>
      <c r="AK1" s="11"/>
      <c r="AL1" s="16"/>
      <c r="AM1" s="9"/>
      <c r="AN1" s="9"/>
      <c r="AO1" s="9"/>
      <c r="AP1" s="9"/>
      <c r="AQ1" s="9"/>
      <c r="AR1" s="9"/>
      <c r="AS1" s="9"/>
      <c r="AT1" s="9"/>
      <c r="AU1" s="9"/>
      <c r="AV1" s="11"/>
      <c r="AW1" s="11"/>
      <c r="AX1" s="11"/>
      <c r="AY1" s="11"/>
      <c r="AZ1" s="11"/>
      <c r="BA1" s="11"/>
      <c r="BB1" s="11">
        <v>1</v>
      </c>
      <c r="BC1" s="11">
        <v>2</v>
      </c>
      <c r="BD1" s="11">
        <v>3</v>
      </c>
      <c r="BE1" s="11">
        <v>4</v>
      </c>
      <c r="BF1" s="11"/>
      <c r="BG1" s="9"/>
      <c r="BH1" s="11">
        <v>1</v>
      </c>
      <c r="BI1" s="11">
        <v>2</v>
      </c>
      <c r="BJ1" s="11">
        <v>3</v>
      </c>
      <c r="BK1" s="11">
        <v>4</v>
      </c>
      <c r="BL1" s="9"/>
      <c r="BM1" s="11"/>
      <c r="BN1" s="9"/>
      <c r="BO1" s="10" t="str">
        <f>TEXT(BO2,"mmm-yy")</f>
        <v>Jun-24</v>
      </c>
      <c r="BP1" s="10" t="str">
        <f t="shared" ref="BP1:BU1" si="1">TEXT(BP2,"mmm-yy")</f>
        <v>Jul-24</v>
      </c>
      <c r="BQ1" s="10" t="str">
        <f t="shared" si="1"/>
        <v>Aug-24</v>
      </c>
      <c r="BR1" s="10" t="str">
        <f t="shared" si="1"/>
        <v>Sep-24</v>
      </c>
      <c r="BS1" s="10" t="str">
        <f t="shared" si="1"/>
        <v>Oct-24</v>
      </c>
      <c r="BT1" s="10" t="str">
        <f t="shared" si="1"/>
        <v>Nov-24</v>
      </c>
      <c r="BU1" s="10" t="str">
        <f t="shared" si="1"/>
        <v>Dec-24</v>
      </c>
      <c r="BV1" s="9"/>
      <c r="BW1" s="11"/>
      <c r="BX1" s="11"/>
      <c r="BY1" s="11"/>
      <c r="BZ1" s="11"/>
      <c r="CA1" s="26"/>
      <c r="CB1" s="11"/>
      <c r="CC1" s="11"/>
      <c r="CD1" s="11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>
        <v>1</v>
      </c>
      <c r="CT1" s="9">
        <v>2</v>
      </c>
      <c r="CU1" s="9">
        <v>3</v>
      </c>
      <c r="CV1" s="9">
        <v>4</v>
      </c>
      <c r="CW1" s="9"/>
      <c r="CX1" s="9"/>
      <c r="CY1" s="9"/>
      <c r="CZ1" s="9">
        <v>1</v>
      </c>
      <c r="DA1" s="9">
        <v>2</v>
      </c>
      <c r="DB1" s="9">
        <v>3</v>
      </c>
      <c r="DC1" s="9">
        <v>4</v>
      </c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27"/>
      <c r="DU1" s="10" t="str">
        <f>TEXT(DU2,"mmm-yy")</f>
        <v>Dec-25</v>
      </c>
      <c r="DV1" s="10" t="str">
        <f t="shared" ref="DV1:EA1" si="2">TEXT(DV2,"mmm-yy")</f>
        <v>Jan-26</v>
      </c>
      <c r="DW1" s="10" t="str">
        <f t="shared" si="2"/>
        <v>Feb-26</v>
      </c>
      <c r="DX1" s="10" t="str">
        <f t="shared" si="2"/>
        <v>Mar-26</v>
      </c>
      <c r="DY1" s="10" t="str">
        <f t="shared" si="2"/>
        <v>Apr-26</v>
      </c>
      <c r="DZ1" s="10" t="str">
        <f t="shared" si="2"/>
        <v>May-26</v>
      </c>
      <c r="EA1" s="10" t="str">
        <f t="shared" si="2"/>
        <v>Jun-26</v>
      </c>
      <c r="EB1" s="27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9"/>
      <c r="ER1" s="9"/>
      <c r="ES1" s="9"/>
      <c r="ET1" s="9"/>
      <c r="EU1" s="9"/>
      <c r="EV1" s="9"/>
      <c r="EW1" s="11"/>
    </row>
    <row r="2" spans="1:153" ht="15.6">
      <c r="A2" s="20"/>
      <c r="B2" s="8"/>
      <c r="C2" s="9" t="s">
        <v>16</v>
      </c>
      <c r="D2" s="17" t="s">
        <v>16</v>
      </c>
      <c r="E2" s="17" t="s">
        <v>16</v>
      </c>
      <c r="F2" s="9" t="s">
        <v>16</v>
      </c>
      <c r="G2" s="9"/>
      <c r="H2" s="9" t="s">
        <v>16</v>
      </c>
      <c r="I2" s="9"/>
      <c r="J2" s="9"/>
      <c r="K2" s="9"/>
      <c r="L2" s="9" t="s">
        <v>16</v>
      </c>
      <c r="M2" s="10"/>
      <c r="N2" s="9" t="s">
        <v>16</v>
      </c>
      <c r="O2" s="9"/>
      <c r="P2" s="9"/>
      <c r="Q2" s="9"/>
      <c r="R2" s="9"/>
      <c r="S2" s="9" t="s">
        <v>16</v>
      </c>
      <c r="T2" s="11"/>
      <c r="U2" s="18">
        <v>45261</v>
      </c>
      <c r="V2" s="18">
        <v>45292</v>
      </c>
      <c r="W2" s="18">
        <v>45323</v>
      </c>
      <c r="X2" s="18">
        <v>45352</v>
      </c>
      <c r="Y2" s="18">
        <v>45383</v>
      </c>
      <c r="Z2" s="18">
        <v>45413</v>
      </c>
      <c r="AA2" s="18">
        <v>45444</v>
      </c>
      <c r="AB2" s="11"/>
      <c r="AC2" s="11"/>
      <c r="AD2" s="11"/>
      <c r="AE2" s="11"/>
      <c r="AF2" s="11"/>
      <c r="AG2" s="10"/>
      <c r="AH2" s="11"/>
      <c r="AI2" s="11"/>
      <c r="AJ2" s="11"/>
      <c r="AK2" s="11"/>
      <c r="AL2" s="16"/>
      <c r="AM2" s="9"/>
      <c r="AN2" s="9" t="s">
        <v>16</v>
      </c>
      <c r="AO2" s="9" t="s">
        <v>419</v>
      </c>
      <c r="AP2" s="9"/>
      <c r="AQ2" s="9" t="s">
        <v>345</v>
      </c>
      <c r="AR2" s="9"/>
      <c r="AS2" s="9"/>
      <c r="AT2" s="9"/>
      <c r="AU2" s="9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9"/>
      <c r="BH2" s="11"/>
      <c r="BI2" s="9"/>
      <c r="BJ2" s="11"/>
      <c r="BK2" s="11"/>
      <c r="BL2" s="9"/>
      <c r="BM2" s="11"/>
      <c r="BN2" s="9"/>
      <c r="BO2" s="18">
        <v>45444</v>
      </c>
      <c r="BP2" s="18">
        <v>45474</v>
      </c>
      <c r="BQ2" s="18">
        <v>45505</v>
      </c>
      <c r="BR2" s="18">
        <v>45536</v>
      </c>
      <c r="BS2" s="18">
        <v>45566</v>
      </c>
      <c r="BT2" s="18">
        <v>45597</v>
      </c>
      <c r="BU2" s="18">
        <v>45627</v>
      </c>
      <c r="BV2" s="9" t="s">
        <v>365</v>
      </c>
      <c r="BW2" s="11"/>
      <c r="BX2" s="11"/>
      <c r="BY2" s="11"/>
      <c r="BZ2" s="11"/>
      <c r="CA2" s="26"/>
      <c r="CB2" s="11"/>
      <c r="CC2" s="11"/>
      <c r="CD2" s="11"/>
      <c r="CE2" s="9"/>
      <c r="CF2" s="9"/>
      <c r="CG2" s="9"/>
      <c r="CH2" s="9"/>
      <c r="CI2" s="9"/>
      <c r="CJ2" s="9" t="s">
        <v>420</v>
      </c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27"/>
      <c r="DU2" s="18">
        <v>45992</v>
      </c>
      <c r="DV2" s="18">
        <v>46023</v>
      </c>
      <c r="DW2" s="18">
        <v>46054</v>
      </c>
      <c r="DX2" s="18">
        <v>46082</v>
      </c>
      <c r="DY2" s="18">
        <v>46113</v>
      </c>
      <c r="DZ2" s="18">
        <v>46143</v>
      </c>
      <c r="EA2" s="18">
        <v>46174</v>
      </c>
      <c r="EB2" s="27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 t="s">
        <v>421</v>
      </c>
      <c r="EQ2" s="9"/>
      <c r="ER2" s="9"/>
      <c r="ES2" s="9"/>
      <c r="ET2" s="9"/>
      <c r="EU2" s="9"/>
      <c r="EV2" s="9"/>
      <c r="EW2" s="11"/>
    </row>
    <row r="3" spans="1:153" ht="15.6">
      <c r="A3" s="44" t="s">
        <v>0</v>
      </c>
      <c r="B3" s="44" t="s">
        <v>1</v>
      </c>
      <c r="C3" s="44" t="s">
        <v>2</v>
      </c>
      <c r="D3" s="53" t="s">
        <v>350</v>
      </c>
      <c r="E3" s="53" t="s">
        <v>351</v>
      </c>
      <c r="F3" s="52" t="s">
        <v>339</v>
      </c>
      <c r="G3" s="52"/>
      <c r="H3" s="52"/>
      <c r="I3" s="52"/>
      <c r="J3" s="52"/>
      <c r="K3" s="52"/>
      <c r="L3" s="52"/>
      <c r="M3" s="44" t="s">
        <v>336</v>
      </c>
      <c r="N3" s="44"/>
      <c r="O3" s="44"/>
      <c r="P3" s="44"/>
      <c r="Q3" s="44"/>
      <c r="R3" s="44"/>
      <c r="S3" s="44"/>
      <c r="T3" s="44" t="s">
        <v>10</v>
      </c>
      <c r="U3" s="45" t="s">
        <v>335</v>
      </c>
      <c r="V3" s="45"/>
      <c r="W3" s="45"/>
      <c r="X3" s="45"/>
      <c r="Y3" s="45"/>
      <c r="Z3" s="45"/>
      <c r="AA3" s="45"/>
      <c r="AB3" s="45" t="s">
        <v>334</v>
      </c>
      <c r="AC3" s="52" t="s">
        <v>337</v>
      </c>
      <c r="AD3" s="52" t="s">
        <v>12</v>
      </c>
      <c r="AE3" s="52" t="s">
        <v>13</v>
      </c>
      <c r="AF3" s="48" t="s">
        <v>11</v>
      </c>
      <c r="AG3" s="49" t="s">
        <v>14</v>
      </c>
      <c r="AH3" s="50" t="s">
        <v>15</v>
      </c>
      <c r="AI3" s="42" t="s">
        <v>353</v>
      </c>
      <c r="AJ3" s="42" t="s">
        <v>354</v>
      </c>
      <c r="AK3" s="42" t="s">
        <v>355</v>
      </c>
      <c r="AL3" s="54" t="s">
        <v>346</v>
      </c>
      <c r="AM3" s="55" t="s">
        <v>347</v>
      </c>
      <c r="AN3" s="55" t="s">
        <v>348</v>
      </c>
      <c r="AO3" s="55" t="s">
        <v>333</v>
      </c>
      <c r="AP3" s="52" t="s">
        <v>339</v>
      </c>
      <c r="AQ3" s="52"/>
      <c r="AR3" s="52"/>
      <c r="AS3" s="52"/>
      <c r="AT3" s="52"/>
      <c r="AU3" s="52"/>
      <c r="AV3" s="52"/>
      <c r="AW3" s="56"/>
      <c r="AX3" s="57"/>
      <c r="AY3" s="57"/>
      <c r="AZ3" s="57"/>
      <c r="BA3" s="58"/>
      <c r="BB3" s="59"/>
      <c r="BC3" s="60"/>
      <c r="BD3" s="60"/>
      <c r="BE3" s="60"/>
      <c r="BF3" s="61"/>
      <c r="BG3" s="44" t="s">
        <v>336</v>
      </c>
      <c r="BH3" s="44"/>
      <c r="BI3" s="44"/>
      <c r="BJ3" s="44"/>
      <c r="BK3" s="44"/>
      <c r="BL3" s="44"/>
      <c r="BM3" s="44"/>
      <c r="BN3" s="44" t="s">
        <v>10</v>
      </c>
      <c r="BO3" s="45" t="s">
        <v>335</v>
      </c>
      <c r="BP3" s="45"/>
      <c r="BQ3" s="45"/>
      <c r="BR3" s="45"/>
      <c r="BS3" s="45"/>
      <c r="BT3" s="45"/>
      <c r="BU3" s="45"/>
      <c r="BV3" s="45" t="s">
        <v>334</v>
      </c>
      <c r="BW3" s="52" t="s">
        <v>337</v>
      </c>
      <c r="BX3" s="52" t="s">
        <v>12</v>
      </c>
      <c r="BY3" s="52" t="s">
        <v>13</v>
      </c>
      <c r="BZ3" s="48" t="s">
        <v>11</v>
      </c>
      <c r="CA3" s="49" t="s">
        <v>14</v>
      </c>
      <c r="CB3" s="50" t="s">
        <v>15</v>
      </c>
      <c r="CC3" s="62" t="s">
        <v>412</v>
      </c>
      <c r="CD3" s="42" t="s">
        <v>426</v>
      </c>
      <c r="CE3" s="42" t="s">
        <v>354</v>
      </c>
      <c r="CF3" s="42" t="s">
        <v>355</v>
      </c>
      <c r="CG3" s="54" t="s">
        <v>346</v>
      </c>
      <c r="CH3" s="55" t="s">
        <v>347</v>
      </c>
      <c r="CI3" s="64" t="s">
        <v>348</v>
      </c>
      <c r="CJ3" s="55" t="s">
        <v>333</v>
      </c>
      <c r="CK3" s="52" t="s">
        <v>339</v>
      </c>
      <c r="CL3" s="52"/>
      <c r="CM3" s="52"/>
      <c r="CN3" s="52"/>
      <c r="CO3" s="52"/>
      <c r="CP3" s="52"/>
      <c r="CQ3" s="52"/>
      <c r="CR3" s="31"/>
      <c r="CS3" s="31"/>
      <c r="CT3" s="31"/>
      <c r="CU3" s="31"/>
      <c r="CV3" s="31"/>
      <c r="CW3" s="31"/>
      <c r="CX3" s="31"/>
      <c r="CY3" s="32"/>
      <c r="CZ3" s="32"/>
      <c r="DA3" s="32"/>
      <c r="DB3" s="32"/>
      <c r="DC3" s="32"/>
      <c r="DD3" s="32"/>
      <c r="DE3" s="32"/>
      <c r="DF3" s="33"/>
      <c r="DG3" s="33"/>
      <c r="DH3" s="33"/>
      <c r="DI3" s="33"/>
      <c r="DJ3" s="33"/>
      <c r="DK3" s="33"/>
      <c r="DL3" s="33"/>
      <c r="DM3" s="44" t="s">
        <v>336</v>
      </c>
      <c r="DN3" s="44"/>
      <c r="DO3" s="44"/>
      <c r="DP3" s="44"/>
      <c r="DQ3" s="44"/>
      <c r="DR3" s="44"/>
      <c r="DS3" s="44"/>
      <c r="DT3" s="43" t="s">
        <v>10</v>
      </c>
      <c r="DU3" s="45" t="s">
        <v>335</v>
      </c>
      <c r="DV3" s="45"/>
      <c r="DW3" s="45"/>
      <c r="DX3" s="45"/>
      <c r="DY3" s="45"/>
      <c r="DZ3" s="45"/>
      <c r="EA3" s="45"/>
      <c r="EB3" s="46" t="s">
        <v>334</v>
      </c>
      <c r="EC3" s="47" t="s">
        <v>337</v>
      </c>
      <c r="ED3" s="47" t="s">
        <v>12</v>
      </c>
      <c r="EE3" s="47" t="s">
        <v>13</v>
      </c>
      <c r="EF3" s="48" t="s">
        <v>11</v>
      </c>
      <c r="EG3" s="49" t="s">
        <v>14</v>
      </c>
      <c r="EH3" s="50" t="s">
        <v>15</v>
      </c>
      <c r="EI3" s="51" t="s">
        <v>412</v>
      </c>
      <c r="EJ3" s="42" t="s">
        <v>425</v>
      </c>
      <c r="EK3" s="42" t="s">
        <v>354</v>
      </c>
      <c r="EL3" s="42" t="s">
        <v>355</v>
      </c>
      <c r="EM3" s="41" t="s">
        <v>346</v>
      </c>
      <c r="EN3" s="42" t="s">
        <v>347</v>
      </c>
      <c r="EO3" s="42" t="s">
        <v>348</v>
      </c>
      <c r="EP3" s="42" t="s">
        <v>333</v>
      </c>
      <c r="EQ3" s="32"/>
      <c r="ER3" s="32"/>
      <c r="ES3" s="32"/>
      <c r="ET3" s="32"/>
      <c r="EU3" s="32"/>
      <c r="EV3" s="32"/>
      <c r="EW3" s="32"/>
    </row>
    <row r="4" spans="1:153" ht="15.6">
      <c r="A4" s="44"/>
      <c r="B4" s="44"/>
      <c r="C4" s="44"/>
      <c r="D4" s="53"/>
      <c r="E4" s="53"/>
      <c r="F4" s="38" t="s">
        <v>9</v>
      </c>
      <c r="G4" s="38" t="s">
        <v>3</v>
      </c>
      <c r="H4" s="38" t="s">
        <v>4</v>
      </c>
      <c r="I4" s="38" t="s">
        <v>5</v>
      </c>
      <c r="J4" s="38" t="s">
        <v>6</v>
      </c>
      <c r="K4" s="38" t="s">
        <v>7</v>
      </c>
      <c r="L4" s="38" t="s">
        <v>8</v>
      </c>
      <c r="M4" s="39" t="s">
        <v>9</v>
      </c>
      <c r="N4" s="39" t="s">
        <v>3</v>
      </c>
      <c r="O4" s="39" t="s">
        <v>4</v>
      </c>
      <c r="P4" s="39" t="s">
        <v>5</v>
      </c>
      <c r="Q4" s="39" t="s">
        <v>6</v>
      </c>
      <c r="R4" s="39" t="s">
        <v>7</v>
      </c>
      <c r="S4" s="39" t="s">
        <v>8</v>
      </c>
      <c r="T4" s="44"/>
      <c r="U4" s="40" t="s">
        <v>9</v>
      </c>
      <c r="V4" s="40" t="s">
        <v>3</v>
      </c>
      <c r="W4" s="40" t="s">
        <v>4</v>
      </c>
      <c r="X4" s="40" t="s">
        <v>5</v>
      </c>
      <c r="Y4" s="40" t="s">
        <v>6</v>
      </c>
      <c r="Z4" s="40" t="s">
        <v>7</v>
      </c>
      <c r="AA4" s="40" t="s">
        <v>8</v>
      </c>
      <c r="AB4" s="45"/>
      <c r="AC4" s="52"/>
      <c r="AD4" s="52"/>
      <c r="AE4" s="52"/>
      <c r="AF4" s="48"/>
      <c r="AG4" s="49"/>
      <c r="AH4" s="50"/>
      <c r="AI4" s="42"/>
      <c r="AJ4" s="42"/>
      <c r="AK4" s="42"/>
      <c r="AL4" s="54"/>
      <c r="AM4" s="55"/>
      <c r="AN4" s="55"/>
      <c r="AO4" s="55"/>
      <c r="AP4" s="38" t="s">
        <v>356</v>
      </c>
      <c r="AQ4" s="38" t="s">
        <v>357</v>
      </c>
      <c r="AR4" s="38" t="s">
        <v>358</v>
      </c>
      <c r="AS4" s="38" t="s">
        <v>359</v>
      </c>
      <c r="AT4" s="38" t="s">
        <v>360</v>
      </c>
      <c r="AU4" s="38" t="s">
        <v>361</v>
      </c>
      <c r="AV4" s="38" t="s">
        <v>362</v>
      </c>
      <c r="AW4" s="25" t="s">
        <v>357</v>
      </c>
      <c r="AX4" s="25" t="s">
        <v>358</v>
      </c>
      <c r="AY4" s="25" t="s">
        <v>359</v>
      </c>
      <c r="AZ4" s="25" t="s">
        <v>360</v>
      </c>
      <c r="BA4" s="25" t="s">
        <v>361</v>
      </c>
      <c r="BB4" s="40" t="s">
        <v>357</v>
      </c>
      <c r="BC4" s="40" t="s">
        <v>358</v>
      </c>
      <c r="BD4" s="40" t="s">
        <v>359</v>
      </c>
      <c r="BE4" s="40" t="s">
        <v>360</v>
      </c>
      <c r="BF4" s="40" t="s">
        <v>361</v>
      </c>
      <c r="BG4" s="39" t="s">
        <v>356</v>
      </c>
      <c r="BH4" s="39" t="s">
        <v>357</v>
      </c>
      <c r="BI4" s="39" t="s">
        <v>358</v>
      </c>
      <c r="BJ4" s="39" t="s">
        <v>359</v>
      </c>
      <c r="BK4" s="39" t="s">
        <v>360</v>
      </c>
      <c r="BL4" s="39" t="s">
        <v>361</v>
      </c>
      <c r="BM4" s="39" t="s">
        <v>362</v>
      </c>
      <c r="BN4" s="44"/>
      <c r="BO4" s="40" t="s">
        <v>356</v>
      </c>
      <c r="BP4" s="40" t="s">
        <v>357</v>
      </c>
      <c r="BQ4" s="40" t="s">
        <v>358</v>
      </c>
      <c r="BR4" s="40" t="s">
        <v>359</v>
      </c>
      <c r="BS4" s="40" t="s">
        <v>360</v>
      </c>
      <c r="BT4" s="40" t="s">
        <v>361</v>
      </c>
      <c r="BU4" s="40" t="s">
        <v>362</v>
      </c>
      <c r="BV4" s="45"/>
      <c r="BW4" s="52"/>
      <c r="BX4" s="52"/>
      <c r="BY4" s="52"/>
      <c r="BZ4" s="48"/>
      <c r="CA4" s="49"/>
      <c r="CB4" s="50"/>
      <c r="CC4" s="63"/>
      <c r="CD4" s="42"/>
      <c r="CE4" s="42"/>
      <c r="CF4" s="42"/>
      <c r="CG4" s="54"/>
      <c r="CH4" s="55"/>
      <c r="CI4" s="64"/>
      <c r="CJ4" s="55"/>
      <c r="CK4" s="38" t="s">
        <v>9</v>
      </c>
      <c r="CL4" s="38" t="s">
        <v>3</v>
      </c>
      <c r="CM4" s="38" t="s">
        <v>4</v>
      </c>
      <c r="CN4" s="38" t="s">
        <v>5</v>
      </c>
      <c r="CO4" s="38" t="s">
        <v>6</v>
      </c>
      <c r="CP4" s="38" t="s">
        <v>422</v>
      </c>
      <c r="CQ4" s="38" t="s">
        <v>8</v>
      </c>
      <c r="CR4" s="31" t="s">
        <v>9</v>
      </c>
      <c r="CS4" s="31" t="s">
        <v>3</v>
      </c>
      <c r="CT4" s="31" t="s">
        <v>4</v>
      </c>
      <c r="CU4" s="31" t="s">
        <v>5</v>
      </c>
      <c r="CV4" s="31" t="s">
        <v>6</v>
      </c>
      <c r="CW4" s="31" t="s">
        <v>422</v>
      </c>
      <c r="CX4" s="31" t="s">
        <v>8</v>
      </c>
      <c r="CY4" s="32" t="s">
        <v>9</v>
      </c>
      <c r="CZ4" s="32" t="s">
        <v>3</v>
      </c>
      <c r="DA4" s="32" t="s">
        <v>4</v>
      </c>
      <c r="DB4" s="32" t="s">
        <v>5</v>
      </c>
      <c r="DC4" s="32" t="s">
        <v>6</v>
      </c>
      <c r="DD4" s="32" t="s">
        <v>422</v>
      </c>
      <c r="DE4" s="32" t="s">
        <v>8</v>
      </c>
      <c r="DF4" s="31" t="s">
        <v>9</v>
      </c>
      <c r="DG4" s="31" t="s">
        <v>3</v>
      </c>
      <c r="DH4" s="31" t="s">
        <v>4</v>
      </c>
      <c r="DI4" s="31" t="s">
        <v>5</v>
      </c>
      <c r="DJ4" s="31" t="s">
        <v>6</v>
      </c>
      <c r="DK4" s="31" t="s">
        <v>422</v>
      </c>
      <c r="DL4" s="31" t="s">
        <v>8</v>
      </c>
      <c r="DM4" s="39" t="s">
        <v>9</v>
      </c>
      <c r="DN4" s="39" t="s">
        <v>3</v>
      </c>
      <c r="DO4" s="39" t="s">
        <v>4</v>
      </c>
      <c r="DP4" s="39" t="s">
        <v>5</v>
      </c>
      <c r="DQ4" s="39" t="s">
        <v>6</v>
      </c>
      <c r="DR4" s="39" t="s">
        <v>422</v>
      </c>
      <c r="DS4" s="39" t="s">
        <v>8</v>
      </c>
      <c r="DT4" s="43"/>
      <c r="DU4" s="40" t="s">
        <v>9</v>
      </c>
      <c r="DV4" s="40" t="s">
        <v>3</v>
      </c>
      <c r="DW4" s="40" t="s">
        <v>4</v>
      </c>
      <c r="DX4" s="40" t="s">
        <v>5</v>
      </c>
      <c r="DY4" s="40" t="s">
        <v>6</v>
      </c>
      <c r="DZ4" s="40" t="s">
        <v>422</v>
      </c>
      <c r="EA4" s="40" t="s">
        <v>8</v>
      </c>
      <c r="EB4" s="46"/>
      <c r="EC4" s="47"/>
      <c r="ED4" s="47"/>
      <c r="EE4" s="47"/>
      <c r="EF4" s="48"/>
      <c r="EG4" s="49"/>
      <c r="EH4" s="50"/>
      <c r="EI4" s="51"/>
      <c r="EJ4" s="42"/>
      <c r="EK4" s="42"/>
      <c r="EL4" s="42"/>
      <c r="EM4" s="41"/>
      <c r="EN4" s="42"/>
      <c r="EO4" s="42"/>
      <c r="EP4" s="42"/>
      <c r="EQ4" s="32" t="s">
        <v>9</v>
      </c>
      <c r="ER4" s="32" t="s">
        <v>3</v>
      </c>
      <c r="ES4" s="32" t="s">
        <v>4</v>
      </c>
      <c r="ET4" s="32" t="s">
        <v>5</v>
      </c>
      <c r="EU4" s="32" t="s">
        <v>6</v>
      </c>
      <c r="EV4" s="32" t="s">
        <v>422</v>
      </c>
      <c r="EW4" s="32" t="s">
        <v>8</v>
      </c>
    </row>
    <row r="5" spans="1:153" ht="15.6">
      <c r="A5" s="36" t="s">
        <v>179</v>
      </c>
      <c r="B5" s="1" t="s">
        <v>324</v>
      </c>
      <c r="C5" s="37" t="s">
        <v>188</v>
      </c>
      <c r="D5" s="15" t="str">
        <f>IFERROR(VLOOKUP(A5,[1]AAV!$A:$C,3,0),"")</f>
        <v>31 juli 2023</v>
      </c>
      <c r="E5" s="15" t="str">
        <f t="shared" ref="E5:E68" si="3">TEXT(D5,"mmm-yy")</f>
        <v>31 juli 2023</v>
      </c>
      <c r="F5" s="37" t="s">
        <v>349</v>
      </c>
      <c r="G5" s="37" t="s">
        <v>349</v>
      </c>
      <c r="H5" s="37" t="s">
        <v>349</v>
      </c>
      <c r="I5" s="37" t="s">
        <v>352</v>
      </c>
      <c r="J5" s="37" t="s">
        <v>352</v>
      </c>
      <c r="K5" s="37" t="s">
        <v>352</v>
      </c>
      <c r="L5" s="37" t="s">
        <v>352</v>
      </c>
      <c r="M5" s="36">
        <v>17</v>
      </c>
      <c r="N5" s="37">
        <v>30</v>
      </c>
      <c r="O5" s="37">
        <v>18</v>
      </c>
      <c r="P5" s="37">
        <v>48</v>
      </c>
      <c r="Q5" s="37">
        <v>42</v>
      </c>
      <c r="R5" s="37">
        <v>26</v>
      </c>
      <c r="S5" s="37">
        <v>24</v>
      </c>
      <c r="T5" s="36">
        <v>205</v>
      </c>
      <c r="U5" s="37">
        <v>17</v>
      </c>
      <c r="V5" s="37">
        <v>30</v>
      </c>
      <c r="W5" s="37">
        <v>18</v>
      </c>
      <c r="X5" s="14">
        <v>0</v>
      </c>
      <c r="Y5" s="14">
        <v>0</v>
      </c>
      <c r="Z5" s="14">
        <v>0</v>
      </c>
      <c r="AA5" s="14">
        <v>0</v>
      </c>
      <c r="AB5" s="36">
        <v>65</v>
      </c>
      <c r="AC5" s="36">
        <v>0</v>
      </c>
      <c r="AD5" s="36" t="s">
        <v>413</v>
      </c>
      <c r="AE5" s="36" t="s">
        <v>413</v>
      </c>
      <c r="AF5" s="37">
        <v>65</v>
      </c>
      <c r="AG5" s="13">
        <v>2</v>
      </c>
      <c r="AH5" s="37" t="s">
        <v>418</v>
      </c>
      <c r="AI5" s="37">
        <v>0</v>
      </c>
      <c r="AJ5" s="37" t="s">
        <v>423</v>
      </c>
      <c r="AK5" s="37">
        <v>0</v>
      </c>
      <c r="AL5" s="15">
        <v>45261</v>
      </c>
      <c r="AM5" s="15">
        <v>45701</v>
      </c>
      <c r="AN5" s="37">
        <v>1</v>
      </c>
      <c r="AO5" s="37">
        <v>65</v>
      </c>
      <c r="AP5" s="37" t="str">
        <f>IFERROR(VLOOKUP($A5,[2]Sheet1!$A:$D,4,0),"-")</f>
        <v>EKSKLUSIF</v>
      </c>
      <c r="AQ5" s="37" t="str">
        <f>IFERROR(VLOOKUP($A5,#REF!,3,0),"-")</f>
        <v>-</v>
      </c>
      <c r="AR5" s="37" t="str">
        <f>IFERROR(VLOOKUP(A5,[3]AAV!$A:$C,3,0),"-")</f>
        <v>EKSKLUSIF</v>
      </c>
      <c r="AS5" s="37" t="str">
        <f>IFERROR(VLOOKUP(A5,[4]AAV!$A:$C,3,0),"-")</f>
        <v>EKSKLUSIF</v>
      </c>
      <c r="AT5" s="37" t="str">
        <f>IFERROR(VLOOKUP(A5,[5]AAV!$A:$C,3,0),"-")</f>
        <v>EKSKLUSIF</v>
      </c>
      <c r="AU5" s="37" t="str">
        <f>IFERROR(VLOOKUP(A5,[6]AAV!$A:$C,3,0),"-")</f>
        <v>EKSKLUSIF</v>
      </c>
      <c r="AV5" s="37" t="str">
        <f>IFERROR(VLOOKUP(A5,#REF!,13,0),"")</f>
        <v/>
      </c>
      <c r="AW5" s="37">
        <f>IFERROR(VLOOKUP(A5,[7]DATABASE!$A:$BA,49,0),"")</f>
        <v>51</v>
      </c>
      <c r="AX5" s="37">
        <f>IFERROR(VLOOKUP(A5,[7]DATABASE!$A:$BA,50,0),"")</f>
        <v>49</v>
      </c>
      <c r="AY5" s="37">
        <f>IFERROR(VLOOKUP(A5,[7]DATABASE!$A:$BA,51,0),"")</f>
        <v>45</v>
      </c>
      <c r="AZ5" s="37">
        <f>IFERROR(VLOOKUP(A5,[7]DATABASE!$A:$BA,52,0),"")</f>
        <v>55</v>
      </c>
      <c r="BA5" s="37">
        <f>IFERROR(VLOOKUP(A5,[7]DATABASE!$A:$BA,53,0),"")</f>
        <v>44</v>
      </c>
      <c r="BB5" s="37">
        <f>IFERROR(VLOOKUP(A5,[7]DATABASE!$A:$BF,54,0),"")</f>
        <v>51</v>
      </c>
      <c r="BC5" s="37">
        <f>IFERROR(VLOOKUP(A5,[7]DATABASE!$A:$BF,55,0),"")</f>
        <v>49</v>
      </c>
      <c r="BD5" s="37">
        <f>IFERROR(VLOOKUP(A5,[7]DATABASE!$A:$BF,56,0),"")</f>
        <v>45</v>
      </c>
      <c r="BE5" s="37">
        <f>IFERROR(VLOOKUP(A5,[7]DATABASE!$A:$BF,57,0),"")</f>
        <v>55</v>
      </c>
      <c r="BF5" s="37">
        <f>IFERROR(VLOOKUP(A5,[7]DATABASE!$A:$BF,58,0),"")</f>
        <v>44</v>
      </c>
      <c r="BG5" s="36">
        <f>IFERROR(VLOOKUP($A5,[8]Summary!$A$3:$GA$66,183,0),"")</f>
        <v>24</v>
      </c>
      <c r="BH5" s="37">
        <f>IFERROR(VLOOKUP(A5,[7]DATABASE!$A:$BM,60,0),"")</f>
        <v>51</v>
      </c>
      <c r="BI5" s="37">
        <f>IFERROR(VLOOKUP(A5,[7]DATABASE!$A:$BM,61,0),"")</f>
        <v>49</v>
      </c>
      <c r="BJ5" s="37">
        <f>IFERROR(VLOOKUP(A5,[7]DATABASE!$A:$BM,62,0),"")</f>
        <v>45</v>
      </c>
      <c r="BK5" s="37">
        <f>IFERROR(VLOOKUP(A5,[7]DATABASE!$A:$BM,63,0),"")</f>
        <v>55</v>
      </c>
      <c r="BL5" s="37">
        <f>IFERROR(VLOOKUP(A5,[7]DATABASE!$A:$BM,64,0),"")</f>
        <v>44</v>
      </c>
      <c r="BM5" s="37">
        <f>IFERROR(VLOOKUP($A5,[9]AAV!$A:$AM,39,0),IFERROR(VLOOKUP($A5,[9]GC!$A:$Y,25,0),IFERROR(VLOOKUP($A5,[9]RVO!$A:$BS,71,0),IFERROR(VLOOKUP($A5,[9]SBPV!$A:$AK,37,0),IFERROR(VLOOKUP($A5,'[9]CC SK'!$A:$AA,27,0),IFERROR(VLOOKUP($A5,[9]DELTA!$A:$AA,27,0),IFERROR(VLOOKUP($A5,'[9]TEMA C1'!$A:$W,23,0),IFERROR(VLOOKUP($A5,'[9]TEMA C2'!$A:$Y,25,0),IFERROR(VLOOKUP($A5,'[9]TEMA C3'!$A:$Y,25,0),IFERROR(VLOOKUP($A5,'[9]TEMA HAJI'!$A:$Y,25,0),IFERROR(VLOOKUP($A5,'[9]TEMA PD'!$A:$Y,25,0),"")))))))))))</f>
        <v>22</v>
      </c>
      <c r="BN5" s="37">
        <f t="shared" ref="BN5:BN37" si="4">SUM(BG5:BM5)</f>
        <v>290</v>
      </c>
      <c r="BO5" s="14">
        <f t="shared" ref="BO5:BU37" si="5">IF(AP5="EKSKLUSIF",0,BG5)</f>
        <v>0</v>
      </c>
      <c r="BP5" s="14">
        <f t="shared" si="5"/>
        <v>51</v>
      </c>
      <c r="BQ5" s="14">
        <f t="shared" si="5"/>
        <v>0</v>
      </c>
      <c r="BR5" s="14">
        <f t="shared" si="5"/>
        <v>0</v>
      </c>
      <c r="BS5" s="14">
        <f t="shared" si="5"/>
        <v>0</v>
      </c>
      <c r="BT5" s="21">
        <f t="shared" si="5"/>
        <v>0</v>
      </c>
      <c r="BU5" s="21">
        <f t="shared" si="5"/>
        <v>22</v>
      </c>
      <c r="BV5" s="37">
        <f t="shared" ref="BV5:BV37" si="6">SUM(BO5:BU5)</f>
        <v>73</v>
      </c>
      <c r="BW5" s="36">
        <f t="shared" ref="BW5:BW37" si="7">IF($E5=BO$1,COUNTIF(BG5:BM5,0)+COUNTIF(BG5:BM5,""),IF($E5=BP$1,COUNTIF(BH5:BM5,0)+COUNTIF(BH5:BM5,""),IF($E5=BQ$1,COUNTIF(BI5:BM5,0)+COUNTIF(BI5:BM5,""),IF($E5=BR$1,COUNTIF(BJ5:BM5,0)+COUNTIF(BJ5:BM5,""),IF($E5=BS$1,COUNTIF(BK5:BM5,0)+COUNTIF(BK5:BM5,""),IF($E5=BT$1,COUNTIF(BL5:BM5,0)+COUNTIF(BL5:BM5,""),IF($E5=BU$1,COUNTIF(BM5:BM5,0)+COUNTIF(BM5:BM5,""),COUNTIF(BG5:BM5,0)+COUNTIF(BG5:BM5,""))))))))</f>
        <v>0</v>
      </c>
      <c r="BX5" s="36" t="str">
        <f t="shared" ref="BX5:BX37" si="8">IF(BW5&gt;=3,"DOWNGRADE","TIDAK")</f>
        <v>TIDAK</v>
      </c>
      <c r="BY5" s="36" t="str">
        <f>IF($E5=BO$1,IF(OR(COUNT(BG5:BI5)=0,COUNT(BH5:BJ5)=0,COUNT(BI5:BK5)=0,COUNT(BJ5:BL5)=0,COUNT(BK5:BM5)=0),"RESET","TIDAK"),IF($E5=BP$1,IF(OR(COUNT(BH5:BJ5)=0,COUNT(BI5:BK5)=0,COUNT(BJ5:BL5)=0,COUNT(BK5:BM5)=0),"RESET","TIDAK"),IF($E5=BQ$1,IF(OR(COUNT(BI5:BK5)=0,COUNT(BJ5:BL5)=0,COUNT(BK5:BM5)=0),"RESET","TIDAK"),IF($E5=BR$1,IF(OR(COUNT(BJ5:BL5)=0,COUNT(BK5:BM5)=0),"RESET","TIDAK"),IF($E5=BS$1,IF(COUNT(BK5:BM5)=0,"RESET","TIDAK"),IF(OR($E5=BT$1,$E5=BU$1),"TIDAK",IF(OR(COUNT(BG5:BI5)=0,COUNT(BH5:BJ5)=0,COUNT(BI5:BK5)=0,COUNT(BJ5:BL5)=0,COUNT(BK5:BM5)=0),"RESET","TIDAK")))))))</f>
        <v>TIDAK</v>
      </c>
      <c r="BZ5" s="37">
        <f t="shared" ref="BZ5:BZ20" si="9">IF(BY5="RESET", 0, IF(AND(BY5&lt;&gt;"RESET", BX5="DOWNGRADE"), (BV5+AO5)*0.5, BV5+AO5))</f>
        <v>138</v>
      </c>
      <c r="CA5" s="12">
        <f>IFERROR(VLOOKUP(A5,[10]AAV!$A:$T,20,0),"")</f>
        <v>3</v>
      </c>
      <c r="CB5" s="37" t="str">
        <f t="shared" ref="CB5:CB37" si="10">IF(AND(BZ5&gt;=1300,CA5&gt;=3),"DIAMOND",IF(AND(BZ5&gt;=860,CA5&gt;=2),"RUBY",IF(AND(BZ5&gt;=430),"EMERALD","SAPHIRE")))</f>
        <v>SAPHIRE</v>
      </c>
      <c r="CC5" s="37" t="str">
        <f>IFERROR(VLOOKUP(A5,[11]SUMMARY!$B:$E,4,0),"")</f>
        <v/>
      </c>
      <c r="CD5" s="37">
        <f>IFERROR(VLOOKUP(A5,'[12]RECAP REDEEM P2 - v2'!$A:$I,5,0),0)</f>
        <v>0</v>
      </c>
      <c r="CE5" s="37" t="str">
        <f t="shared" ref="CE5:CE37" si="11">IF(AND(BZ5&gt;64,CD5&lt;=BZ5),"Y","FALSE")</f>
        <v>Y</v>
      </c>
      <c r="CF5" s="37"/>
      <c r="CG5" s="15">
        <v>45093</v>
      </c>
      <c r="CH5" s="15">
        <f t="shared" ref="CH5:CH37" ca="1" si="12">TODAY()</f>
        <v>46174</v>
      </c>
      <c r="CI5" s="37">
        <f t="shared" ref="CI5:CI37" ca="1" si="13">DATEDIF(CG5,CH5,"Y")</f>
        <v>2</v>
      </c>
      <c r="CJ5" s="37">
        <v>138</v>
      </c>
      <c r="CK5" s="37" t="str">
        <f>IFERROR(VLOOKUP($A5,[13]ME!$A:$K,11,0),"-")</f>
        <v>EKSKLUSIF</v>
      </c>
      <c r="CL5" s="37" t="str">
        <f>IFERROR(VLOOKUP($A5,[14]EKS!$A:$K,11,0),"-")</f>
        <v>EKSKLUSIF</v>
      </c>
      <c r="CM5" s="37" t="str">
        <f>IFERROR(VLOOKUP($A5,[15]EKS!$A:$K,11,0),"-")</f>
        <v>EKSKLUSIF</v>
      </c>
      <c r="CN5" s="37" t="str">
        <f>IFERROR(VLOOKUP($A5,[16]EKS!$A:$K,11,0),"-")</f>
        <v>EKSKLUSIF</v>
      </c>
      <c r="CO5" s="37" t="str">
        <f>IFERROR(VLOOKUP($A5,[17]EKS!$A:$K,11,0),"-")</f>
        <v>EKSKLUSIF</v>
      </c>
      <c r="CP5" s="37" t="str">
        <f>IFERROR(VLOOKUP($A5,[18]EKS!$A:$K,11,0),"-")</f>
        <v>EKSKLUSIF</v>
      </c>
      <c r="CQ5" s="37" t="str">
        <f>IFERROR(VLOOKUP(A5,[19]Sheet1!$A:$D,4,0),"-")</f>
        <v>EKSKLUSIF</v>
      </c>
      <c r="CR5" s="37">
        <f>IFERROR(VLOOKUP($A5,[20]AAV!$A:$AR,44,0),IFERROR(VLOOKUP($A5,[20]GC!$A:$AC,29,0),IFERROR(VLOOKUP($A5,[20]RVO!$A:$CA,79,0),IFERROR(VLOOKUP($A5,[20]SBPV!$A:$AN,40,0),IFERROR(VLOOKUP($A5,'[20]CC SK'!$A:$AC,29,0),IFERROR(VLOOKUP($A5,'[20]AAV AUTO 2000'!$A:$AA,27,0),IFERROR(VLOOKUP($A5,[20]DELTA!$A:$AC,29,0),IFERROR(VLOOKUP($A5,'[20]TEMA C1'!$A:$Y,25,0),IFERROR(VLOOKUP($A5,'[20]TEMA C2'!$A:$AA,27,0),IFERROR(VLOOKUP($A5,'[20]TEMA C3'!$A:$AA,27,0),IFERROR(VLOOKUP($A5,'[20]TEMA HAJI'!$A:$AA,27,0),IFERROR(VLOOKUP($A5,'[20]TEMA PD'!$A:$AA,27,0),IFERROR(VLOOKUP($A5,[20]DESIRE!$A:$AP,42,0),0)))))))))))))</f>
        <v>24</v>
      </c>
      <c r="CS5" s="37">
        <f>IFERROR(VLOOKUP($A5,#REF!,42+CR$1,0),IFERROR(VLOOKUP($A5,#REF!,42+CR$1,0),IFERROR(VLOOKUP($A5,#REF!,29+CR$1,0),IFERROR(VLOOKUP($A5,#REF!,16+CR$1,0),IFERROR(VLOOKUP($A5,#REF!,42+CR$1,0),IFERROR(VLOOKUP($A5,#REF!,33+CR$1,0),IFERROR(VLOOKUP($A5,#REF!,29+CR$1,0),IFERROR(VLOOKUP($A5,#REF!,42+CR$1,0),IFERROR(VLOOKUP($A5,#REF!,42+CR$1,0),IFERROR(VLOOKUP($A5,#REF!,42+CR$1,0),IFERROR(VLOOKUP($A5,#REF!,26+CR$1,0),IFERROR(VLOOKUP($A5,#REF!,5+CR$1,0),0))))))))))))</f>
        <v>0</v>
      </c>
      <c r="CT5" s="37">
        <f>IFERROR(VLOOKUP($A5,#REF!,42+CS$1,0),IFERROR(VLOOKUP($A5,#REF!,42+CS$1,0),IFERROR(VLOOKUP($A5,#REF!,29+CS$1,0),IFERROR(VLOOKUP($A5,#REF!,16+CS$1,0),IFERROR(VLOOKUP($A5,#REF!,42+CS$1,0),IFERROR(VLOOKUP($A5,#REF!,33+CS$1,0),IFERROR(VLOOKUP($A5,#REF!,29+CS$1,0),IFERROR(VLOOKUP($A5,#REF!,42+CS$1,0),IFERROR(VLOOKUP($A5,#REF!,42+CS$1,0),IFERROR(VLOOKUP($A5,#REF!,42+CS$1,0),IFERROR(VLOOKUP($A5,#REF!,26+CS$1,0),IFERROR(VLOOKUP($A5,#REF!,5+CS$1,0),0))))))))))))</f>
        <v>0</v>
      </c>
      <c r="CU5" s="37">
        <f>IFERROR(VLOOKUP($A5,#REF!,42+CT$1,0),IFERROR(VLOOKUP($A5,#REF!,42+CT$1,0),IFERROR(VLOOKUP($A5,#REF!,29+CT$1,0),IFERROR(VLOOKUP($A5,#REF!,16+CT$1,0),IFERROR(VLOOKUP($A5,#REF!,42+CT$1,0),IFERROR(VLOOKUP($A5,#REF!,33+CT$1,0),IFERROR(VLOOKUP($A5,#REF!,29+CT$1,0),IFERROR(VLOOKUP($A5,#REF!,42+CT$1,0),IFERROR(VLOOKUP($A5,#REF!,42+CT$1,0),IFERROR(VLOOKUP($A5,#REF!,42+CT$1,0),IFERROR(VLOOKUP($A5,#REF!,26+CT$1,0),IFERROR(VLOOKUP($A5,#REF!,5+CT$1,0),0))))))))))))</f>
        <v>0</v>
      </c>
      <c r="CV5" s="37">
        <f>IFERROR(VLOOKUP($A5,#REF!,42+CU$1,0),IFERROR(VLOOKUP($A5,#REF!,42+CU$1,0),IFERROR(VLOOKUP($A5,#REF!,29+CU$1,0),IFERROR(VLOOKUP($A5,#REF!,16+CU$1,0),IFERROR(VLOOKUP($A5,#REF!,42+CU$1,0),IFERROR(VLOOKUP($A5,#REF!,33+CU$1,0),IFERROR(VLOOKUP($A5,#REF!,29+CU$1,0),IFERROR(VLOOKUP($A5,#REF!,42+CU$1,0),IFERROR(VLOOKUP($A5,#REF!,42+CU$1,0),IFERROR(VLOOKUP($A5,#REF!,42+CU$1,0),IFERROR(VLOOKUP($A5,#REF!,26+CU$1,0),IFERROR(VLOOKUP($A5,#REF!,5+CU$1,0),0))))))))))))</f>
        <v>0</v>
      </c>
      <c r="CW5" s="37">
        <f>IFERROR(VLOOKUP($A5,#REF!,42+CV$1,0),IFERROR(VLOOKUP($A5,#REF!,42+CV$1,0),IFERROR(VLOOKUP($A5,#REF!,29+CV$1,0),IFERROR(VLOOKUP($A5,#REF!,16+CV$1,0),IFERROR(VLOOKUP($A5,#REF!,42+CV$1,0),IFERROR(VLOOKUP($A5,#REF!,33+CV$1,0),IFERROR(VLOOKUP($A5,#REF!,29+CV$1,0),IFERROR(VLOOKUP($A5,#REF!,42+CV$1,0),IFERROR(VLOOKUP($A5,#REF!,42+CV$1,0),IFERROR(VLOOKUP($A5,#REF!,42+CV$1,0),IFERROR(VLOOKUP($A5,#REF!,26+CV$1,0),IFERROR(VLOOKUP($A5,#REF!,5+CV$1,0),0))))))))))))</f>
        <v>0</v>
      </c>
      <c r="CX5" s="37">
        <f>IFERROR(VLOOKUP($A5,#REF!,36,0),IFERROR(VLOOKUP($A5,#REF!,23,0),IFERROR(VLOOKUP($A5,#REF!,65,0),IFERROR(VLOOKUP($A5,#REF!,34,0),IFERROR(VLOOKUP($A5,#REF!,25,0),IFERROR(VLOOKUP($A5,#REF!,25,0),IFERROR(VLOOKUP($A5,#REF!,21,0),IFERROR(VLOOKUP($A5,#REF!,23,0),IFERROR(VLOOKUP($A5,#REF!,23,0),IFERROR(VLOOKUP($A5,#REF!,23,0),IFERROR(VLOOKUP($A5,#REF!,23,0),IFERROR(VLOOKUP($A5,#REF!,23,0),IFERROR(VLOOKUP($A5,#REF!,21,0),IFERROR(VLOOKUP($A5,#REF!,23,0),0))))))))))))))</f>
        <v>0</v>
      </c>
      <c r="CY5" s="37">
        <f>IFERROR(VLOOKUP($A5,[20]DESIRE!$A:$AP,42,0),IFERROR(VLOOKUP($A5,'[20]TEMA PD'!$A:$AA,27,0),IFERROR(VLOOKUP($A5,'[20]TEMA HAJI'!$A:$AA,27,0),IFERROR(VLOOKUP($A5,'[20]TEMA C3'!$A:$AA,27,0),IFERROR(VLOOKUP($A5,'[20]TEMA C2'!$A:$AA,27,0),IFERROR(VLOOKUP($A5,'[20]TEMA C1'!$A:$Y,25,0),IFERROR(VLOOKUP($A5,[20]DELTA!$A:$AC,29,0),IFERROR(VLOOKUP($A5,'[20]AAV AUTO 2000'!$A:$AA,27,0),IFERROR(VLOOKUP($A5,'[20]CC SK'!$A:$AC,29,0),IFERROR(VLOOKUP($A5,[20]SBPV!$A:$AN,40,0),IFERROR(VLOOKUP($A5,[20]RVO!$A:$CA,79,0),IFERROR(VLOOKUP($A5,[20]GC!$A:$AC,29,0),IFERROR(VLOOKUP($A5,[20]AAV!$A:$AR,44,0),0)))))))))))))</f>
        <v>24</v>
      </c>
      <c r="CZ5" s="37">
        <f>IFERROR(VLOOKUP($A5,#REF!,5+CY$1,0),IFERROR(VLOOKUP($A5,#REF!,26+CY$1,0),IFERROR(VLOOKUP($A5,#REF!,42+CY$1,0),IFERROR(VLOOKUP($A5,#REF!,42+CY$1,0),IFERROR(VLOOKUP($A5,#REF!,42+CY$1,0),IFERROR(VLOOKUP($A5,#REF!,29+CY$1,0),IFERROR(VLOOKUP($A5,#REF!,33+CY$1,0),IFERROR(VLOOKUP($A5,#REF!,42+CY$1,0),IFERROR(VLOOKUP($A5,#REF!,16+CY$1,0),IFERROR(VLOOKUP($A5,#REF!,29+CY$1,0),IFERROR(VLOOKUP($A5,#REF!,42+CY$1,0),IFERROR(VLOOKUP($A5,#REF!,42+CY$1,0),0))))))))))))</f>
        <v>0</v>
      </c>
      <c r="DA5" s="37">
        <f>IFERROR(VLOOKUP($A5,#REF!,5+CZ$1,0),IFERROR(VLOOKUP($A5,#REF!,26+CZ$1,0),IFERROR(VLOOKUP($A5,#REF!,42+CZ$1,0),IFERROR(VLOOKUP($A5,#REF!,42+CZ$1,0),IFERROR(VLOOKUP($A5,#REF!,42+CZ$1,0),IFERROR(VLOOKUP($A5,#REF!,29+CZ$1,0),IFERROR(VLOOKUP($A5,#REF!,33+CZ$1,0),IFERROR(VLOOKUP($A5,#REF!,42+CZ$1,0),IFERROR(VLOOKUP($A5,#REF!,16+CZ$1,0),IFERROR(VLOOKUP($A5,#REF!,29+CZ$1,0),IFERROR(VLOOKUP($A5,#REF!,42+CZ$1,0),IFERROR(VLOOKUP($A5,#REF!,42+CZ$1,0),0))))))))))))</f>
        <v>0</v>
      </c>
      <c r="DB5" s="37">
        <f>IFERROR(VLOOKUP($A5,#REF!,5+DA$1,0),IFERROR(VLOOKUP($A5,#REF!,26+DA$1,0),IFERROR(VLOOKUP($A5,#REF!,42+DA$1,0),IFERROR(VLOOKUP($A5,#REF!,42+DA$1,0),IFERROR(VLOOKUP($A5,#REF!,42+DA$1,0),IFERROR(VLOOKUP($A5,#REF!,29+DA$1,0),IFERROR(VLOOKUP($A5,#REF!,33+DA$1,0),IFERROR(VLOOKUP($A5,#REF!,42+DA$1,0),IFERROR(VLOOKUP($A5,#REF!,16+DA$1,0),IFERROR(VLOOKUP($A5,#REF!,29+DA$1,0),IFERROR(VLOOKUP($A5,#REF!,42+DA$1,0),IFERROR(VLOOKUP($A5,#REF!,42+DA$1,0),0))))))))))))</f>
        <v>0</v>
      </c>
      <c r="DC5" s="37">
        <f>IFERROR(VLOOKUP($A5,#REF!,5+DB$1,0),IFERROR(VLOOKUP($A5,#REF!,26+DB$1,0),IFERROR(VLOOKUP($A5,#REF!,42+DB$1,0),IFERROR(VLOOKUP($A5,#REF!,42+DB$1,0),IFERROR(VLOOKUP($A5,#REF!,42+DB$1,0),IFERROR(VLOOKUP($A5,#REF!,29+DB$1,0),IFERROR(VLOOKUP($A5,#REF!,33+DB$1,0),IFERROR(VLOOKUP($A5,#REF!,42+DB$1,0),IFERROR(VLOOKUP($A5,#REF!,16+DB$1,0),IFERROR(VLOOKUP($A5,#REF!,29+DB$1,0),IFERROR(VLOOKUP($A5,#REF!,42+DB$1,0),IFERROR(VLOOKUP($A5,#REF!,42+DB$1,0),0))))))))))))</f>
        <v>0</v>
      </c>
      <c r="DD5" s="37">
        <f>IFERROR(VLOOKUP($A5,#REF!,5+DC$1,0),IFERROR(VLOOKUP($A5,#REF!,26+DC$1,0),IFERROR(VLOOKUP($A5,#REF!,42+DC$1,0),IFERROR(VLOOKUP($A5,#REF!,42+DC$1,0),IFERROR(VLOOKUP($A5,#REF!,42+DC$1,0),IFERROR(VLOOKUP($A5,#REF!,29+DC$1,0),IFERROR(VLOOKUP($A5,#REF!,33+DC$1,0),IFERROR(VLOOKUP($A5,#REF!,42+DC$1,0),IFERROR(VLOOKUP($A5,#REF!,16+DC$1,0),IFERROR(VLOOKUP($A5,#REF!,29+DC$1,0),IFERROR(VLOOKUP($A5,#REF!,42+DC$1,0),IFERROR(VLOOKUP($A5,#REF!,42+DC$1,0),0))))))))))))</f>
        <v>0</v>
      </c>
      <c r="DE5" s="37">
        <f>IFERROR(VLOOKUP($A5,#REF!,23,0),IFERROR(VLOOKUP($A5,#REF!,21,0),IFERROR(VLOOKUP($A5,#REF!,23,0),IFERROR(VLOOKUP($A5,#REF!,23,0),IFERROR(VLOOKUP($A5,#REF!,23,0),IFERROR(VLOOKUP($A5,#REF!,23,0),IFERROR(VLOOKUP($A5,#REF!,23,0),IFERROR(VLOOKUP($A5,#REF!,21,0),IFERROR(VLOOKUP($A5,#REF!,25,0),IFERROR(VLOOKUP($A5,#REF!,25,0),IFERROR(VLOOKUP($A5,#REF!,34,0),IFERROR(VLOOKUP($A5,#REF!,65,0),IFERROR(VLOOKUP($A5,#REF!,23,0),IFERROR(VLOOKUP($A5,#REF!,36,0),0))))))))))))))</f>
        <v>0</v>
      </c>
      <c r="DF5" s="37" t="b">
        <f t="shared" ref="DF5:DL41" si="14">CR5=CY5</f>
        <v>1</v>
      </c>
      <c r="DG5" s="37" t="b">
        <f t="shared" si="14"/>
        <v>1</v>
      </c>
      <c r="DH5" s="37" t="b">
        <f t="shared" si="14"/>
        <v>1</v>
      </c>
      <c r="DI5" s="37" t="b">
        <f t="shared" si="14"/>
        <v>1</v>
      </c>
      <c r="DJ5" s="37" t="b">
        <f t="shared" si="14"/>
        <v>1</v>
      </c>
      <c r="DK5" s="37" t="b">
        <f t="shared" si="14"/>
        <v>1</v>
      </c>
      <c r="DL5" s="37" t="b">
        <f t="shared" si="14"/>
        <v>1</v>
      </c>
      <c r="DM5" s="37">
        <f t="shared" ref="DM5:DS41" si="15">CR5</f>
        <v>24</v>
      </c>
      <c r="DN5" s="37">
        <f t="shared" si="15"/>
        <v>0</v>
      </c>
      <c r="DO5" s="37">
        <f t="shared" si="15"/>
        <v>0</v>
      </c>
      <c r="DP5" s="37">
        <f t="shared" si="15"/>
        <v>0</v>
      </c>
      <c r="DQ5" s="37">
        <f t="shared" si="15"/>
        <v>0</v>
      </c>
      <c r="DR5" s="37">
        <f t="shared" si="15"/>
        <v>0</v>
      </c>
      <c r="DS5" s="37">
        <f t="shared" si="15"/>
        <v>0</v>
      </c>
      <c r="DT5" s="29">
        <f t="shared" ref="DT5:DT68" si="16">SUM(DM5:DS5)</f>
        <v>24</v>
      </c>
      <c r="DU5" s="14">
        <f t="shared" ref="DU5:EA41" si="17">IF(CK5="EKSKLUSIF",0,DM5)</f>
        <v>0</v>
      </c>
      <c r="DV5" s="14">
        <f t="shared" si="17"/>
        <v>0</v>
      </c>
      <c r="DW5" s="37">
        <f t="shared" si="17"/>
        <v>0</v>
      </c>
      <c r="DX5" s="37">
        <f t="shared" si="17"/>
        <v>0</v>
      </c>
      <c r="DY5" s="37">
        <f t="shared" si="17"/>
        <v>0</v>
      </c>
      <c r="DZ5" s="37">
        <f t="shared" si="17"/>
        <v>0</v>
      </c>
      <c r="EA5" s="37">
        <f t="shared" si="17"/>
        <v>0</v>
      </c>
      <c r="EB5" s="29">
        <f t="shared" ref="EB5:EB68" si="18">SUM(DU5:EA5)</f>
        <v>0</v>
      </c>
      <c r="EC5" s="36">
        <f t="shared" ref="EC5:EC68" si="19">IF($E5=DU$1,COUNTIF(DM5:DS5,0)+COUNTIF(DM5:DS5,""),IF($E5=DV$1,COUNTIF(DN5:DS5,0)+COUNTIF(DN5:DS5,""),IF($E5=DW$1,COUNTIF(DO5:DS5,0)+COUNTIF(DO5:DS5,""),IF($E5=DX$1,COUNTIF(DP5:DS5,0)+COUNTIF(DP5:DS5,""),IF($E5=DY$1,COUNTIF(DQ5:DS5,0)+COUNTIF(DQ5:DS5,""),IF($E5=DZ$1,COUNTIF(DR5:DS5,0)+COUNTIF(DR5:DS5,""),IF($E5=EA$1,COUNTIF(DS5:DS5,0)+COUNTIF(DS5:DS5,""),COUNTIF(DM5:DS5,0)+COUNTIF(DM5:DS5,""))))))))</f>
        <v>6</v>
      </c>
      <c r="ED5" s="36" t="str">
        <f t="shared" ref="ED5:ED68" si="20">IF(EC5&gt;=3,"DOWNGRADE","TIDAK")</f>
        <v>DOWNGRADE</v>
      </c>
      <c r="EE5" s="36" t="str">
        <f t="shared" ref="EE5:EE68" si="21">IF($E5=DU$1,IF(OR(SUM(DM5:DO5)=0,SUM(DN5:DP5)=0,SUM(DO5:DQ5)=0,SUM(DP5:DR5)=0,SUM(DQ5:DS5)=0),"RESET","TIDAK"),IF($E5=DV$1,IF(OR(SUM(DN5:DP5)=0,SUM(DO5:DQ5)=0,SUM(DP5:DR5)=0,SUM(DQ5:DS5)=0),"RESET","TIDAK"),IF($E5=DW$1,IF(OR(SUM(DO5:DQ5)=0,SUM(DP5:DR5)=0,SUM(DQ5:DS5)=0),"RESET","TIDAK"),IF($E5=DX$1,IF(OR(SUM(DP5:DR5)=0,SUM(DQ5:DS5)=0),"RESET","TIDAK"),IF($E5=DY$1,IF(SUM(DQ5:DS5)=0,"RESET","TIDAK"),IF(OR($E5=DZ$1,$E5=EA$1),"TIDAK",IF(OR(SUM(DM5:DO5)=0,SUM(DN5:DP5)=0,SUM(DO5:DQ5)=0,SUM(DP5:DR5)=0,SUM(DQ5:DS5)=0),"RESET","TIDAK")))))))</f>
        <v>RESET</v>
      </c>
      <c r="EF5" s="37">
        <f t="shared" ref="EF5:EF68" si="22">IF(EE5="RESET", 0, IF(AND(EE5&lt;&gt;"RESET", ED5="DOWNGRADE"), (EB5+CJ5)*0.5, EB5+CJ5))</f>
        <v>0</v>
      </c>
      <c r="EG5" s="2">
        <f>IFERROR(VLOOKUP(A5,[21]AAV!$A:$AD,30,0),"")</f>
        <v>3</v>
      </c>
      <c r="EH5" s="37" t="str">
        <f t="shared" ref="EH5:EH68" si="23">IF(AND(EF5&gt;=1300,EG5&gt;=3),"DIAMOND",IF(AND(EF5&gt;=860,EG5&gt;=2),"RUBY",IF(AND(EF5&gt;=430),"EMERALD","SAPHIRE")))</f>
        <v>SAPHIRE</v>
      </c>
      <c r="EI5" s="2"/>
      <c r="EJ5" s="2"/>
      <c r="EK5" s="2"/>
      <c r="EL5" s="2"/>
      <c r="EM5" s="2"/>
      <c r="EN5" s="2"/>
      <c r="EO5" s="2"/>
      <c r="EP5" s="2"/>
      <c r="EQ5" s="37">
        <f t="shared" ref="EQ5:EW41" si="24">IF(AND(CR5=CY5,CR5&gt;0),CR5,IF(AND(CR5=CY5,CR5&lt;=0),CY5,SUM(CR5,CY5)))</f>
        <v>24</v>
      </c>
      <c r="ER5" s="37">
        <f t="shared" si="24"/>
        <v>0</v>
      </c>
      <c r="ES5" s="37">
        <f t="shared" si="24"/>
        <v>0</v>
      </c>
      <c r="ET5" s="37">
        <f t="shared" si="24"/>
        <v>0</v>
      </c>
      <c r="EU5" s="37">
        <f t="shared" si="24"/>
        <v>0</v>
      </c>
      <c r="EV5" s="37">
        <f t="shared" si="24"/>
        <v>0</v>
      </c>
      <c r="EW5" s="37">
        <f t="shared" si="24"/>
        <v>0</v>
      </c>
    </row>
    <row r="6" spans="1:153" ht="15.6">
      <c r="A6" s="36" t="s">
        <v>172</v>
      </c>
      <c r="B6" s="1" t="s">
        <v>316</v>
      </c>
      <c r="C6" s="37" t="s">
        <v>188</v>
      </c>
      <c r="D6" s="15" t="str">
        <f>IFERROR(VLOOKUP(A6,[1]AAV!$A:$C,3,0),"")</f>
        <v>20 Sept 2022</v>
      </c>
      <c r="E6" s="15" t="str">
        <f t="shared" si="3"/>
        <v>Sep-22</v>
      </c>
      <c r="F6" s="37" t="s">
        <v>414</v>
      </c>
      <c r="G6" s="37" t="s">
        <v>349</v>
      </c>
      <c r="H6" s="37" t="s">
        <v>414</v>
      </c>
      <c r="I6" s="37" t="s">
        <v>349</v>
      </c>
      <c r="J6" s="37" t="s">
        <v>414</v>
      </c>
      <c r="K6" s="37" t="s">
        <v>414</v>
      </c>
      <c r="L6" s="37" t="s">
        <v>414</v>
      </c>
      <c r="M6" s="36"/>
      <c r="N6" s="37">
        <v>1</v>
      </c>
      <c r="O6" s="37"/>
      <c r="P6" s="37">
        <v>12</v>
      </c>
      <c r="Q6" s="37"/>
      <c r="R6" s="37"/>
      <c r="S6" s="37"/>
      <c r="T6" s="36">
        <v>13</v>
      </c>
      <c r="U6" s="37">
        <v>0</v>
      </c>
      <c r="V6" s="37">
        <v>1</v>
      </c>
      <c r="W6" s="37">
        <v>0</v>
      </c>
      <c r="X6" s="37">
        <v>12</v>
      </c>
      <c r="Y6" s="37">
        <v>0</v>
      </c>
      <c r="Z6" s="37">
        <v>0</v>
      </c>
      <c r="AA6" s="37">
        <v>0</v>
      </c>
      <c r="AB6" s="36">
        <v>13</v>
      </c>
      <c r="AC6" s="36">
        <v>5</v>
      </c>
      <c r="AD6" s="36" t="s">
        <v>415</v>
      </c>
      <c r="AE6" s="36" t="s">
        <v>416</v>
      </c>
      <c r="AF6" s="37">
        <v>0</v>
      </c>
      <c r="AG6" s="13">
        <v>2</v>
      </c>
      <c r="AH6" s="37" t="s">
        <v>418</v>
      </c>
      <c r="AI6" s="37">
        <v>0</v>
      </c>
      <c r="AJ6" s="37" t="s">
        <v>424</v>
      </c>
      <c r="AK6" s="37">
        <v>0</v>
      </c>
      <c r="AL6" s="15">
        <v>45261</v>
      </c>
      <c r="AM6" s="15">
        <v>45701</v>
      </c>
      <c r="AN6" s="37">
        <v>1</v>
      </c>
      <c r="AO6" s="37">
        <v>0</v>
      </c>
      <c r="AP6" s="37" t="str">
        <f>IFERROR(VLOOKUP($A6,[2]Sheet1!$A:$D,4,0),"-")</f>
        <v>-</v>
      </c>
      <c r="AQ6" s="37" t="str">
        <f>IFERROR(VLOOKUP($A6,#REF!,3,0),"-")</f>
        <v>-</v>
      </c>
      <c r="AR6" s="37" t="str">
        <f>IFERROR(VLOOKUP(A6,[3]AAV!$A:$C,3,0),"-")</f>
        <v>-</v>
      </c>
      <c r="AS6" s="37" t="str">
        <f>IFERROR(VLOOKUP(A6,[4]AAV!$A:$C,3,0),"-")</f>
        <v>-</v>
      </c>
      <c r="AT6" s="37" t="str">
        <f>IFERROR(VLOOKUP(A6,[5]AAV!$A:$C,3,0),"-")</f>
        <v>-</v>
      </c>
      <c r="AU6" s="37" t="str">
        <f>IFERROR(VLOOKUP(A6,[6]AAV!$A:$C,3,0),"-")</f>
        <v>-</v>
      </c>
      <c r="AV6" s="37" t="str">
        <f>IFERROR(VLOOKUP(A6,#REF!,13,0),"")</f>
        <v/>
      </c>
      <c r="AW6" s="37">
        <f>IFERROR(VLOOKUP(A6,[7]DATABASE!$A:$BA,49,0),"")</f>
        <v>0</v>
      </c>
      <c r="AX6" s="37">
        <f>IFERROR(VLOOKUP(A6,[7]DATABASE!$A:$BA,50,0),"")</f>
        <v>0</v>
      </c>
      <c r="AY6" s="37">
        <f>IFERROR(VLOOKUP(A6,[7]DATABASE!$A:$BA,51,0),"")</f>
        <v>0</v>
      </c>
      <c r="AZ6" s="37">
        <f>IFERROR(VLOOKUP(A6,[7]DATABASE!$A:$BA,52,0),"")</f>
        <v>0</v>
      </c>
      <c r="BA6" s="37">
        <f>IFERROR(VLOOKUP(A6,[7]DATABASE!$A:$BA,53,0),"")</f>
        <v>0</v>
      </c>
      <c r="BB6" s="37">
        <f>IFERROR(VLOOKUP(A6,[7]DATABASE!$A:$BF,54,0),"")</f>
        <v>0</v>
      </c>
      <c r="BC6" s="37">
        <f>IFERROR(VLOOKUP(A6,[7]DATABASE!$A:$BF,55,0),"")</f>
        <v>0</v>
      </c>
      <c r="BD6" s="37">
        <f>IFERROR(VLOOKUP(A6,[7]DATABASE!$A:$BF,56,0),"")</f>
        <v>0</v>
      </c>
      <c r="BE6" s="37">
        <f>IFERROR(VLOOKUP(A6,[7]DATABASE!$A:$BF,57,0),"")</f>
        <v>0</v>
      </c>
      <c r="BF6" s="37">
        <f>IFERROR(VLOOKUP(A6,[7]DATABASE!$A:$BF,58,0),"")</f>
        <v>0</v>
      </c>
      <c r="BG6" s="36"/>
      <c r="BH6" s="37">
        <f>IFERROR(VLOOKUP(A6,[7]DATABASE!$A:$BM,60,0),"")</f>
        <v>0</v>
      </c>
      <c r="BI6" s="37">
        <f>IFERROR(VLOOKUP(A6,[7]DATABASE!$A:$BM,61,0),"")</f>
        <v>0</v>
      </c>
      <c r="BJ6" s="37">
        <f>IFERROR(VLOOKUP(A6,[7]DATABASE!$A:$BM,62,0),"")</f>
        <v>0</v>
      </c>
      <c r="BK6" s="37">
        <f>IFERROR(VLOOKUP(A6,[7]DATABASE!$A:$BM,63,0),"")</f>
        <v>0</v>
      </c>
      <c r="BL6" s="37">
        <f>IFERROR(VLOOKUP(A6,[7]DATABASE!$A:$BM,64,0),"")</f>
        <v>0</v>
      </c>
      <c r="BM6" s="37" t="str">
        <f>IFERROR(VLOOKUP($A6,[9]AAV!$A:$AM,39,0),IFERROR(VLOOKUP($A6,[9]GC!$A:$Y,25,0),IFERROR(VLOOKUP($A6,[9]RVO!$A:$BS,71,0),IFERROR(VLOOKUP($A6,[9]SBPV!$A:$AK,37,0),IFERROR(VLOOKUP($A6,'[9]CC SK'!$A:$AA,27,0),IFERROR(VLOOKUP($A6,[9]DELTA!$A:$AA,27,0),IFERROR(VLOOKUP($A6,'[9]TEMA C1'!$A:$W,23,0),IFERROR(VLOOKUP($A6,'[9]TEMA C2'!$A:$Y,25,0),IFERROR(VLOOKUP($A6,'[9]TEMA C3'!$A:$Y,25,0),IFERROR(VLOOKUP($A6,'[9]TEMA HAJI'!$A:$Y,25,0),IFERROR(VLOOKUP($A6,'[9]TEMA PD'!$A:$Y,25,0),"")))))))))))</f>
        <v/>
      </c>
      <c r="BN6" s="37">
        <f t="shared" si="4"/>
        <v>0</v>
      </c>
      <c r="BO6" s="37">
        <f t="shared" si="5"/>
        <v>0</v>
      </c>
      <c r="BP6" s="37">
        <f t="shared" si="5"/>
        <v>0</v>
      </c>
      <c r="BQ6" s="37">
        <f t="shared" si="5"/>
        <v>0</v>
      </c>
      <c r="BR6" s="37">
        <f t="shared" si="5"/>
        <v>0</v>
      </c>
      <c r="BS6" s="37">
        <f t="shared" si="5"/>
        <v>0</v>
      </c>
      <c r="BT6" s="37">
        <f t="shared" si="5"/>
        <v>0</v>
      </c>
      <c r="BU6" s="37" t="str">
        <f t="shared" si="5"/>
        <v/>
      </c>
      <c r="BV6" s="37">
        <f t="shared" si="6"/>
        <v>0</v>
      </c>
      <c r="BW6" s="36">
        <f t="shared" si="7"/>
        <v>7</v>
      </c>
      <c r="BX6" s="36" t="str">
        <f t="shared" si="8"/>
        <v>DOWNGRADE</v>
      </c>
      <c r="BY6" s="36" t="str">
        <f>IFERROR(VLOOKUP(A6,[7]DATABASE!$A:$BY,77,0),"")</f>
        <v>RESET</v>
      </c>
      <c r="BZ6" s="37">
        <f t="shared" si="9"/>
        <v>0</v>
      </c>
      <c r="CA6" s="12">
        <f>IFERROR(VLOOKUP(A6,[10]AAV!$A:$T,20,0),"")</f>
        <v>0</v>
      </c>
      <c r="CB6" s="37" t="str">
        <f t="shared" si="10"/>
        <v>SAPHIRE</v>
      </c>
      <c r="CC6" s="37" t="str">
        <f>IFERROR(VLOOKUP(A6,[11]SUMMARY!$B:$E,4,0),"")</f>
        <v/>
      </c>
      <c r="CD6" s="37">
        <f>IFERROR(VLOOKUP(A6,'[12]RECAP REDEEM P2 - v2'!$A:$I,5,0),0)</f>
        <v>0</v>
      </c>
      <c r="CE6" s="37" t="str">
        <f t="shared" si="11"/>
        <v>FALSE</v>
      </c>
      <c r="CF6" s="37"/>
      <c r="CG6" s="15">
        <v>45093</v>
      </c>
      <c r="CH6" s="15">
        <f t="shared" ca="1" si="12"/>
        <v>46174</v>
      </c>
      <c r="CI6" s="37">
        <f t="shared" ca="1" si="13"/>
        <v>2</v>
      </c>
      <c r="CJ6" s="37">
        <v>0</v>
      </c>
      <c r="CK6" s="37" t="str">
        <f>IFERROR(VLOOKUP($A6,[13]ME!$A:$K,11,0),"-")</f>
        <v>-</v>
      </c>
      <c r="CL6" s="37" t="str">
        <f>IFERROR(VLOOKUP($A6,[14]EKS!$A:$K,11,0),"-")</f>
        <v>-</v>
      </c>
      <c r="CM6" s="37" t="str">
        <f>IFERROR(VLOOKUP($A6,[15]EKS!$A:$K,11,0),"-")</f>
        <v>-</v>
      </c>
      <c r="CN6" s="37" t="str">
        <f>IFERROR(VLOOKUP($A6,[16]EKS!$A:$K,11,0),"-")</f>
        <v>-</v>
      </c>
      <c r="CO6" s="37" t="str">
        <f>IFERROR(VLOOKUP($A6,[17]EKS!$A:$K,11,0),"-")</f>
        <v>-</v>
      </c>
      <c r="CP6" s="37" t="str">
        <f>IFERROR(VLOOKUP($A6,[18]EKS!$A:$K,11,0),"-")</f>
        <v>-</v>
      </c>
      <c r="CQ6" s="37" t="str">
        <f>IFERROR(VLOOKUP(A6,[19]Sheet1!$A:$D,4,0),"-")</f>
        <v>-</v>
      </c>
      <c r="CR6" s="37">
        <f>IFERROR(VLOOKUP($A6,[20]AAV!$A:$AR,44,0),IFERROR(VLOOKUP($A6,[20]GC!$A:$AC,29,0),IFERROR(VLOOKUP($A6,[20]RVO!$A:$CA,79,0),IFERROR(VLOOKUP($A6,[20]SBPV!$A:$AN,40,0),IFERROR(VLOOKUP($A6,'[20]CC SK'!$A:$AC,29,0),IFERROR(VLOOKUP($A6,'[20]AAV AUTO 2000'!$A:$AA,27,0),IFERROR(VLOOKUP($A6,[20]DELTA!$A:$AC,29,0),IFERROR(VLOOKUP($A6,'[20]TEMA C1'!$A:$Y,25,0),IFERROR(VLOOKUP($A6,'[20]TEMA C2'!$A:$AA,27,0),IFERROR(VLOOKUP($A6,'[20]TEMA C3'!$A:$AA,27,0),IFERROR(VLOOKUP($A6,'[20]TEMA HAJI'!$A:$AA,27,0),IFERROR(VLOOKUP($A6,'[20]TEMA PD'!$A:$AA,27,0),IFERROR(VLOOKUP($A6,[20]DESIRE!$A:$AP,42,0),0)))))))))))))</f>
        <v>0</v>
      </c>
      <c r="CS6" s="37">
        <f>IFERROR(VLOOKUP($A6,#REF!,42+CR$1,0),IFERROR(VLOOKUP($A6,#REF!,42+CR$1,0),IFERROR(VLOOKUP($A6,#REF!,29+CR$1,0),IFERROR(VLOOKUP($A6,#REF!,16+CR$1,0),IFERROR(VLOOKUP($A6,#REF!,42+CR$1,0),IFERROR(VLOOKUP($A6,#REF!,33+CR$1,0),IFERROR(VLOOKUP($A6,#REF!,29+CR$1,0),IFERROR(VLOOKUP($A6,#REF!,42+CR$1,0),IFERROR(VLOOKUP($A6,#REF!,42+CR$1,0),IFERROR(VLOOKUP($A6,#REF!,42+CR$1,0),IFERROR(VLOOKUP($A6,#REF!,26+CR$1,0),IFERROR(VLOOKUP($A6,#REF!,5+CR$1,0),0))))))))))))</f>
        <v>0</v>
      </c>
      <c r="CT6" s="37">
        <f>IFERROR(VLOOKUP($A6,#REF!,42+CS$1,0),IFERROR(VLOOKUP($A6,#REF!,42+CS$1,0),IFERROR(VLOOKUP($A6,#REF!,29+CS$1,0),IFERROR(VLOOKUP($A6,#REF!,16+CS$1,0),IFERROR(VLOOKUP($A6,#REF!,42+CS$1,0),IFERROR(VLOOKUP($A6,#REF!,33+CS$1,0),IFERROR(VLOOKUP($A6,#REF!,29+CS$1,0),IFERROR(VLOOKUP($A6,#REF!,42+CS$1,0),IFERROR(VLOOKUP($A6,#REF!,42+CS$1,0),IFERROR(VLOOKUP($A6,#REF!,42+CS$1,0),IFERROR(VLOOKUP($A6,#REF!,26+CS$1,0),IFERROR(VLOOKUP($A6,#REF!,5+CS$1,0),0))))))))))))</f>
        <v>0</v>
      </c>
      <c r="CU6" s="37">
        <f>IFERROR(VLOOKUP($A6,#REF!,42+CT$1,0),IFERROR(VLOOKUP($A6,#REF!,42+CT$1,0),IFERROR(VLOOKUP($A6,#REF!,29+CT$1,0),IFERROR(VLOOKUP($A6,#REF!,16+CT$1,0),IFERROR(VLOOKUP($A6,#REF!,42+CT$1,0),IFERROR(VLOOKUP($A6,#REF!,33+CT$1,0),IFERROR(VLOOKUP($A6,#REF!,29+CT$1,0),IFERROR(VLOOKUP($A6,#REF!,42+CT$1,0),IFERROR(VLOOKUP($A6,#REF!,42+CT$1,0),IFERROR(VLOOKUP($A6,#REF!,42+CT$1,0),IFERROR(VLOOKUP($A6,#REF!,26+CT$1,0),IFERROR(VLOOKUP($A6,#REF!,5+CT$1,0),0))))))))))))</f>
        <v>0</v>
      </c>
      <c r="CV6" s="37">
        <f>IFERROR(VLOOKUP($A6,#REF!,42+CU$1,0),IFERROR(VLOOKUP($A6,#REF!,42+CU$1,0),IFERROR(VLOOKUP($A6,#REF!,29+CU$1,0),IFERROR(VLOOKUP($A6,#REF!,16+CU$1,0),IFERROR(VLOOKUP($A6,#REF!,42+CU$1,0),IFERROR(VLOOKUP($A6,#REF!,33+CU$1,0),IFERROR(VLOOKUP($A6,#REF!,29+CU$1,0),IFERROR(VLOOKUP($A6,#REF!,42+CU$1,0),IFERROR(VLOOKUP($A6,#REF!,42+CU$1,0),IFERROR(VLOOKUP($A6,#REF!,42+CU$1,0),IFERROR(VLOOKUP($A6,#REF!,26+CU$1,0),IFERROR(VLOOKUP($A6,#REF!,5+CU$1,0),0))))))))))))</f>
        <v>0</v>
      </c>
      <c r="CW6" s="37">
        <f>IFERROR(VLOOKUP($A6,#REF!,42+CV$1,0),IFERROR(VLOOKUP($A6,#REF!,42+CV$1,0),IFERROR(VLOOKUP($A6,#REF!,29+CV$1,0),IFERROR(VLOOKUP($A6,#REF!,16+CV$1,0),IFERROR(VLOOKUP($A6,#REF!,42+CV$1,0),IFERROR(VLOOKUP($A6,#REF!,33+CV$1,0),IFERROR(VLOOKUP($A6,#REF!,29+CV$1,0),IFERROR(VLOOKUP($A6,#REF!,42+CV$1,0),IFERROR(VLOOKUP($A6,#REF!,42+CV$1,0),IFERROR(VLOOKUP($A6,#REF!,42+CV$1,0),IFERROR(VLOOKUP($A6,#REF!,26+CV$1,0),IFERROR(VLOOKUP($A6,#REF!,5+CV$1,0),0))))))))))))</f>
        <v>0</v>
      </c>
      <c r="CX6" s="37">
        <f>IFERROR(VLOOKUP($A6,#REF!,36,0),IFERROR(VLOOKUP($A6,#REF!,23,0),IFERROR(VLOOKUP($A6,#REF!,65,0),IFERROR(VLOOKUP($A6,#REF!,34,0),IFERROR(VLOOKUP($A6,#REF!,25,0),IFERROR(VLOOKUP($A6,#REF!,25,0),IFERROR(VLOOKUP($A6,#REF!,21,0),IFERROR(VLOOKUP($A6,#REF!,23,0),IFERROR(VLOOKUP($A6,#REF!,23,0),IFERROR(VLOOKUP($A6,#REF!,23,0),IFERROR(VLOOKUP($A6,#REF!,23,0),IFERROR(VLOOKUP($A6,#REF!,23,0),IFERROR(VLOOKUP($A6,#REF!,21,0),IFERROR(VLOOKUP($A6,#REF!,23,0),0))))))))))))))</f>
        <v>0</v>
      </c>
      <c r="CY6" s="37">
        <f>IFERROR(VLOOKUP($A6,[20]DESIRE!$A:$AP,42,0),IFERROR(VLOOKUP($A6,'[20]TEMA PD'!$A:$AA,27,0),IFERROR(VLOOKUP($A6,'[20]TEMA HAJI'!$A:$AA,27,0),IFERROR(VLOOKUP($A6,'[20]TEMA C3'!$A:$AA,27,0),IFERROR(VLOOKUP($A6,'[20]TEMA C2'!$A:$AA,27,0),IFERROR(VLOOKUP($A6,'[20]TEMA C1'!$A:$Y,25,0),IFERROR(VLOOKUP($A6,[20]DELTA!$A:$AC,29,0),IFERROR(VLOOKUP($A6,'[20]AAV AUTO 2000'!$A:$AA,27,0),IFERROR(VLOOKUP($A6,'[20]CC SK'!$A:$AC,29,0),IFERROR(VLOOKUP($A6,[20]SBPV!$A:$AN,40,0),IFERROR(VLOOKUP($A6,[20]RVO!$A:$CA,79,0),IFERROR(VLOOKUP($A6,[20]GC!$A:$AC,29,0),IFERROR(VLOOKUP($A6,[20]AAV!$A:$AR,44,0),0)))))))))))))</f>
        <v>0</v>
      </c>
      <c r="CZ6" s="37">
        <f>IFERROR(VLOOKUP($A6,#REF!,5+CY$1,0),IFERROR(VLOOKUP($A6,#REF!,26+CY$1,0),IFERROR(VLOOKUP($A6,#REF!,42+CY$1,0),IFERROR(VLOOKUP($A6,#REF!,42+CY$1,0),IFERROR(VLOOKUP($A6,#REF!,42+CY$1,0),IFERROR(VLOOKUP($A6,#REF!,29+CY$1,0),IFERROR(VLOOKUP($A6,#REF!,33+CY$1,0),IFERROR(VLOOKUP($A6,#REF!,42+CY$1,0),IFERROR(VLOOKUP($A6,#REF!,16+CY$1,0),IFERROR(VLOOKUP($A6,#REF!,29+CY$1,0),IFERROR(VLOOKUP($A6,#REF!,42+CY$1,0),IFERROR(VLOOKUP($A6,#REF!,42+CY$1,0),0))))))))))))</f>
        <v>0</v>
      </c>
      <c r="DA6" s="37">
        <f>IFERROR(VLOOKUP($A6,#REF!,5+CZ$1,0),IFERROR(VLOOKUP($A6,#REF!,26+CZ$1,0),IFERROR(VLOOKUP($A6,#REF!,42+CZ$1,0),IFERROR(VLOOKUP($A6,#REF!,42+CZ$1,0),IFERROR(VLOOKUP($A6,#REF!,42+CZ$1,0),IFERROR(VLOOKUP($A6,#REF!,29+CZ$1,0),IFERROR(VLOOKUP($A6,#REF!,33+CZ$1,0),IFERROR(VLOOKUP($A6,#REF!,42+CZ$1,0),IFERROR(VLOOKUP($A6,#REF!,16+CZ$1,0),IFERROR(VLOOKUP($A6,#REF!,29+CZ$1,0),IFERROR(VLOOKUP($A6,#REF!,42+CZ$1,0),IFERROR(VLOOKUP($A6,#REF!,42+CZ$1,0),0))))))))))))</f>
        <v>0</v>
      </c>
      <c r="DB6" s="37">
        <f>IFERROR(VLOOKUP($A6,#REF!,5+DA$1,0),IFERROR(VLOOKUP($A6,#REF!,26+DA$1,0),IFERROR(VLOOKUP($A6,#REF!,42+DA$1,0),IFERROR(VLOOKUP($A6,#REF!,42+DA$1,0),IFERROR(VLOOKUP($A6,#REF!,42+DA$1,0),IFERROR(VLOOKUP($A6,#REF!,29+DA$1,0),IFERROR(VLOOKUP($A6,#REF!,33+DA$1,0),IFERROR(VLOOKUP($A6,#REF!,42+DA$1,0),IFERROR(VLOOKUP($A6,#REF!,16+DA$1,0),IFERROR(VLOOKUP($A6,#REF!,29+DA$1,0),IFERROR(VLOOKUP($A6,#REF!,42+DA$1,0),IFERROR(VLOOKUP($A6,#REF!,42+DA$1,0),0))))))))))))</f>
        <v>0</v>
      </c>
      <c r="DC6" s="37">
        <f>IFERROR(VLOOKUP($A6,#REF!,5+DB$1,0),IFERROR(VLOOKUP($A6,#REF!,26+DB$1,0),IFERROR(VLOOKUP($A6,#REF!,42+DB$1,0),IFERROR(VLOOKUP($A6,#REF!,42+DB$1,0),IFERROR(VLOOKUP($A6,#REF!,42+DB$1,0),IFERROR(VLOOKUP($A6,#REF!,29+DB$1,0),IFERROR(VLOOKUP($A6,#REF!,33+DB$1,0),IFERROR(VLOOKUP($A6,#REF!,42+DB$1,0),IFERROR(VLOOKUP($A6,#REF!,16+DB$1,0),IFERROR(VLOOKUP($A6,#REF!,29+DB$1,0),IFERROR(VLOOKUP($A6,#REF!,42+DB$1,0),IFERROR(VLOOKUP($A6,#REF!,42+DB$1,0),0))))))))))))</f>
        <v>0</v>
      </c>
      <c r="DD6" s="37">
        <f>IFERROR(VLOOKUP($A6,#REF!,5+DC$1,0),IFERROR(VLOOKUP($A6,#REF!,26+DC$1,0),IFERROR(VLOOKUP($A6,#REF!,42+DC$1,0),IFERROR(VLOOKUP($A6,#REF!,42+DC$1,0),IFERROR(VLOOKUP($A6,#REF!,42+DC$1,0),IFERROR(VLOOKUP($A6,#REF!,29+DC$1,0),IFERROR(VLOOKUP($A6,#REF!,33+DC$1,0),IFERROR(VLOOKUP($A6,#REF!,42+DC$1,0),IFERROR(VLOOKUP($A6,#REF!,16+DC$1,0),IFERROR(VLOOKUP($A6,#REF!,29+DC$1,0),IFERROR(VLOOKUP($A6,#REF!,42+DC$1,0),IFERROR(VLOOKUP($A6,#REF!,42+DC$1,0),0))))))))))))</f>
        <v>0</v>
      </c>
      <c r="DE6" s="37">
        <f>IFERROR(VLOOKUP($A6,#REF!,23,0),IFERROR(VLOOKUP($A6,#REF!,21,0),IFERROR(VLOOKUP($A6,#REF!,23,0),IFERROR(VLOOKUP($A6,#REF!,23,0),IFERROR(VLOOKUP($A6,#REF!,23,0),IFERROR(VLOOKUP($A6,#REF!,23,0),IFERROR(VLOOKUP($A6,#REF!,23,0),IFERROR(VLOOKUP($A6,#REF!,21,0),IFERROR(VLOOKUP($A6,#REF!,25,0),IFERROR(VLOOKUP($A6,#REF!,25,0),IFERROR(VLOOKUP($A6,#REF!,34,0),IFERROR(VLOOKUP($A6,#REF!,65,0),IFERROR(VLOOKUP($A6,#REF!,23,0),IFERROR(VLOOKUP($A6,#REF!,36,0),0))))))))))))))</f>
        <v>0</v>
      </c>
      <c r="DF6" s="37" t="b">
        <f t="shared" si="14"/>
        <v>1</v>
      </c>
      <c r="DG6" s="37" t="b">
        <f t="shared" si="14"/>
        <v>1</v>
      </c>
      <c r="DH6" s="37" t="b">
        <f t="shared" si="14"/>
        <v>1</v>
      </c>
      <c r="DI6" s="37" t="b">
        <f t="shared" si="14"/>
        <v>1</v>
      </c>
      <c r="DJ6" s="37" t="b">
        <f t="shared" si="14"/>
        <v>1</v>
      </c>
      <c r="DK6" s="37" t="b">
        <f t="shared" si="14"/>
        <v>1</v>
      </c>
      <c r="DL6" s="37" t="b">
        <f t="shared" si="14"/>
        <v>1</v>
      </c>
      <c r="DM6" s="37">
        <f t="shared" si="15"/>
        <v>0</v>
      </c>
      <c r="DN6" s="37">
        <f t="shared" si="15"/>
        <v>0</v>
      </c>
      <c r="DO6" s="37">
        <f t="shared" si="15"/>
        <v>0</v>
      </c>
      <c r="DP6" s="37">
        <f t="shared" si="15"/>
        <v>0</v>
      </c>
      <c r="DQ6" s="37">
        <f t="shared" si="15"/>
        <v>0</v>
      </c>
      <c r="DR6" s="37">
        <f t="shared" si="15"/>
        <v>0</v>
      </c>
      <c r="DS6" s="37">
        <f t="shared" si="15"/>
        <v>0</v>
      </c>
      <c r="DT6" s="29">
        <f t="shared" si="16"/>
        <v>0</v>
      </c>
      <c r="DU6" s="37">
        <f t="shared" si="17"/>
        <v>0</v>
      </c>
      <c r="DV6" s="37">
        <f t="shared" si="17"/>
        <v>0</v>
      </c>
      <c r="DW6" s="37">
        <f t="shared" si="17"/>
        <v>0</v>
      </c>
      <c r="DX6" s="37">
        <f t="shared" si="17"/>
        <v>0</v>
      </c>
      <c r="DY6" s="37">
        <f t="shared" si="17"/>
        <v>0</v>
      </c>
      <c r="DZ6" s="37">
        <f t="shared" si="17"/>
        <v>0</v>
      </c>
      <c r="EA6" s="37">
        <f t="shared" si="17"/>
        <v>0</v>
      </c>
      <c r="EB6" s="29">
        <f t="shared" si="18"/>
        <v>0</v>
      </c>
      <c r="EC6" s="36">
        <f t="shared" si="19"/>
        <v>7</v>
      </c>
      <c r="ED6" s="36" t="str">
        <f t="shared" si="20"/>
        <v>DOWNGRADE</v>
      </c>
      <c r="EE6" s="36" t="str">
        <f t="shared" si="21"/>
        <v>RESET</v>
      </c>
      <c r="EF6" s="37">
        <f t="shared" si="22"/>
        <v>0</v>
      </c>
      <c r="EG6" s="2" t="str">
        <f>IFERROR(VLOOKUP(A6,[21]AAV!$A:$AD,30,0),"")</f>
        <v/>
      </c>
      <c r="EH6" s="37" t="str">
        <f t="shared" si="23"/>
        <v>SAPHIRE</v>
      </c>
      <c r="EI6" s="2"/>
      <c r="EJ6" s="2"/>
      <c r="EK6" s="2"/>
      <c r="EL6" s="2"/>
      <c r="EM6" s="2"/>
      <c r="EN6" s="2"/>
      <c r="EO6" s="2"/>
      <c r="EP6" s="2"/>
      <c r="EQ6" s="37">
        <f t="shared" si="24"/>
        <v>0</v>
      </c>
      <c r="ER6" s="37">
        <f t="shared" si="24"/>
        <v>0</v>
      </c>
      <c r="ES6" s="37">
        <f t="shared" si="24"/>
        <v>0</v>
      </c>
      <c r="ET6" s="37">
        <f t="shared" si="24"/>
        <v>0</v>
      </c>
      <c r="EU6" s="37">
        <f t="shared" si="24"/>
        <v>0</v>
      </c>
      <c r="EV6" s="37">
        <f t="shared" si="24"/>
        <v>0</v>
      </c>
      <c r="EW6" s="37">
        <f t="shared" si="24"/>
        <v>0</v>
      </c>
    </row>
    <row r="7" spans="1:153" ht="15.6">
      <c r="A7" s="36" t="s">
        <v>19</v>
      </c>
      <c r="B7" s="1" t="s">
        <v>340</v>
      </c>
      <c r="C7" s="37" t="s">
        <v>188</v>
      </c>
      <c r="D7" s="15">
        <f>IFERROR(VLOOKUP(A7,[1]AAV!$A:$C,3,0),"")</f>
        <v>45415</v>
      </c>
      <c r="E7" s="15" t="str">
        <f t="shared" si="3"/>
        <v>May-24</v>
      </c>
      <c r="F7" s="37" t="s">
        <v>414</v>
      </c>
      <c r="G7" s="37" t="s">
        <v>414</v>
      </c>
      <c r="H7" s="37" t="s">
        <v>414</v>
      </c>
      <c r="I7" s="37" t="s">
        <v>414</v>
      </c>
      <c r="J7" s="37" t="s">
        <v>414</v>
      </c>
      <c r="K7" s="37" t="s">
        <v>349</v>
      </c>
      <c r="L7" s="37" t="s">
        <v>414</v>
      </c>
      <c r="M7" s="36"/>
      <c r="N7" s="37" t="s">
        <v>417</v>
      </c>
      <c r="O7" s="37"/>
      <c r="P7" s="37"/>
      <c r="Q7" s="37"/>
      <c r="R7" s="37">
        <v>7</v>
      </c>
      <c r="S7" s="37"/>
      <c r="T7" s="36">
        <v>7</v>
      </c>
      <c r="U7" s="37">
        <v>0</v>
      </c>
      <c r="V7" s="37" t="s">
        <v>417</v>
      </c>
      <c r="W7" s="37">
        <v>0</v>
      </c>
      <c r="X7" s="37">
        <v>0</v>
      </c>
      <c r="Y7" s="37">
        <v>0</v>
      </c>
      <c r="Z7" s="37">
        <v>7</v>
      </c>
      <c r="AA7" s="37">
        <v>0</v>
      </c>
      <c r="AB7" s="36">
        <v>7</v>
      </c>
      <c r="AC7" s="36">
        <v>1</v>
      </c>
      <c r="AD7" s="36" t="s">
        <v>413</v>
      </c>
      <c r="AE7" s="36" t="s">
        <v>413</v>
      </c>
      <c r="AF7" s="37">
        <v>7</v>
      </c>
      <c r="AG7" s="13">
        <v>1</v>
      </c>
      <c r="AH7" s="37" t="s">
        <v>418</v>
      </c>
      <c r="AI7" s="37">
        <v>0</v>
      </c>
      <c r="AJ7" s="37" t="s">
        <v>424</v>
      </c>
      <c r="AK7" s="37">
        <v>0</v>
      </c>
      <c r="AL7" s="15">
        <v>45261</v>
      </c>
      <c r="AM7" s="15">
        <v>45701</v>
      </c>
      <c r="AN7" s="37">
        <v>1</v>
      </c>
      <c r="AO7" s="37">
        <v>7</v>
      </c>
      <c r="AP7" s="37" t="str">
        <f>IFERROR(VLOOKUP($A7,[2]Sheet1!$A:$D,4,0),"-")</f>
        <v>-</v>
      </c>
      <c r="AQ7" s="37" t="str">
        <f>IFERROR(VLOOKUP($A7,#REF!,3,0),"-")</f>
        <v>-</v>
      </c>
      <c r="AR7" s="37" t="str">
        <f>IFERROR(VLOOKUP(A7,[3]AAV!$A:$C,3,0),"-")</f>
        <v>-</v>
      </c>
      <c r="AS7" s="37" t="str">
        <f>IFERROR(VLOOKUP(A7,[4]AAV!$A:$C,3,0),"-")</f>
        <v>-</v>
      </c>
      <c r="AT7" s="37" t="str">
        <f>IFERROR(VLOOKUP(A7,[5]AAV!$A:$C,3,0),"-")</f>
        <v>-</v>
      </c>
      <c r="AU7" s="37" t="str">
        <f>IFERROR(VLOOKUP(A7,[6]AAV!$A:$C,3,0),"-")</f>
        <v>-</v>
      </c>
      <c r="AV7" s="37" t="str">
        <f>IFERROR(VLOOKUP(A7,#REF!,13,0),"")</f>
        <v/>
      </c>
      <c r="AW7" s="37">
        <f>IFERROR(VLOOKUP(A7,[7]DATABASE!$A:$BA,49,0),"")</f>
        <v>0</v>
      </c>
      <c r="AX7" s="37">
        <f>IFERROR(VLOOKUP(A7,[7]DATABASE!$A:$BA,50,0),"")</f>
        <v>0</v>
      </c>
      <c r="AY7" s="37">
        <f>IFERROR(VLOOKUP(A7,[7]DATABASE!$A:$BA,51,0),"")</f>
        <v>0</v>
      </c>
      <c r="AZ7" s="37">
        <f>IFERROR(VLOOKUP(A7,[7]DATABASE!$A:$BA,52,0),"")</f>
        <v>0</v>
      </c>
      <c r="BA7" s="37">
        <f>IFERROR(VLOOKUP(A7,[7]DATABASE!$A:$BA,53,0),"")</f>
        <v>0</v>
      </c>
      <c r="BB7" s="37">
        <f>IFERROR(VLOOKUP(A7,[7]DATABASE!$A:$BF,54,0),"")</f>
        <v>12</v>
      </c>
      <c r="BC7" s="37">
        <f>IFERROR(VLOOKUP(A7,[7]DATABASE!$A:$BF,55,0),"")</f>
        <v>0</v>
      </c>
      <c r="BD7" s="37">
        <f>IFERROR(VLOOKUP(A7,[7]DATABASE!$A:$BF,56,0),"")</f>
        <v>0</v>
      </c>
      <c r="BE7" s="37">
        <f>IFERROR(VLOOKUP(A7,[7]DATABASE!$A:$BF,57,0),"")</f>
        <v>0</v>
      </c>
      <c r="BF7" s="37">
        <f>IFERROR(VLOOKUP(A7,[7]DATABASE!$A:$BF,58,0),"")</f>
        <v>0</v>
      </c>
      <c r="BG7" s="36"/>
      <c r="BH7" s="37">
        <f>IFERROR(VLOOKUP(A7,[7]DATABASE!$A:$BM,60,0),"")</f>
        <v>12</v>
      </c>
      <c r="BI7" s="37">
        <f>IFERROR(VLOOKUP(A7,[7]DATABASE!$A:$BM,61,0),"")</f>
        <v>0</v>
      </c>
      <c r="BJ7" s="37">
        <f>IFERROR(VLOOKUP(A7,[7]DATABASE!$A:$BM,62,0),"")</f>
        <v>0</v>
      </c>
      <c r="BK7" s="37">
        <f>IFERROR(VLOOKUP(A7,[7]DATABASE!$A:$BM,63,0),"")</f>
        <v>0</v>
      </c>
      <c r="BL7" s="37">
        <f>IFERROR(VLOOKUP(A7,[7]DATABASE!$A:$BM,64,0),"")</f>
        <v>0</v>
      </c>
      <c r="BM7" s="37" t="str">
        <f>IFERROR(VLOOKUP($A7,[9]AAV!$A:$AM,39,0),IFERROR(VLOOKUP($A7,[9]GC!$A:$Y,25,0),IFERROR(VLOOKUP($A7,[9]RVO!$A:$BS,71,0),IFERROR(VLOOKUP($A7,[9]SBPV!$A:$AK,37,0),IFERROR(VLOOKUP($A7,'[9]CC SK'!$A:$AA,27,0),IFERROR(VLOOKUP($A7,[9]DELTA!$A:$AA,27,0),IFERROR(VLOOKUP($A7,'[9]TEMA C1'!$A:$W,23,0),IFERROR(VLOOKUP($A7,'[9]TEMA C2'!$A:$Y,25,0),IFERROR(VLOOKUP($A7,'[9]TEMA C3'!$A:$Y,25,0),IFERROR(VLOOKUP($A7,'[9]TEMA HAJI'!$A:$Y,25,0),IFERROR(VLOOKUP($A7,'[9]TEMA PD'!$A:$Y,25,0),"")))))))))))</f>
        <v/>
      </c>
      <c r="BN7" s="37">
        <f t="shared" si="4"/>
        <v>12</v>
      </c>
      <c r="BO7" s="37">
        <f t="shared" si="5"/>
        <v>0</v>
      </c>
      <c r="BP7" s="37">
        <f t="shared" si="5"/>
        <v>12</v>
      </c>
      <c r="BQ7" s="37">
        <f t="shared" si="5"/>
        <v>0</v>
      </c>
      <c r="BR7" s="37">
        <f t="shared" si="5"/>
        <v>0</v>
      </c>
      <c r="BS7" s="37">
        <f t="shared" si="5"/>
        <v>0</v>
      </c>
      <c r="BT7" s="37">
        <f t="shared" si="5"/>
        <v>0</v>
      </c>
      <c r="BU7" s="37" t="str">
        <f t="shared" si="5"/>
        <v/>
      </c>
      <c r="BV7" s="37">
        <f t="shared" si="6"/>
        <v>12</v>
      </c>
      <c r="BW7" s="36">
        <f t="shared" si="7"/>
        <v>6</v>
      </c>
      <c r="BX7" s="36" t="str">
        <f t="shared" si="8"/>
        <v>DOWNGRADE</v>
      </c>
      <c r="BY7" s="36" t="str">
        <f>IFERROR(VLOOKUP(A7,[7]DATABASE!$A:$BY,77,0),"")</f>
        <v>RESET</v>
      </c>
      <c r="BZ7" s="37">
        <f t="shared" si="9"/>
        <v>0</v>
      </c>
      <c r="CA7" s="12">
        <f>IFERROR(VLOOKUP(A7,[10]AAV!$A:$T,20,0),"")</f>
        <v>0</v>
      </c>
      <c r="CB7" s="37" t="str">
        <f t="shared" si="10"/>
        <v>SAPHIRE</v>
      </c>
      <c r="CC7" s="37" t="str">
        <f>IFERROR(VLOOKUP(A7,[11]SUMMARY!$B:$E,4,0),"")</f>
        <v/>
      </c>
      <c r="CD7" s="37">
        <f>IFERROR(VLOOKUP(A7,'[12]RECAP REDEEM P2 - v2'!$A:$I,5,0),0)</f>
        <v>0</v>
      </c>
      <c r="CE7" s="37" t="str">
        <f t="shared" si="11"/>
        <v>FALSE</v>
      </c>
      <c r="CF7" s="37"/>
      <c r="CG7" s="15">
        <v>45093</v>
      </c>
      <c r="CH7" s="15">
        <f t="shared" ca="1" si="12"/>
        <v>46174</v>
      </c>
      <c r="CI7" s="37">
        <f t="shared" ca="1" si="13"/>
        <v>2</v>
      </c>
      <c r="CJ7" s="37">
        <v>0</v>
      </c>
      <c r="CK7" s="37" t="str">
        <f>IFERROR(VLOOKUP($A7,[13]ME!$A:$K,11,0),"-")</f>
        <v>-</v>
      </c>
      <c r="CL7" s="37" t="str">
        <f>IFERROR(VLOOKUP($A7,[14]EKS!$A:$K,11,0),"-")</f>
        <v>-</v>
      </c>
      <c r="CM7" s="37" t="str">
        <f>IFERROR(VLOOKUP($A7,[15]EKS!$A:$K,11,0),"-")</f>
        <v>-</v>
      </c>
      <c r="CN7" s="37" t="str">
        <f>IFERROR(VLOOKUP($A7,[16]EKS!$A:$K,11,0),"-")</f>
        <v>-</v>
      </c>
      <c r="CO7" s="37" t="str">
        <f>IFERROR(VLOOKUP($A7,[17]EKS!$A:$K,11,0),"-")</f>
        <v>-</v>
      </c>
      <c r="CP7" s="37" t="str">
        <f>IFERROR(VLOOKUP($A7,[18]EKS!$A:$K,11,0),"-")</f>
        <v>-</v>
      </c>
      <c r="CQ7" s="37" t="str">
        <f>IFERROR(VLOOKUP(A7,[19]Sheet1!$A:$D,4,0),"-")</f>
        <v>-</v>
      </c>
      <c r="CR7" s="37">
        <f>IFERROR(VLOOKUP($A7,[20]AAV!$A:$AR,44,0),IFERROR(VLOOKUP($A7,[20]GC!$A:$AC,29,0),IFERROR(VLOOKUP($A7,[20]RVO!$A:$CA,79,0),IFERROR(VLOOKUP($A7,[20]SBPV!$A:$AN,40,0),IFERROR(VLOOKUP($A7,'[20]CC SK'!$A:$AC,29,0),IFERROR(VLOOKUP($A7,'[20]AAV AUTO 2000'!$A:$AA,27,0),IFERROR(VLOOKUP($A7,[20]DELTA!$A:$AC,29,0),IFERROR(VLOOKUP($A7,'[20]TEMA C1'!$A:$Y,25,0),IFERROR(VLOOKUP($A7,'[20]TEMA C2'!$A:$AA,27,0),IFERROR(VLOOKUP($A7,'[20]TEMA C3'!$A:$AA,27,0),IFERROR(VLOOKUP($A7,'[20]TEMA HAJI'!$A:$AA,27,0),IFERROR(VLOOKUP($A7,'[20]TEMA PD'!$A:$AA,27,0),IFERROR(VLOOKUP($A7,[20]DESIRE!$A:$AP,42,0),0)))))))))))))</f>
        <v>0</v>
      </c>
      <c r="CS7" s="37">
        <f>IFERROR(VLOOKUP($A7,#REF!,42+CR$1,0),IFERROR(VLOOKUP($A7,#REF!,42+CR$1,0),IFERROR(VLOOKUP($A7,#REF!,29+CR$1,0),IFERROR(VLOOKUP($A7,#REF!,16+CR$1,0),IFERROR(VLOOKUP($A7,#REF!,42+CR$1,0),IFERROR(VLOOKUP($A7,#REF!,33+CR$1,0),IFERROR(VLOOKUP($A7,#REF!,29+CR$1,0),IFERROR(VLOOKUP($A7,#REF!,42+CR$1,0),IFERROR(VLOOKUP($A7,#REF!,42+CR$1,0),IFERROR(VLOOKUP($A7,#REF!,42+CR$1,0),IFERROR(VLOOKUP($A7,#REF!,26+CR$1,0),IFERROR(VLOOKUP($A7,#REF!,5+CR$1,0),0))))))))))))</f>
        <v>0</v>
      </c>
      <c r="CT7" s="37">
        <f>IFERROR(VLOOKUP($A7,#REF!,42+CS$1,0),IFERROR(VLOOKUP($A7,#REF!,42+CS$1,0),IFERROR(VLOOKUP($A7,#REF!,29+CS$1,0),IFERROR(VLOOKUP($A7,#REF!,16+CS$1,0),IFERROR(VLOOKUP($A7,#REF!,42+CS$1,0),IFERROR(VLOOKUP($A7,#REF!,33+CS$1,0),IFERROR(VLOOKUP($A7,#REF!,29+CS$1,0),IFERROR(VLOOKUP($A7,#REF!,42+CS$1,0),IFERROR(VLOOKUP($A7,#REF!,42+CS$1,0),IFERROR(VLOOKUP($A7,#REF!,42+CS$1,0),IFERROR(VLOOKUP($A7,#REF!,26+CS$1,0),IFERROR(VLOOKUP($A7,#REF!,5+CS$1,0),0))))))))))))</f>
        <v>0</v>
      </c>
      <c r="CU7" s="37">
        <f>IFERROR(VLOOKUP($A7,#REF!,42+CT$1,0),IFERROR(VLOOKUP($A7,#REF!,42+CT$1,0),IFERROR(VLOOKUP($A7,#REF!,29+CT$1,0),IFERROR(VLOOKUP($A7,#REF!,16+CT$1,0),IFERROR(VLOOKUP($A7,#REF!,42+CT$1,0),IFERROR(VLOOKUP($A7,#REF!,33+CT$1,0),IFERROR(VLOOKUP($A7,#REF!,29+CT$1,0),IFERROR(VLOOKUP($A7,#REF!,42+CT$1,0),IFERROR(VLOOKUP($A7,#REF!,42+CT$1,0),IFERROR(VLOOKUP($A7,#REF!,42+CT$1,0),IFERROR(VLOOKUP($A7,#REF!,26+CT$1,0),IFERROR(VLOOKUP($A7,#REF!,5+CT$1,0),0))))))))))))</f>
        <v>0</v>
      </c>
      <c r="CV7" s="37">
        <f>IFERROR(VLOOKUP($A7,#REF!,42+CU$1,0),IFERROR(VLOOKUP($A7,#REF!,42+CU$1,0),IFERROR(VLOOKUP($A7,#REF!,29+CU$1,0),IFERROR(VLOOKUP($A7,#REF!,16+CU$1,0),IFERROR(VLOOKUP($A7,#REF!,42+CU$1,0),IFERROR(VLOOKUP($A7,#REF!,33+CU$1,0),IFERROR(VLOOKUP($A7,#REF!,29+CU$1,0),IFERROR(VLOOKUP($A7,#REF!,42+CU$1,0),IFERROR(VLOOKUP($A7,#REF!,42+CU$1,0),IFERROR(VLOOKUP($A7,#REF!,42+CU$1,0),IFERROR(VLOOKUP($A7,#REF!,26+CU$1,0),IFERROR(VLOOKUP($A7,#REF!,5+CU$1,0),0))))))))))))</f>
        <v>0</v>
      </c>
      <c r="CW7" s="37">
        <f>IFERROR(VLOOKUP($A7,#REF!,42+CV$1,0),IFERROR(VLOOKUP($A7,#REF!,42+CV$1,0),IFERROR(VLOOKUP($A7,#REF!,29+CV$1,0),IFERROR(VLOOKUP($A7,#REF!,16+CV$1,0),IFERROR(VLOOKUP($A7,#REF!,42+CV$1,0),IFERROR(VLOOKUP($A7,#REF!,33+CV$1,0),IFERROR(VLOOKUP($A7,#REF!,29+CV$1,0),IFERROR(VLOOKUP($A7,#REF!,42+CV$1,0),IFERROR(VLOOKUP($A7,#REF!,42+CV$1,0),IFERROR(VLOOKUP($A7,#REF!,42+CV$1,0),IFERROR(VLOOKUP($A7,#REF!,26+CV$1,0),IFERROR(VLOOKUP($A7,#REF!,5+CV$1,0),0))))))))))))</f>
        <v>0</v>
      </c>
      <c r="CX7" s="37">
        <f>IFERROR(VLOOKUP($A7,#REF!,36,0),IFERROR(VLOOKUP($A7,#REF!,23,0),IFERROR(VLOOKUP($A7,#REF!,65,0),IFERROR(VLOOKUP($A7,#REF!,34,0),IFERROR(VLOOKUP($A7,#REF!,25,0),IFERROR(VLOOKUP($A7,#REF!,25,0),IFERROR(VLOOKUP($A7,#REF!,21,0),IFERROR(VLOOKUP($A7,#REF!,23,0),IFERROR(VLOOKUP($A7,#REF!,23,0),IFERROR(VLOOKUP($A7,#REF!,23,0),IFERROR(VLOOKUP($A7,#REF!,23,0),IFERROR(VLOOKUP($A7,#REF!,23,0),IFERROR(VLOOKUP($A7,#REF!,21,0),IFERROR(VLOOKUP($A7,#REF!,23,0),0))))))))))))))</f>
        <v>0</v>
      </c>
      <c r="CY7" s="37">
        <f>IFERROR(VLOOKUP($A7,[20]DESIRE!$A:$AP,42,0),IFERROR(VLOOKUP($A7,'[20]TEMA PD'!$A:$AA,27,0),IFERROR(VLOOKUP($A7,'[20]TEMA HAJI'!$A:$AA,27,0),IFERROR(VLOOKUP($A7,'[20]TEMA C3'!$A:$AA,27,0),IFERROR(VLOOKUP($A7,'[20]TEMA C2'!$A:$AA,27,0),IFERROR(VLOOKUP($A7,'[20]TEMA C1'!$A:$Y,25,0),IFERROR(VLOOKUP($A7,[20]DELTA!$A:$AC,29,0),IFERROR(VLOOKUP($A7,'[20]AAV AUTO 2000'!$A:$AA,27,0),IFERROR(VLOOKUP($A7,'[20]CC SK'!$A:$AC,29,0),IFERROR(VLOOKUP($A7,[20]SBPV!$A:$AN,40,0),IFERROR(VLOOKUP($A7,[20]RVO!$A:$CA,79,0),IFERROR(VLOOKUP($A7,[20]GC!$A:$AC,29,0),IFERROR(VLOOKUP($A7,[20]AAV!$A:$AR,44,0),0)))))))))))))</f>
        <v>0</v>
      </c>
      <c r="CZ7" s="37">
        <f>IFERROR(VLOOKUP($A7,#REF!,5+CY$1,0),IFERROR(VLOOKUP($A7,#REF!,26+CY$1,0),IFERROR(VLOOKUP($A7,#REF!,42+CY$1,0),IFERROR(VLOOKUP($A7,#REF!,42+CY$1,0),IFERROR(VLOOKUP($A7,#REF!,42+CY$1,0),IFERROR(VLOOKUP($A7,#REF!,29+CY$1,0),IFERROR(VLOOKUP($A7,#REF!,33+CY$1,0),IFERROR(VLOOKUP($A7,#REF!,42+CY$1,0),IFERROR(VLOOKUP($A7,#REF!,16+CY$1,0),IFERROR(VLOOKUP($A7,#REF!,29+CY$1,0),IFERROR(VLOOKUP($A7,#REF!,42+CY$1,0),IFERROR(VLOOKUP($A7,#REF!,42+CY$1,0),0))))))))))))</f>
        <v>0</v>
      </c>
      <c r="DA7" s="37">
        <f>IFERROR(VLOOKUP($A7,#REF!,5+CZ$1,0),IFERROR(VLOOKUP($A7,#REF!,26+CZ$1,0),IFERROR(VLOOKUP($A7,#REF!,42+CZ$1,0),IFERROR(VLOOKUP($A7,#REF!,42+CZ$1,0),IFERROR(VLOOKUP($A7,#REF!,42+CZ$1,0),IFERROR(VLOOKUP($A7,#REF!,29+CZ$1,0),IFERROR(VLOOKUP($A7,#REF!,33+CZ$1,0),IFERROR(VLOOKUP($A7,#REF!,42+CZ$1,0),IFERROR(VLOOKUP($A7,#REF!,16+CZ$1,0),IFERROR(VLOOKUP($A7,#REF!,29+CZ$1,0),IFERROR(VLOOKUP($A7,#REF!,42+CZ$1,0),IFERROR(VLOOKUP($A7,#REF!,42+CZ$1,0),0))))))))))))</f>
        <v>0</v>
      </c>
      <c r="DB7" s="37">
        <f>IFERROR(VLOOKUP($A7,#REF!,5+DA$1,0),IFERROR(VLOOKUP($A7,#REF!,26+DA$1,0),IFERROR(VLOOKUP($A7,#REF!,42+DA$1,0),IFERROR(VLOOKUP($A7,#REF!,42+DA$1,0),IFERROR(VLOOKUP($A7,#REF!,42+DA$1,0),IFERROR(VLOOKUP($A7,#REF!,29+DA$1,0),IFERROR(VLOOKUP($A7,#REF!,33+DA$1,0),IFERROR(VLOOKUP($A7,#REF!,42+DA$1,0),IFERROR(VLOOKUP($A7,#REF!,16+DA$1,0),IFERROR(VLOOKUP($A7,#REF!,29+DA$1,0),IFERROR(VLOOKUP($A7,#REF!,42+DA$1,0),IFERROR(VLOOKUP($A7,#REF!,42+DA$1,0),0))))))))))))</f>
        <v>0</v>
      </c>
      <c r="DC7" s="37">
        <f>IFERROR(VLOOKUP($A7,#REF!,5+DB$1,0),IFERROR(VLOOKUP($A7,#REF!,26+DB$1,0),IFERROR(VLOOKUP($A7,#REF!,42+DB$1,0),IFERROR(VLOOKUP($A7,#REF!,42+DB$1,0),IFERROR(VLOOKUP($A7,#REF!,42+DB$1,0),IFERROR(VLOOKUP($A7,#REF!,29+DB$1,0),IFERROR(VLOOKUP($A7,#REF!,33+DB$1,0),IFERROR(VLOOKUP($A7,#REF!,42+DB$1,0),IFERROR(VLOOKUP($A7,#REF!,16+DB$1,0),IFERROR(VLOOKUP($A7,#REF!,29+DB$1,0),IFERROR(VLOOKUP($A7,#REF!,42+DB$1,0),IFERROR(VLOOKUP($A7,#REF!,42+DB$1,0),0))))))))))))</f>
        <v>0</v>
      </c>
      <c r="DD7" s="37">
        <f>IFERROR(VLOOKUP($A7,#REF!,5+DC$1,0),IFERROR(VLOOKUP($A7,#REF!,26+DC$1,0),IFERROR(VLOOKUP($A7,#REF!,42+DC$1,0),IFERROR(VLOOKUP($A7,#REF!,42+DC$1,0),IFERROR(VLOOKUP($A7,#REF!,42+DC$1,0),IFERROR(VLOOKUP($A7,#REF!,29+DC$1,0),IFERROR(VLOOKUP($A7,#REF!,33+DC$1,0),IFERROR(VLOOKUP($A7,#REF!,42+DC$1,0),IFERROR(VLOOKUP($A7,#REF!,16+DC$1,0),IFERROR(VLOOKUP($A7,#REF!,29+DC$1,0),IFERROR(VLOOKUP($A7,#REF!,42+DC$1,0),IFERROR(VLOOKUP($A7,#REF!,42+DC$1,0),0))))))))))))</f>
        <v>0</v>
      </c>
      <c r="DE7" s="37">
        <f>IFERROR(VLOOKUP($A7,#REF!,23,0),IFERROR(VLOOKUP($A7,#REF!,21,0),IFERROR(VLOOKUP($A7,#REF!,23,0),IFERROR(VLOOKUP($A7,#REF!,23,0),IFERROR(VLOOKUP($A7,#REF!,23,0),IFERROR(VLOOKUP($A7,#REF!,23,0),IFERROR(VLOOKUP($A7,#REF!,23,0),IFERROR(VLOOKUP($A7,#REF!,21,0),IFERROR(VLOOKUP($A7,#REF!,25,0),IFERROR(VLOOKUP($A7,#REF!,25,0),IFERROR(VLOOKUP($A7,#REF!,34,0),IFERROR(VLOOKUP($A7,#REF!,65,0),IFERROR(VLOOKUP($A7,#REF!,23,0),IFERROR(VLOOKUP($A7,#REF!,36,0),0))))))))))))))</f>
        <v>0</v>
      </c>
      <c r="DF7" s="37" t="b">
        <f t="shared" si="14"/>
        <v>1</v>
      </c>
      <c r="DG7" s="37" t="b">
        <f t="shared" si="14"/>
        <v>1</v>
      </c>
      <c r="DH7" s="37" t="b">
        <f t="shared" si="14"/>
        <v>1</v>
      </c>
      <c r="DI7" s="37" t="b">
        <f t="shared" si="14"/>
        <v>1</v>
      </c>
      <c r="DJ7" s="37" t="b">
        <f t="shared" si="14"/>
        <v>1</v>
      </c>
      <c r="DK7" s="37" t="b">
        <f t="shared" si="14"/>
        <v>1</v>
      </c>
      <c r="DL7" s="37" t="b">
        <f t="shared" si="14"/>
        <v>1</v>
      </c>
      <c r="DM7" s="37">
        <f t="shared" si="15"/>
        <v>0</v>
      </c>
      <c r="DN7" s="37">
        <f t="shared" si="15"/>
        <v>0</v>
      </c>
      <c r="DO7" s="37">
        <f t="shared" si="15"/>
        <v>0</v>
      </c>
      <c r="DP7" s="37">
        <f t="shared" si="15"/>
        <v>0</v>
      </c>
      <c r="DQ7" s="37">
        <f t="shared" si="15"/>
        <v>0</v>
      </c>
      <c r="DR7" s="37">
        <f t="shared" si="15"/>
        <v>0</v>
      </c>
      <c r="DS7" s="37">
        <f t="shared" si="15"/>
        <v>0</v>
      </c>
      <c r="DT7" s="29">
        <f t="shared" si="16"/>
        <v>0</v>
      </c>
      <c r="DU7" s="37">
        <f t="shared" si="17"/>
        <v>0</v>
      </c>
      <c r="DV7" s="37">
        <f t="shared" si="17"/>
        <v>0</v>
      </c>
      <c r="DW7" s="37">
        <f t="shared" si="17"/>
        <v>0</v>
      </c>
      <c r="DX7" s="37">
        <f t="shared" si="17"/>
        <v>0</v>
      </c>
      <c r="DY7" s="37">
        <f t="shared" si="17"/>
        <v>0</v>
      </c>
      <c r="DZ7" s="37">
        <f t="shared" si="17"/>
        <v>0</v>
      </c>
      <c r="EA7" s="37">
        <f t="shared" si="17"/>
        <v>0</v>
      </c>
      <c r="EB7" s="29">
        <f t="shared" si="18"/>
        <v>0</v>
      </c>
      <c r="EC7" s="36">
        <f t="shared" si="19"/>
        <v>7</v>
      </c>
      <c r="ED7" s="36" t="str">
        <f t="shared" si="20"/>
        <v>DOWNGRADE</v>
      </c>
      <c r="EE7" s="36" t="str">
        <f t="shared" si="21"/>
        <v>RESET</v>
      </c>
      <c r="EF7" s="37">
        <f t="shared" si="22"/>
        <v>0</v>
      </c>
      <c r="EG7" s="2" t="str">
        <f>IFERROR(VLOOKUP(A7,[21]AAV!$A:$AD,30,0),"")</f>
        <v/>
      </c>
      <c r="EH7" s="37" t="str">
        <f t="shared" si="23"/>
        <v>SAPHIRE</v>
      </c>
      <c r="EI7" s="2"/>
      <c r="EJ7" s="2"/>
      <c r="EK7" s="2"/>
      <c r="EL7" s="2"/>
      <c r="EM7" s="2"/>
      <c r="EN7" s="2"/>
      <c r="EO7" s="2"/>
      <c r="EP7" s="2"/>
      <c r="EQ7" s="37">
        <f t="shared" si="24"/>
        <v>0</v>
      </c>
      <c r="ER7" s="37">
        <f t="shared" si="24"/>
        <v>0</v>
      </c>
      <c r="ES7" s="37">
        <f t="shared" si="24"/>
        <v>0</v>
      </c>
      <c r="ET7" s="37">
        <f t="shared" si="24"/>
        <v>0</v>
      </c>
      <c r="EU7" s="37">
        <f t="shared" si="24"/>
        <v>0</v>
      </c>
      <c r="EV7" s="37">
        <f t="shared" si="24"/>
        <v>0</v>
      </c>
      <c r="EW7" s="37">
        <f t="shared" si="24"/>
        <v>0</v>
      </c>
    </row>
    <row r="8" spans="1:153" ht="15.6">
      <c r="A8" s="36">
        <v>90170</v>
      </c>
      <c r="B8" s="1" t="s">
        <v>310</v>
      </c>
      <c r="C8" s="37" t="s">
        <v>188</v>
      </c>
      <c r="D8" s="15">
        <v>44303</v>
      </c>
      <c r="E8" s="15" t="str">
        <f t="shared" si="3"/>
        <v>Apr-21</v>
      </c>
      <c r="F8" s="37" t="s">
        <v>349</v>
      </c>
      <c r="G8" s="37" t="s">
        <v>349</v>
      </c>
      <c r="H8" s="37" t="s">
        <v>349</v>
      </c>
      <c r="I8" s="37" t="s">
        <v>349</v>
      </c>
      <c r="J8" s="37" t="s">
        <v>349</v>
      </c>
      <c r="K8" s="37" t="s">
        <v>349</v>
      </c>
      <c r="L8" s="37" t="s">
        <v>349</v>
      </c>
      <c r="M8" s="36">
        <v>8</v>
      </c>
      <c r="N8" s="37">
        <v>25</v>
      </c>
      <c r="O8" s="37">
        <v>22</v>
      </c>
      <c r="P8" s="37">
        <v>23</v>
      </c>
      <c r="Q8" s="37">
        <v>17</v>
      </c>
      <c r="R8" s="37">
        <v>14</v>
      </c>
      <c r="S8" s="37">
        <v>9</v>
      </c>
      <c r="T8" s="36">
        <v>118</v>
      </c>
      <c r="U8" s="37">
        <v>8</v>
      </c>
      <c r="V8" s="37">
        <v>25</v>
      </c>
      <c r="W8" s="37">
        <v>22</v>
      </c>
      <c r="X8" s="37">
        <v>23</v>
      </c>
      <c r="Y8" s="37">
        <v>17</v>
      </c>
      <c r="Z8" s="37">
        <v>14</v>
      </c>
      <c r="AA8" s="37">
        <v>9</v>
      </c>
      <c r="AB8" s="36">
        <v>118</v>
      </c>
      <c r="AC8" s="36">
        <v>0</v>
      </c>
      <c r="AD8" s="36" t="s">
        <v>413</v>
      </c>
      <c r="AE8" s="36" t="s">
        <v>413</v>
      </c>
      <c r="AF8" s="37">
        <v>118</v>
      </c>
      <c r="AG8" s="13">
        <v>2</v>
      </c>
      <c r="AH8" s="37" t="s">
        <v>418</v>
      </c>
      <c r="AI8" s="37">
        <v>65</v>
      </c>
      <c r="AJ8" s="37" t="s">
        <v>423</v>
      </c>
      <c r="AK8" s="37">
        <v>0</v>
      </c>
      <c r="AL8" s="15">
        <v>45261</v>
      </c>
      <c r="AM8" s="15">
        <v>45701</v>
      </c>
      <c r="AN8" s="37">
        <v>1</v>
      </c>
      <c r="AO8" s="37">
        <v>53</v>
      </c>
      <c r="AP8" s="37" t="str">
        <f>IFERROR(VLOOKUP($A8,[2]Sheet1!$A:$D,4,0),"-")</f>
        <v>-</v>
      </c>
      <c r="AQ8" s="37" t="str">
        <f>IFERROR(VLOOKUP($A8,#REF!,3,0),"-")</f>
        <v>-</v>
      </c>
      <c r="AR8" s="37" t="str">
        <f>IFERROR(VLOOKUP(A8,[3]AAV!$A:$C,3,0),"-")</f>
        <v>REGULER</v>
      </c>
      <c r="AS8" s="37" t="str">
        <f>IFERROR(VLOOKUP(A8,[4]AAV!$A:$C,3,0),"-")</f>
        <v>REGULER</v>
      </c>
      <c r="AT8" s="37" t="str">
        <f>IFERROR(VLOOKUP(A8,[5]AAV!$A:$C,3,0),"-")</f>
        <v>REGULER</v>
      </c>
      <c r="AU8" s="37" t="str">
        <f>IFERROR(VLOOKUP(A8,[6]AAV!$A:$C,3,0),"-")</f>
        <v>REGULER</v>
      </c>
      <c r="AV8" s="37" t="str">
        <f>IFERROR(VLOOKUP(A8,#REF!,13,0),"")</f>
        <v/>
      </c>
      <c r="AW8" s="37">
        <f>IFERROR(VLOOKUP(A8,[7]DATABASE!$A:$BA,49,0),"")</f>
        <v>24</v>
      </c>
      <c r="AX8" s="37">
        <f>IFERROR(VLOOKUP(A8,[7]DATABASE!$A:$BA,50,0),"")</f>
        <v>25</v>
      </c>
      <c r="AY8" s="37">
        <f>IFERROR(VLOOKUP(A8,[7]DATABASE!$A:$BA,51,0),"")</f>
        <v>22</v>
      </c>
      <c r="AZ8" s="37">
        <f>IFERROR(VLOOKUP(A8,[7]DATABASE!$A:$BA,52,0),"")</f>
        <v>27</v>
      </c>
      <c r="BA8" s="37">
        <f>IFERROR(VLOOKUP(A8,[7]DATABASE!$A:$BA,53,0),"")</f>
        <v>25</v>
      </c>
      <c r="BB8" s="37">
        <f>IFERROR(VLOOKUP(A8,[7]DATABASE!$A:$BF,54,0),"")</f>
        <v>24</v>
      </c>
      <c r="BC8" s="37">
        <f>IFERROR(VLOOKUP(A8,[7]DATABASE!$A:$BF,55,0),"")</f>
        <v>25</v>
      </c>
      <c r="BD8" s="37">
        <f>IFERROR(VLOOKUP(A8,[7]DATABASE!$A:$BF,56,0),"")</f>
        <v>22</v>
      </c>
      <c r="BE8" s="37">
        <f>IFERROR(VLOOKUP(A8,[7]DATABASE!$A:$BF,57,0),"")</f>
        <v>27</v>
      </c>
      <c r="BF8" s="37">
        <f>IFERROR(VLOOKUP(A8,[7]DATABASE!$A:$BF,58,0),"")</f>
        <v>25</v>
      </c>
      <c r="BG8" s="36">
        <f>IFERROR(VLOOKUP($A8,[8]Summary!$A$3:$GA$66,183,0),"")</f>
        <v>12</v>
      </c>
      <c r="BH8" s="37">
        <f>IFERROR(VLOOKUP(A8,[7]DATABASE!$A:$BM,60,0),"")</f>
        <v>24</v>
      </c>
      <c r="BI8" s="37">
        <f>IFERROR(VLOOKUP(A8,[7]DATABASE!$A:$BM,61,0),"")</f>
        <v>25</v>
      </c>
      <c r="BJ8" s="37">
        <f>IFERROR(VLOOKUP(A8,[7]DATABASE!$A:$BM,62,0),"")</f>
        <v>22</v>
      </c>
      <c r="BK8" s="37">
        <f>IFERROR(VLOOKUP(A8,[7]DATABASE!$A:$BM,63,0),"")</f>
        <v>27</v>
      </c>
      <c r="BL8" s="37">
        <f>IFERROR(VLOOKUP(A8,[7]DATABASE!$A:$BM,64,0),"")</f>
        <v>25</v>
      </c>
      <c r="BM8" s="37">
        <f>IFERROR(VLOOKUP($A8,[9]AAV!$A:$AM,39,0),IFERROR(VLOOKUP($A8,[9]GC!$A:$Y,25,0),IFERROR(VLOOKUP($A8,[9]RVO!$A:$BS,71,0),IFERROR(VLOOKUP($A8,[9]SBPV!$A:$AK,37,0),IFERROR(VLOOKUP($A8,'[9]CC SK'!$A:$AA,27,0),IFERROR(VLOOKUP($A8,[9]DELTA!$A:$AA,27,0),IFERROR(VLOOKUP($A8,'[9]TEMA C1'!$A:$W,23,0),IFERROR(VLOOKUP($A8,'[9]TEMA C2'!$A:$Y,25,0),IFERROR(VLOOKUP($A8,'[9]TEMA C3'!$A:$Y,25,0),IFERROR(VLOOKUP($A8,'[9]TEMA HAJI'!$A:$Y,25,0),IFERROR(VLOOKUP($A8,'[9]TEMA PD'!$A:$Y,25,0),"")))))))))))</f>
        <v>12</v>
      </c>
      <c r="BN8" s="37">
        <f t="shared" si="4"/>
        <v>147</v>
      </c>
      <c r="BO8" s="37">
        <f t="shared" si="5"/>
        <v>12</v>
      </c>
      <c r="BP8" s="37">
        <f t="shared" si="5"/>
        <v>24</v>
      </c>
      <c r="BQ8" s="37">
        <f t="shared" si="5"/>
        <v>25</v>
      </c>
      <c r="BR8" s="37">
        <f t="shared" si="5"/>
        <v>22</v>
      </c>
      <c r="BS8" s="37">
        <f t="shared" si="5"/>
        <v>27</v>
      </c>
      <c r="BT8" s="37">
        <f t="shared" si="5"/>
        <v>25</v>
      </c>
      <c r="BU8" s="37">
        <f t="shared" si="5"/>
        <v>12</v>
      </c>
      <c r="BV8" s="37">
        <f t="shared" si="6"/>
        <v>147</v>
      </c>
      <c r="BW8" s="36">
        <f t="shared" si="7"/>
        <v>0</v>
      </c>
      <c r="BX8" s="36" t="str">
        <f t="shared" si="8"/>
        <v>TIDAK</v>
      </c>
      <c r="BY8" s="36" t="str">
        <f>IFERROR(VLOOKUP(A8,[7]DATABASE!$A:$BY,77,0),"")</f>
        <v>TIDAK</v>
      </c>
      <c r="BZ8" s="37">
        <f t="shared" si="9"/>
        <v>200</v>
      </c>
      <c r="CA8" s="12">
        <f>IFERROR(VLOOKUP(A8,[10]AAV!$A:$T,20,0),"")</f>
        <v>3</v>
      </c>
      <c r="CB8" s="37" t="str">
        <f t="shared" si="10"/>
        <v>SAPHIRE</v>
      </c>
      <c r="CC8" s="37" t="str">
        <f>IFERROR(VLOOKUP(A8,[11]SUMMARY!$B:$E,4,0),"")</f>
        <v/>
      </c>
      <c r="CD8" s="37">
        <f>IFERROR(VLOOKUP(A8,'[12]RECAP REDEEM P2 - v2'!$A:$I,5,0),0)</f>
        <v>0</v>
      </c>
      <c r="CE8" s="37" t="str">
        <f t="shared" si="11"/>
        <v>Y</v>
      </c>
      <c r="CF8" s="37"/>
      <c r="CG8" s="15">
        <v>45093</v>
      </c>
      <c r="CH8" s="15">
        <f t="shared" ca="1" si="12"/>
        <v>46174</v>
      </c>
      <c r="CI8" s="37">
        <f t="shared" ca="1" si="13"/>
        <v>2</v>
      </c>
      <c r="CJ8" s="37">
        <v>200</v>
      </c>
      <c r="CK8" s="37" t="str">
        <f>IFERROR(VLOOKUP($A8,[13]ME!$A:$K,11,0),"-")</f>
        <v>-</v>
      </c>
      <c r="CL8" s="37" t="str">
        <f>IFERROR(VLOOKUP($A8,[14]EKS!$A:$K,11,0),"-")</f>
        <v>-</v>
      </c>
      <c r="CM8" s="37" t="str">
        <f>IFERROR(VLOOKUP($A8,[15]EKS!$A:$K,11,0),"-")</f>
        <v>-</v>
      </c>
      <c r="CN8" s="37" t="str">
        <f>IFERROR(VLOOKUP($A8,[16]EKS!$A:$K,11,0),"-")</f>
        <v>-</v>
      </c>
      <c r="CO8" s="37" t="str">
        <f>IFERROR(VLOOKUP($A8,[17]EKS!$A:$K,11,0),"-")</f>
        <v>-</v>
      </c>
      <c r="CP8" s="37" t="str">
        <f>IFERROR(VLOOKUP($A8,[18]EKS!$A:$K,11,0),"-")</f>
        <v>-</v>
      </c>
      <c r="CQ8" s="37" t="str">
        <f>IFERROR(VLOOKUP(A8,[19]Sheet1!$A:$D,4,0),"-")</f>
        <v>-</v>
      </c>
      <c r="CR8" s="37">
        <f>IFERROR(VLOOKUP($A8,[20]AAV!$A:$AR,44,0),IFERROR(VLOOKUP($A8,[20]GC!$A:$AC,29,0),IFERROR(VLOOKUP($A8,[20]RVO!$A:$CA,79,0),IFERROR(VLOOKUP($A8,[20]SBPV!$A:$AN,40,0),IFERROR(VLOOKUP($A8,'[20]CC SK'!$A:$AC,29,0),IFERROR(VLOOKUP($A8,'[20]AAV AUTO 2000'!$A:$AA,27,0),IFERROR(VLOOKUP($A8,[20]DELTA!$A:$AC,29,0),IFERROR(VLOOKUP($A8,'[20]TEMA C1'!$A:$Y,25,0),IFERROR(VLOOKUP($A8,'[20]TEMA C2'!$A:$AA,27,0),IFERROR(VLOOKUP($A8,'[20]TEMA C3'!$A:$AA,27,0),IFERROR(VLOOKUP($A8,'[20]TEMA HAJI'!$A:$AA,27,0),IFERROR(VLOOKUP($A8,'[20]TEMA PD'!$A:$AA,27,0),IFERROR(VLOOKUP($A8,[20]DESIRE!$A:$AP,42,0),0)))))))))))))</f>
        <v>13</v>
      </c>
      <c r="CS8" s="37">
        <f>IFERROR(VLOOKUP($A8,#REF!,42+CR$1,0),IFERROR(VLOOKUP($A8,#REF!,42+CR$1,0),IFERROR(VLOOKUP($A8,#REF!,29+CR$1,0),IFERROR(VLOOKUP($A8,#REF!,16+CR$1,0),IFERROR(VLOOKUP($A8,#REF!,42+CR$1,0),IFERROR(VLOOKUP($A8,#REF!,33+CR$1,0),IFERROR(VLOOKUP($A8,#REF!,29+CR$1,0),IFERROR(VLOOKUP($A8,#REF!,42+CR$1,0),IFERROR(VLOOKUP($A8,#REF!,42+CR$1,0),IFERROR(VLOOKUP($A8,#REF!,42+CR$1,0),IFERROR(VLOOKUP($A8,#REF!,26+CR$1,0),IFERROR(VLOOKUP($A8,#REF!,5+CR$1,0),0))))))))))))</f>
        <v>0</v>
      </c>
      <c r="CT8" s="37">
        <f>IFERROR(VLOOKUP($A8,#REF!,42+CS$1,0),IFERROR(VLOOKUP($A8,#REF!,42+CS$1,0),IFERROR(VLOOKUP($A8,#REF!,29+CS$1,0),IFERROR(VLOOKUP($A8,#REF!,16+CS$1,0),IFERROR(VLOOKUP($A8,#REF!,42+CS$1,0),IFERROR(VLOOKUP($A8,#REF!,33+CS$1,0),IFERROR(VLOOKUP($A8,#REF!,29+CS$1,0),IFERROR(VLOOKUP($A8,#REF!,42+CS$1,0),IFERROR(VLOOKUP($A8,#REF!,42+CS$1,0),IFERROR(VLOOKUP($A8,#REF!,42+CS$1,0),IFERROR(VLOOKUP($A8,#REF!,26+CS$1,0),IFERROR(VLOOKUP($A8,#REF!,5+CS$1,0),0))))))))))))</f>
        <v>0</v>
      </c>
      <c r="CU8" s="37">
        <f>IFERROR(VLOOKUP($A8,#REF!,42+CT$1,0),IFERROR(VLOOKUP($A8,#REF!,42+CT$1,0),IFERROR(VLOOKUP($A8,#REF!,29+CT$1,0),IFERROR(VLOOKUP($A8,#REF!,16+CT$1,0),IFERROR(VLOOKUP($A8,#REF!,42+CT$1,0),IFERROR(VLOOKUP($A8,#REF!,33+CT$1,0),IFERROR(VLOOKUP($A8,#REF!,29+CT$1,0),IFERROR(VLOOKUP($A8,#REF!,42+CT$1,0),IFERROR(VLOOKUP($A8,#REF!,42+CT$1,0),IFERROR(VLOOKUP($A8,#REF!,42+CT$1,0),IFERROR(VLOOKUP($A8,#REF!,26+CT$1,0),IFERROR(VLOOKUP($A8,#REF!,5+CT$1,0),0))))))))))))</f>
        <v>0</v>
      </c>
      <c r="CV8" s="37">
        <f>IFERROR(VLOOKUP($A8,#REF!,42+CU$1,0),IFERROR(VLOOKUP($A8,#REF!,42+CU$1,0),IFERROR(VLOOKUP($A8,#REF!,29+CU$1,0),IFERROR(VLOOKUP($A8,#REF!,16+CU$1,0),IFERROR(VLOOKUP($A8,#REF!,42+CU$1,0),IFERROR(VLOOKUP($A8,#REF!,33+CU$1,0),IFERROR(VLOOKUP($A8,#REF!,29+CU$1,0),IFERROR(VLOOKUP($A8,#REF!,42+CU$1,0),IFERROR(VLOOKUP($A8,#REF!,42+CU$1,0),IFERROR(VLOOKUP($A8,#REF!,42+CU$1,0),IFERROR(VLOOKUP($A8,#REF!,26+CU$1,0),IFERROR(VLOOKUP($A8,#REF!,5+CU$1,0),0))))))))))))</f>
        <v>0</v>
      </c>
      <c r="CW8" s="37">
        <f>IFERROR(VLOOKUP($A8,#REF!,42+CV$1,0),IFERROR(VLOOKUP($A8,#REF!,42+CV$1,0),IFERROR(VLOOKUP($A8,#REF!,29+CV$1,0),IFERROR(VLOOKUP($A8,#REF!,16+CV$1,0),IFERROR(VLOOKUP($A8,#REF!,42+CV$1,0),IFERROR(VLOOKUP($A8,#REF!,33+CV$1,0),IFERROR(VLOOKUP($A8,#REF!,29+CV$1,0),IFERROR(VLOOKUP($A8,#REF!,42+CV$1,0),IFERROR(VLOOKUP($A8,#REF!,42+CV$1,0),IFERROR(VLOOKUP($A8,#REF!,42+CV$1,0),IFERROR(VLOOKUP($A8,#REF!,26+CV$1,0),IFERROR(VLOOKUP($A8,#REF!,5+CV$1,0),0))))))))))))</f>
        <v>0</v>
      </c>
      <c r="CX8" s="37">
        <f>IFERROR(VLOOKUP($A8,#REF!,36,0),IFERROR(VLOOKUP($A8,#REF!,23,0),IFERROR(VLOOKUP($A8,#REF!,65,0),IFERROR(VLOOKUP($A8,#REF!,34,0),IFERROR(VLOOKUP($A8,#REF!,25,0),IFERROR(VLOOKUP($A8,#REF!,25,0),IFERROR(VLOOKUP($A8,#REF!,21,0),IFERROR(VLOOKUP($A8,#REF!,23,0),IFERROR(VLOOKUP($A8,#REF!,23,0),IFERROR(VLOOKUP($A8,#REF!,23,0),IFERROR(VLOOKUP($A8,#REF!,23,0),IFERROR(VLOOKUP($A8,#REF!,23,0),IFERROR(VLOOKUP($A8,#REF!,21,0),IFERROR(VLOOKUP($A8,#REF!,23,0),0))))))))))))))</f>
        <v>0</v>
      </c>
      <c r="CY8" s="37">
        <f>IFERROR(VLOOKUP($A8,[20]DESIRE!$A:$AP,42,0),IFERROR(VLOOKUP($A8,'[20]TEMA PD'!$A:$AA,27,0),IFERROR(VLOOKUP($A8,'[20]TEMA HAJI'!$A:$AA,27,0),IFERROR(VLOOKUP($A8,'[20]TEMA C3'!$A:$AA,27,0),IFERROR(VLOOKUP($A8,'[20]TEMA C2'!$A:$AA,27,0),IFERROR(VLOOKUP($A8,'[20]TEMA C1'!$A:$Y,25,0),IFERROR(VLOOKUP($A8,[20]DELTA!$A:$AC,29,0),IFERROR(VLOOKUP($A8,'[20]AAV AUTO 2000'!$A:$AA,27,0),IFERROR(VLOOKUP($A8,'[20]CC SK'!$A:$AC,29,0),IFERROR(VLOOKUP($A8,[20]SBPV!$A:$AN,40,0),IFERROR(VLOOKUP($A8,[20]RVO!$A:$CA,79,0),IFERROR(VLOOKUP($A8,[20]GC!$A:$AC,29,0),IFERROR(VLOOKUP($A8,[20]AAV!$A:$AR,44,0),0)))))))))))))</f>
        <v>13</v>
      </c>
      <c r="CZ8" s="37">
        <f>IFERROR(VLOOKUP($A8,#REF!,5+CY$1,0),IFERROR(VLOOKUP($A8,#REF!,26+CY$1,0),IFERROR(VLOOKUP($A8,#REF!,42+CY$1,0),IFERROR(VLOOKUP($A8,#REF!,42+CY$1,0),IFERROR(VLOOKUP($A8,#REF!,42+CY$1,0),IFERROR(VLOOKUP($A8,#REF!,29+CY$1,0),IFERROR(VLOOKUP($A8,#REF!,33+CY$1,0),IFERROR(VLOOKUP($A8,#REF!,42+CY$1,0),IFERROR(VLOOKUP($A8,#REF!,16+CY$1,0),IFERROR(VLOOKUP($A8,#REF!,29+CY$1,0),IFERROR(VLOOKUP($A8,#REF!,42+CY$1,0),IFERROR(VLOOKUP($A8,#REF!,42+CY$1,0),0))))))))))))</f>
        <v>0</v>
      </c>
      <c r="DA8" s="37">
        <f>IFERROR(VLOOKUP($A8,#REF!,5+CZ$1,0),IFERROR(VLOOKUP($A8,#REF!,26+CZ$1,0),IFERROR(VLOOKUP($A8,#REF!,42+CZ$1,0),IFERROR(VLOOKUP($A8,#REF!,42+CZ$1,0),IFERROR(VLOOKUP($A8,#REF!,42+CZ$1,0),IFERROR(VLOOKUP($A8,#REF!,29+CZ$1,0),IFERROR(VLOOKUP($A8,#REF!,33+CZ$1,0),IFERROR(VLOOKUP($A8,#REF!,42+CZ$1,0),IFERROR(VLOOKUP($A8,#REF!,16+CZ$1,0),IFERROR(VLOOKUP($A8,#REF!,29+CZ$1,0),IFERROR(VLOOKUP($A8,#REF!,42+CZ$1,0),IFERROR(VLOOKUP($A8,#REF!,42+CZ$1,0),0))))))))))))</f>
        <v>0</v>
      </c>
      <c r="DB8" s="37">
        <f>IFERROR(VLOOKUP($A8,#REF!,5+DA$1,0),IFERROR(VLOOKUP($A8,#REF!,26+DA$1,0),IFERROR(VLOOKUP($A8,#REF!,42+DA$1,0),IFERROR(VLOOKUP($A8,#REF!,42+DA$1,0),IFERROR(VLOOKUP($A8,#REF!,42+DA$1,0),IFERROR(VLOOKUP($A8,#REF!,29+DA$1,0),IFERROR(VLOOKUP($A8,#REF!,33+DA$1,0),IFERROR(VLOOKUP($A8,#REF!,42+DA$1,0),IFERROR(VLOOKUP($A8,#REF!,16+DA$1,0),IFERROR(VLOOKUP($A8,#REF!,29+DA$1,0),IFERROR(VLOOKUP($A8,#REF!,42+DA$1,0),IFERROR(VLOOKUP($A8,#REF!,42+DA$1,0),0))))))))))))</f>
        <v>0</v>
      </c>
      <c r="DC8" s="37">
        <f>IFERROR(VLOOKUP($A8,#REF!,5+DB$1,0),IFERROR(VLOOKUP($A8,#REF!,26+DB$1,0),IFERROR(VLOOKUP($A8,#REF!,42+DB$1,0),IFERROR(VLOOKUP($A8,#REF!,42+DB$1,0),IFERROR(VLOOKUP($A8,#REF!,42+DB$1,0),IFERROR(VLOOKUP($A8,#REF!,29+DB$1,0),IFERROR(VLOOKUP($A8,#REF!,33+DB$1,0),IFERROR(VLOOKUP($A8,#REF!,42+DB$1,0),IFERROR(VLOOKUP($A8,#REF!,16+DB$1,0),IFERROR(VLOOKUP($A8,#REF!,29+DB$1,0),IFERROR(VLOOKUP($A8,#REF!,42+DB$1,0),IFERROR(VLOOKUP($A8,#REF!,42+DB$1,0),0))))))))))))</f>
        <v>0</v>
      </c>
      <c r="DD8" s="37">
        <f>IFERROR(VLOOKUP($A8,#REF!,5+DC$1,0),IFERROR(VLOOKUP($A8,#REF!,26+DC$1,0),IFERROR(VLOOKUP($A8,#REF!,42+DC$1,0),IFERROR(VLOOKUP($A8,#REF!,42+DC$1,0),IFERROR(VLOOKUP($A8,#REF!,42+DC$1,0),IFERROR(VLOOKUP($A8,#REF!,29+DC$1,0),IFERROR(VLOOKUP($A8,#REF!,33+DC$1,0),IFERROR(VLOOKUP($A8,#REF!,42+DC$1,0),IFERROR(VLOOKUP($A8,#REF!,16+DC$1,0),IFERROR(VLOOKUP($A8,#REF!,29+DC$1,0),IFERROR(VLOOKUP($A8,#REF!,42+DC$1,0),IFERROR(VLOOKUP($A8,#REF!,42+DC$1,0),0))))))))))))</f>
        <v>0</v>
      </c>
      <c r="DE8" s="37">
        <f>IFERROR(VLOOKUP($A8,#REF!,23,0),IFERROR(VLOOKUP($A8,#REF!,21,0),IFERROR(VLOOKUP($A8,#REF!,23,0),IFERROR(VLOOKUP($A8,#REF!,23,0),IFERROR(VLOOKUP($A8,#REF!,23,0),IFERROR(VLOOKUP($A8,#REF!,23,0),IFERROR(VLOOKUP($A8,#REF!,23,0),IFERROR(VLOOKUP($A8,#REF!,21,0),IFERROR(VLOOKUP($A8,#REF!,25,0),IFERROR(VLOOKUP($A8,#REF!,25,0),IFERROR(VLOOKUP($A8,#REF!,34,0),IFERROR(VLOOKUP($A8,#REF!,65,0),IFERROR(VLOOKUP($A8,#REF!,23,0),IFERROR(VLOOKUP($A8,#REF!,36,0),0))))))))))))))</f>
        <v>0</v>
      </c>
      <c r="DF8" s="37" t="b">
        <f t="shared" si="14"/>
        <v>1</v>
      </c>
      <c r="DG8" s="37" t="b">
        <f t="shared" si="14"/>
        <v>1</v>
      </c>
      <c r="DH8" s="37" t="b">
        <f t="shared" si="14"/>
        <v>1</v>
      </c>
      <c r="DI8" s="37" t="b">
        <f t="shared" si="14"/>
        <v>1</v>
      </c>
      <c r="DJ8" s="37" t="b">
        <f t="shared" si="14"/>
        <v>1</v>
      </c>
      <c r="DK8" s="37" t="b">
        <f t="shared" si="14"/>
        <v>1</v>
      </c>
      <c r="DL8" s="37" t="b">
        <f t="shared" si="14"/>
        <v>1</v>
      </c>
      <c r="DM8" s="37">
        <f t="shared" si="15"/>
        <v>13</v>
      </c>
      <c r="DN8" s="37">
        <f t="shared" si="15"/>
        <v>0</v>
      </c>
      <c r="DO8" s="37">
        <f t="shared" si="15"/>
        <v>0</v>
      </c>
      <c r="DP8" s="37">
        <f t="shared" si="15"/>
        <v>0</v>
      </c>
      <c r="DQ8" s="37">
        <f t="shared" si="15"/>
        <v>0</v>
      </c>
      <c r="DR8" s="37">
        <f t="shared" si="15"/>
        <v>0</v>
      </c>
      <c r="DS8" s="37">
        <f t="shared" si="15"/>
        <v>0</v>
      </c>
      <c r="DT8" s="29">
        <f t="shared" si="16"/>
        <v>13</v>
      </c>
      <c r="DU8" s="37">
        <f t="shared" si="17"/>
        <v>13</v>
      </c>
      <c r="DV8" s="37">
        <f t="shared" si="17"/>
        <v>0</v>
      </c>
      <c r="DW8" s="37">
        <f t="shared" si="17"/>
        <v>0</v>
      </c>
      <c r="DX8" s="37">
        <f t="shared" si="17"/>
        <v>0</v>
      </c>
      <c r="DY8" s="37">
        <f t="shared" si="17"/>
        <v>0</v>
      </c>
      <c r="DZ8" s="37">
        <f t="shared" si="17"/>
        <v>0</v>
      </c>
      <c r="EA8" s="37">
        <f t="shared" si="17"/>
        <v>0</v>
      </c>
      <c r="EB8" s="29">
        <f t="shared" si="18"/>
        <v>13</v>
      </c>
      <c r="EC8" s="36">
        <f t="shared" si="19"/>
        <v>6</v>
      </c>
      <c r="ED8" s="36" t="str">
        <f t="shared" si="20"/>
        <v>DOWNGRADE</v>
      </c>
      <c r="EE8" s="36" t="str">
        <f t="shared" si="21"/>
        <v>RESET</v>
      </c>
      <c r="EF8" s="37">
        <f t="shared" si="22"/>
        <v>0</v>
      </c>
      <c r="EG8" s="2">
        <f>IFERROR(VLOOKUP(A8,[21]AAV!$A:$AD,30,0),"")</f>
        <v>3</v>
      </c>
      <c r="EH8" s="37" t="str">
        <f t="shared" si="23"/>
        <v>SAPHIRE</v>
      </c>
      <c r="EI8" s="2"/>
      <c r="EJ8" s="2"/>
      <c r="EK8" s="2"/>
      <c r="EL8" s="2"/>
      <c r="EM8" s="2"/>
      <c r="EN8" s="2"/>
      <c r="EO8" s="2"/>
      <c r="EP8" s="2"/>
      <c r="EQ8" s="37">
        <f t="shared" si="24"/>
        <v>13</v>
      </c>
      <c r="ER8" s="37">
        <f t="shared" si="24"/>
        <v>0</v>
      </c>
      <c r="ES8" s="37">
        <f t="shared" si="24"/>
        <v>0</v>
      </c>
      <c r="ET8" s="37">
        <f t="shared" si="24"/>
        <v>0</v>
      </c>
      <c r="EU8" s="37">
        <f t="shared" si="24"/>
        <v>0</v>
      </c>
      <c r="EV8" s="37">
        <f t="shared" si="24"/>
        <v>0</v>
      </c>
      <c r="EW8" s="37">
        <f t="shared" si="24"/>
        <v>0</v>
      </c>
    </row>
    <row r="9" spans="1:153" ht="15.6">
      <c r="A9" s="36">
        <v>92500</v>
      </c>
      <c r="B9" s="1" t="s">
        <v>318</v>
      </c>
      <c r="C9" s="37" t="s">
        <v>188</v>
      </c>
      <c r="D9" s="15" t="s">
        <v>435</v>
      </c>
      <c r="E9" s="15" t="str">
        <f t="shared" si="3"/>
        <v>27 Juni 2022</v>
      </c>
      <c r="F9" s="37" t="s">
        <v>414</v>
      </c>
      <c r="G9" s="37" t="s">
        <v>414</v>
      </c>
      <c r="H9" s="37" t="s">
        <v>414</v>
      </c>
      <c r="I9" s="37" t="s">
        <v>414</v>
      </c>
      <c r="J9" s="37" t="s">
        <v>414</v>
      </c>
      <c r="K9" s="37" t="s">
        <v>349</v>
      </c>
      <c r="L9" s="37" t="s">
        <v>349</v>
      </c>
      <c r="M9" s="36"/>
      <c r="N9" s="37"/>
      <c r="O9" s="37"/>
      <c r="P9" s="37"/>
      <c r="Q9" s="37"/>
      <c r="R9" s="37">
        <v>10</v>
      </c>
      <c r="S9" s="37">
        <v>2</v>
      </c>
      <c r="T9" s="36">
        <v>12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10</v>
      </c>
      <c r="AA9" s="37">
        <v>2</v>
      </c>
      <c r="AB9" s="36">
        <v>12</v>
      </c>
      <c r="AC9" s="36">
        <v>5</v>
      </c>
      <c r="AD9" s="36" t="s">
        <v>415</v>
      </c>
      <c r="AE9" s="36" t="s">
        <v>416</v>
      </c>
      <c r="AF9" s="37">
        <v>0</v>
      </c>
      <c r="AG9" s="13">
        <v>1</v>
      </c>
      <c r="AH9" s="37" t="s">
        <v>418</v>
      </c>
      <c r="AI9" s="37">
        <v>0</v>
      </c>
      <c r="AJ9" s="37" t="s">
        <v>424</v>
      </c>
      <c r="AK9" s="37">
        <v>0</v>
      </c>
      <c r="AL9" s="15">
        <v>45261</v>
      </c>
      <c r="AM9" s="15">
        <v>45701</v>
      </c>
      <c r="AN9" s="37">
        <v>1</v>
      </c>
      <c r="AO9" s="37">
        <v>0</v>
      </c>
      <c r="AP9" s="37" t="str">
        <f>IFERROR(VLOOKUP($A9,[2]Sheet1!$A:$D,4,0),"-")</f>
        <v>-</v>
      </c>
      <c r="AQ9" s="37" t="str">
        <f>IFERROR(VLOOKUP($A9,#REF!,3,0),"-")</f>
        <v>-</v>
      </c>
      <c r="AR9" s="37" t="str">
        <f>IFERROR(VLOOKUP(A9,[3]AAV!$A:$C,3,0),"-")</f>
        <v>REGULER</v>
      </c>
      <c r="AS9" s="37" t="str">
        <f>IFERROR(VLOOKUP(A9,[4]AAV!$A:$C,3,0),"-")</f>
        <v>-</v>
      </c>
      <c r="AT9" s="37" t="str">
        <f>IFERROR(VLOOKUP(A9,[5]AAV!$A:$C,3,0),"-")</f>
        <v>-</v>
      </c>
      <c r="AU9" s="37" t="str">
        <f>IFERROR(VLOOKUP(A9,[6]AAV!$A:$C,3,0),"-")</f>
        <v>-</v>
      </c>
      <c r="AV9" s="37" t="str">
        <f>IFERROR(VLOOKUP(A9,#REF!,13,0),"")</f>
        <v/>
      </c>
      <c r="AW9" s="37">
        <f>IFERROR(VLOOKUP(A9,[7]DATABASE!$A:$BA,49,0),"")</f>
        <v>0</v>
      </c>
      <c r="AX9" s="37">
        <f>IFERROR(VLOOKUP(A9,[7]DATABASE!$A:$BA,50,0),"")</f>
        <v>4</v>
      </c>
      <c r="AY9" s="37">
        <f>IFERROR(VLOOKUP(A9,[7]DATABASE!$A:$BA,51,0),"")</f>
        <v>0</v>
      </c>
      <c r="AZ9" s="37">
        <f>IFERROR(VLOOKUP(A9,[7]DATABASE!$A:$BA,52,0),"")</f>
        <v>0</v>
      </c>
      <c r="BA9" s="37">
        <f>IFERROR(VLOOKUP(A9,[7]DATABASE!$A:$BA,53,0),"")</f>
        <v>0</v>
      </c>
      <c r="BB9" s="37">
        <f>IFERROR(VLOOKUP(A9,[7]DATABASE!$A:$BF,54,0),"")</f>
        <v>0</v>
      </c>
      <c r="BC9" s="37">
        <f>IFERROR(VLOOKUP(A9,[7]DATABASE!$A:$BF,55,0),"")</f>
        <v>4</v>
      </c>
      <c r="BD9" s="37">
        <f>IFERROR(VLOOKUP(A9,[7]DATABASE!$A:$BF,56,0),"")</f>
        <v>0</v>
      </c>
      <c r="BE9" s="37">
        <f>IFERROR(VLOOKUP(A9,[7]DATABASE!$A:$BF,57,0),"")</f>
        <v>0</v>
      </c>
      <c r="BF9" s="37">
        <f>IFERROR(VLOOKUP(A9,[7]DATABASE!$A:$BF,58,0),"")</f>
        <v>0</v>
      </c>
      <c r="BG9" s="36">
        <f>IFERROR(VLOOKUP($A9,[8]Summary!$A$3:$GA$66,183,0),"")</f>
        <v>6</v>
      </c>
      <c r="BH9" s="37">
        <f>IFERROR(VLOOKUP(A9,[7]DATABASE!$A:$BM,60,0),"")</f>
        <v>0</v>
      </c>
      <c r="BI9" s="37">
        <f>IFERROR(VLOOKUP(A9,[7]DATABASE!$A:$BM,61,0),"")</f>
        <v>4</v>
      </c>
      <c r="BJ9" s="37">
        <f>IFERROR(VLOOKUP(A9,[7]DATABASE!$A:$BM,62,0),"")</f>
        <v>0</v>
      </c>
      <c r="BK9" s="37">
        <f>IFERROR(VLOOKUP(A9,[7]DATABASE!$A:$BM,63,0),"")</f>
        <v>0</v>
      </c>
      <c r="BL9" s="37">
        <f>IFERROR(VLOOKUP(A9,[7]DATABASE!$A:$BM,64,0),"")</f>
        <v>0</v>
      </c>
      <c r="BM9" s="37" t="str">
        <f>IFERROR(VLOOKUP($A9,[9]AAV!$A:$AM,39,0),IFERROR(VLOOKUP($A9,[9]GC!$A:$Y,25,0),IFERROR(VLOOKUP($A9,[9]RVO!$A:$BS,71,0),IFERROR(VLOOKUP($A9,[9]SBPV!$A:$AK,37,0),IFERROR(VLOOKUP($A9,'[9]CC SK'!$A:$AA,27,0),IFERROR(VLOOKUP($A9,[9]DELTA!$A:$AA,27,0),IFERROR(VLOOKUP($A9,'[9]TEMA C1'!$A:$W,23,0),IFERROR(VLOOKUP($A9,'[9]TEMA C2'!$A:$Y,25,0),IFERROR(VLOOKUP($A9,'[9]TEMA C3'!$A:$Y,25,0),IFERROR(VLOOKUP($A9,'[9]TEMA HAJI'!$A:$Y,25,0),IFERROR(VLOOKUP($A9,'[9]TEMA PD'!$A:$Y,25,0),"")))))))))))</f>
        <v/>
      </c>
      <c r="BN9" s="37">
        <f t="shared" si="4"/>
        <v>10</v>
      </c>
      <c r="BO9" s="37">
        <f t="shared" si="5"/>
        <v>6</v>
      </c>
      <c r="BP9" s="37">
        <f t="shared" si="5"/>
        <v>0</v>
      </c>
      <c r="BQ9" s="37">
        <f t="shared" si="5"/>
        <v>4</v>
      </c>
      <c r="BR9" s="37">
        <f t="shared" si="5"/>
        <v>0</v>
      </c>
      <c r="BS9" s="37">
        <f t="shared" si="5"/>
        <v>0</v>
      </c>
      <c r="BT9" s="37">
        <f t="shared" si="5"/>
        <v>0</v>
      </c>
      <c r="BU9" s="37" t="str">
        <f t="shared" si="5"/>
        <v/>
      </c>
      <c r="BV9" s="37">
        <f t="shared" si="6"/>
        <v>10</v>
      </c>
      <c r="BW9" s="36">
        <f t="shared" si="7"/>
        <v>5</v>
      </c>
      <c r="BX9" s="36" t="str">
        <f t="shared" si="8"/>
        <v>DOWNGRADE</v>
      </c>
      <c r="BY9" s="36" t="str">
        <f>IFERROR(VLOOKUP(A9,[7]DATABASE!$A:$BY,77,0),"")</f>
        <v>RESET</v>
      </c>
      <c r="BZ9" s="37">
        <f t="shared" si="9"/>
        <v>0</v>
      </c>
      <c r="CA9" s="12">
        <f>IFERROR(VLOOKUP(A9,[10]AAV!$A:$T,20,0),"")</f>
        <v>2</v>
      </c>
      <c r="CB9" s="37" t="str">
        <f t="shared" si="10"/>
        <v>SAPHIRE</v>
      </c>
      <c r="CC9" s="37" t="str">
        <f>IFERROR(VLOOKUP(A9,[11]SUMMARY!$B:$E,4,0),"")</f>
        <v/>
      </c>
      <c r="CD9" s="37">
        <f>IFERROR(VLOOKUP(A9,'[12]RECAP REDEEM P2 - v2'!$A:$I,5,0),0)</f>
        <v>0</v>
      </c>
      <c r="CE9" s="37" t="str">
        <f t="shared" si="11"/>
        <v>FALSE</v>
      </c>
      <c r="CF9" s="37"/>
      <c r="CG9" s="15">
        <v>45093</v>
      </c>
      <c r="CH9" s="15">
        <f t="shared" ca="1" si="12"/>
        <v>46174</v>
      </c>
      <c r="CI9" s="37">
        <f t="shared" ca="1" si="13"/>
        <v>2</v>
      </c>
      <c r="CJ9" s="37">
        <v>0</v>
      </c>
      <c r="CK9" s="37" t="str">
        <f>IFERROR(VLOOKUP($A9,[13]ME!$A:$K,11,0),"-")</f>
        <v>-</v>
      </c>
      <c r="CL9" s="37" t="str">
        <f>IFERROR(VLOOKUP($A9,[14]EKS!$A:$K,11,0),"-")</f>
        <v>-</v>
      </c>
      <c r="CM9" s="37" t="str">
        <f>IFERROR(VLOOKUP($A9,[15]EKS!$A:$K,11,0),"-")</f>
        <v>-</v>
      </c>
      <c r="CN9" s="37" t="str">
        <f>IFERROR(VLOOKUP($A9,[16]EKS!$A:$K,11,0),"-")</f>
        <v>-</v>
      </c>
      <c r="CO9" s="37" t="str">
        <f>IFERROR(VLOOKUP($A9,[17]EKS!$A:$K,11,0),"-")</f>
        <v>-</v>
      </c>
      <c r="CP9" s="37" t="str">
        <f>IFERROR(VLOOKUP($A9,[18]EKS!$A:$K,11,0),"-")</f>
        <v>-</v>
      </c>
      <c r="CQ9" s="37" t="str">
        <f>IFERROR(VLOOKUP(A9,[19]Sheet1!$A:$D,4,0),"-")</f>
        <v>-</v>
      </c>
      <c r="CR9" s="37">
        <f>IFERROR(VLOOKUP($A9,[20]AAV!$A:$AR,44,0),IFERROR(VLOOKUP($A9,[20]GC!$A:$AC,29,0),IFERROR(VLOOKUP($A9,[20]RVO!$A:$CA,79,0),IFERROR(VLOOKUP($A9,[20]SBPV!$A:$AN,40,0),IFERROR(VLOOKUP($A9,'[20]CC SK'!$A:$AC,29,0),IFERROR(VLOOKUP($A9,'[20]AAV AUTO 2000'!$A:$AA,27,0),IFERROR(VLOOKUP($A9,[20]DELTA!$A:$AC,29,0),IFERROR(VLOOKUP($A9,'[20]TEMA C1'!$A:$Y,25,0),IFERROR(VLOOKUP($A9,'[20]TEMA C2'!$A:$AA,27,0),IFERROR(VLOOKUP($A9,'[20]TEMA C3'!$A:$AA,27,0),IFERROR(VLOOKUP($A9,'[20]TEMA HAJI'!$A:$AA,27,0),IFERROR(VLOOKUP($A9,'[20]TEMA PD'!$A:$AA,27,0),IFERROR(VLOOKUP($A9,[20]DESIRE!$A:$AP,42,0),0)))))))))))))</f>
        <v>0</v>
      </c>
      <c r="CS9" s="37">
        <f>IFERROR(VLOOKUP($A9,#REF!,42+CR$1,0),IFERROR(VLOOKUP($A9,#REF!,42+CR$1,0),IFERROR(VLOOKUP($A9,#REF!,29+CR$1,0),IFERROR(VLOOKUP($A9,#REF!,16+CR$1,0),IFERROR(VLOOKUP($A9,#REF!,42+CR$1,0),IFERROR(VLOOKUP($A9,#REF!,33+CR$1,0),IFERROR(VLOOKUP($A9,#REF!,29+CR$1,0),IFERROR(VLOOKUP($A9,#REF!,42+CR$1,0),IFERROR(VLOOKUP($A9,#REF!,42+CR$1,0),IFERROR(VLOOKUP($A9,#REF!,42+CR$1,0),IFERROR(VLOOKUP($A9,#REF!,26+CR$1,0),IFERROR(VLOOKUP($A9,#REF!,5+CR$1,0),0))))))))))))</f>
        <v>0</v>
      </c>
      <c r="CT9" s="37">
        <f>IFERROR(VLOOKUP($A9,#REF!,42+CS$1,0),IFERROR(VLOOKUP($A9,#REF!,42+CS$1,0),IFERROR(VLOOKUP($A9,#REF!,29+CS$1,0),IFERROR(VLOOKUP($A9,#REF!,16+CS$1,0),IFERROR(VLOOKUP($A9,#REF!,42+CS$1,0),IFERROR(VLOOKUP($A9,#REF!,33+CS$1,0),IFERROR(VLOOKUP($A9,#REF!,29+CS$1,0),IFERROR(VLOOKUP($A9,#REF!,42+CS$1,0),IFERROR(VLOOKUP($A9,#REF!,42+CS$1,0),IFERROR(VLOOKUP($A9,#REF!,42+CS$1,0),IFERROR(VLOOKUP($A9,#REF!,26+CS$1,0),IFERROR(VLOOKUP($A9,#REF!,5+CS$1,0),0))))))))))))</f>
        <v>0</v>
      </c>
      <c r="CU9" s="37">
        <f>IFERROR(VLOOKUP($A9,#REF!,42+CT$1,0),IFERROR(VLOOKUP($A9,#REF!,42+CT$1,0),IFERROR(VLOOKUP($A9,#REF!,29+CT$1,0),IFERROR(VLOOKUP($A9,#REF!,16+CT$1,0),IFERROR(VLOOKUP($A9,#REF!,42+CT$1,0),IFERROR(VLOOKUP($A9,#REF!,33+CT$1,0),IFERROR(VLOOKUP($A9,#REF!,29+CT$1,0),IFERROR(VLOOKUP($A9,#REF!,42+CT$1,0),IFERROR(VLOOKUP($A9,#REF!,42+CT$1,0),IFERROR(VLOOKUP($A9,#REF!,42+CT$1,0),IFERROR(VLOOKUP($A9,#REF!,26+CT$1,0),IFERROR(VLOOKUP($A9,#REF!,5+CT$1,0),0))))))))))))</f>
        <v>0</v>
      </c>
      <c r="CV9" s="37">
        <f>IFERROR(VLOOKUP($A9,#REF!,42+CU$1,0),IFERROR(VLOOKUP($A9,#REF!,42+CU$1,0),IFERROR(VLOOKUP($A9,#REF!,29+CU$1,0),IFERROR(VLOOKUP($A9,#REF!,16+CU$1,0),IFERROR(VLOOKUP($A9,#REF!,42+CU$1,0),IFERROR(VLOOKUP($A9,#REF!,33+CU$1,0),IFERROR(VLOOKUP($A9,#REF!,29+CU$1,0),IFERROR(VLOOKUP($A9,#REF!,42+CU$1,0),IFERROR(VLOOKUP($A9,#REF!,42+CU$1,0),IFERROR(VLOOKUP($A9,#REF!,42+CU$1,0),IFERROR(VLOOKUP($A9,#REF!,26+CU$1,0),IFERROR(VLOOKUP($A9,#REF!,5+CU$1,0),0))))))))))))</f>
        <v>0</v>
      </c>
      <c r="CW9" s="37">
        <f>IFERROR(VLOOKUP($A9,#REF!,42+CV$1,0),IFERROR(VLOOKUP($A9,#REF!,42+CV$1,0),IFERROR(VLOOKUP($A9,#REF!,29+CV$1,0),IFERROR(VLOOKUP($A9,#REF!,16+CV$1,0),IFERROR(VLOOKUP($A9,#REF!,42+CV$1,0),IFERROR(VLOOKUP($A9,#REF!,33+CV$1,0),IFERROR(VLOOKUP($A9,#REF!,29+CV$1,0),IFERROR(VLOOKUP($A9,#REF!,42+CV$1,0),IFERROR(VLOOKUP($A9,#REF!,42+CV$1,0),IFERROR(VLOOKUP($A9,#REF!,42+CV$1,0),IFERROR(VLOOKUP($A9,#REF!,26+CV$1,0),IFERROR(VLOOKUP($A9,#REF!,5+CV$1,0),0))))))))))))</f>
        <v>0</v>
      </c>
      <c r="CX9" s="37">
        <f>IFERROR(VLOOKUP($A9,#REF!,36,0),IFERROR(VLOOKUP($A9,#REF!,23,0),IFERROR(VLOOKUP($A9,#REF!,65,0),IFERROR(VLOOKUP($A9,#REF!,34,0),IFERROR(VLOOKUP($A9,#REF!,25,0),IFERROR(VLOOKUP($A9,#REF!,25,0),IFERROR(VLOOKUP($A9,#REF!,21,0),IFERROR(VLOOKUP($A9,#REF!,23,0),IFERROR(VLOOKUP($A9,#REF!,23,0),IFERROR(VLOOKUP($A9,#REF!,23,0),IFERROR(VLOOKUP($A9,#REF!,23,0),IFERROR(VLOOKUP($A9,#REF!,23,0),IFERROR(VLOOKUP($A9,#REF!,21,0),IFERROR(VLOOKUP($A9,#REF!,23,0),0))))))))))))))</f>
        <v>0</v>
      </c>
      <c r="CY9" s="37">
        <f>IFERROR(VLOOKUP($A9,[20]DESIRE!$A:$AP,42,0),IFERROR(VLOOKUP($A9,'[20]TEMA PD'!$A:$AA,27,0),IFERROR(VLOOKUP($A9,'[20]TEMA HAJI'!$A:$AA,27,0),IFERROR(VLOOKUP($A9,'[20]TEMA C3'!$A:$AA,27,0),IFERROR(VLOOKUP($A9,'[20]TEMA C2'!$A:$AA,27,0),IFERROR(VLOOKUP($A9,'[20]TEMA C1'!$A:$Y,25,0),IFERROR(VLOOKUP($A9,[20]DELTA!$A:$AC,29,0),IFERROR(VLOOKUP($A9,'[20]AAV AUTO 2000'!$A:$AA,27,0),IFERROR(VLOOKUP($A9,'[20]CC SK'!$A:$AC,29,0),IFERROR(VLOOKUP($A9,[20]SBPV!$A:$AN,40,0),IFERROR(VLOOKUP($A9,[20]RVO!$A:$CA,79,0),IFERROR(VLOOKUP($A9,[20]GC!$A:$AC,29,0),IFERROR(VLOOKUP($A9,[20]AAV!$A:$AR,44,0),0)))))))))))))</f>
        <v>0</v>
      </c>
      <c r="CZ9" s="37">
        <f>IFERROR(VLOOKUP($A9,#REF!,5+CY$1,0),IFERROR(VLOOKUP($A9,#REF!,26+CY$1,0),IFERROR(VLOOKUP($A9,#REF!,42+CY$1,0),IFERROR(VLOOKUP($A9,#REF!,42+CY$1,0),IFERROR(VLOOKUP($A9,#REF!,42+CY$1,0),IFERROR(VLOOKUP($A9,#REF!,29+CY$1,0),IFERROR(VLOOKUP($A9,#REF!,33+CY$1,0),IFERROR(VLOOKUP($A9,#REF!,42+CY$1,0),IFERROR(VLOOKUP($A9,#REF!,16+CY$1,0),IFERROR(VLOOKUP($A9,#REF!,29+CY$1,0),IFERROR(VLOOKUP($A9,#REF!,42+CY$1,0),IFERROR(VLOOKUP($A9,#REF!,42+CY$1,0),0))))))))))))</f>
        <v>0</v>
      </c>
      <c r="DA9" s="37">
        <f>IFERROR(VLOOKUP($A9,#REF!,5+CZ$1,0),IFERROR(VLOOKUP($A9,#REF!,26+CZ$1,0),IFERROR(VLOOKUP($A9,#REF!,42+CZ$1,0),IFERROR(VLOOKUP($A9,#REF!,42+CZ$1,0),IFERROR(VLOOKUP($A9,#REF!,42+CZ$1,0),IFERROR(VLOOKUP($A9,#REF!,29+CZ$1,0),IFERROR(VLOOKUP($A9,#REF!,33+CZ$1,0),IFERROR(VLOOKUP($A9,#REF!,42+CZ$1,0),IFERROR(VLOOKUP($A9,#REF!,16+CZ$1,0),IFERROR(VLOOKUP($A9,#REF!,29+CZ$1,0),IFERROR(VLOOKUP($A9,#REF!,42+CZ$1,0),IFERROR(VLOOKUP($A9,#REF!,42+CZ$1,0),0))))))))))))</f>
        <v>0</v>
      </c>
      <c r="DB9" s="37">
        <f>IFERROR(VLOOKUP($A9,#REF!,5+DA$1,0),IFERROR(VLOOKUP($A9,#REF!,26+DA$1,0),IFERROR(VLOOKUP($A9,#REF!,42+DA$1,0),IFERROR(VLOOKUP($A9,#REF!,42+DA$1,0),IFERROR(VLOOKUP($A9,#REF!,42+DA$1,0),IFERROR(VLOOKUP($A9,#REF!,29+DA$1,0),IFERROR(VLOOKUP($A9,#REF!,33+DA$1,0),IFERROR(VLOOKUP($A9,#REF!,42+DA$1,0),IFERROR(VLOOKUP($A9,#REF!,16+DA$1,0),IFERROR(VLOOKUP($A9,#REF!,29+DA$1,0),IFERROR(VLOOKUP($A9,#REF!,42+DA$1,0),IFERROR(VLOOKUP($A9,#REF!,42+DA$1,0),0))))))))))))</f>
        <v>0</v>
      </c>
      <c r="DC9" s="37">
        <f>IFERROR(VLOOKUP($A9,#REF!,5+DB$1,0),IFERROR(VLOOKUP($A9,#REF!,26+DB$1,0),IFERROR(VLOOKUP($A9,#REF!,42+DB$1,0),IFERROR(VLOOKUP($A9,#REF!,42+DB$1,0),IFERROR(VLOOKUP($A9,#REF!,42+DB$1,0),IFERROR(VLOOKUP($A9,#REF!,29+DB$1,0),IFERROR(VLOOKUP($A9,#REF!,33+DB$1,0),IFERROR(VLOOKUP($A9,#REF!,42+DB$1,0),IFERROR(VLOOKUP($A9,#REF!,16+DB$1,0),IFERROR(VLOOKUP($A9,#REF!,29+DB$1,0),IFERROR(VLOOKUP($A9,#REF!,42+DB$1,0),IFERROR(VLOOKUP($A9,#REF!,42+DB$1,0),0))))))))))))</f>
        <v>0</v>
      </c>
      <c r="DD9" s="37">
        <f>IFERROR(VLOOKUP($A9,#REF!,5+DC$1,0),IFERROR(VLOOKUP($A9,#REF!,26+DC$1,0),IFERROR(VLOOKUP($A9,#REF!,42+DC$1,0),IFERROR(VLOOKUP($A9,#REF!,42+DC$1,0),IFERROR(VLOOKUP($A9,#REF!,42+DC$1,0),IFERROR(VLOOKUP($A9,#REF!,29+DC$1,0),IFERROR(VLOOKUP($A9,#REF!,33+DC$1,0),IFERROR(VLOOKUP($A9,#REF!,42+DC$1,0),IFERROR(VLOOKUP($A9,#REF!,16+DC$1,0),IFERROR(VLOOKUP($A9,#REF!,29+DC$1,0),IFERROR(VLOOKUP($A9,#REF!,42+DC$1,0),IFERROR(VLOOKUP($A9,#REF!,42+DC$1,0),0))))))))))))</f>
        <v>0</v>
      </c>
      <c r="DE9" s="37">
        <f>IFERROR(VLOOKUP($A9,#REF!,23,0),IFERROR(VLOOKUP($A9,#REF!,21,0),IFERROR(VLOOKUP($A9,#REF!,23,0),IFERROR(VLOOKUP($A9,#REF!,23,0),IFERROR(VLOOKUP($A9,#REF!,23,0),IFERROR(VLOOKUP($A9,#REF!,23,0),IFERROR(VLOOKUP($A9,#REF!,23,0),IFERROR(VLOOKUP($A9,#REF!,21,0),IFERROR(VLOOKUP($A9,#REF!,25,0),IFERROR(VLOOKUP($A9,#REF!,25,0),IFERROR(VLOOKUP($A9,#REF!,34,0),IFERROR(VLOOKUP($A9,#REF!,65,0),IFERROR(VLOOKUP($A9,#REF!,23,0),IFERROR(VLOOKUP($A9,#REF!,36,0),0))))))))))))))</f>
        <v>0</v>
      </c>
      <c r="DF9" s="37" t="b">
        <f t="shared" si="14"/>
        <v>1</v>
      </c>
      <c r="DG9" s="37" t="b">
        <f t="shared" si="14"/>
        <v>1</v>
      </c>
      <c r="DH9" s="37" t="b">
        <f t="shared" si="14"/>
        <v>1</v>
      </c>
      <c r="DI9" s="37" t="b">
        <f t="shared" si="14"/>
        <v>1</v>
      </c>
      <c r="DJ9" s="37" t="b">
        <f t="shared" si="14"/>
        <v>1</v>
      </c>
      <c r="DK9" s="37" t="b">
        <f t="shared" si="14"/>
        <v>1</v>
      </c>
      <c r="DL9" s="37" t="b">
        <f t="shared" si="14"/>
        <v>1</v>
      </c>
      <c r="DM9" s="37">
        <f t="shared" si="15"/>
        <v>0</v>
      </c>
      <c r="DN9" s="37">
        <f t="shared" si="15"/>
        <v>0</v>
      </c>
      <c r="DO9" s="37">
        <f t="shared" si="15"/>
        <v>0</v>
      </c>
      <c r="DP9" s="37">
        <f t="shared" si="15"/>
        <v>0</v>
      </c>
      <c r="DQ9" s="37">
        <f t="shared" si="15"/>
        <v>0</v>
      </c>
      <c r="DR9" s="37">
        <f t="shared" si="15"/>
        <v>0</v>
      </c>
      <c r="DS9" s="37">
        <f t="shared" si="15"/>
        <v>0</v>
      </c>
      <c r="DT9" s="29">
        <f t="shared" si="16"/>
        <v>0</v>
      </c>
      <c r="DU9" s="37">
        <f t="shared" si="17"/>
        <v>0</v>
      </c>
      <c r="DV9" s="37">
        <f t="shared" si="17"/>
        <v>0</v>
      </c>
      <c r="DW9" s="37">
        <f t="shared" si="17"/>
        <v>0</v>
      </c>
      <c r="DX9" s="37">
        <f t="shared" si="17"/>
        <v>0</v>
      </c>
      <c r="DY9" s="37">
        <f t="shared" si="17"/>
        <v>0</v>
      </c>
      <c r="DZ9" s="37">
        <f t="shared" si="17"/>
        <v>0</v>
      </c>
      <c r="EA9" s="37">
        <f t="shared" si="17"/>
        <v>0</v>
      </c>
      <c r="EB9" s="29">
        <f t="shared" si="18"/>
        <v>0</v>
      </c>
      <c r="EC9" s="36">
        <f t="shared" si="19"/>
        <v>7</v>
      </c>
      <c r="ED9" s="36" t="str">
        <f t="shared" si="20"/>
        <v>DOWNGRADE</v>
      </c>
      <c r="EE9" s="36" t="str">
        <f t="shared" si="21"/>
        <v>RESET</v>
      </c>
      <c r="EF9" s="37">
        <f t="shared" si="22"/>
        <v>0</v>
      </c>
      <c r="EG9" s="2" t="str">
        <f>IFERROR(VLOOKUP(A9,[21]AAV!$A:$AD,30,0),"")</f>
        <v/>
      </c>
      <c r="EH9" s="37" t="str">
        <f t="shared" si="23"/>
        <v>SAPHIRE</v>
      </c>
      <c r="EI9" s="2"/>
      <c r="EJ9" s="2"/>
      <c r="EK9" s="2"/>
      <c r="EL9" s="2"/>
      <c r="EM9" s="2"/>
      <c r="EN9" s="2"/>
      <c r="EO9" s="2"/>
      <c r="EP9" s="2"/>
      <c r="EQ9" s="37">
        <f t="shared" si="24"/>
        <v>0</v>
      </c>
      <c r="ER9" s="37">
        <f t="shared" si="24"/>
        <v>0</v>
      </c>
      <c r="ES9" s="37">
        <f t="shared" si="24"/>
        <v>0</v>
      </c>
      <c r="ET9" s="37">
        <f t="shared" si="24"/>
        <v>0</v>
      </c>
      <c r="EU9" s="37">
        <f t="shared" si="24"/>
        <v>0</v>
      </c>
      <c r="EV9" s="37">
        <f t="shared" si="24"/>
        <v>0</v>
      </c>
      <c r="EW9" s="37">
        <f t="shared" si="24"/>
        <v>0</v>
      </c>
    </row>
    <row r="10" spans="1:153" ht="15.6">
      <c r="A10" s="36" t="s">
        <v>183</v>
      </c>
      <c r="B10" s="1" t="s">
        <v>328</v>
      </c>
      <c r="C10" s="37" t="s">
        <v>188</v>
      </c>
      <c r="D10" s="15">
        <f>IFERROR(VLOOKUP(A10,[1]AAV!$A:$C,3,0),"")</f>
        <v>45185</v>
      </c>
      <c r="E10" s="15" t="str">
        <f t="shared" si="3"/>
        <v>Sep-23</v>
      </c>
      <c r="F10" s="37" t="s">
        <v>349</v>
      </c>
      <c r="G10" s="37" t="s">
        <v>349</v>
      </c>
      <c r="H10" s="37" t="s">
        <v>349</v>
      </c>
      <c r="I10" s="37" t="s">
        <v>352</v>
      </c>
      <c r="J10" s="37" t="s">
        <v>352</v>
      </c>
      <c r="K10" s="37" t="s">
        <v>352</v>
      </c>
      <c r="L10" s="37" t="s">
        <v>352</v>
      </c>
      <c r="M10" s="36"/>
      <c r="N10" s="37">
        <v>28</v>
      </c>
      <c r="O10" s="37">
        <v>22</v>
      </c>
      <c r="P10" s="37">
        <v>47</v>
      </c>
      <c r="Q10" s="37">
        <v>44</v>
      </c>
      <c r="R10" s="37">
        <v>26</v>
      </c>
      <c r="S10" s="37">
        <v>24</v>
      </c>
      <c r="T10" s="36">
        <v>191</v>
      </c>
      <c r="U10" s="37">
        <v>0</v>
      </c>
      <c r="V10" s="37">
        <v>28</v>
      </c>
      <c r="W10" s="37">
        <v>22</v>
      </c>
      <c r="X10" s="14">
        <v>0</v>
      </c>
      <c r="Y10" s="14">
        <v>0</v>
      </c>
      <c r="Z10" s="14">
        <v>0</v>
      </c>
      <c r="AA10" s="14">
        <v>0</v>
      </c>
      <c r="AB10" s="36">
        <v>50</v>
      </c>
      <c r="AC10" s="36">
        <v>1</v>
      </c>
      <c r="AD10" s="36" t="s">
        <v>413</v>
      </c>
      <c r="AE10" s="36" t="s">
        <v>413</v>
      </c>
      <c r="AF10" s="37">
        <v>50</v>
      </c>
      <c r="AG10" s="13">
        <v>2</v>
      </c>
      <c r="AH10" s="37" t="s">
        <v>418</v>
      </c>
      <c r="AI10" s="37">
        <v>0</v>
      </c>
      <c r="AJ10" s="37" t="s">
        <v>424</v>
      </c>
      <c r="AK10" s="37">
        <v>0</v>
      </c>
      <c r="AL10" s="15">
        <v>45261</v>
      </c>
      <c r="AM10" s="15">
        <v>45701</v>
      </c>
      <c r="AN10" s="37">
        <v>1</v>
      </c>
      <c r="AO10" s="37">
        <v>50</v>
      </c>
      <c r="AP10" s="37" t="str">
        <f>IFERROR(VLOOKUP($A10,[2]Sheet1!$A:$D,4,0),"-")</f>
        <v>EKSKLUSIF</v>
      </c>
      <c r="AQ10" s="37" t="str">
        <f>IFERROR(VLOOKUP($A10,#REF!,3,0),"-")</f>
        <v>-</v>
      </c>
      <c r="AR10" s="37" t="str">
        <f>IFERROR(VLOOKUP(A10,[3]AAV!$A:$C,3,0),"-")</f>
        <v>EKSKLUSIF</v>
      </c>
      <c r="AS10" s="37" t="str">
        <f>IFERROR(VLOOKUP(A10,[4]AAV!$A:$C,3,0),"-")</f>
        <v>EKSKLUSIF</v>
      </c>
      <c r="AT10" s="37" t="str">
        <f>IFERROR(VLOOKUP(A10,[5]AAV!$A:$C,3,0),"-")</f>
        <v>EKSKLUSIF</v>
      </c>
      <c r="AU10" s="37" t="str">
        <f>IFERROR(VLOOKUP(A10,[6]AAV!$A:$C,3,0),"-")</f>
        <v>EKSKLUSIF</v>
      </c>
      <c r="AV10" s="37" t="str">
        <f>IFERROR(VLOOKUP(A10,#REF!,13,0),"")</f>
        <v/>
      </c>
      <c r="AW10" s="37">
        <f>IFERROR(VLOOKUP(A10,[7]DATABASE!$A:$BA,49,0),"")</f>
        <v>53</v>
      </c>
      <c r="AX10" s="37">
        <f>IFERROR(VLOOKUP(A10,[7]DATABASE!$A:$BA,50,0),"")</f>
        <v>50</v>
      </c>
      <c r="AY10" s="37">
        <f>IFERROR(VLOOKUP(A10,[7]DATABASE!$A:$BA,51,0),"")</f>
        <v>48</v>
      </c>
      <c r="AZ10" s="37">
        <f>IFERROR(VLOOKUP(A10,[7]DATABASE!$A:$BA,52,0),"")</f>
        <v>54</v>
      </c>
      <c r="BA10" s="37">
        <f>IFERROR(VLOOKUP(A10,[7]DATABASE!$A:$BA,53,0),"")</f>
        <v>47</v>
      </c>
      <c r="BB10" s="37">
        <f>IFERROR(VLOOKUP(A10,[7]DATABASE!$A:$BF,54,0),"")</f>
        <v>53</v>
      </c>
      <c r="BC10" s="37">
        <f>IFERROR(VLOOKUP(A10,[7]DATABASE!$A:$BF,55,0),"")</f>
        <v>50</v>
      </c>
      <c r="BD10" s="37">
        <f>IFERROR(VLOOKUP(A10,[7]DATABASE!$A:$BF,56,0),"")</f>
        <v>48</v>
      </c>
      <c r="BE10" s="37">
        <f>IFERROR(VLOOKUP(A10,[7]DATABASE!$A:$BF,57,0),"")</f>
        <v>54</v>
      </c>
      <c r="BF10" s="37">
        <f>IFERROR(VLOOKUP(A10,[7]DATABASE!$A:$BF,58,0),"")</f>
        <v>47</v>
      </c>
      <c r="BG10" s="36">
        <f>IFERROR(VLOOKUP($A10,[8]Summary!$A$3:$GA$66,183,0),"")</f>
        <v>22</v>
      </c>
      <c r="BH10" s="37">
        <f>IFERROR(VLOOKUP(A10,[7]DATABASE!$A:$BM,60,0),"")</f>
        <v>53</v>
      </c>
      <c r="BI10" s="37">
        <f>IFERROR(VLOOKUP(A10,[7]DATABASE!$A:$BM,61,0),"")</f>
        <v>50</v>
      </c>
      <c r="BJ10" s="37">
        <f>IFERROR(VLOOKUP(A10,[7]DATABASE!$A:$BM,62,0),"")</f>
        <v>48</v>
      </c>
      <c r="BK10" s="37">
        <f>IFERROR(VLOOKUP(A10,[7]DATABASE!$A:$BM,63,0),"")</f>
        <v>54</v>
      </c>
      <c r="BL10" s="37">
        <f>IFERROR(VLOOKUP(A10,[7]DATABASE!$A:$BM,64,0),"")</f>
        <v>47</v>
      </c>
      <c r="BM10" s="37">
        <f>IFERROR(VLOOKUP($A10,[9]AAV!$A:$AM,39,0),IFERROR(VLOOKUP($A10,[9]GC!$A:$Y,25,0),IFERROR(VLOOKUP($A10,[9]RVO!$A:$BS,71,0),IFERROR(VLOOKUP($A10,[9]SBPV!$A:$AK,37,0),IFERROR(VLOOKUP($A10,'[9]CC SK'!$A:$AA,27,0),IFERROR(VLOOKUP($A10,[9]DELTA!$A:$AA,27,0),IFERROR(VLOOKUP($A10,'[9]TEMA C1'!$A:$W,23,0),IFERROR(VLOOKUP($A10,'[9]TEMA C2'!$A:$Y,25,0),IFERROR(VLOOKUP($A10,'[9]TEMA C3'!$A:$Y,25,0),IFERROR(VLOOKUP($A10,'[9]TEMA HAJI'!$A:$Y,25,0),IFERROR(VLOOKUP($A10,'[9]TEMA PD'!$A:$Y,25,0),"")))))))))))</f>
        <v>22</v>
      </c>
      <c r="BN10" s="37">
        <f t="shared" si="4"/>
        <v>296</v>
      </c>
      <c r="BO10" s="14">
        <f t="shared" si="5"/>
        <v>0</v>
      </c>
      <c r="BP10" s="14">
        <f t="shared" si="5"/>
        <v>53</v>
      </c>
      <c r="BQ10" s="14">
        <f t="shared" si="5"/>
        <v>0</v>
      </c>
      <c r="BR10" s="14">
        <f t="shared" si="5"/>
        <v>0</v>
      </c>
      <c r="BS10" s="14">
        <f t="shared" si="5"/>
        <v>0</v>
      </c>
      <c r="BT10" s="21">
        <f t="shared" si="5"/>
        <v>0</v>
      </c>
      <c r="BU10" s="21">
        <f t="shared" si="5"/>
        <v>22</v>
      </c>
      <c r="BV10" s="37">
        <f t="shared" si="6"/>
        <v>75</v>
      </c>
      <c r="BW10" s="36">
        <f t="shared" si="7"/>
        <v>0</v>
      </c>
      <c r="BX10" s="36" t="str">
        <f t="shared" si="8"/>
        <v>TIDAK</v>
      </c>
      <c r="BY10" s="36" t="str">
        <f>IFERROR(VLOOKUP(A10,[7]DATABASE!$A:$BY,77,0),"")</f>
        <v>TIDAK</v>
      </c>
      <c r="BZ10" s="37">
        <f t="shared" si="9"/>
        <v>125</v>
      </c>
      <c r="CA10" s="12">
        <f>IFERROR(VLOOKUP(A10,[10]AAV!$A:$T,20,0),"")</f>
        <v>3</v>
      </c>
      <c r="CB10" s="37" t="str">
        <f t="shared" si="10"/>
        <v>SAPHIRE</v>
      </c>
      <c r="CC10" s="37" t="str">
        <f>IFERROR(VLOOKUP(A10,[11]SUMMARY!$B:$E,4,0),"")</f>
        <v/>
      </c>
      <c r="CD10" s="37">
        <f>IFERROR(VLOOKUP(A10,'[12]RECAP REDEEM P2 - v2'!$A:$I,5,0),0)</f>
        <v>0</v>
      </c>
      <c r="CE10" s="37" t="str">
        <f t="shared" si="11"/>
        <v>Y</v>
      </c>
      <c r="CF10" s="37"/>
      <c r="CG10" s="15">
        <v>45093</v>
      </c>
      <c r="CH10" s="15">
        <f t="shared" ca="1" si="12"/>
        <v>46174</v>
      </c>
      <c r="CI10" s="37">
        <f t="shared" ca="1" si="13"/>
        <v>2</v>
      </c>
      <c r="CJ10" s="37">
        <v>125</v>
      </c>
      <c r="CK10" s="37" t="str">
        <f>IFERROR(VLOOKUP($A10,[13]ME!$A:$K,11,0),"-")</f>
        <v>EKSKLUSIF</v>
      </c>
      <c r="CL10" s="37" t="str">
        <f>IFERROR(VLOOKUP($A10,[14]EKS!$A:$K,11,0),"-")</f>
        <v>EKSKLUSIF</v>
      </c>
      <c r="CM10" s="37" t="str">
        <f>IFERROR(VLOOKUP($A10,[15]EKS!$A:$K,11,0),"-")</f>
        <v>EKSKLUSIF</v>
      </c>
      <c r="CN10" s="37" t="str">
        <f>IFERROR(VLOOKUP($A10,[16]EKS!$A:$K,11,0),"-")</f>
        <v>EKSKLUSIF</v>
      </c>
      <c r="CO10" s="37" t="str">
        <f>IFERROR(VLOOKUP($A10,[17]EKS!$A:$K,11,0),"-")</f>
        <v>EKSKLUSIF</v>
      </c>
      <c r="CP10" s="37" t="str">
        <f>IFERROR(VLOOKUP($A10,[18]EKS!$A:$K,11,0),"-")</f>
        <v>EKSKLUSIF</v>
      </c>
      <c r="CQ10" s="37" t="str">
        <f>IFERROR(VLOOKUP(A10,[19]Sheet1!$A:$D,4,0),"-")</f>
        <v>EKSKLUSIF</v>
      </c>
      <c r="CR10" s="37">
        <f>IFERROR(VLOOKUP($A10,[20]AAV!$A:$AR,44,0),IFERROR(VLOOKUP($A10,[20]GC!$A:$AC,29,0),IFERROR(VLOOKUP($A10,[20]RVO!$A:$CA,79,0),IFERROR(VLOOKUP($A10,[20]SBPV!$A:$AN,40,0),IFERROR(VLOOKUP($A10,'[20]CC SK'!$A:$AC,29,0),IFERROR(VLOOKUP($A10,'[20]AAV AUTO 2000'!$A:$AA,27,0),IFERROR(VLOOKUP($A10,[20]DELTA!$A:$AC,29,0),IFERROR(VLOOKUP($A10,'[20]TEMA C1'!$A:$Y,25,0),IFERROR(VLOOKUP($A10,'[20]TEMA C2'!$A:$AA,27,0),IFERROR(VLOOKUP($A10,'[20]TEMA C3'!$A:$AA,27,0),IFERROR(VLOOKUP($A10,'[20]TEMA HAJI'!$A:$AA,27,0),IFERROR(VLOOKUP($A10,'[20]TEMA PD'!$A:$AA,27,0),IFERROR(VLOOKUP($A10,[20]DESIRE!$A:$AP,42,0),0)))))))))))))</f>
        <v>26</v>
      </c>
      <c r="CS10" s="37">
        <f>IFERROR(VLOOKUP($A10,#REF!,42+CR$1,0),IFERROR(VLOOKUP($A10,#REF!,42+CR$1,0),IFERROR(VLOOKUP($A10,#REF!,29+CR$1,0),IFERROR(VLOOKUP($A10,#REF!,16+CR$1,0),IFERROR(VLOOKUP($A10,#REF!,42+CR$1,0),IFERROR(VLOOKUP($A10,#REF!,33+CR$1,0),IFERROR(VLOOKUP($A10,#REF!,29+CR$1,0),IFERROR(VLOOKUP($A10,#REF!,42+CR$1,0),IFERROR(VLOOKUP($A10,#REF!,42+CR$1,0),IFERROR(VLOOKUP($A10,#REF!,42+CR$1,0),IFERROR(VLOOKUP($A10,#REF!,26+CR$1,0),IFERROR(VLOOKUP($A10,#REF!,5+CR$1,0),0))))))))))))</f>
        <v>0</v>
      </c>
      <c r="CT10" s="37">
        <f>IFERROR(VLOOKUP($A10,#REF!,42+CS$1,0),IFERROR(VLOOKUP($A10,#REF!,42+CS$1,0),IFERROR(VLOOKUP($A10,#REF!,29+CS$1,0),IFERROR(VLOOKUP($A10,#REF!,16+CS$1,0),IFERROR(VLOOKUP($A10,#REF!,42+CS$1,0),IFERROR(VLOOKUP($A10,#REF!,33+CS$1,0),IFERROR(VLOOKUP($A10,#REF!,29+CS$1,0),IFERROR(VLOOKUP($A10,#REF!,42+CS$1,0),IFERROR(VLOOKUP($A10,#REF!,42+CS$1,0),IFERROR(VLOOKUP($A10,#REF!,42+CS$1,0),IFERROR(VLOOKUP($A10,#REF!,26+CS$1,0),IFERROR(VLOOKUP($A10,#REF!,5+CS$1,0),0))))))))))))</f>
        <v>0</v>
      </c>
      <c r="CU10" s="37">
        <f>IFERROR(VLOOKUP($A10,#REF!,42+CT$1,0),IFERROR(VLOOKUP($A10,#REF!,42+CT$1,0),IFERROR(VLOOKUP($A10,#REF!,29+CT$1,0),IFERROR(VLOOKUP($A10,#REF!,16+CT$1,0),IFERROR(VLOOKUP($A10,#REF!,42+CT$1,0),IFERROR(VLOOKUP($A10,#REF!,33+CT$1,0),IFERROR(VLOOKUP($A10,#REF!,29+CT$1,0),IFERROR(VLOOKUP($A10,#REF!,42+CT$1,0),IFERROR(VLOOKUP($A10,#REF!,42+CT$1,0),IFERROR(VLOOKUP($A10,#REF!,42+CT$1,0),IFERROR(VLOOKUP($A10,#REF!,26+CT$1,0),IFERROR(VLOOKUP($A10,#REF!,5+CT$1,0),0))))))))))))</f>
        <v>0</v>
      </c>
      <c r="CV10" s="37">
        <f>IFERROR(VLOOKUP($A10,#REF!,42+CU$1,0),IFERROR(VLOOKUP($A10,#REF!,42+CU$1,0),IFERROR(VLOOKUP($A10,#REF!,29+CU$1,0),IFERROR(VLOOKUP($A10,#REF!,16+CU$1,0),IFERROR(VLOOKUP($A10,#REF!,42+CU$1,0),IFERROR(VLOOKUP($A10,#REF!,33+CU$1,0),IFERROR(VLOOKUP($A10,#REF!,29+CU$1,0),IFERROR(VLOOKUP($A10,#REF!,42+CU$1,0),IFERROR(VLOOKUP($A10,#REF!,42+CU$1,0),IFERROR(VLOOKUP($A10,#REF!,42+CU$1,0),IFERROR(VLOOKUP($A10,#REF!,26+CU$1,0),IFERROR(VLOOKUP($A10,#REF!,5+CU$1,0),0))))))))))))</f>
        <v>0</v>
      </c>
      <c r="CW10" s="37">
        <f>IFERROR(VLOOKUP($A10,#REF!,42+CV$1,0),IFERROR(VLOOKUP($A10,#REF!,42+CV$1,0),IFERROR(VLOOKUP($A10,#REF!,29+CV$1,0),IFERROR(VLOOKUP($A10,#REF!,16+CV$1,0),IFERROR(VLOOKUP($A10,#REF!,42+CV$1,0),IFERROR(VLOOKUP($A10,#REF!,33+CV$1,0),IFERROR(VLOOKUP($A10,#REF!,29+CV$1,0),IFERROR(VLOOKUP($A10,#REF!,42+CV$1,0),IFERROR(VLOOKUP($A10,#REF!,42+CV$1,0),IFERROR(VLOOKUP($A10,#REF!,42+CV$1,0),IFERROR(VLOOKUP($A10,#REF!,26+CV$1,0),IFERROR(VLOOKUP($A10,#REF!,5+CV$1,0),0))))))))))))</f>
        <v>0</v>
      </c>
      <c r="CX10" s="37">
        <f>IFERROR(VLOOKUP($A10,#REF!,36,0),IFERROR(VLOOKUP($A10,#REF!,23,0),IFERROR(VLOOKUP($A10,#REF!,65,0),IFERROR(VLOOKUP($A10,#REF!,34,0),IFERROR(VLOOKUP($A10,#REF!,25,0),IFERROR(VLOOKUP($A10,#REF!,25,0),IFERROR(VLOOKUP($A10,#REF!,21,0),IFERROR(VLOOKUP($A10,#REF!,23,0),IFERROR(VLOOKUP($A10,#REF!,23,0),IFERROR(VLOOKUP($A10,#REF!,23,0),IFERROR(VLOOKUP($A10,#REF!,23,0),IFERROR(VLOOKUP($A10,#REF!,23,0),IFERROR(VLOOKUP($A10,#REF!,21,0),IFERROR(VLOOKUP($A10,#REF!,23,0),0))))))))))))))</f>
        <v>0</v>
      </c>
      <c r="CY10" s="37">
        <f>IFERROR(VLOOKUP($A10,[20]DESIRE!$A:$AP,42,0),IFERROR(VLOOKUP($A10,'[20]TEMA PD'!$A:$AA,27,0),IFERROR(VLOOKUP($A10,'[20]TEMA HAJI'!$A:$AA,27,0),IFERROR(VLOOKUP($A10,'[20]TEMA C3'!$A:$AA,27,0),IFERROR(VLOOKUP($A10,'[20]TEMA C2'!$A:$AA,27,0),IFERROR(VLOOKUP($A10,'[20]TEMA C1'!$A:$Y,25,0),IFERROR(VLOOKUP($A10,[20]DELTA!$A:$AC,29,0),IFERROR(VLOOKUP($A10,'[20]AAV AUTO 2000'!$A:$AA,27,0),IFERROR(VLOOKUP($A10,'[20]CC SK'!$A:$AC,29,0),IFERROR(VLOOKUP($A10,[20]SBPV!$A:$AN,40,0),IFERROR(VLOOKUP($A10,[20]RVO!$A:$CA,79,0),IFERROR(VLOOKUP($A10,[20]GC!$A:$AC,29,0),IFERROR(VLOOKUP($A10,[20]AAV!$A:$AR,44,0),0)))))))))))))</f>
        <v>26</v>
      </c>
      <c r="CZ10" s="37">
        <f>IFERROR(VLOOKUP($A10,#REF!,5+CY$1,0),IFERROR(VLOOKUP($A10,#REF!,26+CY$1,0),IFERROR(VLOOKUP($A10,#REF!,42+CY$1,0),IFERROR(VLOOKUP($A10,#REF!,42+CY$1,0),IFERROR(VLOOKUP($A10,#REF!,42+CY$1,0),IFERROR(VLOOKUP($A10,#REF!,29+CY$1,0),IFERROR(VLOOKUP($A10,#REF!,33+CY$1,0),IFERROR(VLOOKUP($A10,#REF!,42+CY$1,0),IFERROR(VLOOKUP($A10,#REF!,16+CY$1,0),IFERROR(VLOOKUP($A10,#REF!,29+CY$1,0),IFERROR(VLOOKUP($A10,#REF!,42+CY$1,0),IFERROR(VLOOKUP($A10,#REF!,42+CY$1,0),0))))))))))))</f>
        <v>0</v>
      </c>
      <c r="DA10" s="37">
        <f>IFERROR(VLOOKUP($A10,#REF!,5+CZ$1,0),IFERROR(VLOOKUP($A10,#REF!,26+CZ$1,0),IFERROR(VLOOKUP($A10,#REF!,42+CZ$1,0),IFERROR(VLOOKUP($A10,#REF!,42+CZ$1,0),IFERROR(VLOOKUP($A10,#REF!,42+CZ$1,0),IFERROR(VLOOKUP($A10,#REF!,29+CZ$1,0),IFERROR(VLOOKUP($A10,#REF!,33+CZ$1,0),IFERROR(VLOOKUP($A10,#REF!,42+CZ$1,0),IFERROR(VLOOKUP($A10,#REF!,16+CZ$1,0),IFERROR(VLOOKUP($A10,#REF!,29+CZ$1,0),IFERROR(VLOOKUP($A10,#REF!,42+CZ$1,0),IFERROR(VLOOKUP($A10,#REF!,42+CZ$1,0),0))))))))))))</f>
        <v>0</v>
      </c>
      <c r="DB10" s="37">
        <f>IFERROR(VLOOKUP($A10,#REF!,5+DA$1,0),IFERROR(VLOOKUP($A10,#REF!,26+DA$1,0),IFERROR(VLOOKUP($A10,#REF!,42+DA$1,0),IFERROR(VLOOKUP($A10,#REF!,42+DA$1,0),IFERROR(VLOOKUP($A10,#REF!,42+DA$1,0),IFERROR(VLOOKUP($A10,#REF!,29+DA$1,0),IFERROR(VLOOKUP($A10,#REF!,33+DA$1,0),IFERROR(VLOOKUP($A10,#REF!,42+DA$1,0),IFERROR(VLOOKUP($A10,#REF!,16+DA$1,0),IFERROR(VLOOKUP($A10,#REF!,29+DA$1,0),IFERROR(VLOOKUP($A10,#REF!,42+DA$1,0),IFERROR(VLOOKUP($A10,#REF!,42+DA$1,0),0))))))))))))</f>
        <v>0</v>
      </c>
      <c r="DC10" s="37">
        <f>IFERROR(VLOOKUP($A10,#REF!,5+DB$1,0),IFERROR(VLOOKUP($A10,#REF!,26+DB$1,0),IFERROR(VLOOKUP($A10,#REF!,42+DB$1,0),IFERROR(VLOOKUP($A10,#REF!,42+DB$1,0),IFERROR(VLOOKUP($A10,#REF!,42+DB$1,0),IFERROR(VLOOKUP($A10,#REF!,29+DB$1,0),IFERROR(VLOOKUP($A10,#REF!,33+DB$1,0),IFERROR(VLOOKUP($A10,#REF!,42+DB$1,0),IFERROR(VLOOKUP($A10,#REF!,16+DB$1,0),IFERROR(VLOOKUP($A10,#REF!,29+DB$1,0),IFERROR(VLOOKUP($A10,#REF!,42+DB$1,0),IFERROR(VLOOKUP($A10,#REF!,42+DB$1,0),0))))))))))))</f>
        <v>0</v>
      </c>
      <c r="DD10" s="37">
        <f>IFERROR(VLOOKUP($A10,#REF!,5+DC$1,0),IFERROR(VLOOKUP($A10,#REF!,26+DC$1,0),IFERROR(VLOOKUP($A10,#REF!,42+DC$1,0),IFERROR(VLOOKUP($A10,#REF!,42+DC$1,0),IFERROR(VLOOKUP($A10,#REF!,42+DC$1,0),IFERROR(VLOOKUP($A10,#REF!,29+DC$1,0),IFERROR(VLOOKUP($A10,#REF!,33+DC$1,0),IFERROR(VLOOKUP($A10,#REF!,42+DC$1,0),IFERROR(VLOOKUP($A10,#REF!,16+DC$1,0),IFERROR(VLOOKUP($A10,#REF!,29+DC$1,0),IFERROR(VLOOKUP($A10,#REF!,42+DC$1,0),IFERROR(VLOOKUP($A10,#REF!,42+DC$1,0),0))))))))))))</f>
        <v>0</v>
      </c>
      <c r="DE10" s="37">
        <f>IFERROR(VLOOKUP($A10,#REF!,23,0),IFERROR(VLOOKUP($A10,#REF!,21,0),IFERROR(VLOOKUP($A10,#REF!,23,0),IFERROR(VLOOKUP($A10,#REF!,23,0),IFERROR(VLOOKUP($A10,#REF!,23,0),IFERROR(VLOOKUP($A10,#REF!,23,0),IFERROR(VLOOKUP($A10,#REF!,23,0),IFERROR(VLOOKUP($A10,#REF!,21,0),IFERROR(VLOOKUP($A10,#REF!,25,0),IFERROR(VLOOKUP($A10,#REF!,25,0),IFERROR(VLOOKUP($A10,#REF!,34,0),IFERROR(VLOOKUP($A10,#REF!,65,0),IFERROR(VLOOKUP($A10,#REF!,23,0),IFERROR(VLOOKUP($A10,#REF!,36,0),0))))))))))))))</f>
        <v>0</v>
      </c>
      <c r="DF10" s="37" t="b">
        <f t="shared" si="14"/>
        <v>1</v>
      </c>
      <c r="DG10" s="37" t="b">
        <f t="shared" si="14"/>
        <v>1</v>
      </c>
      <c r="DH10" s="37" t="b">
        <f t="shared" si="14"/>
        <v>1</v>
      </c>
      <c r="DI10" s="37" t="b">
        <f t="shared" si="14"/>
        <v>1</v>
      </c>
      <c r="DJ10" s="37" t="b">
        <f t="shared" si="14"/>
        <v>1</v>
      </c>
      <c r="DK10" s="37" t="b">
        <f t="shared" si="14"/>
        <v>1</v>
      </c>
      <c r="DL10" s="37" t="b">
        <f t="shared" si="14"/>
        <v>1</v>
      </c>
      <c r="DM10" s="37">
        <f t="shared" si="15"/>
        <v>26</v>
      </c>
      <c r="DN10" s="37">
        <f t="shared" si="15"/>
        <v>0</v>
      </c>
      <c r="DO10" s="37">
        <f t="shared" si="15"/>
        <v>0</v>
      </c>
      <c r="DP10" s="37">
        <f t="shared" si="15"/>
        <v>0</v>
      </c>
      <c r="DQ10" s="37">
        <f t="shared" si="15"/>
        <v>0</v>
      </c>
      <c r="DR10" s="37">
        <f t="shared" si="15"/>
        <v>0</v>
      </c>
      <c r="DS10" s="37">
        <f t="shared" si="15"/>
        <v>0</v>
      </c>
      <c r="DT10" s="29">
        <f t="shared" si="16"/>
        <v>26</v>
      </c>
      <c r="DU10" s="14">
        <f t="shared" si="17"/>
        <v>0</v>
      </c>
      <c r="DV10" s="14">
        <f t="shared" si="17"/>
        <v>0</v>
      </c>
      <c r="DW10" s="37">
        <f t="shared" si="17"/>
        <v>0</v>
      </c>
      <c r="DX10" s="37">
        <f t="shared" si="17"/>
        <v>0</v>
      </c>
      <c r="DY10" s="37">
        <f t="shared" si="17"/>
        <v>0</v>
      </c>
      <c r="DZ10" s="37">
        <f t="shared" si="17"/>
        <v>0</v>
      </c>
      <c r="EA10" s="37">
        <f t="shared" si="17"/>
        <v>0</v>
      </c>
      <c r="EB10" s="29">
        <f t="shared" si="18"/>
        <v>0</v>
      </c>
      <c r="EC10" s="36">
        <f t="shared" si="19"/>
        <v>6</v>
      </c>
      <c r="ED10" s="36" t="str">
        <f t="shared" si="20"/>
        <v>DOWNGRADE</v>
      </c>
      <c r="EE10" s="36" t="str">
        <f t="shared" si="21"/>
        <v>RESET</v>
      </c>
      <c r="EF10" s="37">
        <f t="shared" si="22"/>
        <v>0</v>
      </c>
      <c r="EG10" s="2">
        <f>IFERROR(VLOOKUP(A10,[21]AAV!$A:$AD,30,0),"")</f>
        <v>3</v>
      </c>
      <c r="EH10" s="37" t="str">
        <f t="shared" si="23"/>
        <v>SAPHIRE</v>
      </c>
      <c r="EI10" s="2"/>
      <c r="EJ10" s="2"/>
      <c r="EK10" s="2"/>
      <c r="EL10" s="2"/>
      <c r="EM10" s="2"/>
      <c r="EN10" s="2"/>
      <c r="EO10" s="2"/>
      <c r="EP10" s="2"/>
      <c r="EQ10" s="37">
        <f t="shared" si="24"/>
        <v>26</v>
      </c>
      <c r="ER10" s="37">
        <f t="shared" si="24"/>
        <v>0</v>
      </c>
      <c r="ES10" s="37">
        <f t="shared" si="24"/>
        <v>0</v>
      </c>
      <c r="ET10" s="37">
        <f t="shared" si="24"/>
        <v>0</v>
      </c>
      <c r="EU10" s="37">
        <f t="shared" si="24"/>
        <v>0</v>
      </c>
      <c r="EV10" s="37">
        <f t="shared" si="24"/>
        <v>0</v>
      </c>
      <c r="EW10" s="37">
        <f t="shared" si="24"/>
        <v>0</v>
      </c>
    </row>
    <row r="11" spans="1:153" ht="15.6">
      <c r="A11" s="36">
        <v>90547</v>
      </c>
      <c r="B11" s="1" t="s">
        <v>311</v>
      </c>
      <c r="C11" s="37" t="s">
        <v>188</v>
      </c>
      <c r="D11" s="15" t="s">
        <v>436</v>
      </c>
      <c r="E11" s="15" t="str">
        <f t="shared" si="3"/>
        <v>26 Juni 2021</v>
      </c>
      <c r="F11" s="37" t="s">
        <v>352</v>
      </c>
      <c r="G11" s="37" t="s">
        <v>352</v>
      </c>
      <c r="H11" s="37" t="s">
        <v>349</v>
      </c>
      <c r="I11" s="37" t="s">
        <v>414</v>
      </c>
      <c r="J11" s="37" t="s">
        <v>414</v>
      </c>
      <c r="K11" s="37" t="s">
        <v>414</v>
      </c>
      <c r="L11" s="37" t="s">
        <v>414</v>
      </c>
      <c r="M11" s="36">
        <v>24</v>
      </c>
      <c r="N11" s="37">
        <v>49</v>
      </c>
      <c r="O11" s="37">
        <v>24</v>
      </c>
      <c r="P11" s="37"/>
      <c r="Q11" s="37"/>
      <c r="R11" s="37"/>
      <c r="S11" s="37"/>
      <c r="T11" s="36">
        <v>97</v>
      </c>
      <c r="U11" s="14">
        <v>0</v>
      </c>
      <c r="V11" s="14">
        <v>0</v>
      </c>
      <c r="W11" s="37">
        <v>24</v>
      </c>
      <c r="X11" s="37">
        <v>0</v>
      </c>
      <c r="Y11" s="37">
        <v>0</v>
      </c>
      <c r="Z11" s="37">
        <v>0</v>
      </c>
      <c r="AA11" s="37">
        <v>0</v>
      </c>
      <c r="AB11" s="36">
        <v>24</v>
      </c>
      <c r="AC11" s="36">
        <v>4</v>
      </c>
      <c r="AD11" s="36" t="s">
        <v>415</v>
      </c>
      <c r="AE11" s="36" t="s">
        <v>416</v>
      </c>
      <c r="AF11" s="37">
        <v>0</v>
      </c>
      <c r="AG11" s="13">
        <v>2</v>
      </c>
      <c r="AH11" s="37" t="s">
        <v>418</v>
      </c>
      <c r="AI11" s="37">
        <v>0</v>
      </c>
      <c r="AJ11" s="37" t="s">
        <v>424</v>
      </c>
      <c r="AK11" s="37">
        <v>0</v>
      </c>
      <c r="AL11" s="15">
        <v>45261</v>
      </c>
      <c r="AM11" s="15">
        <v>45701</v>
      </c>
      <c r="AN11" s="37">
        <v>1</v>
      </c>
      <c r="AO11" s="37">
        <v>0</v>
      </c>
      <c r="AP11" s="37" t="str">
        <f>IFERROR(VLOOKUP($A11,[2]Sheet1!$A:$D,4,0),"-")</f>
        <v>-</v>
      </c>
      <c r="AQ11" s="37" t="str">
        <f>IFERROR(VLOOKUP($A11,#REF!,3,0),"-")</f>
        <v>-</v>
      </c>
      <c r="AR11" s="37" t="str">
        <f>IFERROR(VLOOKUP(A11,[3]AAV!$A:$C,3,0),"-")</f>
        <v>-</v>
      </c>
      <c r="AS11" s="37" t="str">
        <f>IFERROR(VLOOKUP(A11,[4]AAV!$A:$C,3,0),"-")</f>
        <v>-</v>
      </c>
      <c r="AT11" s="37" t="str">
        <f>IFERROR(VLOOKUP(A11,[5]AAV!$A:$C,3,0),"-")</f>
        <v>-</v>
      </c>
      <c r="AU11" s="37" t="str">
        <f>IFERROR(VLOOKUP(A11,[6]AAV!$A:$C,3,0),"-")</f>
        <v>-</v>
      </c>
      <c r="AV11" s="37" t="str">
        <f>IFERROR(VLOOKUP(A11,#REF!,13,0),"")</f>
        <v/>
      </c>
      <c r="AW11" s="37">
        <f>IFERROR(VLOOKUP(A11,[7]DATABASE!$A:$BA,49,0),"")</f>
        <v>0</v>
      </c>
      <c r="AX11" s="37">
        <f>IFERROR(VLOOKUP(A11,[7]DATABASE!$A:$BA,50,0),"")</f>
        <v>0</v>
      </c>
      <c r="AY11" s="37">
        <f>IFERROR(VLOOKUP(A11,[7]DATABASE!$A:$BA,51,0),"")</f>
        <v>0</v>
      </c>
      <c r="AZ11" s="37">
        <f>IFERROR(VLOOKUP(A11,[7]DATABASE!$A:$BA,52,0),"")</f>
        <v>0</v>
      </c>
      <c r="BA11" s="37">
        <f>IFERROR(VLOOKUP(A11,[7]DATABASE!$A:$BA,53,0),"")</f>
        <v>0</v>
      </c>
      <c r="BB11" s="37">
        <f>IFERROR(VLOOKUP(A11,[7]DATABASE!$A:$BF,54,0),"")</f>
        <v>0</v>
      </c>
      <c r="BC11" s="37">
        <f>IFERROR(VLOOKUP(A11,[7]DATABASE!$A:$BF,55,0),"")</f>
        <v>0</v>
      </c>
      <c r="BD11" s="37">
        <f>IFERROR(VLOOKUP(A11,[7]DATABASE!$A:$BF,56,0),"")</f>
        <v>0</v>
      </c>
      <c r="BE11" s="37">
        <f>IFERROR(VLOOKUP(A11,[7]DATABASE!$A:$BF,57,0),"")</f>
        <v>0</v>
      </c>
      <c r="BF11" s="37">
        <f>IFERROR(VLOOKUP(A11,[7]DATABASE!$A:$BF,58,0),"")</f>
        <v>0</v>
      </c>
      <c r="BG11" s="36"/>
      <c r="BH11" s="37">
        <f>IFERROR(VLOOKUP(A11,[7]DATABASE!$A:$BM,60,0),"")</f>
        <v>0</v>
      </c>
      <c r="BI11" s="37">
        <f>IFERROR(VLOOKUP(A11,[7]DATABASE!$A:$BM,61,0),"")</f>
        <v>0</v>
      </c>
      <c r="BJ11" s="37">
        <f>IFERROR(VLOOKUP(A11,[7]DATABASE!$A:$BM,62,0),"")</f>
        <v>0</v>
      </c>
      <c r="BK11" s="37">
        <f>IFERROR(VLOOKUP(A11,[7]DATABASE!$A:$BM,63,0),"")</f>
        <v>0</v>
      </c>
      <c r="BL11" s="37">
        <f>IFERROR(VLOOKUP(A11,[7]DATABASE!$A:$BM,64,0),"")</f>
        <v>0</v>
      </c>
      <c r="BM11" s="37" t="str">
        <f>IFERROR(VLOOKUP($A11,[9]AAV!$A:$AM,39,0),IFERROR(VLOOKUP($A11,[9]GC!$A:$Y,25,0),IFERROR(VLOOKUP($A11,[9]RVO!$A:$BS,71,0),IFERROR(VLOOKUP($A11,[9]SBPV!$A:$AK,37,0),IFERROR(VLOOKUP($A11,'[9]CC SK'!$A:$AA,27,0),IFERROR(VLOOKUP($A11,[9]DELTA!$A:$AA,27,0),IFERROR(VLOOKUP($A11,'[9]TEMA C1'!$A:$W,23,0),IFERROR(VLOOKUP($A11,'[9]TEMA C2'!$A:$Y,25,0),IFERROR(VLOOKUP($A11,'[9]TEMA C3'!$A:$Y,25,0),IFERROR(VLOOKUP($A11,'[9]TEMA HAJI'!$A:$Y,25,0),IFERROR(VLOOKUP($A11,'[9]TEMA PD'!$A:$Y,25,0),"")))))))))))</f>
        <v/>
      </c>
      <c r="BN11" s="37">
        <f t="shared" si="4"/>
        <v>0</v>
      </c>
      <c r="BO11" s="37">
        <f t="shared" si="5"/>
        <v>0</v>
      </c>
      <c r="BP11" s="37">
        <f t="shared" si="5"/>
        <v>0</v>
      </c>
      <c r="BQ11" s="37">
        <f t="shared" si="5"/>
        <v>0</v>
      </c>
      <c r="BR11" s="37">
        <f t="shared" si="5"/>
        <v>0</v>
      </c>
      <c r="BS11" s="37">
        <f t="shared" si="5"/>
        <v>0</v>
      </c>
      <c r="BT11" s="37">
        <f t="shared" si="5"/>
        <v>0</v>
      </c>
      <c r="BU11" s="37" t="str">
        <f t="shared" si="5"/>
        <v/>
      </c>
      <c r="BV11" s="37">
        <f t="shared" si="6"/>
        <v>0</v>
      </c>
      <c r="BW11" s="36">
        <f t="shared" si="7"/>
        <v>7</v>
      </c>
      <c r="BX11" s="36" t="str">
        <f t="shared" si="8"/>
        <v>DOWNGRADE</v>
      </c>
      <c r="BY11" s="36" t="str">
        <f>IFERROR(VLOOKUP(A11,[7]DATABASE!$A:$BY,77,0),"")</f>
        <v>RESET</v>
      </c>
      <c r="BZ11" s="37">
        <f t="shared" si="9"/>
        <v>0</v>
      </c>
      <c r="CA11" s="12">
        <f>IFERROR(VLOOKUP(A11,[10]AAV!$A:$T,20,0),"")</f>
        <v>0</v>
      </c>
      <c r="CB11" s="37" t="str">
        <f t="shared" si="10"/>
        <v>SAPHIRE</v>
      </c>
      <c r="CC11" s="37" t="str">
        <f>IFERROR(VLOOKUP(A11,[11]SUMMARY!$B:$E,4,0),"")</f>
        <v/>
      </c>
      <c r="CD11" s="37">
        <f>IFERROR(VLOOKUP(A11,'[12]RECAP REDEEM P2 - v2'!$A:$I,5,0),0)</f>
        <v>0</v>
      </c>
      <c r="CE11" s="37" t="str">
        <f t="shared" si="11"/>
        <v>FALSE</v>
      </c>
      <c r="CF11" s="37"/>
      <c r="CG11" s="15">
        <v>45093</v>
      </c>
      <c r="CH11" s="15">
        <f t="shared" ca="1" si="12"/>
        <v>46174</v>
      </c>
      <c r="CI11" s="37">
        <f t="shared" ca="1" si="13"/>
        <v>2</v>
      </c>
      <c r="CJ11" s="37">
        <v>0</v>
      </c>
      <c r="CK11" s="37" t="str">
        <f>IFERROR(VLOOKUP($A11,[13]ME!$A:$K,11,0),"-")</f>
        <v>-</v>
      </c>
      <c r="CL11" s="37" t="str">
        <f>IFERROR(VLOOKUP($A11,[14]EKS!$A:$K,11,0),"-")</f>
        <v>-</v>
      </c>
      <c r="CM11" s="37" t="str">
        <f>IFERROR(VLOOKUP($A11,[15]EKS!$A:$K,11,0),"-")</f>
        <v>-</v>
      </c>
      <c r="CN11" s="37" t="str">
        <f>IFERROR(VLOOKUP($A11,[16]EKS!$A:$K,11,0),"-")</f>
        <v>-</v>
      </c>
      <c r="CO11" s="37" t="str">
        <f>IFERROR(VLOOKUP($A11,[17]EKS!$A:$K,11,0),"-")</f>
        <v>-</v>
      </c>
      <c r="CP11" s="37" t="str">
        <f>IFERROR(VLOOKUP($A11,[18]EKS!$A:$K,11,0),"-")</f>
        <v>-</v>
      </c>
      <c r="CQ11" s="37" t="str">
        <f>IFERROR(VLOOKUP(A11,[19]Sheet1!$A:$D,4,0),"-")</f>
        <v>-</v>
      </c>
      <c r="CR11" s="37">
        <f>IFERROR(VLOOKUP($A11,[20]AAV!$A:$AR,44,0),IFERROR(VLOOKUP($A11,[20]GC!$A:$AC,29,0),IFERROR(VLOOKUP($A11,[20]RVO!$A:$CA,79,0),IFERROR(VLOOKUP($A11,[20]SBPV!$A:$AN,40,0),IFERROR(VLOOKUP($A11,'[20]CC SK'!$A:$AC,29,0),IFERROR(VLOOKUP($A11,'[20]AAV AUTO 2000'!$A:$AA,27,0),IFERROR(VLOOKUP($A11,[20]DELTA!$A:$AC,29,0),IFERROR(VLOOKUP($A11,'[20]TEMA C1'!$A:$Y,25,0),IFERROR(VLOOKUP($A11,'[20]TEMA C2'!$A:$AA,27,0),IFERROR(VLOOKUP($A11,'[20]TEMA C3'!$A:$AA,27,0),IFERROR(VLOOKUP($A11,'[20]TEMA HAJI'!$A:$AA,27,0),IFERROR(VLOOKUP($A11,'[20]TEMA PD'!$A:$AA,27,0),IFERROR(VLOOKUP($A11,[20]DESIRE!$A:$AP,42,0),0)))))))))))))</f>
        <v>0</v>
      </c>
      <c r="CS11" s="37">
        <f>IFERROR(VLOOKUP($A11,#REF!,42+CR$1,0),IFERROR(VLOOKUP($A11,#REF!,42+CR$1,0),IFERROR(VLOOKUP($A11,#REF!,29+CR$1,0),IFERROR(VLOOKUP($A11,#REF!,16+CR$1,0),IFERROR(VLOOKUP($A11,#REF!,42+CR$1,0),IFERROR(VLOOKUP($A11,#REF!,33+CR$1,0),IFERROR(VLOOKUP($A11,#REF!,29+CR$1,0),IFERROR(VLOOKUP($A11,#REF!,42+CR$1,0),IFERROR(VLOOKUP($A11,#REF!,42+CR$1,0),IFERROR(VLOOKUP($A11,#REF!,42+CR$1,0),IFERROR(VLOOKUP($A11,#REF!,26+CR$1,0),IFERROR(VLOOKUP($A11,#REF!,5+CR$1,0),0))))))))))))</f>
        <v>0</v>
      </c>
      <c r="CT11" s="37">
        <f>IFERROR(VLOOKUP($A11,#REF!,42+CS$1,0),IFERROR(VLOOKUP($A11,#REF!,42+CS$1,0),IFERROR(VLOOKUP($A11,#REF!,29+CS$1,0),IFERROR(VLOOKUP($A11,#REF!,16+CS$1,0),IFERROR(VLOOKUP($A11,#REF!,42+CS$1,0),IFERROR(VLOOKUP($A11,#REF!,33+CS$1,0),IFERROR(VLOOKUP($A11,#REF!,29+CS$1,0),IFERROR(VLOOKUP($A11,#REF!,42+CS$1,0),IFERROR(VLOOKUP($A11,#REF!,42+CS$1,0),IFERROR(VLOOKUP($A11,#REF!,42+CS$1,0),IFERROR(VLOOKUP($A11,#REF!,26+CS$1,0),IFERROR(VLOOKUP($A11,#REF!,5+CS$1,0),0))))))))))))</f>
        <v>0</v>
      </c>
      <c r="CU11" s="37">
        <f>IFERROR(VLOOKUP($A11,#REF!,42+CT$1,0),IFERROR(VLOOKUP($A11,#REF!,42+CT$1,0),IFERROR(VLOOKUP($A11,#REF!,29+CT$1,0),IFERROR(VLOOKUP($A11,#REF!,16+CT$1,0),IFERROR(VLOOKUP($A11,#REF!,42+CT$1,0),IFERROR(VLOOKUP($A11,#REF!,33+CT$1,0),IFERROR(VLOOKUP($A11,#REF!,29+CT$1,0),IFERROR(VLOOKUP($A11,#REF!,42+CT$1,0),IFERROR(VLOOKUP($A11,#REF!,42+CT$1,0),IFERROR(VLOOKUP($A11,#REF!,42+CT$1,0),IFERROR(VLOOKUP($A11,#REF!,26+CT$1,0),IFERROR(VLOOKUP($A11,#REF!,5+CT$1,0),0))))))))))))</f>
        <v>0</v>
      </c>
      <c r="CV11" s="37">
        <f>IFERROR(VLOOKUP($A11,#REF!,42+CU$1,0),IFERROR(VLOOKUP($A11,#REF!,42+CU$1,0),IFERROR(VLOOKUP($A11,#REF!,29+CU$1,0),IFERROR(VLOOKUP($A11,#REF!,16+CU$1,0),IFERROR(VLOOKUP($A11,#REF!,42+CU$1,0),IFERROR(VLOOKUP($A11,#REF!,33+CU$1,0),IFERROR(VLOOKUP($A11,#REF!,29+CU$1,0),IFERROR(VLOOKUP($A11,#REF!,42+CU$1,0),IFERROR(VLOOKUP($A11,#REF!,42+CU$1,0),IFERROR(VLOOKUP($A11,#REF!,42+CU$1,0),IFERROR(VLOOKUP($A11,#REF!,26+CU$1,0),IFERROR(VLOOKUP($A11,#REF!,5+CU$1,0),0))))))))))))</f>
        <v>0</v>
      </c>
      <c r="CW11" s="37">
        <f>IFERROR(VLOOKUP($A11,#REF!,42+CV$1,0),IFERROR(VLOOKUP($A11,#REF!,42+CV$1,0),IFERROR(VLOOKUP($A11,#REF!,29+CV$1,0),IFERROR(VLOOKUP($A11,#REF!,16+CV$1,0),IFERROR(VLOOKUP($A11,#REF!,42+CV$1,0),IFERROR(VLOOKUP($A11,#REF!,33+CV$1,0),IFERROR(VLOOKUP($A11,#REF!,29+CV$1,0),IFERROR(VLOOKUP($A11,#REF!,42+CV$1,0),IFERROR(VLOOKUP($A11,#REF!,42+CV$1,0),IFERROR(VLOOKUP($A11,#REF!,42+CV$1,0),IFERROR(VLOOKUP($A11,#REF!,26+CV$1,0),IFERROR(VLOOKUP($A11,#REF!,5+CV$1,0),0))))))))))))</f>
        <v>0</v>
      </c>
      <c r="CX11" s="37">
        <f>IFERROR(VLOOKUP($A11,#REF!,36,0),IFERROR(VLOOKUP($A11,#REF!,23,0),IFERROR(VLOOKUP($A11,#REF!,65,0),IFERROR(VLOOKUP($A11,#REF!,34,0),IFERROR(VLOOKUP($A11,#REF!,25,0),IFERROR(VLOOKUP($A11,#REF!,25,0),IFERROR(VLOOKUP($A11,#REF!,21,0),IFERROR(VLOOKUP($A11,#REF!,23,0),IFERROR(VLOOKUP($A11,#REF!,23,0),IFERROR(VLOOKUP($A11,#REF!,23,0),IFERROR(VLOOKUP($A11,#REF!,23,0),IFERROR(VLOOKUP($A11,#REF!,23,0),IFERROR(VLOOKUP($A11,#REF!,21,0),IFERROR(VLOOKUP($A11,#REF!,23,0),0))))))))))))))</f>
        <v>0</v>
      </c>
      <c r="CY11" s="37">
        <f>IFERROR(VLOOKUP($A11,[20]DESIRE!$A:$AP,42,0),IFERROR(VLOOKUP($A11,'[20]TEMA PD'!$A:$AA,27,0),IFERROR(VLOOKUP($A11,'[20]TEMA HAJI'!$A:$AA,27,0),IFERROR(VLOOKUP($A11,'[20]TEMA C3'!$A:$AA,27,0),IFERROR(VLOOKUP($A11,'[20]TEMA C2'!$A:$AA,27,0),IFERROR(VLOOKUP($A11,'[20]TEMA C1'!$A:$Y,25,0),IFERROR(VLOOKUP($A11,[20]DELTA!$A:$AC,29,0),IFERROR(VLOOKUP($A11,'[20]AAV AUTO 2000'!$A:$AA,27,0),IFERROR(VLOOKUP($A11,'[20]CC SK'!$A:$AC,29,0),IFERROR(VLOOKUP($A11,[20]SBPV!$A:$AN,40,0),IFERROR(VLOOKUP($A11,[20]RVO!$A:$CA,79,0),IFERROR(VLOOKUP($A11,[20]GC!$A:$AC,29,0),IFERROR(VLOOKUP($A11,[20]AAV!$A:$AR,44,0),0)))))))))))))</f>
        <v>0</v>
      </c>
      <c r="CZ11" s="37">
        <f>IFERROR(VLOOKUP($A11,#REF!,5+CY$1,0),IFERROR(VLOOKUP($A11,#REF!,26+CY$1,0),IFERROR(VLOOKUP($A11,#REF!,42+CY$1,0),IFERROR(VLOOKUP($A11,#REF!,42+CY$1,0),IFERROR(VLOOKUP($A11,#REF!,42+CY$1,0),IFERROR(VLOOKUP($A11,#REF!,29+CY$1,0),IFERROR(VLOOKUP($A11,#REF!,33+CY$1,0),IFERROR(VLOOKUP($A11,#REF!,42+CY$1,0),IFERROR(VLOOKUP($A11,#REF!,16+CY$1,0),IFERROR(VLOOKUP($A11,#REF!,29+CY$1,0),IFERROR(VLOOKUP($A11,#REF!,42+CY$1,0),IFERROR(VLOOKUP($A11,#REF!,42+CY$1,0),0))))))))))))</f>
        <v>0</v>
      </c>
      <c r="DA11" s="37">
        <f>IFERROR(VLOOKUP($A11,#REF!,5+CZ$1,0),IFERROR(VLOOKUP($A11,#REF!,26+CZ$1,0),IFERROR(VLOOKUP($A11,#REF!,42+CZ$1,0),IFERROR(VLOOKUP($A11,#REF!,42+CZ$1,0),IFERROR(VLOOKUP($A11,#REF!,42+CZ$1,0),IFERROR(VLOOKUP($A11,#REF!,29+CZ$1,0),IFERROR(VLOOKUP($A11,#REF!,33+CZ$1,0),IFERROR(VLOOKUP($A11,#REF!,42+CZ$1,0),IFERROR(VLOOKUP($A11,#REF!,16+CZ$1,0),IFERROR(VLOOKUP($A11,#REF!,29+CZ$1,0),IFERROR(VLOOKUP($A11,#REF!,42+CZ$1,0),IFERROR(VLOOKUP($A11,#REF!,42+CZ$1,0),0))))))))))))</f>
        <v>0</v>
      </c>
      <c r="DB11" s="37">
        <f>IFERROR(VLOOKUP($A11,#REF!,5+DA$1,0),IFERROR(VLOOKUP($A11,#REF!,26+DA$1,0),IFERROR(VLOOKUP($A11,#REF!,42+DA$1,0),IFERROR(VLOOKUP($A11,#REF!,42+DA$1,0),IFERROR(VLOOKUP($A11,#REF!,42+DA$1,0),IFERROR(VLOOKUP($A11,#REF!,29+DA$1,0),IFERROR(VLOOKUP($A11,#REF!,33+DA$1,0),IFERROR(VLOOKUP($A11,#REF!,42+DA$1,0),IFERROR(VLOOKUP($A11,#REF!,16+DA$1,0),IFERROR(VLOOKUP($A11,#REF!,29+DA$1,0),IFERROR(VLOOKUP($A11,#REF!,42+DA$1,0),IFERROR(VLOOKUP($A11,#REF!,42+DA$1,0),0))))))))))))</f>
        <v>0</v>
      </c>
      <c r="DC11" s="37">
        <f>IFERROR(VLOOKUP($A11,#REF!,5+DB$1,0),IFERROR(VLOOKUP($A11,#REF!,26+DB$1,0),IFERROR(VLOOKUP($A11,#REF!,42+DB$1,0),IFERROR(VLOOKUP($A11,#REF!,42+DB$1,0),IFERROR(VLOOKUP($A11,#REF!,42+DB$1,0),IFERROR(VLOOKUP($A11,#REF!,29+DB$1,0),IFERROR(VLOOKUP($A11,#REF!,33+DB$1,0),IFERROR(VLOOKUP($A11,#REF!,42+DB$1,0),IFERROR(VLOOKUP($A11,#REF!,16+DB$1,0),IFERROR(VLOOKUP($A11,#REF!,29+DB$1,0),IFERROR(VLOOKUP($A11,#REF!,42+DB$1,0),IFERROR(VLOOKUP($A11,#REF!,42+DB$1,0),0))))))))))))</f>
        <v>0</v>
      </c>
      <c r="DD11" s="37">
        <f>IFERROR(VLOOKUP($A11,#REF!,5+DC$1,0),IFERROR(VLOOKUP($A11,#REF!,26+DC$1,0),IFERROR(VLOOKUP($A11,#REF!,42+DC$1,0),IFERROR(VLOOKUP($A11,#REF!,42+DC$1,0),IFERROR(VLOOKUP($A11,#REF!,42+DC$1,0),IFERROR(VLOOKUP($A11,#REF!,29+DC$1,0),IFERROR(VLOOKUP($A11,#REF!,33+DC$1,0),IFERROR(VLOOKUP($A11,#REF!,42+DC$1,0),IFERROR(VLOOKUP($A11,#REF!,16+DC$1,0),IFERROR(VLOOKUP($A11,#REF!,29+DC$1,0),IFERROR(VLOOKUP($A11,#REF!,42+DC$1,0),IFERROR(VLOOKUP($A11,#REF!,42+DC$1,0),0))))))))))))</f>
        <v>0</v>
      </c>
      <c r="DE11" s="37">
        <f>IFERROR(VLOOKUP($A11,#REF!,23,0),IFERROR(VLOOKUP($A11,#REF!,21,0),IFERROR(VLOOKUP($A11,#REF!,23,0),IFERROR(VLOOKUP($A11,#REF!,23,0),IFERROR(VLOOKUP($A11,#REF!,23,0),IFERROR(VLOOKUP($A11,#REF!,23,0),IFERROR(VLOOKUP($A11,#REF!,23,0),IFERROR(VLOOKUP($A11,#REF!,21,0),IFERROR(VLOOKUP($A11,#REF!,25,0),IFERROR(VLOOKUP($A11,#REF!,25,0),IFERROR(VLOOKUP($A11,#REF!,34,0),IFERROR(VLOOKUP($A11,#REF!,65,0),IFERROR(VLOOKUP($A11,#REF!,23,0),IFERROR(VLOOKUP($A11,#REF!,36,0),0))))))))))))))</f>
        <v>0</v>
      </c>
      <c r="DF11" s="37" t="b">
        <f t="shared" si="14"/>
        <v>1</v>
      </c>
      <c r="DG11" s="37" t="b">
        <f t="shared" si="14"/>
        <v>1</v>
      </c>
      <c r="DH11" s="37" t="b">
        <f t="shared" si="14"/>
        <v>1</v>
      </c>
      <c r="DI11" s="37" t="b">
        <f t="shared" si="14"/>
        <v>1</v>
      </c>
      <c r="DJ11" s="37" t="b">
        <f t="shared" si="14"/>
        <v>1</v>
      </c>
      <c r="DK11" s="37" t="b">
        <f t="shared" si="14"/>
        <v>1</v>
      </c>
      <c r="DL11" s="37" t="b">
        <f t="shared" si="14"/>
        <v>1</v>
      </c>
      <c r="DM11" s="37">
        <f t="shared" si="15"/>
        <v>0</v>
      </c>
      <c r="DN11" s="37">
        <f t="shared" si="15"/>
        <v>0</v>
      </c>
      <c r="DO11" s="37">
        <f t="shared" si="15"/>
        <v>0</v>
      </c>
      <c r="DP11" s="37">
        <f t="shared" si="15"/>
        <v>0</v>
      </c>
      <c r="DQ11" s="37">
        <f t="shared" si="15"/>
        <v>0</v>
      </c>
      <c r="DR11" s="37">
        <f t="shared" si="15"/>
        <v>0</v>
      </c>
      <c r="DS11" s="37">
        <f t="shared" si="15"/>
        <v>0</v>
      </c>
      <c r="DT11" s="29">
        <f t="shared" si="16"/>
        <v>0</v>
      </c>
      <c r="DU11" s="37">
        <f t="shared" si="17"/>
        <v>0</v>
      </c>
      <c r="DV11" s="37">
        <f t="shared" si="17"/>
        <v>0</v>
      </c>
      <c r="DW11" s="37">
        <f t="shared" si="17"/>
        <v>0</v>
      </c>
      <c r="DX11" s="37">
        <f t="shared" si="17"/>
        <v>0</v>
      </c>
      <c r="DY11" s="37">
        <f t="shared" si="17"/>
        <v>0</v>
      </c>
      <c r="DZ11" s="37">
        <f t="shared" si="17"/>
        <v>0</v>
      </c>
      <c r="EA11" s="37">
        <f t="shared" si="17"/>
        <v>0</v>
      </c>
      <c r="EB11" s="29">
        <f t="shared" si="18"/>
        <v>0</v>
      </c>
      <c r="EC11" s="36">
        <f t="shared" si="19"/>
        <v>7</v>
      </c>
      <c r="ED11" s="36" t="str">
        <f t="shared" si="20"/>
        <v>DOWNGRADE</v>
      </c>
      <c r="EE11" s="36" t="str">
        <f t="shared" si="21"/>
        <v>RESET</v>
      </c>
      <c r="EF11" s="37">
        <f t="shared" si="22"/>
        <v>0</v>
      </c>
      <c r="EG11" s="2" t="str">
        <f>IFERROR(VLOOKUP(A11,[21]AAV!$A:$AD,30,0),"")</f>
        <v/>
      </c>
      <c r="EH11" s="37" t="str">
        <f t="shared" si="23"/>
        <v>SAPHIRE</v>
      </c>
      <c r="EI11" s="2"/>
      <c r="EJ11" s="2"/>
      <c r="EK11" s="2"/>
      <c r="EL11" s="2"/>
      <c r="EM11" s="2"/>
      <c r="EN11" s="2"/>
      <c r="EO11" s="2"/>
      <c r="EP11" s="2"/>
      <c r="EQ11" s="37">
        <f t="shared" si="24"/>
        <v>0</v>
      </c>
      <c r="ER11" s="37">
        <f t="shared" si="24"/>
        <v>0</v>
      </c>
      <c r="ES11" s="37">
        <f t="shared" si="24"/>
        <v>0</v>
      </c>
      <c r="ET11" s="37">
        <f t="shared" si="24"/>
        <v>0</v>
      </c>
      <c r="EU11" s="37">
        <f t="shared" si="24"/>
        <v>0</v>
      </c>
      <c r="EV11" s="37">
        <f t="shared" si="24"/>
        <v>0</v>
      </c>
      <c r="EW11" s="37">
        <f t="shared" si="24"/>
        <v>0</v>
      </c>
    </row>
    <row r="12" spans="1:153" ht="15.6">
      <c r="A12" s="36" t="s">
        <v>174</v>
      </c>
      <c r="B12" s="1" t="s">
        <v>319</v>
      </c>
      <c r="C12" s="37" t="s">
        <v>188</v>
      </c>
      <c r="D12" s="15">
        <f>IFERROR(VLOOKUP(A12,[1]AAV!$A:$C,3,0),"")</f>
        <v>44895</v>
      </c>
      <c r="E12" s="15" t="str">
        <f t="shared" si="3"/>
        <v>Nov-22</v>
      </c>
      <c r="F12" s="37" t="s">
        <v>352</v>
      </c>
      <c r="G12" s="37" t="s">
        <v>352</v>
      </c>
      <c r="H12" s="37" t="s">
        <v>352</v>
      </c>
      <c r="I12" s="37" t="s">
        <v>414</v>
      </c>
      <c r="J12" s="37" t="s">
        <v>414</v>
      </c>
      <c r="K12" s="37" t="s">
        <v>414</v>
      </c>
      <c r="L12" s="37" t="s">
        <v>414</v>
      </c>
      <c r="M12" s="36">
        <v>24</v>
      </c>
      <c r="N12" s="37">
        <v>51</v>
      </c>
      <c r="O12" s="37">
        <v>42</v>
      </c>
      <c r="P12" s="37"/>
      <c r="Q12" s="37"/>
      <c r="R12" s="37"/>
      <c r="S12" s="37"/>
      <c r="T12" s="36">
        <v>117</v>
      </c>
      <c r="U12" s="14">
        <v>0</v>
      </c>
      <c r="V12" s="14">
        <v>0</v>
      </c>
      <c r="W12" s="14">
        <v>0</v>
      </c>
      <c r="X12" s="37">
        <v>0</v>
      </c>
      <c r="Y12" s="37">
        <v>0</v>
      </c>
      <c r="Z12" s="37">
        <v>0</v>
      </c>
      <c r="AA12" s="37">
        <v>0</v>
      </c>
      <c r="AB12" s="36">
        <v>0</v>
      </c>
      <c r="AC12" s="36">
        <v>4</v>
      </c>
      <c r="AD12" s="36" t="s">
        <v>415</v>
      </c>
      <c r="AE12" s="36" t="s">
        <v>416</v>
      </c>
      <c r="AF12" s="37">
        <v>0</v>
      </c>
      <c r="AG12" s="13">
        <v>3</v>
      </c>
      <c r="AH12" s="37" t="s">
        <v>418</v>
      </c>
      <c r="AI12" s="37">
        <v>0</v>
      </c>
      <c r="AJ12" s="37" t="s">
        <v>424</v>
      </c>
      <c r="AK12" s="37">
        <v>0</v>
      </c>
      <c r="AL12" s="15">
        <v>45261</v>
      </c>
      <c r="AM12" s="15">
        <v>45701</v>
      </c>
      <c r="AN12" s="37">
        <v>1</v>
      </c>
      <c r="AO12" s="37">
        <v>0</v>
      </c>
      <c r="AP12" s="37" t="str">
        <f>IFERROR(VLOOKUP($A12,[2]Sheet1!$A:$D,4,0),"-")</f>
        <v>-</v>
      </c>
      <c r="AQ12" s="37" t="str">
        <f>IFERROR(VLOOKUP($A12,#REF!,3,0),"-")</f>
        <v>-</v>
      </c>
      <c r="AR12" s="37" t="str">
        <f>IFERROR(VLOOKUP(A12,[3]AAV!$A:$C,3,0),"-")</f>
        <v>-</v>
      </c>
      <c r="AS12" s="37" t="str">
        <f>IFERROR(VLOOKUP(A12,[4]AAV!$A:$C,3,0),"-")</f>
        <v>-</v>
      </c>
      <c r="AT12" s="37" t="str">
        <f>IFERROR(VLOOKUP(A12,[5]AAV!$A:$C,3,0),"-")</f>
        <v>-</v>
      </c>
      <c r="AU12" s="37" t="str">
        <f>IFERROR(VLOOKUP(A12,[6]AAV!$A:$C,3,0),"-")</f>
        <v>-</v>
      </c>
      <c r="AV12" s="37" t="str">
        <f>IFERROR(VLOOKUP(A12,#REF!,13,0),"")</f>
        <v/>
      </c>
      <c r="AW12" s="37">
        <f>IFERROR(VLOOKUP(A12,[7]DATABASE!$A:$BA,49,0),"")</f>
        <v>0</v>
      </c>
      <c r="AX12" s="37">
        <f>IFERROR(VLOOKUP(A12,[7]DATABASE!$A:$BA,50,0),"")</f>
        <v>0</v>
      </c>
      <c r="AY12" s="37">
        <f>IFERROR(VLOOKUP(A12,[7]DATABASE!$A:$BA,51,0),"")</f>
        <v>0</v>
      </c>
      <c r="AZ12" s="37">
        <f>IFERROR(VLOOKUP(A12,[7]DATABASE!$A:$BA,52,0),"")</f>
        <v>0</v>
      </c>
      <c r="BA12" s="37">
        <f>IFERROR(VLOOKUP(A12,[7]DATABASE!$A:$BA,53,0),"")</f>
        <v>0</v>
      </c>
      <c r="BB12" s="37">
        <f>IFERROR(VLOOKUP(A12,[7]DATABASE!$A:$BF,54,0),"")</f>
        <v>0</v>
      </c>
      <c r="BC12" s="37">
        <f>IFERROR(VLOOKUP(A12,[7]DATABASE!$A:$BF,55,0),"")</f>
        <v>0</v>
      </c>
      <c r="BD12" s="37">
        <f>IFERROR(VLOOKUP(A12,[7]DATABASE!$A:$BF,56,0),"")</f>
        <v>0</v>
      </c>
      <c r="BE12" s="37">
        <f>IFERROR(VLOOKUP(A12,[7]DATABASE!$A:$BF,57,0),"")</f>
        <v>0</v>
      </c>
      <c r="BF12" s="37">
        <f>IFERROR(VLOOKUP(A12,[7]DATABASE!$A:$BF,58,0),"")</f>
        <v>0</v>
      </c>
      <c r="BG12" s="36"/>
      <c r="BH12" s="37">
        <f>IFERROR(VLOOKUP(A12,[7]DATABASE!$A:$BM,60,0),"")</f>
        <v>0</v>
      </c>
      <c r="BI12" s="37">
        <f>IFERROR(VLOOKUP(A12,[7]DATABASE!$A:$BM,61,0),"")</f>
        <v>0</v>
      </c>
      <c r="BJ12" s="37">
        <f>IFERROR(VLOOKUP(A12,[7]DATABASE!$A:$BM,62,0),"")</f>
        <v>0</v>
      </c>
      <c r="BK12" s="37">
        <f>IFERROR(VLOOKUP(A12,[7]DATABASE!$A:$BM,63,0),"")</f>
        <v>0</v>
      </c>
      <c r="BL12" s="37">
        <f>IFERROR(VLOOKUP(A12,[7]DATABASE!$A:$BM,64,0),"")</f>
        <v>0</v>
      </c>
      <c r="BM12" s="37" t="str">
        <f>IFERROR(VLOOKUP($A12,[9]AAV!$A:$AM,39,0),IFERROR(VLOOKUP($A12,[9]GC!$A:$Y,25,0),IFERROR(VLOOKUP($A12,[9]RVO!$A:$BS,71,0),IFERROR(VLOOKUP($A12,[9]SBPV!$A:$AK,37,0),IFERROR(VLOOKUP($A12,'[9]CC SK'!$A:$AA,27,0),IFERROR(VLOOKUP($A12,[9]DELTA!$A:$AA,27,0),IFERROR(VLOOKUP($A12,'[9]TEMA C1'!$A:$W,23,0),IFERROR(VLOOKUP($A12,'[9]TEMA C2'!$A:$Y,25,0),IFERROR(VLOOKUP($A12,'[9]TEMA C3'!$A:$Y,25,0),IFERROR(VLOOKUP($A12,'[9]TEMA HAJI'!$A:$Y,25,0),IFERROR(VLOOKUP($A12,'[9]TEMA PD'!$A:$Y,25,0),"")))))))))))</f>
        <v/>
      </c>
      <c r="BN12" s="37">
        <f t="shared" si="4"/>
        <v>0</v>
      </c>
      <c r="BO12" s="37">
        <f t="shared" si="5"/>
        <v>0</v>
      </c>
      <c r="BP12" s="37">
        <f t="shared" si="5"/>
        <v>0</v>
      </c>
      <c r="BQ12" s="37">
        <f t="shared" si="5"/>
        <v>0</v>
      </c>
      <c r="BR12" s="37">
        <f t="shared" si="5"/>
        <v>0</v>
      </c>
      <c r="BS12" s="37">
        <f t="shared" si="5"/>
        <v>0</v>
      </c>
      <c r="BT12" s="37">
        <f t="shared" si="5"/>
        <v>0</v>
      </c>
      <c r="BU12" s="37" t="str">
        <f t="shared" si="5"/>
        <v/>
      </c>
      <c r="BV12" s="37">
        <f t="shared" si="6"/>
        <v>0</v>
      </c>
      <c r="BW12" s="36">
        <f t="shared" si="7"/>
        <v>7</v>
      </c>
      <c r="BX12" s="36" t="str">
        <f t="shared" si="8"/>
        <v>DOWNGRADE</v>
      </c>
      <c r="BY12" s="36" t="str">
        <f>IFERROR(VLOOKUP(A12,[7]DATABASE!$A:$BY,77,0),"")</f>
        <v>RESET</v>
      </c>
      <c r="BZ12" s="37">
        <f t="shared" si="9"/>
        <v>0</v>
      </c>
      <c r="CA12" s="12">
        <f>IFERROR(VLOOKUP(A12,[10]AAV!$A:$T,20,0),"")</f>
        <v>0</v>
      </c>
      <c r="CB12" s="37" t="str">
        <f t="shared" si="10"/>
        <v>SAPHIRE</v>
      </c>
      <c r="CC12" s="37" t="str">
        <f>IFERROR(VLOOKUP(A12,[11]SUMMARY!$B:$E,4,0),"")</f>
        <v/>
      </c>
      <c r="CD12" s="37">
        <f>IFERROR(VLOOKUP(A12,'[12]RECAP REDEEM P2 - v2'!$A:$I,5,0),0)</f>
        <v>0</v>
      </c>
      <c r="CE12" s="37" t="str">
        <f t="shared" si="11"/>
        <v>FALSE</v>
      </c>
      <c r="CF12" s="37"/>
      <c r="CG12" s="15">
        <v>45093</v>
      </c>
      <c r="CH12" s="15">
        <f t="shared" ca="1" si="12"/>
        <v>46174</v>
      </c>
      <c r="CI12" s="37">
        <f t="shared" ca="1" si="13"/>
        <v>2</v>
      </c>
      <c r="CJ12" s="37">
        <v>0</v>
      </c>
      <c r="CK12" s="37" t="str">
        <f>IFERROR(VLOOKUP($A12,[13]ME!$A:$K,11,0),"-")</f>
        <v>-</v>
      </c>
      <c r="CL12" s="37" t="str">
        <f>IFERROR(VLOOKUP($A12,[14]EKS!$A:$K,11,0),"-")</f>
        <v>-</v>
      </c>
      <c r="CM12" s="37" t="str">
        <f>IFERROR(VLOOKUP($A12,[15]EKS!$A:$K,11,0),"-")</f>
        <v>-</v>
      </c>
      <c r="CN12" s="37" t="str">
        <f>IFERROR(VLOOKUP($A12,[16]EKS!$A:$K,11,0),"-")</f>
        <v>-</v>
      </c>
      <c r="CO12" s="37" t="str">
        <f>IFERROR(VLOOKUP($A12,[17]EKS!$A:$K,11,0),"-")</f>
        <v>-</v>
      </c>
      <c r="CP12" s="37" t="str">
        <f>IFERROR(VLOOKUP($A12,[18]EKS!$A:$K,11,0),"-")</f>
        <v>-</v>
      </c>
      <c r="CQ12" s="37" t="str">
        <f>IFERROR(VLOOKUP(A12,[19]Sheet1!$A:$D,4,0),"-")</f>
        <v>-</v>
      </c>
      <c r="CR12" s="37">
        <f>IFERROR(VLOOKUP($A12,[20]AAV!$A:$AR,44,0),IFERROR(VLOOKUP($A12,[20]GC!$A:$AC,29,0),IFERROR(VLOOKUP($A12,[20]RVO!$A:$CA,79,0),IFERROR(VLOOKUP($A12,[20]SBPV!$A:$AN,40,0),IFERROR(VLOOKUP($A12,'[20]CC SK'!$A:$AC,29,0),IFERROR(VLOOKUP($A12,'[20]AAV AUTO 2000'!$A:$AA,27,0),IFERROR(VLOOKUP($A12,[20]DELTA!$A:$AC,29,0),IFERROR(VLOOKUP($A12,'[20]TEMA C1'!$A:$Y,25,0),IFERROR(VLOOKUP($A12,'[20]TEMA C2'!$A:$AA,27,0),IFERROR(VLOOKUP($A12,'[20]TEMA C3'!$A:$AA,27,0),IFERROR(VLOOKUP($A12,'[20]TEMA HAJI'!$A:$AA,27,0),IFERROR(VLOOKUP($A12,'[20]TEMA PD'!$A:$AA,27,0),IFERROR(VLOOKUP($A12,[20]DESIRE!$A:$AP,42,0),0)))))))))))))</f>
        <v>0</v>
      </c>
      <c r="CS12" s="37">
        <f>IFERROR(VLOOKUP($A12,#REF!,42+CR$1,0),IFERROR(VLOOKUP($A12,#REF!,42+CR$1,0),IFERROR(VLOOKUP($A12,#REF!,29+CR$1,0),IFERROR(VLOOKUP($A12,#REF!,16+CR$1,0),IFERROR(VLOOKUP($A12,#REF!,42+CR$1,0),IFERROR(VLOOKUP($A12,#REF!,33+CR$1,0),IFERROR(VLOOKUP($A12,#REF!,29+CR$1,0),IFERROR(VLOOKUP($A12,#REF!,42+CR$1,0),IFERROR(VLOOKUP($A12,#REF!,42+CR$1,0),IFERROR(VLOOKUP($A12,#REF!,42+CR$1,0),IFERROR(VLOOKUP($A12,#REF!,26+CR$1,0),IFERROR(VLOOKUP($A12,#REF!,5+CR$1,0),0))))))))))))</f>
        <v>0</v>
      </c>
      <c r="CT12" s="37">
        <f>IFERROR(VLOOKUP($A12,#REF!,42+CS$1,0),IFERROR(VLOOKUP($A12,#REF!,42+CS$1,0),IFERROR(VLOOKUP($A12,#REF!,29+CS$1,0),IFERROR(VLOOKUP($A12,#REF!,16+CS$1,0),IFERROR(VLOOKUP($A12,#REF!,42+CS$1,0),IFERROR(VLOOKUP($A12,#REF!,33+CS$1,0),IFERROR(VLOOKUP($A12,#REF!,29+CS$1,0),IFERROR(VLOOKUP($A12,#REF!,42+CS$1,0),IFERROR(VLOOKUP($A12,#REF!,42+CS$1,0),IFERROR(VLOOKUP($A12,#REF!,42+CS$1,0),IFERROR(VLOOKUP($A12,#REF!,26+CS$1,0),IFERROR(VLOOKUP($A12,#REF!,5+CS$1,0),0))))))))))))</f>
        <v>0</v>
      </c>
      <c r="CU12" s="37">
        <f>IFERROR(VLOOKUP($A12,#REF!,42+CT$1,0),IFERROR(VLOOKUP($A12,#REF!,42+CT$1,0),IFERROR(VLOOKUP($A12,#REF!,29+CT$1,0),IFERROR(VLOOKUP($A12,#REF!,16+CT$1,0),IFERROR(VLOOKUP($A12,#REF!,42+CT$1,0),IFERROR(VLOOKUP($A12,#REF!,33+CT$1,0),IFERROR(VLOOKUP($A12,#REF!,29+CT$1,0),IFERROR(VLOOKUP($A12,#REF!,42+CT$1,0),IFERROR(VLOOKUP($A12,#REF!,42+CT$1,0),IFERROR(VLOOKUP($A12,#REF!,42+CT$1,0),IFERROR(VLOOKUP($A12,#REF!,26+CT$1,0),IFERROR(VLOOKUP($A12,#REF!,5+CT$1,0),0))))))))))))</f>
        <v>0</v>
      </c>
      <c r="CV12" s="37">
        <f>IFERROR(VLOOKUP($A12,#REF!,42+CU$1,0),IFERROR(VLOOKUP($A12,#REF!,42+CU$1,0),IFERROR(VLOOKUP($A12,#REF!,29+CU$1,0),IFERROR(VLOOKUP($A12,#REF!,16+CU$1,0),IFERROR(VLOOKUP($A12,#REF!,42+CU$1,0),IFERROR(VLOOKUP($A12,#REF!,33+CU$1,0),IFERROR(VLOOKUP($A12,#REF!,29+CU$1,0),IFERROR(VLOOKUP($A12,#REF!,42+CU$1,0),IFERROR(VLOOKUP($A12,#REF!,42+CU$1,0),IFERROR(VLOOKUP($A12,#REF!,42+CU$1,0),IFERROR(VLOOKUP($A12,#REF!,26+CU$1,0),IFERROR(VLOOKUP($A12,#REF!,5+CU$1,0),0))))))))))))</f>
        <v>0</v>
      </c>
      <c r="CW12" s="37">
        <f>IFERROR(VLOOKUP($A12,#REF!,42+CV$1,0),IFERROR(VLOOKUP($A12,#REF!,42+CV$1,0),IFERROR(VLOOKUP($A12,#REF!,29+CV$1,0),IFERROR(VLOOKUP($A12,#REF!,16+CV$1,0),IFERROR(VLOOKUP($A12,#REF!,42+CV$1,0),IFERROR(VLOOKUP($A12,#REF!,33+CV$1,0),IFERROR(VLOOKUP($A12,#REF!,29+CV$1,0),IFERROR(VLOOKUP($A12,#REF!,42+CV$1,0),IFERROR(VLOOKUP($A12,#REF!,42+CV$1,0),IFERROR(VLOOKUP($A12,#REF!,42+CV$1,0),IFERROR(VLOOKUP($A12,#REF!,26+CV$1,0),IFERROR(VLOOKUP($A12,#REF!,5+CV$1,0),0))))))))))))</f>
        <v>0</v>
      </c>
      <c r="CX12" s="37">
        <f>IFERROR(VLOOKUP($A12,#REF!,36,0),IFERROR(VLOOKUP($A12,#REF!,23,0),IFERROR(VLOOKUP($A12,#REF!,65,0),IFERROR(VLOOKUP($A12,#REF!,34,0),IFERROR(VLOOKUP($A12,#REF!,25,0),IFERROR(VLOOKUP($A12,#REF!,25,0),IFERROR(VLOOKUP($A12,#REF!,21,0),IFERROR(VLOOKUP($A12,#REF!,23,0),IFERROR(VLOOKUP($A12,#REF!,23,0),IFERROR(VLOOKUP($A12,#REF!,23,0),IFERROR(VLOOKUP($A12,#REF!,23,0),IFERROR(VLOOKUP($A12,#REF!,23,0),IFERROR(VLOOKUP($A12,#REF!,21,0),IFERROR(VLOOKUP($A12,#REF!,23,0),0))))))))))))))</f>
        <v>0</v>
      </c>
      <c r="CY12" s="37">
        <f>IFERROR(VLOOKUP($A12,[20]DESIRE!$A:$AP,42,0),IFERROR(VLOOKUP($A12,'[20]TEMA PD'!$A:$AA,27,0),IFERROR(VLOOKUP($A12,'[20]TEMA HAJI'!$A:$AA,27,0),IFERROR(VLOOKUP($A12,'[20]TEMA C3'!$A:$AA,27,0),IFERROR(VLOOKUP($A12,'[20]TEMA C2'!$A:$AA,27,0),IFERROR(VLOOKUP($A12,'[20]TEMA C1'!$A:$Y,25,0),IFERROR(VLOOKUP($A12,[20]DELTA!$A:$AC,29,0),IFERROR(VLOOKUP($A12,'[20]AAV AUTO 2000'!$A:$AA,27,0),IFERROR(VLOOKUP($A12,'[20]CC SK'!$A:$AC,29,0),IFERROR(VLOOKUP($A12,[20]SBPV!$A:$AN,40,0),IFERROR(VLOOKUP($A12,[20]RVO!$A:$CA,79,0),IFERROR(VLOOKUP($A12,[20]GC!$A:$AC,29,0),IFERROR(VLOOKUP($A12,[20]AAV!$A:$AR,44,0),0)))))))))))))</f>
        <v>0</v>
      </c>
      <c r="CZ12" s="37">
        <f>IFERROR(VLOOKUP($A12,#REF!,5+CY$1,0),IFERROR(VLOOKUP($A12,#REF!,26+CY$1,0),IFERROR(VLOOKUP($A12,#REF!,42+CY$1,0),IFERROR(VLOOKUP($A12,#REF!,42+CY$1,0),IFERROR(VLOOKUP($A12,#REF!,42+CY$1,0),IFERROR(VLOOKUP($A12,#REF!,29+CY$1,0),IFERROR(VLOOKUP($A12,#REF!,33+CY$1,0),IFERROR(VLOOKUP($A12,#REF!,42+CY$1,0),IFERROR(VLOOKUP($A12,#REF!,16+CY$1,0),IFERROR(VLOOKUP($A12,#REF!,29+CY$1,0),IFERROR(VLOOKUP($A12,#REF!,42+CY$1,0),IFERROR(VLOOKUP($A12,#REF!,42+CY$1,0),0))))))))))))</f>
        <v>0</v>
      </c>
      <c r="DA12" s="37">
        <f>IFERROR(VLOOKUP($A12,#REF!,5+CZ$1,0),IFERROR(VLOOKUP($A12,#REF!,26+CZ$1,0),IFERROR(VLOOKUP($A12,#REF!,42+CZ$1,0),IFERROR(VLOOKUP($A12,#REF!,42+CZ$1,0),IFERROR(VLOOKUP($A12,#REF!,42+CZ$1,0),IFERROR(VLOOKUP($A12,#REF!,29+CZ$1,0),IFERROR(VLOOKUP($A12,#REF!,33+CZ$1,0),IFERROR(VLOOKUP($A12,#REF!,42+CZ$1,0),IFERROR(VLOOKUP($A12,#REF!,16+CZ$1,0),IFERROR(VLOOKUP($A12,#REF!,29+CZ$1,0),IFERROR(VLOOKUP($A12,#REF!,42+CZ$1,0),IFERROR(VLOOKUP($A12,#REF!,42+CZ$1,0),0))))))))))))</f>
        <v>0</v>
      </c>
      <c r="DB12" s="37">
        <f>IFERROR(VLOOKUP($A12,#REF!,5+DA$1,0),IFERROR(VLOOKUP($A12,#REF!,26+DA$1,0),IFERROR(VLOOKUP($A12,#REF!,42+DA$1,0),IFERROR(VLOOKUP($A12,#REF!,42+DA$1,0),IFERROR(VLOOKUP($A12,#REF!,42+DA$1,0),IFERROR(VLOOKUP($A12,#REF!,29+DA$1,0),IFERROR(VLOOKUP($A12,#REF!,33+DA$1,0),IFERROR(VLOOKUP($A12,#REF!,42+DA$1,0),IFERROR(VLOOKUP($A12,#REF!,16+DA$1,0),IFERROR(VLOOKUP($A12,#REF!,29+DA$1,0),IFERROR(VLOOKUP($A12,#REF!,42+DA$1,0),IFERROR(VLOOKUP($A12,#REF!,42+DA$1,0),0))))))))))))</f>
        <v>0</v>
      </c>
      <c r="DC12" s="37">
        <f>IFERROR(VLOOKUP($A12,#REF!,5+DB$1,0),IFERROR(VLOOKUP($A12,#REF!,26+DB$1,0),IFERROR(VLOOKUP($A12,#REF!,42+DB$1,0),IFERROR(VLOOKUP($A12,#REF!,42+DB$1,0),IFERROR(VLOOKUP($A12,#REF!,42+DB$1,0),IFERROR(VLOOKUP($A12,#REF!,29+DB$1,0),IFERROR(VLOOKUP($A12,#REF!,33+DB$1,0),IFERROR(VLOOKUP($A12,#REF!,42+DB$1,0),IFERROR(VLOOKUP($A12,#REF!,16+DB$1,0),IFERROR(VLOOKUP($A12,#REF!,29+DB$1,0),IFERROR(VLOOKUP($A12,#REF!,42+DB$1,0),IFERROR(VLOOKUP($A12,#REF!,42+DB$1,0),0))))))))))))</f>
        <v>0</v>
      </c>
      <c r="DD12" s="37">
        <f>IFERROR(VLOOKUP($A12,#REF!,5+DC$1,0),IFERROR(VLOOKUP($A12,#REF!,26+DC$1,0),IFERROR(VLOOKUP($A12,#REF!,42+DC$1,0),IFERROR(VLOOKUP($A12,#REF!,42+DC$1,0),IFERROR(VLOOKUP($A12,#REF!,42+DC$1,0),IFERROR(VLOOKUP($A12,#REF!,29+DC$1,0),IFERROR(VLOOKUP($A12,#REF!,33+DC$1,0),IFERROR(VLOOKUP($A12,#REF!,42+DC$1,0),IFERROR(VLOOKUP($A12,#REF!,16+DC$1,0),IFERROR(VLOOKUP($A12,#REF!,29+DC$1,0),IFERROR(VLOOKUP($A12,#REF!,42+DC$1,0),IFERROR(VLOOKUP($A12,#REF!,42+DC$1,0),0))))))))))))</f>
        <v>0</v>
      </c>
      <c r="DE12" s="37">
        <f>IFERROR(VLOOKUP($A12,#REF!,23,0),IFERROR(VLOOKUP($A12,#REF!,21,0),IFERROR(VLOOKUP($A12,#REF!,23,0),IFERROR(VLOOKUP($A12,#REF!,23,0),IFERROR(VLOOKUP($A12,#REF!,23,0),IFERROR(VLOOKUP($A12,#REF!,23,0),IFERROR(VLOOKUP($A12,#REF!,23,0),IFERROR(VLOOKUP($A12,#REF!,21,0),IFERROR(VLOOKUP($A12,#REF!,25,0),IFERROR(VLOOKUP($A12,#REF!,25,0),IFERROR(VLOOKUP($A12,#REF!,34,0),IFERROR(VLOOKUP($A12,#REF!,65,0),IFERROR(VLOOKUP($A12,#REF!,23,0),IFERROR(VLOOKUP($A12,#REF!,36,0),0))))))))))))))</f>
        <v>0</v>
      </c>
      <c r="DF12" s="37" t="b">
        <f t="shared" si="14"/>
        <v>1</v>
      </c>
      <c r="DG12" s="37" t="b">
        <f t="shared" si="14"/>
        <v>1</v>
      </c>
      <c r="DH12" s="37" t="b">
        <f t="shared" si="14"/>
        <v>1</v>
      </c>
      <c r="DI12" s="37" t="b">
        <f t="shared" si="14"/>
        <v>1</v>
      </c>
      <c r="DJ12" s="37" t="b">
        <f t="shared" si="14"/>
        <v>1</v>
      </c>
      <c r="DK12" s="37" t="b">
        <f t="shared" si="14"/>
        <v>1</v>
      </c>
      <c r="DL12" s="37" t="b">
        <f t="shared" si="14"/>
        <v>1</v>
      </c>
      <c r="DM12" s="37">
        <f t="shared" si="15"/>
        <v>0</v>
      </c>
      <c r="DN12" s="37">
        <f t="shared" si="15"/>
        <v>0</v>
      </c>
      <c r="DO12" s="37">
        <f t="shared" si="15"/>
        <v>0</v>
      </c>
      <c r="DP12" s="37">
        <f t="shared" si="15"/>
        <v>0</v>
      </c>
      <c r="DQ12" s="37">
        <f t="shared" si="15"/>
        <v>0</v>
      </c>
      <c r="DR12" s="37">
        <f t="shared" si="15"/>
        <v>0</v>
      </c>
      <c r="DS12" s="37">
        <f t="shared" si="15"/>
        <v>0</v>
      </c>
      <c r="DT12" s="29">
        <f t="shared" si="16"/>
        <v>0</v>
      </c>
      <c r="DU12" s="37">
        <f t="shared" si="17"/>
        <v>0</v>
      </c>
      <c r="DV12" s="37">
        <f t="shared" si="17"/>
        <v>0</v>
      </c>
      <c r="DW12" s="37">
        <f t="shared" si="17"/>
        <v>0</v>
      </c>
      <c r="DX12" s="37">
        <f t="shared" si="17"/>
        <v>0</v>
      </c>
      <c r="DY12" s="37">
        <f t="shared" si="17"/>
        <v>0</v>
      </c>
      <c r="DZ12" s="37">
        <f t="shared" si="17"/>
        <v>0</v>
      </c>
      <c r="EA12" s="37">
        <f t="shared" si="17"/>
        <v>0</v>
      </c>
      <c r="EB12" s="29">
        <f t="shared" si="18"/>
        <v>0</v>
      </c>
      <c r="EC12" s="36">
        <f t="shared" si="19"/>
        <v>7</v>
      </c>
      <c r="ED12" s="36" t="str">
        <f t="shared" si="20"/>
        <v>DOWNGRADE</v>
      </c>
      <c r="EE12" s="36" t="str">
        <f t="shared" si="21"/>
        <v>RESET</v>
      </c>
      <c r="EF12" s="37">
        <f t="shared" si="22"/>
        <v>0</v>
      </c>
      <c r="EG12" s="2" t="str">
        <f>IFERROR(VLOOKUP(A12,[21]AAV!$A:$AD,30,0),"")</f>
        <v/>
      </c>
      <c r="EH12" s="37" t="str">
        <f t="shared" si="23"/>
        <v>SAPHIRE</v>
      </c>
      <c r="EI12" s="2"/>
      <c r="EJ12" s="2"/>
      <c r="EK12" s="2"/>
      <c r="EL12" s="2"/>
      <c r="EM12" s="2"/>
      <c r="EN12" s="2"/>
      <c r="EO12" s="2"/>
      <c r="EP12" s="2"/>
      <c r="EQ12" s="37">
        <f t="shared" si="24"/>
        <v>0</v>
      </c>
      <c r="ER12" s="37">
        <f t="shared" si="24"/>
        <v>0</v>
      </c>
      <c r="ES12" s="37">
        <f t="shared" si="24"/>
        <v>0</v>
      </c>
      <c r="ET12" s="37">
        <f t="shared" si="24"/>
        <v>0</v>
      </c>
      <c r="EU12" s="37">
        <f t="shared" si="24"/>
        <v>0</v>
      </c>
      <c r="EV12" s="37">
        <f t="shared" si="24"/>
        <v>0</v>
      </c>
      <c r="EW12" s="37">
        <f t="shared" si="24"/>
        <v>0</v>
      </c>
    </row>
    <row r="13" spans="1:153" ht="15.6">
      <c r="A13" s="36">
        <v>90565</v>
      </c>
      <c r="B13" s="1" t="s">
        <v>315</v>
      </c>
      <c r="C13" s="37" t="s">
        <v>188</v>
      </c>
      <c r="D13" s="15" t="s">
        <v>437</v>
      </c>
      <c r="E13" s="15" t="str">
        <f t="shared" si="3"/>
        <v>5 Juli 2021</v>
      </c>
      <c r="F13" s="37" t="s">
        <v>349</v>
      </c>
      <c r="G13" s="37" t="s">
        <v>349</v>
      </c>
      <c r="H13" s="37" t="s">
        <v>349</v>
      </c>
      <c r="I13" s="37" t="s">
        <v>349</v>
      </c>
      <c r="J13" s="37" t="s">
        <v>349</v>
      </c>
      <c r="K13" s="37" t="s">
        <v>349</v>
      </c>
      <c r="L13" s="37" t="s">
        <v>414</v>
      </c>
      <c r="M13" s="36">
        <v>9</v>
      </c>
      <c r="N13" s="37">
        <v>18</v>
      </c>
      <c r="O13" s="37">
        <v>20</v>
      </c>
      <c r="P13" s="37">
        <v>35</v>
      </c>
      <c r="Q13" s="37">
        <v>30</v>
      </c>
      <c r="R13" s="37">
        <v>17</v>
      </c>
      <c r="S13" s="37"/>
      <c r="T13" s="36">
        <v>129</v>
      </c>
      <c r="U13" s="37">
        <v>9</v>
      </c>
      <c r="V13" s="37">
        <v>18</v>
      </c>
      <c r="W13" s="37">
        <v>20</v>
      </c>
      <c r="X13" s="37">
        <v>35</v>
      </c>
      <c r="Y13" s="37">
        <v>30</v>
      </c>
      <c r="Z13" s="37">
        <v>17</v>
      </c>
      <c r="AA13" s="37">
        <v>0</v>
      </c>
      <c r="AB13" s="36">
        <v>129</v>
      </c>
      <c r="AC13" s="36">
        <v>1</v>
      </c>
      <c r="AD13" s="36" t="s">
        <v>413</v>
      </c>
      <c r="AE13" s="36" t="s">
        <v>413</v>
      </c>
      <c r="AF13" s="37">
        <v>129</v>
      </c>
      <c r="AG13" s="13">
        <v>2</v>
      </c>
      <c r="AH13" s="37" t="s">
        <v>418</v>
      </c>
      <c r="AI13" s="37">
        <v>0</v>
      </c>
      <c r="AJ13" s="37" t="s">
        <v>423</v>
      </c>
      <c r="AK13" s="37">
        <v>0</v>
      </c>
      <c r="AL13" s="15">
        <v>45261</v>
      </c>
      <c r="AM13" s="15">
        <v>45701</v>
      </c>
      <c r="AN13" s="37">
        <v>1</v>
      </c>
      <c r="AO13" s="37">
        <v>129</v>
      </c>
      <c r="AP13" s="37" t="str">
        <f>IFERROR(VLOOKUP($A13,[2]Sheet1!$A:$D,4,0),"-")</f>
        <v>-</v>
      </c>
      <c r="AQ13" s="37" t="str">
        <f>IFERROR(VLOOKUP($A13,#REF!,3,0),"-")</f>
        <v>-</v>
      </c>
      <c r="AR13" s="37" t="str">
        <f>IFERROR(VLOOKUP(A13,[3]AAV!$A:$C,3,0),"-")</f>
        <v>REGULER</v>
      </c>
      <c r="AS13" s="37" t="str">
        <f>IFERROR(VLOOKUP(A13,[4]AAV!$A:$C,3,0),"-")</f>
        <v>REGULER</v>
      </c>
      <c r="AT13" s="37" t="str">
        <f>IFERROR(VLOOKUP(A13,[5]AAV!$A:$C,3,0),"-")</f>
        <v>REGULER</v>
      </c>
      <c r="AU13" s="37" t="str">
        <f>IFERROR(VLOOKUP(A13,[6]AAV!$A:$C,3,0),"-")</f>
        <v>REGULER</v>
      </c>
      <c r="AV13" s="37" t="str">
        <f>IFERROR(VLOOKUP(A13,#REF!,13,0),"")</f>
        <v/>
      </c>
      <c r="AW13" s="37">
        <f>IFERROR(VLOOKUP(A13,[7]DATABASE!$A:$BA,49,0),"")</f>
        <v>0</v>
      </c>
      <c r="AX13" s="37">
        <f>IFERROR(VLOOKUP(A13,[7]DATABASE!$A:$BA,50,0),"")</f>
        <v>20</v>
      </c>
      <c r="AY13" s="37">
        <f>IFERROR(VLOOKUP(A13,[7]DATABASE!$A:$BA,51,0),"")</f>
        <v>43</v>
      </c>
      <c r="AZ13" s="37">
        <f>IFERROR(VLOOKUP(A13,[7]DATABASE!$A:$BA,52,0),"")</f>
        <v>30</v>
      </c>
      <c r="BA13" s="37">
        <f>IFERROR(VLOOKUP(A13,[7]DATABASE!$A:$BA,53,0),"")</f>
        <v>35</v>
      </c>
      <c r="BB13" s="37">
        <f>IFERROR(VLOOKUP(A13,[7]DATABASE!$A:$BF,54,0),"")</f>
        <v>0</v>
      </c>
      <c r="BC13" s="37">
        <f>IFERROR(VLOOKUP(A13,[7]DATABASE!$A:$BF,55,0),"")</f>
        <v>20</v>
      </c>
      <c r="BD13" s="37">
        <f>IFERROR(VLOOKUP(A13,[7]DATABASE!$A:$BF,56,0),"")</f>
        <v>43</v>
      </c>
      <c r="BE13" s="37">
        <f>IFERROR(VLOOKUP(A13,[7]DATABASE!$A:$BF,57,0),"")</f>
        <v>30</v>
      </c>
      <c r="BF13" s="37">
        <f>IFERROR(VLOOKUP(A13,[7]DATABASE!$A:$BF,58,0),"")</f>
        <v>35</v>
      </c>
      <c r="BG13" s="36"/>
      <c r="BH13" s="37">
        <f>IFERROR(VLOOKUP(A13,[7]DATABASE!$A:$BM,60,0),"")</f>
        <v>0</v>
      </c>
      <c r="BI13" s="37">
        <f>IFERROR(VLOOKUP(A13,[7]DATABASE!$A:$BM,61,0),"")</f>
        <v>20</v>
      </c>
      <c r="BJ13" s="37">
        <f>IFERROR(VLOOKUP(A13,[7]DATABASE!$A:$BM,62,0),"")</f>
        <v>43</v>
      </c>
      <c r="BK13" s="37">
        <f>IFERROR(VLOOKUP(A13,[7]DATABASE!$A:$BM,63,0),"")</f>
        <v>30</v>
      </c>
      <c r="BL13" s="37">
        <f>IFERROR(VLOOKUP(A13,[7]DATABASE!$A:$BM,64,0),"")</f>
        <v>35</v>
      </c>
      <c r="BM13" s="37">
        <f>IFERROR(VLOOKUP($A13,[9]AAV!$A:$AM,39,0),IFERROR(VLOOKUP($A13,[9]GC!$A:$Y,25,0),IFERROR(VLOOKUP($A13,[9]RVO!$A:$BS,71,0),IFERROR(VLOOKUP($A13,[9]SBPV!$A:$AK,37,0),IFERROR(VLOOKUP($A13,'[9]CC SK'!$A:$AA,27,0),IFERROR(VLOOKUP($A13,[9]DELTA!$A:$AA,27,0),IFERROR(VLOOKUP($A13,'[9]TEMA C1'!$A:$W,23,0),IFERROR(VLOOKUP($A13,'[9]TEMA C2'!$A:$Y,25,0),IFERROR(VLOOKUP($A13,'[9]TEMA C3'!$A:$Y,25,0),IFERROR(VLOOKUP($A13,'[9]TEMA HAJI'!$A:$Y,25,0),IFERROR(VLOOKUP($A13,'[9]TEMA PD'!$A:$Y,25,0),"")))))))))))</f>
        <v>11</v>
      </c>
      <c r="BN13" s="37">
        <f t="shared" si="4"/>
        <v>139</v>
      </c>
      <c r="BO13" s="37">
        <f t="shared" si="5"/>
        <v>0</v>
      </c>
      <c r="BP13" s="37">
        <f t="shared" si="5"/>
        <v>0</v>
      </c>
      <c r="BQ13" s="37">
        <f t="shared" si="5"/>
        <v>20</v>
      </c>
      <c r="BR13" s="37">
        <f t="shared" si="5"/>
        <v>43</v>
      </c>
      <c r="BS13" s="37">
        <f t="shared" si="5"/>
        <v>30</v>
      </c>
      <c r="BT13" s="37">
        <f t="shared" si="5"/>
        <v>35</v>
      </c>
      <c r="BU13" s="37">
        <f t="shared" si="5"/>
        <v>11</v>
      </c>
      <c r="BV13" s="37">
        <f t="shared" si="6"/>
        <v>139</v>
      </c>
      <c r="BW13" s="36">
        <f t="shared" si="7"/>
        <v>2</v>
      </c>
      <c r="BX13" s="36" t="str">
        <f t="shared" si="8"/>
        <v>TIDAK</v>
      </c>
      <c r="BY13" s="36" t="str">
        <f>IFERROR(VLOOKUP(A13,[7]DATABASE!$A:$BY,77,0),"")</f>
        <v>TIDAK</v>
      </c>
      <c r="BZ13" s="37">
        <f t="shared" si="9"/>
        <v>268</v>
      </c>
      <c r="CA13" s="12">
        <f>IFERROR(VLOOKUP(A13,[10]AAV!$A:$T,20,0),"")</f>
        <v>2</v>
      </c>
      <c r="CB13" s="37" t="str">
        <f t="shared" si="10"/>
        <v>SAPHIRE</v>
      </c>
      <c r="CC13" s="37" t="str">
        <f>IFERROR(VLOOKUP(A13,[11]SUMMARY!$B:$E,4,0),"")</f>
        <v/>
      </c>
      <c r="CD13" s="37">
        <f>IFERROR(VLOOKUP(A13,'[12]RECAP REDEEM P2 - v2'!$A:$I,5,0),0)</f>
        <v>0</v>
      </c>
      <c r="CE13" s="37" t="str">
        <f t="shared" si="11"/>
        <v>Y</v>
      </c>
      <c r="CF13" s="37"/>
      <c r="CG13" s="15">
        <v>45093</v>
      </c>
      <c r="CH13" s="15">
        <f t="shared" ca="1" si="12"/>
        <v>46174</v>
      </c>
      <c r="CI13" s="37">
        <f t="shared" ca="1" si="13"/>
        <v>2</v>
      </c>
      <c r="CJ13" s="37">
        <v>268</v>
      </c>
      <c r="CK13" s="37" t="str">
        <f>IFERROR(VLOOKUP($A13,[13]ME!$A:$K,11,0),"-")</f>
        <v>-</v>
      </c>
      <c r="CL13" s="37" t="str">
        <f>IFERROR(VLOOKUP($A13,[14]EKS!$A:$K,11,0),"-")</f>
        <v>-</v>
      </c>
      <c r="CM13" s="37" t="str">
        <f>IFERROR(VLOOKUP($A13,[15]EKS!$A:$K,11,0),"-")</f>
        <v>-</v>
      </c>
      <c r="CN13" s="37" t="str">
        <f>IFERROR(VLOOKUP($A13,[16]EKS!$A:$K,11,0),"-")</f>
        <v>-</v>
      </c>
      <c r="CO13" s="37" t="str">
        <f>IFERROR(VLOOKUP($A13,[17]EKS!$A:$K,11,0),"-")</f>
        <v>-</v>
      </c>
      <c r="CP13" s="37" t="str">
        <f>IFERROR(VLOOKUP($A13,[18]EKS!$A:$K,11,0),"-")</f>
        <v>-</v>
      </c>
      <c r="CQ13" s="37" t="str">
        <f>IFERROR(VLOOKUP(A13,[19]Sheet1!$A:$D,4,0),"-")</f>
        <v>-</v>
      </c>
      <c r="CR13" s="37">
        <f>IFERROR(VLOOKUP($A13,[20]AAV!$A:$AR,44,0),IFERROR(VLOOKUP($A13,[20]GC!$A:$AC,29,0),IFERROR(VLOOKUP($A13,[20]RVO!$A:$CA,79,0),IFERROR(VLOOKUP($A13,[20]SBPV!$A:$AN,40,0),IFERROR(VLOOKUP($A13,'[20]CC SK'!$A:$AC,29,0),IFERROR(VLOOKUP($A13,'[20]AAV AUTO 2000'!$A:$AA,27,0),IFERROR(VLOOKUP($A13,[20]DELTA!$A:$AC,29,0),IFERROR(VLOOKUP($A13,'[20]TEMA C1'!$A:$Y,25,0),IFERROR(VLOOKUP($A13,'[20]TEMA C2'!$A:$AA,27,0),IFERROR(VLOOKUP($A13,'[20]TEMA C3'!$A:$AA,27,0),IFERROR(VLOOKUP($A13,'[20]TEMA HAJI'!$A:$AA,27,0),IFERROR(VLOOKUP($A13,'[20]TEMA PD'!$A:$AA,27,0),IFERROR(VLOOKUP($A13,[20]DESIRE!$A:$AP,42,0),0)))))))))))))</f>
        <v>13</v>
      </c>
      <c r="CS13" s="37">
        <f>IFERROR(VLOOKUP($A13,#REF!,42+CR$1,0),IFERROR(VLOOKUP($A13,#REF!,42+CR$1,0),IFERROR(VLOOKUP($A13,#REF!,29+CR$1,0),IFERROR(VLOOKUP($A13,#REF!,16+CR$1,0),IFERROR(VLOOKUP($A13,#REF!,42+CR$1,0),IFERROR(VLOOKUP($A13,#REF!,33+CR$1,0),IFERROR(VLOOKUP($A13,#REF!,29+CR$1,0),IFERROR(VLOOKUP($A13,#REF!,42+CR$1,0),IFERROR(VLOOKUP($A13,#REF!,42+CR$1,0),IFERROR(VLOOKUP($A13,#REF!,42+CR$1,0),IFERROR(VLOOKUP($A13,#REF!,26+CR$1,0),IFERROR(VLOOKUP($A13,#REF!,5+CR$1,0),0))))))))))))</f>
        <v>0</v>
      </c>
      <c r="CT13" s="37">
        <f>IFERROR(VLOOKUP($A13,#REF!,42+CS$1,0),IFERROR(VLOOKUP($A13,#REF!,42+CS$1,0),IFERROR(VLOOKUP($A13,#REF!,29+CS$1,0),IFERROR(VLOOKUP($A13,#REF!,16+CS$1,0),IFERROR(VLOOKUP($A13,#REF!,42+CS$1,0),IFERROR(VLOOKUP($A13,#REF!,33+CS$1,0),IFERROR(VLOOKUP($A13,#REF!,29+CS$1,0),IFERROR(VLOOKUP($A13,#REF!,42+CS$1,0),IFERROR(VLOOKUP($A13,#REF!,42+CS$1,0),IFERROR(VLOOKUP($A13,#REF!,42+CS$1,0),IFERROR(VLOOKUP($A13,#REF!,26+CS$1,0),IFERROR(VLOOKUP($A13,#REF!,5+CS$1,0),0))))))))))))</f>
        <v>0</v>
      </c>
      <c r="CU13" s="37">
        <f>IFERROR(VLOOKUP($A13,#REF!,42+CT$1,0),IFERROR(VLOOKUP($A13,#REF!,42+CT$1,0),IFERROR(VLOOKUP($A13,#REF!,29+CT$1,0),IFERROR(VLOOKUP($A13,#REF!,16+CT$1,0),IFERROR(VLOOKUP($A13,#REF!,42+CT$1,0),IFERROR(VLOOKUP($A13,#REF!,33+CT$1,0),IFERROR(VLOOKUP($A13,#REF!,29+CT$1,0),IFERROR(VLOOKUP($A13,#REF!,42+CT$1,0),IFERROR(VLOOKUP($A13,#REF!,42+CT$1,0),IFERROR(VLOOKUP($A13,#REF!,42+CT$1,0),IFERROR(VLOOKUP($A13,#REF!,26+CT$1,0),IFERROR(VLOOKUP($A13,#REF!,5+CT$1,0),0))))))))))))</f>
        <v>0</v>
      </c>
      <c r="CV13" s="37">
        <f>IFERROR(VLOOKUP($A13,#REF!,42+CU$1,0),IFERROR(VLOOKUP($A13,#REF!,42+CU$1,0),IFERROR(VLOOKUP($A13,#REF!,29+CU$1,0),IFERROR(VLOOKUP($A13,#REF!,16+CU$1,0),IFERROR(VLOOKUP($A13,#REF!,42+CU$1,0),IFERROR(VLOOKUP($A13,#REF!,33+CU$1,0),IFERROR(VLOOKUP($A13,#REF!,29+CU$1,0),IFERROR(VLOOKUP($A13,#REF!,42+CU$1,0),IFERROR(VLOOKUP($A13,#REF!,42+CU$1,0),IFERROR(VLOOKUP($A13,#REF!,42+CU$1,0),IFERROR(VLOOKUP($A13,#REF!,26+CU$1,0),IFERROR(VLOOKUP($A13,#REF!,5+CU$1,0),0))))))))))))</f>
        <v>0</v>
      </c>
      <c r="CW13" s="37">
        <f>IFERROR(VLOOKUP($A13,#REF!,42+CV$1,0),IFERROR(VLOOKUP($A13,#REF!,42+CV$1,0),IFERROR(VLOOKUP($A13,#REF!,29+CV$1,0),IFERROR(VLOOKUP($A13,#REF!,16+CV$1,0),IFERROR(VLOOKUP($A13,#REF!,42+CV$1,0),IFERROR(VLOOKUP($A13,#REF!,33+CV$1,0),IFERROR(VLOOKUP($A13,#REF!,29+CV$1,0),IFERROR(VLOOKUP($A13,#REF!,42+CV$1,0),IFERROR(VLOOKUP($A13,#REF!,42+CV$1,0),IFERROR(VLOOKUP($A13,#REF!,42+CV$1,0),IFERROR(VLOOKUP($A13,#REF!,26+CV$1,0),IFERROR(VLOOKUP($A13,#REF!,5+CV$1,0),0))))))))))))</f>
        <v>0</v>
      </c>
      <c r="CX13" s="37">
        <f>IFERROR(VLOOKUP($A13,#REF!,36,0),IFERROR(VLOOKUP($A13,#REF!,23,0),IFERROR(VLOOKUP($A13,#REF!,65,0),IFERROR(VLOOKUP($A13,#REF!,34,0),IFERROR(VLOOKUP($A13,#REF!,25,0),IFERROR(VLOOKUP($A13,#REF!,25,0),IFERROR(VLOOKUP($A13,#REF!,21,0),IFERROR(VLOOKUP($A13,#REF!,23,0),IFERROR(VLOOKUP($A13,#REF!,23,0),IFERROR(VLOOKUP($A13,#REF!,23,0),IFERROR(VLOOKUP($A13,#REF!,23,0),IFERROR(VLOOKUP($A13,#REF!,23,0),IFERROR(VLOOKUP($A13,#REF!,21,0),IFERROR(VLOOKUP($A13,#REF!,23,0),0))))))))))))))</f>
        <v>0</v>
      </c>
      <c r="CY13" s="37">
        <f>IFERROR(VLOOKUP($A13,[20]DESIRE!$A:$AP,42,0),IFERROR(VLOOKUP($A13,'[20]TEMA PD'!$A:$AA,27,0),IFERROR(VLOOKUP($A13,'[20]TEMA HAJI'!$A:$AA,27,0),IFERROR(VLOOKUP($A13,'[20]TEMA C3'!$A:$AA,27,0),IFERROR(VLOOKUP($A13,'[20]TEMA C2'!$A:$AA,27,0),IFERROR(VLOOKUP($A13,'[20]TEMA C1'!$A:$Y,25,0),IFERROR(VLOOKUP($A13,[20]DELTA!$A:$AC,29,0),IFERROR(VLOOKUP($A13,'[20]AAV AUTO 2000'!$A:$AA,27,0),IFERROR(VLOOKUP($A13,'[20]CC SK'!$A:$AC,29,0),IFERROR(VLOOKUP($A13,[20]SBPV!$A:$AN,40,0),IFERROR(VLOOKUP($A13,[20]RVO!$A:$CA,79,0),IFERROR(VLOOKUP($A13,[20]GC!$A:$AC,29,0),IFERROR(VLOOKUP($A13,[20]AAV!$A:$AR,44,0),0)))))))))))))</f>
        <v>13</v>
      </c>
      <c r="CZ13" s="37">
        <f>IFERROR(VLOOKUP($A13,#REF!,5+CY$1,0),IFERROR(VLOOKUP($A13,#REF!,26+CY$1,0),IFERROR(VLOOKUP($A13,#REF!,42+CY$1,0),IFERROR(VLOOKUP($A13,#REF!,42+CY$1,0),IFERROR(VLOOKUP($A13,#REF!,42+CY$1,0),IFERROR(VLOOKUP($A13,#REF!,29+CY$1,0),IFERROR(VLOOKUP($A13,#REF!,33+CY$1,0),IFERROR(VLOOKUP($A13,#REF!,42+CY$1,0),IFERROR(VLOOKUP($A13,#REF!,16+CY$1,0),IFERROR(VLOOKUP($A13,#REF!,29+CY$1,0),IFERROR(VLOOKUP($A13,#REF!,42+CY$1,0),IFERROR(VLOOKUP($A13,#REF!,42+CY$1,0),0))))))))))))</f>
        <v>0</v>
      </c>
      <c r="DA13" s="37">
        <f>IFERROR(VLOOKUP($A13,#REF!,5+CZ$1,0),IFERROR(VLOOKUP($A13,#REF!,26+CZ$1,0),IFERROR(VLOOKUP($A13,#REF!,42+CZ$1,0),IFERROR(VLOOKUP($A13,#REF!,42+CZ$1,0),IFERROR(VLOOKUP($A13,#REF!,42+CZ$1,0),IFERROR(VLOOKUP($A13,#REF!,29+CZ$1,0),IFERROR(VLOOKUP($A13,#REF!,33+CZ$1,0),IFERROR(VLOOKUP($A13,#REF!,42+CZ$1,0),IFERROR(VLOOKUP($A13,#REF!,16+CZ$1,0),IFERROR(VLOOKUP($A13,#REF!,29+CZ$1,0),IFERROR(VLOOKUP($A13,#REF!,42+CZ$1,0),IFERROR(VLOOKUP($A13,#REF!,42+CZ$1,0),0))))))))))))</f>
        <v>0</v>
      </c>
      <c r="DB13" s="37">
        <f>IFERROR(VLOOKUP($A13,#REF!,5+DA$1,0),IFERROR(VLOOKUP($A13,#REF!,26+DA$1,0),IFERROR(VLOOKUP($A13,#REF!,42+DA$1,0),IFERROR(VLOOKUP($A13,#REF!,42+DA$1,0),IFERROR(VLOOKUP($A13,#REF!,42+DA$1,0),IFERROR(VLOOKUP($A13,#REF!,29+DA$1,0),IFERROR(VLOOKUP($A13,#REF!,33+DA$1,0),IFERROR(VLOOKUP($A13,#REF!,42+DA$1,0),IFERROR(VLOOKUP($A13,#REF!,16+DA$1,0),IFERROR(VLOOKUP($A13,#REF!,29+DA$1,0),IFERROR(VLOOKUP($A13,#REF!,42+DA$1,0),IFERROR(VLOOKUP($A13,#REF!,42+DA$1,0),0))))))))))))</f>
        <v>0</v>
      </c>
      <c r="DC13" s="37">
        <f>IFERROR(VLOOKUP($A13,#REF!,5+DB$1,0),IFERROR(VLOOKUP($A13,#REF!,26+DB$1,0),IFERROR(VLOOKUP($A13,#REF!,42+DB$1,0),IFERROR(VLOOKUP($A13,#REF!,42+DB$1,0),IFERROR(VLOOKUP($A13,#REF!,42+DB$1,0),IFERROR(VLOOKUP($A13,#REF!,29+DB$1,0),IFERROR(VLOOKUP($A13,#REF!,33+DB$1,0),IFERROR(VLOOKUP($A13,#REF!,42+DB$1,0),IFERROR(VLOOKUP($A13,#REF!,16+DB$1,0),IFERROR(VLOOKUP($A13,#REF!,29+DB$1,0),IFERROR(VLOOKUP($A13,#REF!,42+DB$1,0),IFERROR(VLOOKUP($A13,#REF!,42+DB$1,0),0))))))))))))</f>
        <v>0</v>
      </c>
      <c r="DD13" s="37">
        <f>IFERROR(VLOOKUP($A13,#REF!,5+DC$1,0),IFERROR(VLOOKUP($A13,#REF!,26+DC$1,0),IFERROR(VLOOKUP($A13,#REF!,42+DC$1,0),IFERROR(VLOOKUP($A13,#REF!,42+DC$1,0),IFERROR(VLOOKUP($A13,#REF!,42+DC$1,0),IFERROR(VLOOKUP($A13,#REF!,29+DC$1,0),IFERROR(VLOOKUP($A13,#REF!,33+DC$1,0),IFERROR(VLOOKUP($A13,#REF!,42+DC$1,0),IFERROR(VLOOKUP($A13,#REF!,16+DC$1,0),IFERROR(VLOOKUP($A13,#REF!,29+DC$1,0),IFERROR(VLOOKUP($A13,#REF!,42+DC$1,0),IFERROR(VLOOKUP($A13,#REF!,42+DC$1,0),0))))))))))))</f>
        <v>0</v>
      </c>
      <c r="DE13" s="37">
        <f>IFERROR(VLOOKUP($A13,#REF!,23,0),IFERROR(VLOOKUP($A13,#REF!,21,0),IFERROR(VLOOKUP($A13,#REF!,23,0),IFERROR(VLOOKUP($A13,#REF!,23,0),IFERROR(VLOOKUP($A13,#REF!,23,0),IFERROR(VLOOKUP($A13,#REF!,23,0),IFERROR(VLOOKUP($A13,#REF!,23,0),IFERROR(VLOOKUP($A13,#REF!,21,0),IFERROR(VLOOKUP($A13,#REF!,25,0),IFERROR(VLOOKUP($A13,#REF!,25,0),IFERROR(VLOOKUP($A13,#REF!,34,0),IFERROR(VLOOKUP($A13,#REF!,65,0),IFERROR(VLOOKUP($A13,#REF!,23,0),IFERROR(VLOOKUP($A13,#REF!,36,0),0))))))))))))))</f>
        <v>0</v>
      </c>
      <c r="DF13" s="37" t="b">
        <f t="shared" si="14"/>
        <v>1</v>
      </c>
      <c r="DG13" s="37" t="b">
        <f t="shared" si="14"/>
        <v>1</v>
      </c>
      <c r="DH13" s="37" t="b">
        <f t="shared" si="14"/>
        <v>1</v>
      </c>
      <c r="DI13" s="37" t="b">
        <f t="shared" si="14"/>
        <v>1</v>
      </c>
      <c r="DJ13" s="37" t="b">
        <f t="shared" si="14"/>
        <v>1</v>
      </c>
      <c r="DK13" s="37" t="b">
        <f t="shared" si="14"/>
        <v>1</v>
      </c>
      <c r="DL13" s="37" t="b">
        <f t="shared" si="14"/>
        <v>1</v>
      </c>
      <c r="DM13" s="37">
        <f t="shared" si="15"/>
        <v>13</v>
      </c>
      <c r="DN13" s="37">
        <f t="shared" si="15"/>
        <v>0</v>
      </c>
      <c r="DO13" s="37">
        <f t="shared" si="15"/>
        <v>0</v>
      </c>
      <c r="DP13" s="37">
        <f t="shared" si="15"/>
        <v>0</v>
      </c>
      <c r="DQ13" s="37">
        <f t="shared" si="15"/>
        <v>0</v>
      </c>
      <c r="DR13" s="37">
        <f t="shared" si="15"/>
        <v>0</v>
      </c>
      <c r="DS13" s="37">
        <f t="shared" si="15"/>
        <v>0</v>
      </c>
      <c r="DT13" s="29">
        <f t="shared" si="16"/>
        <v>13</v>
      </c>
      <c r="DU13" s="37">
        <f t="shared" si="17"/>
        <v>13</v>
      </c>
      <c r="DV13" s="37">
        <f t="shared" si="17"/>
        <v>0</v>
      </c>
      <c r="DW13" s="37">
        <f t="shared" si="17"/>
        <v>0</v>
      </c>
      <c r="DX13" s="37">
        <f t="shared" si="17"/>
        <v>0</v>
      </c>
      <c r="DY13" s="37">
        <f t="shared" si="17"/>
        <v>0</v>
      </c>
      <c r="DZ13" s="37">
        <f t="shared" si="17"/>
        <v>0</v>
      </c>
      <c r="EA13" s="37">
        <f t="shared" si="17"/>
        <v>0</v>
      </c>
      <c r="EB13" s="29">
        <f t="shared" si="18"/>
        <v>13</v>
      </c>
      <c r="EC13" s="36">
        <f t="shared" si="19"/>
        <v>6</v>
      </c>
      <c r="ED13" s="36" t="str">
        <f t="shared" si="20"/>
        <v>DOWNGRADE</v>
      </c>
      <c r="EE13" s="36" t="str">
        <f t="shared" si="21"/>
        <v>RESET</v>
      </c>
      <c r="EF13" s="37">
        <f t="shared" si="22"/>
        <v>0</v>
      </c>
      <c r="EG13" s="2">
        <f>IFERROR(VLOOKUP(A13,[21]AAV!$A:$AD,30,0),"")</f>
        <v>2</v>
      </c>
      <c r="EH13" s="37" t="str">
        <f t="shared" si="23"/>
        <v>SAPHIRE</v>
      </c>
      <c r="EI13" s="2"/>
      <c r="EJ13" s="2"/>
      <c r="EK13" s="2"/>
      <c r="EL13" s="2"/>
      <c r="EM13" s="2"/>
      <c r="EN13" s="2"/>
      <c r="EO13" s="2"/>
      <c r="EP13" s="2"/>
      <c r="EQ13" s="37">
        <f t="shared" si="24"/>
        <v>13</v>
      </c>
      <c r="ER13" s="37">
        <f t="shared" si="24"/>
        <v>0</v>
      </c>
      <c r="ES13" s="37">
        <f t="shared" si="24"/>
        <v>0</v>
      </c>
      <c r="ET13" s="37">
        <f t="shared" si="24"/>
        <v>0</v>
      </c>
      <c r="EU13" s="37">
        <f t="shared" si="24"/>
        <v>0</v>
      </c>
      <c r="EV13" s="37">
        <f t="shared" si="24"/>
        <v>0</v>
      </c>
      <c r="EW13" s="37">
        <f t="shared" si="24"/>
        <v>0</v>
      </c>
    </row>
    <row r="14" spans="1:153" ht="15.6">
      <c r="A14" s="36" t="s">
        <v>182</v>
      </c>
      <c r="B14" s="1" t="s">
        <v>327</v>
      </c>
      <c r="C14" s="37" t="s">
        <v>188</v>
      </c>
      <c r="D14" s="15">
        <f>IFERROR(VLOOKUP(A14,[1]AAV!$A:$C,3,0),"")</f>
        <v>45185</v>
      </c>
      <c r="E14" s="15" t="str">
        <f t="shared" si="3"/>
        <v>Sep-23</v>
      </c>
      <c r="F14" s="37" t="s">
        <v>349</v>
      </c>
      <c r="G14" s="37" t="s">
        <v>349</v>
      </c>
      <c r="H14" s="37" t="s">
        <v>349</v>
      </c>
      <c r="I14" s="37" t="s">
        <v>349</v>
      </c>
      <c r="J14" s="37" t="s">
        <v>414</v>
      </c>
      <c r="K14" s="37" t="s">
        <v>349</v>
      </c>
      <c r="L14" s="37" t="s">
        <v>349</v>
      </c>
      <c r="M14" s="36">
        <v>11</v>
      </c>
      <c r="N14" s="37">
        <v>12</v>
      </c>
      <c r="O14" s="37">
        <v>2</v>
      </c>
      <c r="P14" s="37">
        <v>18</v>
      </c>
      <c r="Q14" s="37"/>
      <c r="R14" s="37">
        <v>19</v>
      </c>
      <c r="S14" s="37">
        <v>6</v>
      </c>
      <c r="T14" s="36">
        <v>68</v>
      </c>
      <c r="U14" s="37">
        <v>11</v>
      </c>
      <c r="V14" s="37">
        <v>12</v>
      </c>
      <c r="W14" s="37">
        <v>2</v>
      </c>
      <c r="X14" s="37">
        <v>18</v>
      </c>
      <c r="Y14" s="37">
        <v>0</v>
      </c>
      <c r="Z14" s="37">
        <v>19</v>
      </c>
      <c r="AA14" s="37">
        <v>6</v>
      </c>
      <c r="AB14" s="36">
        <v>68</v>
      </c>
      <c r="AC14" s="36">
        <v>1</v>
      </c>
      <c r="AD14" s="36" t="s">
        <v>413</v>
      </c>
      <c r="AE14" s="36" t="s">
        <v>413</v>
      </c>
      <c r="AF14" s="37">
        <v>68</v>
      </c>
      <c r="AG14" s="13">
        <v>2</v>
      </c>
      <c r="AH14" s="37" t="s">
        <v>418</v>
      </c>
      <c r="AI14" s="37">
        <v>0</v>
      </c>
      <c r="AJ14" s="37" t="s">
        <v>423</v>
      </c>
      <c r="AK14" s="37">
        <v>0</v>
      </c>
      <c r="AL14" s="15">
        <v>45261</v>
      </c>
      <c r="AM14" s="15">
        <v>45701</v>
      </c>
      <c r="AN14" s="37">
        <v>1</v>
      </c>
      <c r="AO14" s="37">
        <v>68</v>
      </c>
      <c r="AP14" s="37" t="str">
        <f>IFERROR(VLOOKUP($A14,[2]Sheet1!$A:$D,4,0),"-")</f>
        <v>-</v>
      </c>
      <c r="AQ14" s="37" t="str">
        <f>IFERROR(VLOOKUP($A14,#REF!,3,0),"-")</f>
        <v>-</v>
      </c>
      <c r="AR14" s="37" t="str">
        <f>IFERROR(VLOOKUP(A14,[3]AAV!$A:$C,3,0),"-")</f>
        <v>REGULER</v>
      </c>
      <c r="AS14" s="37" t="str">
        <f>IFERROR(VLOOKUP(A14,[4]AAV!$A:$C,3,0),"-")</f>
        <v>REGULER</v>
      </c>
      <c r="AT14" s="37" t="str">
        <f>IFERROR(VLOOKUP(A14,[5]AAV!$A:$C,3,0),"-")</f>
        <v>REGULER</v>
      </c>
      <c r="AU14" s="37" t="str">
        <f>IFERROR(VLOOKUP(A14,[6]AAV!$A:$C,3,0),"-")</f>
        <v>REGULER</v>
      </c>
      <c r="AV14" s="37" t="str">
        <f>IFERROR(VLOOKUP(A14,#REF!,13,0),"")</f>
        <v/>
      </c>
      <c r="AW14" s="37">
        <f>IFERROR(VLOOKUP(A14,[7]DATABASE!$A:$BA,49,0),"")</f>
        <v>27</v>
      </c>
      <c r="AX14" s="37">
        <f>IFERROR(VLOOKUP(A14,[7]DATABASE!$A:$BA,50,0),"")</f>
        <v>36</v>
      </c>
      <c r="AY14" s="37">
        <f>IFERROR(VLOOKUP(A14,[7]DATABASE!$A:$BA,51,0),"")</f>
        <v>12</v>
      </c>
      <c r="AZ14" s="37">
        <f>IFERROR(VLOOKUP(A14,[7]DATABASE!$A:$BA,52,0),"")</f>
        <v>27</v>
      </c>
      <c r="BA14" s="37">
        <f>IFERROR(VLOOKUP(A14,[7]DATABASE!$A:$BA,53,0),"")</f>
        <v>30</v>
      </c>
      <c r="BB14" s="37">
        <f>IFERROR(VLOOKUP(A14,[7]DATABASE!$A:$BF,54,0),"")</f>
        <v>27</v>
      </c>
      <c r="BC14" s="37">
        <f>IFERROR(VLOOKUP(A14,[7]DATABASE!$A:$BF,55,0),"")</f>
        <v>36</v>
      </c>
      <c r="BD14" s="37">
        <f>IFERROR(VLOOKUP(A14,[7]DATABASE!$A:$BF,56,0),"")</f>
        <v>12</v>
      </c>
      <c r="BE14" s="37">
        <f>IFERROR(VLOOKUP(A14,[7]DATABASE!$A:$BF,57,0),"")</f>
        <v>27</v>
      </c>
      <c r="BF14" s="37">
        <f>IFERROR(VLOOKUP(A14,[7]DATABASE!$A:$BF,58,0),"")</f>
        <v>30</v>
      </c>
      <c r="BG14" s="36">
        <f>IFERROR(VLOOKUP($A14,[8]Summary!$A$3:$GA$66,183,0),"")</f>
        <v>15</v>
      </c>
      <c r="BH14" s="37">
        <f>IFERROR(VLOOKUP(A14,[7]DATABASE!$A:$BM,60,0),"")</f>
        <v>27</v>
      </c>
      <c r="BI14" s="37">
        <f>IFERROR(VLOOKUP(A14,[7]DATABASE!$A:$BM,61,0),"")</f>
        <v>36</v>
      </c>
      <c r="BJ14" s="37">
        <f>IFERROR(VLOOKUP(A14,[7]DATABASE!$A:$BM,62,0),"")</f>
        <v>12</v>
      </c>
      <c r="BK14" s="37">
        <f>IFERROR(VLOOKUP(A14,[7]DATABASE!$A:$BM,63,0),"")</f>
        <v>27</v>
      </c>
      <c r="BL14" s="37">
        <f>IFERROR(VLOOKUP(A14,[7]DATABASE!$A:$BM,64,0),"")</f>
        <v>30</v>
      </c>
      <c r="BM14" s="37">
        <f>IFERROR(VLOOKUP($A14,[9]AAV!$A:$AM,39,0),IFERROR(VLOOKUP($A14,[9]GC!$A:$Y,25,0),IFERROR(VLOOKUP($A14,[9]RVO!$A:$BS,71,0),IFERROR(VLOOKUP($A14,[9]SBPV!$A:$AK,37,0),IFERROR(VLOOKUP($A14,'[9]CC SK'!$A:$AA,27,0),IFERROR(VLOOKUP($A14,[9]DELTA!$A:$AA,27,0),IFERROR(VLOOKUP($A14,'[9]TEMA C1'!$A:$W,23,0),IFERROR(VLOOKUP($A14,'[9]TEMA C2'!$A:$Y,25,0),IFERROR(VLOOKUP($A14,'[9]TEMA C3'!$A:$Y,25,0),IFERROR(VLOOKUP($A14,'[9]TEMA HAJI'!$A:$Y,25,0),IFERROR(VLOOKUP($A14,'[9]TEMA PD'!$A:$Y,25,0),"")))))))))))</f>
        <v>19</v>
      </c>
      <c r="BN14" s="37">
        <f t="shared" si="4"/>
        <v>166</v>
      </c>
      <c r="BO14" s="37">
        <f t="shared" si="5"/>
        <v>15</v>
      </c>
      <c r="BP14" s="37">
        <f t="shared" si="5"/>
        <v>27</v>
      </c>
      <c r="BQ14" s="37">
        <f t="shared" si="5"/>
        <v>36</v>
      </c>
      <c r="BR14" s="37">
        <f t="shared" si="5"/>
        <v>12</v>
      </c>
      <c r="BS14" s="37">
        <f t="shared" si="5"/>
        <v>27</v>
      </c>
      <c r="BT14" s="37">
        <f t="shared" si="5"/>
        <v>30</v>
      </c>
      <c r="BU14" s="37">
        <f t="shared" si="5"/>
        <v>19</v>
      </c>
      <c r="BV14" s="37">
        <f t="shared" si="6"/>
        <v>166</v>
      </c>
      <c r="BW14" s="36">
        <f t="shared" si="7"/>
        <v>0</v>
      </c>
      <c r="BX14" s="36" t="str">
        <f t="shared" si="8"/>
        <v>TIDAK</v>
      </c>
      <c r="BY14" s="36" t="str">
        <f>IFERROR(VLOOKUP(A14,[7]DATABASE!$A:$BY,77,0),"")</f>
        <v>TIDAK</v>
      </c>
      <c r="BZ14" s="37">
        <f t="shared" si="9"/>
        <v>234</v>
      </c>
      <c r="CA14" s="12">
        <f>IFERROR(VLOOKUP(A14,[10]AAV!$A:$T,20,0),"")</f>
        <v>3</v>
      </c>
      <c r="CB14" s="37" t="str">
        <f t="shared" si="10"/>
        <v>SAPHIRE</v>
      </c>
      <c r="CC14" s="37" t="str">
        <f>IFERROR(VLOOKUP(A14,[11]SUMMARY!$B:$E,4,0),"")</f>
        <v/>
      </c>
      <c r="CD14" s="37">
        <f>IFERROR(VLOOKUP(A14,'[12]RECAP REDEEM P2 - v2'!$A:$I,5,0),0)</f>
        <v>65</v>
      </c>
      <c r="CE14" s="37" t="str">
        <f t="shared" si="11"/>
        <v>Y</v>
      </c>
      <c r="CF14" s="37"/>
      <c r="CG14" s="15">
        <v>45093</v>
      </c>
      <c r="CH14" s="15">
        <f t="shared" ca="1" si="12"/>
        <v>46174</v>
      </c>
      <c r="CI14" s="37">
        <f t="shared" ca="1" si="13"/>
        <v>2</v>
      </c>
      <c r="CJ14" s="37">
        <v>169</v>
      </c>
      <c r="CK14" s="37" t="str">
        <f>IFERROR(VLOOKUP($A14,[13]ME!$A:$K,11,0),"-")</f>
        <v>-</v>
      </c>
      <c r="CL14" s="37" t="str">
        <f>IFERROR(VLOOKUP($A14,[14]EKS!$A:$K,11,0),"-")</f>
        <v>-</v>
      </c>
      <c r="CM14" s="37" t="str">
        <f>IFERROR(VLOOKUP($A14,[15]EKS!$A:$K,11,0),"-")</f>
        <v>-</v>
      </c>
      <c r="CN14" s="37" t="str">
        <f>IFERROR(VLOOKUP($A14,[16]EKS!$A:$K,11,0),"-")</f>
        <v>-</v>
      </c>
      <c r="CO14" s="37" t="str">
        <f>IFERROR(VLOOKUP($A14,[17]EKS!$A:$K,11,0),"-")</f>
        <v>-</v>
      </c>
      <c r="CP14" s="37" t="str">
        <f>IFERROR(VLOOKUP($A14,[18]EKS!$A:$K,11,0),"-")</f>
        <v>-</v>
      </c>
      <c r="CQ14" s="37" t="str">
        <f>IFERROR(VLOOKUP(A14,[19]Sheet1!$A:$D,4,0),"-")</f>
        <v>-</v>
      </c>
      <c r="CR14" s="37">
        <f>IFERROR(VLOOKUP($A14,[20]AAV!$A:$AR,44,0),IFERROR(VLOOKUP($A14,[20]GC!$A:$AC,29,0),IFERROR(VLOOKUP($A14,[20]RVO!$A:$CA,79,0),IFERROR(VLOOKUP($A14,[20]SBPV!$A:$AN,40,0),IFERROR(VLOOKUP($A14,'[20]CC SK'!$A:$AC,29,0),IFERROR(VLOOKUP($A14,'[20]AAV AUTO 2000'!$A:$AA,27,0),IFERROR(VLOOKUP($A14,[20]DELTA!$A:$AC,29,0),IFERROR(VLOOKUP($A14,'[20]TEMA C1'!$A:$Y,25,0),IFERROR(VLOOKUP($A14,'[20]TEMA C2'!$A:$AA,27,0),IFERROR(VLOOKUP($A14,'[20]TEMA C3'!$A:$AA,27,0),IFERROR(VLOOKUP($A14,'[20]TEMA HAJI'!$A:$AA,27,0),IFERROR(VLOOKUP($A14,'[20]TEMA PD'!$A:$AA,27,0),IFERROR(VLOOKUP($A14,[20]DESIRE!$A:$AP,42,0),0)))))))))))))</f>
        <v>23</v>
      </c>
      <c r="CS14" s="37">
        <f>IFERROR(VLOOKUP($A14,#REF!,42+CR$1,0),IFERROR(VLOOKUP($A14,#REF!,42+CR$1,0),IFERROR(VLOOKUP($A14,#REF!,29+CR$1,0),IFERROR(VLOOKUP($A14,#REF!,16+CR$1,0),IFERROR(VLOOKUP($A14,#REF!,42+CR$1,0),IFERROR(VLOOKUP($A14,#REF!,33+CR$1,0),IFERROR(VLOOKUP($A14,#REF!,29+CR$1,0),IFERROR(VLOOKUP($A14,#REF!,42+CR$1,0),IFERROR(VLOOKUP($A14,#REF!,42+CR$1,0),IFERROR(VLOOKUP($A14,#REF!,42+CR$1,0),IFERROR(VLOOKUP($A14,#REF!,26+CR$1,0),IFERROR(VLOOKUP($A14,#REF!,5+CR$1,0),0))))))))))))</f>
        <v>0</v>
      </c>
      <c r="CT14" s="37">
        <f>IFERROR(VLOOKUP($A14,#REF!,42+CS$1,0),IFERROR(VLOOKUP($A14,#REF!,42+CS$1,0),IFERROR(VLOOKUP($A14,#REF!,29+CS$1,0),IFERROR(VLOOKUP($A14,#REF!,16+CS$1,0),IFERROR(VLOOKUP($A14,#REF!,42+CS$1,0),IFERROR(VLOOKUP($A14,#REF!,33+CS$1,0),IFERROR(VLOOKUP($A14,#REF!,29+CS$1,0),IFERROR(VLOOKUP($A14,#REF!,42+CS$1,0),IFERROR(VLOOKUP($A14,#REF!,42+CS$1,0),IFERROR(VLOOKUP($A14,#REF!,42+CS$1,0),IFERROR(VLOOKUP($A14,#REF!,26+CS$1,0),IFERROR(VLOOKUP($A14,#REF!,5+CS$1,0),0))))))))))))</f>
        <v>0</v>
      </c>
      <c r="CU14" s="37">
        <f>IFERROR(VLOOKUP($A14,#REF!,42+CT$1,0),IFERROR(VLOOKUP($A14,#REF!,42+CT$1,0),IFERROR(VLOOKUP($A14,#REF!,29+CT$1,0),IFERROR(VLOOKUP($A14,#REF!,16+CT$1,0),IFERROR(VLOOKUP($A14,#REF!,42+CT$1,0),IFERROR(VLOOKUP($A14,#REF!,33+CT$1,0),IFERROR(VLOOKUP($A14,#REF!,29+CT$1,0),IFERROR(VLOOKUP($A14,#REF!,42+CT$1,0),IFERROR(VLOOKUP($A14,#REF!,42+CT$1,0),IFERROR(VLOOKUP($A14,#REF!,42+CT$1,0),IFERROR(VLOOKUP($A14,#REF!,26+CT$1,0),IFERROR(VLOOKUP($A14,#REF!,5+CT$1,0),0))))))))))))</f>
        <v>0</v>
      </c>
      <c r="CV14" s="37">
        <f>IFERROR(VLOOKUP($A14,#REF!,42+CU$1,0),IFERROR(VLOOKUP($A14,#REF!,42+CU$1,0),IFERROR(VLOOKUP($A14,#REF!,29+CU$1,0),IFERROR(VLOOKUP($A14,#REF!,16+CU$1,0),IFERROR(VLOOKUP($A14,#REF!,42+CU$1,0),IFERROR(VLOOKUP($A14,#REF!,33+CU$1,0),IFERROR(VLOOKUP($A14,#REF!,29+CU$1,0),IFERROR(VLOOKUP($A14,#REF!,42+CU$1,0),IFERROR(VLOOKUP($A14,#REF!,42+CU$1,0),IFERROR(VLOOKUP($A14,#REF!,42+CU$1,0),IFERROR(VLOOKUP($A14,#REF!,26+CU$1,0),IFERROR(VLOOKUP($A14,#REF!,5+CU$1,0),0))))))))))))</f>
        <v>0</v>
      </c>
      <c r="CW14" s="37">
        <f>IFERROR(VLOOKUP($A14,#REF!,42+CV$1,0),IFERROR(VLOOKUP($A14,#REF!,42+CV$1,0),IFERROR(VLOOKUP($A14,#REF!,29+CV$1,0),IFERROR(VLOOKUP($A14,#REF!,16+CV$1,0),IFERROR(VLOOKUP($A14,#REF!,42+CV$1,0),IFERROR(VLOOKUP($A14,#REF!,33+CV$1,0),IFERROR(VLOOKUP($A14,#REF!,29+CV$1,0),IFERROR(VLOOKUP($A14,#REF!,42+CV$1,0),IFERROR(VLOOKUP($A14,#REF!,42+CV$1,0),IFERROR(VLOOKUP($A14,#REF!,42+CV$1,0),IFERROR(VLOOKUP($A14,#REF!,26+CV$1,0),IFERROR(VLOOKUP($A14,#REF!,5+CV$1,0),0))))))))))))</f>
        <v>0</v>
      </c>
      <c r="CX14" s="37">
        <f>IFERROR(VLOOKUP($A14,#REF!,36,0),IFERROR(VLOOKUP($A14,#REF!,23,0),IFERROR(VLOOKUP($A14,#REF!,65,0),IFERROR(VLOOKUP($A14,#REF!,34,0),IFERROR(VLOOKUP($A14,#REF!,25,0),IFERROR(VLOOKUP($A14,#REF!,25,0),IFERROR(VLOOKUP($A14,#REF!,21,0),IFERROR(VLOOKUP($A14,#REF!,23,0),IFERROR(VLOOKUP($A14,#REF!,23,0),IFERROR(VLOOKUP($A14,#REF!,23,0),IFERROR(VLOOKUP($A14,#REF!,23,0),IFERROR(VLOOKUP($A14,#REF!,23,0),IFERROR(VLOOKUP($A14,#REF!,21,0),IFERROR(VLOOKUP($A14,#REF!,23,0),0))))))))))))))</f>
        <v>0</v>
      </c>
      <c r="CY14" s="37">
        <f>IFERROR(VLOOKUP($A14,[20]DESIRE!$A:$AP,42,0),IFERROR(VLOOKUP($A14,'[20]TEMA PD'!$A:$AA,27,0),IFERROR(VLOOKUP($A14,'[20]TEMA HAJI'!$A:$AA,27,0),IFERROR(VLOOKUP($A14,'[20]TEMA C3'!$A:$AA,27,0),IFERROR(VLOOKUP($A14,'[20]TEMA C2'!$A:$AA,27,0),IFERROR(VLOOKUP($A14,'[20]TEMA C1'!$A:$Y,25,0),IFERROR(VLOOKUP($A14,[20]DELTA!$A:$AC,29,0),IFERROR(VLOOKUP($A14,'[20]AAV AUTO 2000'!$A:$AA,27,0),IFERROR(VLOOKUP($A14,'[20]CC SK'!$A:$AC,29,0),IFERROR(VLOOKUP($A14,[20]SBPV!$A:$AN,40,0),IFERROR(VLOOKUP($A14,[20]RVO!$A:$CA,79,0),IFERROR(VLOOKUP($A14,[20]GC!$A:$AC,29,0),IFERROR(VLOOKUP($A14,[20]AAV!$A:$AR,44,0),0)))))))))))))</f>
        <v>23</v>
      </c>
      <c r="CZ14" s="37">
        <f>IFERROR(VLOOKUP($A14,#REF!,5+CY$1,0),IFERROR(VLOOKUP($A14,#REF!,26+CY$1,0),IFERROR(VLOOKUP($A14,#REF!,42+CY$1,0),IFERROR(VLOOKUP($A14,#REF!,42+CY$1,0),IFERROR(VLOOKUP($A14,#REF!,42+CY$1,0),IFERROR(VLOOKUP($A14,#REF!,29+CY$1,0),IFERROR(VLOOKUP($A14,#REF!,33+CY$1,0),IFERROR(VLOOKUP($A14,#REF!,42+CY$1,0),IFERROR(VLOOKUP($A14,#REF!,16+CY$1,0),IFERROR(VLOOKUP($A14,#REF!,29+CY$1,0),IFERROR(VLOOKUP($A14,#REF!,42+CY$1,0),IFERROR(VLOOKUP($A14,#REF!,42+CY$1,0),0))))))))))))</f>
        <v>0</v>
      </c>
      <c r="DA14" s="37">
        <f>IFERROR(VLOOKUP($A14,#REF!,5+CZ$1,0),IFERROR(VLOOKUP($A14,#REF!,26+CZ$1,0),IFERROR(VLOOKUP($A14,#REF!,42+CZ$1,0),IFERROR(VLOOKUP($A14,#REF!,42+CZ$1,0),IFERROR(VLOOKUP($A14,#REF!,42+CZ$1,0),IFERROR(VLOOKUP($A14,#REF!,29+CZ$1,0),IFERROR(VLOOKUP($A14,#REF!,33+CZ$1,0),IFERROR(VLOOKUP($A14,#REF!,42+CZ$1,0),IFERROR(VLOOKUP($A14,#REF!,16+CZ$1,0),IFERROR(VLOOKUP($A14,#REF!,29+CZ$1,0),IFERROR(VLOOKUP($A14,#REF!,42+CZ$1,0),IFERROR(VLOOKUP($A14,#REF!,42+CZ$1,0),0))))))))))))</f>
        <v>0</v>
      </c>
      <c r="DB14" s="37">
        <f>IFERROR(VLOOKUP($A14,#REF!,5+DA$1,0),IFERROR(VLOOKUP($A14,#REF!,26+DA$1,0),IFERROR(VLOOKUP($A14,#REF!,42+DA$1,0),IFERROR(VLOOKUP($A14,#REF!,42+DA$1,0),IFERROR(VLOOKUP($A14,#REF!,42+DA$1,0),IFERROR(VLOOKUP($A14,#REF!,29+DA$1,0),IFERROR(VLOOKUP($A14,#REF!,33+DA$1,0),IFERROR(VLOOKUP($A14,#REF!,42+DA$1,0),IFERROR(VLOOKUP($A14,#REF!,16+DA$1,0),IFERROR(VLOOKUP($A14,#REF!,29+DA$1,0),IFERROR(VLOOKUP($A14,#REF!,42+DA$1,0),IFERROR(VLOOKUP($A14,#REF!,42+DA$1,0),0))))))))))))</f>
        <v>0</v>
      </c>
      <c r="DC14" s="37">
        <f>IFERROR(VLOOKUP($A14,#REF!,5+DB$1,0),IFERROR(VLOOKUP($A14,#REF!,26+DB$1,0),IFERROR(VLOOKUP($A14,#REF!,42+DB$1,0),IFERROR(VLOOKUP($A14,#REF!,42+DB$1,0),IFERROR(VLOOKUP($A14,#REF!,42+DB$1,0),IFERROR(VLOOKUP($A14,#REF!,29+DB$1,0),IFERROR(VLOOKUP($A14,#REF!,33+DB$1,0),IFERROR(VLOOKUP($A14,#REF!,42+DB$1,0),IFERROR(VLOOKUP($A14,#REF!,16+DB$1,0),IFERROR(VLOOKUP($A14,#REF!,29+DB$1,0),IFERROR(VLOOKUP($A14,#REF!,42+DB$1,0),IFERROR(VLOOKUP($A14,#REF!,42+DB$1,0),0))))))))))))</f>
        <v>0</v>
      </c>
      <c r="DD14" s="37">
        <f>IFERROR(VLOOKUP($A14,#REF!,5+DC$1,0),IFERROR(VLOOKUP($A14,#REF!,26+DC$1,0),IFERROR(VLOOKUP($A14,#REF!,42+DC$1,0),IFERROR(VLOOKUP($A14,#REF!,42+DC$1,0),IFERROR(VLOOKUP($A14,#REF!,42+DC$1,0),IFERROR(VLOOKUP($A14,#REF!,29+DC$1,0),IFERROR(VLOOKUP($A14,#REF!,33+DC$1,0),IFERROR(VLOOKUP($A14,#REF!,42+DC$1,0),IFERROR(VLOOKUP($A14,#REF!,16+DC$1,0),IFERROR(VLOOKUP($A14,#REF!,29+DC$1,0),IFERROR(VLOOKUP($A14,#REF!,42+DC$1,0),IFERROR(VLOOKUP($A14,#REF!,42+DC$1,0),0))))))))))))</f>
        <v>0</v>
      </c>
      <c r="DE14" s="37">
        <f>IFERROR(VLOOKUP($A14,#REF!,23,0),IFERROR(VLOOKUP($A14,#REF!,21,0),IFERROR(VLOOKUP($A14,#REF!,23,0),IFERROR(VLOOKUP($A14,#REF!,23,0),IFERROR(VLOOKUP($A14,#REF!,23,0),IFERROR(VLOOKUP($A14,#REF!,23,0),IFERROR(VLOOKUP($A14,#REF!,23,0),IFERROR(VLOOKUP($A14,#REF!,21,0),IFERROR(VLOOKUP($A14,#REF!,25,0),IFERROR(VLOOKUP($A14,#REF!,25,0),IFERROR(VLOOKUP($A14,#REF!,34,0),IFERROR(VLOOKUP($A14,#REF!,65,0),IFERROR(VLOOKUP($A14,#REF!,23,0),IFERROR(VLOOKUP($A14,#REF!,36,0),0))))))))))))))</f>
        <v>0</v>
      </c>
      <c r="DF14" s="37" t="b">
        <f t="shared" si="14"/>
        <v>1</v>
      </c>
      <c r="DG14" s="37" t="b">
        <f t="shared" si="14"/>
        <v>1</v>
      </c>
      <c r="DH14" s="37" t="b">
        <f t="shared" si="14"/>
        <v>1</v>
      </c>
      <c r="DI14" s="37" t="b">
        <f t="shared" si="14"/>
        <v>1</v>
      </c>
      <c r="DJ14" s="37" t="b">
        <f t="shared" si="14"/>
        <v>1</v>
      </c>
      <c r="DK14" s="37" t="b">
        <f t="shared" si="14"/>
        <v>1</v>
      </c>
      <c r="DL14" s="37" t="b">
        <f t="shared" si="14"/>
        <v>1</v>
      </c>
      <c r="DM14" s="37">
        <f t="shared" si="15"/>
        <v>23</v>
      </c>
      <c r="DN14" s="37">
        <f t="shared" si="15"/>
        <v>0</v>
      </c>
      <c r="DO14" s="37">
        <f t="shared" si="15"/>
        <v>0</v>
      </c>
      <c r="DP14" s="37">
        <f t="shared" si="15"/>
        <v>0</v>
      </c>
      <c r="DQ14" s="37">
        <f t="shared" si="15"/>
        <v>0</v>
      </c>
      <c r="DR14" s="37">
        <f t="shared" si="15"/>
        <v>0</v>
      </c>
      <c r="DS14" s="37">
        <f t="shared" si="15"/>
        <v>0</v>
      </c>
      <c r="DT14" s="29">
        <f t="shared" si="16"/>
        <v>23</v>
      </c>
      <c r="DU14" s="37">
        <f t="shared" si="17"/>
        <v>23</v>
      </c>
      <c r="DV14" s="37">
        <f t="shared" si="17"/>
        <v>0</v>
      </c>
      <c r="DW14" s="37">
        <f t="shared" si="17"/>
        <v>0</v>
      </c>
      <c r="DX14" s="37">
        <f t="shared" si="17"/>
        <v>0</v>
      </c>
      <c r="DY14" s="37">
        <f t="shared" si="17"/>
        <v>0</v>
      </c>
      <c r="DZ14" s="37">
        <f t="shared" si="17"/>
        <v>0</v>
      </c>
      <c r="EA14" s="37">
        <f t="shared" si="17"/>
        <v>0</v>
      </c>
      <c r="EB14" s="29">
        <f t="shared" si="18"/>
        <v>23</v>
      </c>
      <c r="EC14" s="36">
        <f t="shared" si="19"/>
        <v>6</v>
      </c>
      <c r="ED14" s="36" t="str">
        <f t="shared" si="20"/>
        <v>DOWNGRADE</v>
      </c>
      <c r="EE14" s="36" t="str">
        <f t="shared" si="21"/>
        <v>RESET</v>
      </c>
      <c r="EF14" s="37">
        <f t="shared" si="22"/>
        <v>0</v>
      </c>
      <c r="EG14" s="2">
        <f>IFERROR(VLOOKUP(A14,[21]AAV!$A:$AD,30,0),"")</f>
        <v>3</v>
      </c>
      <c r="EH14" s="37" t="str">
        <f t="shared" si="23"/>
        <v>SAPHIRE</v>
      </c>
      <c r="EI14" s="2"/>
      <c r="EJ14" s="2"/>
      <c r="EK14" s="2"/>
      <c r="EL14" s="2"/>
      <c r="EM14" s="2"/>
      <c r="EN14" s="2"/>
      <c r="EO14" s="2"/>
      <c r="EP14" s="2"/>
      <c r="EQ14" s="37">
        <f t="shared" si="24"/>
        <v>23</v>
      </c>
      <c r="ER14" s="37">
        <f t="shared" si="24"/>
        <v>0</v>
      </c>
      <c r="ES14" s="37">
        <f t="shared" si="24"/>
        <v>0</v>
      </c>
      <c r="ET14" s="37">
        <f t="shared" si="24"/>
        <v>0</v>
      </c>
      <c r="EU14" s="37">
        <f t="shared" si="24"/>
        <v>0</v>
      </c>
      <c r="EV14" s="37">
        <f t="shared" si="24"/>
        <v>0</v>
      </c>
      <c r="EW14" s="37">
        <f t="shared" si="24"/>
        <v>0</v>
      </c>
    </row>
    <row r="15" spans="1:153" ht="15.6">
      <c r="A15" s="36" t="s">
        <v>176</v>
      </c>
      <c r="B15" s="1" t="s">
        <v>321</v>
      </c>
      <c r="C15" s="37" t="s">
        <v>188</v>
      </c>
      <c r="D15" s="15">
        <f>IFERROR(VLOOKUP(A15,[1]AAV!$A:$C,3,0),"")</f>
        <v>45005</v>
      </c>
      <c r="E15" s="15" t="str">
        <f t="shared" si="3"/>
        <v>Mar-23</v>
      </c>
      <c r="F15" s="37" t="s">
        <v>349</v>
      </c>
      <c r="G15" s="37" t="s">
        <v>349</v>
      </c>
      <c r="H15" s="37" t="s">
        <v>349</v>
      </c>
      <c r="I15" s="37" t="s">
        <v>349</v>
      </c>
      <c r="J15" s="37" t="s">
        <v>349</v>
      </c>
      <c r="K15" s="37" t="s">
        <v>349</v>
      </c>
      <c r="L15" s="37" t="s">
        <v>349</v>
      </c>
      <c r="M15" s="36">
        <v>1</v>
      </c>
      <c r="N15" s="37">
        <v>3</v>
      </c>
      <c r="O15" s="37">
        <v>5</v>
      </c>
      <c r="P15" s="37">
        <v>3</v>
      </c>
      <c r="Q15" s="37">
        <v>3</v>
      </c>
      <c r="R15" s="37">
        <v>2</v>
      </c>
      <c r="S15" s="37">
        <v>1</v>
      </c>
      <c r="T15" s="36">
        <v>18</v>
      </c>
      <c r="U15" s="37">
        <v>1</v>
      </c>
      <c r="V15" s="37">
        <v>3</v>
      </c>
      <c r="W15" s="37">
        <v>5</v>
      </c>
      <c r="X15" s="37">
        <v>3</v>
      </c>
      <c r="Y15" s="37">
        <v>3</v>
      </c>
      <c r="Z15" s="37">
        <v>2</v>
      </c>
      <c r="AA15" s="37">
        <v>1</v>
      </c>
      <c r="AB15" s="36">
        <v>18</v>
      </c>
      <c r="AC15" s="36">
        <v>0</v>
      </c>
      <c r="AD15" s="36" t="s">
        <v>413</v>
      </c>
      <c r="AE15" s="36" t="s">
        <v>413</v>
      </c>
      <c r="AF15" s="37">
        <v>18</v>
      </c>
      <c r="AG15" s="13">
        <v>1</v>
      </c>
      <c r="AH15" s="37" t="s">
        <v>418</v>
      </c>
      <c r="AI15" s="37">
        <v>0</v>
      </c>
      <c r="AJ15" s="37" t="s">
        <v>424</v>
      </c>
      <c r="AK15" s="37">
        <v>0</v>
      </c>
      <c r="AL15" s="15">
        <v>45261</v>
      </c>
      <c r="AM15" s="15">
        <v>45701</v>
      </c>
      <c r="AN15" s="37">
        <v>1</v>
      </c>
      <c r="AO15" s="37">
        <v>18</v>
      </c>
      <c r="AP15" s="37" t="str">
        <f>IFERROR(VLOOKUP($A15,[2]Sheet1!$A:$D,4,0),"-")</f>
        <v>-</v>
      </c>
      <c r="AQ15" s="37" t="str">
        <f>IFERROR(VLOOKUP($A15,#REF!,3,0),"-")</f>
        <v>-</v>
      </c>
      <c r="AR15" s="37" t="str">
        <f>IFERROR(VLOOKUP(A15,[3]AAV!$A:$C,3,0),"-")</f>
        <v>REGULER</v>
      </c>
      <c r="AS15" s="37" t="str">
        <f>IFERROR(VLOOKUP(A15,[4]AAV!$A:$C,3,0),"-")</f>
        <v>REGULER</v>
      </c>
      <c r="AT15" s="37" t="str">
        <f>IFERROR(VLOOKUP(A15,[5]AAV!$A:$C,3,0),"-")</f>
        <v>REGULER</v>
      </c>
      <c r="AU15" s="37" t="str">
        <f>IFERROR(VLOOKUP(A15,[6]AAV!$A:$C,3,0),"-")</f>
        <v>REGULER</v>
      </c>
      <c r="AV15" s="37" t="str">
        <f>IFERROR(VLOOKUP(A15,#REF!,13,0),"")</f>
        <v/>
      </c>
      <c r="AW15" s="37">
        <f>IFERROR(VLOOKUP(A15,[7]DATABASE!$A:$BA,49,0),"")</f>
        <v>8</v>
      </c>
      <c r="AX15" s="37">
        <f>IFERROR(VLOOKUP(A15,[7]DATABASE!$A:$BA,50,0),"")</f>
        <v>10</v>
      </c>
      <c r="AY15" s="37">
        <f>IFERROR(VLOOKUP(A15,[7]DATABASE!$A:$BA,51,0),"")</f>
        <v>5</v>
      </c>
      <c r="AZ15" s="37">
        <f>IFERROR(VLOOKUP(A15,[7]DATABASE!$A:$BA,52,0),"")</f>
        <v>6</v>
      </c>
      <c r="BA15" s="37">
        <f>IFERROR(VLOOKUP(A15,[7]DATABASE!$A:$BA,53,0),"")</f>
        <v>5</v>
      </c>
      <c r="BB15" s="37">
        <f>IFERROR(VLOOKUP(A15,[7]DATABASE!$A:$BF,54,0),"")</f>
        <v>8</v>
      </c>
      <c r="BC15" s="37">
        <f>IFERROR(VLOOKUP(A15,[7]DATABASE!$A:$BF,55,0),"")</f>
        <v>10</v>
      </c>
      <c r="BD15" s="37">
        <f>IFERROR(VLOOKUP(A15,[7]DATABASE!$A:$BF,56,0),"")</f>
        <v>5</v>
      </c>
      <c r="BE15" s="37">
        <f>IFERROR(VLOOKUP(A15,[7]DATABASE!$A:$BF,57,0),"")</f>
        <v>6</v>
      </c>
      <c r="BF15" s="37">
        <f>IFERROR(VLOOKUP(A15,[7]DATABASE!$A:$BF,58,0),"")</f>
        <v>5</v>
      </c>
      <c r="BG15" s="36"/>
      <c r="BH15" s="37">
        <f>IFERROR(VLOOKUP(A15,[7]DATABASE!$A:$BM,60,0),"")</f>
        <v>8</v>
      </c>
      <c r="BI15" s="37">
        <f>IFERROR(VLOOKUP(A15,[7]DATABASE!$A:$BM,61,0),"")</f>
        <v>10</v>
      </c>
      <c r="BJ15" s="37">
        <f>IFERROR(VLOOKUP(A15,[7]DATABASE!$A:$BM,62,0),"")</f>
        <v>5</v>
      </c>
      <c r="BK15" s="37">
        <f>IFERROR(VLOOKUP(A15,[7]DATABASE!$A:$BM,63,0),"")</f>
        <v>6</v>
      </c>
      <c r="BL15" s="37">
        <f>IFERROR(VLOOKUP(A15,[7]DATABASE!$A:$BM,64,0),"")</f>
        <v>5</v>
      </c>
      <c r="BM15" s="37">
        <f>IFERROR(VLOOKUP($A15,[9]AAV!$A:$AM,39,0),IFERROR(VLOOKUP($A15,[9]GC!$A:$Y,25,0),IFERROR(VLOOKUP($A15,[9]RVO!$A:$BS,71,0),IFERROR(VLOOKUP($A15,[9]SBPV!$A:$AK,37,0),IFERROR(VLOOKUP($A15,'[9]CC SK'!$A:$AA,27,0),IFERROR(VLOOKUP($A15,[9]DELTA!$A:$AA,27,0),IFERROR(VLOOKUP($A15,'[9]TEMA C1'!$A:$W,23,0),IFERROR(VLOOKUP($A15,'[9]TEMA C2'!$A:$Y,25,0),IFERROR(VLOOKUP($A15,'[9]TEMA C3'!$A:$Y,25,0),IFERROR(VLOOKUP($A15,'[9]TEMA HAJI'!$A:$Y,25,0),IFERROR(VLOOKUP($A15,'[9]TEMA PD'!$A:$Y,25,0),"")))))))))))</f>
        <v>1</v>
      </c>
      <c r="BN15" s="37">
        <f t="shared" si="4"/>
        <v>35</v>
      </c>
      <c r="BO15" s="37">
        <f t="shared" si="5"/>
        <v>0</v>
      </c>
      <c r="BP15" s="37">
        <f t="shared" si="5"/>
        <v>8</v>
      </c>
      <c r="BQ15" s="37">
        <f t="shared" si="5"/>
        <v>10</v>
      </c>
      <c r="BR15" s="37">
        <f t="shared" si="5"/>
        <v>5</v>
      </c>
      <c r="BS15" s="37">
        <f t="shared" si="5"/>
        <v>6</v>
      </c>
      <c r="BT15" s="37">
        <f t="shared" si="5"/>
        <v>5</v>
      </c>
      <c r="BU15" s="37">
        <f t="shared" si="5"/>
        <v>1</v>
      </c>
      <c r="BV15" s="37">
        <f t="shared" si="6"/>
        <v>35</v>
      </c>
      <c r="BW15" s="36">
        <f t="shared" si="7"/>
        <v>1</v>
      </c>
      <c r="BX15" s="36" t="str">
        <f t="shared" si="8"/>
        <v>TIDAK</v>
      </c>
      <c r="BY15" s="36" t="str">
        <f>IFERROR(VLOOKUP(A15,[7]DATABASE!$A:$BY,77,0),"")</f>
        <v>TIDAK</v>
      </c>
      <c r="BZ15" s="37">
        <f t="shared" si="9"/>
        <v>53</v>
      </c>
      <c r="CA15" s="12">
        <f>IFERROR(VLOOKUP(A15,[10]AAV!$A:$T,20,0),"")</f>
        <v>2</v>
      </c>
      <c r="CB15" s="37" t="str">
        <f t="shared" si="10"/>
        <v>SAPHIRE</v>
      </c>
      <c r="CC15" s="37" t="str">
        <f>IFERROR(VLOOKUP(A15,[11]SUMMARY!$B:$E,4,0),"")</f>
        <v/>
      </c>
      <c r="CD15" s="37">
        <f>IFERROR(VLOOKUP(A15,'[12]RECAP REDEEM P2 - v2'!$A:$I,5,0),0)</f>
        <v>0</v>
      </c>
      <c r="CE15" s="37" t="str">
        <f t="shared" si="11"/>
        <v>FALSE</v>
      </c>
      <c r="CF15" s="37"/>
      <c r="CG15" s="15">
        <v>45093</v>
      </c>
      <c r="CH15" s="15">
        <f t="shared" ca="1" si="12"/>
        <v>46174</v>
      </c>
      <c r="CI15" s="37">
        <f t="shared" ca="1" si="13"/>
        <v>2</v>
      </c>
      <c r="CJ15" s="37">
        <v>53</v>
      </c>
      <c r="CK15" s="37" t="str">
        <f>IFERROR(VLOOKUP($A15,[13]ME!$A:$K,11,0),"-")</f>
        <v>-</v>
      </c>
      <c r="CL15" s="37" t="str">
        <f>IFERROR(VLOOKUP($A15,[14]EKS!$A:$K,11,0),"-")</f>
        <v>-</v>
      </c>
      <c r="CM15" s="37" t="str">
        <f>IFERROR(VLOOKUP($A15,[15]EKS!$A:$K,11,0),"-")</f>
        <v>-</v>
      </c>
      <c r="CN15" s="37" t="str">
        <f>IFERROR(VLOOKUP($A15,[16]EKS!$A:$K,11,0),"-")</f>
        <v>-</v>
      </c>
      <c r="CO15" s="37" t="str">
        <f>IFERROR(VLOOKUP($A15,[17]EKS!$A:$K,11,0),"-")</f>
        <v>-</v>
      </c>
      <c r="CP15" s="37" t="str">
        <f>IFERROR(VLOOKUP($A15,[18]EKS!$A:$K,11,0),"-")</f>
        <v>-</v>
      </c>
      <c r="CQ15" s="37" t="str">
        <f>IFERROR(VLOOKUP(A15,[19]Sheet1!$A:$D,4,0),"-")</f>
        <v>-</v>
      </c>
      <c r="CR15" s="37">
        <f>IFERROR(VLOOKUP($A15,[20]AAV!$A:$AR,44,0),IFERROR(VLOOKUP($A15,[20]GC!$A:$AC,29,0),IFERROR(VLOOKUP($A15,[20]RVO!$A:$CA,79,0),IFERROR(VLOOKUP($A15,[20]SBPV!$A:$AN,40,0),IFERROR(VLOOKUP($A15,'[20]CC SK'!$A:$AC,29,0),IFERROR(VLOOKUP($A15,'[20]AAV AUTO 2000'!$A:$AA,27,0),IFERROR(VLOOKUP($A15,[20]DELTA!$A:$AC,29,0),IFERROR(VLOOKUP($A15,'[20]TEMA C1'!$A:$Y,25,0),IFERROR(VLOOKUP($A15,'[20]TEMA C2'!$A:$AA,27,0),IFERROR(VLOOKUP($A15,'[20]TEMA C3'!$A:$AA,27,0),IFERROR(VLOOKUP($A15,'[20]TEMA HAJI'!$A:$AA,27,0),IFERROR(VLOOKUP($A15,'[20]TEMA PD'!$A:$AA,27,0),IFERROR(VLOOKUP($A15,[20]DESIRE!$A:$AP,42,0),0)))))))))))))</f>
        <v>8</v>
      </c>
      <c r="CS15" s="37">
        <f>IFERROR(VLOOKUP($A15,#REF!,42+CR$1,0),IFERROR(VLOOKUP($A15,#REF!,42+CR$1,0),IFERROR(VLOOKUP($A15,#REF!,29+CR$1,0),IFERROR(VLOOKUP($A15,#REF!,16+CR$1,0),IFERROR(VLOOKUP($A15,#REF!,42+CR$1,0),IFERROR(VLOOKUP($A15,#REF!,33+CR$1,0),IFERROR(VLOOKUP($A15,#REF!,29+CR$1,0),IFERROR(VLOOKUP($A15,#REF!,42+CR$1,0),IFERROR(VLOOKUP($A15,#REF!,42+CR$1,0),IFERROR(VLOOKUP($A15,#REF!,42+CR$1,0),IFERROR(VLOOKUP($A15,#REF!,26+CR$1,0),IFERROR(VLOOKUP($A15,#REF!,5+CR$1,0),0))))))))))))</f>
        <v>0</v>
      </c>
      <c r="CT15" s="37">
        <f>IFERROR(VLOOKUP($A15,#REF!,42+CS$1,0),IFERROR(VLOOKUP($A15,#REF!,42+CS$1,0),IFERROR(VLOOKUP($A15,#REF!,29+CS$1,0),IFERROR(VLOOKUP($A15,#REF!,16+CS$1,0),IFERROR(VLOOKUP($A15,#REF!,42+CS$1,0),IFERROR(VLOOKUP($A15,#REF!,33+CS$1,0),IFERROR(VLOOKUP($A15,#REF!,29+CS$1,0),IFERROR(VLOOKUP($A15,#REF!,42+CS$1,0),IFERROR(VLOOKUP($A15,#REF!,42+CS$1,0),IFERROR(VLOOKUP($A15,#REF!,42+CS$1,0),IFERROR(VLOOKUP($A15,#REF!,26+CS$1,0),IFERROR(VLOOKUP($A15,#REF!,5+CS$1,0),0))))))))))))</f>
        <v>0</v>
      </c>
      <c r="CU15" s="37">
        <f>IFERROR(VLOOKUP($A15,#REF!,42+CT$1,0),IFERROR(VLOOKUP($A15,#REF!,42+CT$1,0),IFERROR(VLOOKUP($A15,#REF!,29+CT$1,0),IFERROR(VLOOKUP($A15,#REF!,16+CT$1,0),IFERROR(VLOOKUP($A15,#REF!,42+CT$1,0),IFERROR(VLOOKUP($A15,#REF!,33+CT$1,0),IFERROR(VLOOKUP($A15,#REF!,29+CT$1,0),IFERROR(VLOOKUP($A15,#REF!,42+CT$1,0),IFERROR(VLOOKUP($A15,#REF!,42+CT$1,0),IFERROR(VLOOKUP($A15,#REF!,42+CT$1,0),IFERROR(VLOOKUP($A15,#REF!,26+CT$1,0),IFERROR(VLOOKUP($A15,#REF!,5+CT$1,0),0))))))))))))</f>
        <v>0</v>
      </c>
      <c r="CV15" s="37">
        <f>IFERROR(VLOOKUP($A15,#REF!,42+CU$1,0),IFERROR(VLOOKUP($A15,#REF!,42+CU$1,0),IFERROR(VLOOKUP($A15,#REF!,29+CU$1,0),IFERROR(VLOOKUP($A15,#REF!,16+CU$1,0),IFERROR(VLOOKUP($A15,#REF!,42+CU$1,0),IFERROR(VLOOKUP($A15,#REF!,33+CU$1,0),IFERROR(VLOOKUP($A15,#REF!,29+CU$1,0),IFERROR(VLOOKUP($A15,#REF!,42+CU$1,0),IFERROR(VLOOKUP($A15,#REF!,42+CU$1,0),IFERROR(VLOOKUP($A15,#REF!,42+CU$1,0),IFERROR(VLOOKUP($A15,#REF!,26+CU$1,0),IFERROR(VLOOKUP($A15,#REF!,5+CU$1,0),0))))))))))))</f>
        <v>0</v>
      </c>
      <c r="CW15" s="37">
        <f>IFERROR(VLOOKUP($A15,#REF!,42+CV$1,0),IFERROR(VLOOKUP($A15,#REF!,42+CV$1,0),IFERROR(VLOOKUP($A15,#REF!,29+CV$1,0),IFERROR(VLOOKUP($A15,#REF!,16+CV$1,0),IFERROR(VLOOKUP($A15,#REF!,42+CV$1,0),IFERROR(VLOOKUP($A15,#REF!,33+CV$1,0),IFERROR(VLOOKUP($A15,#REF!,29+CV$1,0),IFERROR(VLOOKUP($A15,#REF!,42+CV$1,0),IFERROR(VLOOKUP($A15,#REF!,42+CV$1,0),IFERROR(VLOOKUP($A15,#REF!,42+CV$1,0),IFERROR(VLOOKUP($A15,#REF!,26+CV$1,0),IFERROR(VLOOKUP($A15,#REF!,5+CV$1,0),0))))))))))))</f>
        <v>0</v>
      </c>
      <c r="CX15" s="37">
        <f>IFERROR(VLOOKUP($A15,#REF!,36,0),IFERROR(VLOOKUP($A15,#REF!,23,0),IFERROR(VLOOKUP($A15,#REF!,65,0),IFERROR(VLOOKUP($A15,#REF!,34,0),IFERROR(VLOOKUP($A15,#REF!,25,0),IFERROR(VLOOKUP($A15,#REF!,25,0),IFERROR(VLOOKUP($A15,#REF!,21,0),IFERROR(VLOOKUP($A15,#REF!,23,0),IFERROR(VLOOKUP($A15,#REF!,23,0),IFERROR(VLOOKUP($A15,#REF!,23,0),IFERROR(VLOOKUP($A15,#REF!,23,0),IFERROR(VLOOKUP($A15,#REF!,23,0),IFERROR(VLOOKUP($A15,#REF!,21,0),IFERROR(VLOOKUP($A15,#REF!,23,0),0))))))))))))))</f>
        <v>0</v>
      </c>
      <c r="CY15" s="37">
        <f>IFERROR(VLOOKUP($A15,[20]DESIRE!$A:$AP,42,0),IFERROR(VLOOKUP($A15,'[20]TEMA PD'!$A:$AA,27,0),IFERROR(VLOOKUP($A15,'[20]TEMA HAJI'!$A:$AA,27,0),IFERROR(VLOOKUP($A15,'[20]TEMA C3'!$A:$AA,27,0),IFERROR(VLOOKUP($A15,'[20]TEMA C2'!$A:$AA,27,0),IFERROR(VLOOKUP($A15,'[20]TEMA C1'!$A:$Y,25,0),IFERROR(VLOOKUP($A15,[20]DELTA!$A:$AC,29,0),IFERROR(VLOOKUP($A15,'[20]AAV AUTO 2000'!$A:$AA,27,0),IFERROR(VLOOKUP($A15,'[20]CC SK'!$A:$AC,29,0),IFERROR(VLOOKUP($A15,[20]SBPV!$A:$AN,40,0),IFERROR(VLOOKUP($A15,[20]RVO!$A:$CA,79,0),IFERROR(VLOOKUP($A15,[20]GC!$A:$AC,29,0),IFERROR(VLOOKUP($A15,[20]AAV!$A:$AR,44,0),0)))))))))))))</f>
        <v>8</v>
      </c>
      <c r="CZ15" s="37">
        <f>IFERROR(VLOOKUP($A15,#REF!,5+CY$1,0),IFERROR(VLOOKUP($A15,#REF!,26+CY$1,0),IFERROR(VLOOKUP($A15,#REF!,42+CY$1,0),IFERROR(VLOOKUP($A15,#REF!,42+CY$1,0),IFERROR(VLOOKUP($A15,#REF!,42+CY$1,0),IFERROR(VLOOKUP($A15,#REF!,29+CY$1,0),IFERROR(VLOOKUP($A15,#REF!,33+CY$1,0),IFERROR(VLOOKUP($A15,#REF!,42+CY$1,0),IFERROR(VLOOKUP($A15,#REF!,16+CY$1,0),IFERROR(VLOOKUP($A15,#REF!,29+CY$1,0),IFERROR(VLOOKUP($A15,#REF!,42+CY$1,0),IFERROR(VLOOKUP($A15,#REF!,42+CY$1,0),0))))))))))))</f>
        <v>0</v>
      </c>
      <c r="DA15" s="37">
        <f>IFERROR(VLOOKUP($A15,#REF!,5+CZ$1,0),IFERROR(VLOOKUP($A15,#REF!,26+CZ$1,0),IFERROR(VLOOKUP($A15,#REF!,42+CZ$1,0),IFERROR(VLOOKUP($A15,#REF!,42+CZ$1,0),IFERROR(VLOOKUP($A15,#REF!,42+CZ$1,0),IFERROR(VLOOKUP($A15,#REF!,29+CZ$1,0),IFERROR(VLOOKUP($A15,#REF!,33+CZ$1,0),IFERROR(VLOOKUP($A15,#REF!,42+CZ$1,0),IFERROR(VLOOKUP($A15,#REF!,16+CZ$1,0),IFERROR(VLOOKUP($A15,#REF!,29+CZ$1,0),IFERROR(VLOOKUP($A15,#REF!,42+CZ$1,0),IFERROR(VLOOKUP($A15,#REF!,42+CZ$1,0),0))))))))))))</f>
        <v>0</v>
      </c>
      <c r="DB15" s="37">
        <f>IFERROR(VLOOKUP($A15,#REF!,5+DA$1,0),IFERROR(VLOOKUP($A15,#REF!,26+DA$1,0),IFERROR(VLOOKUP($A15,#REF!,42+DA$1,0),IFERROR(VLOOKUP($A15,#REF!,42+DA$1,0),IFERROR(VLOOKUP($A15,#REF!,42+DA$1,0),IFERROR(VLOOKUP($A15,#REF!,29+DA$1,0),IFERROR(VLOOKUP($A15,#REF!,33+DA$1,0),IFERROR(VLOOKUP($A15,#REF!,42+DA$1,0),IFERROR(VLOOKUP($A15,#REF!,16+DA$1,0),IFERROR(VLOOKUP($A15,#REF!,29+DA$1,0),IFERROR(VLOOKUP($A15,#REF!,42+DA$1,0),IFERROR(VLOOKUP($A15,#REF!,42+DA$1,0),0))))))))))))</f>
        <v>0</v>
      </c>
      <c r="DC15" s="37">
        <f>IFERROR(VLOOKUP($A15,#REF!,5+DB$1,0),IFERROR(VLOOKUP($A15,#REF!,26+DB$1,0),IFERROR(VLOOKUP($A15,#REF!,42+DB$1,0),IFERROR(VLOOKUP($A15,#REF!,42+DB$1,0),IFERROR(VLOOKUP($A15,#REF!,42+DB$1,0),IFERROR(VLOOKUP($A15,#REF!,29+DB$1,0),IFERROR(VLOOKUP($A15,#REF!,33+DB$1,0),IFERROR(VLOOKUP($A15,#REF!,42+DB$1,0),IFERROR(VLOOKUP($A15,#REF!,16+DB$1,0),IFERROR(VLOOKUP($A15,#REF!,29+DB$1,0),IFERROR(VLOOKUP($A15,#REF!,42+DB$1,0),IFERROR(VLOOKUP($A15,#REF!,42+DB$1,0),0))))))))))))</f>
        <v>0</v>
      </c>
      <c r="DD15" s="37">
        <f>IFERROR(VLOOKUP($A15,#REF!,5+DC$1,0),IFERROR(VLOOKUP($A15,#REF!,26+DC$1,0),IFERROR(VLOOKUP($A15,#REF!,42+DC$1,0),IFERROR(VLOOKUP($A15,#REF!,42+DC$1,0),IFERROR(VLOOKUP($A15,#REF!,42+DC$1,0),IFERROR(VLOOKUP($A15,#REF!,29+DC$1,0),IFERROR(VLOOKUP($A15,#REF!,33+DC$1,0),IFERROR(VLOOKUP($A15,#REF!,42+DC$1,0),IFERROR(VLOOKUP($A15,#REF!,16+DC$1,0),IFERROR(VLOOKUP($A15,#REF!,29+DC$1,0),IFERROR(VLOOKUP($A15,#REF!,42+DC$1,0),IFERROR(VLOOKUP($A15,#REF!,42+DC$1,0),0))))))))))))</f>
        <v>0</v>
      </c>
      <c r="DE15" s="37">
        <f>IFERROR(VLOOKUP($A15,#REF!,23,0),IFERROR(VLOOKUP($A15,#REF!,21,0),IFERROR(VLOOKUP($A15,#REF!,23,0),IFERROR(VLOOKUP($A15,#REF!,23,0),IFERROR(VLOOKUP($A15,#REF!,23,0),IFERROR(VLOOKUP($A15,#REF!,23,0),IFERROR(VLOOKUP($A15,#REF!,23,0),IFERROR(VLOOKUP($A15,#REF!,21,0),IFERROR(VLOOKUP($A15,#REF!,25,0),IFERROR(VLOOKUP($A15,#REF!,25,0),IFERROR(VLOOKUP($A15,#REF!,34,0),IFERROR(VLOOKUP($A15,#REF!,65,0),IFERROR(VLOOKUP($A15,#REF!,23,0),IFERROR(VLOOKUP($A15,#REF!,36,0),0))))))))))))))</f>
        <v>0</v>
      </c>
      <c r="DF15" s="37" t="b">
        <f t="shared" si="14"/>
        <v>1</v>
      </c>
      <c r="DG15" s="37" t="b">
        <f t="shared" si="14"/>
        <v>1</v>
      </c>
      <c r="DH15" s="37" t="b">
        <f t="shared" si="14"/>
        <v>1</v>
      </c>
      <c r="DI15" s="37" t="b">
        <f t="shared" si="14"/>
        <v>1</v>
      </c>
      <c r="DJ15" s="37" t="b">
        <f t="shared" si="14"/>
        <v>1</v>
      </c>
      <c r="DK15" s="37" t="b">
        <f t="shared" si="14"/>
        <v>1</v>
      </c>
      <c r="DL15" s="37" t="b">
        <f t="shared" si="14"/>
        <v>1</v>
      </c>
      <c r="DM15" s="37">
        <f t="shared" si="15"/>
        <v>8</v>
      </c>
      <c r="DN15" s="37">
        <f t="shared" si="15"/>
        <v>0</v>
      </c>
      <c r="DO15" s="37">
        <f t="shared" si="15"/>
        <v>0</v>
      </c>
      <c r="DP15" s="37">
        <f t="shared" si="15"/>
        <v>0</v>
      </c>
      <c r="DQ15" s="37">
        <f t="shared" si="15"/>
        <v>0</v>
      </c>
      <c r="DR15" s="37">
        <f t="shared" si="15"/>
        <v>0</v>
      </c>
      <c r="DS15" s="37">
        <f t="shared" si="15"/>
        <v>0</v>
      </c>
      <c r="DT15" s="29">
        <f t="shared" si="16"/>
        <v>8</v>
      </c>
      <c r="DU15" s="37">
        <f t="shared" si="17"/>
        <v>8</v>
      </c>
      <c r="DV15" s="37">
        <f t="shared" si="17"/>
        <v>0</v>
      </c>
      <c r="DW15" s="37">
        <f t="shared" si="17"/>
        <v>0</v>
      </c>
      <c r="DX15" s="37">
        <f t="shared" si="17"/>
        <v>0</v>
      </c>
      <c r="DY15" s="37">
        <f t="shared" si="17"/>
        <v>0</v>
      </c>
      <c r="DZ15" s="37">
        <f t="shared" si="17"/>
        <v>0</v>
      </c>
      <c r="EA15" s="37">
        <f t="shared" si="17"/>
        <v>0</v>
      </c>
      <c r="EB15" s="29">
        <f t="shared" si="18"/>
        <v>8</v>
      </c>
      <c r="EC15" s="36">
        <f t="shared" si="19"/>
        <v>6</v>
      </c>
      <c r="ED15" s="36" t="str">
        <f t="shared" si="20"/>
        <v>DOWNGRADE</v>
      </c>
      <c r="EE15" s="36" t="str">
        <f t="shared" si="21"/>
        <v>RESET</v>
      </c>
      <c r="EF15" s="37">
        <f t="shared" si="22"/>
        <v>0</v>
      </c>
      <c r="EG15" s="2">
        <f>IFERROR(VLOOKUP(A15,[21]AAV!$A:$AD,30,0),"")</f>
        <v>2</v>
      </c>
      <c r="EH15" s="37" t="str">
        <f t="shared" si="23"/>
        <v>SAPHIRE</v>
      </c>
      <c r="EI15" s="2"/>
      <c r="EJ15" s="2"/>
      <c r="EK15" s="2"/>
      <c r="EL15" s="2"/>
      <c r="EM15" s="2"/>
      <c r="EN15" s="2"/>
      <c r="EO15" s="2"/>
      <c r="EP15" s="2"/>
      <c r="EQ15" s="37">
        <f t="shared" si="24"/>
        <v>8</v>
      </c>
      <c r="ER15" s="37">
        <f t="shared" si="24"/>
        <v>0</v>
      </c>
      <c r="ES15" s="37">
        <f t="shared" si="24"/>
        <v>0</v>
      </c>
      <c r="ET15" s="37">
        <f t="shared" si="24"/>
        <v>0</v>
      </c>
      <c r="EU15" s="37">
        <f t="shared" si="24"/>
        <v>0</v>
      </c>
      <c r="EV15" s="37">
        <f t="shared" si="24"/>
        <v>0</v>
      </c>
      <c r="EW15" s="37">
        <f t="shared" si="24"/>
        <v>0</v>
      </c>
    </row>
    <row r="16" spans="1:153" ht="15.6">
      <c r="A16" s="36" t="s">
        <v>180</v>
      </c>
      <c r="B16" s="1" t="s">
        <v>325</v>
      </c>
      <c r="C16" s="37" t="s">
        <v>188</v>
      </c>
      <c r="D16" s="15">
        <f>IFERROR(VLOOKUP(A16,[1]AAV!$A:$C,3,0),"")</f>
        <v>45169</v>
      </c>
      <c r="E16" s="15" t="str">
        <f t="shared" si="3"/>
        <v>Aug-23</v>
      </c>
      <c r="F16" s="37" t="s">
        <v>349</v>
      </c>
      <c r="G16" s="37" t="s">
        <v>349</v>
      </c>
      <c r="H16" s="37" t="s">
        <v>349</v>
      </c>
      <c r="I16" s="37" t="s">
        <v>349</v>
      </c>
      <c r="J16" s="37" t="s">
        <v>414</v>
      </c>
      <c r="K16" s="37" t="s">
        <v>349</v>
      </c>
      <c r="L16" s="37" t="s">
        <v>414</v>
      </c>
      <c r="M16" s="36">
        <v>10</v>
      </c>
      <c r="N16" s="37">
        <v>18</v>
      </c>
      <c r="O16" s="37">
        <v>1</v>
      </c>
      <c r="P16" s="37">
        <v>14</v>
      </c>
      <c r="Q16" s="37"/>
      <c r="R16" s="37">
        <v>1</v>
      </c>
      <c r="S16" s="37"/>
      <c r="T16" s="36">
        <v>44</v>
      </c>
      <c r="U16" s="37">
        <v>10</v>
      </c>
      <c r="V16" s="37">
        <v>18</v>
      </c>
      <c r="W16" s="37">
        <v>1</v>
      </c>
      <c r="X16" s="37">
        <v>14</v>
      </c>
      <c r="Y16" s="37">
        <v>0</v>
      </c>
      <c r="Z16" s="37">
        <v>1</v>
      </c>
      <c r="AA16" s="37">
        <v>0</v>
      </c>
      <c r="AB16" s="36">
        <v>44</v>
      </c>
      <c r="AC16" s="36">
        <v>2</v>
      </c>
      <c r="AD16" s="36" t="s">
        <v>413</v>
      </c>
      <c r="AE16" s="36" t="s">
        <v>413</v>
      </c>
      <c r="AF16" s="37">
        <v>44</v>
      </c>
      <c r="AG16" s="13">
        <v>1</v>
      </c>
      <c r="AH16" s="37" t="s">
        <v>418</v>
      </c>
      <c r="AI16" s="37">
        <v>0</v>
      </c>
      <c r="AJ16" s="37" t="s">
        <v>424</v>
      </c>
      <c r="AK16" s="37">
        <v>0</v>
      </c>
      <c r="AL16" s="15">
        <v>45261</v>
      </c>
      <c r="AM16" s="15">
        <v>45701</v>
      </c>
      <c r="AN16" s="37">
        <v>1</v>
      </c>
      <c r="AO16" s="37">
        <v>44</v>
      </c>
      <c r="AP16" s="37" t="str">
        <f>IFERROR(VLOOKUP($A16,[2]Sheet1!$A:$D,4,0),"-")</f>
        <v>-</v>
      </c>
      <c r="AQ16" s="37" t="str">
        <f>IFERROR(VLOOKUP($A16,#REF!,3,0),"-")</f>
        <v>-</v>
      </c>
      <c r="AR16" s="37" t="str">
        <f>IFERROR(VLOOKUP(A16,[3]AAV!$A:$C,3,0),"-")</f>
        <v>REGULER</v>
      </c>
      <c r="AS16" s="37" t="str">
        <f>IFERROR(VLOOKUP(A16,[4]AAV!$A:$C,3,0),"-")</f>
        <v>REGULER</v>
      </c>
      <c r="AT16" s="37" t="str">
        <f>IFERROR(VLOOKUP(A16,[5]AAV!$A:$C,3,0),"-")</f>
        <v>REGULER</v>
      </c>
      <c r="AU16" s="37" t="str">
        <f>IFERROR(VLOOKUP(A16,[6]AAV!$A:$C,3,0),"-")</f>
        <v>-</v>
      </c>
      <c r="AV16" s="37" t="str">
        <f>IFERROR(VLOOKUP(A16,#REF!,13,0),"")</f>
        <v/>
      </c>
      <c r="AW16" s="37">
        <f>IFERROR(VLOOKUP(A16,[7]DATABASE!$A:$BA,49,0),"")</f>
        <v>15</v>
      </c>
      <c r="AX16" s="37">
        <f>IFERROR(VLOOKUP(A16,[7]DATABASE!$A:$BA,50,0),"")</f>
        <v>6</v>
      </c>
      <c r="AY16" s="37">
        <f>IFERROR(VLOOKUP(A16,[7]DATABASE!$A:$BA,51,0),"")</f>
        <v>9</v>
      </c>
      <c r="AZ16" s="37">
        <f>IFERROR(VLOOKUP(A16,[7]DATABASE!$A:$BA,52,0),"")</f>
        <v>1</v>
      </c>
      <c r="BA16" s="37">
        <f>IFERROR(VLOOKUP(A16,[7]DATABASE!$A:$BA,53,0),"")</f>
        <v>0</v>
      </c>
      <c r="BB16" s="37">
        <f>IFERROR(VLOOKUP(A16,[7]DATABASE!$A:$BF,54,0),"")</f>
        <v>15</v>
      </c>
      <c r="BC16" s="37">
        <f>IFERROR(VLOOKUP(A16,[7]DATABASE!$A:$BF,55,0),"")</f>
        <v>6</v>
      </c>
      <c r="BD16" s="37">
        <f>IFERROR(VLOOKUP(A16,[7]DATABASE!$A:$BF,56,0),"")</f>
        <v>9</v>
      </c>
      <c r="BE16" s="37">
        <f>IFERROR(VLOOKUP(A16,[7]DATABASE!$A:$BF,57,0),"")</f>
        <v>1</v>
      </c>
      <c r="BF16" s="37">
        <f>IFERROR(VLOOKUP(A16,[7]DATABASE!$A:$BF,58,0),"")</f>
        <v>0</v>
      </c>
      <c r="BG16" s="36">
        <f>IFERROR(VLOOKUP($A16,[8]Summary!$A$3:$GA$66,183,0),"")</f>
        <v>2</v>
      </c>
      <c r="BH16" s="37">
        <f>IFERROR(VLOOKUP(A16,[7]DATABASE!$A:$BM,60,0),"")</f>
        <v>15</v>
      </c>
      <c r="BI16" s="37">
        <f>IFERROR(VLOOKUP(A16,[7]DATABASE!$A:$BM,61,0),"")</f>
        <v>6</v>
      </c>
      <c r="BJ16" s="37">
        <f>IFERROR(VLOOKUP(A16,[7]DATABASE!$A:$BM,62,0),"")</f>
        <v>9</v>
      </c>
      <c r="BK16" s="37">
        <f>IFERROR(VLOOKUP(A16,[7]DATABASE!$A:$BM,63,0),"")</f>
        <v>1</v>
      </c>
      <c r="BL16" s="37">
        <f>IFERROR(VLOOKUP(A16,[7]DATABASE!$A:$BM,64,0),"")</f>
        <v>0</v>
      </c>
      <c r="BM16" s="37" t="str">
        <f>IFERROR(VLOOKUP($A16,[9]AAV!$A:$AM,39,0),IFERROR(VLOOKUP($A16,[9]GC!$A:$Y,25,0),IFERROR(VLOOKUP($A16,[9]RVO!$A:$BS,71,0),IFERROR(VLOOKUP($A16,[9]SBPV!$A:$AK,37,0),IFERROR(VLOOKUP($A16,'[9]CC SK'!$A:$AA,27,0),IFERROR(VLOOKUP($A16,[9]DELTA!$A:$AA,27,0),IFERROR(VLOOKUP($A16,'[9]TEMA C1'!$A:$W,23,0),IFERROR(VLOOKUP($A16,'[9]TEMA C2'!$A:$Y,25,0),IFERROR(VLOOKUP($A16,'[9]TEMA C3'!$A:$Y,25,0),IFERROR(VLOOKUP($A16,'[9]TEMA HAJI'!$A:$Y,25,0),IFERROR(VLOOKUP($A16,'[9]TEMA PD'!$A:$Y,25,0),"")))))))))))</f>
        <v/>
      </c>
      <c r="BN16" s="37">
        <f t="shared" si="4"/>
        <v>33</v>
      </c>
      <c r="BO16" s="37">
        <f t="shared" si="5"/>
        <v>2</v>
      </c>
      <c r="BP16" s="37">
        <f t="shared" si="5"/>
        <v>15</v>
      </c>
      <c r="BQ16" s="37">
        <f t="shared" si="5"/>
        <v>6</v>
      </c>
      <c r="BR16" s="37">
        <f t="shared" si="5"/>
        <v>9</v>
      </c>
      <c r="BS16" s="37">
        <f t="shared" si="5"/>
        <v>1</v>
      </c>
      <c r="BT16" s="37">
        <f t="shared" si="5"/>
        <v>0</v>
      </c>
      <c r="BU16" s="37" t="str">
        <f t="shared" si="5"/>
        <v/>
      </c>
      <c r="BV16" s="37">
        <f t="shared" si="6"/>
        <v>33</v>
      </c>
      <c r="BW16" s="36">
        <f t="shared" si="7"/>
        <v>2</v>
      </c>
      <c r="BX16" s="36" t="str">
        <f t="shared" si="8"/>
        <v>TIDAK</v>
      </c>
      <c r="BY16" s="36" t="str">
        <f>IFERROR(VLOOKUP(A16,[7]DATABASE!$A:$BY,77,0),"")</f>
        <v>TIDAK</v>
      </c>
      <c r="BZ16" s="37">
        <f t="shared" si="9"/>
        <v>77</v>
      </c>
      <c r="CA16" s="12">
        <f>IFERROR(VLOOKUP(A16,[10]AAV!$A:$T,20,0),"")</f>
        <v>2</v>
      </c>
      <c r="CB16" s="37" t="str">
        <f t="shared" si="10"/>
        <v>SAPHIRE</v>
      </c>
      <c r="CC16" s="37" t="str">
        <f>IFERROR(VLOOKUP(A16,[11]SUMMARY!$B:$E,4,0),"")</f>
        <v/>
      </c>
      <c r="CD16" s="37">
        <f>IFERROR(VLOOKUP(A16,'[12]RECAP REDEEM P2 - v2'!$A:$I,5,0),0)</f>
        <v>0</v>
      </c>
      <c r="CE16" s="37" t="str">
        <f t="shared" si="11"/>
        <v>Y</v>
      </c>
      <c r="CF16" s="37"/>
      <c r="CG16" s="15">
        <v>45093</v>
      </c>
      <c r="CH16" s="15">
        <f t="shared" ca="1" si="12"/>
        <v>46174</v>
      </c>
      <c r="CI16" s="37">
        <f t="shared" ca="1" si="13"/>
        <v>2</v>
      </c>
      <c r="CJ16" s="37">
        <v>77</v>
      </c>
      <c r="CK16" s="37" t="str">
        <f>IFERROR(VLOOKUP($A16,[13]ME!$A:$K,11,0),"-")</f>
        <v>-</v>
      </c>
      <c r="CL16" s="37" t="str">
        <f>IFERROR(VLOOKUP($A16,[14]EKS!$A:$K,11,0),"-")</f>
        <v>-</v>
      </c>
      <c r="CM16" s="37" t="str">
        <f>IFERROR(VLOOKUP($A16,[15]EKS!$A:$K,11,0),"-")</f>
        <v>-</v>
      </c>
      <c r="CN16" s="37" t="str">
        <f>IFERROR(VLOOKUP($A16,[16]EKS!$A:$K,11,0),"-")</f>
        <v>-</v>
      </c>
      <c r="CO16" s="37" t="str">
        <f>IFERROR(VLOOKUP($A16,[17]EKS!$A:$K,11,0),"-")</f>
        <v>-</v>
      </c>
      <c r="CP16" s="37" t="str">
        <f>IFERROR(VLOOKUP($A16,[18]EKS!$A:$K,11,0),"-")</f>
        <v>-</v>
      </c>
      <c r="CQ16" s="37" t="str">
        <f>IFERROR(VLOOKUP(A16,[19]Sheet1!$A:$D,4,0),"-")</f>
        <v>-</v>
      </c>
      <c r="CR16" s="37">
        <f>IFERROR(VLOOKUP($A16,[20]AAV!$A:$AR,44,0),IFERROR(VLOOKUP($A16,[20]GC!$A:$AC,29,0),IFERROR(VLOOKUP($A16,[20]RVO!$A:$CA,79,0),IFERROR(VLOOKUP($A16,[20]SBPV!$A:$AN,40,0),IFERROR(VLOOKUP($A16,'[20]CC SK'!$A:$AC,29,0),IFERROR(VLOOKUP($A16,'[20]AAV AUTO 2000'!$A:$AA,27,0),IFERROR(VLOOKUP($A16,[20]DELTA!$A:$AC,29,0),IFERROR(VLOOKUP($A16,'[20]TEMA C1'!$A:$Y,25,0),IFERROR(VLOOKUP($A16,'[20]TEMA C2'!$A:$AA,27,0),IFERROR(VLOOKUP($A16,'[20]TEMA C3'!$A:$AA,27,0),IFERROR(VLOOKUP($A16,'[20]TEMA HAJI'!$A:$AA,27,0),IFERROR(VLOOKUP($A16,'[20]TEMA PD'!$A:$AA,27,0),IFERROR(VLOOKUP($A16,[20]DESIRE!$A:$AP,42,0),0)))))))))))))</f>
        <v>0</v>
      </c>
      <c r="CS16" s="37">
        <f>IFERROR(VLOOKUP($A16,#REF!,42+CR$1,0),IFERROR(VLOOKUP($A16,#REF!,42+CR$1,0),IFERROR(VLOOKUP($A16,#REF!,29+CR$1,0),IFERROR(VLOOKUP($A16,#REF!,16+CR$1,0),IFERROR(VLOOKUP($A16,#REF!,42+CR$1,0),IFERROR(VLOOKUP($A16,#REF!,33+CR$1,0),IFERROR(VLOOKUP($A16,#REF!,29+CR$1,0),IFERROR(VLOOKUP($A16,#REF!,42+CR$1,0),IFERROR(VLOOKUP($A16,#REF!,42+CR$1,0),IFERROR(VLOOKUP($A16,#REF!,42+CR$1,0),IFERROR(VLOOKUP($A16,#REF!,26+CR$1,0),IFERROR(VLOOKUP($A16,#REF!,5+CR$1,0),0))))))))))))</f>
        <v>0</v>
      </c>
      <c r="CT16" s="37">
        <f>IFERROR(VLOOKUP($A16,#REF!,42+CS$1,0),IFERROR(VLOOKUP($A16,#REF!,42+CS$1,0),IFERROR(VLOOKUP($A16,#REF!,29+CS$1,0),IFERROR(VLOOKUP($A16,#REF!,16+CS$1,0),IFERROR(VLOOKUP($A16,#REF!,42+CS$1,0),IFERROR(VLOOKUP($A16,#REF!,33+CS$1,0),IFERROR(VLOOKUP($A16,#REF!,29+CS$1,0),IFERROR(VLOOKUP($A16,#REF!,42+CS$1,0),IFERROR(VLOOKUP($A16,#REF!,42+CS$1,0),IFERROR(VLOOKUP($A16,#REF!,42+CS$1,0),IFERROR(VLOOKUP($A16,#REF!,26+CS$1,0),IFERROR(VLOOKUP($A16,#REF!,5+CS$1,0),0))))))))))))</f>
        <v>0</v>
      </c>
      <c r="CU16" s="37">
        <f>IFERROR(VLOOKUP($A16,#REF!,42+CT$1,0),IFERROR(VLOOKUP($A16,#REF!,42+CT$1,0),IFERROR(VLOOKUP($A16,#REF!,29+CT$1,0),IFERROR(VLOOKUP($A16,#REF!,16+CT$1,0),IFERROR(VLOOKUP($A16,#REF!,42+CT$1,0),IFERROR(VLOOKUP($A16,#REF!,33+CT$1,0),IFERROR(VLOOKUP($A16,#REF!,29+CT$1,0),IFERROR(VLOOKUP($A16,#REF!,42+CT$1,0),IFERROR(VLOOKUP($A16,#REF!,42+CT$1,0),IFERROR(VLOOKUP($A16,#REF!,42+CT$1,0),IFERROR(VLOOKUP($A16,#REF!,26+CT$1,0),IFERROR(VLOOKUP($A16,#REF!,5+CT$1,0),0))))))))))))</f>
        <v>0</v>
      </c>
      <c r="CV16" s="37">
        <f>IFERROR(VLOOKUP($A16,#REF!,42+CU$1,0),IFERROR(VLOOKUP($A16,#REF!,42+CU$1,0),IFERROR(VLOOKUP($A16,#REF!,29+CU$1,0),IFERROR(VLOOKUP($A16,#REF!,16+CU$1,0),IFERROR(VLOOKUP($A16,#REF!,42+CU$1,0),IFERROR(VLOOKUP($A16,#REF!,33+CU$1,0),IFERROR(VLOOKUP($A16,#REF!,29+CU$1,0),IFERROR(VLOOKUP($A16,#REF!,42+CU$1,0),IFERROR(VLOOKUP($A16,#REF!,42+CU$1,0),IFERROR(VLOOKUP($A16,#REF!,42+CU$1,0),IFERROR(VLOOKUP($A16,#REF!,26+CU$1,0),IFERROR(VLOOKUP($A16,#REF!,5+CU$1,0),0))))))))))))</f>
        <v>0</v>
      </c>
      <c r="CW16" s="37">
        <f>IFERROR(VLOOKUP($A16,#REF!,42+CV$1,0),IFERROR(VLOOKUP($A16,#REF!,42+CV$1,0),IFERROR(VLOOKUP($A16,#REF!,29+CV$1,0),IFERROR(VLOOKUP($A16,#REF!,16+CV$1,0),IFERROR(VLOOKUP($A16,#REF!,42+CV$1,0),IFERROR(VLOOKUP($A16,#REF!,33+CV$1,0),IFERROR(VLOOKUP($A16,#REF!,29+CV$1,0),IFERROR(VLOOKUP($A16,#REF!,42+CV$1,0),IFERROR(VLOOKUP($A16,#REF!,42+CV$1,0),IFERROR(VLOOKUP($A16,#REF!,42+CV$1,0),IFERROR(VLOOKUP($A16,#REF!,26+CV$1,0),IFERROR(VLOOKUP($A16,#REF!,5+CV$1,0),0))))))))))))</f>
        <v>0</v>
      </c>
      <c r="CX16" s="37">
        <f>IFERROR(VLOOKUP($A16,#REF!,36,0),IFERROR(VLOOKUP($A16,#REF!,23,0),IFERROR(VLOOKUP($A16,#REF!,65,0),IFERROR(VLOOKUP($A16,#REF!,34,0),IFERROR(VLOOKUP($A16,#REF!,25,0),IFERROR(VLOOKUP($A16,#REF!,25,0),IFERROR(VLOOKUP($A16,#REF!,21,0),IFERROR(VLOOKUP($A16,#REF!,23,0),IFERROR(VLOOKUP($A16,#REF!,23,0),IFERROR(VLOOKUP($A16,#REF!,23,0),IFERROR(VLOOKUP($A16,#REF!,23,0),IFERROR(VLOOKUP($A16,#REF!,23,0),IFERROR(VLOOKUP($A16,#REF!,21,0),IFERROR(VLOOKUP($A16,#REF!,23,0),0))))))))))))))</f>
        <v>0</v>
      </c>
      <c r="CY16" s="37">
        <f>IFERROR(VLOOKUP($A16,[20]DESIRE!$A:$AP,42,0),IFERROR(VLOOKUP($A16,'[20]TEMA PD'!$A:$AA,27,0),IFERROR(VLOOKUP($A16,'[20]TEMA HAJI'!$A:$AA,27,0),IFERROR(VLOOKUP($A16,'[20]TEMA C3'!$A:$AA,27,0),IFERROR(VLOOKUP($A16,'[20]TEMA C2'!$A:$AA,27,0),IFERROR(VLOOKUP($A16,'[20]TEMA C1'!$A:$Y,25,0),IFERROR(VLOOKUP($A16,[20]DELTA!$A:$AC,29,0),IFERROR(VLOOKUP($A16,'[20]AAV AUTO 2000'!$A:$AA,27,0),IFERROR(VLOOKUP($A16,'[20]CC SK'!$A:$AC,29,0),IFERROR(VLOOKUP($A16,[20]SBPV!$A:$AN,40,0),IFERROR(VLOOKUP($A16,[20]RVO!$A:$CA,79,0),IFERROR(VLOOKUP($A16,[20]GC!$A:$AC,29,0),IFERROR(VLOOKUP($A16,[20]AAV!$A:$AR,44,0),0)))))))))))))</f>
        <v>0</v>
      </c>
      <c r="CZ16" s="37">
        <f>IFERROR(VLOOKUP($A16,#REF!,5+CY$1,0),IFERROR(VLOOKUP($A16,#REF!,26+CY$1,0),IFERROR(VLOOKUP($A16,#REF!,42+CY$1,0),IFERROR(VLOOKUP($A16,#REF!,42+CY$1,0),IFERROR(VLOOKUP($A16,#REF!,42+CY$1,0),IFERROR(VLOOKUP($A16,#REF!,29+CY$1,0),IFERROR(VLOOKUP($A16,#REF!,33+CY$1,0),IFERROR(VLOOKUP($A16,#REF!,42+CY$1,0),IFERROR(VLOOKUP($A16,#REF!,16+CY$1,0),IFERROR(VLOOKUP($A16,#REF!,29+CY$1,0),IFERROR(VLOOKUP($A16,#REF!,42+CY$1,0),IFERROR(VLOOKUP($A16,#REF!,42+CY$1,0),0))))))))))))</f>
        <v>0</v>
      </c>
      <c r="DA16" s="37">
        <f>IFERROR(VLOOKUP($A16,#REF!,5+CZ$1,0),IFERROR(VLOOKUP($A16,#REF!,26+CZ$1,0),IFERROR(VLOOKUP($A16,#REF!,42+CZ$1,0),IFERROR(VLOOKUP($A16,#REF!,42+CZ$1,0),IFERROR(VLOOKUP($A16,#REF!,42+CZ$1,0),IFERROR(VLOOKUP($A16,#REF!,29+CZ$1,0),IFERROR(VLOOKUP($A16,#REF!,33+CZ$1,0),IFERROR(VLOOKUP($A16,#REF!,42+CZ$1,0),IFERROR(VLOOKUP($A16,#REF!,16+CZ$1,0),IFERROR(VLOOKUP($A16,#REF!,29+CZ$1,0),IFERROR(VLOOKUP($A16,#REF!,42+CZ$1,0),IFERROR(VLOOKUP($A16,#REF!,42+CZ$1,0),0))))))))))))</f>
        <v>0</v>
      </c>
      <c r="DB16" s="37">
        <f>IFERROR(VLOOKUP($A16,#REF!,5+DA$1,0),IFERROR(VLOOKUP($A16,#REF!,26+DA$1,0),IFERROR(VLOOKUP($A16,#REF!,42+DA$1,0),IFERROR(VLOOKUP($A16,#REF!,42+DA$1,0),IFERROR(VLOOKUP($A16,#REF!,42+DA$1,0),IFERROR(VLOOKUP($A16,#REF!,29+DA$1,0),IFERROR(VLOOKUP($A16,#REF!,33+DA$1,0),IFERROR(VLOOKUP($A16,#REF!,42+DA$1,0),IFERROR(VLOOKUP($A16,#REF!,16+DA$1,0),IFERROR(VLOOKUP($A16,#REF!,29+DA$1,0),IFERROR(VLOOKUP($A16,#REF!,42+DA$1,0),IFERROR(VLOOKUP($A16,#REF!,42+DA$1,0),0))))))))))))</f>
        <v>0</v>
      </c>
      <c r="DC16" s="37">
        <f>IFERROR(VLOOKUP($A16,#REF!,5+DB$1,0),IFERROR(VLOOKUP($A16,#REF!,26+DB$1,0),IFERROR(VLOOKUP($A16,#REF!,42+DB$1,0),IFERROR(VLOOKUP($A16,#REF!,42+DB$1,0),IFERROR(VLOOKUP($A16,#REF!,42+DB$1,0),IFERROR(VLOOKUP($A16,#REF!,29+DB$1,0),IFERROR(VLOOKUP($A16,#REF!,33+DB$1,0),IFERROR(VLOOKUP($A16,#REF!,42+DB$1,0),IFERROR(VLOOKUP($A16,#REF!,16+DB$1,0),IFERROR(VLOOKUP($A16,#REF!,29+DB$1,0),IFERROR(VLOOKUP($A16,#REF!,42+DB$1,0),IFERROR(VLOOKUP($A16,#REF!,42+DB$1,0),0))))))))))))</f>
        <v>0</v>
      </c>
      <c r="DD16" s="37">
        <f>IFERROR(VLOOKUP($A16,#REF!,5+DC$1,0),IFERROR(VLOOKUP($A16,#REF!,26+DC$1,0),IFERROR(VLOOKUP($A16,#REF!,42+DC$1,0),IFERROR(VLOOKUP($A16,#REF!,42+DC$1,0),IFERROR(VLOOKUP($A16,#REF!,42+DC$1,0),IFERROR(VLOOKUP($A16,#REF!,29+DC$1,0),IFERROR(VLOOKUP($A16,#REF!,33+DC$1,0),IFERROR(VLOOKUP($A16,#REF!,42+DC$1,0),IFERROR(VLOOKUP($A16,#REF!,16+DC$1,0),IFERROR(VLOOKUP($A16,#REF!,29+DC$1,0),IFERROR(VLOOKUP($A16,#REF!,42+DC$1,0),IFERROR(VLOOKUP($A16,#REF!,42+DC$1,0),0))))))))))))</f>
        <v>0</v>
      </c>
      <c r="DE16" s="37">
        <f>IFERROR(VLOOKUP($A16,#REF!,23,0),IFERROR(VLOOKUP($A16,#REF!,21,0),IFERROR(VLOOKUP($A16,#REF!,23,0),IFERROR(VLOOKUP($A16,#REF!,23,0),IFERROR(VLOOKUP($A16,#REF!,23,0),IFERROR(VLOOKUP($A16,#REF!,23,0),IFERROR(VLOOKUP($A16,#REF!,23,0),IFERROR(VLOOKUP($A16,#REF!,21,0),IFERROR(VLOOKUP($A16,#REF!,25,0),IFERROR(VLOOKUP($A16,#REF!,25,0),IFERROR(VLOOKUP($A16,#REF!,34,0),IFERROR(VLOOKUP($A16,#REF!,65,0),IFERROR(VLOOKUP($A16,#REF!,23,0),IFERROR(VLOOKUP($A16,#REF!,36,0),0))))))))))))))</f>
        <v>0</v>
      </c>
      <c r="DF16" s="37" t="b">
        <f t="shared" si="14"/>
        <v>1</v>
      </c>
      <c r="DG16" s="37" t="b">
        <f t="shared" si="14"/>
        <v>1</v>
      </c>
      <c r="DH16" s="37" t="b">
        <f t="shared" si="14"/>
        <v>1</v>
      </c>
      <c r="DI16" s="37" t="b">
        <f t="shared" si="14"/>
        <v>1</v>
      </c>
      <c r="DJ16" s="37" t="b">
        <f t="shared" si="14"/>
        <v>1</v>
      </c>
      <c r="DK16" s="37" t="b">
        <f t="shared" si="14"/>
        <v>1</v>
      </c>
      <c r="DL16" s="37" t="b">
        <f t="shared" si="14"/>
        <v>1</v>
      </c>
      <c r="DM16" s="37">
        <f t="shared" si="15"/>
        <v>0</v>
      </c>
      <c r="DN16" s="37">
        <f t="shared" si="15"/>
        <v>0</v>
      </c>
      <c r="DO16" s="37">
        <f t="shared" si="15"/>
        <v>0</v>
      </c>
      <c r="DP16" s="37">
        <f t="shared" si="15"/>
        <v>0</v>
      </c>
      <c r="DQ16" s="37">
        <f t="shared" si="15"/>
        <v>0</v>
      </c>
      <c r="DR16" s="37">
        <f t="shared" si="15"/>
        <v>0</v>
      </c>
      <c r="DS16" s="37">
        <f t="shared" si="15"/>
        <v>0</v>
      </c>
      <c r="DT16" s="29">
        <f t="shared" si="16"/>
        <v>0</v>
      </c>
      <c r="DU16" s="37">
        <f t="shared" si="17"/>
        <v>0</v>
      </c>
      <c r="DV16" s="37">
        <f t="shared" si="17"/>
        <v>0</v>
      </c>
      <c r="DW16" s="37">
        <f t="shared" si="17"/>
        <v>0</v>
      </c>
      <c r="DX16" s="37">
        <f t="shared" si="17"/>
        <v>0</v>
      </c>
      <c r="DY16" s="37">
        <f t="shared" si="17"/>
        <v>0</v>
      </c>
      <c r="DZ16" s="37">
        <f t="shared" si="17"/>
        <v>0</v>
      </c>
      <c r="EA16" s="37">
        <f t="shared" si="17"/>
        <v>0</v>
      </c>
      <c r="EB16" s="29">
        <f t="shared" si="18"/>
        <v>0</v>
      </c>
      <c r="EC16" s="36">
        <f t="shared" si="19"/>
        <v>7</v>
      </c>
      <c r="ED16" s="36" t="str">
        <f t="shared" si="20"/>
        <v>DOWNGRADE</v>
      </c>
      <c r="EE16" s="36" t="str">
        <f t="shared" si="21"/>
        <v>RESET</v>
      </c>
      <c r="EF16" s="37">
        <f t="shared" si="22"/>
        <v>0</v>
      </c>
      <c r="EG16" s="2" t="str">
        <f>IFERROR(VLOOKUP(A16,[21]AAV!$A:$AD,30,0),"")</f>
        <v/>
      </c>
      <c r="EH16" s="37" t="str">
        <f t="shared" si="23"/>
        <v>SAPHIRE</v>
      </c>
      <c r="EI16" s="2"/>
      <c r="EJ16" s="2"/>
      <c r="EK16" s="2"/>
      <c r="EL16" s="2"/>
      <c r="EM16" s="2"/>
      <c r="EN16" s="2"/>
      <c r="EO16" s="2"/>
      <c r="EP16" s="2"/>
      <c r="EQ16" s="37">
        <f t="shared" si="24"/>
        <v>0</v>
      </c>
      <c r="ER16" s="37">
        <f t="shared" si="24"/>
        <v>0</v>
      </c>
      <c r="ES16" s="37">
        <f t="shared" si="24"/>
        <v>0</v>
      </c>
      <c r="ET16" s="37">
        <f t="shared" si="24"/>
        <v>0</v>
      </c>
      <c r="EU16" s="37">
        <f t="shared" si="24"/>
        <v>0</v>
      </c>
      <c r="EV16" s="37">
        <f t="shared" si="24"/>
        <v>0</v>
      </c>
      <c r="EW16" s="37">
        <f t="shared" si="24"/>
        <v>0</v>
      </c>
    </row>
    <row r="17" spans="1:153" ht="15.6">
      <c r="A17" s="36" t="s">
        <v>186</v>
      </c>
      <c r="B17" s="1" t="s">
        <v>331</v>
      </c>
      <c r="C17" s="37" t="s">
        <v>188</v>
      </c>
      <c r="D17" s="15">
        <f>IFERROR(VLOOKUP(A17,[1]AAV!$A:$C,3,0),"")</f>
        <v>45299</v>
      </c>
      <c r="E17" s="15" t="str">
        <f t="shared" si="3"/>
        <v>Jan-24</v>
      </c>
      <c r="F17" s="37" t="s">
        <v>414</v>
      </c>
      <c r="G17" s="37" t="s">
        <v>349</v>
      </c>
      <c r="H17" s="37" t="s">
        <v>349</v>
      </c>
      <c r="I17" s="37" t="s">
        <v>349</v>
      </c>
      <c r="J17" s="37" t="s">
        <v>349</v>
      </c>
      <c r="K17" s="37" t="s">
        <v>349</v>
      </c>
      <c r="L17" s="37" t="s">
        <v>414</v>
      </c>
      <c r="M17" s="36"/>
      <c r="N17" s="37">
        <v>5</v>
      </c>
      <c r="O17" s="37">
        <v>7</v>
      </c>
      <c r="P17" s="37">
        <v>7</v>
      </c>
      <c r="Q17" s="37">
        <v>7</v>
      </c>
      <c r="R17" s="37">
        <v>5</v>
      </c>
      <c r="S17" s="37"/>
      <c r="T17" s="36">
        <v>31</v>
      </c>
      <c r="U17" s="37">
        <v>0</v>
      </c>
      <c r="V17" s="37">
        <v>5</v>
      </c>
      <c r="W17" s="37">
        <v>7</v>
      </c>
      <c r="X17" s="37">
        <v>7</v>
      </c>
      <c r="Y17" s="37">
        <v>7</v>
      </c>
      <c r="Z17" s="37">
        <v>5</v>
      </c>
      <c r="AA17" s="37">
        <v>0</v>
      </c>
      <c r="AB17" s="36">
        <v>31</v>
      </c>
      <c r="AC17" s="36">
        <v>1</v>
      </c>
      <c r="AD17" s="36" t="s">
        <v>413</v>
      </c>
      <c r="AE17" s="36" t="s">
        <v>413</v>
      </c>
      <c r="AF17" s="37">
        <v>31</v>
      </c>
      <c r="AG17" s="13">
        <v>1</v>
      </c>
      <c r="AH17" s="37" t="s">
        <v>418</v>
      </c>
      <c r="AI17" s="37">
        <v>0</v>
      </c>
      <c r="AJ17" s="37" t="s">
        <v>424</v>
      </c>
      <c r="AK17" s="37">
        <v>0</v>
      </c>
      <c r="AL17" s="15">
        <v>45261</v>
      </c>
      <c r="AM17" s="15">
        <v>45701</v>
      </c>
      <c r="AN17" s="37">
        <v>1</v>
      </c>
      <c r="AO17" s="37">
        <v>31</v>
      </c>
      <c r="AP17" s="37" t="str">
        <f>IFERROR(VLOOKUP($A17,[2]Sheet1!$A:$D,4,0),"-")</f>
        <v>-</v>
      </c>
      <c r="AQ17" s="37" t="str">
        <f>IFERROR(VLOOKUP($A17,#REF!,3,0),"-")</f>
        <v>-</v>
      </c>
      <c r="AR17" s="37" t="str">
        <f>IFERROR(VLOOKUP(A17,[3]AAV!$A:$C,3,0),"-")</f>
        <v>REGULER</v>
      </c>
      <c r="AS17" s="37" t="str">
        <f>IFERROR(VLOOKUP(A17,[4]AAV!$A:$C,3,0),"-")</f>
        <v>-</v>
      </c>
      <c r="AT17" s="37" t="str">
        <f>IFERROR(VLOOKUP(A17,[5]AAV!$A:$C,3,0),"-")</f>
        <v>REGULER</v>
      </c>
      <c r="AU17" s="37" t="str">
        <f>IFERROR(VLOOKUP(A17,[6]AAV!$A:$C,3,0),"-")</f>
        <v>REGULER</v>
      </c>
      <c r="AV17" s="37" t="str">
        <f>IFERROR(VLOOKUP(A17,#REF!,13,0),"")</f>
        <v/>
      </c>
      <c r="AW17" s="37">
        <f>IFERROR(VLOOKUP(A17,[7]DATABASE!$A:$BA,49,0),"")</f>
        <v>15</v>
      </c>
      <c r="AX17" s="37">
        <f>IFERROR(VLOOKUP(A17,[7]DATABASE!$A:$BA,50,0),"")</f>
        <v>12</v>
      </c>
      <c r="AY17" s="37">
        <f>IFERROR(VLOOKUP(A17,[7]DATABASE!$A:$BA,51,0),"")</f>
        <v>0</v>
      </c>
      <c r="AZ17" s="37">
        <f>IFERROR(VLOOKUP(A17,[7]DATABASE!$A:$BA,52,0),"")</f>
        <v>8</v>
      </c>
      <c r="BA17" s="37">
        <f>IFERROR(VLOOKUP(A17,[7]DATABASE!$A:$BA,53,0),"")</f>
        <v>2</v>
      </c>
      <c r="BB17" s="37">
        <f>IFERROR(VLOOKUP(A17,[7]DATABASE!$A:$BF,54,0),"")</f>
        <v>15</v>
      </c>
      <c r="BC17" s="37">
        <f>IFERROR(VLOOKUP(A17,[7]DATABASE!$A:$BF,55,0),"")</f>
        <v>12</v>
      </c>
      <c r="BD17" s="37">
        <f>IFERROR(VLOOKUP(A17,[7]DATABASE!$A:$BF,56,0),"")</f>
        <v>0</v>
      </c>
      <c r="BE17" s="37">
        <f>IFERROR(VLOOKUP(A17,[7]DATABASE!$A:$BF,57,0),"")</f>
        <v>8</v>
      </c>
      <c r="BF17" s="37">
        <f>IFERROR(VLOOKUP(A17,[7]DATABASE!$A:$BF,58,0),"")</f>
        <v>2</v>
      </c>
      <c r="BG17" s="36">
        <f>IFERROR(VLOOKUP($A17,[8]Summary!$A$3:$GA$66,183,0),"")</f>
        <v>14</v>
      </c>
      <c r="BH17" s="37">
        <f>IFERROR(VLOOKUP(A17,[7]DATABASE!$A:$BM,60,0),"")</f>
        <v>15</v>
      </c>
      <c r="BI17" s="37">
        <f>IFERROR(VLOOKUP(A17,[7]DATABASE!$A:$BM,61,0),"")</f>
        <v>12</v>
      </c>
      <c r="BJ17" s="37">
        <f>IFERROR(VLOOKUP(A17,[7]DATABASE!$A:$BM,62,0),"")</f>
        <v>0</v>
      </c>
      <c r="BK17" s="37">
        <f>IFERROR(VLOOKUP(A17,[7]DATABASE!$A:$BM,63,0),"")</f>
        <v>8</v>
      </c>
      <c r="BL17" s="37">
        <f>IFERROR(VLOOKUP(A17,[7]DATABASE!$A:$BM,64,0),"")</f>
        <v>2</v>
      </c>
      <c r="BM17" s="37">
        <f>IFERROR(VLOOKUP($A17,[9]AAV!$A:$AM,39,0),IFERROR(VLOOKUP($A17,[9]GC!$A:$Y,25,0),IFERROR(VLOOKUP($A17,[9]RVO!$A:$BS,71,0),IFERROR(VLOOKUP($A17,[9]SBPV!$A:$AK,37,0),IFERROR(VLOOKUP($A17,'[9]CC SK'!$A:$AA,27,0),IFERROR(VLOOKUP($A17,[9]DELTA!$A:$AA,27,0),IFERROR(VLOOKUP($A17,'[9]TEMA C1'!$A:$W,23,0),IFERROR(VLOOKUP($A17,'[9]TEMA C2'!$A:$Y,25,0),IFERROR(VLOOKUP($A17,'[9]TEMA C3'!$A:$Y,25,0),IFERROR(VLOOKUP($A17,'[9]TEMA HAJI'!$A:$Y,25,0),IFERROR(VLOOKUP($A17,'[9]TEMA PD'!$A:$Y,25,0),"")))))))))))</f>
        <v>4</v>
      </c>
      <c r="BN17" s="37">
        <f t="shared" si="4"/>
        <v>55</v>
      </c>
      <c r="BO17" s="37">
        <f t="shared" si="5"/>
        <v>14</v>
      </c>
      <c r="BP17" s="37">
        <f t="shared" si="5"/>
        <v>15</v>
      </c>
      <c r="BQ17" s="37">
        <f t="shared" si="5"/>
        <v>12</v>
      </c>
      <c r="BR17" s="37">
        <f t="shared" si="5"/>
        <v>0</v>
      </c>
      <c r="BS17" s="37">
        <f t="shared" si="5"/>
        <v>8</v>
      </c>
      <c r="BT17" s="37">
        <f t="shared" si="5"/>
        <v>2</v>
      </c>
      <c r="BU17" s="37">
        <f t="shared" si="5"/>
        <v>4</v>
      </c>
      <c r="BV17" s="37">
        <f t="shared" si="6"/>
        <v>55</v>
      </c>
      <c r="BW17" s="36">
        <f t="shared" si="7"/>
        <v>1</v>
      </c>
      <c r="BX17" s="36" t="str">
        <f t="shared" si="8"/>
        <v>TIDAK</v>
      </c>
      <c r="BY17" s="36" t="str">
        <f>IFERROR(VLOOKUP(A17,[7]DATABASE!$A:$BY,77,0),"")</f>
        <v>TIDAK</v>
      </c>
      <c r="BZ17" s="37">
        <f t="shared" si="9"/>
        <v>86</v>
      </c>
      <c r="CA17" s="12">
        <f>IFERROR(VLOOKUP(A17,[10]AAV!$A:$T,20,0),"")</f>
        <v>2</v>
      </c>
      <c r="CB17" s="37" t="str">
        <f t="shared" si="10"/>
        <v>SAPHIRE</v>
      </c>
      <c r="CC17" s="37" t="str">
        <f>IFERROR(VLOOKUP(A17,[11]SUMMARY!$B:$E,4,0),"")</f>
        <v/>
      </c>
      <c r="CD17" s="37">
        <f>IFERROR(VLOOKUP(A17,'[12]RECAP REDEEM P2 - v2'!$A:$I,5,0),0)</f>
        <v>0</v>
      </c>
      <c r="CE17" s="37" t="str">
        <f t="shared" si="11"/>
        <v>Y</v>
      </c>
      <c r="CF17" s="37"/>
      <c r="CG17" s="15">
        <v>45093</v>
      </c>
      <c r="CH17" s="15">
        <f t="shared" ca="1" si="12"/>
        <v>46174</v>
      </c>
      <c r="CI17" s="37">
        <f t="shared" ca="1" si="13"/>
        <v>2</v>
      </c>
      <c r="CJ17" s="37">
        <v>86</v>
      </c>
      <c r="CK17" s="37" t="str">
        <f>IFERROR(VLOOKUP($A17,[13]ME!$A:$K,11,0),"-")</f>
        <v>-</v>
      </c>
      <c r="CL17" s="37" t="str">
        <f>IFERROR(VLOOKUP($A17,[14]EKS!$A:$K,11,0),"-")</f>
        <v>-</v>
      </c>
      <c r="CM17" s="37" t="str">
        <f>IFERROR(VLOOKUP($A17,[15]EKS!$A:$K,11,0),"-")</f>
        <v>-</v>
      </c>
      <c r="CN17" s="37" t="str">
        <f>IFERROR(VLOOKUP($A17,[16]EKS!$A:$K,11,0),"-")</f>
        <v>-</v>
      </c>
      <c r="CO17" s="37" t="str">
        <f>IFERROR(VLOOKUP($A17,[17]EKS!$A:$K,11,0),"-")</f>
        <v>-</v>
      </c>
      <c r="CP17" s="37" t="str">
        <f>IFERROR(VLOOKUP($A17,[18]EKS!$A:$K,11,0),"-")</f>
        <v>-</v>
      </c>
      <c r="CQ17" s="37" t="str">
        <f>IFERROR(VLOOKUP(A17,[19]Sheet1!$A:$D,4,0),"-")</f>
        <v>-</v>
      </c>
      <c r="CR17" s="37">
        <f>IFERROR(VLOOKUP($A17,[20]AAV!$A:$AR,44,0),IFERROR(VLOOKUP($A17,[20]GC!$A:$AC,29,0),IFERROR(VLOOKUP($A17,[20]RVO!$A:$CA,79,0),IFERROR(VLOOKUP($A17,[20]SBPV!$A:$AN,40,0),IFERROR(VLOOKUP($A17,'[20]CC SK'!$A:$AC,29,0),IFERROR(VLOOKUP($A17,'[20]AAV AUTO 2000'!$A:$AA,27,0),IFERROR(VLOOKUP($A17,[20]DELTA!$A:$AC,29,0),IFERROR(VLOOKUP($A17,'[20]TEMA C1'!$A:$Y,25,0),IFERROR(VLOOKUP($A17,'[20]TEMA C2'!$A:$AA,27,0),IFERROR(VLOOKUP($A17,'[20]TEMA C3'!$A:$AA,27,0),IFERROR(VLOOKUP($A17,'[20]TEMA HAJI'!$A:$AA,27,0),IFERROR(VLOOKUP($A17,'[20]TEMA PD'!$A:$AA,27,0),IFERROR(VLOOKUP($A17,[20]DESIRE!$A:$AP,42,0),0)))))))))))))</f>
        <v>15</v>
      </c>
      <c r="CS17" s="37">
        <f>IFERROR(VLOOKUP($A17,#REF!,42+CR$1,0),IFERROR(VLOOKUP($A17,#REF!,42+CR$1,0),IFERROR(VLOOKUP($A17,#REF!,29+CR$1,0),IFERROR(VLOOKUP($A17,#REF!,16+CR$1,0),IFERROR(VLOOKUP($A17,#REF!,42+CR$1,0),IFERROR(VLOOKUP($A17,#REF!,33+CR$1,0),IFERROR(VLOOKUP($A17,#REF!,29+CR$1,0),IFERROR(VLOOKUP($A17,#REF!,42+CR$1,0),IFERROR(VLOOKUP($A17,#REF!,42+CR$1,0),IFERROR(VLOOKUP($A17,#REF!,42+CR$1,0),IFERROR(VLOOKUP($A17,#REF!,26+CR$1,0),IFERROR(VLOOKUP($A17,#REF!,5+CR$1,0),0))))))))))))</f>
        <v>0</v>
      </c>
      <c r="CT17" s="37">
        <f>IFERROR(VLOOKUP($A17,#REF!,42+CS$1,0),IFERROR(VLOOKUP($A17,#REF!,42+CS$1,0),IFERROR(VLOOKUP($A17,#REF!,29+CS$1,0),IFERROR(VLOOKUP($A17,#REF!,16+CS$1,0),IFERROR(VLOOKUP($A17,#REF!,42+CS$1,0),IFERROR(VLOOKUP($A17,#REF!,33+CS$1,0),IFERROR(VLOOKUP($A17,#REF!,29+CS$1,0),IFERROR(VLOOKUP($A17,#REF!,42+CS$1,0),IFERROR(VLOOKUP($A17,#REF!,42+CS$1,0),IFERROR(VLOOKUP($A17,#REF!,42+CS$1,0),IFERROR(VLOOKUP($A17,#REF!,26+CS$1,0),IFERROR(VLOOKUP($A17,#REF!,5+CS$1,0),0))))))))))))</f>
        <v>0</v>
      </c>
      <c r="CU17" s="37">
        <f>IFERROR(VLOOKUP($A17,#REF!,42+CT$1,0),IFERROR(VLOOKUP($A17,#REF!,42+CT$1,0),IFERROR(VLOOKUP($A17,#REF!,29+CT$1,0),IFERROR(VLOOKUP($A17,#REF!,16+CT$1,0),IFERROR(VLOOKUP($A17,#REF!,42+CT$1,0),IFERROR(VLOOKUP($A17,#REF!,33+CT$1,0),IFERROR(VLOOKUP($A17,#REF!,29+CT$1,0),IFERROR(VLOOKUP($A17,#REF!,42+CT$1,0),IFERROR(VLOOKUP($A17,#REF!,42+CT$1,0),IFERROR(VLOOKUP($A17,#REF!,42+CT$1,0),IFERROR(VLOOKUP($A17,#REF!,26+CT$1,0),IFERROR(VLOOKUP($A17,#REF!,5+CT$1,0),0))))))))))))</f>
        <v>0</v>
      </c>
      <c r="CV17" s="37">
        <f>IFERROR(VLOOKUP($A17,#REF!,42+CU$1,0),IFERROR(VLOOKUP($A17,#REF!,42+CU$1,0),IFERROR(VLOOKUP($A17,#REF!,29+CU$1,0),IFERROR(VLOOKUP($A17,#REF!,16+CU$1,0),IFERROR(VLOOKUP($A17,#REF!,42+CU$1,0),IFERROR(VLOOKUP($A17,#REF!,33+CU$1,0),IFERROR(VLOOKUP($A17,#REF!,29+CU$1,0),IFERROR(VLOOKUP($A17,#REF!,42+CU$1,0),IFERROR(VLOOKUP($A17,#REF!,42+CU$1,0),IFERROR(VLOOKUP($A17,#REF!,42+CU$1,0),IFERROR(VLOOKUP($A17,#REF!,26+CU$1,0),IFERROR(VLOOKUP($A17,#REF!,5+CU$1,0),0))))))))))))</f>
        <v>0</v>
      </c>
      <c r="CW17" s="37">
        <f>IFERROR(VLOOKUP($A17,#REF!,42+CV$1,0),IFERROR(VLOOKUP($A17,#REF!,42+CV$1,0),IFERROR(VLOOKUP($A17,#REF!,29+CV$1,0),IFERROR(VLOOKUP($A17,#REF!,16+CV$1,0),IFERROR(VLOOKUP($A17,#REF!,42+CV$1,0),IFERROR(VLOOKUP($A17,#REF!,33+CV$1,0),IFERROR(VLOOKUP($A17,#REF!,29+CV$1,0),IFERROR(VLOOKUP($A17,#REF!,42+CV$1,0),IFERROR(VLOOKUP($A17,#REF!,42+CV$1,0),IFERROR(VLOOKUP($A17,#REF!,42+CV$1,0),IFERROR(VLOOKUP($A17,#REF!,26+CV$1,0),IFERROR(VLOOKUP($A17,#REF!,5+CV$1,0),0))))))))))))</f>
        <v>0</v>
      </c>
      <c r="CX17" s="37">
        <f>IFERROR(VLOOKUP($A17,#REF!,36,0),IFERROR(VLOOKUP($A17,#REF!,23,0),IFERROR(VLOOKUP($A17,#REF!,65,0),IFERROR(VLOOKUP($A17,#REF!,34,0),IFERROR(VLOOKUP($A17,#REF!,25,0),IFERROR(VLOOKUP($A17,#REF!,25,0),IFERROR(VLOOKUP($A17,#REF!,21,0),IFERROR(VLOOKUP($A17,#REF!,23,0),IFERROR(VLOOKUP($A17,#REF!,23,0),IFERROR(VLOOKUP($A17,#REF!,23,0),IFERROR(VLOOKUP($A17,#REF!,23,0),IFERROR(VLOOKUP($A17,#REF!,23,0),IFERROR(VLOOKUP($A17,#REF!,21,0),IFERROR(VLOOKUP($A17,#REF!,23,0),0))))))))))))))</f>
        <v>0</v>
      </c>
      <c r="CY17" s="37">
        <f>IFERROR(VLOOKUP($A17,[20]DESIRE!$A:$AP,42,0),IFERROR(VLOOKUP($A17,'[20]TEMA PD'!$A:$AA,27,0),IFERROR(VLOOKUP($A17,'[20]TEMA HAJI'!$A:$AA,27,0),IFERROR(VLOOKUP($A17,'[20]TEMA C3'!$A:$AA,27,0),IFERROR(VLOOKUP($A17,'[20]TEMA C2'!$A:$AA,27,0),IFERROR(VLOOKUP($A17,'[20]TEMA C1'!$A:$Y,25,0),IFERROR(VLOOKUP($A17,[20]DELTA!$A:$AC,29,0),IFERROR(VLOOKUP($A17,'[20]AAV AUTO 2000'!$A:$AA,27,0),IFERROR(VLOOKUP($A17,'[20]CC SK'!$A:$AC,29,0),IFERROR(VLOOKUP($A17,[20]SBPV!$A:$AN,40,0),IFERROR(VLOOKUP($A17,[20]RVO!$A:$CA,79,0),IFERROR(VLOOKUP($A17,[20]GC!$A:$AC,29,0),IFERROR(VLOOKUP($A17,[20]AAV!$A:$AR,44,0),0)))))))))))))</f>
        <v>15</v>
      </c>
      <c r="CZ17" s="37">
        <f>IFERROR(VLOOKUP($A17,#REF!,5+CY$1,0),IFERROR(VLOOKUP($A17,#REF!,26+CY$1,0),IFERROR(VLOOKUP($A17,#REF!,42+CY$1,0),IFERROR(VLOOKUP($A17,#REF!,42+CY$1,0),IFERROR(VLOOKUP($A17,#REF!,42+CY$1,0),IFERROR(VLOOKUP($A17,#REF!,29+CY$1,0),IFERROR(VLOOKUP($A17,#REF!,33+CY$1,0),IFERROR(VLOOKUP($A17,#REF!,42+CY$1,0),IFERROR(VLOOKUP($A17,#REF!,16+CY$1,0),IFERROR(VLOOKUP($A17,#REF!,29+CY$1,0),IFERROR(VLOOKUP($A17,#REF!,42+CY$1,0),IFERROR(VLOOKUP($A17,#REF!,42+CY$1,0),0))))))))))))</f>
        <v>0</v>
      </c>
      <c r="DA17" s="37">
        <f>IFERROR(VLOOKUP($A17,#REF!,5+CZ$1,0),IFERROR(VLOOKUP($A17,#REF!,26+CZ$1,0),IFERROR(VLOOKUP($A17,#REF!,42+CZ$1,0),IFERROR(VLOOKUP($A17,#REF!,42+CZ$1,0),IFERROR(VLOOKUP($A17,#REF!,42+CZ$1,0),IFERROR(VLOOKUP($A17,#REF!,29+CZ$1,0),IFERROR(VLOOKUP($A17,#REF!,33+CZ$1,0),IFERROR(VLOOKUP($A17,#REF!,42+CZ$1,0),IFERROR(VLOOKUP($A17,#REF!,16+CZ$1,0),IFERROR(VLOOKUP($A17,#REF!,29+CZ$1,0),IFERROR(VLOOKUP($A17,#REF!,42+CZ$1,0),IFERROR(VLOOKUP($A17,#REF!,42+CZ$1,0),0))))))))))))</f>
        <v>0</v>
      </c>
      <c r="DB17" s="37">
        <f>IFERROR(VLOOKUP($A17,#REF!,5+DA$1,0),IFERROR(VLOOKUP($A17,#REF!,26+DA$1,0),IFERROR(VLOOKUP($A17,#REF!,42+DA$1,0),IFERROR(VLOOKUP($A17,#REF!,42+DA$1,0),IFERROR(VLOOKUP($A17,#REF!,42+DA$1,0),IFERROR(VLOOKUP($A17,#REF!,29+DA$1,0),IFERROR(VLOOKUP($A17,#REF!,33+DA$1,0),IFERROR(VLOOKUP($A17,#REF!,42+DA$1,0),IFERROR(VLOOKUP($A17,#REF!,16+DA$1,0),IFERROR(VLOOKUP($A17,#REF!,29+DA$1,0),IFERROR(VLOOKUP($A17,#REF!,42+DA$1,0),IFERROR(VLOOKUP($A17,#REF!,42+DA$1,0),0))))))))))))</f>
        <v>0</v>
      </c>
      <c r="DC17" s="37">
        <f>IFERROR(VLOOKUP($A17,#REF!,5+DB$1,0),IFERROR(VLOOKUP($A17,#REF!,26+DB$1,0),IFERROR(VLOOKUP($A17,#REF!,42+DB$1,0),IFERROR(VLOOKUP($A17,#REF!,42+DB$1,0),IFERROR(VLOOKUP($A17,#REF!,42+DB$1,0),IFERROR(VLOOKUP($A17,#REF!,29+DB$1,0),IFERROR(VLOOKUP($A17,#REF!,33+DB$1,0),IFERROR(VLOOKUP($A17,#REF!,42+DB$1,0),IFERROR(VLOOKUP($A17,#REF!,16+DB$1,0),IFERROR(VLOOKUP($A17,#REF!,29+DB$1,0),IFERROR(VLOOKUP($A17,#REF!,42+DB$1,0),IFERROR(VLOOKUP($A17,#REF!,42+DB$1,0),0))))))))))))</f>
        <v>0</v>
      </c>
      <c r="DD17" s="37">
        <f>IFERROR(VLOOKUP($A17,#REF!,5+DC$1,0),IFERROR(VLOOKUP($A17,#REF!,26+DC$1,0),IFERROR(VLOOKUP($A17,#REF!,42+DC$1,0),IFERROR(VLOOKUP($A17,#REF!,42+DC$1,0),IFERROR(VLOOKUP($A17,#REF!,42+DC$1,0),IFERROR(VLOOKUP($A17,#REF!,29+DC$1,0),IFERROR(VLOOKUP($A17,#REF!,33+DC$1,0),IFERROR(VLOOKUP($A17,#REF!,42+DC$1,0),IFERROR(VLOOKUP($A17,#REF!,16+DC$1,0),IFERROR(VLOOKUP($A17,#REF!,29+DC$1,0),IFERROR(VLOOKUP($A17,#REF!,42+DC$1,0),IFERROR(VLOOKUP($A17,#REF!,42+DC$1,0),0))))))))))))</f>
        <v>0</v>
      </c>
      <c r="DE17" s="37">
        <f>IFERROR(VLOOKUP($A17,#REF!,23,0),IFERROR(VLOOKUP($A17,#REF!,21,0),IFERROR(VLOOKUP($A17,#REF!,23,0),IFERROR(VLOOKUP($A17,#REF!,23,0),IFERROR(VLOOKUP($A17,#REF!,23,0),IFERROR(VLOOKUP($A17,#REF!,23,0),IFERROR(VLOOKUP($A17,#REF!,23,0),IFERROR(VLOOKUP($A17,#REF!,21,0),IFERROR(VLOOKUP($A17,#REF!,25,0),IFERROR(VLOOKUP($A17,#REF!,25,0),IFERROR(VLOOKUP($A17,#REF!,34,0),IFERROR(VLOOKUP($A17,#REF!,65,0),IFERROR(VLOOKUP($A17,#REF!,23,0),IFERROR(VLOOKUP($A17,#REF!,36,0),0))))))))))))))</f>
        <v>0</v>
      </c>
      <c r="DF17" s="37" t="b">
        <f t="shared" si="14"/>
        <v>1</v>
      </c>
      <c r="DG17" s="37" t="b">
        <f t="shared" si="14"/>
        <v>1</v>
      </c>
      <c r="DH17" s="37" t="b">
        <f t="shared" si="14"/>
        <v>1</v>
      </c>
      <c r="DI17" s="37" t="b">
        <f t="shared" si="14"/>
        <v>1</v>
      </c>
      <c r="DJ17" s="37" t="b">
        <f t="shared" si="14"/>
        <v>1</v>
      </c>
      <c r="DK17" s="37" t="b">
        <f t="shared" si="14"/>
        <v>1</v>
      </c>
      <c r="DL17" s="37" t="b">
        <f t="shared" si="14"/>
        <v>1</v>
      </c>
      <c r="DM17" s="37">
        <f t="shared" si="15"/>
        <v>15</v>
      </c>
      <c r="DN17" s="37">
        <f t="shared" si="15"/>
        <v>0</v>
      </c>
      <c r="DO17" s="37">
        <f t="shared" si="15"/>
        <v>0</v>
      </c>
      <c r="DP17" s="37">
        <f t="shared" si="15"/>
        <v>0</v>
      </c>
      <c r="DQ17" s="37">
        <f t="shared" si="15"/>
        <v>0</v>
      </c>
      <c r="DR17" s="37">
        <f t="shared" si="15"/>
        <v>0</v>
      </c>
      <c r="DS17" s="37">
        <f t="shared" si="15"/>
        <v>0</v>
      </c>
      <c r="DT17" s="29">
        <f t="shared" si="16"/>
        <v>15</v>
      </c>
      <c r="DU17" s="37">
        <f t="shared" si="17"/>
        <v>15</v>
      </c>
      <c r="DV17" s="37">
        <f t="shared" si="17"/>
        <v>0</v>
      </c>
      <c r="DW17" s="37">
        <f t="shared" si="17"/>
        <v>0</v>
      </c>
      <c r="DX17" s="37">
        <f t="shared" si="17"/>
        <v>0</v>
      </c>
      <c r="DY17" s="37">
        <f t="shared" si="17"/>
        <v>0</v>
      </c>
      <c r="DZ17" s="37">
        <f t="shared" si="17"/>
        <v>0</v>
      </c>
      <c r="EA17" s="37">
        <f t="shared" si="17"/>
        <v>0</v>
      </c>
      <c r="EB17" s="29">
        <f t="shared" si="18"/>
        <v>15</v>
      </c>
      <c r="EC17" s="36">
        <f t="shared" si="19"/>
        <v>6</v>
      </c>
      <c r="ED17" s="36" t="str">
        <f t="shared" si="20"/>
        <v>DOWNGRADE</v>
      </c>
      <c r="EE17" s="36" t="str">
        <f t="shared" si="21"/>
        <v>RESET</v>
      </c>
      <c r="EF17" s="37">
        <f t="shared" si="22"/>
        <v>0</v>
      </c>
      <c r="EG17" s="2">
        <f>IFERROR(VLOOKUP(A17,[21]AAV!$A:$AD,30,0),"")</f>
        <v>2</v>
      </c>
      <c r="EH17" s="37" t="str">
        <f t="shared" si="23"/>
        <v>SAPHIRE</v>
      </c>
      <c r="EI17" s="2"/>
      <c r="EJ17" s="2"/>
      <c r="EK17" s="2"/>
      <c r="EL17" s="2"/>
      <c r="EM17" s="2"/>
      <c r="EN17" s="2"/>
      <c r="EO17" s="2"/>
      <c r="EP17" s="2"/>
      <c r="EQ17" s="37">
        <f t="shared" si="24"/>
        <v>15</v>
      </c>
      <c r="ER17" s="37">
        <f t="shared" si="24"/>
        <v>0</v>
      </c>
      <c r="ES17" s="37">
        <f t="shared" si="24"/>
        <v>0</v>
      </c>
      <c r="ET17" s="37">
        <f t="shared" si="24"/>
        <v>0</v>
      </c>
      <c r="EU17" s="37">
        <f t="shared" si="24"/>
        <v>0</v>
      </c>
      <c r="EV17" s="37">
        <f t="shared" si="24"/>
        <v>0</v>
      </c>
      <c r="EW17" s="37">
        <f t="shared" si="24"/>
        <v>0</v>
      </c>
    </row>
    <row r="18" spans="1:153" ht="15.6">
      <c r="A18" s="36" t="s">
        <v>178</v>
      </c>
      <c r="B18" s="1" t="s">
        <v>323</v>
      </c>
      <c r="C18" s="37" t="s">
        <v>188</v>
      </c>
      <c r="D18" s="15">
        <f>IFERROR(VLOOKUP(A18,[1]AAV!$A:$C,3,0),"")</f>
        <v>45069</v>
      </c>
      <c r="E18" s="15" t="str">
        <f t="shared" si="3"/>
        <v>May-23</v>
      </c>
      <c r="F18" s="37" t="s">
        <v>349</v>
      </c>
      <c r="G18" s="37" t="s">
        <v>349</v>
      </c>
      <c r="H18" s="37" t="s">
        <v>349</v>
      </c>
      <c r="I18" s="37" t="s">
        <v>349</v>
      </c>
      <c r="J18" s="37" t="s">
        <v>349</v>
      </c>
      <c r="K18" s="37" t="s">
        <v>414</v>
      </c>
      <c r="L18" s="37" t="s">
        <v>414</v>
      </c>
      <c r="M18" s="36">
        <v>25</v>
      </c>
      <c r="N18" s="37">
        <v>44</v>
      </c>
      <c r="O18" s="37">
        <v>36</v>
      </c>
      <c r="P18" s="37">
        <v>26</v>
      </c>
      <c r="Q18" s="37">
        <v>7</v>
      </c>
      <c r="R18" s="37"/>
      <c r="S18" s="37"/>
      <c r="T18" s="36">
        <v>138</v>
      </c>
      <c r="U18" s="37">
        <v>25</v>
      </c>
      <c r="V18" s="37">
        <v>44</v>
      </c>
      <c r="W18" s="37">
        <v>36</v>
      </c>
      <c r="X18" s="37">
        <v>26</v>
      </c>
      <c r="Y18" s="37">
        <v>7</v>
      </c>
      <c r="Z18" s="37">
        <v>0</v>
      </c>
      <c r="AA18" s="37">
        <v>0</v>
      </c>
      <c r="AB18" s="36">
        <v>138</v>
      </c>
      <c r="AC18" s="36">
        <v>2</v>
      </c>
      <c r="AD18" s="36" t="s">
        <v>413</v>
      </c>
      <c r="AE18" s="36" t="s">
        <v>413</v>
      </c>
      <c r="AF18" s="37">
        <v>138</v>
      </c>
      <c r="AG18" s="13">
        <v>2</v>
      </c>
      <c r="AH18" s="37" t="s">
        <v>418</v>
      </c>
      <c r="AI18" s="37">
        <v>0</v>
      </c>
      <c r="AJ18" s="37" t="s">
        <v>423</v>
      </c>
      <c r="AK18" s="37">
        <v>0</v>
      </c>
      <c r="AL18" s="15">
        <v>45261</v>
      </c>
      <c r="AM18" s="15">
        <v>45701</v>
      </c>
      <c r="AN18" s="37">
        <v>1</v>
      </c>
      <c r="AO18" s="37">
        <v>138</v>
      </c>
      <c r="AP18" s="37" t="str">
        <f>IFERROR(VLOOKUP($A18,[2]Sheet1!$A:$D,4,0),"-")</f>
        <v>-</v>
      </c>
      <c r="AQ18" s="37" t="str">
        <f>IFERROR(VLOOKUP($A18,#REF!,3,0),"-")</f>
        <v>-</v>
      </c>
      <c r="AR18" s="37" t="str">
        <f>IFERROR(VLOOKUP(A18,[3]AAV!$A:$C,3,0),"-")</f>
        <v>-</v>
      </c>
      <c r="AS18" s="37" t="str">
        <f>IFERROR(VLOOKUP(A18,[4]AAV!$A:$C,3,0),"-")</f>
        <v>-</v>
      </c>
      <c r="AT18" s="37" t="str">
        <f>IFERROR(VLOOKUP(A18,[5]AAV!$A:$C,3,0),"-")</f>
        <v>-</v>
      </c>
      <c r="AU18" s="37" t="str">
        <f>IFERROR(VLOOKUP(A18,[6]AAV!$A:$C,3,0),"-")</f>
        <v>-</v>
      </c>
      <c r="AV18" s="37" t="str">
        <f>IFERROR(VLOOKUP(A18,#REF!,13,0),"")</f>
        <v/>
      </c>
      <c r="AW18" s="37">
        <f>IFERROR(VLOOKUP(A18,[7]DATABASE!$A:$BA,49,0),"")</f>
        <v>0</v>
      </c>
      <c r="AX18" s="37">
        <f>IFERROR(VLOOKUP(A18,[7]DATABASE!$A:$BA,50,0),"")</f>
        <v>0</v>
      </c>
      <c r="AY18" s="37">
        <f>IFERROR(VLOOKUP(A18,[7]DATABASE!$A:$BA,51,0),"")</f>
        <v>0</v>
      </c>
      <c r="AZ18" s="37">
        <f>IFERROR(VLOOKUP(A18,[7]DATABASE!$A:$BA,52,0),"")</f>
        <v>0</v>
      </c>
      <c r="BA18" s="37">
        <f>IFERROR(VLOOKUP(A18,[7]DATABASE!$A:$BA,53,0),"")</f>
        <v>0</v>
      </c>
      <c r="BB18" s="37">
        <f>IFERROR(VLOOKUP(A18,[7]DATABASE!$A:$BF,54,0),"")</f>
        <v>0</v>
      </c>
      <c r="BC18" s="37">
        <f>IFERROR(VLOOKUP(A18,[7]DATABASE!$A:$BF,55,0),"")</f>
        <v>0</v>
      </c>
      <c r="BD18" s="37">
        <f>IFERROR(VLOOKUP(A18,[7]DATABASE!$A:$BF,56,0),"")</f>
        <v>0</v>
      </c>
      <c r="BE18" s="37">
        <f>IFERROR(VLOOKUP(A18,[7]DATABASE!$A:$BF,57,0),"")</f>
        <v>0</v>
      </c>
      <c r="BF18" s="37">
        <f>IFERROR(VLOOKUP(A18,[7]DATABASE!$A:$BF,58,0),"")</f>
        <v>0</v>
      </c>
      <c r="BG18" s="36"/>
      <c r="BH18" s="37">
        <f>IFERROR(VLOOKUP(A18,[7]DATABASE!$A:$BM,60,0),"")</f>
        <v>0</v>
      </c>
      <c r="BI18" s="37">
        <f>IFERROR(VLOOKUP(A18,[7]DATABASE!$A:$BM,61,0),"")</f>
        <v>0</v>
      </c>
      <c r="BJ18" s="37">
        <f>IFERROR(VLOOKUP(A18,[7]DATABASE!$A:$BM,62,0),"")</f>
        <v>0</v>
      </c>
      <c r="BK18" s="37">
        <f>IFERROR(VLOOKUP(A18,[7]DATABASE!$A:$BM,63,0),"")</f>
        <v>0</v>
      </c>
      <c r="BL18" s="37">
        <f>IFERROR(VLOOKUP(A18,[7]DATABASE!$A:$BM,64,0),"")</f>
        <v>0</v>
      </c>
      <c r="BM18" s="37" t="str">
        <f>IFERROR(VLOOKUP($A18,[9]AAV!$A:$AM,39,0),IFERROR(VLOOKUP($A18,[9]GC!$A:$Y,25,0),IFERROR(VLOOKUP($A18,[9]RVO!$A:$BS,71,0),IFERROR(VLOOKUP($A18,[9]SBPV!$A:$AK,37,0),IFERROR(VLOOKUP($A18,'[9]CC SK'!$A:$AA,27,0),IFERROR(VLOOKUP($A18,[9]DELTA!$A:$AA,27,0),IFERROR(VLOOKUP($A18,'[9]TEMA C1'!$A:$W,23,0),IFERROR(VLOOKUP($A18,'[9]TEMA C2'!$A:$Y,25,0),IFERROR(VLOOKUP($A18,'[9]TEMA C3'!$A:$Y,25,0),IFERROR(VLOOKUP($A18,'[9]TEMA HAJI'!$A:$Y,25,0),IFERROR(VLOOKUP($A18,'[9]TEMA PD'!$A:$Y,25,0),"")))))))))))</f>
        <v/>
      </c>
      <c r="BN18" s="37">
        <f t="shared" si="4"/>
        <v>0</v>
      </c>
      <c r="BO18" s="37">
        <f t="shared" si="5"/>
        <v>0</v>
      </c>
      <c r="BP18" s="37">
        <f t="shared" si="5"/>
        <v>0</v>
      </c>
      <c r="BQ18" s="37">
        <f t="shared" si="5"/>
        <v>0</v>
      </c>
      <c r="BR18" s="37">
        <f t="shared" si="5"/>
        <v>0</v>
      </c>
      <c r="BS18" s="37">
        <f t="shared" si="5"/>
        <v>0</v>
      </c>
      <c r="BT18" s="37">
        <f t="shared" si="5"/>
        <v>0</v>
      </c>
      <c r="BU18" s="37" t="str">
        <f t="shared" si="5"/>
        <v/>
      </c>
      <c r="BV18" s="37">
        <f t="shared" si="6"/>
        <v>0</v>
      </c>
      <c r="BW18" s="36">
        <f t="shared" si="7"/>
        <v>7</v>
      </c>
      <c r="BX18" s="36" t="str">
        <f t="shared" si="8"/>
        <v>DOWNGRADE</v>
      </c>
      <c r="BY18" s="36" t="str">
        <f>IFERROR(VLOOKUP(A18,[7]DATABASE!$A:$BY,77,0),"")</f>
        <v>RESET</v>
      </c>
      <c r="BZ18" s="37">
        <f t="shared" si="9"/>
        <v>0</v>
      </c>
      <c r="CA18" s="12">
        <f>IFERROR(VLOOKUP(A18,[10]AAV!$A:$T,20,0),"")</f>
        <v>0</v>
      </c>
      <c r="CB18" s="37" t="str">
        <f t="shared" si="10"/>
        <v>SAPHIRE</v>
      </c>
      <c r="CC18" s="37" t="str">
        <f>IFERROR(VLOOKUP(A18,[11]SUMMARY!$B:$E,4,0),"")</f>
        <v/>
      </c>
      <c r="CD18" s="37">
        <f>IFERROR(VLOOKUP(A18,'[12]RECAP REDEEM P2 - v2'!$A:$I,5,0),0)</f>
        <v>0</v>
      </c>
      <c r="CE18" s="37" t="str">
        <f t="shared" si="11"/>
        <v>FALSE</v>
      </c>
      <c r="CF18" s="37"/>
      <c r="CG18" s="15">
        <v>45093</v>
      </c>
      <c r="CH18" s="15">
        <f t="shared" ca="1" si="12"/>
        <v>46174</v>
      </c>
      <c r="CI18" s="37">
        <f t="shared" ca="1" si="13"/>
        <v>2</v>
      </c>
      <c r="CJ18" s="37">
        <v>0</v>
      </c>
      <c r="CK18" s="37" t="str">
        <f>IFERROR(VLOOKUP($A18,[13]ME!$A:$K,11,0),"-")</f>
        <v>-</v>
      </c>
      <c r="CL18" s="37" t="str">
        <f>IFERROR(VLOOKUP($A18,[14]EKS!$A:$K,11,0),"-")</f>
        <v>-</v>
      </c>
      <c r="CM18" s="37" t="str">
        <f>IFERROR(VLOOKUP($A18,[15]EKS!$A:$K,11,0),"-")</f>
        <v>-</v>
      </c>
      <c r="CN18" s="37" t="str">
        <f>IFERROR(VLOOKUP($A18,[16]EKS!$A:$K,11,0),"-")</f>
        <v>-</v>
      </c>
      <c r="CO18" s="37" t="str">
        <f>IFERROR(VLOOKUP($A18,[17]EKS!$A:$K,11,0),"-")</f>
        <v>-</v>
      </c>
      <c r="CP18" s="37" t="str">
        <f>IFERROR(VLOOKUP($A18,[18]EKS!$A:$K,11,0),"-")</f>
        <v>-</v>
      </c>
      <c r="CQ18" s="37" t="str">
        <f>IFERROR(VLOOKUP(A18,[19]Sheet1!$A:$D,4,0),"-")</f>
        <v>-</v>
      </c>
      <c r="CR18" s="37">
        <f>IFERROR(VLOOKUP($A18,[20]AAV!$A:$AR,44,0),IFERROR(VLOOKUP($A18,[20]GC!$A:$AC,29,0),IFERROR(VLOOKUP($A18,[20]RVO!$A:$CA,79,0),IFERROR(VLOOKUP($A18,[20]SBPV!$A:$AN,40,0),IFERROR(VLOOKUP($A18,'[20]CC SK'!$A:$AC,29,0),IFERROR(VLOOKUP($A18,'[20]AAV AUTO 2000'!$A:$AA,27,0),IFERROR(VLOOKUP($A18,[20]DELTA!$A:$AC,29,0),IFERROR(VLOOKUP($A18,'[20]TEMA C1'!$A:$Y,25,0),IFERROR(VLOOKUP($A18,'[20]TEMA C2'!$A:$AA,27,0),IFERROR(VLOOKUP($A18,'[20]TEMA C3'!$A:$AA,27,0),IFERROR(VLOOKUP($A18,'[20]TEMA HAJI'!$A:$AA,27,0),IFERROR(VLOOKUP($A18,'[20]TEMA PD'!$A:$AA,27,0),IFERROR(VLOOKUP($A18,[20]DESIRE!$A:$AP,42,0),0)))))))))))))</f>
        <v>0</v>
      </c>
      <c r="CS18" s="37">
        <f>IFERROR(VLOOKUP($A18,#REF!,42+CR$1,0),IFERROR(VLOOKUP($A18,#REF!,42+CR$1,0),IFERROR(VLOOKUP($A18,#REF!,29+CR$1,0),IFERROR(VLOOKUP($A18,#REF!,16+CR$1,0),IFERROR(VLOOKUP($A18,#REF!,42+CR$1,0),IFERROR(VLOOKUP($A18,#REF!,33+CR$1,0),IFERROR(VLOOKUP($A18,#REF!,29+CR$1,0),IFERROR(VLOOKUP($A18,#REF!,42+CR$1,0),IFERROR(VLOOKUP($A18,#REF!,42+CR$1,0),IFERROR(VLOOKUP($A18,#REF!,42+CR$1,0),IFERROR(VLOOKUP($A18,#REF!,26+CR$1,0),IFERROR(VLOOKUP($A18,#REF!,5+CR$1,0),0))))))))))))</f>
        <v>0</v>
      </c>
      <c r="CT18" s="37">
        <f>IFERROR(VLOOKUP($A18,#REF!,42+CS$1,0),IFERROR(VLOOKUP($A18,#REF!,42+CS$1,0),IFERROR(VLOOKUP($A18,#REF!,29+CS$1,0),IFERROR(VLOOKUP($A18,#REF!,16+CS$1,0),IFERROR(VLOOKUP($A18,#REF!,42+CS$1,0),IFERROR(VLOOKUP($A18,#REF!,33+CS$1,0),IFERROR(VLOOKUP($A18,#REF!,29+CS$1,0),IFERROR(VLOOKUP($A18,#REF!,42+CS$1,0),IFERROR(VLOOKUP($A18,#REF!,42+CS$1,0),IFERROR(VLOOKUP($A18,#REF!,42+CS$1,0),IFERROR(VLOOKUP($A18,#REF!,26+CS$1,0),IFERROR(VLOOKUP($A18,#REF!,5+CS$1,0),0))))))))))))</f>
        <v>0</v>
      </c>
      <c r="CU18" s="37">
        <f>IFERROR(VLOOKUP($A18,#REF!,42+CT$1,0),IFERROR(VLOOKUP($A18,#REF!,42+CT$1,0),IFERROR(VLOOKUP($A18,#REF!,29+CT$1,0),IFERROR(VLOOKUP($A18,#REF!,16+CT$1,0),IFERROR(VLOOKUP($A18,#REF!,42+CT$1,0),IFERROR(VLOOKUP($A18,#REF!,33+CT$1,0),IFERROR(VLOOKUP($A18,#REF!,29+CT$1,0),IFERROR(VLOOKUP($A18,#REF!,42+CT$1,0),IFERROR(VLOOKUP($A18,#REF!,42+CT$1,0),IFERROR(VLOOKUP($A18,#REF!,42+CT$1,0),IFERROR(VLOOKUP($A18,#REF!,26+CT$1,0),IFERROR(VLOOKUP($A18,#REF!,5+CT$1,0),0))))))))))))</f>
        <v>0</v>
      </c>
      <c r="CV18" s="37">
        <f>IFERROR(VLOOKUP($A18,#REF!,42+CU$1,0),IFERROR(VLOOKUP($A18,#REF!,42+CU$1,0),IFERROR(VLOOKUP($A18,#REF!,29+CU$1,0),IFERROR(VLOOKUP($A18,#REF!,16+CU$1,0),IFERROR(VLOOKUP($A18,#REF!,42+CU$1,0),IFERROR(VLOOKUP($A18,#REF!,33+CU$1,0),IFERROR(VLOOKUP($A18,#REF!,29+CU$1,0),IFERROR(VLOOKUP($A18,#REF!,42+CU$1,0),IFERROR(VLOOKUP($A18,#REF!,42+CU$1,0),IFERROR(VLOOKUP($A18,#REF!,42+CU$1,0),IFERROR(VLOOKUP($A18,#REF!,26+CU$1,0),IFERROR(VLOOKUP($A18,#REF!,5+CU$1,0),0))))))))))))</f>
        <v>0</v>
      </c>
      <c r="CW18" s="37">
        <f>IFERROR(VLOOKUP($A18,#REF!,42+CV$1,0),IFERROR(VLOOKUP($A18,#REF!,42+CV$1,0),IFERROR(VLOOKUP($A18,#REF!,29+CV$1,0),IFERROR(VLOOKUP($A18,#REF!,16+CV$1,0),IFERROR(VLOOKUP($A18,#REF!,42+CV$1,0),IFERROR(VLOOKUP($A18,#REF!,33+CV$1,0),IFERROR(VLOOKUP($A18,#REF!,29+CV$1,0),IFERROR(VLOOKUP($A18,#REF!,42+CV$1,0),IFERROR(VLOOKUP($A18,#REF!,42+CV$1,0),IFERROR(VLOOKUP($A18,#REF!,42+CV$1,0),IFERROR(VLOOKUP($A18,#REF!,26+CV$1,0),IFERROR(VLOOKUP($A18,#REF!,5+CV$1,0),0))))))))))))</f>
        <v>0</v>
      </c>
      <c r="CX18" s="37">
        <f>IFERROR(VLOOKUP($A18,#REF!,36,0),IFERROR(VLOOKUP($A18,#REF!,23,0),IFERROR(VLOOKUP($A18,#REF!,65,0),IFERROR(VLOOKUP($A18,#REF!,34,0),IFERROR(VLOOKUP($A18,#REF!,25,0),IFERROR(VLOOKUP($A18,#REF!,25,0),IFERROR(VLOOKUP($A18,#REF!,21,0),IFERROR(VLOOKUP($A18,#REF!,23,0),IFERROR(VLOOKUP($A18,#REF!,23,0),IFERROR(VLOOKUP($A18,#REF!,23,0),IFERROR(VLOOKUP($A18,#REF!,23,0),IFERROR(VLOOKUP($A18,#REF!,23,0),IFERROR(VLOOKUP($A18,#REF!,21,0),IFERROR(VLOOKUP($A18,#REF!,23,0),0))))))))))))))</f>
        <v>0</v>
      </c>
      <c r="CY18" s="37">
        <f>IFERROR(VLOOKUP($A18,[20]DESIRE!$A:$AP,42,0),IFERROR(VLOOKUP($A18,'[20]TEMA PD'!$A:$AA,27,0),IFERROR(VLOOKUP($A18,'[20]TEMA HAJI'!$A:$AA,27,0),IFERROR(VLOOKUP($A18,'[20]TEMA C3'!$A:$AA,27,0),IFERROR(VLOOKUP($A18,'[20]TEMA C2'!$A:$AA,27,0),IFERROR(VLOOKUP($A18,'[20]TEMA C1'!$A:$Y,25,0),IFERROR(VLOOKUP($A18,[20]DELTA!$A:$AC,29,0),IFERROR(VLOOKUP($A18,'[20]AAV AUTO 2000'!$A:$AA,27,0),IFERROR(VLOOKUP($A18,'[20]CC SK'!$A:$AC,29,0),IFERROR(VLOOKUP($A18,[20]SBPV!$A:$AN,40,0),IFERROR(VLOOKUP($A18,[20]RVO!$A:$CA,79,0),IFERROR(VLOOKUP($A18,[20]GC!$A:$AC,29,0),IFERROR(VLOOKUP($A18,[20]AAV!$A:$AR,44,0),0)))))))))))))</f>
        <v>0</v>
      </c>
      <c r="CZ18" s="37">
        <f>IFERROR(VLOOKUP($A18,#REF!,5+CY$1,0),IFERROR(VLOOKUP($A18,#REF!,26+CY$1,0),IFERROR(VLOOKUP($A18,#REF!,42+CY$1,0),IFERROR(VLOOKUP($A18,#REF!,42+CY$1,0),IFERROR(VLOOKUP($A18,#REF!,42+CY$1,0),IFERROR(VLOOKUP($A18,#REF!,29+CY$1,0),IFERROR(VLOOKUP($A18,#REF!,33+CY$1,0),IFERROR(VLOOKUP($A18,#REF!,42+CY$1,0),IFERROR(VLOOKUP($A18,#REF!,16+CY$1,0),IFERROR(VLOOKUP($A18,#REF!,29+CY$1,0),IFERROR(VLOOKUP($A18,#REF!,42+CY$1,0),IFERROR(VLOOKUP($A18,#REF!,42+CY$1,0),0))))))))))))</f>
        <v>0</v>
      </c>
      <c r="DA18" s="37">
        <f>IFERROR(VLOOKUP($A18,#REF!,5+CZ$1,0),IFERROR(VLOOKUP($A18,#REF!,26+CZ$1,0),IFERROR(VLOOKUP($A18,#REF!,42+CZ$1,0),IFERROR(VLOOKUP($A18,#REF!,42+CZ$1,0),IFERROR(VLOOKUP($A18,#REF!,42+CZ$1,0),IFERROR(VLOOKUP($A18,#REF!,29+CZ$1,0),IFERROR(VLOOKUP($A18,#REF!,33+CZ$1,0),IFERROR(VLOOKUP($A18,#REF!,42+CZ$1,0),IFERROR(VLOOKUP($A18,#REF!,16+CZ$1,0),IFERROR(VLOOKUP($A18,#REF!,29+CZ$1,0),IFERROR(VLOOKUP($A18,#REF!,42+CZ$1,0),IFERROR(VLOOKUP($A18,#REF!,42+CZ$1,0),0))))))))))))</f>
        <v>0</v>
      </c>
      <c r="DB18" s="37">
        <f>IFERROR(VLOOKUP($A18,#REF!,5+DA$1,0),IFERROR(VLOOKUP($A18,#REF!,26+DA$1,0),IFERROR(VLOOKUP($A18,#REF!,42+DA$1,0),IFERROR(VLOOKUP($A18,#REF!,42+DA$1,0),IFERROR(VLOOKUP($A18,#REF!,42+DA$1,0),IFERROR(VLOOKUP($A18,#REF!,29+DA$1,0),IFERROR(VLOOKUP($A18,#REF!,33+DA$1,0),IFERROR(VLOOKUP($A18,#REF!,42+DA$1,0),IFERROR(VLOOKUP($A18,#REF!,16+DA$1,0),IFERROR(VLOOKUP($A18,#REF!,29+DA$1,0),IFERROR(VLOOKUP($A18,#REF!,42+DA$1,0),IFERROR(VLOOKUP($A18,#REF!,42+DA$1,0),0))))))))))))</f>
        <v>0</v>
      </c>
      <c r="DC18" s="37">
        <f>IFERROR(VLOOKUP($A18,#REF!,5+DB$1,0),IFERROR(VLOOKUP($A18,#REF!,26+DB$1,0),IFERROR(VLOOKUP($A18,#REF!,42+DB$1,0),IFERROR(VLOOKUP($A18,#REF!,42+DB$1,0),IFERROR(VLOOKUP($A18,#REF!,42+DB$1,0),IFERROR(VLOOKUP($A18,#REF!,29+DB$1,0),IFERROR(VLOOKUP($A18,#REF!,33+DB$1,0),IFERROR(VLOOKUP($A18,#REF!,42+DB$1,0),IFERROR(VLOOKUP($A18,#REF!,16+DB$1,0),IFERROR(VLOOKUP($A18,#REF!,29+DB$1,0),IFERROR(VLOOKUP($A18,#REF!,42+DB$1,0),IFERROR(VLOOKUP($A18,#REF!,42+DB$1,0),0))))))))))))</f>
        <v>0</v>
      </c>
      <c r="DD18" s="37">
        <f>IFERROR(VLOOKUP($A18,#REF!,5+DC$1,0),IFERROR(VLOOKUP($A18,#REF!,26+DC$1,0),IFERROR(VLOOKUP($A18,#REF!,42+DC$1,0),IFERROR(VLOOKUP($A18,#REF!,42+DC$1,0),IFERROR(VLOOKUP($A18,#REF!,42+DC$1,0),IFERROR(VLOOKUP($A18,#REF!,29+DC$1,0),IFERROR(VLOOKUP($A18,#REF!,33+DC$1,0),IFERROR(VLOOKUP($A18,#REF!,42+DC$1,0),IFERROR(VLOOKUP($A18,#REF!,16+DC$1,0),IFERROR(VLOOKUP($A18,#REF!,29+DC$1,0),IFERROR(VLOOKUP($A18,#REF!,42+DC$1,0),IFERROR(VLOOKUP($A18,#REF!,42+DC$1,0),0))))))))))))</f>
        <v>0</v>
      </c>
      <c r="DE18" s="37">
        <f>IFERROR(VLOOKUP($A18,#REF!,23,0),IFERROR(VLOOKUP($A18,#REF!,21,0),IFERROR(VLOOKUP($A18,#REF!,23,0),IFERROR(VLOOKUP($A18,#REF!,23,0),IFERROR(VLOOKUP($A18,#REF!,23,0),IFERROR(VLOOKUP($A18,#REF!,23,0),IFERROR(VLOOKUP($A18,#REF!,23,0),IFERROR(VLOOKUP($A18,#REF!,21,0),IFERROR(VLOOKUP($A18,#REF!,25,0),IFERROR(VLOOKUP($A18,#REF!,25,0),IFERROR(VLOOKUP($A18,#REF!,34,0),IFERROR(VLOOKUP($A18,#REF!,65,0),IFERROR(VLOOKUP($A18,#REF!,23,0),IFERROR(VLOOKUP($A18,#REF!,36,0),0))))))))))))))</f>
        <v>0</v>
      </c>
      <c r="DF18" s="37" t="b">
        <f t="shared" si="14"/>
        <v>1</v>
      </c>
      <c r="DG18" s="37" t="b">
        <f t="shared" si="14"/>
        <v>1</v>
      </c>
      <c r="DH18" s="37" t="b">
        <f t="shared" si="14"/>
        <v>1</v>
      </c>
      <c r="DI18" s="37" t="b">
        <f t="shared" si="14"/>
        <v>1</v>
      </c>
      <c r="DJ18" s="37" t="b">
        <f t="shared" si="14"/>
        <v>1</v>
      </c>
      <c r="DK18" s="37" t="b">
        <f t="shared" si="14"/>
        <v>1</v>
      </c>
      <c r="DL18" s="37" t="b">
        <f t="shared" si="14"/>
        <v>1</v>
      </c>
      <c r="DM18" s="37">
        <f t="shared" si="15"/>
        <v>0</v>
      </c>
      <c r="DN18" s="37">
        <f t="shared" si="15"/>
        <v>0</v>
      </c>
      <c r="DO18" s="37">
        <f t="shared" si="15"/>
        <v>0</v>
      </c>
      <c r="DP18" s="37">
        <f t="shared" si="15"/>
        <v>0</v>
      </c>
      <c r="DQ18" s="37">
        <f t="shared" si="15"/>
        <v>0</v>
      </c>
      <c r="DR18" s="37">
        <f t="shared" si="15"/>
        <v>0</v>
      </c>
      <c r="DS18" s="37">
        <f t="shared" si="15"/>
        <v>0</v>
      </c>
      <c r="DT18" s="29">
        <f t="shared" si="16"/>
        <v>0</v>
      </c>
      <c r="DU18" s="37">
        <f t="shared" si="17"/>
        <v>0</v>
      </c>
      <c r="DV18" s="37">
        <f t="shared" si="17"/>
        <v>0</v>
      </c>
      <c r="DW18" s="37">
        <f t="shared" si="17"/>
        <v>0</v>
      </c>
      <c r="DX18" s="37">
        <f t="shared" si="17"/>
        <v>0</v>
      </c>
      <c r="DY18" s="37">
        <f t="shared" si="17"/>
        <v>0</v>
      </c>
      <c r="DZ18" s="37">
        <f t="shared" si="17"/>
        <v>0</v>
      </c>
      <c r="EA18" s="37">
        <f t="shared" si="17"/>
        <v>0</v>
      </c>
      <c r="EB18" s="29">
        <f t="shared" si="18"/>
        <v>0</v>
      </c>
      <c r="EC18" s="36">
        <f t="shared" si="19"/>
        <v>7</v>
      </c>
      <c r="ED18" s="36" t="str">
        <f t="shared" si="20"/>
        <v>DOWNGRADE</v>
      </c>
      <c r="EE18" s="36" t="str">
        <f t="shared" si="21"/>
        <v>RESET</v>
      </c>
      <c r="EF18" s="37">
        <f t="shared" si="22"/>
        <v>0</v>
      </c>
      <c r="EG18" s="2" t="str">
        <f>IFERROR(VLOOKUP(A18,[21]AAV!$A:$AD,30,0),"")</f>
        <v/>
      </c>
      <c r="EH18" s="37" t="str">
        <f t="shared" si="23"/>
        <v>SAPHIRE</v>
      </c>
      <c r="EI18" s="2"/>
      <c r="EJ18" s="2"/>
      <c r="EK18" s="2"/>
      <c r="EL18" s="2"/>
      <c r="EM18" s="2"/>
      <c r="EN18" s="2"/>
      <c r="EO18" s="2"/>
      <c r="EP18" s="2"/>
      <c r="EQ18" s="37">
        <f t="shared" si="24"/>
        <v>0</v>
      </c>
      <c r="ER18" s="37">
        <f t="shared" si="24"/>
        <v>0</v>
      </c>
      <c r="ES18" s="37">
        <f t="shared" si="24"/>
        <v>0</v>
      </c>
      <c r="ET18" s="37">
        <f t="shared" si="24"/>
        <v>0</v>
      </c>
      <c r="EU18" s="37">
        <f t="shared" si="24"/>
        <v>0</v>
      </c>
      <c r="EV18" s="37">
        <f t="shared" si="24"/>
        <v>0</v>
      </c>
      <c r="EW18" s="37">
        <f t="shared" si="24"/>
        <v>0</v>
      </c>
    </row>
    <row r="19" spans="1:153" ht="15.6">
      <c r="A19" s="36" t="s">
        <v>175</v>
      </c>
      <c r="B19" s="1" t="s">
        <v>320</v>
      </c>
      <c r="C19" s="37" t="s">
        <v>188</v>
      </c>
      <c r="D19" s="15">
        <f>IFERROR(VLOOKUP(A19,[1]AAV!$A:$C,3,0),"")</f>
        <v>45002</v>
      </c>
      <c r="E19" s="15" t="str">
        <f t="shared" si="3"/>
        <v>Mar-23</v>
      </c>
      <c r="F19" s="37" t="s">
        <v>349</v>
      </c>
      <c r="G19" s="37" t="s">
        <v>349</v>
      </c>
      <c r="H19" s="37" t="s">
        <v>349</v>
      </c>
      <c r="I19" s="37" t="s">
        <v>349</v>
      </c>
      <c r="J19" s="37" t="s">
        <v>349</v>
      </c>
      <c r="K19" s="37" t="s">
        <v>349</v>
      </c>
      <c r="L19" s="37" t="s">
        <v>414</v>
      </c>
      <c r="M19" s="36">
        <v>11</v>
      </c>
      <c r="N19" s="37">
        <v>38</v>
      </c>
      <c r="O19" s="37">
        <v>39</v>
      </c>
      <c r="P19" s="37">
        <v>29</v>
      </c>
      <c r="Q19" s="37">
        <v>28</v>
      </c>
      <c r="R19" s="37">
        <v>12</v>
      </c>
      <c r="S19" s="37"/>
      <c r="T19" s="36">
        <v>157</v>
      </c>
      <c r="U19" s="37">
        <v>11</v>
      </c>
      <c r="V19" s="37">
        <v>38</v>
      </c>
      <c r="W19" s="37">
        <v>39</v>
      </c>
      <c r="X19" s="37">
        <v>29</v>
      </c>
      <c r="Y19" s="37">
        <v>28</v>
      </c>
      <c r="Z19" s="37">
        <v>12</v>
      </c>
      <c r="AA19" s="37">
        <v>0</v>
      </c>
      <c r="AB19" s="36">
        <v>157</v>
      </c>
      <c r="AC19" s="36">
        <v>1</v>
      </c>
      <c r="AD19" s="36" t="s">
        <v>413</v>
      </c>
      <c r="AE19" s="36" t="s">
        <v>413</v>
      </c>
      <c r="AF19" s="37">
        <v>157</v>
      </c>
      <c r="AG19" s="13">
        <v>2</v>
      </c>
      <c r="AH19" s="37" t="s">
        <v>418</v>
      </c>
      <c r="AI19" s="37">
        <v>0</v>
      </c>
      <c r="AJ19" s="37" t="s">
        <v>423</v>
      </c>
      <c r="AK19" s="37">
        <v>0</v>
      </c>
      <c r="AL19" s="15">
        <v>45261</v>
      </c>
      <c r="AM19" s="15">
        <v>45701</v>
      </c>
      <c r="AN19" s="37">
        <v>1</v>
      </c>
      <c r="AO19" s="37">
        <v>157</v>
      </c>
      <c r="AP19" s="37" t="str">
        <f>IFERROR(VLOOKUP($A19,[2]Sheet1!$A:$D,4,0),"-")</f>
        <v>-</v>
      </c>
      <c r="AQ19" s="37" t="str">
        <f>IFERROR(VLOOKUP($A19,#REF!,3,0),"-")</f>
        <v>-</v>
      </c>
      <c r="AR19" s="37" t="str">
        <f>IFERROR(VLOOKUP(A19,[3]AAV!$A:$C,3,0),"-")</f>
        <v>REGULER</v>
      </c>
      <c r="AS19" s="37" t="str">
        <f>IFERROR(VLOOKUP(A19,[4]AAV!$A:$C,3,0),"-")</f>
        <v>REGULER</v>
      </c>
      <c r="AT19" s="37" t="str">
        <f>IFERROR(VLOOKUP(A19,[5]AAV!$A:$C,3,0),"-")</f>
        <v>REGULER</v>
      </c>
      <c r="AU19" s="37" t="str">
        <f>IFERROR(VLOOKUP(A19,[6]AAV!$A:$C,3,0),"-")</f>
        <v>REGULER</v>
      </c>
      <c r="AV19" s="37" t="str">
        <f>IFERROR(VLOOKUP(A19,#REF!,13,0),"")</f>
        <v/>
      </c>
      <c r="AW19" s="37">
        <f>IFERROR(VLOOKUP(A19,[7]DATABASE!$A:$BA,49,0),"")</f>
        <v>23</v>
      </c>
      <c r="AX19" s="37">
        <f>IFERROR(VLOOKUP(A19,[7]DATABASE!$A:$BA,50,0),"")</f>
        <v>28</v>
      </c>
      <c r="AY19" s="37">
        <f>IFERROR(VLOOKUP(A19,[7]DATABASE!$A:$BA,51,0),"")</f>
        <v>31</v>
      </c>
      <c r="AZ19" s="37">
        <f>IFERROR(VLOOKUP(A19,[7]DATABASE!$A:$BA,52,0),"")</f>
        <v>38</v>
      </c>
      <c r="BA19" s="37">
        <f>IFERROR(VLOOKUP(A19,[7]DATABASE!$A:$BA,53,0),"")</f>
        <v>29</v>
      </c>
      <c r="BB19" s="37">
        <f>IFERROR(VLOOKUP(A19,[7]DATABASE!$A:$BF,54,0),"")</f>
        <v>23</v>
      </c>
      <c r="BC19" s="37">
        <f>IFERROR(VLOOKUP(A19,[7]DATABASE!$A:$BF,55,0),"")</f>
        <v>28</v>
      </c>
      <c r="BD19" s="37">
        <f>IFERROR(VLOOKUP(A19,[7]DATABASE!$A:$BF,56,0),"")</f>
        <v>31</v>
      </c>
      <c r="BE19" s="37">
        <f>IFERROR(VLOOKUP(A19,[7]DATABASE!$A:$BF,57,0),"")</f>
        <v>38</v>
      </c>
      <c r="BF19" s="37">
        <f>IFERROR(VLOOKUP(A19,[7]DATABASE!$A:$BF,58,0),"")</f>
        <v>29</v>
      </c>
      <c r="BG19" s="36"/>
      <c r="BH19" s="37">
        <f>IFERROR(VLOOKUP(A19,[7]DATABASE!$A:$BM,60,0),"")</f>
        <v>23</v>
      </c>
      <c r="BI19" s="37">
        <f>IFERROR(VLOOKUP(A19,[7]DATABASE!$A:$BM,61,0),"")</f>
        <v>28</v>
      </c>
      <c r="BJ19" s="37">
        <f>IFERROR(VLOOKUP(A19,[7]DATABASE!$A:$BM,62,0),"")</f>
        <v>31</v>
      </c>
      <c r="BK19" s="37">
        <f>IFERROR(VLOOKUP(A19,[7]DATABASE!$A:$BM,63,0),"")</f>
        <v>38</v>
      </c>
      <c r="BL19" s="37">
        <f>IFERROR(VLOOKUP(A19,[7]DATABASE!$A:$BM,64,0),"")</f>
        <v>29</v>
      </c>
      <c r="BM19" s="37">
        <f>IFERROR(VLOOKUP($A19,[9]AAV!$A:$AM,39,0),IFERROR(VLOOKUP($A19,[9]GC!$A:$Y,25,0),IFERROR(VLOOKUP($A19,[9]RVO!$A:$BS,71,0),IFERROR(VLOOKUP($A19,[9]SBPV!$A:$AK,37,0),IFERROR(VLOOKUP($A19,'[9]CC SK'!$A:$AA,27,0),IFERROR(VLOOKUP($A19,[9]DELTA!$A:$AA,27,0),IFERROR(VLOOKUP($A19,'[9]TEMA C1'!$A:$W,23,0),IFERROR(VLOOKUP($A19,'[9]TEMA C2'!$A:$Y,25,0),IFERROR(VLOOKUP($A19,'[9]TEMA C3'!$A:$Y,25,0),IFERROR(VLOOKUP($A19,'[9]TEMA HAJI'!$A:$Y,25,0),IFERROR(VLOOKUP($A19,'[9]TEMA PD'!$A:$Y,25,0),"")))))))))))</f>
        <v>17</v>
      </c>
      <c r="BN19" s="37">
        <f t="shared" si="4"/>
        <v>166</v>
      </c>
      <c r="BO19" s="37">
        <f t="shared" si="5"/>
        <v>0</v>
      </c>
      <c r="BP19" s="37">
        <f t="shared" si="5"/>
        <v>23</v>
      </c>
      <c r="BQ19" s="37">
        <f t="shared" si="5"/>
        <v>28</v>
      </c>
      <c r="BR19" s="37">
        <f t="shared" si="5"/>
        <v>31</v>
      </c>
      <c r="BS19" s="37">
        <f t="shared" si="5"/>
        <v>38</v>
      </c>
      <c r="BT19" s="37">
        <f t="shared" si="5"/>
        <v>29</v>
      </c>
      <c r="BU19" s="37">
        <f t="shared" si="5"/>
        <v>17</v>
      </c>
      <c r="BV19" s="37">
        <f t="shared" si="6"/>
        <v>166</v>
      </c>
      <c r="BW19" s="36">
        <f t="shared" si="7"/>
        <v>1</v>
      </c>
      <c r="BX19" s="36" t="str">
        <f t="shared" si="8"/>
        <v>TIDAK</v>
      </c>
      <c r="BY19" s="36" t="str">
        <f>IFERROR(VLOOKUP(A19,[7]DATABASE!$A:$BY,77,0),"")</f>
        <v>TIDAK</v>
      </c>
      <c r="BZ19" s="37">
        <f t="shared" si="9"/>
        <v>323</v>
      </c>
      <c r="CA19" s="12">
        <f>IFERROR(VLOOKUP(A19,[10]AAV!$A:$T,20,0),"")</f>
        <v>2</v>
      </c>
      <c r="CB19" s="37" t="str">
        <f t="shared" si="10"/>
        <v>SAPHIRE</v>
      </c>
      <c r="CC19" s="37" t="str">
        <f>IFERROR(VLOOKUP(A19,[11]SUMMARY!$B:$E,4,0),"")</f>
        <v/>
      </c>
      <c r="CD19" s="37">
        <f>IFERROR(VLOOKUP(A19,'[12]RECAP REDEEM P2 - v2'!$A:$I,5,0),0)</f>
        <v>0</v>
      </c>
      <c r="CE19" s="37" t="str">
        <f t="shared" si="11"/>
        <v>Y</v>
      </c>
      <c r="CF19" s="37"/>
      <c r="CG19" s="15">
        <v>45093</v>
      </c>
      <c r="CH19" s="15">
        <f t="shared" ca="1" si="12"/>
        <v>46174</v>
      </c>
      <c r="CI19" s="37">
        <f t="shared" ca="1" si="13"/>
        <v>2</v>
      </c>
      <c r="CJ19" s="37">
        <v>323</v>
      </c>
      <c r="CK19" s="37" t="str">
        <f>IFERROR(VLOOKUP($A19,[13]ME!$A:$K,11,0),"-")</f>
        <v>-</v>
      </c>
      <c r="CL19" s="37" t="str">
        <f>IFERROR(VLOOKUP($A19,[14]EKS!$A:$K,11,0),"-")</f>
        <v>-</v>
      </c>
      <c r="CM19" s="37" t="str">
        <f>IFERROR(VLOOKUP($A19,[15]EKS!$A:$K,11,0),"-")</f>
        <v>-</v>
      </c>
      <c r="CN19" s="37" t="str">
        <f>IFERROR(VLOOKUP($A19,[16]EKS!$A:$K,11,0),"-")</f>
        <v>-</v>
      </c>
      <c r="CO19" s="37" t="str">
        <f>IFERROR(VLOOKUP($A19,[17]EKS!$A:$K,11,0),"-")</f>
        <v>-</v>
      </c>
      <c r="CP19" s="37" t="str">
        <f>IFERROR(VLOOKUP($A19,[18]EKS!$A:$K,11,0),"-")</f>
        <v>-</v>
      </c>
      <c r="CQ19" s="37" t="str">
        <f>IFERROR(VLOOKUP(A19,[19]Sheet1!$A:$D,4,0),"-")</f>
        <v>-</v>
      </c>
      <c r="CR19" s="37">
        <f>IFERROR(VLOOKUP($A19,[20]AAV!$A:$AR,44,0),IFERROR(VLOOKUP($A19,[20]GC!$A:$AC,29,0),IFERROR(VLOOKUP($A19,[20]RVO!$A:$CA,79,0),IFERROR(VLOOKUP($A19,[20]SBPV!$A:$AN,40,0),IFERROR(VLOOKUP($A19,'[20]CC SK'!$A:$AC,29,0),IFERROR(VLOOKUP($A19,'[20]AAV AUTO 2000'!$A:$AA,27,0),IFERROR(VLOOKUP($A19,[20]DELTA!$A:$AC,29,0),IFERROR(VLOOKUP($A19,'[20]TEMA C1'!$A:$Y,25,0),IFERROR(VLOOKUP($A19,'[20]TEMA C2'!$A:$AA,27,0),IFERROR(VLOOKUP($A19,'[20]TEMA C3'!$A:$AA,27,0),IFERROR(VLOOKUP($A19,'[20]TEMA HAJI'!$A:$AA,27,0),IFERROR(VLOOKUP($A19,'[20]TEMA PD'!$A:$AA,27,0),IFERROR(VLOOKUP($A19,[20]DESIRE!$A:$AP,42,0),0)))))))))))))</f>
        <v>9</v>
      </c>
      <c r="CS19" s="37">
        <f>IFERROR(VLOOKUP($A19,#REF!,42+CR$1,0),IFERROR(VLOOKUP($A19,#REF!,42+CR$1,0),IFERROR(VLOOKUP($A19,#REF!,29+CR$1,0),IFERROR(VLOOKUP($A19,#REF!,16+CR$1,0),IFERROR(VLOOKUP($A19,#REF!,42+CR$1,0),IFERROR(VLOOKUP($A19,#REF!,33+CR$1,0),IFERROR(VLOOKUP($A19,#REF!,29+CR$1,0),IFERROR(VLOOKUP($A19,#REF!,42+CR$1,0),IFERROR(VLOOKUP($A19,#REF!,42+CR$1,0),IFERROR(VLOOKUP($A19,#REF!,42+CR$1,0),IFERROR(VLOOKUP($A19,#REF!,26+CR$1,0),IFERROR(VLOOKUP($A19,#REF!,5+CR$1,0),0))))))))))))</f>
        <v>0</v>
      </c>
      <c r="CT19" s="37">
        <f>IFERROR(VLOOKUP($A19,#REF!,42+CS$1,0),IFERROR(VLOOKUP($A19,#REF!,42+CS$1,0),IFERROR(VLOOKUP($A19,#REF!,29+CS$1,0),IFERROR(VLOOKUP($A19,#REF!,16+CS$1,0),IFERROR(VLOOKUP($A19,#REF!,42+CS$1,0),IFERROR(VLOOKUP($A19,#REF!,33+CS$1,0),IFERROR(VLOOKUP($A19,#REF!,29+CS$1,0),IFERROR(VLOOKUP($A19,#REF!,42+CS$1,0),IFERROR(VLOOKUP($A19,#REF!,42+CS$1,0),IFERROR(VLOOKUP($A19,#REF!,42+CS$1,0),IFERROR(VLOOKUP($A19,#REF!,26+CS$1,0),IFERROR(VLOOKUP($A19,#REF!,5+CS$1,0),0))))))))))))</f>
        <v>0</v>
      </c>
      <c r="CU19" s="37">
        <f>IFERROR(VLOOKUP($A19,#REF!,42+CT$1,0),IFERROR(VLOOKUP($A19,#REF!,42+CT$1,0),IFERROR(VLOOKUP($A19,#REF!,29+CT$1,0),IFERROR(VLOOKUP($A19,#REF!,16+CT$1,0),IFERROR(VLOOKUP($A19,#REF!,42+CT$1,0),IFERROR(VLOOKUP($A19,#REF!,33+CT$1,0),IFERROR(VLOOKUP($A19,#REF!,29+CT$1,0),IFERROR(VLOOKUP($A19,#REF!,42+CT$1,0),IFERROR(VLOOKUP($A19,#REF!,42+CT$1,0),IFERROR(VLOOKUP($A19,#REF!,42+CT$1,0),IFERROR(VLOOKUP($A19,#REF!,26+CT$1,0),IFERROR(VLOOKUP($A19,#REF!,5+CT$1,0),0))))))))))))</f>
        <v>0</v>
      </c>
      <c r="CV19" s="37">
        <f>IFERROR(VLOOKUP($A19,#REF!,42+CU$1,0),IFERROR(VLOOKUP($A19,#REF!,42+CU$1,0),IFERROR(VLOOKUP($A19,#REF!,29+CU$1,0),IFERROR(VLOOKUP($A19,#REF!,16+CU$1,0),IFERROR(VLOOKUP($A19,#REF!,42+CU$1,0),IFERROR(VLOOKUP($A19,#REF!,33+CU$1,0),IFERROR(VLOOKUP($A19,#REF!,29+CU$1,0),IFERROR(VLOOKUP($A19,#REF!,42+CU$1,0),IFERROR(VLOOKUP($A19,#REF!,42+CU$1,0),IFERROR(VLOOKUP($A19,#REF!,42+CU$1,0),IFERROR(VLOOKUP($A19,#REF!,26+CU$1,0),IFERROR(VLOOKUP($A19,#REF!,5+CU$1,0),0))))))))))))</f>
        <v>0</v>
      </c>
      <c r="CW19" s="37">
        <f>IFERROR(VLOOKUP($A19,#REF!,42+CV$1,0),IFERROR(VLOOKUP($A19,#REF!,42+CV$1,0),IFERROR(VLOOKUP($A19,#REF!,29+CV$1,0),IFERROR(VLOOKUP($A19,#REF!,16+CV$1,0),IFERROR(VLOOKUP($A19,#REF!,42+CV$1,0),IFERROR(VLOOKUP($A19,#REF!,33+CV$1,0),IFERROR(VLOOKUP($A19,#REF!,29+CV$1,0),IFERROR(VLOOKUP($A19,#REF!,42+CV$1,0),IFERROR(VLOOKUP($A19,#REF!,42+CV$1,0),IFERROR(VLOOKUP($A19,#REF!,42+CV$1,0),IFERROR(VLOOKUP($A19,#REF!,26+CV$1,0),IFERROR(VLOOKUP($A19,#REF!,5+CV$1,0),0))))))))))))</f>
        <v>0</v>
      </c>
      <c r="CX19" s="37">
        <f>IFERROR(VLOOKUP($A19,#REF!,36,0),IFERROR(VLOOKUP($A19,#REF!,23,0),IFERROR(VLOOKUP($A19,#REF!,65,0),IFERROR(VLOOKUP($A19,#REF!,34,0),IFERROR(VLOOKUP($A19,#REF!,25,0),IFERROR(VLOOKUP($A19,#REF!,25,0),IFERROR(VLOOKUP($A19,#REF!,21,0),IFERROR(VLOOKUP($A19,#REF!,23,0),IFERROR(VLOOKUP($A19,#REF!,23,0),IFERROR(VLOOKUP($A19,#REF!,23,0),IFERROR(VLOOKUP($A19,#REF!,23,0),IFERROR(VLOOKUP($A19,#REF!,23,0),IFERROR(VLOOKUP($A19,#REF!,21,0),IFERROR(VLOOKUP($A19,#REF!,23,0),0))))))))))))))</f>
        <v>0</v>
      </c>
      <c r="CY19" s="37">
        <f>IFERROR(VLOOKUP($A19,[20]DESIRE!$A:$AP,42,0),IFERROR(VLOOKUP($A19,'[20]TEMA PD'!$A:$AA,27,0),IFERROR(VLOOKUP($A19,'[20]TEMA HAJI'!$A:$AA,27,0),IFERROR(VLOOKUP($A19,'[20]TEMA C3'!$A:$AA,27,0),IFERROR(VLOOKUP($A19,'[20]TEMA C2'!$A:$AA,27,0),IFERROR(VLOOKUP($A19,'[20]TEMA C1'!$A:$Y,25,0),IFERROR(VLOOKUP($A19,[20]DELTA!$A:$AC,29,0),IFERROR(VLOOKUP($A19,'[20]AAV AUTO 2000'!$A:$AA,27,0),IFERROR(VLOOKUP($A19,'[20]CC SK'!$A:$AC,29,0),IFERROR(VLOOKUP($A19,[20]SBPV!$A:$AN,40,0),IFERROR(VLOOKUP($A19,[20]RVO!$A:$CA,79,0),IFERROR(VLOOKUP($A19,[20]GC!$A:$AC,29,0),IFERROR(VLOOKUP($A19,[20]AAV!$A:$AR,44,0),0)))))))))))))</f>
        <v>9</v>
      </c>
      <c r="CZ19" s="37">
        <f>IFERROR(VLOOKUP($A19,#REF!,5+CY$1,0),IFERROR(VLOOKUP($A19,#REF!,26+CY$1,0),IFERROR(VLOOKUP($A19,#REF!,42+CY$1,0),IFERROR(VLOOKUP($A19,#REF!,42+CY$1,0),IFERROR(VLOOKUP($A19,#REF!,42+CY$1,0),IFERROR(VLOOKUP($A19,#REF!,29+CY$1,0),IFERROR(VLOOKUP($A19,#REF!,33+CY$1,0),IFERROR(VLOOKUP($A19,#REF!,42+CY$1,0),IFERROR(VLOOKUP($A19,#REF!,16+CY$1,0),IFERROR(VLOOKUP($A19,#REF!,29+CY$1,0),IFERROR(VLOOKUP($A19,#REF!,42+CY$1,0),IFERROR(VLOOKUP($A19,#REF!,42+CY$1,0),0))))))))))))</f>
        <v>0</v>
      </c>
      <c r="DA19" s="37">
        <f>IFERROR(VLOOKUP($A19,#REF!,5+CZ$1,0),IFERROR(VLOOKUP($A19,#REF!,26+CZ$1,0),IFERROR(VLOOKUP($A19,#REF!,42+CZ$1,0),IFERROR(VLOOKUP($A19,#REF!,42+CZ$1,0),IFERROR(VLOOKUP($A19,#REF!,42+CZ$1,0),IFERROR(VLOOKUP($A19,#REF!,29+CZ$1,0),IFERROR(VLOOKUP($A19,#REF!,33+CZ$1,0),IFERROR(VLOOKUP($A19,#REF!,42+CZ$1,0),IFERROR(VLOOKUP($A19,#REF!,16+CZ$1,0),IFERROR(VLOOKUP($A19,#REF!,29+CZ$1,0),IFERROR(VLOOKUP($A19,#REF!,42+CZ$1,0),IFERROR(VLOOKUP($A19,#REF!,42+CZ$1,0),0))))))))))))</f>
        <v>0</v>
      </c>
      <c r="DB19" s="37">
        <f>IFERROR(VLOOKUP($A19,#REF!,5+DA$1,0),IFERROR(VLOOKUP($A19,#REF!,26+DA$1,0),IFERROR(VLOOKUP($A19,#REF!,42+DA$1,0),IFERROR(VLOOKUP($A19,#REF!,42+DA$1,0),IFERROR(VLOOKUP($A19,#REF!,42+DA$1,0),IFERROR(VLOOKUP($A19,#REF!,29+DA$1,0),IFERROR(VLOOKUP($A19,#REF!,33+DA$1,0),IFERROR(VLOOKUP($A19,#REF!,42+DA$1,0),IFERROR(VLOOKUP($A19,#REF!,16+DA$1,0),IFERROR(VLOOKUP($A19,#REF!,29+DA$1,0),IFERROR(VLOOKUP($A19,#REF!,42+DA$1,0),IFERROR(VLOOKUP($A19,#REF!,42+DA$1,0),0))))))))))))</f>
        <v>0</v>
      </c>
      <c r="DC19" s="37">
        <f>IFERROR(VLOOKUP($A19,#REF!,5+DB$1,0),IFERROR(VLOOKUP($A19,#REF!,26+DB$1,0),IFERROR(VLOOKUP($A19,#REF!,42+DB$1,0),IFERROR(VLOOKUP($A19,#REF!,42+DB$1,0),IFERROR(VLOOKUP($A19,#REF!,42+DB$1,0),IFERROR(VLOOKUP($A19,#REF!,29+DB$1,0),IFERROR(VLOOKUP($A19,#REF!,33+DB$1,0),IFERROR(VLOOKUP($A19,#REF!,42+DB$1,0),IFERROR(VLOOKUP($A19,#REF!,16+DB$1,0),IFERROR(VLOOKUP($A19,#REF!,29+DB$1,0),IFERROR(VLOOKUP($A19,#REF!,42+DB$1,0),IFERROR(VLOOKUP($A19,#REF!,42+DB$1,0),0))))))))))))</f>
        <v>0</v>
      </c>
      <c r="DD19" s="37">
        <f>IFERROR(VLOOKUP($A19,#REF!,5+DC$1,0),IFERROR(VLOOKUP($A19,#REF!,26+DC$1,0),IFERROR(VLOOKUP($A19,#REF!,42+DC$1,0),IFERROR(VLOOKUP($A19,#REF!,42+DC$1,0),IFERROR(VLOOKUP($A19,#REF!,42+DC$1,0),IFERROR(VLOOKUP($A19,#REF!,29+DC$1,0),IFERROR(VLOOKUP($A19,#REF!,33+DC$1,0),IFERROR(VLOOKUP($A19,#REF!,42+DC$1,0),IFERROR(VLOOKUP($A19,#REF!,16+DC$1,0),IFERROR(VLOOKUP($A19,#REF!,29+DC$1,0),IFERROR(VLOOKUP($A19,#REF!,42+DC$1,0),IFERROR(VLOOKUP($A19,#REF!,42+DC$1,0),0))))))))))))</f>
        <v>0</v>
      </c>
      <c r="DE19" s="37">
        <f>IFERROR(VLOOKUP($A19,#REF!,23,0),IFERROR(VLOOKUP($A19,#REF!,21,0),IFERROR(VLOOKUP($A19,#REF!,23,0),IFERROR(VLOOKUP($A19,#REF!,23,0),IFERROR(VLOOKUP($A19,#REF!,23,0),IFERROR(VLOOKUP($A19,#REF!,23,0),IFERROR(VLOOKUP($A19,#REF!,23,0),IFERROR(VLOOKUP($A19,#REF!,21,0),IFERROR(VLOOKUP($A19,#REF!,25,0),IFERROR(VLOOKUP($A19,#REF!,25,0),IFERROR(VLOOKUP($A19,#REF!,34,0),IFERROR(VLOOKUP($A19,#REF!,65,0),IFERROR(VLOOKUP($A19,#REF!,23,0),IFERROR(VLOOKUP($A19,#REF!,36,0),0))))))))))))))</f>
        <v>0</v>
      </c>
      <c r="DF19" s="37" t="b">
        <f t="shared" si="14"/>
        <v>1</v>
      </c>
      <c r="DG19" s="37" t="b">
        <f t="shared" si="14"/>
        <v>1</v>
      </c>
      <c r="DH19" s="37" t="b">
        <f t="shared" si="14"/>
        <v>1</v>
      </c>
      <c r="DI19" s="37" t="b">
        <f t="shared" si="14"/>
        <v>1</v>
      </c>
      <c r="DJ19" s="37" t="b">
        <f t="shared" si="14"/>
        <v>1</v>
      </c>
      <c r="DK19" s="37" t="b">
        <f t="shared" si="14"/>
        <v>1</v>
      </c>
      <c r="DL19" s="37" t="b">
        <f t="shared" si="14"/>
        <v>1</v>
      </c>
      <c r="DM19" s="37">
        <f t="shared" si="15"/>
        <v>9</v>
      </c>
      <c r="DN19" s="37">
        <f t="shared" si="15"/>
        <v>0</v>
      </c>
      <c r="DO19" s="37">
        <f t="shared" si="15"/>
        <v>0</v>
      </c>
      <c r="DP19" s="37">
        <f t="shared" si="15"/>
        <v>0</v>
      </c>
      <c r="DQ19" s="37">
        <f t="shared" si="15"/>
        <v>0</v>
      </c>
      <c r="DR19" s="37">
        <f t="shared" si="15"/>
        <v>0</v>
      </c>
      <c r="DS19" s="37">
        <f t="shared" si="15"/>
        <v>0</v>
      </c>
      <c r="DT19" s="29">
        <f t="shared" si="16"/>
        <v>9</v>
      </c>
      <c r="DU19" s="37">
        <f t="shared" si="17"/>
        <v>9</v>
      </c>
      <c r="DV19" s="37">
        <f t="shared" si="17"/>
        <v>0</v>
      </c>
      <c r="DW19" s="37">
        <f t="shared" si="17"/>
        <v>0</v>
      </c>
      <c r="DX19" s="37">
        <f t="shared" si="17"/>
        <v>0</v>
      </c>
      <c r="DY19" s="37">
        <f t="shared" si="17"/>
        <v>0</v>
      </c>
      <c r="DZ19" s="37">
        <f t="shared" si="17"/>
        <v>0</v>
      </c>
      <c r="EA19" s="37">
        <f t="shared" si="17"/>
        <v>0</v>
      </c>
      <c r="EB19" s="29">
        <f t="shared" si="18"/>
        <v>9</v>
      </c>
      <c r="EC19" s="36">
        <f t="shared" si="19"/>
        <v>6</v>
      </c>
      <c r="ED19" s="36" t="str">
        <f t="shared" si="20"/>
        <v>DOWNGRADE</v>
      </c>
      <c r="EE19" s="36" t="str">
        <f t="shared" si="21"/>
        <v>RESET</v>
      </c>
      <c r="EF19" s="37">
        <f t="shared" si="22"/>
        <v>0</v>
      </c>
      <c r="EG19" s="2">
        <f>IFERROR(VLOOKUP(A19,[21]AAV!$A:$AD,30,0),"")</f>
        <v>2</v>
      </c>
      <c r="EH19" s="37" t="str">
        <f t="shared" si="23"/>
        <v>SAPHIRE</v>
      </c>
      <c r="EI19" s="2"/>
      <c r="EJ19" s="2"/>
      <c r="EK19" s="2"/>
      <c r="EL19" s="2"/>
      <c r="EM19" s="2"/>
      <c r="EN19" s="2"/>
      <c r="EO19" s="2"/>
      <c r="EP19" s="2"/>
      <c r="EQ19" s="37">
        <f t="shared" si="24"/>
        <v>9</v>
      </c>
      <c r="ER19" s="37">
        <f t="shared" si="24"/>
        <v>0</v>
      </c>
      <c r="ES19" s="37">
        <f t="shared" si="24"/>
        <v>0</v>
      </c>
      <c r="ET19" s="37">
        <f t="shared" si="24"/>
        <v>0</v>
      </c>
      <c r="EU19" s="37">
        <f t="shared" si="24"/>
        <v>0</v>
      </c>
      <c r="EV19" s="37">
        <f t="shared" si="24"/>
        <v>0</v>
      </c>
      <c r="EW19" s="37">
        <f t="shared" si="24"/>
        <v>0</v>
      </c>
    </row>
    <row r="20" spans="1:153" ht="15.6">
      <c r="A20" s="36" t="s">
        <v>181</v>
      </c>
      <c r="B20" s="1" t="s">
        <v>326</v>
      </c>
      <c r="C20" s="37" t="s">
        <v>188</v>
      </c>
      <c r="D20" s="15">
        <f>IFERROR(VLOOKUP(A20,[1]AAV!$A:$C,3,0),"")</f>
        <v>45169</v>
      </c>
      <c r="E20" s="15" t="str">
        <f t="shared" si="3"/>
        <v>Aug-23</v>
      </c>
      <c r="F20" s="37" t="s">
        <v>414</v>
      </c>
      <c r="G20" s="37" t="s">
        <v>349</v>
      </c>
      <c r="H20" s="37" t="s">
        <v>414</v>
      </c>
      <c r="I20" s="37" t="s">
        <v>414</v>
      </c>
      <c r="J20" s="37" t="s">
        <v>414</v>
      </c>
      <c r="K20" s="37" t="s">
        <v>414</v>
      </c>
      <c r="L20" s="37" t="s">
        <v>414</v>
      </c>
      <c r="M20" s="36"/>
      <c r="N20" s="37">
        <v>2</v>
      </c>
      <c r="O20" s="37"/>
      <c r="P20" s="37"/>
      <c r="Q20" s="37"/>
      <c r="R20" s="37"/>
      <c r="S20" s="37"/>
      <c r="T20" s="36">
        <v>2</v>
      </c>
      <c r="U20" s="37">
        <v>0</v>
      </c>
      <c r="V20" s="37">
        <v>2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6">
        <v>2</v>
      </c>
      <c r="AC20" s="36">
        <v>6</v>
      </c>
      <c r="AD20" s="36" t="s">
        <v>415</v>
      </c>
      <c r="AE20" s="36" t="s">
        <v>416</v>
      </c>
      <c r="AF20" s="37">
        <v>0</v>
      </c>
      <c r="AG20" s="13">
        <v>1</v>
      </c>
      <c r="AH20" s="37" t="s">
        <v>418</v>
      </c>
      <c r="AI20" s="37">
        <v>0</v>
      </c>
      <c r="AJ20" s="37" t="s">
        <v>424</v>
      </c>
      <c r="AK20" s="37">
        <v>0</v>
      </c>
      <c r="AL20" s="15">
        <v>45261</v>
      </c>
      <c r="AM20" s="15">
        <v>45701</v>
      </c>
      <c r="AN20" s="37">
        <v>1</v>
      </c>
      <c r="AO20" s="37">
        <v>0</v>
      </c>
      <c r="AP20" s="37" t="str">
        <f>IFERROR(VLOOKUP($A20,[2]Sheet1!$A:$D,4,0),"-")</f>
        <v>-</v>
      </c>
      <c r="AQ20" s="37" t="str">
        <f>IFERROR(VLOOKUP($A20,#REF!,3,0),"-")</f>
        <v>-</v>
      </c>
      <c r="AR20" s="37" t="str">
        <f>IFERROR(VLOOKUP(A20,[3]AAV!$A:$C,3,0),"-")</f>
        <v>-</v>
      </c>
      <c r="AS20" s="37" t="str">
        <f>IFERROR(VLOOKUP(A20,[4]AAV!$A:$C,3,0),"-")</f>
        <v>-</v>
      </c>
      <c r="AT20" s="37" t="str">
        <f>IFERROR(VLOOKUP(A20,[5]AAV!$A:$C,3,0),"-")</f>
        <v>-</v>
      </c>
      <c r="AU20" s="37" t="str">
        <f>IFERROR(VLOOKUP(A20,[6]AAV!$A:$C,3,0),"-")</f>
        <v>-</v>
      </c>
      <c r="AV20" s="37" t="str">
        <f>IFERROR(VLOOKUP(A20,#REF!,13,0),"")</f>
        <v/>
      </c>
      <c r="AW20" s="37">
        <f>IFERROR(VLOOKUP(A20,[7]DATABASE!$A:$BA,49,0),"")</f>
        <v>0</v>
      </c>
      <c r="AX20" s="37">
        <f>IFERROR(VLOOKUP(A20,[7]DATABASE!$A:$BA,50,0),"")</f>
        <v>0</v>
      </c>
      <c r="AY20" s="37">
        <f>IFERROR(VLOOKUP(A20,[7]DATABASE!$A:$BA,51,0),"")</f>
        <v>0</v>
      </c>
      <c r="AZ20" s="37">
        <f>IFERROR(VLOOKUP(A20,[7]DATABASE!$A:$BA,52,0),"")</f>
        <v>0</v>
      </c>
      <c r="BA20" s="37">
        <f>IFERROR(VLOOKUP(A20,[7]DATABASE!$A:$BA,53,0),"")</f>
        <v>0</v>
      </c>
      <c r="BB20" s="37">
        <f>IFERROR(VLOOKUP(A20,[7]DATABASE!$A:$BF,54,0),"")</f>
        <v>0</v>
      </c>
      <c r="BC20" s="37">
        <f>IFERROR(VLOOKUP(A20,[7]DATABASE!$A:$BF,55,0),"")</f>
        <v>0</v>
      </c>
      <c r="BD20" s="37">
        <f>IFERROR(VLOOKUP(A20,[7]DATABASE!$A:$BF,56,0),"")</f>
        <v>0</v>
      </c>
      <c r="BE20" s="37">
        <f>IFERROR(VLOOKUP(A20,[7]DATABASE!$A:$BF,57,0),"")</f>
        <v>0</v>
      </c>
      <c r="BF20" s="37">
        <f>IFERROR(VLOOKUP(A20,[7]DATABASE!$A:$BF,58,0),"")</f>
        <v>0</v>
      </c>
      <c r="BG20" s="36"/>
      <c r="BH20" s="37">
        <f>IFERROR(VLOOKUP(A20,[7]DATABASE!$A:$BM,60,0),"")</f>
        <v>0</v>
      </c>
      <c r="BI20" s="37">
        <f>IFERROR(VLOOKUP(A20,[7]DATABASE!$A:$BM,61,0),"")</f>
        <v>0</v>
      </c>
      <c r="BJ20" s="37">
        <f>IFERROR(VLOOKUP(A20,[7]DATABASE!$A:$BM,62,0),"")</f>
        <v>0</v>
      </c>
      <c r="BK20" s="37">
        <f>IFERROR(VLOOKUP(A20,[7]DATABASE!$A:$BM,63,0),"")</f>
        <v>0</v>
      </c>
      <c r="BL20" s="37">
        <f>IFERROR(VLOOKUP(A20,[7]DATABASE!$A:$BM,64,0),"")</f>
        <v>0</v>
      </c>
      <c r="BM20" s="37" t="str">
        <f>IFERROR(VLOOKUP($A20,[9]AAV!$A:$AM,39,0),IFERROR(VLOOKUP($A20,[9]GC!$A:$Y,25,0),IFERROR(VLOOKUP($A20,[9]RVO!$A:$BS,71,0),IFERROR(VLOOKUP($A20,[9]SBPV!$A:$AK,37,0),IFERROR(VLOOKUP($A20,'[9]CC SK'!$A:$AA,27,0),IFERROR(VLOOKUP($A20,[9]DELTA!$A:$AA,27,0),IFERROR(VLOOKUP($A20,'[9]TEMA C1'!$A:$W,23,0),IFERROR(VLOOKUP($A20,'[9]TEMA C2'!$A:$Y,25,0),IFERROR(VLOOKUP($A20,'[9]TEMA C3'!$A:$Y,25,0),IFERROR(VLOOKUP($A20,'[9]TEMA HAJI'!$A:$Y,25,0),IFERROR(VLOOKUP($A20,'[9]TEMA PD'!$A:$Y,25,0),"")))))))))))</f>
        <v/>
      </c>
      <c r="BN20" s="37">
        <f t="shared" si="4"/>
        <v>0</v>
      </c>
      <c r="BO20" s="37">
        <f t="shared" si="5"/>
        <v>0</v>
      </c>
      <c r="BP20" s="37">
        <f t="shared" si="5"/>
        <v>0</v>
      </c>
      <c r="BQ20" s="37">
        <f t="shared" si="5"/>
        <v>0</v>
      </c>
      <c r="BR20" s="37">
        <f t="shared" si="5"/>
        <v>0</v>
      </c>
      <c r="BS20" s="37">
        <f t="shared" si="5"/>
        <v>0</v>
      </c>
      <c r="BT20" s="37">
        <f t="shared" si="5"/>
        <v>0</v>
      </c>
      <c r="BU20" s="37" t="str">
        <f t="shared" si="5"/>
        <v/>
      </c>
      <c r="BV20" s="37">
        <f t="shared" si="6"/>
        <v>0</v>
      </c>
      <c r="BW20" s="36">
        <f t="shared" si="7"/>
        <v>7</v>
      </c>
      <c r="BX20" s="36" t="str">
        <f t="shared" si="8"/>
        <v>DOWNGRADE</v>
      </c>
      <c r="BY20" s="36" t="str">
        <f>IFERROR(VLOOKUP(A20,[7]DATABASE!$A:$BY,77,0),"")</f>
        <v>RESET</v>
      </c>
      <c r="BZ20" s="37">
        <f t="shared" si="9"/>
        <v>0</v>
      </c>
      <c r="CA20" s="12">
        <f>IFERROR(VLOOKUP(A20,[10]AAV!$A:$T,20,0),"")</f>
        <v>0</v>
      </c>
      <c r="CB20" s="37" t="str">
        <f t="shared" si="10"/>
        <v>SAPHIRE</v>
      </c>
      <c r="CC20" s="37" t="str">
        <f>IFERROR(VLOOKUP(A20,[11]SUMMARY!$B:$E,4,0),"")</f>
        <v/>
      </c>
      <c r="CD20" s="37">
        <f>IFERROR(VLOOKUP(A20,'[12]RECAP REDEEM P2 - v2'!$A:$I,5,0),0)</f>
        <v>0</v>
      </c>
      <c r="CE20" s="37" t="str">
        <f t="shared" si="11"/>
        <v>FALSE</v>
      </c>
      <c r="CF20" s="37"/>
      <c r="CG20" s="15">
        <v>45093</v>
      </c>
      <c r="CH20" s="15">
        <f t="shared" ca="1" si="12"/>
        <v>46174</v>
      </c>
      <c r="CI20" s="37">
        <f t="shared" ca="1" si="13"/>
        <v>2</v>
      </c>
      <c r="CJ20" s="37">
        <v>0</v>
      </c>
      <c r="CK20" s="37" t="str">
        <f>IFERROR(VLOOKUP($A20,[13]ME!$A:$K,11,0),"-")</f>
        <v>-</v>
      </c>
      <c r="CL20" s="37" t="str">
        <f>IFERROR(VLOOKUP($A20,[14]EKS!$A:$K,11,0),"-")</f>
        <v>-</v>
      </c>
      <c r="CM20" s="37" t="str">
        <f>IFERROR(VLOOKUP($A20,[15]EKS!$A:$K,11,0),"-")</f>
        <v>-</v>
      </c>
      <c r="CN20" s="37" t="str">
        <f>IFERROR(VLOOKUP($A20,[16]EKS!$A:$K,11,0),"-")</f>
        <v>-</v>
      </c>
      <c r="CO20" s="37" t="str">
        <f>IFERROR(VLOOKUP($A20,[17]EKS!$A:$K,11,0),"-")</f>
        <v>-</v>
      </c>
      <c r="CP20" s="37" t="str">
        <f>IFERROR(VLOOKUP($A20,[18]EKS!$A:$K,11,0),"-")</f>
        <v>-</v>
      </c>
      <c r="CQ20" s="37" t="str">
        <f>IFERROR(VLOOKUP(A20,[19]Sheet1!$A:$D,4,0),"-")</f>
        <v>-</v>
      </c>
      <c r="CR20" s="37">
        <f>IFERROR(VLOOKUP($A20,[20]AAV!$A:$AR,44,0),IFERROR(VLOOKUP($A20,[20]GC!$A:$AC,29,0),IFERROR(VLOOKUP($A20,[20]RVO!$A:$CA,79,0),IFERROR(VLOOKUP($A20,[20]SBPV!$A:$AN,40,0),IFERROR(VLOOKUP($A20,'[20]CC SK'!$A:$AC,29,0),IFERROR(VLOOKUP($A20,'[20]AAV AUTO 2000'!$A:$AA,27,0),IFERROR(VLOOKUP($A20,[20]DELTA!$A:$AC,29,0),IFERROR(VLOOKUP($A20,'[20]TEMA C1'!$A:$Y,25,0),IFERROR(VLOOKUP($A20,'[20]TEMA C2'!$A:$AA,27,0),IFERROR(VLOOKUP($A20,'[20]TEMA C3'!$A:$AA,27,0),IFERROR(VLOOKUP($A20,'[20]TEMA HAJI'!$A:$AA,27,0),IFERROR(VLOOKUP($A20,'[20]TEMA PD'!$A:$AA,27,0),IFERROR(VLOOKUP($A20,[20]DESIRE!$A:$AP,42,0),0)))))))))))))</f>
        <v>0</v>
      </c>
      <c r="CS20" s="37">
        <f>IFERROR(VLOOKUP($A20,#REF!,42+CR$1,0),IFERROR(VLOOKUP($A20,#REF!,42+CR$1,0),IFERROR(VLOOKUP($A20,#REF!,29+CR$1,0),IFERROR(VLOOKUP($A20,#REF!,16+CR$1,0),IFERROR(VLOOKUP($A20,#REF!,42+CR$1,0),IFERROR(VLOOKUP($A20,#REF!,33+CR$1,0),IFERROR(VLOOKUP($A20,#REF!,29+CR$1,0),IFERROR(VLOOKUP($A20,#REF!,42+CR$1,0),IFERROR(VLOOKUP($A20,#REF!,42+CR$1,0),IFERROR(VLOOKUP($A20,#REF!,42+CR$1,0),IFERROR(VLOOKUP($A20,#REF!,26+CR$1,0),IFERROR(VLOOKUP($A20,#REF!,5+CR$1,0),0))))))))))))</f>
        <v>0</v>
      </c>
      <c r="CT20" s="37">
        <f>IFERROR(VLOOKUP($A20,#REF!,42+CS$1,0),IFERROR(VLOOKUP($A20,#REF!,42+CS$1,0),IFERROR(VLOOKUP($A20,#REF!,29+CS$1,0),IFERROR(VLOOKUP($A20,#REF!,16+CS$1,0),IFERROR(VLOOKUP($A20,#REF!,42+CS$1,0),IFERROR(VLOOKUP($A20,#REF!,33+CS$1,0),IFERROR(VLOOKUP($A20,#REF!,29+CS$1,0),IFERROR(VLOOKUP($A20,#REF!,42+CS$1,0),IFERROR(VLOOKUP($A20,#REF!,42+CS$1,0),IFERROR(VLOOKUP($A20,#REF!,42+CS$1,0),IFERROR(VLOOKUP($A20,#REF!,26+CS$1,0),IFERROR(VLOOKUP($A20,#REF!,5+CS$1,0),0))))))))))))</f>
        <v>0</v>
      </c>
      <c r="CU20" s="37">
        <f>IFERROR(VLOOKUP($A20,#REF!,42+CT$1,0),IFERROR(VLOOKUP($A20,#REF!,42+CT$1,0),IFERROR(VLOOKUP($A20,#REF!,29+CT$1,0),IFERROR(VLOOKUP($A20,#REF!,16+CT$1,0),IFERROR(VLOOKUP($A20,#REF!,42+CT$1,0),IFERROR(VLOOKUP($A20,#REF!,33+CT$1,0),IFERROR(VLOOKUP($A20,#REF!,29+CT$1,0),IFERROR(VLOOKUP($A20,#REF!,42+CT$1,0),IFERROR(VLOOKUP($A20,#REF!,42+CT$1,0),IFERROR(VLOOKUP($A20,#REF!,42+CT$1,0),IFERROR(VLOOKUP($A20,#REF!,26+CT$1,0),IFERROR(VLOOKUP($A20,#REF!,5+CT$1,0),0))))))))))))</f>
        <v>0</v>
      </c>
      <c r="CV20" s="37">
        <f>IFERROR(VLOOKUP($A20,#REF!,42+CU$1,0),IFERROR(VLOOKUP($A20,#REF!,42+CU$1,0),IFERROR(VLOOKUP($A20,#REF!,29+CU$1,0),IFERROR(VLOOKUP($A20,#REF!,16+CU$1,0),IFERROR(VLOOKUP($A20,#REF!,42+CU$1,0),IFERROR(VLOOKUP($A20,#REF!,33+CU$1,0),IFERROR(VLOOKUP($A20,#REF!,29+CU$1,0),IFERROR(VLOOKUP($A20,#REF!,42+CU$1,0),IFERROR(VLOOKUP($A20,#REF!,42+CU$1,0),IFERROR(VLOOKUP($A20,#REF!,42+CU$1,0),IFERROR(VLOOKUP($A20,#REF!,26+CU$1,0),IFERROR(VLOOKUP($A20,#REF!,5+CU$1,0),0))))))))))))</f>
        <v>0</v>
      </c>
      <c r="CW20" s="37">
        <f>IFERROR(VLOOKUP($A20,#REF!,42+CV$1,0),IFERROR(VLOOKUP($A20,#REF!,42+CV$1,0),IFERROR(VLOOKUP($A20,#REF!,29+CV$1,0),IFERROR(VLOOKUP($A20,#REF!,16+CV$1,0),IFERROR(VLOOKUP($A20,#REF!,42+CV$1,0),IFERROR(VLOOKUP($A20,#REF!,33+CV$1,0),IFERROR(VLOOKUP($A20,#REF!,29+CV$1,0),IFERROR(VLOOKUP($A20,#REF!,42+CV$1,0),IFERROR(VLOOKUP($A20,#REF!,42+CV$1,0),IFERROR(VLOOKUP($A20,#REF!,42+CV$1,0),IFERROR(VLOOKUP($A20,#REF!,26+CV$1,0),IFERROR(VLOOKUP($A20,#REF!,5+CV$1,0),0))))))))))))</f>
        <v>0</v>
      </c>
      <c r="CX20" s="37">
        <f>IFERROR(VLOOKUP($A20,#REF!,36,0),IFERROR(VLOOKUP($A20,#REF!,23,0),IFERROR(VLOOKUP($A20,#REF!,65,0),IFERROR(VLOOKUP($A20,#REF!,34,0),IFERROR(VLOOKUP($A20,#REF!,25,0),IFERROR(VLOOKUP($A20,#REF!,25,0),IFERROR(VLOOKUP($A20,#REF!,21,0),IFERROR(VLOOKUP($A20,#REF!,23,0),IFERROR(VLOOKUP($A20,#REF!,23,0),IFERROR(VLOOKUP($A20,#REF!,23,0),IFERROR(VLOOKUP($A20,#REF!,23,0),IFERROR(VLOOKUP($A20,#REF!,23,0),IFERROR(VLOOKUP($A20,#REF!,21,0),IFERROR(VLOOKUP($A20,#REF!,23,0),0))))))))))))))</f>
        <v>0</v>
      </c>
      <c r="CY20" s="37">
        <f>IFERROR(VLOOKUP($A20,[20]DESIRE!$A:$AP,42,0),IFERROR(VLOOKUP($A20,'[20]TEMA PD'!$A:$AA,27,0),IFERROR(VLOOKUP($A20,'[20]TEMA HAJI'!$A:$AA,27,0),IFERROR(VLOOKUP($A20,'[20]TEMA C3'!$A:$AA,27,0),IFERROR(VLOOKUP($A20,'[20]TEMA C2'!$A:$AA,27,0),IFERROR(VLOOKUP($A20,'[20]TEMA C1'!$A:$Y,25,0),IFERROR(VLOOKUP($A20,[20]DELTA!$A:$AC,29,0),IFERROR(VLOOKUP($A20,'[20]AAV AUTO 2000'!$A:$AA,27,0),IFERROR(VLOOKUP($A20,'[20]CC SK'!$A:$AC,29,0),IFERROR(VLOOKUP($A20,[20]SBPV!$A:$AN,40,0),IFERROR(VLOOKUP($A20,[20]RVO!$A:$CA,79,0),IFERROR(VLOOKUP($A20,[20]GC!$A:$AC,29,0),IFERROR(VLOOKUP($A20,[20]AAV!$A:$AR,44,0),0)))))))))))))</f>
        <v>0</v>
      </c>
      <c r="CZ20" s="37">
        <f>IFERROR(VLOOKUP($A20,#REF!,5+CY$1,0),IFERROR(VLOOKUP($A20,#REF!,26+CY$1,0),IFERROR(VLOOKUP($A20,#REF!,42+CY$1,0),IFERROR(VLOOKUP($A20,#REF!,42+CY$1,0),IFERROR(VLOOKUP($A20,#REF!,42+CY$1,0),IFERROR(VLOOKUP($A20,#REF!,29+CY$1,0),IFERROR(VLOOKUP($A20,#REF!,33+CY$1,0),IFERROR(VLOOKUP($A20,#REF!,42+CY$1,0),IFERROR(VLOOKUP($A20,#REF!,16+CY$1,0),IFERROR(VLOOKUP($A20,#REF!,29+CY$1,0),IFERROR(VLOOKUP($A20,#REF!,42+CY$1,0),IFERROR(VLOOKUP($A20,#REF!,42+CY$1,0),0))))))))))))</f>
        <v>0</v>
      </c>
      <c r="DA20" s="37">
        <f>IFERROR(VLOOKUP($A20,#REF!,5+CZ$1,0),IFERROR(VLOOKUP($A20,#REF!,26+CZ$1,0),IFERROR(VLOOKUP($A20,#REF!,42+CZ$1,0),IFERROR(VLOOKUP($A20,#REF!,42+CZ$1,0),IFERROR(VLOOKUP($A20,#REF!,42+CZ$1,0),IFERROR(VLOOKUP($A20,#REF!,29+CZ$1,0),IFERROR(VLOOKUP($A20,#REF!,33+CZ$1,0),IFERROR(VLOOKUP($A20,#REF!,42+CZ$1,0),IFERROR(VLOOKUP($A20,#REF!,16+CZ$1,0),IFERROR(VLOOKUP($A20,#REF!,29+CZ$1,0),IFERROR(VLOOKUP($A20,#REF!,42+CZ$1,0),IFERROR(VLOOKUP($A20,#REF!,42+CZ$1,0),0))))))))))))</f>
        <v>0</v>
      </c>
      <c r="DB20" s="37">
        <f>IFERROR(VLOOKUP($A20,#REF!,5+DA$1,0),IFERROR(VLOOKUP($A20,#REF!,26+DA$1,0),IFERROR(VLOOKUP($A20,#REF!,42+DA$1,0),IFERROR(VLOOKUP($A20,#REF!,42+DA$1,0),IFERROR(VLOOKUP($A20,#REF!,42+DA$1,0),IFERROR(VLOOKUP($A20,#REF!,29+DA$1,0),IFERROR(VLOOKUP($A20,#REF!,33+DA$1,0),IFERROR(VLOOKUP($A20,#REF!,42+DA$1,0),IFERROR(VLOOKUP($A20,#REF!,16+DA$1,0),IFERROR(VLOOKUP($A20,#REF!,29+DA$1,0),IFERROR(VLOOKUP($A20,#REF!,42+DA$1,0),IFERROR(VLOOKUP($A20,#REF!,42+DA$1,0),0))))))))))))</f>
        <v>0</v>
      </c>
      <c r="DC20" s="37">
        <f>IFERROR(VLOOKUP($A20,#REF!,5+DB$1,0),IFERROR(VLOOKUP($A20,#REF!,26+DB$1,0),IFERROR(VLOOKUP($A20,#REF!,42+DB$1,0),IFERROR(VLOOKUP($A20,#REF!,42+DB$1,0),IFERROR(VLOOKUP($A20,#REF!,42+DB$1,0),IFERROR(VLOOKUP($A20,#REF!,29+DB$1,0),IFERROR(VLOOKUP($A20,#REF!,33+DB$1,0),IFERROR(VLOOKUP($A20,#REF!,42+DB$1,0),IFERROR(VLOOKUP($A20,#REF!,16+DB$1,0),IFERROR(VLOOKUP($A20,#REF!,29+DB$1,0),IFERROR(VLOOKUP($A20,#REF!,42+DB$1,0),IFERROR(VLOOKUP($A20,#REF!,42+DB$1,0),0))))))))))))</f>
        <v>0</v>
      </c>
      <c r="DD20" s="37">
        <f>IFERROR(VLOOKUP($A20,#REF!,5+DC$1,0),IFERROR(VLOOKUP($A20,#REF!,26+DC$1,0),IFERROR(VLOOKUP($A20,#REF!,42+DC$1,0),IFERROR(VLOOKUP($A20,#REF!,42+DC$1,0),IFERROR(VLOOKUP($A20,#REF!,42+DC$1,0),IFERROR(VLOOKUP($A20,#REF!,29+DC$1,0),IFERROR(VLOOKUP($A20,#REF!,33+DC$1,0),IFERROR(VLOOKUP($A20,#REF!,42+DC$1,0),IFERROR(VLOOKUP($A20,#REF!,16+DC$1,0),IFERROR(VLOOKUP($A20,#REF!,29+DC$1,0),IFERROR(VLOOKUP($A20,#REF!,42+DC$1,0),IFERROR(VLOOKUP($A20,#REF!,42+DC$1,0),0))))))))))))</f>
        <v>0</v>
      </c>
      <c r="DE20" s="37">
        <f>IFERROR(VLOOKUP($A20,#REF!,23,0),IFERROR(VLOOKUP($A20,#REF!,21,0),IFERROR(VLOOKUP($A20,#REF!,23,0),IFERROR(VLOOKUP($A20,#REF!,23,0),IFERROR(VLOOKUP($A20,#REF!,23,0),IFERROR(VLOOKUP($A20,#REF!,23,0),IFERROR(VLOOKUP($A20,#REF!,23,0),IFERROR(VLOOKUP($A20,#REF!,21,0),IFERROR(VLOOKUP($A20,#REF!,25,0),IFERROR(VLOOKUP($A20,#REF!,25,0),IFERROR(VLOOKUP($A20,#REF!,34,0),IFERROR(VLOOKUP($A20,#REF!,65,0),IFERROR(VLOOKUP($A20,#REF!,23,0),IFERROR(VLOOKUP($A20,#REF!,36,0),0))))))))))))))</f>
        <v>0</v>
      </c>
      <c r="DF20" s="37" t="b">
        <f t="shared" si="14"/>
        <v>1</v>
      </c>
      <c r="DG20" s="37" t="b">
        <f t="shared" si="14"/>
        <v>1</v>
      </c>
      <c r="DH20" s="37" t="b">
        <f t="shared" si="14"/>
        <v>1</v>
      </c>
      <c r="DI20" s="37" t="b">
        <f t="shared" si="14"/>
        <v>1</v>
      </c>
      <c r="DJ20" s="37" t="b">
        <f t="shared" si="14"/>
        <v>1</v>
      </c>
      <c r="DK20" s="37" t="b">
        <f t="shared" si="14"/>
        <v>1</v>
      </c>
      <c r="DL20" s="37" t="b">
        <f t="shared" si="14"/>
        <v>1</v>
      </c>
      <c r="DM20" s="37">
        <f t="shared" si="15"/>
        <v>0</v>
      </c>
      <c r="DN20" s="37">
        <f t="shared" si="15"/>
        <v>0</v>
      </c>
      <c r="DO20" s="37">
        <f t="shared" si="15"/>
        <v>0</v>
      </c>
      <c r="DP20" s="37">
        <f t="shared" si="15"/>
        <v>0</v>
      </c>
      <c r="DQ20" s="37">
        <f t="shared" si="15"/>
        <v>0</v>
      </c>
      <c r="DR20" s="37">
        <f t="shared" si="15"/>
        <v>0</v>
      </c>
      <c r="DS20" s="37">
        <f t="shared" si="15"/>
        <v>0</v>
      </c>
      <c r="DT20" s="29">
        <f t="shared" si="16"/>
        <v>0</v>
      </c>
      <c r="DU20" s="37">
        <f t="shared" si="17"/>
        <v>0</v>
      </c>
      <c r="DV20" s="37">
        <f t="shared" si="17"/>
        <v>0</v>
      </c>
      <c r="DW20" s="37">
        <f t="shared" si="17"/>
        <v>0</v>
      </c>
      <c r="DX20" s="37">
        <f t="shared" si="17"/>
        <v>0</v>
      </c>
      <c r="DY20" s="37">
        <f t="shared" si="17"/>
        <v>0</v>
      </c>
      <c r="DZ20" s="37">
        <f t="shared" si="17"/>
        <v>0</v>
      </c>
      <c r="EA20" s="37">
        <f t="shared" si="17"/>
        <v>0</v>
      </c>
      <c r="EB20" s="29">
        <f t="shared" si="18"/>
        <v>0</v>
      </c>
      <c r="EC20" s="36">
        <f t="shared" si="19"/>
        <v>7</v>
      </c>
      <c r="ED20" s="36" t="str">
        <f t="shared" si="20"/>
        <v>DOWNGRADE</v>
      </c>
      <c r="EE20" s="36" t="str">
        <f t="shared" si="21"/>
        <v>RESET</v>
      </c>
      <c r="EF20" s="37">
        <f t="shared" si="22"/>
        <v>0</v>
      </c>
      <c r="EG20" s="2" t="str">
        <f>IFERROR(VLOOKUP(A20,[21]AAV!$A:$AD,30,0),"")</f>
        <v/>
      </c>
      <c r="EH20" s="37" t="str">
        <f t="shared" si="23"/>
        <v>SAPHIRE</v>
      </c>
      <c r="EI20" s="2"/>
      <c r="EJ20" s="2"/>
      <c r="EK20" s="2"/>
      <c r="EL20" s="2"/>
      <c r="EM20" s="2"/>
      <c r="EN20" s="2"/>
      <c r="EO20" s="2"/>
      <c r="EP20" s="2"/>
      <c r="EQ20" s="37">
        <f t="shared" si="24"/>
        <v>0</v>
      </c>
      <c r="ER20" s="37">
        <f t="shared" si="24"/>
        <v>0</v>
      </c>
      <c r="ES20" s="37">
        <f t="shared" si="24"/>
        <v>0</v>
      </c>
      <c r="ET20" s="37">
        <f t="shared" si="24"/>
        <v>0</v>
      </c>
      <c r="EU20" s="37">
        <f t="shared" si="24"/>
        <v>0</v>
      </c>
      <c r="EV20" s="37">
        <f t="shared" si="24"/>
        <v>0</v>
      </c>
      <c r="EW20" s="37">
        <f t="shared" si="24"/>
        <v>0</v>
      </c>
    </row>
    <row r="21" spans="1:153" ht="15.6">
      <c r="A21" s="36">
        <v>90716</v>
      </c>
      <c r="B21" s="1" t="s">
        <v>314</v>
      </c>
      <c r="C21" s="37" t="s">
        <v>188</v>
      </c>
      <c r="D21" s="15" t="s">
        <v>438</v>
      </c>
      <c r="E21" s="15" t="str">
        <f t="shared" si="3"/>
        <v>18 Oktober 2021</v>
      </c>
      <c r="F21" s="37" t="s">
        <v>414</v>
      </c>
      <c r="G21" s="37" t="s">
        <v>349</v>
      </c>
      <c r="H21" s="37" t="s">
        <v>349</v>
      </c>
      <c r="I21" s="37" t="s">
        <v>349</v>
      </c>
      <c r="J21" s="37" t="s">
        <v>349</v>
      </c>
      <c r="K21" s="37" t="s">
        <v>349</v>
      </c>
      <c r="L21" s="37" t="s">
        <v>349</v>
      </c>
      <c r="M21" s="36"/>
      <c r="N21" s="37">
        <v>12</v>
      </c>
      <c r="O21" s="37">
        <v>26</v>
      </c>
      <c r="P21" s="37">
        <v>35</v>
      </c>
      <c r="Q21" s="37">
        <v>29</v>
      </c>
      <c r="R21" s="37">
        <v>18</v>
      </c>
      <c r="S21" s="37">
        <v>16</v>
      </c>
      <c r="T21" s="36">
        <v>136</v>
      </c>
      <c r="U21" s="37">
        <v>0</v>
      </c>
      <c r="V21" s="37">
        <v>12</v>
      </c>
      <c r="W21" s="37">
        <v>26</v>
      </c>
      <c r="X21" s="37">
        <v>35</v>
      </c>
      <c r="Y21" s="37">
        <v>29</v>
      </c>
      <c r="Z21" s="37">
        <v>18</v>
      </c>
      <c r="AA21" s="37">
        <v>16</v>
      </c>
      <c r="AB21" s="36">
        <v>136</v>
      </c>
      <c r="AC21" s="36">
        <v>1</v>
      </c>
      <c r="AD21" s="36" t="s">
        <v>413</v>
      </c>
      <c r="AE21" s="36" t="s">
        <v>413</v>
      </c>
      <c r="AF21" s="37">
        <v>136</v>
      </c>
      <c r="AG21" s="13">
        <v>2</v>
      </c>
      <c r="AH21" s="37" t="s">
        <v>418</v>
      </c>
      <c r="AI21" s="37">
        <v>0</v>
      </c>
      <c r="AJ21" s="37" t="s">
        <v>423</v>
      </c>
      <c r="AK21" s="37">
        <v>0</v>
      </c>
      <c r="AL21" s="15">
        <v>45261</v>
      </c>
      <c r="AM21" s="15">
        <v>45701</v>
      </c>
      <c r="AN21" s="37">
        <v>1</v>
      </c>
      <c r="AO21" s="37">
        <v>136</v>
      </c>
      <c r="AP21" s="37" t="str">
        <f>IFERROR(VLOOKUP($A21,[2]Sheet1!$A:$D,4,0),"-")</f>
        <v>-</v>
      </c>
      <c r="AQ21" s="37" t="str">
        <f>IFERROR(VLOOKUP($A21,#REF!,3,0),"-")</f>
        <v>-</v>
      </c>
      <c r="AR21" s="37" t="str">
        <f>IFERROR(VLOOKUP(A21,[3]AAV!$A:$C,3,0),"-")</f>
        <v>REGULER</v>
      </c>
      <c r="AS21" s="37" t="str">
        <f>IFERROR(VLOOKUP(A21,[4]AAV!$A:$C,3,0),"-")</f>
        <v>REGULER</v>
      </c>
      <c r="AT21" s="37" t="str">
        <f>IFERROR(VLOOKUP(A21,[5]AAV!$A:$C,3,0),"-")</f>
        <v>REGULER</v>
      </c>
      <c r="AU21" s="37" t="str">
        <f>IFERROR(VLOOKUP(A21,[6]AAV!$A:$C,3,0),"-")</f>
        <v>-</v>
      </c>
      <c r="AV21" s="37" t="str">
        <f>IFERROR(VLOOKUP(A21,#REF!,13,0),"")</f>
        <v/>
      </c>
      <c r="AW21" s="37">
        <f>IFERROR(VLOOKUP(A21,[7]DATABASE!$A:$BA,49,0),"")</f>
        <v>18</v>
      </c>
      <c r="AX21" s="37">
        <f>IFERROR(VLOOKUP(A21,[7]DATABASE!$A:$BA,50,0),"")</f>
        <v>32</v>
      </c>
      <c r="AY21" s="37">
        <f>IFERROR(VLOOKUP(A21,[7]DATABASE!$A:$BA,51,0),"")</f>
        <v>31</v>
      </c>
      <c r="AZ21" s="37">
        <f>IFERROR(VLOOKUP(A21,[7]DATABASE!$A:$BA,52,0),"")</f>
        <v>36</v>
      </c>
      <c r="BA21" s="37">
        <f>IFERROR(VLOOKUP(A21,[7]DATABASE!$A:$BA,53,0),"")</f>
        <v>0</v>
      </c>
      <c r="BB21" s="37">
        <f>IFERROR(VLOOKUP(A21,[7]DATABASE!$A:$BF,54,0),"")</f>
        <v>18</v>
      </c>
      <c r="BC21" s="37">
        <f>IFERROR(VLOOKUP(A21,[7]DATABASE!$A:$BF,55,0),"")</f>
        <v>32</v>
      </c>
      <c r="BD21" s="37">
        <f>IFERROR(VLOOKUP(A21,[7]DATABASE!$A:$BF,56,0),"")</f>
        <v>31</v>
      </c>
      <c r="BE21" s="37">
        <f>IFERROR(VLOOKUP(A21,[7]DATABASE!$A:$BF,57,0),"")</f>
        <v>36</v>
      </c>
      <c r="BF21" s="37">
        <f>IFERROR(VLOOKUP(A21,[7]DATABASE!$A:$BF,58,0),"")</f>
        <v>0</v>
      </c>
      <c r="BG21" s="36">
        <f>IFERROR(VLOOKUP($A21,[8]Summary!$A$3:$GA$66,183,0),"")</f>
        <v>7</v>
      </c>
      <c r="BH21" s="37">
        <f>IFERROR(VLOOKUP(A21,[7]DATABASE!$A:$BM,60,0),"")</f>
        <v>18</v>
      </c>
      <c r="BI21" s="37">
        <f>IFERROR(VLOOKUP(A21,[7]DATABASE!$A:$BM,61,0),"")</f>
        <v>32</v>
      </c>
      <c r="BJ21" s="37">
        <f>IFERROR(VLOOKUP(A21,[7]DATABASE!$A:$BM,62,0),"")</f>
        <v>31</v>
      </c>
      <c r="BK21" s="37">
        <f>IFERROR(VLOOKUP(A21,[7]DATABASE!$A:$BM,63,0),"")</f>
        <v>36</v>
      </c>
      <c r="BL21" s="37">
        <f>IFERROR(VLOOKUP(A21,[7]DATABASE!$A:$BM,64,0),"")</f>
        <v>0</v>
      </c>
      <c r="BM21" s="37" t="str">
        <f>IFERROR(VLOOKUP($A21,[9]AAV!$A:$AM,39,0),IFERROR(VLOOKUP($A21,[9]GC!$A:$Y,25,0),IFERROR(VLOOKUP($A21,[9]RVO!$A:$BS,71,0),IFERROR(VLOOKUP($A21,[9]SBPV!$A:$AK,37,0),IFERROR(VLOOKUP($A21,'[9]CC SK'!$A:$AA,27,0),IFERROR(VLOOKUP($A21,[9]DELTA!$A:$AA,27,0),IFERROR(VLOOKUP($A21,'[9]TEMA C1'!$A:$W,23,0),IFERROR(VLOOKUP($A21,'[9]TEMA C2'!$A:$Y,25,0),IFERROR(VLOOKUP($A21,'[9]TEMA C3'!$A:$Y,25,0),IFERROR(VLOOKUP($A21,'[9]TEMA HAJI'!$A:$Y,25,0),IFERROR(VLOOKUP($A21,'[9]TEMA PD'!$A:$Y,25,0),"")))))))))))</f>
        <v/>
      </c>
      <c r="BN21" s="37">
        <f t="shared" si="4"/>
        <v>124</v>
      </c>
      <c r="BO21" s="37">
        <f t="shared" si="5"/>
        <v>7</v>
      </c>
      <c r="BP21" s="37">
        <f t="shared" si="5"/>
        <v>18</v>
      </c>
      <c r="BQ21" s="37">
        <f t="shared" si="5"/>
        <v>32</v>
      </c>
      <c r="BR21" s="37">
        <f t="shared" si="5"/>
        <v>31</v>
      </c>
      <c r="BS21" s="37">
        <f t="shared" si="5"/>
        <v>36</v>
      </c>
      <c r="BT21" s="37">
        <f t="shared" si="5"/>
        <v>0</v>
      </c>
      <c r="BU21" s="37" t="str">
        <f t="shared" si="5"/>
        <v/>
      </c>
      <c r="BV21" s="37">
        <f t="shared" si="6"/>
        <v>124</v>
      </c>
      <c r="BW21" s="36">
        <f t="shared" si="7"/>
        <v>2</v>
      </c>
      <c r="BX21" s="36" t="str">
        <f t="shared" si="8"/>
        <v>TIDAK</v>
      </c>
      <c r="BY21" s="36" t="str">
        <f>IFERROR(VLOOKUP(A21,[7]DATABASE!$A:$BY,77,0),"")</f>
        <v>TIDAK</v>
      </c>
      <c r="BZ21" s="37">
        <v>274</v>
      </c>
      <c r="CA21" s="12">
        <f>IFERROR(VLOOKUP(A21,[10]AAV!$A:$T,20,0),"")</f>
        <v>3</v>
      </c>
      <c r="CB21" s="37" t="str">
        <f t="shared" si="10"/>
        <v>SAPHIRE</v>
      </c>
      <c r="CC21" s="37" t="str">
        <f>IFERROR(VLOOKUP(A21,[11]SUMMARY!$B:$E,4,0),"")</f>
        <v/>
      </c>
      <c r="CD21" s="28">
        <f>IFERROR(VLOOKUP(A21,'[12]RECAP REDEEM P2 - v2'!$A:$I,5,0),0)</f>
        <v>265</v>
      </c>
      <c r="CE21" s="37" t="str">
        <f t="shared" si="11"/>
        <v>Y</v>
      </c>
      <c r="CF21" s="37"/>
      <c r="CG21" s="15">
        <v>45093</v>
      </c>
      <c r="CH21" s="15">
        <f t="shared" ca="1" si="12"/>
        <v>46174</v>
      </c>
      <c r="CI21" s="37">
        <f t="shared" ca="1" si="13"/>
        <v>2</v>
      </c>
      <c r="CJ21" s="37">
        <v>9</v>
      </c>
      <c r="CK21" s="37" t="str">
        <f>IFERROR(VLOOKUP($A21,[13]ME!$A:$K,11,0),"-")</f>
        <v>-</v>
      </c>
      <c r="CL21" s="37" t="str">
        <f>IFERROR(VLOOKUP($A21,[14]EKS!$A:$K,11,0),"-")</f>
        <v>-</v>
      </c>
      <c r="CM21" s="37" t="str">
        <f>IFERROR(VLOOKUP($A21,[15]EKS!$A:$K,11,0),"-")</f>
        <v>-</v>
      </c>
      <c r="CN21" s="37" t="str">
        <f>IFERROR(VLOOKUP($A21,[16]EKS!$A:$K,11,0),"-")</f>
        <v>-</v>
      </c>
      <c r="CO21" s="37" t="str">
        <f>IFERROR(VLOOKUP($A21,[17]EKS!$A:$K,11,0),"-")</f>
        <v>-</v>
      </c>
      <c r="CP21" s="37" t="str">
        <f>IFERROR(VLOOKUP($A21,[18]EKS!$A:$K,11,0),"-")</f>
        <v>-</v>
      </c>
      <c r="CQ21" s="37" t="str">
        <f>IFERROR(VLOOKUP(A21,[19]Sheet1!$A:$D,4,0),"-")</f>
        <v>-</v>
      </c>
      <c r="CR21" s="37">
        <f>IFERROR(VLOOKUP($A21,[20]AAV!$A:$AR,44,0),IFERROR(VLOOKUP($A21,[20]GC!$A:$AC,29,0),IFERROR(VLOOKUP($A21,[20]RVO!$A:$CA,79,0),IFERROR(VLOOKUP($A21,[20]SBPV!$A:$AN,40,0),IFERROR(VLOOKUP($A21,'[20]CC SK'!$A:$AC,29,0),IFERROR(VLOOKUP($A21,'[20]AAV AUTO 2000'!$A:$AA,27,0),IFERROR(VLOOKUP($A21,[20]DELTA!$A:$AC,29,0),IFERROR(VLOOKUP($A21,'[20]TEMA C1'!$A:$Y,25,0),IFERROR(VLOOKUP($A21,'[20]TEMA C2'!$A:$AA,27,0),IFERROR(VLOOKUP($A21,'[20]TEMA C3'!$A:$AA,27,0),IFERROR(VLOOKUP($A21,'[20]TEMA HAJI'!$A:$AA,27,0),IFERROR(VLOOKUP($A21,'[20]TEMA PD'!$A:$AA,27,0),IFERROR(VLOOKUP($A21,[20]DESIRE!$A:$AP,42,0),0)))))))))))))</f>
        <v>0</v>
      </c>
      <c r="CS21" s="37">
        <f>IFERROR(VLOOKUP($A21,#REF!,42+CR$1,0),IFERROR(VLOOKUP($A21,#REF!,42+CR$1,0),IFERROR(VLOOKUP($A21,#REF!,29+CR$1,0),IFERROR(VLOOKUP($A21,#REF!,16+CR$1,0),IFERROR(VLOOKUP($A21,#REF!,42+CR$1,0),IFERROR(VLOOKUP($A21,#REF!,33+CR$1,0),IFERROR(VLOOKUP($A21,#REF!,29+CR$1,0),IFERROR(VLOOKUP($A21,#REF!,42+CR$1,0),IFERROR(VLOOKUP($A21,#REF!,42+CR$1,0),IFERROR(VLOOKUP($A21,#REF!,42+CR$1,0),IFERROR(VLOOKUP($A21,#REF!,26+CR$1,0),IFERROR(VLOOKUP($A21,#REF!,5+CR$1,0),0))))))))))))</f>
        <v>0</v>
      </c>
      <c r="CT21" s="37">
        <f>IFERROR(VLOOKUP($A21,#REF!,42+CS$1,0),IFERROR(VLOOKUP($A21,#REF!,42+CS$1,0),IFERROR(VLOOKUP($A21,#REF!,29+CS$1,0),IFERROR(VLOOKUP($A21,#REF!,16+CS$1,0),IFERROR(VLOOKUP($A21,#REF!,42+CS$1,0),IFERROR(VLOOKUP($A21,#REF!,33+CS$1,0),IFERROR(VLOOKUP($A21,#REF!,29+CS$1,0),IFERROR(VLOOKUP($A21,#REF!,42+CS$1,0),IFERROR(VLOOKUP($A21,#REF!,42+CS$1,0),IFERROR(VLOOKUP($A21,#REF!,42+CS$1,0),IFERROR(VLOOKUP($A21,#REF!,26+CS$1,0),IFERROR(VLOOKUP($A21,#REF!,5+CS$1,0),0))))))))))))</f>
        <v>0</v>
      </c>
      <c r="CU21" s="37">
        <f>IFERROR(VLOOKUP($A21,#REF!,42+CT$1,0),IFERROR(VLOOKUP($A21,#REF!,42+CT$1,0),IFERROR(VLOOKUP($A21,#REF!,29+CT$1,0),IFERROR(VLOOKUP($A21,#REF!,16+CT$1,0),IFERROR(VLOOKUP($A21,#REF!,42+CT$1,0),IFERROR(VLOOKUP($A21,#REF!,33+CT$1,0),IFERROR(VLOOKUP($A21,#REF!,29+CT$1,0),IFERROR(VLOOKUP($A21,#REF!,42+CT$1,0),IFERROR(VLOOKUP($A21,#REF!,42+CT$1,0),IFERROR(VLOOKUP($A21,#REF!,42+CT$1,0),IFERROR(VLOOKUP($A21,#REF!,26+CT$1,0),IFERROR(VLOOKUP($A21,#REF!,5+CT$1,0),0))))))))))))</f>
        <v>0</v>
      </c>
      <c r="CV21" s="37">
        <f>IFERROR(VLOOKUP($A21,#REF!,42+CU$1,0),IFERROR(VLOOKUP($A21,#REF!,42+CU$1,0),IFERROR(VLOOKUP($A21,#REF!,29+CU$1,0),IFERROR(VLOOKUP($A21,#REF!,16+CU$1,0),IFERROR(VLOOKUP($A21,#REF!,42+CU$1,0),IFERROR(VLOOKUP($A21,#REF!,33+CU$1,0),IFERROR(VLOOKUP($A21,#REF!,29+CU$1,0),IFERROR(VLOOKUP($A21,#REF!,42+CU$1,0),IFERROR(VLOOKUP($A21,#REF!,42+CU$1,0),IFERROR(VLOOKUP($A21,#REF!,42+CU$1,0),IFERROR(VLOOKUP($A21,#REF!,26+CU$1,0),IFERROR(VLOOKUP($A21,#REF!,5+CU$1,0),0))))))))))))</f>
        <v>0</v>
      </c>
      <c r="CW21" s="37">
        <f>IFERROR(VLOOKUP($A21,#REF!,42+CV$1,0),IFERROR(VLOOKUP($A21,#REF!,42+CV$1,0),IFERROR(VLOOKUP($A21,#REF!,29+CV$1,0),IFERROR(VLOOKUP($A21,#REF!,16+CV$1,0),IFERROR(VLOOKUP($A21,#REF!,42+CV$1,0),IFERROR(VLOOKUP($A21,#REF!,33+CV$1,0),IFERROR(VLOOKUP($A21,#REF!,29+CV$1,0),IFERROR(VLOOKUP($A21,#REF!,42+CV$1,0),IFERROR(VLOOKUP($A21,#REF!,42+CV$1,0),IFERROR(VLOOKUP($A21,#REF!,42+CV$1,0),IFERROR(VLOOKUP($A21,#REF!,26+CV$1,0),IFERROR(VLOOKUP($A21,#REF!,5+CV$1,0),0))))))))))))</f>
        <v>0</v>
      </c>
      <c r="CX21" s="37">
        <f>IFERROR(VLOOKUP($A21,#REF!,36,0),IFERROR(VLOOKUP($A21,#REF!,23,0),IFERROR(VLOOKUP($A21,#REF!,65,0),IFERROR(VLOOKUP($A21,#REF!,34,0),IFERROR(VLOOKUP($A21,#REF!,25,0),IFERROR(VLOOKUP($A21,#REF!,25,0),IFERROR(VLOOKUP($A21,#REF!,21,0),IFERROR(VLOOKUP($A21,#REF!,23,0),IFERROR(VLOOKUP($A21,#REF!,23,0),IFERROR(VLOOKUP($A21,#REF!,23,0),IFERROR(VLOOKUP($A21,#REF!,23,0),IFERROR(VLOOKUP($A21,#REF!,23,0),IFERROR(VLOOKUP($A21,#REF!,21,0),IFERROR(VLOOKUP($A21,#REF!,23,0),0))))))))))))))</f>
        <v>0</v>
      </c>
      <c r="CY21" s="37">
        <f>IFERROR(VLOOKUP($A21,[20]DESIRE!$A:$AP,42,0),IFERROR(VLOOKUP($A21,'[20]TEMA PD'!$A:$AA,27,0),IFERROR(VLOOKUP($A21,'[20]TEMA HAJI'!$A:$AA,27,0),IFERROR(VLOOKUP($A21,'[20]TEMA C3'!$A:$AA,27,0),IFERROR(VLOOKUP($A21,'[20]TEMA C2'!$A:$AA,27,0),IFERROR(VLOOKUP($A21,'[20]TEMA C1'!$A:$Y,25,0),IFERROR(VLOOKUP($A21,[20]DELTA!$A:$AC,29,0),IFERROR(VLOOKUP($A21,'[20]AAV AUTO 2000'!$A:$AA,27,0),IFERROR(VLOOKUP($A21,'[20]CC SK'!$A:$AC,29,0),IFERROR(VLOOKUP($A21,[20]SBPV!$A:$AN,40,0),IFERROR(VLOOKUP($A21,[20]RVO!$A:$CA,79,0),IFERROR(VLOOKUP($A21,[20]GC!$A:$AC,29,0),IFERROR(VLOOKUP($A21,[20]AAV!$A:$AR,44,0),0)))))))))))))</f>
        <v>0</v>
      </c>
      <c r="CZ21" s="37">
        <f>IFERROR(VLOOKUP($A21,#REF!,5+CY$1,0),IFERROR(VLOOKUP($A21,#REF!,26+CY$1,0),IFERROR(VLOOKUP($A21,#REF!,42+CY$1,0),IFERROR(VLOOKUP($A21,#REF!,42+CY$1,0),IFERROR(VLOOKUP($A21,#REF!,42+CY$1,0),IFERROR(VLOOKUP($A21,#REF!,29+CY$1,0),IFERROR(VLOOKUP($A21,#REF!,33+CY$1,0),IFERROR(VLOOKUP($A21,#REF!,42+CY$1,0),IFERROR(VLOOKUP($A21,#REF!,16+CY$1,0),IFERROR(VLOOKUP($A21,#REF!,29+CY$1,0),IFERROR(VLOOKUP($A21,#REF!,42+CY$1,0),IFERROR(VLOOKUP($A21,#REF!,42+CY$1,0),0))))))))))))</f>
        <v>0</v>
      </c>
      <c r="DA21" s="37">
        <f>IFERROR(VLOOKUP($A21,#REF!,5+CZ$1,0),IFERROR(VLOOKUP($A21,#REF!,26+CZ$1,0),IFERROR(VLOOKUP($A21,#REF!,42+CZ$1,0),IFERROR(VLOOKUP($A21,#REF!,42+CZ$1,0),IFERROR(VLOOKUP($A21,#REF!,42+CZ$1,0),IFERROR(VLOOKUP($A21,#REF!,29+CZ$1,0),IFERROR(VLOOKUP($A21,#REF!,33+CZ$1,0),IFERROR(VLOOKUP($A21,#REF!,42+CZ$1,0),IFERROR(VLOOKUP($A21,#REF!,16+CZ$1,0),IFERROR(VLOOKUP($A21,#REF!,29+CZ$1,0),IFERROR(VLOOKUP($A21,#REF!,42+CZ$1,0),IFERROR(VLOOKUP($A21,#REF!,42+CZ$1,0),0))))))))))))</f>
        <v>0</v>
      </c>
      <c r="DB21" s="37">
        <f>IFERROR(VLOOKUP($A21,#REF!,5+DA$1,0),IFERROR(VLOOKUP($A21,#REF!,26+DA$1,0),IFERROR(VLOOKUP($A21,#REF!,42+DA$1,0),IFERROR(VLOOKUP($A21,#REF!,42+DA$1,0),IFERROR(VLOOKUP($A21,#REF!,42+DA$1,0),IFERROR(VLOOKUP($A21,#REF!,29+DA$1,0),IFERROR(VLOOKUP($A21,#REF!,33+DA$1,0),IFERROR(VLOOKUP($A21,#REF!,42+DA$1,0),IFERROR(VLOOKUP($A21,#REF!,16+DA$1,0),IFERROR(VLOOKUP($A21,#REF!,29+DA$1,0),IFERROR(VLOOKUP($A21,#REF!,42+DA$1,0),IFERROR(VLOOKUP($A21,#REF!,42+DA$1,0),0))))))))))))</f>
        <v>0</v>
      </c>
      <c r="DC21" s="37">
        <f>IFERROR(VLOOKUP($A21,#REF!,5+DB$1,0),IFERROR(VLOOKUP($A21,#REF!,26+DB$1,0),IFERROR(VLOOKUP($A21,#REF!,42+DB$1,0),IFERROR(VLOOKUP($A21,#REF!,42+DB$1,0),IFERROR(VLOOKUP($A21,#REF!,42+DB$1,0),IFERROR(VLOOKUP($A21,#REF!,29+DB$1,0),IFERROR(VLOOKUP($A21,#REF!,33+DB$1,0),IFERROR(VLOOKUP($A21,#REF!,42+DB$1,0),IFERROR(VLOOKUP($A21,#REF!,16+DB$1,0),IFERROR(VLOOKUP($A21,#REF!,29+DB$1,0),IFERROR(VLOOKUP($A21,#REF!,42+DB$1,0),IFERROR(VLOOKUP($A21,#REF!,42+DB$1,0),0))))))))))))</f>
        <v>0</v>
      </c>
      <c r="DD21" s="37">
        <f>IFERROR(VLOOKUP($A21,#REF!,5+DC$1,0),IFERROR(VLOOKUP($A21,#REF!,26+DC$1,0),IFERROR(VLOOKUP($A21,#REF!,42+DC$1,0),IFERROR(VLOOKUP($A21,#REF!,42+DC$1,0),IFERROR(VLOOKUP($A21,#REF!,42+DC$1,0),IFERROR(VLOOKUP($A21,#REF!,29+DC$1,0),IFERROR(VLOOKUP($A21,#REF!,33+DC$1,0),IFERROR(VLOOKUP($A21,#REF!,42+DC$1,0),IFERROR(VLOOKUP($A21,#REF!,16+DC$1,0),IFERROR(VLOOKUP($A21,#REF!,29+DC$1,0),IFERROR(VLOOKUP($A21,#REF!,42+DC$1,0),IFERROR(VLOOKUP($A21,#REF!,42+DC$1,0),0))))))))))))</f>
        <v>0</v>
      </c>
      <c r="DE21" s="37">
        <f>IFERROR(VLOOKUP($A21,#REF!,23,0),IFERROR(VLOOKUP($A21,#REF!,21,0),IFERROR(VLOOKUP($A21,#REF!,23,0),IFERROR(VLOOKUP($A21,#REF!,23,0),IFERROR(VLOOKUP($A21,#REF!,23,0),IFERROR(VLOOKUP($A21,#REF!,23,0),IFERROR(VLOOKUP($A21,#REF!,23,0),IFERROR(VLOOKUP($A21,#REF!,21,0),IFERROR(VLOOKUP($A21,#REF!,25,0),IFERROR(VLOOKUP($A21,#REF!,25,0),IFERROR(VLOOKUP($A21,#REF!,34,0),IFERROR(VLOOKUP($A21,#REF!,65,0),IFERROR(VLOOKUP($A21,#REF!,23,0),IFERROR(VLOOKUP($A21,#REF!,36,0),0))))))))))))))</f>
        <v>0</v>
      </c>
      <c r="DF21" s="37" t="b">
        <f t="shared" si="14"/>
        <v>1</v>
      </c>
      <c r="DG21" s="37" t="b">
        <f t="shared" si="14"/>
        <v>1</v>
      </c>
      <c r="DH21" s="37" t="b">
        <f t="shared" si="14"/>
        <v>1</v>
      </c>
      <c r="DI21" s="37" t="b">
        <f t="shared" si="14"/>
        <v>1</v>
      </c>
      <c r="DJ21" s="37" t="b">
        <f t="shared" si="14"/>
        <v>1</v>
      </c>
      <c r="DK21" s="37" t="b">
        <f t="shared" si="14"/>
        <v>1</v>
      </c>
      <c r="DL21" s="37" t="b">
        <f t="shared" si="14"/>
        <v>1</v>
      </c>
      <c r="DM21" s="37">
        <f t="shared" si="15"/>
        <v>0</v>
      </c>
      <c r="DN21" s="37">
        <f t="shared" si="15"/>
        <v>0</v>
      </c>
      <c r="DO21" s="37">
        <f t="shared" si="15"/>
        <v>0</v>
      </c>
      <c r="DP21" s="37">
        <f t="shared" si="15"/>
        <v>0</v>
      </c>
      <c r="DQ21" s="37">
        <f t="shared" si="15"/>
        <v>0</v>
      </c>
      <c r="DR21" s="37">
        <f t="shared" si="15"/>
        <v>0</v>
      </c>
      <c r="DS21" s="37">
        <f t="shared" si="15"/>
        <v>0</v>
      </c>
      <c r="DT21" s="29">
        <f t="shared" si="16"/>
        <v>0</v>
      </c>
      <c r="DU21" s="37">
        <f t="shared" si="17"/>
        <v>0</v>
      </c>
      <c r="DV21" s="37">
        <f t="shared" si="17"/>
        <v>0</v>
      </c>
      <c r="DW21" s="37">
        <f t="shared" si="17"/>
        <v>0</v>
      </c>
      <c r="DX21" s="37">
        <f t="shared" si="17"/>
        <v>0</v>
      </c>
      <c r="DY21" s="37">
        <f t="shared" si="17"/>
        <v>0</v>
      </c>
      <c r="DZ21" s="37">
        <f t="shared" si="17"/>
        <v>0</v>
      </c>
      <c r="EA21" s="37">
        <f t="shared" si="17"/>
        <v>0</v>
      </c>
      <c r="EB21" s="29">
        <f t="shared" si="18"/>
        <v>0</v>
      </c>
      <c r="EC21" s="36">
        <f t="shared" si="19"/>
        <v>7</v>
      </c>
      <c r="ED21" s="36" t="str">
        <f t="shared" si="20"/>
        <v>DOWNGRADE</v>
      </c>
      <c r="EE21" s="36" t="str">
        <f t="shared" si="21"/>
        <v>RESET</v>
      </c>
      <c r="EF21" s="37">
        <f t="shared" si="22"/>
        <v>0</v>
      </c>
      <c r="EG21" s="2" t="str">
        <f>IFERROR(VLOOKUP(A21,[21]AAV!$A:$AD,30,0),"")</f>
        <v/>
      </c>
      <c r="EH21" s="37" t="str">
        <f t="shared" si="23"/>
        <v>SAPHIRE</v>
      </c>
      <c r="EI21" s="2"/>
      <c r="EJ21" s="2"/>
      <c r="EK21" s="2"/>
      <c r="EL21" s="2"/>
      <c r="EM21" s="2"/>
      <c r="EN21" s="2"/>
      <c r="EO21" s="2"/>
      <c r="EP21" s="2"/>
      <c r="EQ21" s="37">
        <f t="shared" si="24"/>
        <v>0</v>
      </c>
      <c r="ER21" s="37">
        <f t="shared" si="24"/>
        <v>0</v>
      </c>
      <c r="ES21" s="37">
        <f t="shared" si="24"/>
        <v>0</v>
      </c>
      <c r="ET21" s="37">
        <f t="shared" si="24"/>
        <v>0</v>
      </c>
      <c r="EU21" s="37">
        <f t="shared" si="24"/>
        <v>0</v>
      </c>
      <c r="EV21" s="37">
        <f t="shared" si="24"/>
        <v>0</v>
      </c>
      <c r="EW21" s="37">
        <f t="shared" si="24"/>
        <v>0</v>
      </c>
    </row>
    <row r="22" spans="1:153" ht="15.6">
      <c r="A22" s="36" t="s">
        <v>184</v>
      </c>
      <c r="B22" s="1" t="s">
        <v>329</v>
      </c>
      <c r="C22" s="37" t="s">
        <v>188</v>
      </c>
      <c r="D22" s="15">
        <f>IFERROR(VLOOKUP(A22,[1]AAV!$A:$C,3,0),"")</f>
        <v>45199</v>
      </c>
      <c r="E22" s="15" t="str">
        <f t="shared" si="3"/>
        <v>Sep-23</v>
      </c>
      <c r="F22" s="37" t="s">
        <v>349</v>
      </c>
      <c r="G22" s="37" t="s">
        <v>349</v>
      </c>
      <c r="H22" s="37" t="s">
        <v>349</v>
      </c>
      <c r="I22" s="37" t="s">
        <v>349</v>
      </c>
      <c r="J22" s="37" t="s">
        <v>349</v>
      </c>
      <c r="K22" s="37" t="s">
        <v>349</v>
      </c>
      <c r="L22" s="37" t="s">
        <v>349</v>
      </c>
      <c r="M22" s="36">
        <v>16</v>
      </c>
      <c r="N22" s="37">
        <v>27</v>
      </c>
      <c r="O22" s="37">
        <v>16</v>
      </c>
      <c r="P22" s="37">
        <v>27</v>
      </c>
      <c r="Q22" s="37">
        <v>24</v>
      </c>
      <c r="R22" s="37">
        <v>21</v>
      </c>
      <c r="S22" s="37">
        <v>8</v>
      </c>
      <c r="T22" s="36">
        <v>139</v>
      </c>
      <c r="U22" s="37">
        <v>16</v>
      </c>
      <c r="V22" s="37">
        <v>27</v>
      </c>
      <c r="W22" s="37">
        <v>16</v>
      </c>
      <c r="X22" s="37">
        <v>27</v>
      </c>
      <c r="Y22" s="37">
        <v>24</v>
      </c>
      <c r="Z22" s="37">
        <v>21</v>
      </c>
      <c r="AA22" s="37">
        <v>8</v>
      </c>
      <c r="AB22" s="36">
        <v>139</v>
      </c>
      <c r="AC22" s="36">
        <v>0</v>
      </c>
      <c r="AD22" s="36" t="s">
        <v>413</v>
      </c>
      <c r="AE22" s="36" t="s">
        <v>413</v>
      </c>
      <c r="AF22" s="37">
        <v>139</v>
      </c>
      <c r="AG22" s="13">
        <v>2</v>
      </c>
      <c r="AH22" s="37" t="s">
        <v>418</v>
      </c>
      <c r="AI22" s="37">
        <v>65</v>
      </c>
      <c r="AJ22" s="37" t="s">
        <v>423</v>
      </c>
      <c r="AK22" s="37">
        <v>0</v>
      </c>
      <c r="AL22" s="15">
        <v>45261</v>
      </c>
      <c r="AM22" s="15">
        <v>45701</v>
      </c>
      <c r="AN22" s="37">
        <v>1</v>
      </c>
      <c r="AO22" s="37">
        <v>74</v>
      </c>
      <c r="AP22" s="37" t="str">
        <f>IFERROR(VLOOKUP($A22,[2]Sheet1!$A:$D,4,0),"-")</f>
        <v>-</v>
      </c>
      <c r="AQ22" s="37" t="str">
        <f>IFERROR(VLOOKUP($A22,#REF!,3,0),"-")</f>
        <v>-</v>
      </c>
      <c r="AR22" s="37" t="str">
        <f>IFERROR(VLOOKUP(A22,[3]AAV!$A:$C,3,0),"-")</f>
        <v>EKSKLUSIF</v>
      </c>
      <c r="AS22" s="37" t="str">
        <f>IFERROR(VLOOKUP(A22,[4]AAV!$A:$C,3,0),"-")</f>
        <v>EKSKLUSIF</v>
      </c>
      <c r="AT22" s="37" t="str">
        <f>IFERROR(VLOOKUP(A22,[5]AAV!$A:$C,3,0),"-")</f>
        <v>EKSKLUSIF</v>
      </c>
      <c r="AU22" s="37" t="str">
        <f>IFERROR(VLOOKUP(A22,[6]AAV!$A:$C,3,0),"-")</f>
        <v>EKSKLUSIF</v>
      </c>
      <c r="AV22" s="37" t="str">
        <f>IFERROR(VLOOKUP(A22,#REF!,13,0),"")</f>
        <v/>
      </c>
      <c r="AW22" s="37">
        <f>IFERROR(VLOOKUP(A22,[7]DATABASE!$A:$BA,49,0),"")</f>
        <v>44</v>
      </c>
      <c r="AX22" s="37">
        <f>IFERROR(VLOOKUP(A22,[7]DATABASE!$A:$BA,50,0),"")</f>
        <v>48</v>
      </c>
      <c r="AY22" s="37">
        <f>IFERROR(VLOOKUP(A22,[7]DATABASE!$A:$BA,51,0),"")</f>
        <v>48</v>
      </c>
      <c r="AZ22" s="37">
        <f>IFERROR(VLOOKUP(A22,[7]DATABASE!$A:$BA,52,0),"")</f>
        <v>57</v>
      </c>
      <c r="BA22" s="37">
        <f>IFERROR(VLOOKUP(A22,[7]DATABASE!$A:$BA,53,0),"")</f>
        <v>54</v>
      </c>
      <c r="BB22" s="37">
        <f>IFERROR(VLOOKUP(A22,[7]DATABASE!$A:$BF,54,0),"")</f>
        <v>44</v>
      </c>
      <c r="BC22" s="37">
        <f>IFERROR(VLOOKUP(A22,[7]DATABASE!$A:$BF,55,0),"")</f>
        <v>48</v>
      </c>
      <c r="BD22" s="37">
        <f>IFERROR(VLOOKUP(A22,[7]DATABASE!$A:$BF,56,0),"")</f>
        <v>48</v>
      </c>
      <c r="BE22" s="37">
        <f>IFERROR(VLOOKUP(A22,[7]DATABASE!$A:$BF,57,0),"")</f>
        <v>57</v>
      </c>
      <c r="BF22" s="37">
        <f>IFERROR(VLOOKUP(A22,[7]DATABASE!$A:$BF,58,0),"")</f>
        <v>54</v>
      </c>
      <c r="BG22" s="36">
        <f>IFERROR(VLOOKUP($A22,[8]Summary!$A$3:$GA$66,183,0),"")</f>
        <v>19</v>
      </c>
      <c r="BH22" s="37">
        <f>IFERROR(VLOOKUP(A22,[7]DATABASE!$A:$BM,60,0),"")</f>
        <v>44</v>
      </c>
      <c r="BI22" s="37">
        <f>IFERROR(VLOOKUP(A22,[7]DATABASE!$A:$BM,61,0),"")</f>
        <v>48</v>
      </c>
      <c r="BJ22" s="37">
        <f>IFERROR(VLOOKUP(A22,[7]DATABASE!$A:$BM,62,0),"")</f>
        <v>48</v>
      </c>
      <c r="BK22" s="37">
        <f>IFERROR(VLOOKUP(A22,[7]DATABASE!$A:$BM,63,0),"")</f>
        <v>57</v>
      </c>
      <c r="BL22" s="37">
        <f>IFERROR(VLOOKUP(A22,[7]DATABASE!$A:$BM,64,0),"")</f>
        <v>54</v>
      </c>
      <c r="BM22" s="37">
        <f>IFERROR(VLOOKUP($A22,[9]AAV!$A:$AM,39,0),IFERROR(VLOOKUP($A22,[9]GC!$A:$Y,25,0),IFERROR(VLOOKUP($A22,[9]RVO!$A:$BS,71,0),IFERROR(VLOOKUP($A22,[9]SBPV!$A:$AK,37,0),IFERROR(VLOOKUP($A22,'[9]CC SK'!$A:$AA,27,0),IFERROR(VLOOKUP($A22,[9]DELTA!$A:$AA,27,0),IFERROR(VLOOKUP($A22,'[9]TEMA C1'!$A:$W,23,0),IFERROR(VLOOKUP($A22,'[9]TEMA C2'!$A:$Y,25,0),IFERROR(VLOOKUP($A22,'[9]TEMA C3'!$A:$Y,25,0),IFERROR(VLOOKUP($A22,'[9]TEMA HAJI'!$A:$Y,25,0),IFERROR(VLOOKUP($A22,'[9]TEMA PD'!$A:$Y,25,0),"")))))))))))</f>
        <v>23</v>
      </c>
      <c r="BN22" s="37">
        <f t="shared" si="4"/>
        <v>293</v>
      </c>
      <c r="BO22" s="37">
        <f t="shared" si="5"/>
        <v>19</v>
      </c>
      <c r="BP22" s="37">
        <f t="shared" si="5"/>
        <v>44</v>
      </c>
      <c r="BQ22" s="14">
        <f t="shared" si="5"/>
        <v>0</v>
      </c>
      <c r="BR22" s="14">
        <f t="shared" si="5"/>
        <v>0</v>
      </c>
      <c r="BS22" s="14">
        <f t="shared" si="5"/>
        <v>0</v>
      </c>
      <c r="BT22" s="21">
        <f t="shared" si="5"/>
        <v>0</v>
      </c>
      <c r="BU22" s="21">
        <f t="shared" si="5"/>
        <v>23</v>
      </c>
      <c r="BV22" s="37">
        <f t="shared" si="6"/>
        <v>86</v>
      </c>
      <c r="BW22" s="36">
        <f t="shared" si="7"/>
        <v>0</v>
      </c>
      <c r="BX22" s="36" t="str">
        <f t="shared" si="8"/>
        <v>TIDAK</v>
      </c>
      <c r="BY22" s="36" t="str">
        <f>IFERROR(VLOOKUP(A22,[7]DATABASE!$A:$BY,77,0),"")</f>
        <v>TIDAK</v>
      </c>
      <c r="BZ22" s="37">
        <f t="shared" ref="BZ22:BZ37" si="25">IF(BY22="RESET", 0, IF(AND(BY22&lt;&gt;"RESET", BX22="DOWNGRADE"), (BV22+AO22)*0.5, BV22+AO22))</f>
        <v>160</v>
      </c>
      <c r="CA22" s="12">
        <f>IFERROR(VLOOKUP(A22,[10]AAV!$A:$T,20,0),"")</f>
        <v>3</v>
      </c>
      <c r="CB22" s="37" t="str">
        <f t="shared" si="10"/>
        <v>SAPHIRE</v>
      </c>
      <c r="CC22" s="37" t="str">
        <f>IFERROR(VLOOKUP(A22,[11]SUMMARY!$B:$E,4,0),"")</f>
        <v/>
      </c>
      <c r="CD22" s="37">
        <f>IFERROR(VLOOKUP(A22,'[12]RECAP REDEEM P2 - v2'!$A:$I,5,0),0)</f>
        <v>0</v>
      </c>
      <c r="CE22" s="37" t="str">
        <f t="shared" si="11"/>
        <v>Y</v>
      </c>
      <c r="CF22" s="37"/>
      <c r="CG22" s="15">
        <v>45093</v>
      </c>
      <c r="CH22" s="15">
        <f t="shared" ca="1" si="12"/>
        <v>46174</v>
      </c>
      <c r="CI22" s="37">
        <f t="shared" ca="1" si="13"/>
        <v>2</v>
      </c>
      <c r="CJ22" s="37">
        <v>160</v>
      </c>
      <c r="CK22" s="37" t="str">
        <f>IFERROR(VLOOKUP($A22,[13]ME!$A:$K,11,0),"-")</f>
        <v>EKSKLUSIF</v>
      </c>
      <c r="CL22" s="37" t="str">
        <f>IFERROR(VLOOKUP($A22,[14]EKS!$A:$K,11,0),"-")</f>
        <v>EKSKLUSIF</v>
      </c>
      <c r="CM22" s="37" t="str">
        <f>IFERROR(VLOOKUP($A22,[15]EKS!$A:$K,11,0),"-")</f>
        <v>-</v>
      </c>
      <c r="CN22" s="37" t="str">
        <f>IFERROR(VLOOKUP($A22,[16]EKS!$A:$K,11,0),"-")</f>
        <v>EKSKLUSIF</v>
      </c>
      <c r="CO22" s="37" t="str">
        <f>IFERROR(VLOOKUP($A22,[17]EKS!$A:$K,11,0),"-")</f>
        <v>EKSKLUSIF</v>
      </c>
      <c r="CP22" s="37" t="str">
        <f>IFERROR(VLOOKUP($A22,[18]EKS!$A:$K,11,0),"-")</f>
        <v>EKSKLUSIF</v>
      </c>
      <c r="CQ22" s="37" t="str">
        <f>IFERROR(VLOOKUP(A22,[19]Sheet1!$A:$D,4,0),"-")</f>
        <v>EKSKLUSIF</v>
      </c>
      <c r="CR22" s="37">
        <f>IFERROR(VLOOKUP($A22,[20]AAV!$A:$AR,44,0),IFERROR(VLOOKUP($A22,[20]GC!$A:$AC,29,0),IFERROR(VLOOKUP($A22,[20]RVO!$A:$CA,79,0),IFERROR(VLOOKUP($A22,[20]SBPV!$A:$AN,40,0),IFERROR(VLOOKUP($A22,'[20]CC SK'!$A:$AC,29,0),IFERROR(VLOOKUP($A22,'[20]AAV AUTO 2000'!$A:$AA,27,0),IFERROR(VLOOKUP($A22,[20]DELTA!$A:$AC,29,0),IFERROR(VLOOKUP($A22,'[20]TEMA C1'!$A:$Y,25,0),IFERROR(VLOOKUP($A22,'[20]TEMA C2'!$A:$AA,27,0),IFERROR(VLOOKUP($A22,'[20]TEMA C3'!$A:$AA,27,0),IFERROR(VLOOKUP($A22,'[20]TEMA HAJI'!$A:$AA,27,0),IFERROR(VLOOKUP($A22,'[20]TEMA PD'!$A:$AA,27,0),IFERROR(VLOOKUP($A22,[20]DESIRE!$A:$AP,42,0),0)))))))))))))</f>
        <v>26</v>
      </c>
      <c r="CS22" s="37">
        <f>IFERROR(VLOOKUP($A22,#REF!,42+CR$1,0),IFERROR(VLOOKUP($A22,#REF!,42+CR$1,0),IFERROR(VLOOKUP($A22,#REF!,29+CR$1,0),IFERROR(VLOOKUP($A22,#REF!,16+CR$1,0),IFERROR(VLOOKUP($A22,#REF!,42+CR$1,0),IFERROR(VLOOKUP($A22,#REF!,33+CR$1,0),IFERROR(VLOOKUP($A22,#REF!,29+CR$1,0),IFERROR(VLOOKUP($A22,#REF!,42+CR$1,0),IFERROR(VLOOKUP($A22,#REF!,42+CR$1,0),IFERROR(VLOOKUP($A22,#REF!,42+CR$1,0),IFERROR(VLOOKUP($A22,#REF!,26+CR$1,0),IFERROR(VLOOKUP($A22,#REF!,5+CR$1,0),0))))))))))))</f>
        <v>0</v>
      </c>
      <c r="CT22" s="37">
        <f>IFERROR(VLOOKUP($A22,#REF!,42+CS$1,0),IFERROR(VLOOKUP($A22,#REF!,42+CS$1,0),IFERROR(VLOOKUP($A22,#REF!,29+CS$1,0),IFERROR(VLOOKUP($A22,#REF!,16+CS$1,0),IFERROR(VLOOKUP($A22,#REF!,42+CS$1,0),IFERROR(VLOOKUP($A22,#REF!,33+CS$1,0),IFERROR(VLOOKUP($A22,#REF!,29+CS$1,0),IFERROR(VLOOKUP($A22,#REF!,42+CS$1,0),IFERROR(VLOOKUP($A22,#REF!,42+CS$1,0),IFERROR(VLOOKUP($A22,#REF!,42+CS$1,0),IFERROR(VLOOKUP($A22,#REF!,26+CS$1,0),IFERROR(VLOOKUP($A22,#REF!,5+CS$1,0),0))))))))))))</f>
        <v>0</v>
      </c>
      <c r="CU22" s="37">
        <f>IFERROR(VLOOKUP($A22,#REF!,42+CT$1,0),IFERROR(VLOOKUP($A22,#REF!,42+CT$1,0),IFERROR(VLOOKUP($A22,#REF!,29+CT$1,0),IFERROR(VLOOKUP($A22,#REF!,16+CT$1,0),IFERROR(VLOOKUP($A22,#REF!,42+CT$1,0),IFERROR(VLOOKUP($A22,#REF!,33+CT$1,0),IFERROR(VLOOKUP($A22,#REF!,29+CT$1,0),IFERROR(VLOOKUP($A22,#REF!,42+CT$1,0),IFERROR(VLOOKUP($A22,#REF!,42+CT$1,0),IFERROR(VLOOKUP($A22,#REF!,42+CT$1,0),IFERROR(VLOOKUP($A22,#REF!,26+CT$1,0),IFERROR(VLOOKUP($A22,#REF!,5+CT$1,0),0))))))))))))</f>
        <v>0</v>
      </c>
      <c r="CV22" s="37">
        <f>IFERROR(VLOOKUP($A22,#REF!,42+CU$1,0),IFERROR(VLOOKUP($A22,#REF!,42+CU$1,0),IFERROR(VLOOKUP($A22,#REF!,29+CU$1,0),IFERROR(VLOOKUP($A22,#REF!,16+CU$1,0),IFERROR(VLOOKUP($A22,#REF!,42+CU$1,0),IFERROR(VLOOKUP($A22,#REF!,33+CU$1,0),IFERROR(VLOOKUP($A22,#REF!,29+CU$1,0),IFERROR(VLOOKUP($A22,#REF!,42+CU$1,0),IFERROR(VLOOKUP($A22,#REF!,42+CU$1,0),IFERROR(VLOOKUP($A22,#REF!,42+CU$1,0),IFERROR(VLOOKUP($A22,#REF!,26+CU$1,0),IFERROR(VLOOKUP($A22,#REF!,5+CU$1,0),0))))))))))))</f>
        <v>0</v>
      </c>
      <c r="CW22" s="37">
        <f>IFERROR(VLOOKUP($A22,#REF!,42+CV$1,0),IFERROR(VLOOKUP($A22,#REF!,42+CV$1,0),IFERROR(VLOOKUP($A22,#REF!,29+CV$1,0),IFERROR(VLOOKUP($A22,#REF!,16+CV$1,0),IFERROR(VLOOKUP($A22,#REF!,42+CV$1,0),IFERROR(VLOOKUP($A22,#REF!,33+CV$1,0),IFERROR(VLOOKUP($A22,#REF!,29+CV$1,0),IFERROR(VLOOKUP($A22,#REF!,42+CV$1,0),IFERROR(VLOOKUP($A22,#REF!,42+CV$1,0),IFERROR(VLOOKUP($A22,#REF!,42+CV$1,0),IFERROR(VLOOKUP($A22,#REF!,26+CV$1,0),IFERROR(VLOOKUP($A22,#REF!,5+CV$1,0),0))))))))))))</f>
        <v>0</v>
      </c>
      <c r="CX22" s="37">
        <f>IFERROR(VLOOKUP($A22,#REF!,36,0),IFERROR(VLOOKUP($A22,#REF!,23,0),IFERROR(VLOOKUP($A22,#REF!,65,0),IFERROR(VLOOKUP($A22,#REF!,34,0),IFERROR(VLOOKUP($A22,#REF!,25,0),IFERROR(VLOOKUP($A22,#REF!,25,0),IFERROR(VLOOKUP($A22,#REF!,21,0),IFERROR(VLOOKUP($A22,#REF!,23,0),IFERROR(VLOOKUP($A22,#REF!,23,0),IFERROR(VLOOKUP($A22,#REF!,23,0),IFERROR(VLOOKUP($A22,#REF!,23,0),IFERROR(VLOOKUP($A22,#REF!,23,0),IFERROR(VLOOKUP($A22,#REF!,21,0),IFERROR(VLOOKUP($A22,#REF!,23,0),0))))))))))))))</f>
        <v>0</v>
      </c>
      <c r="CY22" s="37">
        <f>IFERROR(VLOOKUP($A22,[20]DESIRE!$A:$AP,42,0),IFERROR(VLOOKUP($A22,'[20]TEMA PD'!$A:$AA,27,0),IFERROR(VLOOKUP($A22,'[20]TEMA HAJI'!$A:$AA,27,0),IFERROR(VLOOKUP($A22,'[20]TEMA C3'!$A:$AA,27,0),IFERROR(VLOOKUP($A22,'[20]TEMA C2'!$A:$AA,27,0),IFERROR(VLOOKUP($A22,'[20]TEMA C1'!$A:$Y,25,0),IFERROR(VLOOKUP($A22,[20]DELTA!$A:$AC,29,0),IFERROR(VLOOKUP($A22,'[20]AAV AUTO 2000'!$A:$AA,27,0),IFERROR(VLOOKUP($A22,'[20]CC SK'!$A:$AC,29,0),IFERROR(VLOOKUP($A22,[20]SBPV!$A:$AN,40,0),IFERROR(VLOOKUP($A22,[20]RVO!$A:$CA,79,0),IFERROR(VLOOKUP($A22,[20]GC!$A:$AC,29,0),IFERROR(VLOOKUP($A22,[20]AAV!$A:$AR,44,0),0)))))))))))))</f>
        <v>26</v>
      </c>
      <c r="CZ22" s="37">
        <f>IFERROR(VLOOKUP($A22,#REF!,5+CY$1,0),IFERROR(VLOOKUP($A22,#REF!,26+CY$1,0),IFERROR(VLOOKUP($A22,#REF!,42+CY$1,0),IFERROR(VLOOKUP($A22,#REF!,42+CY$1,0),IFERROR(VLOOKUP($A22,#REF!,42+CY$1,0),IFERROR(VLOOKUP($A22,#REF!,29+CY$1,0),IFERROR(VLOOKUP($A22,#REF!,33+CY$1,0),IFERROR(VLOOKUP($A22,#REF!,42+CY$1,0),IFERROR(VLOOKUP($A22,#REF!,16+CY$1,0),IFERROR(VLOOKUP($A22,#REF!,29+CY$1,0),IFERROR(VLOOKUP($A22,#REF!,42+CY$1,0),IFERROR(VLOOKUP($A22,#REF!,42+CY$1,0),0))))))))))))</f>
        <v>0</v>
      </c>
      <c r="DA22" s="37">
        <f>IFERROR(VLOOKUP($A22,#REF!,5+CZ$1,0),IFERROR(VLOOKUP($A22,#REF!,26+CZ$1,0),IFERROR(VLOOKUP($A22,#REF!,42+CZ$1,0),IFERROR(VLOOKUP($A22,#REF!,42+CZ$1,0),IFERROR(VLOOKUP($A22,#REF!,42+CZ$1,0),IFERROR(VLOOKUP($A22,#REF!,29+CZ$1,0),IFERROR(VLOOKUP($A22,#REF!,33+CZ$1,0),IFERROR(VLOOKUP($A22,#REF!,42+CZ$1,0),IFERROR(VLOOKUP($A22,#REF!,16+CZ$1,0),IFERROR(VLOOKUP($A22,#REF!,29+CZ$1,0),IFERROR(VLOOKUP($A22,#REF!,42+CZ$1,0),IFERROR(VLOOKUP($A22,#REF!,42+CZ$1,0),0))))))))))))</f>
        <v>0</v>
      </c>
      <c r="DB22" s="37">
        <f>IFERROR(VLOOKUP($A22,#REF!,5+DA$1,0),IFERROR(VLOOKUP($A22,#REF!,26+DA$1,0),IFERROR(VLOOKUP($A22,#REF!,42+DA$1,0),IFERROR(VLOOKUP($A22,#REF!,42+DA$1,0),IFERROR(VLOOKUP($A22,#REF!,42+DA$1,0),IFERROR(VLOOKUP($A22,#REF!,29+DA$1,0),IFERROR(VLOOKUP($A22,#REF!,33+DA$1,0),IFERROR(VLOOKUP($A22,#REF!,42+DA$1,0),IFERROR(VLOOKUP($A22,#REF!,16+DA$1,0),IFERROR(VLOOKUP($A22,#REF!,29+DA$1,0),IFERROR(VLOOKUP($A22,#REF!,42+DA$1,0),IFERROR(VLOOKUP($A22,#REF!,42+DA$1,0),0))))))))))))</f>
        <v>0</v>
      </c>
      <c r="DC22" s="37">
        <f>IFERROR(VLOOKUP($A22,#REF!,5+DB$1,0),IFERROR(VLOOKUP($A22,#REF!,26+DB$1,0),IFERROR(VLOOKUP($A22,#REF!,42+DB$1,0),IFERROR(VLOOKUP($A22,#REF!,42+DB$1,0),IFERROR(VLOOKUP($A22,#REF!,42+DB$1,0),IFERROR(VLOOKUP($A22,#REF!,29+DB$1,0),IFERROR(VLOOKUP($A22,#REF!,33+DB$1,0),IFERROR(VLOOKUP($A22,#REF!,42+DB$1,0),IFERROR(VLOOKUP($A22,#REF!,16+DB$1,0),IFERROR(VLOOKUP($A22,#REF!,29+DB$1,0),IFERROR(VLOOKUP($A22,#REF!,42+DB$1,0),IFERROR(VLOOKUP($A22,#REF!,42+DB$1,0),0))))))))))))</f>
        <v>0</v>
      </c>
      <c r="DD22" s="37">
        <f>IFERROR(VLOOKUP($A22,#REF!,5+DC$1,0),IFERROR(VLOOKUP($A22,#REF!,26+DC$1,0),IFERROR(VLOOKUP($A22,#REF!,42+DC$1,0),IFERROR(VLOOKUP($A22,#REF!,42+DC$1,0),IFERROR(VLOOKUP($A22,#REF!,42+DC$1,0),IFERROR(VLOOKUP($A22,#REF!,29+DC$1,0),IFERROR(VLOOKUP($A22,#REF!,33+DC$1,0),IFERROR(VLOOKUP($A22,#REF!,42+DC$1,0),IFERROR(VLOOKUP($A22,#REF!,16+DC$1,0),IFERROR(VLOOKUP($A22,#REF!,29+DC$1,0),IFERROR(VLOOKUP($A22,#REF!,42+DC$1,0),IFERROR(VLOOKUP($A22,#REF!,42+DC$1,0),0))))))))))))</f>
        <v>0</v>
      </c>
      <c r="DE22" s="37">
        <f>IFERROR(VLOOKUP($A22,#REF!,23,0),IFERROR(VLOOKUP($A22,#REF!,21,0),IFERROR(VLOOKUP($A22,#REF!,23,0),IFERROR(VLOOKUP($A22,#REF!,23,0),IFERROR(VLOOKUP($A22,#REF!,23,0),IFERROR(VLOOKUP($A22,#REF!,23,0),IFERROR(VLOOKUP($A22,#REF!,23,0),IFERROR(VLOOKUP($A22,#REF!,21,0),IFERROR(VLOOKUP($A22,#REF!,25,0),IFERROR(VLOOKUP($A22,#REF!,25,0),IFERROR(VLOOKUP($A22,#REF!,34,0),IFERROR(VLOOKUP($A22,#REF!,65,0),IFERROR(VLOOKUP($A22,#REF!,23,0),IFERROR(VLOOKUP($A22,#REF!,36,0),0))))))))))))))</f>
        <v>0</v>
      </c>
      <c r="DF22" s="37" t="b">
        <f t="shared" si="14"/>
        <v>1</v>
      </c>
      <c r="DG22" s="37" t="b">
        <f t="shared" si="14"/>
        <v>1</v>
      </c>
      <c r="DH22" s="37" t="b">
        <f t="shared" si="14"/>
        <v>1</v>
      </c>
      <c r="DI22" s="37" t="b">
        <f t="shared" si="14"/>
        <v>1</v>
      </c>
      <c r="DJ22" s="37" t="b">
        <f t="shared" si="14"/>
        <v>1</v>
      </c>
      <c r="DK22" s="37" t="b">
        <f t="shared" si="14"/>
        <v>1</v>
      </c>
      <c r="DL22" s="37" t="b">
        <f t="shared" si="14"/>
        <v>1</v>
      </c>
      <c r="DM22" s="37">
        <f t="shared" si="15"/>
        <v>26</v>
      </c>
      <c r="DN22" s="37">
        <f t="shared" si="15"/>
        <v>0</v>
      </c>
      <c r="DO22" s="37">
        <f t="shared" si="15"/>
        <v>0</v>
      </c>
      <c r="DP22" s="37">
        <f t="shared" si="15"/>
        <v>0</v>
      </c>
      <c r="DQ22" s="37">
        <f t="shared" si="15"/>
        <v>0</v>
      </c>
      <c r="DR22" s="37">
        <f t="shared" si="15"/>
        <v>0</v>
      </c>
      <c r="DS22" s="37">
        <f t="shared" si="15"/>
        <v>0</v>
      </c>
      <c r="DT22" s="29">
        <f t="shared" si="16"/>
        <v>26</v>
      </c>
      <c r="DU22" s="14">
        <f t="shared" si="17"/>
        <v>0</v>
      </c>
      <c r="DV22" s="14">
        <f t="shared" si="17"/>
        <v>0</v>
      </c>
      <c r="DW22" s="37">
        <f t="shared" si="17"/>
        <v>0</v>
      </c>
      <c r="DX22" s="37">
        <f t="shared" si="17"/>
        <v>0</v>
      </c>
      <c r="DY22" s="37">
        <f t="shared" si="17"/>
        <v>0</v>
      </c>
      <c r="DZ22" s="37">
        <f t="shared" si="17"/>
        <v>0</v>
      </c>
      <c r="EA22" s="37">
        <f t="shared" si="17"/>
        <v>0</v>
      </c>
      <c r="EB22" s="29">
        <f t="shared" si="18"/>
        <v>0</v>
      </c>
      <c r="EC22" s="36">
        <f t="shared" si="19"/>
        <v>6</v>
      </c>
      <c r="ED22" s="36" t="str">
        <f t="shared" si="20"/>
        <v>DOWNGRADE</v>
      </c>
      <c r="EE22" s="36" t="str">
        <f t="shared" si="21"/>
        <v>RESET</v>
      </c>
      <c r="EF22" s="37">
        <f t="shared" si="22"/>
        <v>0</v>
      </c>
      <c r="EG22" s="2">
        <f>IFERROR(VLOOKUP(A22,[21]AAV!$A:$AD,30,0),"")</f>
        <v>3</v>
      </c>
      <c r="EH22" s="37" t="str">
        <f t="shared" si="23"/>
        <v>SAPHIRE</v>
      </c>
      <c r="EI22" s="2"/>
      <c r="EJ22" s="2"/>
      <c r="EK22" s="2"/>
      <c r="EL22" s="2"/>
      <c r="EM22" s="2"/>
      <c r="EN22" s="2"/>
      <c r="EO22" s="2"/>
      <c r="EP22" s="2"/>
      <c r="EQ22" s="37">
        <f t="shared" si="24"/>
        <v>26</v>
      </c>
      <c r="ER22" s="37">
        <f t="shared" si="24"/>
        <v>0</v>
      </c>
      <c r="ES22" s="37">
        <f t="shared" si="24"/>
        <v>0</v>
      </c>
      <c r="ET22" s="37">
        <f t="shared" si="24"/>
        <v>0</v>
      </c>
      <c r="EU22" s="37">
        <f t="shared" si="24"/>
        <v>0</v>
      </c>
      <c r="EV22" s="37">
        <f t="shared" si="24"/>
        <v>0</v>
      </c>
      <c r="EW22" s="37">
        <f t="shared" si="24"/>
        <v>0</v>
      </c>
    </row>
    <row r="23" spans="1:153" ht="15.6">
      <c r="A23" s="36" t="s">
        <v>18</v>
      </c>
      <c r="B23" s="1" t="s">
        <v>190</v>
      </c>
      <c r="C23" s="37" t="s">
        <v>188</v>
      </c>
      <c r="D23" s="15">
        <f>IFERROR(VLOOKUP(A23,[1]AAV!$A:$C,3,0),"")</f>
        <v>45293</v>
      </c>
      <c r="E23" s="15" t="str">
        <f t="shared" si="3"/>
        <v>Jan-24</v>
      </c>
      <c r="F23" s="37" t="s">
        <v>414</v>
      </c>
      <c r="G23" s="37" t="s">
        <v>349</v>
      </c>
      <c r="H23" s="37" t="s">
        <v>414</v>
      </c>
      <c r="I23" s="37" t="s">
        <v>414</v>
      </c>
      <c r="J23" s="37" t="s">
        <v>414</v>
      </c>
      <c r="K23" s="37" t="s">
        <v>414</v>
      </c>
      <c r="L23" s="37" t="s">
        <v>414</v>
      </c>
      <c r="M23" s="36"/>
      <c r="N23" s="37">
        <v>4</v>
      </c>
      <c r="O23" s="37"/>
      <c r="P23" s="37"/>
      <c r="Q23" s="37"/>
      <c r="R23" s="37"/>
      <c r="S23" s="37"/>
      <c r="T23" s="36">
        <v>4</v>
      </c>
      <c r="U23" s="37">
        <v>0</v>
      </c>
      <c r="V23" s="37">
        <v>4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6">
        <v>4</v>
      </c>
      <c r="AC23" s="36">
        <v>5</v>
      </c>
      <c r="AD23" s="36" t="s">
        <v>415</v>
      </c>
      <c r="AE23" s="36" t="s">
        <v>416</v>
      </c>
      <c r="AF23" s="37">
        <v>0</v>
      </c>
      <c r="AG23" s="13">
        <v>1</v>
      </c>
      <c r="AH23" s="37" t="s">
        <v>418</v>
      </c>
      <c r="AI23" s="37">
        <v>0</v>
      </c>
      <c r="AJ23" s="37" t="s">
        <v>424</v>
      </c>
      <c r="AK23" s="37">
        <v>0</v>
      </c>
      <c r="AL23" s="15">
        <v>45261</v>
      </c>
      <c r="AM23" s="15">
        <v>45701</v>
      </c>
      <c r="AN23" s="37">
        <v>1</v>
      </c>
      <c r="AO23" s="37">
        <v>0</v>
      </c>
      <c r="AP23" s="37" t="str">
        <f>IFERROR(VLOOKUP($A23,[2]Sheet1!$A:$D,4,0),"-")</f>
        <v>-</v>
      </c>
      <c r="AQ23" s="37" t="str">
        <f>IFERROR(VLOOKUP($A23,#REF!,3,0),"-")</f>
        <v>-</v>
      </c>
      <c r="AR23" s="37" t="str">
        <f>IFERROR(VLOOKUP(A23,[3]AAV!$A:$C,3,0),"-")</f>
        <v>-</v>
      </c>
      <c r="AS23" s="37" t="str">
        <f>IFERROR(VLOOKUP(A23,[4]AAV!$A:$C,3,0),"-")</f>
        <v>-</v>
      </c>
      <c r="AT23" s="37" t="str">
        <f>IFERROR(VLOOKUP(A23,[5]AAV!$A:$C,3,0),"-")</f>
        <v>-</v>
      </c>
      <c r="AU23" s="37" t="str">
        <f>IFERROR(VLOOKUP(A23,[6]AAV!$A:$C,3,0),"-")</f>
        <v>-</v>
      </c>
      <c r="AV23" s="37" t="str">
        <f>IFERROR(VLOOKUP(A23,#REF!,13,0),"")</f>
        <v/>
      </c>
      <c r="AW23" s="37">
        <f>IFERROR(VLOOKUP(A23,[7]DATABASE!$A:$BA,49,0),"")</f>
        <v>0</v>
      </c>
      <c r="AX23" s="37">
        <f>IFERROR(VLOOKUP(A23,[7]DATABASE!$A:$BA,50,0),"")</f>
        <v>0</v>
      </c>
      <c r="AY23" s="37">
        <f>IFERROR(VLOOKUP(A23,[7]DATABASE!$A:$BA,51,0),"")</f>
        <v>0</v>
      </c>
      <c r="AZ23" s="37">
        <f>IFERROR(VLOOKUP(A23,[7]DATABASE!$A:$BA,52,0),"")</f>
        <v>0</v>
      </c>
      <c r="BA23" s="37">
        <f>IFERROR(VLOOKUP(A23,[7]DATABASE!$A:$BA,53,0),"")</f>
        <v>0</v>
      </c>
      <c r="BB23" s="37">
        <f>IFERROR(VLOOKUP(A23,[7]DATABASE!$A:$BF,54,0),"")</f>
        <v>0</v>
      </c>
      <c r="BC23" s="37">
        <f>IFERROR(VLOOKUP(A23,[7]DATABASE!$A:$BF,55,0),"")</f>
        <v>0</v>
      </c>
      <c r="BD23" s="37">
        <f>IFERROR(VLOOKUP(A23,[7]DATABASE!$A:$BF,56,0),"")</f>
        <v>0</v>
      </c>
      <c r="BE23" s="37">
        <f>IFERROR(VLOOKUP(A23,[7]DATABASE!$A:$BF,57,0),"")</f>
        <v>0</v>
      </c>
      <c r="BF23" s="37">
        <f>IFERROR(VLOOKUP(A23,[7]DATABASE!$A:$BF,58,0),"")</f>
        <v>0</v>
      </c>
      <c r="BG23" s="36"/>
      <c r="BH23" s="37">
        <f>IFERROR(VLOOKUP(A23,[7]DATABASE!$A:$BM,60,0),"")</f>
        <v>0</v>
      </c>
      <c r="BI23" s="37">
        <f>IFERROR(VLOOKUP(A23,[7]DATABASE!$A:$BM,61,0),"")</f>
        <v>0</v>
      </c>
      <c r="BJ23" s="37">
        <f>IFERROR(VLOOKUP(A23,[7]DATABASE!$A:$BM,62,0),"")</f>
        <v>0</v>
      </c>
      <c r="BK23" s="37">
        <f>IFERROR(VLOOKUP(A23,[7]DATABASE!$A:$BM,63,0),"")</f>
        <v>0</v>
      </c>
      <c r="BL23" s="37">
        <f>IFERROR(VLOOKUP(A23,[7]DATABASE!$A:$BM,64,0),"")</f>
        <v>0</v>
      </c>
      <c r="BM23" s="37" t="str">
        <f>IFERROR(VLOOKUP($A23,[9]AAV!$A:$AM,39,0),IFERROR(VLOOKUP($A23,[9]GC!$A:$Y,25,0),IFERROR(VLOOKUP($A23,[9]RVO!$A:$BS,71,0),IFERROR(VLOOKUP($A23,[9]SBPV!$A:$AK,37,0),IFERROR(VLOOKUP($A23,'[9]CC SK'!$A:$AA,27,0),IFERROR(VLOOKUP($A23,[9]DELTA!$A:$AA,27,0),IFERROR(VLOOKUP($A23,'[9]TEMA C1'!$A:$W,23,0),IFERROR(VLOOKUP($A23,'[9]TEMA C2'!$A:$Y,25,0),IFERROR(VLOOKUP($A23,'[9]TEMA C3'!$A:$Y,25,0),IFERROR(VLOOKUP($A23,'[9]TEMA HAJI'!$A:$Y,25,0),IFERROR(VLOOKUP($A23,'[9]TEMA PD'!$A:$Y,25,0),"")))))))))))</f>
        <v/>
      </c>
      <c r="BN23" s="37">
        <f t="shared" si="4"/>
        <v>0</v>
      </c>
      <c r="BO23" s="37">
        <f t="shared" si="5"/>
        <v>0</v>
      </c>
      <c r="BP23" s="37">
        <f t="shared" si="5"/>
        <v>0</v>
      </c>
      <c r="BQ23" s="37">
        <f t="shared" si="5"/>
        <v>0</v>
      </c>
      <c r="BR23" s="37">
        <f t="shared" si="5"/>
        <v>0</v>
      </c>
      <c r="BS23" s="37">
        <f t="shared" si="5"/>
        <v>0</v>
      </c>
      <c r="BT23" s="37">
        <f t="shared" si="5"/>
        <v>0</v>
      </c>
      <c r="BU23" s="37" t="str">
        <f t="shared" si="5"/>
        <v/>
      </c>
      <c r="BV23" s="37">
        <f t="shared" si="6"/>
        <v>0</v>
      </c>
      <c r="BW23" s="36">
        <f t="shared" si="7"/>
        <v>7</v>
      </c>
      <c r="BX23" s="36" t="str">
        <f t="shared" si="8"/>
        <v>DOWNGRADE</v>
      </c>
      <c r="BY23" s="36" t="str">
        <f>IFERROR(VLOOKUP(A23,[7]DATABASE!$A:$BY,77,0),"")</f>
        <v>RESET</v>
      </c>
      <c r="BZ23" s="37">
        <f t="shared" si="25"/>
        <v>0</v>
      </c>
      <c r="CA23" s="12">
        <f>IFERROR(VLOOKUP(A23,[10]AAV!$A:$T,20,0),"")</f>
        <v>0</v>
      </c>
      <c r="CB23" s="37" t="str">
        <f t="shared" si="10"/>
        <v>SAPHIRE</v>
      </c>
      <c r="CC23" s="37" t="str">
        <f>IFERROR(VLOOKUP(A23,[11]SUMMARY!$B:$E,4,0),"")</f>
        <v/>
      </c>
      <c r="CD23" s="37">
        <f>IFERROR(VLOOKUP(A23,'[12]RECAP REDEEM P2 - v2'!$A:$I,5,0),0)</f>
        <v>0</v>
      </c>
      <c r="CE23" s="37" t="str">
        <f t="shared" si="11"/>
        <v>FALSE</v>
      </c>
      <c r="CF23" s="37"/>
      <c r="CG23" s="15">
        <v>45093</v>
      </c>
      <c r="CH23" s="15">
        <f t="shared" ca="1" si="12"/>
        <v>46174</v>
      </c>
      <c r="CI23" s="37">
        <f t="shared" ca="1" si="13"/>
        <v>2</v>
      </c>
      <c r="CJ23" s="37">
        <v>0</v>
      </c>
      <c r="CK23" s="37" t="str">
        <f>IFERROR(VLOOKUP($A23,[13]ME!$A:$K,11,0),"-")</f>
        <v>-</v>
      </c>
      <c r="CL23" s="37" t="str">
        <f>IFERROR(VLOOKUP($A23,[14]EKS!$A:$K,11,0),"-")</f>
        <v>-</v>
      </c>
      <c r="CM23" s="37" t="str">
        <f>IFERROR(VLOOKUP($A23,[15]EKS!$A:$K,11,0),"-")</f>
        <v>-</v>
      </c>
      <c r="CN23" s="37" t="str">
        <f>IFERROR(VLOOKUP($A23,[16]EKS!$A:$K,11,0),"-")</f>
        <v>-</v>
      </c>
      <c r="CO23" s="37" t="str">
        <f>IFERROR(VLOOKUP($A23,[17]EKS!$A:$K,11,0),"-")</f>
        <v>-</v>
      </c>
      <c r="CP23" s="37" t="str">
        <f>IFERROR(VLOOKUP($A23,[18]EKS!$A:$K,11,0),"-")</f>
        <v>-</v>
      </c>
      <c r="CQ23" s="37" t="str">
        <f>IFERROR(VLOOKUP(A23,[19]Sheet1!$A:$D,4,0),"-")</f>
        <v>-</v>
      </c>
      <c r="CR23" s="37">
        <f>IFERROR(VLOOKUP($A23,[20]AAV!$A:$AR,44,0),IFERROR(VLOOKUP($A23,[20]GC!$A:$AC,29,0),IFERROR(VLOOKUP($A23,[20]RVO!$A:$CA,79,0),IFERROR(VLOOKUP($A23,[20]SBPV!$A:$AN,40,0),IFERROR(VLOOKUP($A23,'[20]CC SK'!$A:$AC,29,0),IFERROR(VLOOKUP($A23,'[20]AAV AUTO 2000'!$A:$AA,27,0),IFERROR(VLOOKUP($A23,[20]DELTA!$A:$AC,29,0),IFERROR(VLOOKUP($A23,'[20]TEMA C1'!$A:$Y,25,0),IFERROR(VLOOKUP($A23,'[20]TEMA C2'!$A:$AA,27,0),IFERROR(VLOOKUP($A23,'[20]TEMA C3'!$A:$AA,27,0),IFERROR(VLOOKUP($A23,'[20]TEMA HAJI'!$A:$AA,27,0),IFERROR(VLOOKUP($A23,'[20]TEMA PD'!$A:$AA,27,0),IFERROR(VLOOKUP($A23,[20]DESIRE!$A:$AP,42,0),0)))))))))))))</f>
        <v>0</v>
      </c>
      <c r="CS23" s="37">
        <f>IFERROR(VLOOKUP($A23,#REF!,42+CR$1,0),IFERROR(VLOOKUP($A23,#REF!,42+CR$1,0),IFERROR(VLOOKUP($A23,#REF!,29+CR$1,0),IFERROR(VLOOKUP($A23,#REF!,16+CR$1,0),IFERROR(VLOOKUP($A23,#REF!,42+CR$1,0),IFERROR(VLOOKUP($A23,#REF!,33+CR$1,0),IFERROR(VLOOKUP($A23,#REF!,29+CR$1,0),IFERROR(VLOOKUP($A23,#REF!,42+CR$1,0),IFERROR(VLOOKUP($A23,#REF!,42+CR$1,0),IFERROR(VLOOKUP($A23,#REF!,42+CR$1,0),IFERROR(VLOOKUP($A23,#REF!,26+CR$1,0),IFERROR(VLOOKUP($A23,#REF!,5+CR$1,0),0))))))))))))</f>
        <v>0</v>
      </c>
      <c r="CT23" s="37">
        <f>IFERROR(VLOOKUP($A23,#REF!,42+CS$1,0),IFERROR(VLOOKUP($A23,#REF!,42+CS$1,0),IFERROR(VLOOKUP($A23,#REF!,29+CS$1,0),IFERROR(VLOOKUP($A23,#REF!,16+CS$1,0),IFERROR(VLOOKUP($A23,#REF!,42+CS$1,0),IFERROR(VLOOKUP($A23,#REF!,33+CS$1,0),IFERROR(VLOOKUP($A23,#REF!,29+CS$1,0),IFERROR(VLOOKUP($A23,#REF!,42+CS$1,0),IFERROR(VLOOKUP($A23,#REF!,42+CS$1,0),IFERROR(VLOOKUP($A23,#REF!,42+CS$1,0),IFERROR(VLOOKUP($A23,#REF!,26+CS$1,0),IFERROR(VLOOKUP($A23,#REF!,5+CS$1,0),0))))))))))))</f>
        <v>0</v>
      </c>
      <c r="CU23" s="37">
        <f>IFERROR(VLOOKUP($A23,#REF!,42+CT$1,0),IFERROR(VLOOKUP($A23,#REF!,42+CT$1,0),IFERROR(VLOOKUP($A23,#REF!,29+CT$1,0),IFERROR(VLOOKUP($A23,#REF!,16+CT$1,0),IFERROR(VLOOKUP($A23,#REF!,42+CT$1,0),IFERROR(VLOOKUP($A23,#REF!,33+CT$1,0),IFERROR(VLOOKUP($A23,#REF!,29+CT$1,0),IFERROR(VLOOKUP($A23,#REF!,42+CT$1,0),IFERROR(VLOOKUP($A23,#REF!,42+CT$1,0),IFERROR(VLOOKUP($A23,#REF!,42+CT$1,0),IFERROR(VLOOKUP($A23,#REF!,26+CT$1,0),IFERROR(VLOOKUP($A23,#REF!,5+CT$1,0),0))))))))))))</f>
        <v>0</v>
      </c>
      <c r="CV23" s="37">
        <f>IFERROR(VLOOKUP($A23,#REF!,42+CU$1,0),IFERROR(VLOOKUP($A23,#REF!,42+CU$1,0),IFERROR(VLOOKUP($A23,#REF!,29+CU$1,0),IFERROR(VLOOKUP($A23,#REF!,16+CU$1,0),IFERROR(VLOOKUP($A23,#REF!,42+CU$1,0),IFERROR(VLOOKUP($A23,#REF!,33+CU$1,0),IFERROR(VLOOKUP($A23,#REF!,29+CU$1,0),IFERROR(VLOOKUP($A23,#REF!,42+CU$1,0),IFERROR(VLOOKUP($A23,#REF!,42+CU$1,0),IFERROR(VLOOKUP($A23,#REF!,42+CU$1,0),IFERROR(VLOOKUP($A23,#REF!,26+CU$1,0),IFERROR(VLOOKUP($A23,#REF!,5+CU$1,0),0))))))))))))</f>
        <v>0</v>
      </c>
      <c r="CW23" s="37">
        <f>IFERROR(VLOOKUP($A23,#REF!,42+CV$1,0),IFERROR(VLOOKUP($A23,#REF!,42+CV$1,0),IFERROR(VLOOKUP($A23,#REF!,29+CV$1,0),IFERROR(VLOOKUP($A23,#REF!,16+CV$1,0),IFERROR(VLOOKUP($A23,#REF!,42+CV$1,0),IFERROR(VLOOKUP($A23,#REF!,33+CV$1,0),IFERROR(VLOOKUP($A23,#REF!,29+CV$1,0),IFERROR(VLOOKUP($A23,#REF!,42+CV$1,0),IFERROR(VLOOKUP($A23,#REF!,42+CV$1,0),IFERROR(VLOOKUP($A23,#REF!,42+CV$1,0),IFERROR(VLOOKUP($A23,#REF!,26+CV$1,0),IFERROR(VLOOKUP($A23,#REF!,5+CV$1,0),0))))))))))))</f>
        <v>0</v>
      </c>
      <c r="CX23" s="37">
        <f>IFERROR(VLOOKUP($A23,#REF!,36,0),IFERROR(VLOOKUP($A23,#REF!,23,0),IFERROR(VLOOKUP($A23,#REF!,65,0),IFERROR(VLOOKUP($A23,#REF!,34,0),IFERROR(VLOOKUP($A23,#REF!,25,0),IFERROR(VLOOKUP($A23,#REF!,25,0),IFERROR(VLOOKUP($A23,#REF!,21,0),IFERROR(VLOOKUP($A23,#REF!,23,0),IFERROR(VLOOKUP($A23,#REF!,23,0),IFERROR(VLOOKUP($A23,#REF!,23,0),IFERROR(VLOOKUP($A23,#REF!,23,0),IFERROR(VLOOKUP($A23,#REF!,23,0),IFERROR(VLOOKUP($A23,#REF!,21,0),IFERROR(VLOOKUP($A23,#REF!,23,0),0))))))))))))))</f>
        <v>0</v>
      </c>
      <c r="CY23" s="37">
        <f>IFERROR(VLOOKUP($A23,[20]DESIRE!$A:$AP,42,0),IFERROR(VLOOKUP($A23,'[20]TEMA PD'!$A:$AA,27,0),IFERROR(VLOOKUP($A23,'[20]TEMA HAJI'!$A:$AA,27,0),IFERROR(VLOOKUP($A23,'[20]TEMA C3'!$A:$AA,27,0),IFERROR(VLOOKUP($A23,'[20]TEMA C2'!$A:$AA,27,0),IFERROR(VLOOKUP($A23,'[20]TEMA C1'!$A:$Y,25,0),IFERROR(VLOOKUP($A23,[20]DELTA!$A:$AC,29,0),IFERROR(VLOOKUP($A23,'[20]AAV AUTO 2000'!$A:$AA,27,0),IFERROR(VLOOKUP($A23,'[20]CC SK'!$A:$AC,29,0),IFERROR(VLOOKUP($A23,[20]SBPV!$A:$AN,40,0),IFERROR(VLOOKUP($A23,[20]RVO!$A:$CA,79,0),IFERROR(VLOOKUP($A23,[20]GC!$A:$AC,29,0),IFERROR(VLOOKUP($A23,[20]AAV!$A:$AR,44,0),0)))))))))))))</f>
        <v>0</v>
      </c>
      <c r="CZ23" s="37">
        <f>IFERROR(VLOOKUP($A23,#REF!,5+CY$1,0),IFERROR(VLOOKUP($A23,#REF!,26+CY$1,0),IFERROR(VLOOKUP($A23,#REF!,42+CY$1,0),IFERROR(VLOOKUP($A23,#REF!,42+CY$1,0),IFERROR(VLOOKUP($A23,#REF!,42+CY$1,0),IFERROR(VLOOKUP($A23,#REF!,29+CY$1,0),IFERROR(VLOOKUP($A23,#REF!,33+CY$1,0),IFERROR(VLOOKUP($A23,#REF!,42+CY$1,0),IFERROR(VLOOKUP($A23,#REF!,16+CY$1,0),IFERROR(VLOOKUP($A23,#REF!,29+CY$1,0),IFERROR(VLOOKUP($A23,#REF!,42+CY$1,0),IFERROR(VLOOKUP($A23,#REF!,42+CY$1,0),0))))))))))))</f>
        <v>0</v>
      </c>
      <c r="DA23" s="37">
        <f>IFERROR(VLOOKUP($A23,#REF!,5+CZ$1,0),IFERROR(VLOOKUP($A23,#REF!,26+CZ$1,0),IFERROR(VLOOKUP($A23,#REF!,42+CZ$1,0),IFERROR(VLOOKUP($A23,#REF!,42+CZ$1,0),IFERROR(VLOOKUP($A23,#REF!,42+CZ$1,0),IFERROR(VLOOKUP($A23,#REF!,29+CZ$1,0),IFERROR(VLOOKUP($A23,#REF!,33+CZ$1,0),IFERROR(VLOOKUP($A23,#REF!,42+CZ$1,0),IFERROR(VLOOKUP($A23,#REF!,16+CZ$1,0),IFERROR(VLOOKUP($A23,#REF!,29+CZ$1,0),IFERROR(VLOOKUP($A23,#REF!,42+CZ$1,0),IFERROR(VLOOKUP($A23,#REF!,42+CZ$1,0),0))))))))))))</f>
        <v>0</v>
      </c>
      <c r="DB23" s="37">
        <f>IFERROR(VLOOKUP($A23,#REF!,5+DA$1,0),IFERROR(VLOOKUP($A23,#REF!,26+DA$1,0),IFERROR(VLOOKUP($A23,#REF!,42+DA$1,0),IFERROR(VLOOKUP($A23,#REF!,42+DA$1,0),IFERROR(VLOOKUP($A23,#REF!,42+DA$1,0),IFERROR(VLOOKUP($A23,#REF!,29+DA$1,0),IFERROR(VLOOKUP($A23,#REF!,33+DA$1,0),IFERROR(VLOOKUP($A23,#REF!,42+DA$1,0),IFERROR(VLOOKUP($A23,#REF!,16+DA$1,0),IFERROR(VLOOKUP($A23,#REF!,29+DA$1,0),IFERROR(VLOOKUP($A23,#REF!,42+DA$1,0),IFERROR(VLOOKUP($A23,#REF!,42+DA$1,0),0))))))))))))</f>
        <v>0</v>
      </c>
      <c r="DC23" s="37">
        <f>IFERROR(VLOOKUP($A23,#REF!,5+DB$1,0),IFERROR(VLOOKUP($A23,#REF!,26+DB$1,0),IFERROR(VLOOKUP($A23,#REF!,42+DB$1,0),IFERROR(VLOOKUP($A23,#REF!,42+DB$1,0),IFERROR(VLOOKUP($A23,#REF!,42+DB$1,0),IFERROR(VLOOKUP($A23,#REF!,29+DB$1,0),IFERROR(VLOOKUP($A23,#REF!,33+DB$1,0),IFERROR(VLOOKUP($A23,#REF!,42+DB$1,0),IFERROR(VLOOKUP($A23,#REF!,16+DB$1,0),IFERROR(VLOOKUP($A23,#REF!,29+DB$1,0),IFERROR(VLOOKUP($A23,#REF!,42+DB$1,0),IFERROR(VLOOKUP($A23,#REF!,42+DB$1,0),0))))))))))))</f>
        <v>0</v>
      </c>
      <c r="DD23" s="37">
        <f>IFERROR(VLOOKUP($A23,#REF!,5+DC$1,0),IFERROR(VLOOKUP($A23,#REF!,26+DC$1,0),IFERROR(VLOOKUP($A23,#REF!,42+DC$1,0),IFERROR(VLOOKUP($A23,#REF!,42+DC$1,0),IFERROR(VLOOKUP($A23,#REF!,42+DC$1,0),IFERROR(VLOOKUP($A23,#REF!,29+DC$1,0),IFERROR(VLOOKUP($A23,#REF!,33+DC$1,0),IFERROR(VLOOKUP($A23,#REF!,42+DC$1,0),IFERROR(VLOOKUP($A23,#REF!,16+DC$1,0),IFERROR(VLOOKUP($A23,#REF!,29+DC$1,0),IFERROR(VLOOKUP($A23,#REF!,42+DC$1,0),IFERROR(VLOOKUP($A23,#REF!,42+DC$1,0),0))))))))))))</f>
        <v>0</v>
      </c>
      <c r="DE23" s="37">
        <f>IFERROR(VLOOKUP($A23,#REF!,23,0),IFERROR(VLOOKUP($A23,#REF!,21,0),IFERROR(VLOOKUP($A23,#REF!,23,0),IFERROR(VLOOKUP($A23,#REF!,23,0),IFERROR(VLOOKUP($A23,#REF!,23,0),IFERROR(VLOOKUP($A23,#REF!,23,0),IFERROR(VLOOKUP($A23,#REF!,23,0),IFERROR(VLOOKUP($A23,#REF!,21,0),IFERROR(VLOOKUP($A23,#REF!,25,0),IFERROR(VLOOKUP($A23,#REF!,25,0),IFERROR(VLOOKUP($A23,#REF!,34,0),IFERROR(VLOOKUP($A23,#REF!,65,0),IFERROR(VLOOKUP($A23,#REF!,23,0),IFERROR(VLOOKUP($A23,#REF!,36,0),0))))))))))))))</f>
        <v>0</v>
      </c>
      <c r="DF23" s="37" t="b">
        <f t="shared" si="14"/>
        <v>1</v>
      </c>
      <c r="DG23" s="37" t="b">
        <f t="shared" si="14"/>
        <v>1</v>
      </c>
      <c r="DH23" s="37" t="b">
        <f t="shared" si="14"/>
        <v>1</v>
      </c>
      <c r="DI23" s="37" t="b">
        <f t="shared" si="14"/>
        <v>1</v>
      </c>
      <c r="DJ23" s="37" t="b">
        <f t="shared" si="14"/>
        <v>1</v>
      </c>
      <c r="DK23" s="37" t="b">
        <f t="shared" si="14"/>
        <v>1</v>
      </c>
      <c r="DL23" s="37" t="b">
        <f t="shared" si="14"/>
        <v>1</v>
      </c>
      <c r="DM23" s="37">
        <f t="shared" si="15"/>
        <v>0</v>
      </c>
      <c r="DN23" s="37">
        <f t="shared" si="15"/>
        <v>0</v>
      </c>
      <c r="DO23" s="37">
        <f t="shared" si="15"/>
        <v>0</v>
      </c>
      <c r="DP23" s="37">
        <f t="shared" si="15"/>
        <v>0</v>
      </c>
      <c r="DQ23" s="37">
        <f t="shared" si="15"/>
        <v>0</v>
      </c>
      <c r="DR23" s="37">
        <f t="shared" si="15"/>
        <v>0</v>
      </c>
      <c r="DS23" s="37">
        <f t="shared" si="15"/>
        <v>0</v>
      </c>
      <c r="DT23" s="29">
        <f t="shared" si="16"/>
        <v>0</v>
      </c>
      <c r="DU23" s="37">
        <f t="shared" si="17"/>
        <v>0</v>
      </c>
      <c r="DV23" s="37">
        <f t="shared" si="17"/>
        <v>0</v>
      </c>
      <c r="DW23" s="37">
        <f t="shared" si="17"/>
        <v>0</v>
      </c>
      <c r="DX23" s="37">
        <f t="shared" si="17"/>
        <v>0</v>
      </c>
      <c r="DY23" s="37">
        <f t="shared" si="17"/>
        <v>0</v>
      </c>
      <c r="DZ23" s="37">
        <f t="shared" si="17"/>
        <v>0</v>
      </c>
      <c r="EA23" s="37">
        <f t="shared" si="17"/>
        <v>0</v>
      </c>
      <c r="EB23" s="29">
        <f t="shared" si="18"/>
        <v>0</v>
      </c>
      <c r="EC23" s="36">
        <f t="shared" si="19"/>
        <v>7</v>
      </c>
      <c r="ED23" s="36" t="str">
        <f t="shared" si="20"/>
        <v>DOWNGRADE</v>
      </c>
      <c r="EE23" s="36" t="str">
        <f t="shared" si="21"/>
        <v>RESET</v>
      </c>
      <c r="EF23" s="37">
        <f t="shared" si="22"/>
        <v>0</v>
      </c>
      <c r="EG23" s="2" t="str">
        <f>IFERROR(VLOOKUP(A23,[21]AAV!$A:$AD,30,0),"")</f>
        <v/>
      </c>
      <c r="EH23" s="37" t="str">
        <f t="shared" si="23"/>
        <v>SAPHIRE</v>
      </c>
      <c r="EI23" s="2"/>
      <c r="EJ23" s="2"/>
      <c r="EK23" s="2"/>
      <c r="EL23" s="2"/>
      <c r="EM23" s="2"/>
      <c r="EN23" s="2"/>
      <c r="EO23" s="2"/>
      <c r="EP23" s="2"/>
      <c r="EQ23" s="37">
        <f t="shared" si="24"/>
        <v>0</v>
      </c>
      <c r="ER23" s="37">
        <f t="shared" si="24"/>
        <v>0</v>
      </c>
      <c r="ES23" s="37">
        <f t="shared" si="24"/>
        <v>0</v>
      </c>
      <c r="ET23" s="37">
        <f t="shared" si="24"/>
        <v>0</v>
      </c>
      <c r="EU23" s="37">
        <f t="shared" si="24"/>
        <v>0</v>
      </c>
      <c r="EV23" s="37">
        <f t="shared" si="24"/>
        <v>0</v>
      </c>
      <c r="EW23" s="37">
        <f t="shared" si="24"/>
        <v>0</v>
      </c>
    </row>
    <row r="24" spans="1:153" ht="15.6">
      <c r="A24" s="36" t="s">
        <v>185</v>
      </c>
      <c r="B24" s="1" t="s">
        <v>330</v>
      </c>
      <c r="C24" s="37" t="s">
        <v>188</v>
      </c>
      <c r="D24" s="15">
        <f>IFERROR(VLOOKUP(A24,[1]AAV!$A:$C,3,0),"")</f>
        <v>45293</v>
      </c>
      <c r="E24" s="15" t="str">
        <f t="shared" si="3"/>
        <v>Jan-24</v>
      </c>
      <c r="F24" s="37" t="s">
        <v>414</v>
      </c>
      <c r="G24" s="37" t="s">
        <v>349</v>
      </c>
      <c r="H24" s="37" t="s">
        <v>414</v>
      </c>
      <c r="I24" s="37" t="s">
        <v>414</v>
      </c>
      <c r="J24" s="37" t="s">
        <v>414</v>
      </c>
      <c r="K24" s="37" t="s">
        <v>414</v>
      </c>
      <c r="L24" s="37" t="s">
        <v>414</v>
      </c>
      <c r="M24" s="36"/>
      <c r="N24" s="37">
        <v>1</v>
      </c>
      <c r="O24" s="37"/>
      <c r="P24" s="37"/>
      <c r="Q24" s="37"/>
      <c r="R24" s="37"/>
      <c r="S24" s="37"/>
      <c r="T24" s="36">
        <v>1</v>
      </c>
      <c r="U24" s="37">
        <v>0</v>
      </c>
      <c r="V24" s="37">
        <v>1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6">
        <v>1</v>
      </c>
      <c r="AC24" s="36">
        <v>5</v>
      </c>
      <c r="AD24" s="36" t="s">
        <v>415</v>
      </c>
      <c r="AE24" s="36" t="s">
        <v>416</v>
      </c>
      <c r="AF24" s="37">
        <v>0</v>
      </c>
      <c r="AG24" s="13">
        <v>1</v>
      </c>
      <c r="AH24" s="37" t="s">
        <v>418</v>
      </c>
      <c r="AI24" s="37">
        <v>0</v>
      </c>
      <c r="AJ24" s="37" t="s">
        <v>424</v>
      </c>
      <c r="AK24" s="37">
        <v>0</v>
      </c>
      <c r="AL24" s="15">
        <v>45261</v>
      </c>
      <c r="AM24" s="15">
        <v>45701</v>
      </c>
      <c r="AN24" s="37">
        <v>1</v>
      </c>
      <c r="AO24" s="37">
        <v>0</v>
      </c>
      <c r="AP24" s="37" t="str">
        <f>IFERROR(VLOOKUP($A24,[2]Sheet1!$A:$D,4,0),"-")</f>
        <v>-</v>
      </c>
      <c r="AQ24" s="37" t="str">
        <f>IFERROR(VLOOKUP($A24,#REF!,3,0),"-")</f>
        <v>-</v>
      </c>
      <c r="AR24" s="37" t="str">
        <f>IFERROR(VLOOKUP(A24,[3]AAV!$A:$C,3,0),"-")</f>
        <v>-</v>
      </c>
      <c r="AS24" s="37" t="str">
        <f>IFERROR(VLOOKUP(A24,[4]AAV!$A:$C,3,0),"-")</f>
        <v>-</v>
      </c>
      <c r="AT24" s="37" t="str">
        <f>IFERROR(VLOOKUP(A24,[5]AAV!$A:$C,3,0),"-")</f>
        <v>-</v>
      </c>
      <c r="AU24" s="37" t="str">
        <f>IFERROR(VLOOKUP(A24,[6]AAV!$A:$C,3,0),"-")</f>
        <v>-</v>
      </c>
      <c r="AV24" s="37" t="str">
        <f>IFERROR(VLOOKUP(A24,#REF!,13,0),"")</f>
        <v/>
      </c>
      <c r="AW24" s="37">
        <f>IFERROR(VLOOKUP(A24,[7]DATABASE!$A:$BA,49,0),"")</f>
        <v>0</v>
      </c>
      <c r="AX24" s="37">
        <f>IFERROR(VLOOKUP(A24,[7]DATABASE!$A:$BA,50,0),"")</f>
        <v>0</v>
      </c>
      <c r="AY24" s="37">
        <f>IFERROR(VLOOKUP(A24,[7]DATABASE!$A:$BA,51,0),"")</f>
        <v>0</v>
      </c>
      <c r="AZ24" s="37">
        <f>IFERROR(VLOOKUP(A24,[7]DATABASE!$A:$BA,52,0),"")</f>
        <v>0</v>
      </c>
      <c r="BA24" s="37">
        <f>IFERROR(VLOOKUP(A24,[7]DATABASE!$A:$BA,53,0),"")</f>
        <v>0</v>
      </c>
      <c r="BB24" s="37">
        <f>IFERROR(VLOOKUP(A24,[7]DATABASE!$A:$BF,54,0),"")</f>
        <v>0</v>
      </c>
      <c r="BC24" s="37">
        <f>IFERROR(VLOOKUP(A24,[7]DATABASE!$A:$BF,55,0),"")</f>
        <v>0</v>
      </c>
      <c r="BD24" s="37">
        <f>IFERROR(VLOOKUP(A24,[7]DATABASE!$A:$BF,56,0),"")</f>
        <v>0</v>
      </c>
      <c r="BE24" s="37">
        <f>IFERROR(VLOOKUP(A24,[7]DATABASE!$A:$BF,57,0),"")</f>
        <v>0</v>
      </c>
      <c r="BF24" s="37">
        <f>IFERROR(VLOOKUP(A24,[7]DATABASE!$A:$BF,58,0),"")</f>
        <v>0</v>
      </c>
      <c r="BG24" s="36"/>
      <c r="BH24" s="37">
        <f>IFERROR(VLOOKUP(A24,[7]DATABASE!$A:$BM,60,0),"")</f>
        <v>0</v>
      </c>
      <c r="BI24" s="37">
        <f>IFERROR(VLOOKUP(A24,[7]DATABASE!$A:$BM,61,0),"")</f>
        <v>0</v>
      </c>
      <c r="BJ24" s="37">
        <f>IFERROR(VLOOKUP(A24,[7]DATABASE!$A:$BM,62,0),"")</f>
        <v>0</v>
      </c>
      <c r="BK24" s="37">
        <f>IFERROR(VLOOKUP(A24,[7]DATABASE!$A:$BM,63,0),"")</f>
        <v>0</v>
      </c>
      <c r="BL24" s="37">
        <f>IFERROR(VLOOKUP(A24,[7]DATABASE!$A:$BM,64,0),"")</f>
        <v>0</v>
      </c>
      <c r="BM24" s="37" t="str">
        <f>IFERROR(VLOOKUP($A24,[9]AAV!$A:$AM,39,0),IFERROR(VLOOKUP($A24,[9]GC!$A:$Y,25,0),IFERROR(VLOOKUP($A24,[9]RVO!$A:$BS,71,0),IFERROR(VLOOKUP($A24,[9]SBPV!$A:$AK,37,0),IFERROR(VLOOKUP($A24,'[9]CC SK'!$A:$AA,27,0),IFERROR(VLOOKUP($A24,[9]DELTA!$A:$AA,27,0),IFERROR(VLOOKUP($A24,'[9]TEMA C1'!$A:$W,23,0),IFERROR(VLOOKUP($A24,'[9]TEMA C2'!$A:$Y,25,0),IFERROR(VLOOKUP($A24,'[9]TEMA C3'!$A:$Y,25,0),IFERROR(VLOOKUP($A24,'[9]TEMA HAJI'!$A:$Y,25,0),IFERROR(VLOOKUP($A24,'[9]TEMA PD'!$A:$Y,25,0),"")))))))))))</f>
        <v/>
      </c>
      <c r="BN24" s="37">
        <f t="shared" si="4"/>
        <v>0</v>
      </c>
      <c r="BO24" s="37">
        <f t="shared" si="5"/>
        <v>0</v>
      </c>
      <c r="BP24" s="37">
        <f t="shared" si="5"/>
        <v>0</v>
      </c>
      <c r="BQ24" s="37">
        <f t="shared" si="5"/>
        <v>0</v>
      </c>
      <c r="BR24" s="37">
        <f t="shared" si="5"/>
        <v>0</v>
      </c>
      <c r="BS24" s="37">
        <f t="shared" si="5"/>
        <v>0</v>
      </c>
      <c r="BT24" s="37">
        <f t="shared" si="5"/>
        <v>0</v>
      </c>
      <c r="BU24" s="37" t="str">
        <f t="shared" si="5"/>
        <v/>
      </c>
      <c r="BV24" s="37">
        <f t="shared" si="6"/>
        <v>0</v>
      </c>
      <c r="BW24" s="36">
        <f t="shared" si="7"/>
        <v>7</v>
      </c>
      <c r="BX24" s="36" t="str">
        <f t="shared" si="8"/>
        <v>DOWNGRADE</v>
      </c>
      <c r="BY24" s="36" t="str">
        <f>IFERROR(VLOOKUP(A24,[7]DATABASE!$A:$BY,77,0),"")</f>
        <v>RESET</v>
      </c>
      <c r="BZ24" s="37">
        <f t="shared" si="25"/>
        <v>0</v>
      </c>
      <c r="CA24" s="12">
        <f>IFERROR(VLOOKUP(A24,[10]AAV!$A:$T,20,0),"")</f>
        <v>0</v>
      </c>
      <c r="CB24" s="37" t="str">
        <f t="shared" si="10"/>
        <v>SAPHIRE</v>
      </c>
      <c r="CC24" s="37" t="str">
        <f>IFERROR(VLOOKUP(A24,[11]SUMMARY!$B:$E,4,0),"")</f>
        <v/>
      </c>
      <c r="CD24" s="37">
        <f>IFERROR(VLOOKUP(A24,'[12]RECAP REDEEM P2 - v2'!$A:$I,5,0),0)</f>
        <v>0</v>
      </c>
      <c r="CE24" s="37" t="str">
        <f t="shared" si="11"/>
        <v>FALSE</v>
      </c>
      <c r="CF24" s="37"/>
      <c r="CG24" s="15">
        <v>45093</v>
      </c>
      <c r="CH24" s="15">
        <f t="shared" ca="1" si="12"/>
        <v>46174</v>
      </c>
      <c r="CI24" s="37">
        <f t="shared" ca="1" si="13"/>
        <v>2</v>
      </c>
      <c r="CJ24" s="37">
        <v>0</v>
      </c>
      <c r="CK24" s="37" t="str">
        <f>IFERROR(VLOOKUP($A24,[13]ME!$A:$K,11,0),"-")</f>
        <v>-</v>
      </c>
      <c r="CL24" s="37" t="str">
        <f>IFERROR(VLOOKUP($A24,[14]EKS!$A:$K,11,0),"-")</f>
        <v>-</v>
      </c>
      <c r="CM24" s="37" t="str">
        <f>IFERROR(VLOOKUP($A24,[15]EKS!$A:$K,11,0),"-")</f>
        <v>-</v>
      </c>
      <c r="CN24" s="37" t="str">
        <f>IFERROR(VLOOKUP($A24,[16]EKS!$A:$K,11,0),"-")</f>
        <v>-</v>
      </c>
      <c r="CO24" s="37" t="str">
        <f>IFERROR(VLOOKUP($A24,[17]EKS!$A:$K,11,0),"-")</f>
        <v>-</v>
      </c>
      <c r="CP24" s="37" t="str">
        <f>IFERROR(VLOOKUP($A24,[18]EKS!$A:$K,11,0),"-")</f>
        <v>-</v>
      </c>
      <c r="CQ24" s="37" t="str">
        <f>IFERROR(VLOOKUP(A24,[19]Sheet1!$A:$D,4,0),"-")</f>
        <v>-</v>
      </c>
      <c r="CR24" s="37">
        <f>IFERROR(VLOOKUP($A24,[20]AAV!$A:$AR,44,0),IFERROR(VLOOKUP($A24,[20]GC!$A:$AC,29,0),IFERROR(VLOOKUP($A24,[20]RVO!$A:$CA,79,0),IFERROR(VLOOKUP($A24,[20]SBPV!$A:$AN,40,0),IFERROR(VLOOKUP($A24,'[20]CC SK'!$A:$AC,29,0),IFERROR(VLOOKUP($A24,'[20]AAV AUTO 2000'!$A:$AA,27,0),IFERROR(VLOOKUP($A24,[20]DELTA!$A:$AC,29,0),IFERROR(VLOOKUP($A24,'[20]TEMA C1'!$A:$Y,25,0),IFERROR(VLOOKUP($A24,'[20]TEMA C2'!$A:$AA,27,0),IFERROR(VLOOKUP($A24,'[20]TEMA C3'!$A:$AA,27,0),IFERROR(VLOOKUP($A24,'[20]TEMA HAJI'!$A:$AA,27,0),IFERROR(VLOOKUP($A24,'[20]TEMA PD'!$A:$AA,27,0),IFERROR(VLOOKUP($A24,[20]DESIRE!$A:$AP,42,0),0)))))))))))))</f>
        <v>0</v>
      </c>
      <c r="CS24" s="37">
        <f>IFERROR(VLOOKUP($A24,#REF!,42+CR$1,0),IFERROR(VLOOKUP($A24,#REF!,42+CR$1,0),IFERROR(VLOOKUP($A24,#REF!,29+CR$1,0),IFERROR(VLOOKUP($A24,#REF!,16+CR$1,0),IFERROR(VLOOKUP($A24,#REF!,42+CR$1,0),IFERROR(VLOOKUP($A24,#REF!,33+CR$1,0),IFERROR(VLOOKUP($A24,#REF!,29+CR$1,0),IFERROR(VLOOKUP($A24,#REF!,42+CR$1,0),IFERROR(VLOOKUP($A24,#REF!,42+CR$1,0),IFERROR(VLOOKUP($A24,#REF!,42+CR$1,0),IFERROR(VLOOKUP($A24,#REF!,26+CR$1,0),IFERROR(VLOOKUP($A24,#REF!,5+CR$1,0),0))))))))))))</f>
        <v>0</v>
      </c>
      <c r="CT24" s="37">
        <f>IFERROR(VLOOKUP($A24,#REF!,42+CS$1,0),IFERROR(VLOOKUP($A24,#REF!,42+CS$1,0),IFERROR(VLOOKUP($A24,#REF!,29+CS$1,0),IFERROR(VLOOKUP($A24,#REF!,16+CS$1,0),IFERROR(VLOOKUP($A24,#REF!,42+CS$1,0),IFERROR(VLOOKUP($A24,#REF!,33+CS$1,0),IFERROR(VLOOKUP($A24,#REF!,29+CS$1,0),IFERROR(VLOOKUP($A24,#REF!,42+CS$1,0),IFERROR(VLOOKUP($A24,#REF!,42+CS$1,0),IFERROR(VLOOKUP($A24,#REF!,42+CS$1,0),IFERROR(VLOOKUP($A24,#REF!,26+CS$1,0),IFERROR(VLOOKUP($A24,#REF!,5+CS$1,0),0))))))))))))</f>
        <v>0</v>
      </c>
      <c r="CU24" s="37">
        <f>IFERROR(VLOOKUP($A24,#REF!,42+CT$1,0),IFERROR(VLOOKUP($A24,#REF!,42+CT$1,0),IFERROR(VLOOKUP($A24,#REF!,29+CT$1,0),IFERROR(VLOOKUP($A24,#REF!,16+CT$1,0),IFERROR(VLOOKUP($A24,#REF!,42+CT$1,0),IFERROR(VLOOKUP($A24,#REF!,33+CT$1,0),IFERROR(VLOOKUP($A24,#REF!,29+CT$1,0),IFERROR(VLOOKUP($A24,#REF!,42+CT$1,0),IFERROR(VLOOKUP($A24,#REF!,42+CT$1,0),IFERROR(VLOOKUP($A24,#REF!,42+CT$1,0),IFERROR(VLOOKUP($A24,#REF!,26+CT$1,0),IFERROR(VLOOKUP($A24,#REF!,5+CT$1,0),0))))))))))))</f>
        <v>0</v>
      </c>
      <c r="CV24" s="37">
        <f>IFERROR(VLOOKUP($A24,#REF!,42+CU$1,0),IFERROR(VLOOKUP($A24,#REF!,42+CU$1,0),IFERROR(VLOOKUP($A24,#REF!,29+CU$1,0),IFERROR(VLOOKUP($A24,#REF!,16+CU$1,0),IFERROR(VLOOKUP($A24,#REF!,42+CU$1,0),IFERROR(VLOOKUP($A24,#REF!,33+CU$1,0),IFERROR(VLOOKUP($A24,#REF!,29+CU$1,0),IFERROR(VLOOKUP($A24,#REF!,42+CU$1,0),IFERROR(VLOOKUP($A24,#REF!,42+CU$1,0),IFERROR(VLOOKUP($A24,#REF!,42+CU$1,0),IFERROR(VLOOKUP($A24,#REF!,26+CU$1,0),IFERROR(VLOOKUP($A24,#REF!,5+CU$1,0),0))))))))))))</f>
        <v>0</v>
      </c>
      <c r="CW24" s="37">
        <f>IFERROR(VLOOKUP($A24,#REF!,42+CV$1,0),IFERROR(VLOOKUP($A24,#REF!,42+CV$1,0),IFERROR(VLOOKUP($A24,#REF!,29+CV$1,0),IFERROR(VLOOKUP($A24,#REF!,16+CV$1,0),IFERROR(VLOOKUP($A24,#REF!,42+CV$1,0),IFERROR(VLOOKUP($A24,#REF!,33+CV$1,0),IFERROR(VLOOKUP($A24,#REF!,29+CV$1,0),IFERROR(VLOOKUP($A24,#REF!,42+CV$1,0),IFERROR(VLOOKUP($A24,#REF!,42+CV$1,0),IFERROR(VLOOKUP($A24,#REF!,42+CV$1,0),IFERROR(VLOOKUP($A24,#REF!,26+CV$1,0),IFERROR(VLOOKUP($A24,#REF!,5+CV$1,0),0))))))))))))</f>
        <v>0</v>
      </c>
      <c r="CX24" s="37">
        <f>IFERROR(VLOOKUP($A24,#REF!,36,0),IFERROR(VLOOKUP($A24,#REF!,23,0),IFERROR(VLOOKUP($A24,#REF!,65,0),IFERROR(VLOOKUP($A24,#REF!,34,0),IFERROR(VLOOKUP($A24,#REF!,25,0),IFERROR(VLOOKUP($A24,#REF!,25,0),IFERROR(VLOOKUP($A24,#REF!,21,0),IFERROR(VLOOKUP($A24,#REF!,23,0),IFERROR(VLOOKUP($A24,#REF!,23,0),IFERROR(VLOOKUP($A24,#REF!,23,0),IFERROR(VLOOKUP($A24,#REF!,23,0),IFERROR(VLOOKUP($A24,#REF!,23,0),IFERROR(VLOOKUP($A24,#REF!,21,0),IFERROR(VLOOKUP($A24,#REF!,23,0),0))))))))))))))</f>
        <v>0</v>
      </c>
      <c r="CY24" s="37">
        <f>IFERROR(VLOOKUP($A24,[20]DESIRE!$A:$AP,42,0),IFERROR(VLOOKUP($A24,'[20]TEMA PD'!$A:$AA,27,0),IFERROR(VLOOKUP($A24,'[20]TEMA HAJI'!$A:$AA,27,0),IFERROR(VLOOKUP($A24,'[20]TEMA C3'!$A:$AA,27,0),IFERROR(VLOOKUP($A24,'[20]TEMA C2'!$A:$AA,27,0),IFERROR(VLOOKUP($A24,'[20]TEMA C1'!$A:$Y,25,0),IFERROR(VLOOKUP($A24,[20]DELTA!$A:$AC,29,0),IFERROR(VLOOKUP($A24,'[20]AAV AUTO 2000'!$A:$AA,27,0),IFERROR(VLOOKUP($A24,'[20]CC SK'!$A:$AC,29,0),IFERROR(VLOOKUP($A24,[20]SBPV!$A:$AN,40,0),IFERROR(VLOOKUP($A24,[20]RVO!$A:$CA,79,0),IFERROR(VLOOKUP($A24,[20]GC!$A:$AC,29,0),IFERROR(VLOOKUP($A24,[20]AAV!$A:$AR,44,0),0)))))))))))))</f>
        <v>0</v>
      </c>
      <c r="CZ24" s="37">
        <f>IFERROR(VLOOKUP($A24,#REF!,5+CY$1,0),IFERROR(VLOOKUP($A24,#REF!,26+CY$1,0),IFERROR(VLOOKUP($A24,#REF!,42+CY$1,0),IFERROR(VLOOKUP($A24,#REF!,42+CY$1,0),IFERROR(VLOOKUP($A24,#REF!,42+CY$1,0),IFERROR(VLOOKUP($A24,#REF!,29+CY$1,0),IFERROR(VLOOKUP($A24,#REF!,33+CY$1,0),IFERROR(VLOOKUP($A24,#REF!,42+CY$1,0),IFERROR(VLOOKUP($A24,#REF!,16+CY$1,0),IFERROR(VLOOKUP($A24,#REF!,29+CY$1,0),IFERROR(VLOOKUP($A24,#REF!,42+CY$1,0),IFERROR(VLOOKUP($A24,#REF!,42+CY$1,0),0))))))))))))</f>
        <v>0</v>
      </c>
      <c r="DA24" s="37">
        <f>IFERROR(VLOOKUP($A24,#REF!,5+CZ$1,0),IFERROR(VLOOKUP($A24,#REF!,26+CZ$1,0),IFERROR(VLOOKUP($A24,#REF!,42+CZ$1,0),IFERROR(VLOOKUP($A24,#REF!,42+CZ$1,0),IFERROR(VLOOKUP($A24,#REF!,42+CZ$1,0),IFERROR(VLOOKUP($A24,#REF!,29+CZ$1,0),IFERROR(VLOOKUP($A24,#REF!,33+CZ$1,0),IFERROR(VLOOKUP($A24,#REF!,42+CZ$1,0),IFERROR(VLOOKUP($A24,#REF!,16+CZ$1,0),IFERROR(VLOOKUP($A24,#REF!,29+CZ$1,0),IFERROR(VLOOKUP($A24,#REF!,42+CZ$1,0),IFERROR(VLOOKUP($A24,#REF!,42+CZ$1,0),0))))))))))))</f>
        <v>0</v>
      </c>
      <c r="DB24" s="37">
        <f>IFERROR(VLOOKUP($A24,#REF!,5+DA$1,0),IFERROR(VLOOKUP($A24,#REF!,26+DA$1,0),IFERROR(VLOOKUP($A24,#REF!,42+DA$1,0),IFERROR(VLOOKUP($A24,#REF!,42+DA$1,0),IFERROR(VLOOKUP($A24,#REF!,42+DA$1,0),IFERROR(VLOOKUP($A24,#REF!,29+DA$1,0),IFERROR(VLOOKUP($A24,#REF!,33+DA$1,0),IFERROR(VLOOKUP($A24,#REF!,42+DA$1,0),IFERROR(VLOOKUP($A24,#REF!,16+DA$1,0),IFERROR(VLOOKUP($A24,#REF!,29+DA$1,0),IFERROR(VLOOKUP($A24,#REF!,42+DA$1,0),IFERROR(VLOOKUP($A24,#REF!,42+DA$1,0),0))))))))))))</f>
        <v>0</v>
      </c>
      <c r="DC24" s="37">
        <f>IFERROR(VLOOKUP($A24,#REF!,5+DB$1,0),IFERROR(VLOOKUP($A24,#REF!,26+DB$1,0),IFERROR(VLOOKUP($A24,#REF!,42+DB$1,0),IFERROR(VLOOKUP($A24,#REF!,42+DB$1,0),IFERROR(VLOOKUP($A24,#REF!,42+DB$1,0),IFERROR(VLOOKUP($A24,#REF!,29+DB$1,0),IFERROR(VLOOKUP($A24,#REF!,33+DB$1,0),IFERROR(VLOOKUP($A24,#REF!,42+DB$1,0),IFERROR(VLOOKUP($A24,#REF!,16+DB$1,0),IFERROR(VLOOKUP($A24,#REF!,29+DB$1,0),IFERROR(VLOOKUP($A24,#REF!,42+DB$1,0),IFERROR(VLOOKUP($A24,#REF!,42+DB$1,0),0))))))))))))</f>
        <v>0</v>
      </c>
      <c r="DD24" s="37">
        <f>IFERROR(VLOOKUP($A24,#REF!,5+DC$1,0),IFERROR(VLOOKUP($A24,#REF!,26+DC$1,0),IFERROR(VLOOKUP($A24,#REF!,42+DC$1,0),IFERROR(VLOOKUP($A24,#REF!,42+DC$1,0),IFERROR(VLOOKUP($A24,#REF!,42+DC$1,0),IFERROR(VLOOKUP($A24,#REF!,29+DC$1,0),IFERROR(VLOOKUP($A24,#REF!,33+DC$1,0),IFERROR(VLOOKUP($A24,#REF!,42+DC$1,0),IFERROR(VLOOKUP($A24,#REF!,16+DC$1,0),IFERROR(VLOOKUP($A24,#REF!,29+DC$1,0),IFERROR(VLOOKUP($A24,#REF!,42+DC$1,0),IFERROR(VLOOKUP($A24,#REF!,42+DC$1,0),0))))))))))))</f>
        <v>0</v>
      </c>
      <c r="DE24" s="37">
        <f>IFERROR(VLOOKUP($A24,#REF!,23,0),IFERROR(VLOOKUP($A24,#REF!,21,0),IFERROR(VLOOKUP($A24,#REF!,23,0),IFERROR(VLOOKUP($A24,#REF!,23,0),IFERROR(VLOOKUP($A24,#REF!,23,0),IFERROR(VLOOKUP($A24,#REF!,23,0),IFERROR(VLOOKUP($A24,#REF!,23,0),IFERROR(VLOOKUP($A24,#REF!,21,0),IFERROR(VLOOKUP($A24,#REF!,25,0),IFERROR(VLOOKUP($A24,#REF!,25,0),IFERROR(VLOOKUP($A24,#REF!,34,0),IFERROR(VLOOKUP($A24,#REF!,65,0),IFERROR(VLOOKUP($A24,#REF!,23,0),IFERROR(VLOOKUP($A24,#REF!,36,0),0))))))))))))))</f>
        <v>0</v>
      </c>
      <c r="DF24" s="37" t="b">
        <f t="shared" si="14"/>
        <v>1</v>
      </c>
      <c r="DG24" s="37" t="b">
        <f t="shared" si="14"/>
        <v>1</v>
      </c>
      <c r="DH24" s="37" t="b">
        <f t="shared" si="14"/>
        <v>1</v>
      </c>
      <c r="DI24" s="37" t="b">
        <f t="shared" si="14"/>
        <v>1</v>
      </c>
      <c r="DJ24" s="37" t="b">
        <f t="shared" si="14"/>
        <v>1</v>
      </c>
      <c r="DK24" s="37" t="b">
        <f t="shared" si="14"/>
        <v>1</v>
      </c>
      <c r="DL24" s="37" t="b">
        <f t="shared" si="14"/>
        <v>1</v>
      </c>
      <c r="DM24" s="37">
        <f t="shared" si="15"/>
        <v>0</v>
      </c>
      <c r="DN24" s="37">
        <f t="shared" si="15"/>
        <v>0</v>
      </c>
      <c r="DO24" s="37">
        <f t="shared" si="15"/>
        <v>0</v>
      </c>
      <c r="DP24" s="37">
        <f t="shared" si="15"/>
        <v>0</v>
      </c>
      <c r="DQ24" s="37">
        <f t="shared" si="15"/>
        <v>0</v>
      </c>
      <c r="DR24" s="37">
        <f t="shared" si="15"/>
        <v>0</v>
      </c>
      <c r="DS24" s="37">
        <f t="shared" si="15"/>
        <v>0</v>
      </c>
      <c r="DT24" s="29">
        <f t="shared" si="16"/>
        <v>0</v>
      </c>
      <c r="DU24" s="37">
        <f t="shared" si="17"/>
        <v>0</v>
      </c>
      <c r="DV24" s="37">
        <f t="shared" si="17"/>
        <v>0</v>
      </c>
      <c r="DW24" s="37">
        <f t="shared" si="17"/>
        <v>0</v>
      </c>
      <c r="DX24" s="37">
        <f t="shared" si="17"/>
        <v>0</v>
      </c>
      <c r="DY24" s="37">
        <f t="shared" si="17"/>
        <v>0</v>
      </c>
      <c r="DZ24" s="37">
        <f t="shared" si="17"/>
        <v>0</v>
      </c>
      <c r="EA24" s="37">
        <f t="shared" si="17"/>
        <v>0</v>
      </c>
      <c r="EB24" s="29">
        <f t="shared" si="18"/>
        <v>0</v>
      </c>
      <c r="EC24" s="36">
        <f t="shared" si="19"/>
        <v>7</v>
      </c>
      <c r="ED24" s="36" t="str">
        <f t="shared" si="20"/>
        <v>DOWNGRADE</v>
      </c>
      <c r="EE24" s="36" t="str">
        <f t="shared" si="21"/>
        <v>RESET</v>
      </c>
      <c r="EF24" s="37">
        <f t="shared" si="22"/>
        <v>0</v>
      </c>
      <c r="EG24" s="2" t="str">
        <f>IFERROR(VLOOKUP(A24,[21]AAV!$A:$AD,30,0),"")</f>
        <v/>
      </c>
      <c r="EH24" s="37" t="str">
        <f t="shared" si="23"/>
        <v>SAPHIRE</v>
      </c>
      <c r="EI24" s="2"/>
      <c r="EJ24" s="2"/>
      <c r="EK24" s="2"/>
      <c r="EL24" s="2"/>
      <c r="EM24" s="2"/>
      <c r="EN24" s="2"/>
      <c r="EO24" s="2"/>
      <c r="EP24" s="2"/>
      <c r="EQ24" s="37">
        <f t="shared" si="24"/>
        <v>0</v>
      </c>
      <c r="ER24" s="37">
        <f t="shared" si="24"/>
        <v>0</v>
      </c>
      <c r="ES24" s="37">
        <f t="shared" si="24"/>
        <v>0</v>
      </c>
      <c r="ET24" s="37">
        <f t="shared" si="24"/>
        <v>0</v>
      </c>
      <c r="EU24" s="37">
        <f t="shared" si="24"/>
        <v>0</v>
      </c>
      <c r="EV24" s="37">
        <f t="shared" si="24"/>
        <v>0</v>
      </c>
      <c r="EW24" s="37">
        <f t="shared" si="24"/>
        <v>0</v>
      </c>
    </row>
    <row r="25" spans="1:153" ht="15.6">
      <c r="A25" s="36" t="s">
        <v>173</v>
      </c>
      <c r="B25" s="1" t="s">
        <v>317</v>
      </c>
      <c r="C25" s="37" t="s">
        <v>188</v>
      </c>
      <c r="D25" s="15" t="str">
        <f>IFERROR(VLOOKUP(A25,[1]AAV!$A:$C,3,0),"")</f>
        <v>10 Sept 2022</v>
      </c>
      <c r="E25" s="15" t="str">
        <f t="shared" si="3"/>
        <v>Sep-22</v>
      </c>
      <c r="F25" s="37" t="s">
        <v>352</v>
      </c>
      <c r="G25" s="37" t="s">
        <v>352</v>
      </c>
      <c r="H25" s="37" t="s">
        <v>352</v>
      </c>
      <c r="I25" s="37" t="s">
        <v>352</v>
      </c>
      <c r="J25" s="37" t="s">
        <v>352</v>
      </c>
      <c r="K25" s="37" t="s">
        <v>352</v>
      </c>
      <c r="L25" s="37" t="s">
        <v>352</v>
      </c>
      <c r="M25" s="36">
        <v>26</v>
      </c>
      <c r="N25" s="37">
        <v>49</v>
      </c>
      <c r="O25" s="37">
        <v>45</v>
      </c>
      <c r="P25" s="37">
        <v>46</v>
      </c>
      <c r="Q25" s="37">
        <v>43</v>
      </c>
      <c r="R25" s="37">
        <v>25</v>
      </c>
      <c r="S25" s="37">
        <v>23</v>
      </c>
      <c r="T25" s="36">
        <v>257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36">
        <v>0</v>
      </c>
      <c r="AC25" s="36">
        <v>0</v>
      </c>
      <c r="AD25" s="36" t="s">
        <v>413</v>
      </c>
      <c r="AE25" s="36" t="s">
        <v>413</v>
      </c>
      <c r="AF25" s="37">
        <v>0</v>
      </c>
      <c r="AG25" s="13">
        <v>3</v>
      </c>
      <c r="AH25" s="37" t="s">
        <v>418</v>
      </c>
      <c r="AI25" s="37">
        <v>0</v>
      </c>
      <c r="AJ25" s="37" t="s">
        <v>424</v>
      </c>
      <c r="AK25" s="37">
        <v>0</v>
      </c>
      <c r="AL25" s="15">
        <v>45261</v>
      </c>
      <c r="AM25" s="15">
        <v>45701</v>
      </c>
      <c r="AN25" s="37">
        <v>1</v>
      </c>
      <c r="AO25" s="37">
        <v>0</v>
      </c>
      <c r="AP25" s="37" t="str">
        <f>IFERROR(VLOOKUP($A25,[2]Sheet1!$A:$D,4,0),"-")</f>
        <v>EKSKLUSIF</v>
      </c>
      <c r="AQ25" s="37" t="str">
        <f>IFERROR(VLOOKUP($A25,#REF!,3,0),"-")</f>
        <v>-</v>
      </c>
      <c r="AR25" s="37" t="str">
        <f>IFERROR(VLOOKUP(A25,[3]AAV!$A:$C,3,0),"-")</f>
        <v>-</v>
      </c>
      <c r="AS25" s="37" t="str">
        <f>IFERROR(VLOOKUP(A25,[4]AAV!$A:$C,3,0),"-")</f>
        <v>-</v>
      </c>
      <c r="AT25" s="37" t="str">
        <f>IFERROR(VLOOKUP(A25,[5]AAV!$A:$C,3,0),"-")</f>
        <v>-</v>
      </c>
      <c r="AU25" s="37" t="str">
        <f>IFERROR(VLOOKUP(A25,[6]AAV!$A:$C,3,0),"-")</f>
        <v>-</v>
      </c>
      <c r="AV25" s="37" t="str">
        <f>IFERROR(VLOOKUP(A25,#REF!,13,0),"")</f>
        <v/>
      </c>
      <c r="AW25" s="37">
        <f>IFERROR(VLOOKUP(A25,[7]DATABASE!$A:$BA,49,0),"")</f>
        <v>47</v>
      </c>
      <c r="AX25" s="37">
        <f>IFERROR(VLOOKUP(A25,[7]DATABASE!$A:$BA,50,0),"")</f>
        <v>0</v>
      </c>
      <c r="AY25" s="37">
        <f>IFERROR(VLOOKUP(A25,[7]DATABASE!$A:$BA,51,0),"")</f>
        <v>0</v>
      </c>
      <c r="AZ25" s="37">
        <f>IFERROR(VLOOKUP(A25,[7]DATABASE!$A:$BA,52,0),"")</f>
        <v>0</v>
      </c>
      <c r="BA25" s="37">
        <f>IFERROR(VLOOKUP(A25,[7]DATABASE!$A:$BA,53,0),"")</f>
        <v>0</v>
      </c>
      <c r="BB25" s="37">
        <f>IFERROR(VLOOKUP(A25,[7]DATABASE!$A:$BF,54,0),"")</f>
        <v>47</v>
      </c>
      <c r="BC25" s="37">
        <f>IFERROR(VLOOKUP(A25,[7]DATABASE!$A:$BF,55,0),"")</f>
        <v>0</v>
      </c>
      <c r="BD25" s="37">
        <f>IFERROR(VLOOKUP(A25,[7]DATABASE!$A:$BF,56,0),"")</f>
        <v>0</v>
      </c>
      <c r="BE25" s="37">
        <f>IFERROR(VLOOKUP(A25,[7]DATABASE!$A:$BF,57,0),"")</f>
        <v>0</v>
      </c>
      <c r="BF25" s="37">
        <f>IFERROR(VLOOKUP(A25,[7]DATABASE!$A:$BF,58,0),"")</f>
        <v>0</v>
      </c>
      <c r="BG25" s="36">
        <f>IFERROR(VLOOKUP($A25,[8]Summary!$A$3:$GA$66,183,0),"")</f>
        <v>24</v>
      </c>
      <c r="BH25" s="37">
        <f>IFERROR(VLOOKUP(A25,[7]DATABASE!$A:$BM,60,0),"")</f>
        <v>47</v>
      </c>
      <c r="BI25" s="37">
        <f>IFERROR(VLOOKUP(A25,[7]DATABASE!$A:$BM,61,0),"")</f>
        <v>0</v>
      </c>
      <c r="BJ25" s="37">
        <f>IFERROR(VLOOKUP(A25,[7]DATABASE!$A:$BM,62,0),"")</f>
        <v>0</v>
      </c>
      <c r="BK25" s="37">
        <f>IFERROR(VLOOKUP(A25,[7]DATABASE!$A:$BM,63,0),"")</f>
        <v>0</v>
      </c>
      <c r="BL25" s="37">
        <f>IFERROR(VLOOKUP(A25,[7]DATABASE!$A:$BM,64,0),"")</f>
        <v>0</v>
      </c>
      <c r="BM25" s="37" t="str">
        <f>IFERROR(VLOOKUP($A25,[9]AAV!$A:$AM,39,0),IFERROR(VLOOKUP($A25,[9]GC!$A:$Y,25,0),IFERROR(VLOOKUP($A25,[9]RVO!$A:$BS,71,0),IFERROR(VLOOKUP($A25,[9]SBPV!$A:$AK,37,0),IFERROR(VLOOKUP($A25,'[9]CC SK'!$A:$AA,27,0),IFERROR(VLOOKUP($A25,[9]DELTA!$A:$AA,27,0),IFERROR(VLOOKUP($A25,'[9]TEMA C1'!$A:$W,23,0),IFERROR(VLOOKUP($A25,'[9]TEMA C2'!$A:$Y,25,0),IFERROR(VLOOKUP($A25,'[9]TEMA C3'!$A:$Y,25,0),IFERROR(VLOOKUP($A25,'[9]TEMA HAJI'!$A:$Y,25,0),IFERROR(VLOOKUP($A25,'[9]TEMA PD'!$A:$Y,25,0),"")))))))))))</f>
        <v/>
      </c>
      <c r="BN25" s="37">
        <f t="shared" si="4"/>
        <v>71</v>
      </c>
      <c r="BO25" s="14">
        <f t="shared" si="5"/>
        <v>0</v>
      </c>
      <c r="BP25" s="14">
        <f t="shared" si="5"/>
        <v>47</v>
      </c>
      <c r="BQ25" s="37">
        <f t="shared" si="5"/>
        <v>0</v>
      </c>
      <c r="BR25" s="37">
        <f t="shared" si="5"/>
        <v>0</v>
      </c>
      <c r="BS25" s="37">
        <f t="shared" si="5"/>
        <v>0</v>
      </c>
      <c r="BT25" s="37">
        <f t="shared" si="5"/>
        <v>0</v>
      </c>
      <c r="BU25" s="37" t="str">
        <f t="shared" si="5"/>
        <v/>
      </c>
      <c r="BV25" s="37">
        <f t="shared" si="6"/>
        <v>47</v>
      </c>
      <c r="BW25" s="36">
        <f t="shared" si="7"/>
        <v>5</v>
      </c>
      <c r="BX25" s="36" t="str">
        <f t="shared" si="8"/>
        <v>DOWNGRADE</v>
      </c>
      <c r="BY25" s="36" t="str">
        <f>IFERROR(VLOOKUP(A25,[7]DATABASE!$A:$BY,77,0),"")</f>
        <v>RESET</v>
      </c>
      <c r="BZ25" s="37">
        <f t="shared" si="25"/>
        <v>0</v>
      </c>
      <c r="CA25" s="12">
        <f>IFERROR(VLOOKUP(A25,[10]AAV!$A:$T,20,0),"")</f>
        <v>3</v>
      </c>
      <c r="CB25" s="37" t="str">
        <f t="shared" si="10"/>
        <v>SAPHIRE</v>
      </c>
      <c r="CC25" s="37" t="str">
        <f>IFERROR(VLOOKUP(A25,[11]SUMMARY!$B:$E,4,0),"")</f>
        <v/>
      </c>
      <c r="CD25" s="37">
        <f>IFERROR(VLOOKUP(A25,'[12]RECAP REDEEM P2 - v2'!$A:$I,5,0),0)</f>
        <v>0</v>
      </c>
      <c r="CE25" s="37" t="str">
        <f t="shared" si="11"/>
        <v>FALSE</v>
      </c>
      <c r="CF25" s="37"/>
      <c r="CG25" s="15">
        <v>45093</v>
      </c>
      <c r="CH25" s="15">
        <f t="shared" ca="1" si="12"/>
        <v>46174</v>
      </c>
      <c r="CI25" s="37">
        <f t="shared" ca="1" si="13"/>
        <v>2</v>
      </c>
      <c r="CJ25" s="37">
        <v>0</v>
      </c>
      <c r="CK25" s="37" t="str">
        <f>IFERROR(VLOOKUP($A25,[13]ME!$A:$K,11,0),"-")</f>
        <v>-</v>
      </c>
      <c r="CL25" s="37" t="str">
        <f>IFERROR(VLOOKUP($A25,[14]EKS!$A:$K,11,0),"-")</f>
        <v>-</v>
      </c>
      <c r="CM25" s="37" t="str">
        <f>IFERROR(VLOOKUP($A25,[15]EKS!$A:$K,11,0),"-")</f>
        <v>-</v>
      </c>
      <c r="CN25" s="37" t="str">
        <f>IFERROR(VLOOKUP($A25,[16]EKS!$A:$K,11,0),"-")</f>
        <v>-</v>
      </c>
      <c r="CO25" s="37" t="str">
        <f>IFERROR(VLOOKUP($A25,[17]EKS!$A:$K,11,0),"-")</f>
        <v>-</v>
      </c>
      <c r="CP25" s="37" t="str">
        <f>IFERROR(VLOOKUP($A25,[18]EKS!$A:$K,11,0),"-")</f>
        <v>-</v>
      </c>
      <c r="CQ25" s="37" t="str">
        <f>IFERROR(VLOOKUP(A25,[19]Sheet1!$A:$D,4,0),"-")</f>
        <v>-</v>
      </c>
      <c r="CR25" s="37">
        <f>IFERROR(VLOOKUP($A25,[20]AAV!$A:$AR,44,0),IFERROR(VLOOKUP($A25,[20]GC!$A:$AC,29,0),IFERROR(VLOOKUP($A25,[20]RVO!$A:$CA,79,0),IFERROR(VLOOKUP($A25,[20]SBPV!$A:$AN,40,0),IFERROR(VLOOKUP($A25,'[20]CC SK'!$A:$AC,29,0),IFERROR(VLOOKUP($A25,'[20]AAV AUTO 2000'!$A:$AA,27,0),IFERROR(VLOOKUP($A25,[20]DELTA!$A:$AC,29,0),IFERROR(VLOOKUP($A25,'[20]TEMA C1'!$A:$Y,25,0),IFERROR(VLOOKUP($A25,'[20]TEMA C2'!$A:$AA,27,0),IFERROR(VLOOKUP($A25,'[20]TEMA C3'!$A:$AA,27,0),IFERROR(VLOOKUP($A25,'[20]TEMA HAJI'!$A:$AA,27,0),IFERROR(VLOOKUP($A25,'[20]TEMA PD'!$A:$AA,27,0),IFERROR(VLOOKUP($A25,[20]DESIRE!$A:$AP,42,0),0)))))))))))))</f>
        <v>0</v>
      </c>
      <c r="CS25" s="37">
        <f>IFERROR(VLOOKUP($A25,#REF!,42+CR$1,0),IFERROR(VLOOKUP($A25,#REF!,42+CR$1,0),IFERROR(VLOOKUP($A25,#REF!,29+CR$1,0),IFERROR(VLOOKUP($A25,#REF!,16+CR$1,0),IFERROR(VLOOKUP($A25,#REF!,42+CR$1,0),IFERROR(VLOOKUP($A25,#REF!,33+CR$1,0),IFERROR(VLOOKUP($A25,#REF!,29+CR$1,0),IFERROR(VLOOKUP($A25,#REF!,42+CR$1,0),IFERROR(VLOOKUP($A25,#REF!,42+CR$1,0),IFERROR(VLOOKUP($A25,#REF!,42+CR$1,0),IFERROR(VLOOKUP($A25,#REF!,26+CR$1,0),IFERROR(VLOOKUP($A25,#REF!,5+CR$1,0),0))))))))))))</f>
        <v>0</v>
      </c>
      <c r="CT25" s="37">
        <f>IFERROR(VLOOKUP($A25,#REF!,42+CS$1,0),IFERROR(VLOOKUP($A25,#REF!,42+CS$1,0),IFERROR(VLOOKUP($A25,#REF!,29+CS$1,0),IFERROR(VLOOKUP($A25,#REF!,16+CS$1,0),IFERROR(VLOOKUP($A25,#REF!,42+CS$1,0),IFERROR(VLOOKUP($A25,#REF!,33+CS$1,0),IFERROR(VLOOKUP($A25,#REF!,29+CS$1,0),IFERROR(VLOOKUP($A25,#REF!,42+CS$1,0),IFERROR(VLOOKUP($A25,#REF!,42+CS$1,0),IFERROR(VLOOKUP($A25,#REF!,42+CS$1,0),IFERROR(VLOOKUP($A25,#REF!,26+CS$1,0),IFERROR(VLOOKUP($A25,#REF!,5+CS$1,0),0))))))))))))</f>
        <v>0</v>
      </c>
      <c r="CU25" s="37">
        <f>IFERROR(VLOOKUP($A25,#REF!,42+CT$1,0),IFERROR(VLOOKUP($A25,#REF!,42+CT$1,0),IFERROR(VLOOKUP($A25,#REF!,29+CT$1,0),IFERROR(VLOOKUP($A25,#REF!,16+CT$1,0),IFERROR(VLOOKUP($A25,#REF!,42+CT$1,0),IFERROR(VLOOKUP($A25,#REF!,33+CT$1,0),IFERROR(VLOOKUP($A25,#REF!,29+CT$1,0),IFERROR(VLOOKUP($A25,#REF!,42+CT$1,0),IFERROR(VLOOKUP($A25,#REF!,42+CT$1,0),IFERROR(VLOOKUP($A25,#REF!,42+CT$1,0),IFERROR(VLOOKUP($A25,#REF!,26+CT$1,0),IFERROR(VLOOKUP($A25,#REF!,5+CT$1,0),0))))))))))))</f>
        <v>0</v>
      </c>
      <c r="CV25" s="37">
        <f>IFERROR(VLOOKUP($A25,#REF!,42+CU$1,0),IFERROR(VLOOKUP($A25,#REF!,42+CU$1,0),IFERROR(VLOOKUP($A25,#REF!,29+CU$1,0),IFERROR(VLOOKUP($A25,#REF!,16+CU$1,0),IFERROR(VLOOKUP($A25,#REF!,42+CU$1,0),IFERROR(VLOOKUP($A25,#REF!,33+CU$1,0),IFERROR(VLOOKUP($A25,#REF!,29+CU$1,0),IFERROR(VLOOKUP($A25,#REF!,42+CU$1,0),IFERROR(VLOOKUP($A25,#REF!,42+CU$1,0),IFERROR(VLOOKUP($A25,#REF!,42+CU$1,0),IFERROR(VLOOKUP($A25,#REF!,26+CU$1,0),IFERROR(VLOOKUP($A25,#REF!,5+CU$1,0),0))))))))))))</f>
        <v>0</v>
      </c>
      <c r="CW25" s="37">
        <f>IFERROR(VLOOKUP($A25,#REF!,42+CV$1,0),IFERROR(VLOOKUP($A25,#REF!,42+CV$1,0),IFERROR(VLOOKUP($A25,#REF!,29+CV$1,0),IFERROR(VLOOKUP($A25,#REF!,16+CV$1,0),IFERROR(VLOOKUP($A25,#REF!,42+CV$1,0),IFERROR(VLOOKUP($A25,#REF!,33+CV$1,0),IFERROR(VLOOKUP($A25,#REF!,29+CV$1,0),IFERROR(VLOOKUP($A25,#REF!,42+CV$1,0),IFERROR(VLOOKUP($A25,#REF!,42+CV$1,0),IFERROR(VLOOKUP($A25,#REF!,42+CV$1,0),IFERROR(VLOOKUP($A25,#REF!,26+CV$1,0),IFERROR(VLOOKUP($A25,#REF!,5+CV$1,0),0))))))))))))</f>
        <v>0</v>
      </c>
      <c r="CX25" s="37">
        <f>IFERROR(VLOOKUP($A25,#REF!,36,0),IFERROR(VLOOKUP($A25,#REF!,23,0),IFERROR(VLOOKUP($A25,#REF!,65,0),IFERROR(VLOOKUP($A25,#REF!,34,0),IFERROR(VLOOKUP($A25,#REF!,25,0),IFERROR(VLOOKUP($A25,#REF!,25,0),IFERROR(VLOOKUP($A25,#REF!,21,0),IFERROR(VLOOKUP($A25,#REF!,23,0),IFERROR(VLOOKUP($A25,#REF!,23,0),IFERROR(VLOOKUP($A25,#REF!,23,0),IFERROR(VLOOKUP($A25,#REF!,23,0),IFERROR(VLOOKUP($A25,#REF!,23,0),IFERROR(VLOOKUP($A25,#REF!,21,0),IFERROR(VLOOKUP($A25,#REF!,23,0),0))))))))))))))</f>
        <v>0</v>
      </c>
      <c r="CY25" s="37">
        <f>IFERROR(VLOOKUP($A25,[20]DESIRE!$A:$AP,42,0),IFERROR(VLOOKUP($A25,'[20]TEMA PD'!$A:$AA,27,0),IFERROR(VLOOKUP($A25,'[20]TEMA HAJI'!$A:$AA,27,0),IFERROR(VLOOKUP($A25,'[20]TEMA C3'!$A:$AA,27,0),IFERROR(VLOOKUP($A25,'[20]TEMA C2'!$A:$AA,27,0),IFERROR(VLOOKUP($A25,'[20]TEMA C1'!$A:$Y,25,0),IFERROR(VLOOKUP($A25,[20]DELTA!$A:$AC,29,0),IFERROR(VLOOKUP($A25,'[20]AAV AUTO 2000'!$A:$AA,27,0),IFERROR(VLOOKUP($A25,'[20]CC SK'!$A:$AC,29,0),IFERROR(VLOOKUP($A25,[20]SBPV!$A:$AN,40,0),IFERROR(VLOOKUP($A25,[20]RVO!$A:$CA,79,0),IFERROR(VLOOKUP($A25,[20]GC!$A:$AC,29,0),IFERROR(VLOOKUP($A25,[20]AAV!$A:$AR,44,0),0)))))))))))))</f>
        <v>0</v>
      </c>
      <c r="CZ25" s="37">
        <f>IFERROR(VLOOKUP($A25,#REF!,5+CY$1,0),IFERROR(VLOOKUP($A25,#REF!,26+CY$1,0),IFERROR(VLOOKUP($A25,#REF!,42+CY$1,0),IFERROR(VLOOKUP($A25,#REF!,42+CY$1,0),IFERROR(VLOOKUP($A25,#REF!,42+CY$1,0),IFERROR(VLOOKUP($A25,#REF!,29+CY$1,0),IFERROR(VLOOKUP($A25,#REF!,33+CY$1,0),IFERROR(VLOOKUP($A25,#REF!,42+CY$1,0),IFERROR(VLOOKUP($A25,#REF!,16+CY$1,0),IFERROR(VLOOKUP($A25,#REF!,29+CY$1,0),IFERROR(VLOOKUP($A25,#REF!,42+CY$1,0),IFERROR(VLOOKUP($A25,#REF!,42+CY$1,0),0))))))))))))</f>
        <v>0</v>
      </c>
      <c r="DA25" s="37">
        <f>IFERROR(VLOOKUP($A25,#REF!,5+CZ$1,0),IFERROR(VLOOKUP($A25,#REF!,26+CZ$1,0),IFERROR(VLOOKUP($A25,#REF!,42+CZ$1,0),IFERROR(VLOOKUP($A25,#REF!,42+CZ$1,0),IFERROR(VLOOKUP($A25,#REF!,42+CZ$1,0),IFERROR(VLOOKUP($A25,#REF!,29+CZ$1,0),IFERROR(VLOOKUP($A25,#REF!,33+CZ$1,0),IFERROR(VLOOKUP($A25,#REF!,42+CZ$1,0),IFERROR(VLOOKUP($A25,#REF!,16+CZ$1,0),IFERROR(VLOOKUP($A25,#REF!,29+CZ$1,0),IFERROR(VLOOKUP($A25,#REF!,42+CZ$1,0),IFERROR(VLOOKUP($A25,#REF!,42+CZ$1,0),0))))))))))))</f>
        <v>0</v>
      </c>
      <c r="DB25" s="37">
        <f>IFERROR(VLOOKUP($A25,#REF!,5+DA$1,0),IFERROR(VLOOKUP($A25,#REF!,26+DA$1,0),IFERROR(VLOOKUP($A25,#REF!,42+DA$1,0),IFERROR(VLOOKUP($A25,#REF!,42+DA$1,0),IFERROR(VLOOKUP($A25,#REF!,42+DA$1,0),IFERROR(VLOOKUP($A25,#REF!,29+DA$1,0),IFERROR(VLOOKUP($A25,#REF!,33+DA$1,0),IFERROR(VLOOKUP($A25,#REF!,42+DA$1,0),IFERROR(VLOOKUP($A25,#REF!,16+DA$1,0),IFERROR(VLOOKUP($A25,#REF!,29+DA$1,0),IFERROR(VLOOKUP($A25,#REF!,42+DA$1,0),IFERROR(VLOOKUP($A25,#REF!,42+DA$1,0),0))))))))))))</f>
        <v>0</v>
      </c>
      <c r="DC25" s="37">
        <f>IFERROR(VLOOKUP($A25,#REF!,5+DB$1,0),IFERROR(VLOOKUP($A25,#REF!,26+DB$1,0),IFERROR(VLOOKUP($A25,#REF!,42+DB$1,0),IFERROR(VLOOKUP($A25,#REF!,42+DB$1,0),IFERROR(VLOOKUP($A25,#REF!,42+DB$1,0),IFERROR(VLOOKUP($A25,#REF!,29+DB$1,0),IFERROR(VLOOKUP($A25,#REF!,33+DB$1,0),IFERROR(VLOOKUP($A25,#REF!,42+DB$1,0),IFERROR(VLOOKUP($A25,#REF!,16+DB$1,0),IFERROR(VLOOKUP($A25,#REF!,29+DB$1,0),IFERROR(VLOOKUP($A25,#REF!,42+DB$1,0),IFERROR(VLOOKUP($A25,#REF!,42+DB$1,0),0))))))))))))</f>
        <v>0</v>
      </c>
      <c r="DD25" s="37">
        <f>IFERROR(VLOOKUP($A25,#REF!,5+DC$1,0),IFERROR(VLOOKUP($A25,#REF!,26+DC$1,0),IFERROR(VLOOKUP($A25,#REF!,42+DC$1,0),IFERROR(VLOOKUP($A25,#REF!,42+DC$1,0),IFERROR(VLOOKUP($A25,#REF!,42+DC$1,0),IFERROR(VLOOKUP($A25,#REF!,29+DC$1,0),IFERROR(VLOOKUP($A25,#REF!,33+DC$1,0),IFERROR(VLOOKUP($A25,#REF!,42+DC$1,0),IFERROR(VLOOKUP($A25,#REF!,16+DC$1,0),IFERROR(VLOOKUP($A25,#REF!,29+DC$1,0),IFERROR(VLOOKUP($A25,#REF!,42+DC$1,0),IFERROR(VLOOKUP($A25,#REF!,42+DC$1,0),0))))))))))))</f>
        <v>0</v>
      </c>
      <c r="DE25" s="37">
        <f>IFERROR(VLOOKUP($A25,#REF!,23,0),IFERROR(VLOOKUP($A25,#REF!,21,0),IFERROR(VLOOKUP($A25,#REF!,23,0),IFERROR(VLOOKUP($A25,#REF!,23,0),IFERROR(VLOOKUP($A25,#REF!,23,0),IFERROR(VLOOKUP($A25,#REF!,23,0),IFERROR(VLOOKUP($A25,#REF!,23,0),IFERROR(VLOOKUP($A25,#REF!,21,0),IFERROR(VLOOKUP($A25,#REF!,25,0),IFERROR(VLOOKUP($A25,#REF!,25,0),IFERROR(VLOOKUP($A25,#REF!,34,0),IFERROR(VLOOKUP($A25,#REF!,65,0),IFERROR(VLOOKUP($A25,#REF!,23,0),IFERROR(VLOOKUP($A25,#REF!,36,0),0))))))))))))))</f>
        <v>0</v>
      </c>
      <c r="DF25" s="37" t="b">
        <f t="shared" si="14"/>
        <v>1</v>
      </c>
      <c r="DG25" s="37" t="b">
        <f t="shared" si="14"/>
        <v>1</v>
      </c>
      <c r="DH25" s="37" t="b">
        <f t="shared" si="14"/>
        <v>1</v>
      </c>
      <c r="DI25" s="37" t="b">
        <f t="shared" si="14"/>
        <v>1</v>
      </c>
      <c r="DJ25" s="37" t="b">
        <f t="shared" si="14"/>
        <v>1</v>
      </c>
      <c r="DK25" s="37" t="b">
        <f t="shared" si="14"/>
        <v>1</v>
      </c>
      <c r="DL25" s="37" t="b">
        <f t="shared" si="14"/>
        <v>1</v>
      </c>
      <c r="DM25" s="37">
        <f t="shared" si="15"/>
        <v>0</v>
      </c>
      <c r="DN25" s="37">
        <f t="shared" si="15"/>
        <v>0</v>
      </c>
      <c r="DO25" s="37">
        <f t="shared" si="15"/>
        <v>0</v>
      </c>
      <c r="DP25" s="37">
        <f t="shared" si="15"/>
        <v>0</v>
      </c>
      <c r="DQ25" s="37">
        <f t="shared" si="15"/>
        <v>0</v>
      </c>
      <c r="DR25" s="37">
        <f t="shared" si="15"/>
        <v>0</v>
      </c>
      <c r="DS25" s="37">
        <f t="shared" si="15"/>
        <v>0</v>
      </c>
      <c r="DT25" s="29">
        <f t="shared" si="16"/>
        <v>0</v>
      </c>
      <c r="DU25" s="37">
        <f t="shared" si="17"/>
        <v>0</v>
      </c>
      <c r="DV25" s="37">
        <f t="shared" si="17"/>
        <v>0</v>
      </c>
      <c r="DW25" s="37">
        <f t="shared" si="17"/>
        <v>0</v>
      </c>
      <c r="DX25" s="37">
        <f t="shared" si="17"/>
        <v>0</v>
      </c>
      <c r="DY25" s="37">
        <f t="shared" si="17"/>
        <v>0</v>
      </c>
      <c r="DZ25" s="37">
        <f t="shared" si="17"/>
        <v>0</v>
      </c>
      <c r="EA25" s="37">
        <f t="shared" si="17"/>
        <v>0</v>
      </c>
      <c r="EB25" s="29">
        <f t="shared" si="18"/>
        <v>0</v>
      </c>
      <c r="EC25" s="36">
        <f t="shared" si="19"/>
        <v>7</v>
      </c>
      <c r="ED25" s="36" t="str">
        <f t="shared" si="20"/>
        <v>DOWNGRADE</v>
      </c>
      <c r="EE25" s="36" t="str">
        <f t="shared" si="21"/>
        <v>RESET</v>
      </c>
      <c r="EF25" s="37">
        <f t="shared" si="22"/>
        <v>0</v>
      </c>
      <c r="EG25" s="2" t="str">
        <f>IFERROR(VLOOKUP(A25,[21]AAV!$A:$AD,30,0),"")</f>
        <v/>
      </c>
      <c r="EH25" s="37" t="str">
        <f t="shared" si="23"/>
        <v>SAPHIRE</v>
      </c>
      <c r="EI25" s="2"/>
      <c r="EJ25" s="2"/>
      <c r="EK25" s="2"/>
      <c r="EL25" s="2"/>
      <c r="EM25" s="2"/>
      <c r="EN25" s="2"/>
      <c r="EO25" s="2"/>
      <c r="EP25" s="2"/>
      <c r="EQ25" s="37">
        <f t="shared" si="24"/>
        <v>0</v>
      </c>
      <c r="ER25" s="37">
        <f t="shared" si="24"/>
        <v>0</v>
      </c>
      <c r="ES25" s="37">
        <f t="shared" si="24"/>
        <v>0</v>
      </c>
      <c r="ET25" s="37">
        <f t="shared" si="24"/>
        <v>0</v>
      </c>
      <c r="EU25" s="37">
        <f t="shared" si="24"/>
        <v>0</v>
      </c>
      <c r="EV25" s="37">
        <f t="shared" si="24"/>
        <v>0</v>
      </c>
      <c r="EW25" s="37">
        <f t="shared" si="24"/>
        <v>0</v>
      </c>
    </row>
    <row r="26" spans="1:153" ht="15.6">
      <c r="A26" s="36">
        <v>90557</v>
      </c>
      <c r="B26" s="1" t="s">
        <v>312</v>
      </c>
      <c r="C26" s="37" t="s">
        <v>188</v>
      </c>
      <c r="D26" s="15" t="s">
        <v>436</v>
      </c>
      <c r="E26" s="15" t="str">
        <f t="shared" si="3"/>
        <v>26 Juni 2021</v>
      </c>
      <c r="F26" s="37" t="s">
        <v>349</v>
      </c>
      <c r="G26" s="37" t="s">
        <v>349</v>
      </c>
      <c r="H26" s="37" t="s">
        <v>349</v>
      </c>
      <c r="I26" s="37" t="s">
        <v>349</v>
      </c>
      <c r="J26" s="37" t="s">
        <v>349</v>
      </c>
      <c r="K26" s="37" t="s">
        <v>349</v>
      </c>
      <c r="L26" s="37" t="s">
        <v>349</v>
      </c>
      <c r="M26" s="36">
        <v>19</v>
      </c>
      <c r="N26" s="37">
        <v>37</v>
      </c>
      <c r="O26" s="37">
        <v>36</v>
      </c>
      <c r="P26" s="37">
        <v>20</v>
      </c>
      <c r="Q26" s="37">
        <v>30</v>
      </c>
      <c r="R26" s="37">
        <v>11</v>
      </c>
      <c r="S26" s="37">
        <v>19</v>
      </c>
      <c r="T26" s="36">
        <v>172</v>
      </c>
      <c r="U26" s="37">
        <v>19</v>
      </c>
      <c r="V26" s="37">
        <v>37</v>
      </c>
      <c r="W26" s="37">
        <v>36</v>
      </c>
      <c r="X26" s="37">
        <v>20</v>
      </c>
      <c r="Y26" s="37">
        <v>30</v>
      </c>
      <c r="Z26" s="37">
        <v>11</v>
      </c>
      <c r="AA26" s="37">
        <v>19</v>
      </c>
      <c r="AB26" s="36">
        <v>172</v>
      </c>
      <c r="AC26" s="36">
        <v>0</v>
      </c>
      <c r="AD26" s="36" t="s">
        <v>413</v>
      </c>
      <c r="AE26" s="36" t="s">
        <v>413</v>
      </c>
      <c r="AF26" s="37">
        <v>172</v>
      </c>
      <c r="AG26" s="13">
        <v>3</v>
      </c>
      <c r="AH26" s="37" t="s">
        <v>418</v>
      </c>
      <c r="AI26" s="37">
        <v>0</v>
      </c>
      <c r="AJ26" s="37" t="s">
        <v>423</v>
      </c>
      <c r="AK26" s="37">
        <v>0</v>
      </c>
      <c r="AL26" s="15">
        <v>45261</v>
      </c>
      <c r="AM26" s="15">
        <v>45701</v>
      </c>
      <c r="AN26" s="37">
        <v>1</v>
      </c>
      <c r="AO26" s="37">
        <v>172</v>
      </c>
      <c r="AP26" s="37" t="str">
        <f>IFERROR(VLOOKUP($A26,[2]Sheet1!$A:$D,4,0),"-")</f>
        <v>-</v>
      </c>
      <c r="AQ26" s="37" t="str">
        <f>IFERROR(VLOOKUP($A26,#REF!,3,0),"-")</f>
        <v>-</v>
      </c>
      <c r="AR26" s="37" t="str">
        <f>IFERROR(VLOOKUP(A26,[3]AAV!$A:$C,3,0),"-")</f>
        <v>REGULER</v>
      </c>
      <c r="AS26" s="37" t="str">
        <f>IFERROR(VLOOKUP(A26,[4]AAV!$A:$C,3,0),"-")</f>
        <v>REGULER</v>
      </c>
      <c r="AT26" s="37" t="str">
        <f>IFERROR(VLOOKUP(A26,[5]AAV!$A:$C,3,0),"-")</f>
        <v>REGULER</v>
      </c>
      <c r="AU26" s="37" t="str">
        <f>IFERROR(VLOOKUP(A26,[6]AAV!$A:$C,3,0),"-")</f>
        <v>REGULER</v>
      </c>
      <c r="AV26" s="37" t="str">
        <f>IFERROR(VLOOKUP(A26,#REF!,13,0),"")</f>
        <v/>
      </c>
      <c r="AW26" s="37">
        <f>IFERROR(VLOOKUP(A26,[7]DATABASE!$A:$BA,49,0),"")</f>
        <v>40</v>
      </c>
      <c r="AX26" s="37">
        <f>IFERROR(VLOOKUP(A26,[7]DATABASE!$A:$BA,50,0),"")</f>
        <v>34</v>
      </c>
      <c r="AY26" s="37">
        <f>IFERROR(VLOOKUP(A26,[7]DATABASE!$A:$BA,51,0),"")</f>
        <v>30</v>
      </c>
      <c r="AZ26" s="37">
        <f>IFERROR(VLOOKUP(A26,[7]DATABASE!$A:$BA,52,0),"")</f>
        <v>36</v>
      </c>
      <c r="BA26" s="37">
        <f>IFERROR(VLOOKUP(A26,[7]DATABASE!$A:$BA,53,0),"")</f>
        <v>34</v>
      </c>
      <c r="BB26" s="37">
        <f>IFERROR(VLOOKUP(A26,[7]DATABASE!$A:$BF,54,0),"")</f>
        <v>40</v>
      </c>
      <c r="BC26" s="37">
        <f>IFERROR(VLOOKUP(A26,[7]DATABASE!$A:$BF,55,0),"")</f>
        <v>34</v>
      </c>
      <c r="BD26" s="37">
        <f>IFERROR(VLOOKUP(A26,[7]DATABASE!$A:$BF,56,0),"")</f>
        <v>30</v>
      </c>
      <c r="BE26" s="37">
        <f>IFERROR(VLOOKUP(A26,[7]DATABASE!$A:$BF,57,0),"")</f>
        <v>36</v>
      </c>
      <c r="BF26" s="37">
        <f>IFERROR(VLOOKUP(A26,[7]DATABASE!$A:$BF,58,0),"")</f>
        <v>34</v>
      </c>
      <c r="BG26" s="36">
        <f>IFERROR(VLOOKUP($A26,[8]Summary!$A$3:$GA$66,183,0),"")</f>
        <v>19</v>
      </c>
      <c r="BH26" s="37">
        <f>IFERROR(VLOOKUP(A26,[7]DATABASE!$A:$BM,60,0),"")</f>
        <v>40</v>
      </c>
      <c r="BI26" s="37">
        <f>IFERROR(VLOOKUP(A26,[7]DATABASE!$A:$BM,61,0),"")</f>
        <v>34</v>
      </c>
      <c r="BJ26" s="37">
        <f>IFERROR(VLOOKUP(A26,[7]DATABASE!$A:$BM,62,0),"")</f>
        <v>30</v>
      </c>
      <c r="BK26" s="37">
        <f>IFERROR(VLOOKUP(A26,[7]DATABASE!$A:$BM,63,0),"")</f>
        <v>36</v>
      </c>
      <c r="BL26" s="37">
        <f>IFERROR(VLOOKUP(A26,[7]DATABASE!$A:$BM,64,0),"")</f>
        <v>34</v>
      </c>
      <c r="BM26" s="37">
        <f>IFERROR(VLOOKUP($A26,[9]AAV!$A:$AM,39,0),IFERROR(VLOOKUP($A26,[9]GC!$A:$Y,25,0),IFERROR(VLOOKUP($A26,[9]RVO!$A:$BS,71,0),IFERROR(VLOOKUP($A26,[9]SBPV!$A:$AK,37,0),IFERROR(VLOOKUP($A26,'[9]CC SK'!$A:$AA,27,0),IFERROR(VLOOKUP($A26,[9]DELTA!$A:$AA,27,0),IFERROR(VLOOKUP($A26,'[9]TEMA C1'!$A:$W,23,0),IFERROR(VLOOKUP($A26,'[9]TEMA C2'!$A:$Y,25,0),IFERROR(VLOOKUP($A26,'[9]TEMA C3'!$A:$Y,25,0),IFERROR(VLOOKUP($A26,'[9]TEMA HAJI'!$A:$Y,25,0),IFERROR(VLOOKUP($A26,'[9]TEMA PD'!$A:$Y,25,0),"")))))))))))</f>
        <v>18</v>
      </c>
      <c r="BN26" s="37">
        <f t="shared" si="4"/>
        <v>211</v>
      </c>
      <c r="BO26" s="37">
        <f t="shared" si="5"/>
        <v>19</v>
      </c>
      <c r="BP26" s="37">
        <f t="shared" si="5"/>
        <v>40</v>
      </c>
      <c r="BQ26" s="37">
        <f t="shared" si="5"/>
        <v>34</v>
      </c>
      <c r="BR26" s="37">
        <f t="shared" si="5"/>
        <v>30</v>
      </c>
      <c r="BS26" s="37">
        <f t="shared" si="5"/>
        <v>36</v>
      </c>
      <c r="BT26" s="37">
        <f t="shared" si="5"/>
        <v>34</v>
      </c>
      <c r="BU26" s="37">
        <f t="shared" si="5"/>
        <v>18</v>
      </c>
      <c r="BV26" s="37">
        <f t="shared" si="6"/>
        <v>211</v>
      </c>
      <c r="BW26" s="36">
        <f t="shared" si="7"/>
        <v>0</v>
      </c>
      <c r="BX26" s="36" t="str">
        <f t="shared" si="8"/>
        <v>TIDAK</v>
      </c>
      <c r="BY26" s="36" t="str">
        <f>IFERROR(VLOOKUP(A26,[7]DATABASE!$A:$BY,77,0),"")</f>
        <v>TIDAK</v>
      </c>
      <c r="BZ26" s="37">
        <f t="shared" si="25"/>
        <v>383</v>
      </c>
      <c r="CA26" s="12">
        <f>IFERROR(VLOOKUP(A26,[10]AAV!$A:$T,20,0),"")</f>
        <v>3</v>
      </c>
      <c r="CB26" s="37" t="str">
        <f t="shared" si="10"/>
        <v>SAPHIRE</v>
      </c>
      <c r="CC26" s="37" t="str">
        <f>IFERROR(VLOOKUP(A26,[11]SUMMARY!$B:$E,4,0),"")</f>
        <v/>
      </c>
      <c r="CD26" s="37">
        <f>IFERROR(VLOOKUP(A26,'[12]RECAP REDEEM P2 - v2'!$A:$I,5,0),0)</f>
        <v>325</v>
      </c>
      <c r="CE26" s="37" t="str">
        <f t="shared" si="11"/>
        <v>Y</v>
      </c>
      <c r="CF26" s="37"/>
      <c r="CG26" s="15">
        <v>45093</v>
      </c>
      <c r="CH26" s="15">
        <f t="shared" ca="1" si="12"/>
        <v>46174</v>
      </c>
      <c r="CI26" s="37">
        <f t="shared" ca="1" si="13"/>
        <v>2</v>
      </c>
      <c r="CJ26" s="37">
        <v>58</v>
      </c>
      <c r="CK26" s="37" t="str">
        <f>IFERROR(VLOOKUP($A26,[13]ME!$A:$K,11,0),"-")</f>
        <v>-</v>
      </c>
      <c r="CL26" s="37" t="str">
        <f>IFERROR(VLOOKUP($A26,[14]EKS!$A:$K,11,0),"-")</f>
        <v>-</v>
      </c>
      <c r="CM26" s="37" t="str">
        <f>IFERROR(VLOOKUP($A26,[15]EKS!$A:$K,11,0),"-")</f>
        <v>-</v>
      </c>
      <c r="CN26" s="37" t="str">
        <f>IFERROR(VLOOKUP($A26,[16]EKS!$A:$K,11,0),"-")</f>
        <v>-</v>
      </c>
      <c r="CO26" s="37" t="str">
        <f>IFERROR(VLOOKUP($A26,[17]EKS!$A:$K,11,0),"-")</f>
        <v>-</v>
      </c>
      <c r="CP26" s="37" t="str">
        <f>IFERROR(VLOOKUP($A26,[18]EKS!$A:$K,11,0),"-")</f>
        <v>-</v>
      </c>
      <c r="CQ26" s="37" t="str">
        <f>IFERROR(VLOOKUP(A26,[19]Sheet1!$A:$D,4,0),"-")</f>
        <v>-</v>
      </c>
      <c r="CR26" s="37">
        <f>IFERROR(VLOOKUP($A26,[20]AAV!$A:$AR,44,0),IFERROR(VLOOKUP($A26,[20]GC!$A:$AC,29,0),IFERROR(VLOOKUP($A26,[20]RVO!$A:$CA,79,0),IFERROR(VLOOKUP($A26,[20]SBPV!$A:$AN,40,0),IFERROR(VLOOKUP($A26,'[20]CC SK'!$A:$AC,29,0),IFERROR(VLOOKUP($A26,'[20]AAV AUTO 2000'!$A:$AA,27,0),IFERROR(VLOOKUP($A26,[20]DELTA!$A:$AC,29,0),IFERROR(VLOOKUP($A26,'[20]TEMA C1'!$A:$Y,25,0),IFERROR(VLOOKUP($A26,'[20]TEMA C2'!$A:$AA,27,0),IFERROR(VLOOKUP($A26,'[20]TEMA C3'!$A:$AA,27,0),IFERROR(VLOOKUP($A26,'[20]TEMA HAJI'!$A:$AA,27,0),IFERROR(VLOOKUP($A26,'[20]TEMA PD'!$A:$AA,27,0),IFERROR(VLOOKUP($A26,[20]DESIRE!$A:$AP,42,0),0)))))))))))))</f>
        <v>11</v>
      </c>
      <c r="CS26" s="37">
        <f>IFERROR(VLOOKUP($A26,#REF!,42+CR$1,0),IFERROR(VLOOKUP($A26,#REF!,42+CR$1,0),IFERROR(VLOOKUP($A26,#REF!,29+CR$1,0),IFERROR(VLOOKUP($A26,#REF!,16+CR$1,0),IFERROR(VLOOKUP($A26,#REF!,42+CR$1,0),IFERROR(VLOOKUP($A26,#REF!,33+CR$1,0),IFERROR(VLOOKUP($A26,#REF!,29+CR$1,0),IFERROR(VLOOKUP($A26,#REF!,42+CR$1,0),IFERROR(VLOOKUP($A26,#REF!,42+CR$1,0),IFERROR(VLOOKUP($A26,#REF!,42+CR$1,0),IFERROR(VLOOKUP($A26,#REF!,26+CR$1,0),IFERROR(VLOOKUP($A26,#REF!,5+CR$1,0),0))))))))))))</f>
        <v>0</v>
      </c>
      <c r="CT26" s="37">
        <f>IFERROR(VLOOKUP($A26,#REF!,42+CS$1,0),IFERROR(VLOOKUP($A26,#REF!,42+CS$1,0),IFERROR(VLOOKUP($A26,#REF!,29+CS$1,0),IFERROR(VLOOKUP($A26,#REF!,16+CS$1,0),IFERROR(VLOOKUP($A26,#REF!,42+CS$1,0),IFERROR(VLOOKUP($A26,#REF!,33+CS$1,0),IFERROR(VLOOKUP($A26,#REF!,29+CS$1,0),IFERROR(VLOOKUP($A26,#REF!,42+CS$1,0),IFERROR(VLOOKUP($A26,#REF!,42+CS$1,0),IFERROR(VLOOKUP($A26,#REF!,42+CS$1,0),IFERROR(VLOOKUP($A26,#REF!,26+CS$1,0),IFERROR(VLOOKUP($A26,#REF!,5+CS$1,0),0))))))))))))</f>
        <v>0</v>
      </c>
      <c r="CU26" s="37">
        <f>IFERROR(VLOOKUP($A26,#REF!,42+CT$1,0),IFERROR(VLOOKUP($A26,#REF!,42+CT$1,0),IFERROR(VLOOKUP($A26,#REF!,29+CT$1,0),IFERROR(VLOOKUP($A26,#REF!,16+CT$1,0),IFERROR(VLOOKUP($A26,#REF!,42+CT$1,0),IFERROR(VLOOKUP($A26,#REF!,33+CT$1,0),IFERROR(VLOOKUP($A26,#REF!,29+CT$1,0),IFERROR(VLOOKUP($A26,#REF!,42+CT$1,0),IFERROR(VLOOKUP($A26,#REF!,42+CT$1,0),IFERROR(VLOOKUP($A26,#REF!,42+CT$1,0),IFERROR(VLOOKUP($A26,#REF!,26+CT$1,0),IFERROR(VLOOKUP($A26,#REF!,5+CT$1,0),0))))))))))))</f>
        <v>0</v>
      </c>
      <c r="CV26" s="37">
        <f>IFERROR(VLOOKUP($A26,#REF!,42+CU$1,0),IFERROR(VLOOKUP($A26,#REF!,42+CU$1,0),IFERROR(VLOOKUP($A26,#REF!,29+CU$1,0),IFERROR(VLOOKUP($A26,#REF!,16+CU$1,0),IFERROR(VLOOKUP($A26,#REF!,42+CU$1,0),IFERROR(VLOOKUP($A26,#REF!,33+CU$1,0),IFERROR(VLOOKUP($A26,#REF!,29+CU$1,0),IFERROR(VLOOKUP($A26,#REF!,42+CU$1,0),IFERROR(VLOOKUP($A26,#REF!,42+CU$1,0),IFERROR(VLOOKUP($A26,#REF!,42+CU$1,0),IFERROR(VLOOKUP($A26,#REF!,26+CU$1,0),IFERROR(VLOOKUP($A26,#REF!,5+CU$1,0),0))))))))))))</f>
        <v>0</v>
      </c>
      <c r="CW26" s="37">
        <f>IFERROR(VLOOKUP($A26,#REF!,42+CV$1,0),IFERROR(VLOOKUP($A26,#REF!,42+CV$1,0),IFERROR(VLOOKUP($A26,#REF!,29+CV$1,0),IFERROR(VLOOKUP($A26,#REF!,16+CV$1,0),IFERROR(VLOOKUP($A26,#REF!,42+CV$1,0),IFERROR(VLOOKUP($A26,#REF!,33+CV$1,0),IFERROR(VLOOKUP($A26,#REF!,29+CV$1,0),IFERROR(VLOOKUP($A26,#REF!,42+CV$1,0),IFERROR(VLOOKUP($A26,#REF!,42+CV$1,0),IFERROR(VLOOKUP($A26,#REF!,42+CV$1,0),IFERROR(VLOOKUP($A26,#REF!,26+CV$1,0),IFERROR(VLOOKUP($A26,#REF!,5+CV$1,0),0))))))))))))</f>
        <v>0</v>
      </c>
      <c r="CX26" s="37">
        <f>IFERROR(VLOOKUP($A26,#REF!,36,0),IFERROR(VLOOKUP($A26,#REF!,23,0),IFERROR(VLOOKUP($A26,#REF!,65,0),IFERROR(VLOOKUP($A26,#REF!,34,0),IFERROR(VLOOKUP($A26,#REF!,25,0),IFERROR(VLOOKUP($A26,#REF!,25,0),IFERROR(VLOOKUP($A26,#REF!,21,0),IFERROR(VLOOKUP($A26,#REF!,23,0),IFERROR(VLOOKUP($A26,#REF!,23,0),IFERROR(VLOOKUP($A26,#REF!,23,0),IFERROR(VLOOKUP($A26,#REF!,23,0),IFERROR(VLOOKUP($A26,#REF!,23,0),IFERROR(VLOOKUP($A26,#REF!,21,0),IFERROR(VLOOKUP($A26,#REF!,23,0),0))))))))))))))</f>
        <v>0</v>
      </c>
      <c r="CY26" s="37">
        <f>IFERROR(VLOOKUP($A26,[20]DESIRE!$A:$AP,42,0),IFERROR(VLOOKUP($A26,'[20]TEMA PD'!$A:$AA,27,0),IFERROR(VLOOKUP($A26,'[20]TEMA HAJI'!$A:$AA,27,0),IFERROR(VLOOKUP($A26,'[20]TEMA C3'!$A:$AA,27,0),IFERROR(VLOOKUP($A26,'[20]TEMA C2'!$A:$AA,27,0),IFERROR(VLOOKUP($A26,'[20]TEMA C1'!$A:$Y,25,0),IFERROR(VLOOKUP($A26,[20]DELTA!$A:$AC,29,0),IFERROR(VLOOKUP($A26,'[20]AAV AUTO 2000'!$A:$AA,27,0),IFERROR(VLOOKUP($A26,'[20]CC SK'!$A:$AC,29,0),IFERROR(VLOOKUP($A26,[20]SBPV!$A:$AN,40,0),IFERROR(VLOOKUP($A26,[20]RVO!$A:$CA,79,0),IFERROR(VLOOKUP($A26,[20]GC!$A:$AC,29,0),IFERROR(VLOOKUP($A26,[20]AAV!$A:$AR,44,0),0)))))))))))))</f>
        <v>11</v>
      </c>
      <c r="CZ26" s="37">
        <f>IFERROR(VLOOKUP($A26,#REF!,5+CY$1,0),IFERROR(VLOOKUP($A26,#REF!,26+CY$1,0),IFERROR(VLOOKUP($A26,#REF!,42+CY$1,0),IFERROR(VLOOKUP($A26,#REF!,42+CY$1,0),IFERROR(VLOOKUP($A26,#REF!,42+CY$1,0),IFERROR(VLOOKUP($A26,#REF!,29+CY$1,0),IFERROR(VLOOKUP($A26,#REF!,33+CY$1,0),IFERROR(VLOOKUP($A26,#REF!,42+CY$1,0),IFERROR(VLOOKUP($A26,#REF!,16+CY$1,0),IFERROR(VLOOKUP($A26,#REF!,29+CY$1,0),IFERROR(VLOOKUP($A26,#REF!,42+CY$1,0),IFERROR(VLOOKUP($A26,#REF!,42+CY$1,0),0))))))))))))</f>
        <v>0</v>
      </c>
      <c r="DA26" s="37">
        <f>IFERROR(VLOOKUP($A26,#REF!,5+CZ$1,0),IFERROR(VLOOKUP($A26,#REF!,26+CZ$1,0),IFERROR(VLOOKUP($A26,#REF!,42+CZ$1,0),IFERROR(VLOOKUP($A26,#REF!,42+CZ$1,0),IFERROR(VLOOKUP($A26,#REF!,42+CZ$1,0),IFERROR(VLOOKUP($A26,#REF!,29+CZ$1,0),IFERROR(VLOOKUP($A26,#REF!,33+CZ$1,0),IFERROR(VLOOKUP($A26,#REF!,42+CZ$1,0),IFERROR(VLOOKUP($A26,#REF!,16+CZ$1,0),IFERROR(VLOOKUP($A26,#REF!,29+CZ$1,0),IFERROR(VLOOKUP($A26,#REF!,42+CZ$1,0),IFERROR(VLOOKUP($A26,#REF!,42+CZ$1,0),0))))))))))))</f>
        <v>0</v>
      </c>
      <c r="DB26" s="37">
        <f>IFERROR(VLOOKUP($A26,#REF!,5+DA$1,0),IFERROR(VLOOKUP($A26,#REF!,26+DA$1,0),IFERROR(VLOOKUP($A26,#REF!,42+DA$1,0),IFERROR(VLOOKUP($A26,#REF!,42+DA$1,0),IFERROR(VLOOKUP($A26,#REF!,42+DA$1,0),IFERROR(VLOOKUP($A26,#REF!,29+DA$1,0),IFERROR(VLOOKUP($A26,#REF!,33+DA$1,0),IFERROR(VLOOKUP($A26,#REF!,42+DA$1,0),IFERROR(VLOOKUP($A26,#REF!,16+DA$1,0),IFERROR(VLOOKUP($A26,#REF!,29+DA$1,0),IFERROR(VLOOKUP($A26,#REF!,42+DA$1,0),IFERROR(VLOOKUP($A26,#REF!,42+DA$1,0),0))))))))))))</f>
        <v>0</v>
      </c>
      <c r="DC26" s="37">
        <f>IFERROR(VLOOKUP($A26,#REF!,5+DB$1,0),IFERROR(VLOOKUP($A26,#REF!,26+DB$1,0),IFERROR(VLOOKUP($A26,#REF!,42+DB$1,0),IFERROR(VLOOKUP($A26,#REF!,42+DB$1,0),IFERROR(VLOOKUP($A26,#REF!,42+DB$1,0),IFERROR(VLOOKUP($A26,#REF!,29+DB$1,0),IFERROR(VLOOKUP($A26,#REF!,33+DB$1,0),IFERROR(VLOOKUP($A26,#REF!,42+DB$1,0),IFERROR(VLOOKUP($A26,#REF!,16+DB$1,0),IFERROR(VLOOKUP($A26,#REF!,29+DB$1,0),IFERROR(VLOOKUP($A26,#REF!,42+DB$1,0),IFERROR(VLOOKUP($A26,#REF!,42+DB$1,0),0))))))))))))</f>
        <v>0</v>
      </c>
      <c r="DD26" s="37">
        <f>IFERROR(VLOOKUP($A26,#REF!,5+DC$1,0),IFERROR(VLOOKUP($A26,#REF!,26+DC$1,0),IFERROR(VLOOKUP($A26,#REF!,42+DC$1,0),IFERROR(VLOOKUP($A26,#REF!,42+DC$1,0),IFERROR(VLOOKUP($A26,#REF!,42+DC$1,0),IFERROR(VLOOKUP($A26,#REF!,29+DC$1,0),IFERROR(VLOOKUP($A26,#REF!,33+DC$1,0),IFERROR(VLOOKUP($A26,#REF!,42+DC$1,0),IFERROR(VLOOKUP($A26,#REF!,16+DC$1,0),IFERROR(VLOOKUP($A26,#REF!,29+DC$1,0),IFERROR(VLOOKUP($A26,#REF!,42+DC$1,0),IFERROR(VLOOKUP($A26,#REF!,42+DC$1,0),0))))))))))))</f>
        <v>0</v>
      </c>
      <c r="DE26" s="37">
        <f>IFERROR(VLOOKUP($A26,#REF!,23,0),IFERROR(VLOOKUP($A26,#REF!,21,0),IFERROR(VLOOKUP($A26,#REF!,23,0),IFERROR(VLOOKUP($A26,#REF!,23,0),IFERROR(VLOOKUP($A26,#REF!,23,0),IFERROR(VLOOKUP($A26,#REF!,23,0),IFERROR(VLOOKUP($A26,#REF!,23,0),IFERROR(VLOOKUP($A26,#REF!,21,0),IFERROR(VLOOKUP($A26,#REF!,25,0),IFERROR(VLOOKUP($A26,#REF!,25,0),IFERROR(VLOOKUP($A26,#REF!,34,0),IFERROR(VLOOKUP($A26,#REF!,65,0),IFERROR(VLOOKUP($A26,#REF!,23,0),IFERROR(VLOOKUP($A26,#REF!,36,0),0))))))))))))))</f>
        <v>0</v>
      </c>
      <c r="DF26" s="37" t="b">
        <f t="shared" si="14"/>
        <v>1</v>
      </c>
      <c r="DG26" s="37" t="b">
        <f t="shared" si="14"/>
        <v>1</v>
      </c>
      <c r="DH26" s="37" t="b">
        <f t="shared" si="14"/>
        <v>1</v>
      </c>
      <c r="DI26" s="37" t="b">
        <f t="shared" si="14"/>
        <v>1</v>
      </c>
      <c r="DJ26" s="37" t="b">
        <f t="shared" si="14"/>
        <v>1</v>
      </c>
      <c r="DK26" s="37" t="b">
        <f t="shared" si="14"/>
        <v>1</v>
      </c>
      <c r="DL26" s="37" t="b">
        <f t="shared" si="14"/>
        <v>1</v>
      </c>
      <c r="DM26" s="37">
        <f t="shared" si="15"/>
        <v>11</v>
      </c>
      <c r="DN26" s="37">
        <f t="shared" si="15"/>
        <v>0</v>
      </c>
      <c r="DO26" s="37">
        <f t="shared" si="15"/>
        <v>0</v>
      </c>
      <c r="DP26" s="37">
        <f t="shared" si="15"/>
        <v>0</v>
      </c>
      <c r="DQ26" s="37">
        <f t="shared" si="15"/>
        <v>0</v>
      </c>
      <c r="DR26" s="37">
        <f t="shared" si="15"/>
        <v>0</v>
      </c>
      <c r="DS26" s="37">
        <f t="shared" si="15"/>
        <v>0</v>
      </c>
      <c r="DT26" s="29">
        <f t="shared" si="16"/>
        <v>11</v>
      </c>
      <c r="DU26" s="37">
        <f t="shared" si="17"/>
        <v>11</v>
      </c>
      <c r="DV26" s="37">
        <f t="shared" si="17"/>
        <v>0</v>
      </c>
      <c r="DW26" s="37">
        <f t="shared" si="17"/>
        <v>0</v>
      </c>
      <c r="DX26" s="37">
        <f t="shared" si="17"/>
        <v>0</v>
      </c>
      <c r="DY26" s="37">
        <f t="shared" si="17"/>
        <v>0</v>
      </c>
      <c r="DZ26" s="37">
        <f t="shared" si="17"/>
        <v>0</v>
      </c>
      <c r="EA26" s="37">
        <f t="shared" si="17"/>
        <v>0</v>
      </c>
      <c r="EB26" s="29">
        <f t="shared" si="18"/>
        <v>11</v>
      </c>
      <c r="EC26" s="36">
        <f t="shared" si="19"/>
        <v>6</v>
      </c>
      <c r="ED26" s="36" t="str">
        <f t="shared" si="20"/>
        <v>DOWNGRADE</v>
      </c>
      <c r="EE26" s="36" t="str">
        <f t="shared" si="21"/>
        <v>RESET</v>
      </c>
      <c r="EF26" s="37">
        <f t="shared" si="22"/>
        <v>0</v>
      </c>
      <c r="EG26" s="2">
        <f>IFERROR(VLOOKUP(A26,[21]AAV!$A:$AD,30,0),"")</f>
        <v>3</v>
      </c>
      <c r="EH26" s="37" t="str">
        <f t="shared" si="23"/>
        <v>SAPHIRE</v>
      </c>
      <c r="EI26" s="2"/>
      <c r="EJ26" s="2"/>
      <c r="EK26" s="2"/>
      <c r="EL26" s="2"/>
      <c r="EM26" s="2"/>
      <c r="EN26" s="2"/>
      <c r="EO26" s="2"/>
      <c r="EP26" s="2"/>
      <c r="EQ26" s="37">
        <f t="shared" si="24"/>
        <v>11</v>
      </c>
      <c r="ER26" s="37">
        <f t="shared" si="24"/>
        <v>0</v>
      </c>
      <c r="ES26" s="37">
        <f t="shared" si="24"/>
        <v>0</v>
      </c>
      <c r="ET26" s="37">
        <f t="shared" si="24"/>
        <v>0</v>
      </c>
      <c r="EU26" s="37">
        <f t="shared" si="24"/>
        <v>0</v>
      </c>
      <c r="EV26" s="37">
        <f t="shared" si="24"/>
        <v>0</v>
      </c>
      <c r="EW26" s="37">
        <f t="shared" si="24"/>
        <v>0</v>
      </c>
    </row>
    <row r="27" spans="1:153" ht="15.6">
      <c r="A27" s="36" t="s">
        <v>187</v>
      </c>
      <c r="B27" s="1" t="s">
        <v>332</v>
      </c>
      <c r="C27" s="37" t="s">
        <v>188</v>
      </c>
      <c r="D27" s="15">
        <f>IFERROR(VLOOKUP(A27,[1]AAV!$A:$C,3,0),"")</f>
        <v>45293</v>
      </c>
      <c r="E27" s="15" t="str">
        <f t="shared" si="3"/>
        <v>Jan-24</v>
      </c>
      <c r="F27" s="37" t="s">
        <v>414</v>
      </c>
      <c r="G27" s="37" t="s">
        <v>349</v>
      </c>
      <c r="H27" s="37" t="s">
        <v>349</v>
      </c>
      <c r="I27" s="37" t="s">
        <v>349</v>
      </c>
      <c r="J27" s="37" t="s">
        <v>349</v>
      </c>
      <c r="K27" s="37" t="s">
        <v>349</v>
      </c>
      <c r="L27" s="37" t="s">
        <v>414</v>
      </c>
      <c r="M27" s="36"/>
      <c r="N27" s="37">
        <v>16</v>
      </c>
      <c r="O27" s="37">
        <v>13</v>
      </c>
      <c r="P27" s="37">
        <v>10</v>
      </c>
      <c r="Q27" s="37">
        <v>15</v>
      </c>
      <c r="R27" s="37"/>
      <c r="S27" s="37"/>
      <c r="T27" s="36">
        <v>54</v>
      </c>
      <c r="U27" s="37">
        <v>0</v>
      </c>
      <c r="V27" s="37">
        <v>16</v>
      </c>
      <c r="W27" s="37">
        <v>13</v>
      </c>
      <c r="X27" s="37">
        <v>10</v>
      </c>
      <c r="Y27" s="37">
        <v>15</v>
      </c>
      <c r="Z27" s="37">
        <v>0</v>
      </c>
      <c r="AA27" s="37">
        <v>0</v>
      </c>
      <c r="AB27" s="36">
        <v>54</v>
      </c>
      <c r="AC27" s="36">
        <v>2</v>
      </c>
      <c r="AD27" s="36" t="s">
        <v>413</v>
      </c>
      <c r="AE27" s="36" t="s">
        <v>413</v>
      </c>
      <c r="AF27" s="37">
        <v>54</v>
      </c>
      <c r="AG27" s="13">
        <v>2</v>
      </c>
      <c r="AH27" s="37" t="s">
        <v>418</v>
      </c>
      <c r="AI27" s="37">
        <v>0</v>
      </c>
      <c r="AJ27" s="37" t="s">
        <v>424</v>
      </c>
      <c r="AK27" s="37">
        <v>0</v>
      </c>
      <c r="AL27" s="15">
        <v>45261</v>
      </c>
      <c r="AM27" s="15">
        <v>45701</v>
      </c>
      <c r="AN27" s="37">
        <v>1</v>
      </c>
      <c r="AO27" s="37">
        <v>54</v>
      </c>
      <c r="AP27" s="37" t="str">
        <f>IFERROR(VLOOKUP($A27,[2]Sheet1!$A:$D,4,0),"-")</f>
        <v>-</v>
      </c>
      <c r="AQ27" s="37" t="str">
        <f>IFERROR(VLOOKUP($A27,#REF!,3,0),"-")</f>
        <v>-</v>
      </c>
      <c r="AR27" s="37" t="str">
        <f>IFERROR(VLOOKUP(A27,[3]AAV!$A:$C,3,0),"-")</f>
        <v>-</v>
      </c>
      <c r="AS27" s="37" t="str">
        <f>IFERROR(VLOOKUP(A27,[4]AAV!$A:$C,3,0),"-")</f>
        <v>-</v>
      </c>
      <c r="AT27" s="37" t="str">
        <f>IFERROR(VLOOKUP(A27,[5]AAV!$A:$C,3,0),"-")</f>
        <v>-</v>
      </c>
      <c r="AU27" s="37" t="str">
        <f>IFERROR(VLOOKUP(A27,[6]AAV!$A:$C,3,0),"-")</f>
        <v>-</v>
      </c>
      <c r="AV27" s="37" t="str">
        <f>IFERROR(VLOOKUP(A27,#REF!,13,0),"")</f>
        <v/>
      </c>
      <c r="AW27" s="37">
        <f>IFERROR(VLOOKUP(A27,[7]DATABASE!$A:$BA,49,0),"")</f>
        <v>0</v>
      </c>
      <c r="AX27" s="37">
        <f>IFERROR(VLOOKUP(A27,[7]DATABASE!$A:$BA,50,0),"")</f>
        <v>0</v>
      </c>
      <c r="AY27" s="37">
        <f>IFERROR(VLOOKUP(A27,[7]DATABASE!$A:$BA,51,0),"")</f>
        <v>0</v>
      </c>
      <c r="AZ27" s="37">
        <f>IFERROR(VLOOKUP(A27,[7]DATABASE!$A:$BA,52,0),"")</f>
        <v>0</v>
      </c>
      <c r="BA27" s="37">
        <f>IFERROR(VLOOKUP(A27,[7]DATABASE!$A:$BA,53,0),"")</f>
        <v>0</v>
      </c>
      <c r="BB27" s="37">
        <f>IFERROR(VLOOKUP(A27,[7]DATABASE!$A:$BF,54,0),"")</f>
        <v>0</v>
      </c>
      <c r="BC27" s="37">
        <f>IFERROR(VLOOKUP(A27,[7]DATABASE!$A:$BF,55,0),"")</f>
        <v>0</v>
      </c>
      <c r="BD27" s="37">
        <f>IFERROR(VLOOKUP(A27,[7]DATABASE!$A:$BF,56,0),"")</f>
        <v>0</v>
      </c>
      <c r="BE27" s="37">
        <f>IFERROR(VLOOKUP(A27,[7]DATABASE!$A:$BF,57,0),"")</f>
        <v>0</v>
      </c>
      <c r="BF27" s="37">
        <f>IFERROR(VLOOKUP(A27,[7]DATABASE!$A:$BF,58,0),"")</f>
        <v>0</v>
      </c>
      <c r="BG27" s="36"/>
      <c r="BH27" s="37">
        <f>IFERROR(VLOOKUP(A27,[7]DATABASE!$A:$BM,60,0),"")</f>
        <v>0</v>
      </c>
      <c r="BI27" s="37">
        <f>IFERROR(VLOOKUP(A27,[7]DATABASE!$A:$BM,61,0),"")</f>
        <v>0</v>
      </c>
      <c r="BJ27" s="37">
        <f>IFERROR(VLOOKUP(A27,[7]DATABASE!$A:$BM,62,0),"")</f>
        <v>0</v>
      </c>
      <c r="BK27" s="37">
        <f>IFERROR(VLOOKUP(A27,[7]DATABASE!$A:$BM,63,0),"")</f>
        <v>0</v>
      </c>
      <c r="BL27" s="37">
        <f>IFERROR(VLOOKUP(A27,[7]DATABASE!$A:$BM,64,0),"")</f>
        <v>0</v>
      </c>
      <c r="BM27" s="37" t="str">
        <f>IFERROR(VLOOKUP($A27,[9]AAV!$A:$AM,39,0),IFERROR(VLOOKUP($A27,[9]GC!$A:$Y,25,0),IFERROR(VLOOKUP($A27,[9]RVO!$A:$BS,71,0),IFERROR(VLOOKUP($A27,[9]SBPV!$A:$AK,37,0),IFERROR(VLOOKUP($A27,'[9]CC SK'!$A:$AA,27,0),IFERROR(VLOOKUP($A27,[9]DELTA!$A:$AA,27,0),IFERROR(VLOOKUP($A27,'[9]TEMA C1'!$A:$W,23,0),IFERROR(VLOOKUP($A27,'[9]TEMA C2'!$A:$Y,25,0),IFERROR(VLOOKUP($A27,'[9]TEMA C3'!$A:$Y,25,0),IFERROR(VLOOKUP($A27,'[9]TEMA HAJI'!$A:$Y,25,0),IFERROR(VLOOKUP($A27,'[9]TEMA PD'!$A:$Y,25,0),"")))))))))))</f>
        <v/>
      </c>
      <c r="BN27" s="37">
        <f t="shared" si="4"/>
        <v>0</v>
      </c>
      <c r="BO27" s="37">
        <f t="shared" si="5"/>
        <v>0</v>
      </c>
      <c r="BP27" s="37">
        <f t="shared" si="5"/>
        <v>0</v>
      </c>
      <c r="BQ27" s="37">
        <f t="shared" si="5"/>
        <v>0</v>
      </c>
      <c r="BR27" s="37">
        <f t="shared" si="5"/>
        <v>0</v>
      </c>
      <c r="BS27" s="37">
        <f t="shared" si="5"/>
        <v>0</v>
      </c>
      <c r="BT27" s="37">
        <f t="shared" si="5"/>
        <v>0</v>
      </c>
      <c r="BU27" s="37" t="str">
        <f t="shared" si="5"/>
        <v/>
      </c>
      <c r="BV27" s="37">
        <f t="shared" si="6"/>
        <v>0</v>
      </c>
      <c r="BW27" s="36">
        <f t="shared" si="7"/>
        <v>7</v>
      </c>
      <c r="BX27" s="36" t="str">
        <f t="shared" si="8"/>
        <v>DOWNGRADE</v>
      </c>
      <c r="BY27" s="36" t="str">
        <f>IFERROR(VLOOKUP(A27,[7]DATABASE!$A:$BY,77,0),"")</f>
        <v>RESET</v>
      </c>
      <c r="BZ27" s="37">
        <f t="shared" si="25"/>
        <v>0</v>
      </c>
      <c r="CA27" s="12">
        <f>IFERROR(VLOOKUP(A27,[10]AAV!$A:$T,20,0),"")</f>
        <v>0</v>
      </c>
      <c r="CB27" s="37" t="str">
        <f t="shared" si="10"/>
        <v>SAPHIRE</v>
      </c>
      <c r="CC27" s="37" t="str">
        <f>IFERROR(VLOOKUP(A27,[11]SUMMARY!$B:$E,4,0),"")</f>
        <v/>
      </c>
      <c r="CD27" s="37">
        <f>IFERROR(VLOOKUP(A27,'[12]RECAP REDEEM P2 - v2'!$A:$I,5,0),0)</f>
        <v>0</v>
      </c>
      <c r="CE27" s="37" t="str">
        <f t="shared" si="11"/>
        <v>FALSE</v>
      </c>
      <c r="CF27" s="37"/>
      <c r="CG27" s="15">
        <v>45093</v>
      </c>
      <c r="CH27" s="15">
        <f t="shared" ca="1" si="12"/>
        <v>46174</v>
      </c>
      <c r="CI27" s="37">
        <f t="shared" ca="1" si="13"/>
        <v>2</v>
      </c>
      <c r="CJ27" s="37">
        <v>0</v>
      </c>
      <c r="CK27" s="37" t="str">
        <f>IFERROR(VLOOKUP($A27,[13]ME!$A:$K,11,0),"-")</f>
        <v>-</v>
      </c>
      <c r="CL27" s="37" t="str">
        <f>IFERROR(VLOOKUP($A27,[14]EKS!$A:$K,11,0),"-")</f>
        <v>-</v>
      </c>
      <c r="CM27" s="37" t="str">
        <f>IFERROR(VLOOKUP($A27,[15]EKS!$A:$K,11,0),"-")</f>
        <v>-</v>
      </c>
      <c r="CN27" s="37" t="str">
        <f>IFERROR(VLOOKUP($A27,[16]EKS!$A:$K,11,0),"-")</f>
        <v>-</v>
      </c>
      <c r="CO27" s="37" t="str">
        <f>IFERROR(VLOOKUP($A27,[17]EKS!$A:$K,11,0),"-")</f>
        <v>-</v>
      </c>
      <c r="CP27" s="37" t="str">
        <f>IFERROR(VLOOKUP($A27,[18]EKS!$A:$K,11,0),"-")</f>
        <v>-</v>
      </c>
      <c r="CQ27" s="37" t="str">
        <f>IFERROR(VLOOKUP(A27,[19]Sheet1!$A:$D,4,0),"-")</f>
        <v>-</v>
      </c>
      <c r="CR27" s="37">
        <f>IFERROR(VLOOKUP($A27,[20]AAV!$A:$AR,44,0),IFERROR(VLOOKUP($A27,[20]GC!$A:$AC,29,0),IFERROR(VLOOKUP($A27,[20]RVO!$A:$CA,79,0),IFERROR(VLOOKUP($A27,[20]SBPV!$A:$AN,40,0),IFERROR(VLOOKUP($A27,'[20]CC SK'!$A:$AC,29,0),IFERROR(VLOOKUP($A27,'[20]AAV AUTO 2000'!$A:$AA,27,0),IFERROR(VLOOKUP($A27,[20]DELTA!$A:$AC,29,0),IFERROR(VLOOKUP($A27,'[20]TEMA C1'!$A:$Y,25,0),IFERROR(VLOOKUP($A27,'[20]TEMA C2'!$A:$AA,27,0),IFERROR(VLOOKUP($A27,'[20]TEMA C3'!$A:$AA,27,0),IFERROR(VLOOKUP($A27,'[20]TEMA HAJI'!$A:$AA,27,0),IFERROR(VLOOKUP($A27,'[20]TEMA PD'!$A:$AA,27,0),IFERROR(VLOOKUP($A27,[20]DESIRE!$A:$AP,42,0),0)))))))))))))</f>
        <v>0</v>
      </c>
      <c r="CS27" s="37">
        <f>IFERROR(VLOOKUP($A27,#REF!,42+CR$1,0),IFERROR(VLOOKUP($A27,#REF!,42+CR$1,0),IFERROR(VLOOKUP($A27,#REF!,29+CR$1,0),IFERROR(VLOOKUP($A27,#REF!,16+CR$1,0),IFERROR(VLOOKUP($A27,#REF!,42+CR$1,0),IFERROR(VLOOKUP($A27,#REF!,33+CR$1,0),IFERROR(VLOOKUP($A27,#REF!,29+CR$1,0),IFERROR(VLOOKUP($A27,#REF!,42+CR$1,0),IFERROR(VLOOKUP($A27,#REF!,42+CR$1,0),IFERROR(VLOOKUP($A27,#REF!,42+CR$1,0),IFERROR(VLOOKUP($A27,#REF!,26+CR$1,0),IFERROR(VLOOKUP($A27,#REF!,5+CR$1,0),0))))))))))))</f>
        <v>0</v>
      </c>
      <c r="CT27" s="37">
        <f>IFERROR(VLOOKUP($A27,#REF!,42+CS$1,0),IFERROR(VLOOKUP($A27,#REF!,42+CS$1,0),IFERROR(VLOOKUP($A27,#REF!,29+CS$1,0),IFERROR(VLOOKUP($A27,#REF!,16+CS$1,0),IFERROR(VLOOKUP($A27,#REF!,42+CS$1,0),IFERROR(VLOOKUP($A27,#REF!,33+CS$1,0),IFERROR(VLOOKUP($A27,#REF!,29+CS$1,0),IFERROR(VLOOKUP($A27,#REF!,42+CS$1,0),IFERROR(VLOOKUP($A27,#REF!,42+CS$1,0),IFERROR(VLOOKUP($A27,#REF!,42+CS$1,0),IFERROR(VLOOKUP($A27,#REF!,26+CS$1,0),IFERROR(VLOOKUP($A27,#REF!,5+CS$1,0),0))))))))))))</f>
        <v>0</v>
      </c>
      <c r="CU27" s="37">
        <f>IFERROR(VLOOKUP($A27,#REF!,42+CT$1,0),IFERROR(VLOOKUP($A27,#REF!,42+CT$1,0),IFERROR(VLOOKUP($A27,#REF!,29+CT$1,0),IFERROR(VLOOKUP($A27,#REF!,16+CT$1,0),IFERROR(VLOOKUP($A27,#REF!,42+CT$1,0),IFERROR(VLOOKUP($A27,#REF!,33+CT$1,0),IFERROR(VLOOKUP($A27,#REF!,29+CT$1,0),IFERROR(VLOOKUP($A27,#REF!,42+CT$1,0),IFERROR(VLOOKUP($A27,#REF!,42+CT$1,0),IFERROR(VLOOKUP($A27,#REF!,42+CT$1,0),IFERROR(VLOOKUP($A27,#REF!,26+CT$1,0),IFERROR(VLOOKUP($A27,#REF!,5+CT$1,0),0))))))))))))</f>
        <v>0</v>
      </c>
      <c r="CV27" s="37">
        <f>IFERROR(VLOOKUP($A27,#REF!,42+CU$1,0),IFERROR(VLOOKUP($A27,#REF!,42+CU$1,0),IFERROR(VLOOKUP($A27,#REF!,29+CU$1,0),IFERROR(VLOOKUP($A27,#REF!,16+CU$1,0),IFERROR(VLOOKUP($A27,#REF!,42+CU$1,0),IFERROR(VLOOKUP($A27,#REF!,33+CU$1,0),IFERROR(VLOOKUP($A27,#REF!,29+CU$1,0),IFERROR(VLOOKUP($A27,#REF!,42+CU$1,0),IFERROR(VLOOKUP($A27,#REF!,42+CU$1,0),IFERROR(VLOOKUP($A27,#REF!,42+CU$1,0),IFERROR(VLOOKUP($A27,#REF!,26+CU$1,0),IFERROR(VLOOKUP($A27,#REF!,5+CU$1,0),0))))))))))))</f>
        <v>0</v>
      </c>
      <c r="CW27" s="37">
        <f>IFERROR(VLOOKUP($A27,#REF!,42+CV$1,0),IFERROR(VLOOKUP($A27,#REF!,42+CV$1,0),IFERROR(VLOOKUP($A27,#REF!,29+CV$1,0),IFERROR(VLOOKUP($A27,#REF!,16+CV$1,0),IFERROR(VLOOKUP($A27,#REF!,42+CV$1,0),IFERROR(VLOOKUP($A27,#REF!,33+CV$1,0),IFERROR(VLOOKUP($A27,#REF!,29+CV$1,0),IFERROR(VLOOKUP($A27,#REF!,42+CV$1,0),IFERROR(VLOOKUP($A27,#REF!,42+CV$1,0),IFERROR(VLOOKUP($A27,#REF!,42+CV$1,0),IFERROR(VLOOKUP($A27,#REF!,26+CV$1,0),IFERROR(VLOOKUP($A27,#REF!,5+CV$1,0),0))))))))))))</f>
        <v>0</v>
      </c>
      <c r="CX27" s="37">
        <f>IFERROR(VLOOKUP($A27,#REF!,36,0),IFERROR(VLOOKUP($A27,#REF!,23,0),IFERROR(VLOOKUP($A27,#REF!,65,0),IFERROR(VLOOKUP($A27,#REF!,34,0),IFERROR(VLOOKUP($A27,#REF!,25,0),IFERROR(VLOOKUP($A27,#REF!,25,0),IFERROR(VLOOKUP($A27,#REF!,21,0),IFERROR(VLOOKUP($A27,#REF!,23,0),IFERROR(VLOOKUP($A27,#REF!,23,0),IFERROR(VLOOKUP($A27,#REF!,23,0),IFERROR(VLOOKUP($A27,#REF!,23,0),IFERROR(VLOOKUP($A27,#REF!,23,0),IFERROR(VLOOKUP($A27,#REF!,21,0),IFERROR(VLOOKUP($A27,#REF!,23,0),0))))))))))))))</f>
        <v>0</v>
      </c>
      <c r="CY27" s="37">
        <f>IFERROR(VLOOKUP($A27,[20]DESIRE!$A:$AP,42,0),IFERROR(VLOOKUP($A27,'[20]TEMA PD'!$A:$AA,27,0),IFERROR(VLOOKUP($A27,'[20]TEMA HAJI'!$A:$AA,27,0),IFERROR(VLOOKUP($A27,'[20]TEMA C3'!$A:$AA,27,0),IFERROR(VLOOKUP($A27,'[20]TEMA C2'!$A:$AA,27,0),IFERROR(VLOOKUP($A27,'[20]TEMA C1'!$A:$Y,25,0),IFERROR(VLOOKUP($A27,[20]DELTA!$A:$AC,29,0),IFERROR(VLOOKUP($A27,'[20]AAV AUTO 2000'!$A:$AA,27,0),IFERROR(VLOOKUP($A27,'[20]CC SK'!$A:$AC,29,0),IFERROR(VLOOKUP($A27,[20]SBPV!$A:$AN,40,0),IFERROR(VLOOKUP($A27,[20]RVO!$A:$CA,79,0),IFERROR(VLOOKUP($A27,[20]GC!$A:$AC,29,0),IFERROR(VLOOKUP($A27,[20]AAV!$A:$AR,44,0),0)))))))))))))</f>
        <v>0</v>
      </c>
      <c r="CZ27" s="37">
        <f>IFERROR(VLOOKUP($A27,#REF!,5+CY$1,0),IFERROR(VLOOKUP($A27,#REF!,26+CY$1,0),IFERROR(VLOOKUP($A27,#REF!,42+CY$1,0),IFERROR(VLOOKUP($A27,#REF!,42+CY$1,0),IFERROR(VLOOKUP($A27,#REF!,42+CY$1,0),IFERROR(VLOOKUP($A27,#REF!,29+CY$1,0),IFERROR(VLOOKUP($A27,#REF!,33+CY$1,0),IFERROR(VLOOKUP($A27,#REF!,42+CY$1,0),IFERROR(VLOOKUP($A27,#REF!,16+CY$1,0),IFERROR(VLOOKUP($A27,#REF!,29+CY$1,0),IFERROR(VLOOKUP($A27,#REF!,42+CY$1,0),IFERROR(VLOOKUP($A27,#REF!,42+CY$1,0),0))))))))))))</f>
        <v>0</v>
      </c>
      <c r="DA27" s="37">
        <f>IFERROR(VLOOKUP($A27,#REF!,5+CZ$1,0),IFERROR(VLOOKUP($A27,#REF!,26+CZ$1,0),IFERROR(VLOOKUP($A27,#REF!,42+CZ$1,0),IFERROR(VLOOKUP($A27,#REF!,42+CZ$1,0),IFERROR(VLOOKUP($A27,#REF!,42+CZ$1,0),IFERROR(VLOOKUP($A27,#REF!,29+CZ$1,0),IFERROR(VLOOKUP($A27,#REF!,33+CZ$1,0),IFERROR(VLOOKUP($A27,#REF!,42+CZ$1,0),IFERROR(VLOOKUP($A27,#REF!,16+CZ$1,0),IFERROR(VLOOKUP($A27,#REF!,29+CZ$1,0),IFERROR(VLOOKUP($A27,#REF!,42+CZ$1,0),IFERROR(VLOOKUP($A27,#REF!,42+CZ$1,0),0))))))))))))</f>
        <v>0</v>
      </c>
      <c r="DB27" s="37">
        <f>IFERROR(VLOOKUP($A27,#REF!,5+DA$1,0),IFERROR(VLOOKUP($A27,#REF!,26+DA$1,0),IFERROR(VLOOKUP($A27,#REF!,42+DA$1,0),IFERROR(VLOOKUP($A27,#REF!,42+DA$1,0),IFERROR(VLOOKUP($A27,#REF!,42+DA$1,0),IFERROR(VLOOKUP($A27,#REF!,29+DA$1,0),IFERROR(VLOOKUP($A27,#REF!,33+DA$1,0),IFERROR(VLOOKUP($A27,#REF!,42+DA$1,0),IFERROR(VLOOKUP($A27,#REF!,16+DA$1,0),IFERROR(VLOOKUP($A27,#REF!,29+DA$1,0),IFERROR(VLOOKUP($A27,#REF!,42+DA$1,0),IFERROR(VLOOKUP($A27,#REF!,42+DA$1,0),0))))))))))))</f>
        <v>0</v>
      </c>
      <c r="DC27" s="37">
        <f>IFERROR(VLOOKUP($A27,#REF!,5+DB$1,0),IFERROR(VLOOKUP($A27,#REF!,26+DB$1,0),IFERROR(VLOOKUP($A27,#REF!,42+DB$1,0),IFERROR(VLOOKUP($A27,#REF!,42+DB$1,0),IFERROR(VLOOKUP($A27,#REF!,42+DB$1,0),IFERROR(VLOOKUP($A27,#REF!,29+DB$1,0),IFERROR(VLOOKUP($A27,#REF!,33+DB$1,0),IFERROR(VLOOKUP($A27,#REF!,42+DB$1,0),IFERROR(VLOOKUP($A27,#REF!,16+DB$1,0),IFERROR(VLOOKUP($A27,#REF!,29+DB$1,0),IFERROR(VLOOKUP($A27,#REF!,42+DB$1,0),IFERROR(VLOOKUP($A27,#REF!,42+DB$1,0),0))))))))))))</f>
        <v>0</v>
      </c>
      <c r="DD27" s="37">
        <f>IFERROR(VLOOKUP($A27,#REF!,5+DC$1,0),IFERROR(VLOOKUP($A27,#REF!,26+DC$1,0),IFERROR(VLOOKUP($A27,#REF!,42+DC$1,0),IFERROR(VLOOKUP($A27,#REF!,42+DC$1,0),IFERROR(VLOOKUP($A27,#REF!,42+DC$1,0),IFERROR(VLOOKUP($A27,#REF!,29+DC$1,0),IFERROR(VLOOKUP($A27,#REF!,33+DC$1,0),IFERROR(VLOOKUP($A27,#REF!,42+DC$1,0),IFERROR(VLOOKUP($A27,#REF!,16+DC$1,0),IFERROR(VLOOKUP($A27,#REF!,29+DC$1,0),IFERROR(VLOOKUP($A27,#REF!,42+DC$1,0),IFERROR(VLOOKUP($A27,#REF!,42+DC$1,0),0))))))))))))</f>
        <v>0</v>
      </c>
      <c r="DE27" s="37">
        <f>IFERROR(VLOOKUP($A27,#REF!,23,0),IFERROR(VLOOKUP($A27,#REF!,21,0),IFERROR(VLOOKUP($A27,#REF!,23,0),IFERROR(VLOOKUP($A27,#REF!,23,0),IFERROR(VLOOKUP($A27,#REF!,23,0),IFERROR(VLOOKUP($A27,#REF!,23,0),IFERROR(VLOOKUP($A27,#REF!,23,0),IFERROR(VLOOKUP($A27,#REF!,21,0),IFERROR(VLOOKUP($A27,#REF!,25,0),IFERROR(VLOOKUP($A27,#REF!,25,0),IFERROR(VLOOKUP($A27,#REF!,34,0),IFERROR(VLOOKUP($A27,#REF!,65,0),IFERROR(VLOOKUP($A27,#REF!,23,0),IFERROR(VLOOKUP($A27,#REF!,36,0),0))))))))))))))</f>
        <v>0</v>
      </c>
      <c r="DF27" s="37" t="b">
        <f t="shared" si="14"/>
        <v>1</v>
      </c>
      <c r="DG27" s="37" t="b">
        <f t="shared" si="14"/>
        <v>1</v>
      </c>
      <c r="DH27" s="37" t="b">
        <f t="shared" si="14"/>
        <v>1</v>
      </c>
      <c r="DI27" s="37" t="b">
        <f t="shared" si="14"/>
        <v>1</v>
      </c>
      <c r="DJ27" s="37" t="b">
        <f t="shared" si="14"/>
        <v>1</v>
      </c>
      <c r="DK27" s="37" t="b">
        <f t="shared" si="14"/>
        <v>1</v>
      </c>
      <c r="DL27" s="37" t="b">
        <f t="shared" si="14"/>
        <v>1</v>
      </c>
      <c r="DM27" s="37">
        <f t="shared" si="15"/>
        <v>0</v>
      </c>
      <c r="DN27" s="37">
        <f t="shared" si="15"/>
        <v>0</v>
      </c>
      <c r="DO27" s="37">
        <f t="shared" si="15"/>
        <v>0</v>
      </c>
      <c r="DP27" s="37">
        <f t="shared" si="15"/>
        <v>0</v>
      </c>
      <c r="DQ27" s="37">
        <f t="shared" si="15"/>
        <v>0</v>
      </c>
      <c r="DR27" s="37">
        <f t="shared" si="15"/>
        <v>0</v>
      </c>
      <c r="DS27" s="37">
        <f t="shared" si="15"/>
        <v>0</v>
      </c>
      <c r="DT27" s="29">
        <f t="shared" si="16"/>
        <v>0</v>
      </c>
      <c r="DU27" s="37">
        <f t="shared" si="17"/>
        <v>0</v>
      </c>
      <c r="DV27" s="37">
        <f t="shared" si="17"/>
        <v>0</v>
      </c>
      <c r="DW27" s="37">
        <f t="shared" si="17"/>
        <v>0</v>
      </c>
      <c r="DX27" s="37">
        <f t="shared" si="17"/>
        <v>0</v>
      </c>
      <c r="DY27" s="37">
        <f t="shared" si="17"/>
        <v>0</v>
      </c>
      <c r="DZ27" s="37">
        <f t="shared" si="17"/>
        <v>0</v>
      </c>
      <c r="EA27" s="37">
        <f t="shared" si="17"/>
        <v>0</v>
      </c>
      <c r="EB27" s="29">
        <f t="shared" si="18"/>
        <v>0</v>
      </c>
      <c r="EC27" s="36">
        <f t="shared" si="19"/>
        <v>7</v>
      </c>
      <c r="ED27" s="36" t="str">
        <f t="shared" si="20"/>
        <v>DOWNGRADE</v>
      </c>
      <c r="EE27" s="36" t="str">
        <f t="shared" si="21"/>
        <v>RESET</v>
      </c>
      <c r="EF27" s="37">
        <f t="shared" si="22"/>
        <v>0</v>
      </c>
      <c r="EG27" s="2" t="str">
        <f>IFERROR(VLOOKUP(A27,[21]AAV!$A:$AD,30,0),"")</f>
        <v/>
      </c>
      <c r="EH27" s="37" t="str">
        <f t="shared" si="23"/>
        <v>SAPHIRE</v>
      </c>
      <c r="EI27" s="2"/>
      <c r="EJ27" s="2"/>
      <c r="EK27" s="2"/>
      <c r="EL27" s="2"/>
      <c r="EM27" s="2"/>
      <c r="EN27" s="2"/>
      <c r="EO27" s="2"/>
      <c r="EP27" s="2"/>
      <c r="EQ27" s="37">
        <f t="shared" si="24"/>
        <v>0</v>
      </c>
      <c r="ER27" s="37">
        <f t="shared" si="24"/>
        <v>0</v>
      </c>
      <c r="ES27" s="37">
        <f t="shared" si="24"/>
        <v>0</v>
      </c>
      <c r="ET27" s="37">
        <f t="shared" si="24"/>
        <v>0</v>
      </c>
      <c r="EU27" s="37">
        <f t="shared" si="24"/>
        <v>0</v>
      </c>
      <c r="EV27" s="37">
        <f t="shared" si="24"/>
        <v>0</v>
      </c>
      <c r="EW27" s="37">
        <f t="shared" si="24"/>
        <v>0</v>
      </c>
    </row>
    <row r="28" spans="1:153" ht="15.6">
      <c r="A28" s="36" t="s">
        <v>177</v>
      </c>
      <c r="B28" s="1" t="s">
        <v>322</v>
      </c>
      <c r="C28" s="37" t="s">
        <v>188</v>
      </c>
      <c r="D28" s="15">
        <f>IFERROR(VLOOKUP(A28,[1]AAV!$A:$C,3,0),"")</f>
        <v>45017</v>
      </c>
      <c r="E28" s="15" t="str">
        <f t="shared" si="3"/>
        <v>Apr-23</v>
      </c>
      <c r="F28" s="37" t="s">
        <v>352</v>
      </c>
      <c r="G28" s="37" t="s">
        <v>352</v>
      </c>
      <c r="H28" s="37" t="s">
        <v>352</v>
      </c>
      <c r="I28" s="37" t="s">
        <v>352</v>
      </c>
      <c r="J28" s="37" t="s">
        <v>352</v>
      </c>
      <c r="K28" s="37" t="s">
        <v>352</v>
      </c>
      <c r="L28" s="37" t="s">
        <v>352</v>
      </c>
      <c r="M28" s="36">
        <v>24</v>
      </c>
      <c r="N28" s="37">
        <v>49</v>
      </c>
      <c r="O28" s="37">
        <v>43</v>
      </c>
      <c r="P28" s="37">
        <v>49</v>
      </c>
      <c r="Q28" s="37">
        <v>45</v>
      </c>
      <c r="R28" s="37">
        <v>25</v>
      </c>
      <c r="S28" s="37">
        <v>22</v>
      </c>
      <c r="T28" s="36">
        <v>257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36">
        <v>0</v>
      </c>
      <c r="AC28" s="36">
        <v>0</v>
      </c>
      <c r="AD28" s="36" t="s">
        <v>413</v>
      </c>
      <c r="AE28" s="36" t="s">
        <v>413</v>
      </c>
      <c r="AF28" s="37">
        <v>0</v>
      </c>
      <c r="AG28" s="13">
        <v>3</v>
      </c>
      <c r="AH28" s="37" t="s">
        <v>418</v>
      </c>
      <c r="AI28" s="37">
        <v>0</v>
      </c>
      <c r="AJ28" s="37" t="s">
        <v>424</v>
      </c>
      <c r="AK28" s="37">
        <v>0</v>
      </c>
      <c r="AL28" s="15">
        <v>45261</v>
      </c>
      <c r="AM28" s="15">
        <v>45701</v>
      </c>
      <c r="AN28" s="37">
        <v>1</v>
      </c>
      <c r="AO28" s="37">
        <v>0</v>
      </c>
      <c r="AP28" s="37" t="str">
        <f>IFERROR(VLOOKUP($A28,[2]Sheet1!$A:$D,4,0),"-")</f>
        <v>EKSKLUSIF</v>
      </c>
      <c r="AQ28" s="37" t="str">
        <f>IFERROR(VLOOKUP($A28,#REF!,3,0),"-")</f>
        <v>-</v>
      </c>
      <c r="AR28" s="37" t="str">
        <f>IFERROR(VLOOKUP(A28,[3]AAV!$A:$C,3,0),"-")</f>
        <v>EKSKLUSIF</v>
      </c>
      <c r="AS28" s="37" t="str">
        <f>IFERROR(VLOOKUP(A28,[4]AAV!$A:$C,3,0),"-")</f>
        <v>EKSKLUSIF</v>
      </c>
      <c r="AT28" s="37" t="str">
        <f>IFERROR(VLOOKUP(A28,[5]AAV!$A:$C,3,0),"-")</f>
        <v>EKSKLUSIF</v>
      </c>
      <c r="AU28" s="37" t="str">
        <f>IFERROR(VLOOKUP(A28,[6]AAV!$A:$C,3,0),"-")</f>
        <v>EKSKLUSIF</v>
      </c>
      <c r="AV28" s="37" t="str">
        <f>IFERROR(VLOOKUP(A28,#REF!,13,0),"")</f>
        <v/>
      </c>
      <c r="AW28" s="37">
        <f>IFERROR(VLOOKUP(A28,[7]DATABASE!$A:$BA,49,0),"")</f>
        <v>53</v>
      </c>
      <c r="AX28" s="37">
        <f>IFERROR(VLOOKUP(A28,[7]DATABASE!$A:$BA,50,0),"")</f>
        <v>51</v>
      </c>
      <c r="AY28" s="37">
        <f>IFERROR(VLOOKUP(A28,[7]DATABASE!$A:$BA,51,0),"")</f>
        <v>42</v>
      </c>
      <c r="AZ28" s="37">
        <f>IFERROR(VLOOKUP(A28,[7]DATABASE!$A:$BA,52,0),"")</f>
        <v>53</v>
      </c>
      <c r="BA28" s="37">
        <f>IFERROR(VLOOKUP(A28,[7]DATABASE!$A:$BA,53,0),"")</f>
        <v>49</v>
      </c>
      <c r="BB28" s="37">
        <f>IFERROR(VLOOKUP(A28,[7]DATABASE!$A:$BF,54,0),"")</f>
        <v>53</v>
      </c>
      <c r="BC28" s="37">
        <f>IFERROR(VLOOKUP(A28,[7]DATABASE!$A:$BF,55,0),"")</f>
        <v>51</v>
      </c>
      <c r="BD28" s="37">
        <f>IFERROR(VLOOKUP(A28,[7]DATABASE!$A:$BF,56,0),"")</f>
        <v>42</v>
      </c>
      <c r="BE28" s="37">
        <f>IFERROR(VLOOKUP(A28,[7]DATABASE!$A:$BF,57,0),"")</f>
        <v>53</v>
      </c>
      <c r="BF28" s="37">
        <f>IFERROR(VLOOKUP(A28,[7]DATABASE!$A:$BF,58,0),"")</f>
        <v>49</v>
      </c>
      <c r="BG28" s="36">
        <f>IFERROR(VLOOKUP($A28,[8]Summary!$A$3:$GA$66,183,0),"")</f>
        <v>22</v>
      </c>
      <c r="BH28" s="37">
        <f>IFERROR(VLOOKUP(A28,[7]DATABASE!$A:$BM,60,0),"")</f>
        <v>53</v>
      </c>
      <c r="BI28" s="37">
        <f>IFERROR(VLOOKUP(A28,[7]DATABASE!$A:$BM,61,0),"")</f>
        <v>51</v>
      </c>
      <c r="BJ28" s="37">
        <f>IFERROR(VLOOKUP(A28,[7]DATABASE!$A:$BM,62,0),"")</f>
        <v>42</v>
      </c>
      <c r="BK28" s="37">
        <f>IFERROR(VLOOKUP(A28,[7]DATABASE!$A:$BM,63,0),"")</f>
        <v>53</v>
      </c>
      <c r="BL28" s="37">
        <f>IFERROR(VLOOKUP(A28,[7]DATABASE!$A:$BM,64,0),"")</f>
        <v>49</v>
      </c>
      <c r="BM28" s="37">
        <f>IFERROR(VLOOKUP($A28,[9]AAV!$A:$AM,39,0),IFERROR(VLOOKUP($A28,[9]GC!$A:$Y,25,0),IFERROR(VLOOKUP($A28,[9]RVO!$A:$BS,71,0),IFERROR(VLOOKUP($A28,[9]SBPV!$A:$AK,37,0),IFERROR(VLOOKUP($A28,'[9]CC SK'!$A:$AA,27,0),IFERROR(VLOOKUP($A28,[9]DELTA!$A:$AA,27,0),IFERROR(VLOOKUP($A28,'[9]TEMA C1'!$A:$W,23,0),IFERROR(VLOOKUP($A28,'[9]TEMA C2'!$A:$Y,25,0),IFERROR(VLOOKUP($A28,'[9]TEMA C3'!$A:$Y,25,0),IFERROR(VLOOKUP($A28,'[9]TEMA HAJI'!$A:$Y,25,0),IFERROR(VLOOKUP($A28,'[9]TEMA PD'!$A:$Y,25,0),"")))))))))))</f>
        <v>23</v>
      </c>
      <c r="BN28" s="37">
        <f t="shared" si="4"/>
        <v>293</v>
      </c>
      <c r="BO28" s="14">
        <f t="shared" si="5"/>
        <v>0</v>
      </c>
      <c r="BP28" s="14">
        <f t="shared" si="5"/>
        <v>53</v>
      </c>
      <c r="BQ28" s="14">
        <f t="shared" si="5"/>
        <v>0</v>
      </c>
      <c r="BR28" s="14">
        <f t="shared" si="5"/>
        <v>0</v>
      </c>
      <c r="BS28" s="14">
        <f t="shared" si="5"/>
        <v>0</v>
      </c>
      <c r="BT28" s="21">
        <f t="shared" si="5"/>
        <v>0</v>
      </c>
      <c r="BU28" s="21">
        <f t="shared" si="5"/>
        <v>23</v>
      </c>
      <c r="BV28" s="37">
        <f t="shared" si="6"/>
        <v>76</v>
      </c>
      <c r="BW28" s="36">
        <f t="shared" si="7"/>
        <v>0</v>
      </c>
      <c r="BX28" s="36" t="str">
        <f t="shared" si="8"/>
        <v>TIDAK</v>
      </c>
      <c r="BY28" s="36" t="str">
        <f>IFERROR(VLOOKUP(A28,[7]DATABASE!$A:$BY,77,0),"")</f>
        <v>TIDAK</v>
      </c>
      <c r="BZ28" s="37">
        <f t="shared" si="25"/>
        <v>76</v>
      </c>
      <c r="CA28" s="12">
        <f>IFERROR(VLOOKUP(A28,[10]AAV!$A:$T,20,0),"")</f>
        <v>3</v>
      </c>
      <c r="CB28" s="37" t="str">
        <f t="shared" si="10"/>
        <v>SAPHIRE</v>
      </c>
      <c r="CC28" s="37" t="str">
        <f>IFERROR(VLOOKUP(A28,[11]SUMMARY!$B:$E,4,0),"")</f>
        <v/>
      </c>
      <c r="CD28" s="37">
        <f>IFERROR(VLOOKUP(A28,'[12]RECAP REDEEM P2 - v2'!$A:$I,5,0),0)</f>
        <v>0</v>
      </c>
      <c r="CE28" s="37" t="str">
        <f t="shared" si="11"/>
        <v>Y</v>
      </c>
      <c r="CF28" s="37"/>
      <c r="CG28" s="15">
        <v>45093</v>
      </c>
      <c r="CH28" s="15">
        <f t="shared" ca="1" si="12"/>
        <v>46174</v>
      </c>
      <c r="CI28" s="37">
        <f t="shared" ca="1" si="13"/>
        <v>2</v>
      </c>
      <c r="CJ28" s="37">
        <v>76</v>
      </c>
      <c r="CK28" s="37" t="str">
        <f>IFERROR(VLOOKUP($A28,[13]ME!$A:$K,11,0),"-")</f>
        <v>EKSKLUSIF</v>
      </c>
      <c r="CL28" s="37" t="str">
        <f>IFERROR(VLOOKUP($A28,[14]EKS!$A:$K,11,0),"-")</f>
        <v>EKSKLUSIF</v>
      </c>
      <c r="CM28" s="37" t="str">
        <f>IFERROR(VLOOKUP($A28,[15]EKS!$A:$K,11,0),"-")</f>
        <v>EKSKLUSIF</v>
      </c>
      <c r="CN28" s="37" t="str">
        <f>IFERROR(VLOOKUP($A28,[16]EKS!$A:$K,11,0),"-")</f>
        <v>EKSKLUSIF</v>
      </c>
      <c r="CO28" s="37" t="str">
        <f>IFERROR(VLOOKUP($A28,[17]EKS!$A:$K,11,0),"-")</f>
        <v>EKSKLUSIF</v>
      </c>
      <c r="CP28" s="37" t="str">
        <f>IFERROR(VLOOKUP($A28,[18]EKS!$A:$K,11,0),"-")</f>
        <v>EKSKLUSIF</v>
      </c>
      <c r="CQ28" s="37" t="str">
        <f>IFERROR(VLOOKUP(A28,[19]Sheet1!$A:$D,4,0),"-")</f>
        <v>EKSKLUSIF</v>
      </c>
      <c r="CR28" s="37">
        <f>IFERROR(VLOOKUP($A28,[20]AAV!$A:$AR,44,0),IFERROR(VLOOKUP($A28,[20]GC!$A:$AC,29,0),IFERROR(VLOOKUP($A28,[20]RVO!$A:$CA,79,0),IFERROR(VLOOKUP($A28,[20]SBPV!$A:$AN,40,0),IFERROR(VLOOKUP($A28,'[20]CC SK'!$A:$AC,29,0),IFERROR(VLOOKUP($A28,'[20]AAV AUTO 2000'!$A:$AA,27,0),IFERROR(VLOOKUP($A28,[20]DELTA!$A:$AC,29,0),IFERROR(VLOOKUP($A28,'[20]TEMA C1'!$A:$Y,25,0),IFERROR(VLOOKUP($A28,'[20]TEMA C2'!$A:$AA,27,0),IFERROR(VLOOKUP($A28,'[20]TEMA C3'!$A:$AA,27,0),IFERROR(VLOOKUP($A28,'[20]TEMA HAJI'!$A:$AA,27,0),IFERROR(VLOOKUP($A28,'[20]TEMA PD'!$A:$AA,27,0),IFERROR(VLOOKUP($A28,[20]DESIRE!$A:$AP,42,0),0)))))))))))))</f>
        <v>28</v>
      </c>
      <c r="CS28" s="37">
        <f>IFERROR(VLOOKUP($A28,#REF!,42+CR$1,0),IFERROR(VLOOKUP($A28,#REF!,42+CR$1,0),IFERROR(VLOOKUP($A28,#REF!,29+CR$1,0),IFERROR(VLOOKUP($A28,#REF!,16+CR$1,0),IFERROR(VLOOKUP($A28,#REF!,42+CR$1,0),IFERROR(VLOOKUP($A28,#REF!,33+CR$1,0),IFERROR(VLOOKUP($A28,#REF!,29+CR$1,0),IFERROR(VLOOKUP($A28,#REF!,42+CR$1,0),IFERROR(VLOOKUP($A28,#REF!,42+CR$1,0),IFERROR(VLOOKUP($A28,#REF!,42+CR$1,0),IFERROR(VLOOKUP($A28,#REF!,26+CR$1,0),IFERROR(VLOOKUP($A28,#REF!,5+CR$1,0),0))))))))))))</f>
        <v>0</v>
      </c>
      <c r="CT28" s="37">
        <f>IFERROR(VLOOKUP($A28,#REF!,42+CS$1,0),IFERROR(VLOOKUP($A28,#REF!,42+CS$1,0),IFERROR(VLOOKUP($A28,#REF!,29+CS$1,0),IFERROR(VLOOKUP($A28,#REF!,16+CS$1,0),IFERROR(VLOOKUP($A28,#REF!,42+CS$1,0),IFERROR(VLOOKUP($A28,#REF!,33+CS$1,0),IFERROR(VLOOKUP($A28,#REF!,29+CS$1,0),IFERROR(VLOOKUP($A28,#REF!,42+CS$1,0),IFERROR(VLOOKUP($A28,#REF!,42+CS$1,0),IFERROR(VLOOKUP($A28,#REF!,42+CS$1,0),IFERROR(VLOOKUP($A28,#REF!,26+CS$1,0),IFERROR(VLOOKUP($A28,#REF!,5+CS$1,0),0))))))))))))</f>
        <v>0</v>
      </c>
      <c r="CU28" s="37">
        <f>IFERROR(VLOOKUP($A28,#REF!,42+CT$1,0),IFERROR(VLOOKUP($A28,#REF!,42+CT$1,0),IFERROR(VLOOKUP($A28,#REF!,29+CT$1,0),IFERROR(VLOOKUP($A28,#REF!,16+CT$1,0),IFERROR(VLOOKUP($A28,#REF!,42+CT$1,0),IFERROR(VLOOKUP($A28,#REF!,33+CT$1,0),IFERROR(VLOOKUP($A28,#REF!,29+CT$1,0),IFERROR(VLOOKUP($A28,#REF!,42+CT$1,0),IFERROR(VLOOKUP($A28,#REF!,42+CT$1,0),IFERROR(VLOOKUP($A28,#REF!,42+CT$1,0),IFERROR(VLOOKUP($A28,#REF!,26+CT$1,0),IFERROR(VLOOKUP($A28,#REF!,5+CT$1,0),0))))))))))))</f>
        <v>0</v>
      </c>
      <c r="CV28" s="37">
        <f>IFERROR(VLOOKUP($A28,#REF!,42+CU$1,0),IFERROR(VLOOKUP($A28,#REF!,42+CU$1,0),IFERROR(VLOOKUP($A28,#REF!,29+CU$1,0),IFERROR(VLOOKUP($A28,#REF!,16+CU$1,0),IFERROR(VLOOKUP($A28,#REF!,42+CU$1,0),IFERROR(VLOOKUP($A28,#REF!,33+CU$1,0),IFERROR(VLOOKUP($A28,#REF!,29+CU$1,0),IFERROR(VLOOKUP($A28,#REF!,42+CU$1,0),IFERROR(VLOOKUP($A28,#REF!,42+CU$1,0),IFERROR(VLOOKUP($A28,#REF!,42+CU$1,0),IFERROR(VLOOKUP($A28,#REF!,26+CU$1,0),IFERROR(VLOOKUP($A28,#REF!,5+CU$1,0),0))))))))))))</f>
        <v>0</v>
      </c>
      <c r="CW28" s="37">
        <f>IFERROR(VLOOKUP($A28,#REF!,42+CV$1,0),IFERROR(VLOOKUP($A28,#REF!,42+CV$1,0),IFERROR(VLOOKUP($A28,#REF!,29+CV$1,0),IFERROR(VLOOKUP($A28,#REF!,16+CV$1,0),IFERROR(VLOOKUP($A28,#REF!,42+CV$1,0),IFERROR(VLOOKUP($A28,#REF!,33+CV$1,0),IFERROR(VLOOKUP($A28,#REF!,29+CV$1,0),IFERROR(VLOOKUP($A28,#REF!,42+CV$1,0),IFERROR(VLOOKUP($A28,#REF!,42+CV$1,0),IFERROR(VLOOKUP($A28,#REF!,42+CV$1,0),IFERROR(VLOOKUP($A28,#REF!,26+CV$1,0),IFERROR(VLOOKUP($A28,#REF!,5+CV$1,0),0))))))))))))</f>
        <v>0</v>
      </c>
      <c r="CX28" s="37">
        <f>IFERROR(VLOOKUP($A28,#REF!,36,0),IFERROR(VLOOKUP($A28,#REF!,23,0),IFERROR(VLOOKUP($A28,#REF!,65,0),IFERROR(VLOOKUP($A28,#REF!,34,0),IFERROR(VLOOKUP($A28,#REF!,25,0),IFERROR(VLOOKUP($A28,#REF!,25,0),IFERROR(VLOOKUP($A28,#REF!,21,0),IFERROR(VLOOKUP($A28,#REF!,23,0),IFERROR(VLOOKUP($A28,#REF!,23,0),IFERROR(VLOOKUP($A28,#REF!,23,0),IFERROR(VLOOKUP($A28,#REF!,23,0),IFERROR(VLOOKUP($A28,#REF!,23,0),IFERROR(VLOOKUP($A28,#REF!,21,0),IFERROR(VLOOKUP($A28,#REF!,23,0),0))))))))))))))</f>
        <v>0</v>
      </c>
      <c r="CY28" s="37">
        <f>IFERROR(VLOOKUP($A28,[20]DESIRE!$A:$AP,42,0),IFERROR(VLOOKUP($A28,'[20]TEMA PD'!$A:$AA,27,0),IFERROR(VLOOKUP($A28,'[20]TEMA HAJI'!$A:$AA,27,0),IFERROR(VLOOKUP($A28,'[20]TEMA C3'!$A:$AA,27,0),IFERROR(VLOOKUP($A28,'[20]TEMA C2'!$A:$AA,27,0),IFERROR(VLOOKUP($A28,'[20]TEMA C1'!$A:$Y,25,0),IFERROR(VLOOKUP($A28,[20]DELTA!$A:$AC,29,0),IFERROR(VLOOKUP($A28,'[20]AAV AUTO 2000'!$A:$AA,27,0),IFERROR(VLOOKUP($A28,'[20]CC SK'!$A:$AC,29,0),IFERROR(VLOOKUP($A28,[20]SBPV!$A:$AN,40,0),IFERROR(VLOOKUP($A28,[20]RVO!$A:$CA,79,0),IFERROR(VLOOKUP($A28,[20]GC!$A:$AC,29,0),IFERROR(VLOOKUP($A28,[20]AAV!$A:$AR,44,0),0)))))))))))))</f>
        <v>28</v>
      </c>
      <c r="CZ28" s="37">
        <f>IFERROR(VLOOKUP($A28,#REF!,5+CY$1,0),IFERROR(VLOOKUP($A28,#REF!,26+CY$1,0),IFERROR(VLOOKUP($A28,#REF!,42+CY$1,0),IFERROR(VLOOKUP($A28,#REF!,42+CY$1,0),IFERROR(VLOOKUP($A28,#REF!,42+CY$1,0),IFERROR(VLOOKUP($A28,#REF!,29+CY$1,0),IFERROR(VLOOKUP($A28,#REF!,33+CY$1,0),IFERROR(VLOOKUP($A28,#REF!,42+CY$1,0),IFERROR(VLOOKUP($A28,#REF!,16+CY$1,0),IFERROR(VLOOKUP($A28,#REF!,29+CY$1,0),IFERROR(VLOOKUP($A28,#REF!,42+CY$1,0),IFERROR(VLOOKUP($A28,#REF!,42+CY$1,0),0))))))))))))</f>
        <v>0</v>
      </c>
      <c r="DA28" s="37">
        <f>IFERROR(VLOOKUP($A28,#REF!,5+CZ$1,0),IFERROR(VLOOKUP($A28,#REF!,26+CZ$1,0),IFERROR(VLOOKUP($A28,#REF!,42+CZ$1,0),IFERROR(VLOOKUP($A28,#REF!,42+CZ$1,0),IFERROR(VLOOKUP($A28,#REF!,42+CZ$1,0),IFERROR(VLOOKUP($A28,#REF!,29+CZ$1,0),IFERROR(VLOOKUP($A28,#REF!,33+CZ$1,0),IFERROR(VLOOKUP($A28,#REF!,42+CZ$1,0),IFERROR(VLOOKUP($A28,#REF!,16+CZ$1,0),IFERROR(VLOOKUP($A28,#REF!,29+CZ$1,0),IFERROR(VLOOKUP($A28,#REF!,42+CZ$1,0),IFERROR(VLOOKUP($A28,#REF!,42+CZ$1,0),0))))))))))))</f>
        <v>0</v>
      </c>
      <c r="DB28" s="37">
        <f>IFERROR(VLOOKUP($A28,#REF!,5+DA$1,0),IFERROR(VLOOKUP($A28,#REF!,26+DA$1,0),IFERROR(VLOOKUP($A28,#REF!,42+DA$1,0),IFERROR(VLOOKUP($A28,#REF!,42+DA$1,0),IFERROR(VLOOKUP($A28,#REF!,42+DA$1,0),IFERROR(VLOOKUP($A28,#REF!,29+DA$1,0),IFERROR(VLOOKUP($A28,#REF!,33+DA$1,0),IFERROR(VLOOKUP($A28,#REF!,42+DA$1,0),IFERROR(VLOOKUP($A28,#REF!,16+DA$1,0),IFERROR(VLOOKUP($A28,#REF!,29+DA$1,0),IFERROR(VLOOKUP($A28,#REF!,42+DA$1,0),IFERROR(VLOOKUP($A28,#REF!,42+DA$1,0),0))))))))))))</f>
        <v>0</v>
      </c>
      <c r="DC28" s="37">
        <f>IFERROR(VLOOKUP($A28,#REF!,5+DB$1,0),IFERROR(VLOOKUP($A28,#REF!,26+DB$1,0),IFERROR(VLOOKUP($A28,#REF!,42+DB$1,0),IFERROR(VLOOKUP($A28,#REF!,42+DB$1,0),IFERROR(VLOOKUP($A28,#REF!,42+DB$1,0),IFERROR(VLOOKUP($A28,#REF!,29+DB$1,0),IFERROR(VLOOKUP($A28,#REF!,33+DB$1,0),IFERROR(VLOOKUP($A28,#REF!,42+DB$1,0),IFERROR(VLOOKUP($A28,#REF!,16+DB$1,0),IFERROR(VLOOKUP($A28,#REF!,29+DB$1,0),IFERROR(VLOOKUP($A28,#REF!,42+DB$1,0),IFERROR(VLOOKUP($A28,#REF!,42+DB$1,0),0))))))))))))</f>
        <v>0</v>
      </c>
      <c r="DD28" s="37">
        <f>IFERROR(VLOOKUP($A28,#REF!,5+DC$1,0),IFERROR(VLOOKUP($A28,#REF!,26+DC$1,0),IFERROR(VLOOKUP($A28,#REF!,42+DC$1,0),IFERROR(VLOOKUP($A28,#REF!,42+DC$1,0),IFERROR(VLOOKUP($A28,#REF!,42+DC$1,0),IFERROR(VLOOKUP($A28,#REF!,29+DC$1,0),IFERROR(VLOOKUP($A28,#REF!,33+DC$1,0),IFERROR(VLOOKUP($A28,#REF!,42+DC$1,0),IFERROR(VLOOKUP($A28,#REF!,16+DC$1,0),IFERROR(VLOOKUP($A28,#REF!,29+DC$1,0),IFERROR(VLOOKUP($A28,#REF!,42+DC$1,0),IFERROR(VLOOKUP($A28,#REF!,42+DC$1,0),0))))))))))))</f>
        <v>0</v>
      </c>
      <c r="DE28" s="37">
        <f>IFERROR(VLOOKUP($A28,#REF!,23,0),IFERROR(VLOOKUP($A28,#REF!,21,0),IFERROR(VLOOKUP($A28,#REF!,23,0),IFERROR(VLOOKUP($A28,#REF!,23,0),IFERROR(VLOOKUP($A28,#REF!,23,0),IFERROR(VLOOKUP($A28,#REF!,23,0),IFERROR(VLOOKUP($A28,#REF!,23,0),IFERROR(VLOOKUP($A28,#REF!,21,0),IFERROR(VLOOKUP($A28,#REF!,25,0),IFERROR(VLOOKUP($A28,#REF!,25,0),IFERROR(VLOOKUP($A28,#REF!,34,0),IFERROR(VLOOKUP($A28,#REF!,65,0),IFERROR(VLOOKUP($A28,#REF!,23,0),IFERROR(VLOOKUP($A28,#REF!,36,0),0))))))))))))))</f>
        <v>0</v>
      </c>
      <c r="DF28" s="37" t="b">
        <f t="shared" si="14"/>
        <v>1</v>
      </c>
      <c r="DG28" s="37" t="b">
        <f t="shared" si="14"/>
        <v>1</v>
      </c>
      <c r="DH28" s="37" t="b">
        <f t="shared" si="14"/>
        <v>1</v>
      </c>
      <c r="DI28" s="37" t="b">
        <f t="shared" si="14"/>
        <v>1</v>
      </c>
      <c r="DJ28" s="37" t="b">
        <f t="shared" si="14"/>
        <v>1</v>
      </c>
      <c r="DK28" s="37" t="b">
        <f t="shared" si="14"/>
        <v>1</v>
      </c>
      <c r="DL28" s="37" t="b">
        <f t="shared" si="14"/>
        <v>1</v>
      </c>
      <c r="DM28" s="37">
        <f t="shared" si="15"/>
        <v>28</v>
      </c>
      <c r="DN28" s="37">
        <f t="shared" si="15"/>
        <v>0</v>
      </c>
      <c r="DO28" s="37">
        <f t="shared" si="15"/>
        <v>0</v>
      </c>
      <c r="DP28" s="37">
        <f t="shared" si="15"/>
        <v>0</v>
      </c>
      <c r="DQ28" s="37">
        <f t="shared" si="15"/>
        <v>0</v>
      </c>
      <c r="DR28" s="37">
        <f t="shared" si="15"/>
        <v>0</v>
      </c>
      <c r="DS28" s="37">
        <f t="shared" si="15"/>
        <v>0</v>
      </c>
      <c r="DT28" s="29">
        <f t="shared" si="16"/>
        <v>28</v>
      </c>
      <c r="DU28" s="14">
        <f t="shared" si="17"/>
        <v>0</v>
      </c>
      <c r="DV28" s="14">
        <f t="shared" si="17"/>
        <v>0</v>
      </c>
      <c r="DW28" s="37">
        <f t="shared" si="17"/>
        <v>0</v>
      </c>
      <c r="DX28" s="37">
        <f t="shared" si="17"/>
        <v>0</v>
      </c>
      <c r="DY28" s="37">
        <f t="shared" si="17"/>
        <v>0</v>
      </c>
      <c r="DZ28" s="37">
        <f t="shared" si="17"/>
        <v>0</v>
      </c>
      <c r="EA28" s="37">
        <f t="shared" si="17"/>
        <v>0</v>
      </c>
      <c r="EB28" s="29">
        <f t="shared" si="18"/>
        <v>0</v>
      </c>
      <c r="EC28" s="36">
        <f t="shared" si="19"/>
        <v>6</v>
      </c>
      <c r="ED28" s="36" t="str">
        <f t="shared" si="20"/>
        <v>DOWNGRADE</v>
      </c>
      <c r="EE28" s="36" t="str">
        <f t="shared" si="21"/>
        <v>RESET</v>
      </c>
      <c r="EF28" s="37">
        <f t="shared" si="22"/>
        <v>0</v>
      </c>
      <c r="EG28" s="2">
        <f>IFERROR(VLOOKUP(A28,[21]AAV!$A:$AD,30,0),"")</f>
        <v>3</v>
      </c>
      <c r="EH28" s="37" t="str">
        <f t="shared" si="23"/>
        <v>SAPHIRE</v>
      </c>
      <c r="EI28" s="2"/>
      <c r="EJ28" s="2"/>
      <c r="EK28" s="2"/>
      <c r="EL28" s="2"/>
      <c r="EM28" s="2"/>
      <c r="EN28" s="2"/>
      <c r="EO28" s="2"/>
      <c r="EP28" s="2"/>
      <c r="EQ28" s="37">
        <f t="shared" si="24"/>
        <v>28</v>
      </c>
      <c r="ER28" s="37">
        <f t="shared" si="24"/>
        <v>0</v>
      </c>
      <c r="ES28" s="37">
        <f t="shared" si="24"/>
        <v>0</v>
      </c>
      <c r="ET28" s="37">
        <f t="shared" si="24"/>
        <v>0</v>
      </c>
      <c r="EU28" s="37">
        <f t="shared" si="24"/>
        <v>0</v>
      </c>
      <c r="EV28" s="37">
        <f t="shared" si="24"/>
        <v>0</v>
      </c>
      <c r="EW28" s="37">
        <f t="shared" si="24"/>
        <v>0</v>
      </c>
    </row>
    <row r="29" spans="1:153" ht="15.6">
      <c r="A29" s="37" t="s">
        <v>373</v>
      </c>
      <c r="B29" s="2" t="s">
        <v>374</v>
      </c>
      <c r="C29" s="37" t="s">
        <v>188</v>
      </c>
      <c r="D29" s="15">
        <f>IFERROR(VLOOKUP(A29,[1]AAV!$A:$C,3,0),"")</f>
        <v>45536</v>
      </c>
      <c r="E29" s="15" t="str">
        <f t="shared" si="3"/>
        <v>Sep-24</v>
      </c>
      <c r="F29" s="37"/>
      <c r="G29" s="37"/>
      <c r="H29" s="37"/>
      <c r="I29" s="37"/>
      <c r="J29" s="37"/>
      <c r="K29" s="37"/>
      <c r="L29" s="37"/>
      <c r="M29" s="36"/>
      <c r="N29" s="37"/>
      <c r="O29" s="37"/>
      <c r="P29" s="37"/>
      <c r="Q29" s="37"/>
      <c r="R29" s="37"/>
      <c r="S29" s="37"/>
      <c r="T29" s="2"/>
      <c r="U29" s="36"/>
      <c r="V29" s="37"/>
      <c r="W29" s="37"/>
      <c r="X29" s="37"/>
      <c r="Y29" s="37"/>
      <c r="Z29" s="37"/>
      <c r="AA29" s="37"/>
      <c r="AB29" s="2"/>
      <c r="AC29" s="2"/>
      <c r="AD29" s="2"/>
      <c r="AE29" s="2"/>
      <c r="AF29" s="2"/>
      <c r="AG29" s="36"/>
      <c r="AH29" s="2"/>
      <c r="AI29" s="2"/>
      <c r="AJ29" s="2"/>
      <c r="AK29" s="2"/>
      <c r="AL29" s="19"/>
      <c r="AM29" s="37"/>
      <c r="AN29" s="37"/>
      <c r="AO29" s="37"/>
      <c r="AP29" s="37" t="str">
        <f>IFERROR(VLOOKUP($A29,[2]Sheet1!$A:$D,4,0),"-")</f>
        <v>-</v>
      </c>
      <c r="AQ29" s="37" t="str">
        <f>IFERROR(VLOOKUP($A29,#REF!,3,0),"-")</f>
        <v>-</v>
      </c>
      <c r="AR29" s="37" t="str">
        <f>IFERROR(VLOOKUP(A29,[3]AAV!$A:$C,3,0),"-")</f>
        <v>-</v>
      </c>
      <c r="AS29" s="37" t="str">
        <f>IFERROR(VLOOKUP(A29,[4]AAV!$A:$C,3,0),"-")</f>
        <v>REGULER</v>
      </c>
      <c r="AT29" s="37" t="str">
        <f>IFERROR(VLOOKUP(A29,[5]AAV!$A:$C,3,0),"-")</f>
        <v>REGULER</v>
      </c>
      <c r="AU29" s="37" t="str">
        <f>IFERROR(VLOOKUP(A29,[6]AAV!$A:$C,3,0),"-")</f>
        <v>REGULER</v>
      </c>
      <c r="AV29" s="37" t="str">
        <f>IFERROR(VLOOKUP(A29,#REF!,13,0),"")</f>
        <v/>
      </c>
      <c r="AW29" s="37">
        <f>IFERROR(VLOOKUP(A29,[7]DATABASE!$A:$BA,49,0),"")</f>
        <v>0</v>
      </c>
      <c r="AX29" s="37">
        <f>IFERROR(VLOOKUP(A29,[7]DATABASE!$A:$BA,50,0),"")</f>
        <v>0</v>
      </c>
      <c r="AY29" s="37">
        <f>IFERROR(VLOOKUP(A29,[7]DATABASE!$A:$BA,51,0),"")</f>
        <v>19</v>
      </c>
      <c r="AZ29" s="37">
        <f>IFERROR(VLOOKUP(A29,[7]DATABASE!$A:$BA,52,0),"")</f>
        <v>20</v>
      </c>
      <c r="BA29" s="37">
        <f>IFERROR(VLOOKUP(A29,[7]DATABASE!$A:$BA,53,0),"")</f>
        <v>17</v>
      </c>
      <c r="BB29" s="37">
        <f>IFERROR(VLOOKUP(A29,[7]DATABASE!$A:$BF,54,0),"")</f>
        <v>0</v>
      </c>
      <c r="BC29" s="37">
        <f>IFERROR(VLOOKUP(A29,[7]DATABASE!$A:$BF,55,0),"")</f>
        <v>0</v>
      </c>
      <c r="BD29" s="37">
        <f>IFERROR(VLOOKUP(A29,[7]DATABASE!$A:$BF,56,0),"")</f>
        <v>19</v>
      </c>
      <c r="BE29" s="37">
        <f>IFERROR(VLOOKUP(A29,[7]DATABASE!$A:$BF,57,0),"")</f>
        <v>20</v>
      </c>
      <c r="BF29" s="37">
        <f>IFERROR(VLOOKUP(A29,[7]DATABASE!$A:$BF,58,0),"")</f>
        <v>17</v>
      </c>
      <c r="BG29" s="36" t="str">
        <f>IFERROR(VLOOKUP($A29,[8]Summary!$A$3:$GA$66,183,0),"")</f>
        <v/>
      </c>
      <c r="BH29" s="37">
        <f>IFERROR(VLOOKUP(A29,[7]DATABASE!$A:$BM,60,0),"")</f>
        <v>0</v>
      </c>
      <c r="BI29" s="37">
        <f>IFERROR(VLOOKUP(A29,[7]DATABASE!$A:$BM,61,0),"")</f>
        <v>0</v>
      </c>
      <c r="BJ29" s="37">
        <f>IFERROR(VLOOKUP(A29,[7]DATABASE!$A:$BM,62,0),"")</f>
        <v>19</v>
      </c>
      <c r="BK29" s="37">
        <f>IFERROR(VLOOKUP(A29,[7]DATABASE!$A:$BM,63,0),"")</f>
        <v>20</v>
      </c>
      <c r="BL29" s="37">
        <f>IFERROR(VLOOKUP(A29,[7]DATABASE!$A:$BM,64,0),"")</f>
        <v>17</v>
      </c>
      <c r="BM29" s="37">
        <f>IFERROR(VLOOKUP($A29,[9]AAV!$A:$AM,39,0),IFERROR(VLOOKUP($A29,[9]GC!$A:$Y,25,0),IFERROR(VLOOKUP($A29,[9]RVO!$A:$BS,71,0),IFERROR(VLOOKUP($A29,[9]SBPV!$A:$AK,37,0),IFERROR(VLOOKUP($A29,'[9]CC SK'!$A:$AA,27,0),IFERROR(VLOOKUP($A29,[9]DELTA!$A:$AA,27,0),IFERROR(VLOOKUP($A29,'[9]TEMA C1'!$A:$W,23,0),IFERROR(VLOOKUP($A29,'[9]TEMA C2'!$A:$Y,25,0),IFERROR(VLOOKUP($A29,'[9]TEMA C3'!$A:$Y,25,0),IFERROR(VLOOKUP($A29,'[9]TEMA HAJI'!$A:$Y,25,0),IFERROR(VLOOKUP($A29,'[9]TEMA PD'!$A:$Y,25,0),"")))))))))))</f>
        <v>9</v>
      </c>
      <c r="BN29" s="37">
        <f t="shared" si="4"/>
        <v>65</v>
      </c>
      <c r="BO29" s="37" t="str">
        <f t="shared" si="5"/>
        <v/>
      </c>
      <c r="BP29" s="37">
        <f t="shared" si="5"/>
        <v>0</v>
      </c>
      <c r="BQ29" s="37">
        <f t="shared" si="5"/>
        <v>0</v>
      </c>
      <c r="BR29" s="37">
        <f t="shared" si="5"/>
        <v>19</v>
      </c>
      <c r="BS29" s="37">
        <f t="shared" si="5"/>
        <v>20</v>
      </c>
      <c r="BT29" s="37">
        <f t="shared" si="5"/>
        <v>17</v>
      </c>
      <c r="BU29" s="37">
        <f t="shared" si="5"/>
        <v>9</v>
      </c>
      <c r="BV29" s="37">
        <f t="shared" si="6"/>
        <v>65</v>
      </c>
      <c r="BW29" s="36">
        <f t="shared" si="7"/>
        <v>0</v>
      </c>
      <c r="BX29" s="36" t="str">
        <f t="shared" si="8"/>
        <v>TIDAK</v>
      </c>
      <c r="BY29" s="36" t="str">
        <f>IFERROR(VLOOKUP(A29,[7]DATABASE!$A:$BY,77,0),"")</f>
        <v>TIDAK</v>
      </c>
      <c r="BZ29" s="37">
        <f t="shared" si="25"/>
        <v>65</v>
      </c>
      <c r="CA29" s="12">
        <f>IFERROR(VLOOKUP(A29,[10]AAV!$A:$T,20,0),"")</f>
        <v>0</v>
      </c>
      <c r="CB29" s="37" t="str">
        <f t="shared" si="10"/>
        <v>SAPHIRE</v>
      </c>
      <c r="CC29" s="37" t="str">
        <f>IFERROR(VLOOKUP(A29,[11]SUMMARY!$B:$E,4,0),"")</f>
        <v/>
      </c>
      <c r="CD29" s="37">
        <f>IFERROR(VLOOKUP(A29,'[12]RECAP REDEEM P2 - v2'!$A:$I,5,0),0)</f>
        <v>0</v>
      </c>
      <c r="CE29" s="37" t="str">
        <f t="shared" si="11"/>
        <v>Y</v>
      </c>
      <c r="CF29" s="37"/>
      <c r="CG29" s="15">
        <v>45093</v>
      </c>
      <c r="CH29" s="15">
        <f t="shared" ca="1" si="12"/>
        <v>46174</v>
      </c>
      <c r="CI29" s="37">
        <f t="shared" ca="1" si="13"/>
        <v>2</v>
      </c>
      <c r="CJ29" s="37">
        <v>65</v>
      </c>
      <c r="CK29" s="37" t="str">
        <f>IFERROR(VLOOKUP($A29,[13]ME!$A:$K,11,0),"-")</f>
        <v>-</v>
      </c>
      <c r="CL29" s="37" t="str">
        <f>IFERROR(VLOOKUP($A29,[14]EKS!$A:$K,11,0),"-")</f>
        <v>-</v>
      </c>
      <c r="CM29" s="37" t="str">
        <f>IFERROR(VLOOKUP($A29,[15]EKS!$A:$K,11,0),"-")</f>
        <v>-</v>
      </c>
      <c r="CN29" s="37" t="str">
        <f>IFERROR(VLOOKUP($A29,[16]EKS!$A:$K,11,0),"-")</f>
        <v>-</v>
      </c>
      <c r="CO29" s="37" t="str">
        <f>IFERROR(VLOOKUP($A29,[17]EKS!$A:$K,11,0),"-")</f>
        <v>-</v>
      </c>
      <c r="CP29" s="37" t="str">
        <f>IFERROR(VLOOKUP($A29,[18]EKS!$A:$K,11,0),"-")</f>
        <v>-</v>
      </c>
      <c r="CQ29" s="37" t="str">
        <f>IFERROR(VLOOKUP(A29,[19]Sheet1!$A:$D,4,0),"-")</f>
        <v>-</v>
      </c>
      <c r="CR29" s="37">
        <f>IFERROR(VLOOKUP($A29,[20]AAV!$A:$AR,44,0),IFERROR(VLOOKUP($A29,[20]GC!$A:$AC,29,0),IFERROR(VLOOKUP($A29,[20]RVO!$A:$CA,79,0),IFERROR(VLOOKUP($A29,[20]SBPV!$A:$AN,40,0),IFERROR(VLOOKUP($A29,'[20]CC SK'!$A:$AC,29,0),IFERROR(VLOOKUP($A29,'[20]AAV AUTO 2000'!$A:$AA,27,0),IFERROR(VLOOKUP($A29,[20]DELTA!$A:$AC,29,0),IFERROR(VLOOKUP($A29,'[20]TEMA C1'!$A:$Y,25,0),IFERROR(VLOOKUP($A29,'[20]TEMA C2'!$A:$AA,27,0),IFERROR(VLOOKUP($A29,'[20]TEMA C3'!$A:$AA,27,0),IFERROR(VLOOKUP($A29,'[20]TEMA HAJI'!$A:$AA,27,0),IFERROR(VLOOKUP($A29,'[20]TEMA PD'!$A:$AA,27,0),IFERROR(VLOOKUP($A29,[20]DESIRE!$A:$AP,42,0),0)))))))))))))</f>
        <v>14</v>
      </c>
      <c r="CS29" s="37">
        <f>IFERROR(VLOOKUP($A29,#REF!,42+CR$1,0),IFERROR(VLOOKUP($A29,#REF!,42+CR$1,0),IFERROR(VLOOKUP($A29,#REF!,29+CR$1,0),IFERROR(VLOOKUP($A29,#REF!,16+CR$1,0),IFERROR(VLOOKUP($A29,#REF!,42+CR$1,0),IFERROR(VLOOKUP($A29,#REF!,33+CR$1,0),IFERROR(VLOOKUP($A29,#REF!,29+CR$1,0),IFERROR(VLOOKUP($A29,#REF!,42+CR$1,0),IFERROR(VLOOKUP($A29,#REF!,42+CR$1,0),IFERROR(VLOOKUP($A29,#REF!,42+CR$1,0),IFERROR(VLOOKUP($A29,#REF!,26+CR$1,0),IFERROR(VLOOKUP($A29,#REF!,5+CR$1,0),0))))))))))))</f>
        <v>0</v>
      </c>
      <c r="CT29" s="37">
        <f>IFERROR(VLOOKUP($A29,#REF!,42+CS$1,0),IFERROR(VLOOKUP($A29,#REF!,42+CS$1,0),IFERROR(VLOOKUP($A29,#REF!,29+CS$1,0),IFERROR(VLOOKUP($A29,#REF!,16+CS$1,0),IFERROR(VLOOKUP($A29,#REF!,42+CS$1,0),IFERROR(VLOOKUP($A29,#REF!,33+CS$1,0),IFERROR(VLOOKUP($A29,#REF!,29+CS$1,0),IFERROR(VLOOKUP($A29,#REF!,42+CS$1,0),IFERROR(VLOOKUP($A29,#REF!,42+CS$1,0),IFERROR(VLOOKUP($A29,#REF!,42+CS$1,0),IFERROR(VLOOKUP($A29,#REF!,26+CS$1,0),IFERROR(VLOOKUP($A29,#REF!,5+CS$1,0),0))))))))))))</f>
        <v>0</v>
      </c>
      <c r="CU29" s="37">
        <f>IFERROR(VLOOKUP($A29,#REF!,42+CT$1,0),IFERROR(VLOOKUP($A29,#REF!,42+CT$1,0),IFERROR(VLOOKUP($A29,#REF!,29+CT$1,0),IFERROR(VLOOKUP($A29,#REF!,16+CT$1,0),IFERROR(VLOOKUP($A29,#REF!,42+CT$1,0),IFERROR(VLOOKUP($A29,#REF!,33+CT$1,0),IFERROR(VLOOKUP($A29,#REF!,29+CT$1,0),IFERROR(VLOOKUP($A29,#REF!,42+CT$1,0),IFERROR(VLOOKUP($A29,#REF!,42+CT$1,0),IFERROR(VLOOKUP($A29,#REF!,42+CT$1,0),IFERROR(VLOOKUP($A29,#REF!,26+CT$1,0),IFERROR(VLOOKUP($A29,#REF!,5+CT$1,0),0))))))))))))</f>
        <v>0</v>
      </c>
      <c r="CV29" s="37">
        <f>IFERROR(VLOOKUP($A29,#REF!,42+CU$1,0),IFERROR(VLOOKUP($A29,#REF!,42+CU$1,0),IFERROR(VLOOKUP($A29,#REF!,29+CU$1,0),IFERROR(VLOOKUP($A29,#REF!,16+CU$1,0),IFERROR(VLOOKUP($A29,#REF!,42+CU$1,0),IFERROR(VLOOKUP($A29,#REF!,33+CU$1,0),IFERROR(VLOOKUP($A29,#REF!,29+CU$1,0),IFERROR(VLOOKUP($A29,#REF!,42+CU$1,0),IFERROR(VLOOKUP($A29,#REF!,42+CU$1,0),IFERROR(VLOOKUP($A29,#REF!,42+CU$1,0),IFERROR(VLOOKUP($A29,#REF!,26+CU$1,0),IFERROR(VLOOKUP($A29,#REF!,5+CU$1,0),0))))))))))))</f>
        <v>0</v>
      </c>
      <c r="CW29" s="37">
        <f>IFERROR(VLOOKUP($A29,#REF!,42+CV$1,0),IFERROR(VLOOKUP($A29,#REF!,42+CV$1,0),IFERROR(VLOOKUP($A29,#REF!,29+CV$1,0),IFERROR(VLOOKUP($A29,#REF!,16+CV$1,0),IFERROR(VLOOKUP($A29,#REF!,42+CV$1,0),IFERROR(VLOOKUP($A29,#REF!,33+CV$1,0),IFERROR(VLOOKUP($A29,#REF!,29+CV$1,0),IFERROR(VLOOKUP($A29,#REF!,42+CV$1,0),IFERROR(VLOOKUP($A29,#REF!,42+CV$1,0),IFERROR(VLOOKUP($A29,#REF!,42+CV$1,0),IFERROR(VLOOKUP($A29,#REF!,26+CV$1,0),IFERROR(VLOOKUP($A29,#REF!,5+CV$1,0),0))))))))))))</f>
        <v>0</v>
      </c>
      <c r="CX29" s="37">
        <f>IFERROR(VLOOKUP($A29,#REF!,36,0),IFERROR(VLOOKUP($A29,#REF!,23,0),IFERROR(VLOOKUP($A29,#REF!,65,0),IFERROR(VLOOKUP($A29,#REF!,34,0),IFERROR(VLOOKUP($A29,#REF!,25,0),IFERROR(VLOOKUP($A29,#REF!,25,0),IFERROR(VLOOKUP($A29,#REF!,21,0),IFERROR(VLOOKUP($A29,#REF!,23,0),IFERROR(VLOOKUP($A29,#REF!,23,0),IFERROR(VLOOKUP($A29,#REF!,23,0),IFERROR(VLOOKUP($A29,#REF!,23,0),IFERROR(VLOOKUP($A29,#REF!,23,0),IFERROR(VLOOKUP($A29,#REF!,21,0),IFERROR(VLOOKUP($A29,#REF!,23,0),0))))))))))))))</f>
        <v>0</v>
      </c>
      <c r="CY29" s="37">
        <f>IFERROR(VLOOKUP($A29,[20]DESIRE!$A:$AP,42,0),IFERROR(VLOOKUP($A29,'[20]TEMA PD'!$A:$AA,27,0),IFERROR(VLOOKUP($A29,'[20]TEMA HAJI'!$A:$AA,27,0),IFERROR(VLOOKUP($A29,'[20]TEMA C3'!$A:$AA,27,0),IFERROR(VLOOKUP($A29,'[20]TEMA C2'!$A:$AA,27,0),IFERROR(VLOOKUP($A29,'[20]TEMA C1'!$A:$Y,25,0),IFERROR(VLOOKUP($A29,[20]DELTA!$A:$AC,29,0),IFERROR(VLOOKUP($A29,'[20]AAV AUTO 2000'!$A:$AA,27,0),IFERROR(VLOOKUP($A29,'[20]CC SK'!$A:$AC,29,0),IFERROR(VLOOKUP($A29,[20]SBPV!$A:$AN,40,0),IFERROR(VLOOKUP($A29,[20]RVO!$A:$CA,79,0),IFERROR(VLOOKUP($A29,[20]GC!$A:$AC,29,0),IFERROR(VLOOKUP($A29,[20]AAV!$A:$AR,44,0),0)))))))))))))</f>
        <v>14</v>
      </c>
      <c r="CZ29" s="37">
        <f>IFERROR(VLOOKUP($A29,#REF!,5+CY$1,0),IFERROR(VLOOKUP($A29,#REF!,26+CY$1,0),IFERROR(VLOOKUP($A29,#REF!,42+CY$1,0),IFERROR(VLOOKUP($A29,#REF!,42+CY$1,0),IFERROR(VLOOKUP($A29,#REF!,42+CY$1,0),IFERROR(VLOOKUP($A29,#REF!,29+CY$1,0),IFERROR(VLOOKUP($A29,#REF!,33+CY$1,0),IFERROR(VLOOKUP($A29,#REF!,42+CY$1,0),IFERROR(VLOOKUP($A29,#REF!,16+CY$1,0),IFERROR(VLOOKUP($A29,#REF!,29+CY$1,0),IFERROR(VLOOKUP($A29,#REF!,42+CY$1,0),IFERROR(VLOOKUP($A29,#REF!,42+CY$1,0),0))))))))))))</f>
        <v>0</v>
      </c>
      <c r="DA29" s="37">
        <f>IFERROR(VLOOKUP($A29,#REF!,5+CZ$1,0),IFERROR(VLOOKUP($A29,#REF!,26+CZ$1,0),IFERROR(VLOOKUP($A29,#REF!,42+CZ$1,0),IFERROR(VLOOKUP($A29,#REF!,42+CZ$1,0),IFERROR(VLOOKUP($A29,#REF!,42+CZ$1,0),IFERROR(VLOOKUP($A29,#REF!,29+CZ$1,0),IFERROR(VLOOKUP($A29,#REF!,33+CZ$1,0),IFERROR(VLOOKUP($A29,#REF!,42+CZ$1,0),IFERROR(VLOOKUP($A29,#REF!,16+CZ$1,0),IFERROR(VLOOKUP($A29,#REF!,29+CZ$1,0),IFERROR(VLOOKUP($A29,#REF!,42+CZ$1,0),IFERROR(VLOOKUP($A29,#REF!,42+CZ$1,0),0))))))))))))</f>
        <v>0</v>
      </c>
      <c r="DB29" s="37">
        <f>IFERROR(VLOOKUP($A29,#REF!,5+DA$1,0),IFERROR(VLOOKUP($A29,#REF!,26+DA$1,0),IFERROR(VLOOKUP($A29,#REF!,42+DA$1,0),IFERROR(VLOOKUP($A29,#REF!,42+DA$1,0),IFERROR(VLOOKUP($A29,#REF!,42+DA$1,0),IFERROR(VLOOKUP($A29,#REF!,29+DA$1,0),IFERROR(VLOOKUP($A29,#REF!,33+DA$1,0),IFERROR(VLOOKUP($A29,#REF!,42+DA$1,0),IFERROR(VLOOKUP($A29,#REF!,16+DA$1,0),IFERROR(VLOOKUP($A29,#REF!,29+DA$1,0),IFERROR(VLOOKUP($A29,#REF!,42+DA$1,0),IFERROR(VLOOKUP($A29,#REF!,42+DA$1,0),0))))))))))))</f>
        <v>0</v>
      </c>
      <c r="DC29" s="37">
        <f>IFERROR(VLOOKUP($A29,#REF!,5+DB$1,0),IFERROR(VLOOKUP($A29,#REF!,26+DB$1,0),IFERROR(VLOOKUP($A29,#REF!,42+DB$1,0),IFERROR(VLOOKUP($A29,#REF!,42+DB$1,0),IFERROR(VLOOKUP($A29,#REF!,42+DB$1,0),IFERROR(VLOOKUP($A29,#REF!,29+DB$1,0),IFERROR(VLOOKUP($A29,#REF!,33+DB$1,0),IFERROR(VLOOKUP($A29,#REF!,42+DB$1,0),IFERROR(VLOOKUP($A29,#REF!,16+DB$1,0),IFERROR(VLOOKUP($A29,#REF!,29+DB$1,0),IFERROR(VLOOKUP($A29,#REF!,42+DB$1,0),IFERROR(VLOOKUP($A29,#REF!,42+DB$1,0),0))))))))))))</f>
        <v>0</v>
      </c>
      <c r="DD29" s="37">
        <f>IFERROR(VLOOKUP($A29,#REF!,5+DC$1,0),IFERROR(VLOOKUP($A29,#REF!,26+DC$1,0),IFERROR(VLOOKUP($A29,#REF!,42+DC$1,0),IFERROR(VLOOKUP($A29,#REF!,42+DC$1,0),IFERROR(VLOOKUP($A29,#REF!,42+DC$1,0),IFERROR(VLOOKUP($A29,#REF!,29+DC$1,0),IFERROR(VLOOKUP($A29,#REF!,33+DC$1,0),IFERROR(VLOOKUP($A29,#REF!,42+DC$1,0),IFERROR(VLOOKUP($A29,#REF!,16+DC$1,0),IFERROR(VLOOKUP($A29,#REF!,29+DC$1,0),IFERROR(VLOOKUP($A29,#REF!,42+DC$1,0),IFERROR(VLOOKUP($A29,#REF!,42+DC$1,0),0))))))))))))</f>
        <v>0</v>
      </c>
      <c r="DE29" s="37">
        <f>IFERROR(VLOOKUP($A29,#REF!,23,0),IFERROR(VLOOKUP($A29,#REF!,21,0),IFERROR(VLOOKUP($A29,#REF!,23,0),IFERROR(VLOOKUP($A29,#REF!,23,0),IFERROR(VLOOKUP($A29,#REF!,23,0),IFERROR(VLOOKUP($A29,#REF!,23,0),IFERROR(VLOOKUP($A29,#REF!,23,0),IFERROR(VLOOKUP($A29,#REF!,21,0),IFERROR(VLOOKUP($A29,#REF!,25,0),IFERROR(VLOOKUP($A29,#REF!,25,0),IFERROR(VLOOKUP($A29,#REF!,34,0),IFERROR(VLOOKUP($A29,#REF!,65,0),IFERROR(VLOOKUP($A29,#REF!,23,0),IFERROR(VLOOKUP($A29,#REF!,36,0),0))))))))))))))</f>
        <v>0</v>
      </c>
      <c r="DF29" s="37" t="b">
        <f t="shared" si="14"/>
        <v>1</v>
      </c>
      <c r="DG29" s="37" t="b">
        <f t="shared" si="14"/>
        <v>1</v>
      </c>
      <c r="DH29" s="37" t="b">
        <f t="shared" si="14"/>
        <v>1</v>
      </c>
      <c r="DI29" s="37" t="b">
        <f t="shared" si="14"/>
        <v>1</v>
      </c>
      <c r="DJ29" s="37" t="b">
        <f t="shared" si="14"/>
        <v>1</v>
      </c>
      <c r="DK29" s="37" t="b">
        <f t="shared" si="14"/>
        <v>1</v>
      </c>
      <c r="DL29" s="37" t="b">
        <f t="shared" si="14"/>
        <v>1</v>
      </c>
      <c r="DM29" s="37">
        <f t="shared" si="15"/>
        <v>14</v>
      </c>
      <c r="DN29" s="37">
        <f t="shared" si="15"/>
        <v>0</v>
      </c>
      <c r="DO29" s="37">
        <f t="shared" si="15"/>
        <v>0</v>
      </c>
      <c r="DP29" s="37">
        <f t="shared" si="15"/>
        <v>0</v>
      </c>
      <c r="DQ29" s="37">
        <f t="shared" si="15"/>
        <v>0</v>
      </c>
      <c r="DR29" s="37">
        <f t="shared" si="15"/>
        <v>0</v>
      </c>
      <c r="DS29" s="37">
        <f t="shared" si="15"/>
        <v>0</v>
      </c>
      <c r="DT29" s="29">
        <f t="shared" si="16"/>
        <v>14</v>
      </c>
      <c r="DU29" s="37">
        <f t="shared" si="17"/>
        <v>14</v>
      </c>
      <c r="DV29" s="37">
        <f t="shared" si="17"/>
        <v>0</v>
      </c>
      <c r="DW29" s="37">
        <f t="shared" si="17"/>
        <v>0</v>
      </c>
      <c r="DX29" s="37">
        <f t="shared" si="17"/>
        <v>0</v>
      </c>
      <c r="DY29" s="37">
        <f t="shared" si="17"/>
        <v>0</v>
      </c>
      <c r="DZ29" s="37">
        <f t="shared" si="17"/>
        <v>0</v>
      </c>
      <c r="EA29" s="37">
        <f t="shared" si="17"/>
        <v>0</v>
      </c>
      <c r="EB29" s="29">
        <f t="shared" si="18"/>
        <v>14</v>
      </c>
      <c r="EC29" s="36">
        <f t="shared" si="19"/>
        <v>6</v>
      </c>
      <c r="ED29" s="36" t="str">
        <f t="shared" si="20"/>
        <v>DOWNGRADE</v>
      </c>
      <c r="EE29" s="36" t="str">
        <f t="shared" si="21"/>
        <v>RESET</v>
      </c>
      <c r="EF29" s="37">
        <f t="shared" si="22"/>
        <v>0</v>
      </c>
      <c r="EG29" s="2">
        <f>IFERROR(VLOOKUP(A29,[21]AAV!$A:$AD,30,0),"")</f>
        <v>2</v>
      </c>
      <c r="EH29" s="37" t="str">
        <f t="shared" si="23"/>
        <v>SAPHIRE</v>
      </c>
      <c r="EI29" s="2"/>
      <c r="EJ29" s="2"/>
      <c r="EK29" s="2"/>
      <c r="EL29" s="2"/>
      <c r="EM29" s="2"/>
      <c r="EN29" s="2"/>
      <c r="EO29" s="2"/>
      <c r="EP29" s="2"/>
      <c r="EQ29" s="37">
        <f t="shared" si="24"/>
        <v>14</v>
      </c>
      <c r="ER29" s="37">
        <f t="shared" si="24"/>
        <v>0</v>
      </c>
      <c r="ES29" s="37">
        <f t="shared" si="24"/>
        <v>0</v>
      </c>
      <c r="ET29" s="37">
        <f t="shared" si="24"/>
        <v>0</v>
      </c>
      <c r="EU29" s="37">
        <f t="shared" si="24"/>
        <v>0</v>
      </c>
      <c r="EV29" s="37">
        <f t="shared" si="24"/>
        <v>0</v>
      </c>
      <c r="EW29" s="37">
        <f t="shared" si="24"/>
        <v>0</v>
      </c>
    </row>
    <row r="30" spans="1:153" ht="15.6">
      <c r="A30" s="37" t="s">
        <v>375</v>
      </c>
      <c r="B30" s="2" t="s">
        <v>376</v>
      </c>
      <c r="C30" s="37" t="s">
        <v>188</v>
      </c>
      <c r="D30" s="15">
        <f>IFERROR(VLOOKUP(A30,[1]AAV!$A:$C,3,0),"")</f>
        <v>45568</v>
      </c>
      <c r="E30" s="15" t="str">
        <f t="shared" si="3"/>
        <v>Oct-24</v>
      </c>
      <c r="F30" s="37"/>
      <c r="G30" s="37"/>
      <c r="H30" s="37"/>
      <c r="I30" s="37"/>
      <c r="J30" s="37"/>
      <c r="K30" s="37"/>
      <c r="L30" s="37"/>
      <c r="M30" s="36"/>
      <c r="N30" s="37"/>
      <c r="O30" s="37"/>
      <c r="P30" s="37"/>
      <c r="Q30" s="37"/>
      <c r="R30" s="37"/>
      <c r="S30" s="37"/>
      <c r="T30" s="2"/>
      <c r="U30" s="36"/>
      <c r="V30" s="37"/>
      <c r="W30" s="37"/>
      <c r="X30" s="37"/>
      <c r="Y30" s="37"/>
      <c r="Z30" s="37"/>
      <c r="AA30" s="37"/>
      <c r="AB30" s="2"/>
      <c r="AC30" s="2"/>
      <c r="AD30" s="2"/>
      <c r="AE30" s="2"/>
      <c r="AF30" s="2"/>
      <c r="AG30" s="36"/>
      <c r="AH30" s="2"/>
      <c r="AI30" s="2"/>
      <c r="AJ30" s="2"/>
      <c r="AK30" s="2"/>
      <c r="AL30" s="19"/>
      <c r="AM30" s="37"/>
      <c r="AN30" s="37"/>
      <c r="AO30" s="37"/>
      <c r="AP30" s="37" t="str">
        <f>IFERROR(VLOOKUP($A30,[2]Sheet1!$A:$D,4,0),"-")</f>
        <v>-</v>
      </c>
      <c r="AQ30" s="37" t="str">
        <f>IFERROR(VLOOKUP($A30,#REF!,3,0),"-")</f>
        <v>-</v>
      </c>
      <c r="AR30" s="37" t="str">
        <f>IFERROR(VLOOKUP(A30,[3]AAV!$A:$C,3,0),"-")</f>
        <v>-</v>
      </c>
      <c r="AS30" s="37" t="str">
        <f>IFERROR(VLOOKUP(A30,[4]AAV!$A:$C,3,0),"-")</f>
        <v>-</v>
      </c>
      <c r="AT30" s="37" t="str">
        <f>IFERROR(VLOOKUP(A30,[5]AAV!$A:$C,3,0),"-")</f>
        <v>REGULER</v>
      </c>
      <c r="AU30" s="37" t="str">
        <f>IFERROR(VLOOKUP(A30,[6]AAV!$A:$C,3,0),"-")</f>
        <v>REGULER</v>
      </c>
      <c r="AV30" s="37" t="str">
        <f>IFERROR(VLOOKUP(A30,#REF!,13,0),"")</f>
        <v/>
      </c>
      <c r="AW30" s="37">
        <f>IFERROR(VLOOKUP(A30,[7]DATABASE!$A:$BA,49,0),"")</f>
        <v>0</v>
      </c>
      <c r="AX30" s="37">
        <f>IFERROR(VLOOKUP(A30,[7]DATABASE!$A:$BA,50,0),"")</f>
        <v>0</v>
      </c>
      <c r="AY30" s="37">
        <f>IFERROR(VLOOKUP(A30,[7]DATABASE!$A:$BA,51,0),"")</f>
        <v>0</v>
      </c>
      <c r="AZ30" s="37">
        <f>IFERROR(VLOOKUP(A30,[7]DATABASE!$A:$BA,52,0),"")</f>
        <v>19</v>
      </c>
      <c r="BA30" s="37">
        <f>IFERROR(VLOOKUP(A30,[7]DATABASE!$A:$BA,53,0),"")</f>
        <v>25</v>
      </c>
      <c r="BB30" s="37">
        <f>IFERROR(VLOOKUP(A30,[7]DATABASE!$A:$BF,54,0),"")</f>
        <v>0</v>
      </c>
      <c r="BC30" s="37">
        <f>IFERROR(VLOOKUP(A30,[7]DATABASE!$A:$BF,55,0),"")</f>
        <v>0</v>
      </c>
      <c r="BD30" s="37">
        <f>IFERROR(VLOOKUP(A30,[7]DATABASE!$A:$BF,56,0),"")</f>
        <v>0</v>
      </c>
      <c r="BE30" s="37">
        <f>IFERROR(VLOOKUP(A30,[7]DATABASE!$A:$BF,57,0),"")</f>
        <v>19</v>
      </c>
      <c r="BF30" s="37">
        <f>IFERROR(VLOOKUP(A30,[7]DATABASE!$A:$BF,58,0),"")</f>
        <v>25</v>
      </c>
      <c r="BG30" s="36" t="str">
        <f>IFERROR(VLOOKUP($A30,[8]Summary!$A$3:$GA$66,183,0),"")</f>
        <v/>
      </c>
      <c r="BH30" s="37">
        <f>IFERROR(VLOOKUP(A30,[7]DATABASE!$A:$BM,60,0),"")</f>
        <v>0</v>
      </c>
      <c r="BI30" s="37">
        <f>IFERROR(VLOOKUP(A30,[7]DATABASE!$A:$BM,61,0),"")</f>
        <v>0</v>
      </c>
      <c r="BJ30" s="37">
        <f>IFERROR(VLOOKUP(A30,[7]DATABASE!$A:$BM,62,0),"")</f>
        <v>0</v>
      </c>
      <c r="BK30" s="37">
        <f>IFERROR(VLOOKUP(A30,[7]DATABASE!$A:$BM,63,0),"")</f>
        <v>19</v>
      </c>
      <c r="BL30" s="37">
        <f>IFERROR(VLOOKUP(A30,[7]DATABASE!$A:$BM,64,0),"")</f>
        <v>25</v>
      </c>
      <c r="BM30" s="37">
        <f>IFERROR(VLOOKUP($A30,[9]AAV!$A:$AM,39,0),IFERROR(VLOOKUP($A30,[9]GC!$A:$Y,25,0),IFERROR(VLOOKUP($A30,[9]RVO!$A:$BS,71,0),IFERROR(VLOOKUP($A30,[9]SBPV!$A:$AK,37,0),IFERROR(VLOOKUP($A30,'[9]CC SK'!$A:$AA,27,0),IFERROR(VLOOKUP($A30,[9]DELTA!$A:$AA,27,0),IFERROR(VLOOKUP($A30,'[9]TEMA C1'!$A:$W,23,0),IFERROR(VLOOKUP($A30,'[9]TEMA C2'!$A:$Y,25,0),IFERROR(VLOOKUP($A30,'[9]TEMA C3'!$A:$Y,25,0),IFERROR(VLOOKUP($A30,'[9]TEMA HAJI'!$A:$Y,25,0),IFERROR(VLOOKUP($A30,'[9]TEMA PD'!$A:$Y,25,0),"")))))))))))</f>
        <v>3</v>
      </c>
      <c r="BN30" s="37">
        <f t="shared" si="4"/>
        <v>47</v>
      </c>
      <c r="BO30" s="37" t="str">
        <f t="shared" si="5"/>
        <v/>
      </c>
      <c r="BP30" s="37">
        <f t="shared" si="5"/>
        <v>0</v>
      </c>
      <c r="BQ30" s="37">
        <f t="shared" si="5"/>
        <v>0</v>
      </c>
      <c r="BR30" s="37">
        <f t="shared" si="5"/>
        <v>0</v>
      </c>
      <c r="BS30" s="37">
        <f t="shared" si="5"/>
        <v>19</v>
      </c>
      <c r="BT30" s="37">
        <f t="shared" si="5"/>
        <v>25</v>
      </c>
      <c r="BU30" s="37">
        <f t="shared" si="5"/>
        <v>3</v>
      </c>
      <c r="BV30" s="37">
        <f t="shared" si="6"/>
        <v>47</v>
      </c>
      <c r="BW30" s="36">
        <f t="shared" si="7"/>
        <v>0</v>
      </c>
      <c r="BX30" s="36" t="str">
        <f t="shared" si="8"/>
        <v>TIDAK</v>
      </c>
      <c r="BY30" s="36" t="str">
        <f>IFERROR(VLOOKUP(A30,[7]DATABASE!$A:$BY,77,0),"")</f>
        <v>TIDAK</v>
      </c>
      <c r="BZ30" s="37">
        <f t="shared" si="25"/>
        <v>47</v>
      </c>
      <c r="CA30" s="12">
        <f>IFERROR(VLOOKUP(A30,[10]AAV!$A:$T,20,0),"")</f>
        <v>0</v>
      </c>
      <c r="CB30" s="37" t="str">
        <f t="shared" si="10"/>
        <v>SAPHIRE</v>
      </c>
      <c r="CC30" s="37" t="str">
        <f>IFERROR(VLOOKUP(A30,[11]SUMMARY!$B:$E,4,0),"")</f>
        <v/>
      </c>
      <c r="CD30" s="37">
        <f>IFERROR(VLOOKUP(A30,'[12]RECAP REDEEM P2 - v2'!$A:$I,5,0),0)</f>
        <v>0</v>
      </c>
      <c r="CE30" s="37" t="str">
        <f t="shared" si="11"/>
        <v>FALSE</v>
      </c>
      <c r="CF30" s="37"/>
      <c r="CG30" s="15">
        <v>45093</v>
      </c>
      <c r="CH30" s="15">
        <f t="shared" ca="1" si="12"/>
        <v>46174</v>
      </c>
      <c r="CI30" s="37">
        <f t="shared" ca="1" si="13"/>
        <v>2</v>
      </c>
      <c r="CJ30" s="37">
        <v>47</v>
      </c>
      <c r="CK30" s="37" t="str">
        <f>IFERROR(VLOOKUP($A30,[13]ME!$A:$K,11,0),"-")</f>
        <v>-</v>
      </c>
      <c r="CL30" s="37" t="str">
        <f>IFERROR(VLOOKUP($A30,[14]EKS!$A:$K,11,0),"-")</f>
        <v>-</v>
      </c>
      <c r="CM30" s="37" t="str">
        <f>IFERROR(VLOOKUP($A30,[15]EKS!$A:$K,11,0),"-")</f>
        <v>-</v>
      </c>
      <c r="CN30" s="37" t="str">
        <f>IFERROR(VLOOKUP($A30,[16]EKS!$A:$K,11,0),"-")</f>
        <v>-</v>
      </c>
      <c r="CO30" s="37" t="str">
        <f>IFERROR(VLOOKUP($A30,[17]EKS!$A:$K,11,0),"-")</f>
        <v>-</v>
      </c>
      <c r="CP30" s="37" t="str">
        <f>IFERROR(VLOOKUP($A30,[18]EKS!$A:$K,11,0),"-")</f>
        <v>-</v>
      </c>
      <c r="CQ30" s="37" t="str">
        <f>IFERROR(VLOOKUP(A30,[19]Sheet1!$A:$D,4,0),"-")</f>
        <v>-</v>
      </c>
      <c r="CR30" s="37">
        <f>IFERROR(VLOOKUP($A30,[20]AAV!$A:$AR,44,0),IFERROR(VLOOKUP($A30,[20]GC!$A:$AC,29,0),IFERROR(VLOOKUP($A30,[20]RVO!$A:$CA,79,0),IFERROR(VLOOKUP($A30,[20]SBPV!$A:$AN,40,0),IFERROR(VLOOKUP($A30,'[20]CC SK'!$A:$AC,29,0),IFERROR(VLOOKUP($A30,'[20]AAV AUTO 2000'!$A:$AA,27,0),IFERROR(VLOOKUP($A30,[20]DELTA!$A:$AC,29,0),IFERROR(VLOOKUP($A30,'[20]TEMA C1'!$A:$Y,25,0),IFERROR(VLOOKUP($A30,'[20]TEMA C2'!$A:$AA,27,0),IFERROR(VLOOKUP($A30,'[20]TEMA C3'!$A:$AA,27,0),IFERROR(VLOOKUP($A30,'[20]TEMA HAJI'!$A:$AA,27,0),IFERROR(VLOOKUP($A30,'[20]TEMA PD'!$A:$AA,27,0),IFERROR(VLOOKUP($A30,[20]DESIRE!$A:$AP,42,0),0)))))))))))))</f>
        <v>6</v>
      </c>
      <c r="CS30" s="37">
        <f>IFERROR(VLOOKUP($A30,#REF!,42+CR$1,0),IFERROR(VLOOKUP($A30,#REF!,42+CR$1,0),IFERROR(VLOOKUP($A30,#REF!,29+CR$1,0),IFERROR(VLOOKUP($A30,#REF!,16+CR$1,0),IFERROR(VLOOKUP($A30,#REF!,42+CR$1,0),IFERROR(VLOOKUP($A30,#REF!,33+CR$1,0),IFERROR(VLOOKUP($A30,#REF!,29+CR$1,0),IFERROR(VLOOKUP($A30,#REF!,42+CR$1,0),IFERROR(VLOOKUP($A30,#REF!,42+CR$1,0),IFERROR(VLOOKUP($A30,#REF!,42+CR$1,0),IFERROR(VLOOKUP($A30,#REF!,26+CR$1,0),IFERROR(VLOOKUP($A30,#REF!,5+CR$1,0),0))))))))))))</f>
        <v>0</v>
      </c>
      <c r="CT30" s="37">
        <f>IFERROR(VLOOKUP($A30,#REF!,42+CS$1,0),IFERROR(VLOOKUP($A30,#REF!,42+CS$1,0),IFERROR(VLOOKUP($A30,#REF!,29+CS$1,0),IFERROR(VLOOKUP($A30,#REF!,16+CS$1,0),IFERROR(VLOOKUP($A30,#REF!,42+CS$1,0),IFERROR(VLOOKUP($A30,#REF!,33+CS$1,0),IFERROR(VLOOKUP($A30,#REF!,29+CS$1,0),IFERROR(VLOOKUP($A30,#REF!,42+CS$1,0),IFERROR(VLOOKUP($A30,#REF!,42+CS$1,0),IFERROR(VLOOKUP($A30,#REF!,42+CS$1,0),IFERROR(VLOOKUP($A30,#REF!,26+CS$1,0),IFERROR(VLOOKUP($A30,#REF!,5+CS$1,0),0))))))))))))</f>
        <v>0</v>
      </c>
      <c r="CU30" s="37">
        <f>IFERROR(VLOOKUP($A30,#REF!,42+CT$1,0),IFERROR(VLOOKUP($A30,#REF!,42+CT$1,0),IFERROR(VLOOKUP($A30,#REF!,29+CT$1,0),IFERROR(VLOOKUP($A30,#REF!,16+CT$1,0),IFERROR(VLOOKUP($A30,#REF!,42+CT$1,0),IFERROR(VLOOKUP($A30,#REF!,33+CT$1,0),IFERROR(VLOOKUP($A30,#REF!,29+CT$1,0),IFERROR(VLOOKUP($A30,#REF!,42+CT$1,0),IFERROR(VLOOKUP($A30,#REF!,42+CT$1,0),IFERROR(VLOOKUP($A30,#REF!,42+CT$1,0),IFERROR(VLOOKUP($A30,#REF!,26+CT$1,0),IFERROR(VLOOKUP($A30,#REF!,5+CT$1,0),0))))))))))))</f>
        <v>0</v>
      </c>
      <c r="CV30" s="37">
        <f>IFERROR(VLOOKUP($A30,#REF!,42+CU$1,0),IFERROR(VLOOKUP($A30,#REF!,42+CU$1,0),IFERROR(VLOOKUP($A30,#REF!,29+CU$1,0),IFERROR(VLOOKUP($A30,#REF!,16+CU$1,0),IFERROR(VLOOKUP($A30,#REF!,42+CU$1,0),IFERROR(VLOOKUP($A30,#REF!,33+CU$1,0),IFERROR(VLOOKUP($A30,#REF!,29+CU$1,0),IFERROR(VLOOKUP($A30,#REF!,42+CU$1,0),IFERROR(VLOOKUP($A30,#REF!,42+CU$1,0),IFERROR(VLOOKUP($A30,#REF!,42+CU$1,0),IFERROR(VLOOKUP($A30,#REF!,26+CU$1,0),IFERROR(VLOOKUP($A30,#REF!,5+CU$1,0),0))))))))))))</f>
        <v>0</v>
      </c>
      <c r="CW30" s="37">
        <f>IFERROR(VLOOKUP($A30,#REF!,42+CV$1,0),IFERROR(VLOOKUP($A30,#REF!,42+CV$1,0),IFERROR(VLOOKUP($A30,#REF!,29+CV$1,0),IFERROR(VLOOKUP($A30,#REF!,16+CV$1,0),IFERROR(VLOOKUP($A30,#REF!,42+CV$1,0),IFERROR(VLOOKUP($A30,#REF!,33+CV$1,0),IFERROR(VLOOKUP($A30,#REF!,29+CV$1,0),IFERROR(VLOOKUP($A30,#REF!,42+CV$1,0),IFERROR(VLOOKUP($A30,#REF!,42+CV$1,0),IFERROR(VLOOKUP($A30,#REF!,42+CV$1,0),IFERROR(VLOOKUP($A30,#REF!,26+CV$1,0),IFERROR(VLOOKUP($A30,#REF!,5+CV$1,0),0))))))))))))</f>
        <v>0</v>
      </c>
      <c r="CX30" s="37">
        <f>IFERROR(VLOOKUP($A30,#REF!,36,0),IFERROR(VLOOKUP($A30,#REF!,23,0),IFERROR(VLOOKUP($A30,#REF!,65,0),IFERROR(VLOOKUP($A30,#REF!,34,0),IFERROR(VLOOKUP($A30,#REF!,25,0),IFERROR(VLOOKUP($A30,#REF!,25,0),IFERROR(VLOOKUP($A30,#REF!,21,0),IFERROR(VLOOKUP($A30,#REF!,23,0),IFERROR(VLOOKUP($A30,#REF!,23,0),IFERROR(VLOOKUP($A30,#REF!,23,0),IFERROR(VLOOKUP($A30,#REF!,23,0),IFERROR(VLOOKUP($A30,#REF!,23,0),IFERROR(VLOOKUP($A30,#REF!,21,0),IFERROR(VLOOKUP($A30,#REF!,23,0),0))))))))))))))</f>
        <v>0</v>
      </c>
      <c r="CY30" s="37">
        <f>IFERROR(VLOOKUP($A30,[20]DESIRE!$A:$AP,42,0),IFERROR(VLOOKUP($A30,'[20]TEMA PD'!$A:$AA,27,0),IFERROR(VLOOKUP($A30,'[20]TEMA HAJI'!$A:$AA,27,0),IFERROR(VLOOKUP($A30,'[20]TEMA C3'!$A:$AA,27,0),IFERROR(VLOOKUP($A30,'[20]TEMA C2'!$A:$AA,27,0),IFERROR(VLOOKUP($A30,'[20]TEMA C1'!$A:$Y,25,0),IFERROR(VLOOKUP($A30,[20]DELTA!$A:$AC,29,0),IFERROR(VLOOKUP($A30,'[20]AAV AUTO 2000'!$A:$AA,27,0),IFERROR(VLOOKUP($A30,'[20]CC SK'!$A:$AC,29,0),IFERROR(VLOOKUP($A30,[20]SBPV!$A:$AN,40,0),IFERROR(VLOOKUP($A30,[20]RVO!$A:$CA,79,0),IFERROR(VLOOKUP($A30,[20]GC!$A:$AC,29,0),IFERROR(VLOOKUP($A30,[20]AAV!$A:$AR,44,0),0)))))))))))))</f>
        <v>6</v>
      </c>
      <c r="CZ30" s="37">
        <f>IFERROR(VLOOKUP($A30,#REF!,5+CY$1,0),IFERROR(VLOOKUP($A30,#REF!,26+CY$1,0),IFERROR(VLOOKUP($A30,#REF!,42+CY$1,0),IFERROR(VLOOKUP($A30,#REF!,42+CY$1,0),IFERROR(VLOOKUP($A30,#REF!,42+CY$1,0),IFERROR(VLOOKUP($A30,#REF!,29+CY$1,0),IFERROR(VLOOKUP($A30,#REF!,33+CY$1,0),IFERROR(VLOOKUP($A30,#REF!,42+CY$1,0),IFERROR(VLOOKUP($A30,#REF!,16+CY$1,0),IFERROR(VLOOKUP($A30,#REF!,29+CY$1,0),IFERROR(VLOOKUP($A30,#REF!,42+CY$1,0),IFERROR(VLOOKUP($A30,#REF!,42+CY$1,0),0))))))))))))</f>
        <v>0</v>
      </c>
      <c r="DA30" s="37">
        <f>IFERROR(VLOOKUP($A30,#REF!,5+CZ$1,0),IFERROR(VLOOKUP($A30,#REF!,26+CZ$1,0),IFERROR(VLOOKUP($A30,#REF!,42+CZ$1,0),IFERROR(VLOOKUP($A30,#REF!,42+CZ$1,0),IFERROR(VLOOKUP($A30,#REF!,42+CZ$1,0),IFERROR(VLOOKUP($A30,#REF!,29+CZ$1,0),IFERROR(VLOOKUP($A30,#REF!,33+CZ$1,0),IFERROR(VLOOKUP($A30,#REF!,42+CZ$1,0),IFERROR(VLOOKUP($A30,#REF!,16+CZ$1,0),IFERROR(VLOOKUP($A30,#REF!,29+CZ$1,0),IFERROR(VLOOKUP($A30,#REF!,42+CZ$1,0),IFERROR(VLOOKUP($A30,#REF!,42+CZ$1,0),0))))))))))))</f>
        <v>0</v>
      </c>
      <c r="DB30" s="37">
        <f>IFERROR(VLOOKUP($A30,#REF!,5+DA$1,0),IFERROR(VLOOKUP($A30,#REF!,26+DA$1,0),IFERROR(VLOOKUP($A30,#REF!,42+DA$1,0),IFERROR(VLOOKUP($A30,#REF!,42+DA$1,0),IFERROR(VLOOKUP($A30,#REF!,42+DA$1,0),IFERROR(VLOOKUP($A30,#REF!,29+DA$1,0),IFERROR(VLOOKUP($A30,#REF!,33+DA$1,0),IFERROR(VLOOKUP($A30,#REF!,42+DA$1,0),IFERROR(VLOOKUP($A30,#REF!,16+DA$1,0),IFERROR(VLOOKUP($A30,#REF!,29+DA$1,0),IFERROR(VLOOKUP($A30,#REF!,42+DA$1,0),IFERROR(VLOOKUP($A30,#REF!,42+DA$1,0),0))))))))))))</f>
        <v>0</v>
      </c>
      <c r="DC30" s="37">
        <f>IFERROR(VLOOKUP($A30,#REF!,5+DB$1,0),IFERROR(VLOOKUP($A30,#REF!,26+DB$1,0),IFERROR(VLOOKUP($A30,#REF!,42+DB$1,0),IFERROR(VLOOKUP($A30,#REF!,42+DB$1,0),IFERROR(VLOOKUP($A30,#REF!,42+DB$1,0),IFERROR(VLOOKUP($A30,#REF!,29+DB$1,0),IFERROR(VLOOKUP($A30,#REF!,33+DB$1,0),IFERROR(VLOOKUP($A30,#REF!,42+DB$1,0),IFERROR(VLOOKUP($A30,#REF!,16+DB$1,0),IFERROR(VLOOKUP($A30,#REF!,29+DB$1,0),IFERROR(VLOOKUP($A30,#REF!,42+DB$1,0),IFERROR(VLOOKUP($A30,#REF!,42+DB$1,0),0))))))))))))</f>
        <v>0</v>
      </c>
      <c r="DD30" s="37">
        <f>IFERROR(VLOOKUP($A30,#REF!,5+DC$1,0),IFERROR(VLOOKUP($A30,#REF!,26+DC$1,0),IFERROR(VLOOKUP($A30,#REF!,42+DC$1,0),IFERROR(VLOOKUP($A30,#REF!,42+DC$1,0),IFERROR(VLOOKUP($A30,#REF!,42+DC$1,0),IFERROR(VLOOKUP($A30,#REF!,29+DC$1,0),IFERROR(VLOOKUP($A30,#REF!,33+DC$1,0),IFERROR(VLOOKUP($A30,#REF!,42+DC$1,0),IFERROR(VLOOKUP($A30,#REF!,16+DC$1,0),IFERROR(VLOOKUP($A30,#REF!,29+DC$1,0),IFERROR(VLOOKUP($A30,#REF!,42+DC$1,0),IFERROR(VLOOKUP($A30,#REF!,42+DC$1,0),0))))))))))))</f>
        <v>0</v>
      </c>
      <c r="DE30" s="37">
        <f>IFERROR(VLOOKUP($A30,#REF!,23,0),IFERROR(VLOOKUP($A30,#REF!,21,0),IFERROR(VLOOKUP($A30,#REF!,23,0),IFERROR(VLOOKUP($A30,#REF!,23,0),IFERROR(VLOOKUP($A30,#REF!,23,0),IFERROR(VLOOKUP($A30,#REF!,23,0),IFERROR(VLOOKUP($A30,#REF!,23,0),IFERROR(VLOOKUP($A30,#REF!,21,0),IFERROR(VLOOKUP($A30,#REF!,25,0),IFERROR(VLOOKUP($A30,#REF!,25,0),IFERROR(VLOOKUP($A30,#REF!,34,0),IFERROR(VLOOKUP($A30,#REF!,65,0),IFERROR(VLOOKUP($A30,#REF!,23,0),IFERROR(VLOOKUP($A30,#REF!,36,0),0))))))))))))))</f>
        <v>0</v>
      </c>
      <c r="DF30" s="37" t="b">
        <f t="shared" si="14"/>
        <v>1</v>
      </c>
      <c r="DG30" s="37" t="b">
        <f t="shared" si="14"/>
        <v>1</v>
      </c>
      <c r="DH30" s="37" t="b">
        <f t="shared" si="14"/>
        <v>1</v>
      </c>
      <c r="DI30" s="37" t="b">
        <f t="shared" si="14"/>
        <v>1</v>
      </c>
      <c r="DJ30" s="37" t="b">
        <f t="shared" si="14"/>
        <v>1</v>
      </c>
      <c r="DK30" s="37" t="b">
        <f t="shared" si="14"/>
        <v>1</v>
      </c>
      <c r="DL30" s="37" t="b">
        <f t="shared" si="14"/>
        <v>1</v>
      </c>
      <c r="DM30" s="37">
        <f t="shared" si="15"/>
        <v>6</v>
      </c>
      <c r="DN30" s="37">
        <f t="shared" si="15"/>
        <v>0</v>
      </c>
      <c r="DO30" s="37">
        <f t="shared" si="15"/>
        <v>0</v>
      </c>
      <c r="DP30" s="37">
        <f t="shared" si="15"/>
        <v>0</v>
      </c>
      <c r="DQ30" s="37">
        <f t="shared" si="15"/>
        <v>0</v>
      </c>
      <c r="DR30" s="37">
        <f t="shared" si="15"/>
        <v>0</v>
      </c>
      <c r="DS30" s="37">
        <f t="shared" si="15"/>
        <v>0</v>
      </c>
      <c r="DT30" s="29">
        <f t="shared" si="16"/>
        <v>6</v>
      </c>
      <c r="DU30" s="37">
        <f t="shared" si="17"/>
        <v>6</v>
      </c>
      <c r="DV30" s="37">
        <f t="shared" si="17"/>
        <v>0</v>
      </c>
      <c r="DW30" s="37">
        <f t="shared" si="17"/>
        <v>0</v>
      </c>
      <c r="DX30" s="37">
        <f t="shared" si="17"/>
        <v>0</v>
      </c>
      <c r="DY30" s="37">
        <f t="shared" si="17"/>
        <v>0</v>
      </c>
      <c r="DZ30" s="37">
        <f t="shared" si="17"/>
        <v>0</v>
      </c>
      <c r="EA30" s="37">
        <f t="shared" si="17"/>
        <v>0</v>
      </c>
      <c r="EB30" s="29">
        <f t="shared" si="18"/>
        <v>6</v>
      </c>
      <c r="EC30" s="36">
        <f t="shared" si="19"/>
        <v>6</v>
      </c>
      <c r="ED30" s="36" t="str">
        <f t="shared" si="20"/>
        <v>DOWNGRADE</v>
      </c>
      <c r="EE30" s="36" t="str">
        <f t="shared" si="21"/>
        <v>RESET</v>
      </c>
      <c r="EF30" s="37">
        <f t="shared" si="22"/>
        <v>0</v>
      </c>
      <c r="EG30" s="2">
        <f>IFERROR(VLOOKUP(A30,[21]AAV!$A:$AD,30,0),"")</f>
        <v>2</v>
      </c>
      <c r="EH30" s="37" t="str">
        <f t="shared" si="23"/>
        <v>SAPHIRE</v>
      </c>
      <c r="EI30" s="2"/>
      <c r="EJ30" s="2"/>
      <c r="EK30" s="2"/>
      <c r="EL30" s="2"/>
      <c r="EM30" s="2"/>
      <c r="EN30" s="2"/>
      <c r="EO30" s="2"/>
      <c r="EP30" s="2"/>
      <c r="EQ30" s="37">
        <f t="shared" si="24"/>
        <v>6</v>
      </c>
      <c r="ER30" s="37">
        <f t="shared" si="24"/>
        <v>0</v>
      </c>
      <c r="ES30" s="37">
        <f t="shared" si="24"/>
        <v>0</v>
      </c>
      <c r="ET30" s="37">
        <f t="shared" si="24"/>
        <v>0</v>
      </c>
      <c r="EU30" s="37">
        <f t="shared" si="24"/>
        <v>0</v>
      </c>
      <c r="EV30" s="37">
        <f t="shared" si="24"/>
        <v>0</v>
      </c>
      <c r="EW30" s="37">
        <f t="shared" si="24"/>
        <v>0</v>
      </c>
    </row>
    <row r="31" spans="1:153" ht="15.6">
      <c r="A31" s="37" t="s">
        <v>377</v>
      </c>
      <c r="B31" s="2" t="s">
        <v>378</v>
      </c>
      <c r="C31" s="37" t="s">
        <v>188</v>
      </c>
      <c r="D31" s="15">
        <f>IFERROR(VLOOKUP(A31,[1]AAV!$A:$C,3,0),"")</f>
        <v>45569</v>
      </c>
      <c r="E31" s="15" t="str">
        <f t="shared" si="3"/>
        <v>Oct-24</v>
      </c>
      <c r="F31" s="37"/>
      <c r="G31" s="37"/>
      <c r="H31" s="37"/>
      <c r="I31" s="37"/>
      <c r="J31" s="37"/>
      <c r="K31" s="37"/>
      <c r="L31" s="37"/>
      <c r="M31" s="36"/>
      <c r="N31" s="37"/>
      <c r="O31" s="37"/>
      <c r="P31" s="37"/>
      <c r="Q31" s="37"/>
      <c r="R31" s="37"/>
      <c r="S31" s="37"/>
      <c r="T31" s="2"/>
      <c r="U31" s="36"/>
      <c r="V31" s="37"/>
      <c r="W31" s="37"/>
      <c r="X31" s="37"/>
      <c r="Y31" s="37"/>
      <c r="Z31" s="37"/>
      <c r="AA31" s="37"/>
      <c r="AB31" s="2"/>
      <c r="AC31" s="2"/>
      <c r="AD31" s="2"/>
      <c r="AE31" s="2"/>
      <c r="AF31" s="2"/>
      <c r="AG31" s="36"/>
      <c r="AH31" s="2"/>
      <c r="AI31" s="2"/>
      <c r="AJ31" s="2"/>
      <c r="AK31" s="2"/>
      <c r="AL31" s="19"/>
      <c r="AM31" s="37"/>
      <c r="AN31" s="37"/>
      <c r="AO31" s="37"/>
      <c r="AP31" s="37" t="str">
        <f>IFERROR(VLOOKUP($A31,[2]Sheet1!$A:$D,4,0),"-")</f>
        <v>-</v>
      </c>
      <c r="AQ31" s="37" t="str">
        <f>IFERROR(VLOOKUP($A31,#REF!,3,0),"-")</f>
        <v>-</v>
      </c>
      <c r="AR31" s="37" t="str">
        <f>IFERROR(VLOOKUP(A31,[3]AAV!$A:$C,3,0),"-")</f>
        <v>-</v>
      </c>
      <c r="AS31" s="37" t="str">
        <f>IFERROR(VLOOKUP(A31,[4]AAV!$A:$C,3,0),"-")</f>
        <v>-</v>
      </c>
      <c r="AT31" s="37" t="str">
        <f>IFERROR(VLOOKUP(A31,[5]AAV!$A:$C,3,0),"-")</f>
        <v>REGULER</v>
      </c>
      <c r="AU31" s="37" t="str">
        <f>IFERROR(VLOOKUP(A31,[6]AAV!$A:$C,3,0),"-")</f>
        <v>REGULER</v>
      </c>
      <c r="AV31" s="37" t="str">
        <f>IFERROR(VLOOKUP(A31,#REF!,13,0),"")</f>
        <v/>
      </c>
      <c r="AW31" s="37">
        <f>IFERROR(VLOOKUP(A31,[7]DATABASE!$A:$BA,49,0),"")</f>
        <v>0</v>
      </c>
      <c r="AX31" s="37">
        <f>IFERROR(VLOOKUP(A31,[7]DATABASE!$A:$BA,50,0),"")</f>
        <v>0</v>
      </c>
      <c r="AY31" s="37">
        <f>IFERROR(VLOOKUP(A31,[7]DATABASE!$A:$BA,51,0),"")</f>
        <v>0</v>
      </c>
      <c r="AZ31" s="37">
        <f>IFERROR(VLOOKUP(A31,[7]DATABASE!$A:$BA,52,0),"")</f>
        <v>37</v>
      </c>
      <c r="BA31" s="37">
        <f>IFERROR(VLOOKUP(A31,[7]DATABASE!$A:$BA,53,0),"")</f>
        <v>16</v>
      </c>
      <c r="BB31" s="37">
        <f>IFERROR(VLOOKUP(A31,[7]DATABASE!$A:$BF,54,0),"")</f>
        <v>0</v>
      </c>
      <c r="BC31" s="37">
        <f>IFERROR(VLOOKUP(A31,[7]DATABASE!$A:$BF,55,0),"")</f>
        <v>0</v>
      </c>
      <c r="BD31" s="37">
        <f>IFERROR(VLOOKUP(A31,[7]DATABASE!$A:$BF,56,0),"")</f>
        <v>0</v>
      </c>
      <c r="BE31" s="37">
        <f>IFERROR(VLOOKUP(A31,[7]DATABASE!$A:$BF,57,0),"")</f>
        <v>37</v>
      </c>
      <c r="BF31" s="37">
        <f>IFERROR(VLOOKUP(A31,[7]DATABASE!$A:$BF,58,0),"")</f>
        <v>16</v>
      </c>
      <c r="BG31" s="36" t="str">
        <f>IFERROR(VLOOKUP($A31,[8]Summary!$A$3:$GA$66,183,0),"")</f>
        <v/>
      </c>
      <c r="BH31" s="37">
        <f>IFERROR(VLOOKUP(A31,[7]DATABASE!$A:$BM,60,0),"")</f>
        <v>0</v>
      </c>
      <c r="BI31" s="37">
        <f>IFERROR(VLOOKUP(A31,[7]DATABASE!$A:$BM,61,0),"")</f>
        <v>0</v>
      </c>
      <c r="BJ31" s="37">
        <f>IFERROR(VLOOKUP(A31,[7]DATABASE!$A:$BM,62,0),"")</f>
        <v>0</v>
      </c>
      <c r="BK31" s="37">
        <f>IFERROR(VLOOKUP(A31,[7]DATABASE!$A:$BM,63,0),"")</f>
        <v>37</v>
      </c>
      <c r="BL31" s="37">
        <f>IFERROR(VLOOKUP(A31,[7]DATABASE!$A:$BM,64,0),"")</f>
        <v>16</v>
      </c>
      <c r="BM31" s="37" t="str">
        <f>IFERROR(VLOOKUP($A31,[9]AAV!$A:$AM,39,0),IFERROR(VLOOKUP($A31,[9]GC!$A:$Y,25,0),IFERROR(VLOOKUP($A31,[9]RVO!$A:$BS,71,0),IFERROR(VLOOKUP($A31,[9]SBPV!$A:$AK,37,0),IFERROR(VLOOKUP($A31,'[9]CC SK'!$A:$AA,27,0),IFERROR(VLOOKUP($A31,[9]DELTA!$A:$AA,27,0),IFERROR(VLOOKUP($A31,'[9]TEMA C1'!$A:$W,23,0),IFERROR(VLOOKUP($A31,'[9]TEMA C2'!$A:$Y,25,0),IFERROR(VLOOKUP($A31,'[9]TEMA C3'!$A:$Y,25,0),IFERROR(VLOOKUP($A31,'[9]TEMA HAJI'!$A:$Y,25,0),IFERROR(VLOOKUP($A31,'[9]TEMA PD'!$A:$Y,25,0),"")))))))))))</f>
        <v/>
      </c>
      <c r="BN31" s="37">
        <f t="shared" si="4"/>
        <v>53</v>
      </c>
      <c r="BO31" s="37" t="str">
        <f t="shared" si="5"/>
        <v/>
      </c>
      <c r="BP31" s="37">
        <f t="shared" si="5"/>
        <v>0</v>
      </c>
      <c r="BQ31" s="37">
        <f t="shared" si="5"/>
        <v>0</v>
      </c>
      <c r="BR31" s="37">
        <f t="shared" si="5"/>
        <v>0</v>
      </c>
      <c r="BS31" s="37">
        <f t="shared" si="5"/>
        <v>37</v>
      </c>
      <c r="BT31" s="37">
        <f t="shared" si="5"/>
        <v>16</v>
      </c>
      <c r="BU31" s="37" t="str">
        <f t="shared" si="5"/>
        <v/>
      </c>
      <c r="BV31" s="37">
        <f t="shared" si="6"/>
        <v>53</v>
      </c>
      <c r="BW31" s="36">
        <f t="shared" si="7"/>
        <v>1</v>
      </c>
      <c r="BX31" s="36" t="str">
        <f t="shared" si="8"/>
        <v>TIDAK</v>
      </c>
      <c r="BY31" s="36" t="str">
        <f>IFERROR(VLOOKUP(A31,[7]DATABASE!$A:$BY,77,0),"")</f>
        <v>TIDAK</v>
      </c>
      <c r="BZ31" s="37">
        <f t="shared" si="25"/>
        <v>53</v>
      </c>
      <c r="CA31" s="12">
        <f>IFERROR(VLOOKUP(A31,[10]AAV!$A:$T,20,0),"")</f>
        <v>0</v>
      </c>
      <c r="CB31" s="37" t="str">
        <f t="shared" si="10"/>
        <v>SAPHIRE</v>
      </c>
      <c r="CC31" s="37" t="str">
        <f>IFERROR(VLOOKUP(A31,[11]SUMMARY!$B:$E,4,0),"")</f>
        <v/>
      </c>
      <c r="CD31" s="37">
        <f>IFERROR(VLOOKUP(A31,'[12]RECAP REDEEM P2 - v2'!$A:$I,5,0),0)</f>
        <v>0</v>
      </c>
      <c r="CE31" s="37" t="str">
        <f t="shared" si="11"/>
        <v>FALSE</v>
      </c>
      <c r="CF31" s="37"/>
      <c r="CG31" s="15">
        <v>45093</v>
      </c>
      <c r="CH31" s="15">
        <f t="shared" ca="1" si="12"/>
        <v>46174</v>
      </c>
      <c r="CI31" s="37">
        <f t="shared" ca="1" si="13"/>
        <v>2</v>
      </c>
      <c r="CJ31" s="37">
        <v>53</v>
      </c>
      <c r="CK31" s="37" t="str">
        <f>IFERROR(VLOOKUP($A31,[13]ME!$A:$K,11,0),"-")</f>
        <v>-</v>
      </c>
      <c r="CL31" s="37" t="str">
        <f>IFERROR(VLOOKUP($A31,[14]EKS!$A:$K,11,0),"-")</f>
        <v>-</v>
      </c>
      <c r="CM31" s="37" t="str">
        <f>IFERROR(VLOOKUP($A31,[15]EKS!$A:$K,11,0),"-")</f>
        <v>-</v>
      </c>
      <c r="CN31" s="37" t="str">
        <f>IFERROR(VLOOKUP($A31,[16]EKS!$A:$K,11,0),"-")</f>
        <v>-</v>
      </c>
      <c r="CO31" s="37" t="str">
        <f>IFERROR(VLOOKUP($A31,[17]EKS!$A:$K,11,0),"-")</f>
        <v>-</v>
      </c>
      <c r="CP31" s="37" t="str">
        <f>IFERROR(VLOOKUP($A31,[18]EKS!$A:$K,11,0),"-")</f>
        <v>-</v>
      </c>
      <c r="CQ31" s="37" t="str">
        <f>IFERROR(VLOOKUP(A31,[19]Sheet1!$A:$D,4,0),"-")</f>
        <v>-</v>
      </c>
      <c r="CR31" s="37">
        <f>IFERROR(VLOOKUP($A31,[20]AAV!$A:$AR,44,0),IFERROR(VLOOKUP($A31,[20]GC!$A:$AC,29,0),IFERROR(VLOOKUP($A31,[20]RVO!$A:$CA,79,0),IFERROR(VLOOKUP($A31,[20]SBPV!$A:$AN,40,0),IFERROR(VLOOKUP($A31,'[20]CC SK'!$A:$AC,29,0),IFERROR(VLOOKUP($A31,'[20]AAV AUTO 2000'!$A:$AA,27,0),IFERROR(VLOOKUP($A31,[20]DELTA!$A:$AC,29,0),IFERROR(VLOOKUP($A31,'[20]TEMA C1'!$A:$Y,25,0),IFERROR(VLOOKUP($A31,'[20]TEMA C2'!$A:$AA,27,0),IFERROR(VLOOKUP($A31,'[20]TEMA C3'!$A:$AA,27,0),IFERROR(VLOOKUP($A31,'[20]TEMA HAJI'!$A:$AA,27,0),IFERROR(VLOOKUP($A31,'[20]TEMA PD'!$A:$AA,27,0),IFERROR(VLOOKUP($A31,[20]DESIRE!$A:$AP,42,0),0)))))))))))))</f>
        <v>0</v>
      </c>
      <c r="CS31" s="37">
        <f>IFERROR(VLOOKUP($A31,#REF!,42+CR$1,0),IFERROR(VLOOKUP($A31,#REF!,42+CR$1,0),IFERROR(VLOOKUP($A31,#REF!,29+CR$1,0),IFERROR(VLOOKUP($A31,#REF!,16+CR$1,0),IFERROR(VLOOKUP($A31,#REF!,42+CR$1,0),IFERROR(VLOOKUP($A31,#REF!,33+CR$1,0),IFERROR(VLOOKUP($A31,#REF!,29+CR$1,0),IFERROR(VLOOKUP($A31,#REF!,42+CR$1,0),IFERROR(VLOOKUP($A31,#REF!,42+CR$1,0),IFERROR(VLOOKUP($A31,#REF!,42+CR$1,0),IFERROR(VLOOKUP($A31,#REF!,26+CR$1,0),IFERROR(VLOOKUP($A31,#REF!,5+CR$1,0),0))))))))))))</f>
        <v>0</v>
      </c>
      <c r="CT31" s="37">
        <f>IFERROR(VLOOKUP($A31,#REF!,42+CS$1,0),IFERROR(VLOOKUP($A31,#REF!,42+CS$1,0),IFERROR(VLOOKUP($A31,#REF!,29+CS$1,0),IFERROR(VLOOKUP($A31,#REF!,16+CS$1,0),IFERROR(VLOOKUP($A31,#REF!,42+CS$1,0),IFERROR(VLOOKUP($A31,#REF!,33+CS$1,0),IFERROR(VLOOKUP($A31,#REF!,29+CS$1,0),IFERROR(VLOOKUP($A31,#REF!,42+CS$1,0),IFERROR(VLOOKUP($A31,#REF!,42+CS$1,0),IFERROR(VLOOKUP($A31,#REF!,42+CS$1,0),IFERROR(VLOOKUP($A31,#REF!,26+CS$1,0),IFERROR(VLOOKUP($A31,#REF!,5+CS$1,0),0))))))))))))</f>
        <v>0</v>
      </c>
      <c r="CU31" s="37">
        <f>IFERROR(VLOOKUP($A31,#REF!,42+CT$1,0),IFERROR(VLOOKUP($A31,#REF!,42+CT$1,0),IFERROR(VLOOKUP($A31,#REF!,29+CT$1,0),IFERROR(VLOOKUP($A31,#REF!,16+CT$1,0),IFERROR(VLOOKUP($A31,#REF!,42+CT$1,0),IFERROR(VLOOKUP($A31,#REF!,33+CT$1,0),IFERROR(VLOOKUP($A31,#REF!,29+CT$1,0),IFERROR(VLOOKUP($A31,#REF!,42+CT$1,0),IFERROR(VLOOKUP($A31,#REF!,42+CT$1,0),IFERROR(VLOOKUP($A31,#REF!,42+CT$1,0),IFERROR(VLOOKUP($A31,#REF!,26+CT$1,0),IFERROR(VLOOKUP($A31,#REF!,5+CT$1,0),0))))))))))))</f>
        <v>0</v>
      </c>
      <c r="CV31" s="37">
        <f>IFERROR(VLOOKUP($A31,#REF!,42+CU$1,0),IFERROR(VLOOKUP($A31,#REF!,42+CU$1,0),IFERROR(VLOOKUP($A31,#REF!,29+CU$1,0),IFERROR(VLOOKUP($A31,#REF!,16+CU$1,0),IFERROR(VLOOKUP($A31,#REF!,42+CU$1,0),IFERROR(VLOOKUP($A31,#REF!,33+CU$1,0),IFERROR(VLOOKUP($A31,#REF!,29+CU$1,0),IFERROR(VLOOKUP($A31,#REF!,42+CU$1,0),IFERROR(VLOOKUP($A31,#REF!,42+CU$1,0),IFERROR(VLOOKUP($A31,#REF!,42+CU$1,0),IFERROR(VLOOKUP($A31,#REF!,26+CU$1,0),IFERROR(VLOOKUP($A31,#REF!,5+CU$1,0),0))))))))))))</f>
        <v>0</v>
      </c>
      <c r="CW31" s="37">
        <f>IFERROR(VLOOKUP($A31,#REF!,42+CV$1,0),IFERROR(VLOOKUP($A31,#REF!,42+CV$1,0),IFERROR(VLOOKUP($A31,#REF!,29+CV$1,0),IFERROR(VLOOKUP($A31,#REF!,16+CV$1,0),IFERROR(VLOOKUP($A31,#REF!,42+CV$1,0),IFERROR(VLOOKUP($A31,#REF!,33+CV$1,0),IFERROR(VLOOKUP($A31,#REF!,29+CV$1,0),IFERROR(VLOOKUP($A31,#REF!,42+CV$1,0),IFERROR(VLOOKUP($A31,#REF!,42+CV$1,0),IFERROR(VLOOKUP($A31,#REF!,42+CV$1,0),IFERROR(VLOOKUP($A31,#REF!,26+CV$1,0),IFERROR(VLOOKUP($A31,#REF!,5+CV$1,0),0))))))))))))</f>
        <v>0</v>
      </c>
      <c r="CX31" s="37">
        <f>IFERROR(VLOOKUP($A31,#REF!,36,0),IFERROR(VLOOKUP($A31,#REF!,23,0),IFERROR(VLOOKUP($A31,#REF!,65,0),IFERROR(VLOOKUP($A31,#REF!,34,0),IFERROR(VLOOKUP($A31,#REF!,25,0),IFERROR(VLOOKUP($A31,#REF!,25,0),IFERROR(VLOOKUP($A31,#REF!,21,0),IFERROR(VLOOKUP($A31,#REF!,23,0),IFERROR(VLOOKUP($A31,#REF!,23,0),IFERROR(VLOOKUP($A31,#REF!,23,0),IFERROR(VLOOKUP($A31,#REF!,23,0),IFERROR(VLOOKUP($A31,#REF!,23,0),IFERROR(VLOOKUP($A31,#REF!,21,0),IFERROR(VLOOKUP($A31,#REF!,23,0),0))))))))))))))</f>
        <v>0</v>
      </c>
      <c r="CY31" s="37">
        <f>IFERROR(VLOOKUP($A31,[20]DESIRE!$A:$AP,42,0),IFERROR(VLOOKUP($A31,'[20]TEMA PD'!$A:$AA,27,0),IFERROR(VLOOKUP($A31,'[20]TEMA HAJI'!$A:$AA,27,0),IFERROR(VLOOKUP($A31,'[20]TEMA C3'!$A:$AA,27,0),IFERROR(VLOOKUP($A31,'[20]TEMA C2'!$A:$AA,27,0),IFERROR(VLOOKUP($A31,'[20]TEMA C1'!$A:$Y,25,0),IFERROR(VLOOKUP($A31,[20]DELTA!$A:$AC,29,0),IFERROR(VLOOKUP($A31,'[20]AAV AUTO 2000'!$A:$AA,27,0),IFERROR(VLOOKUP($A31,'[20]CC SK'!$A:$AC,29,0),IFERROR(VLOOKUP($A31,[20]SBPV!$A:$AN,40,0),IFERROR(VLOOKUP($A31,[20]RVO!$A:$CA,79,0),IFERROR(VLOOKUP($A31,[20]GC!$A:$AC,29,0),IFERROR(VLOOKUP($A31,[20]AAV!$A:$AR,44,0),0)))))))))))))</f>
        <v>0</v>
      </c>
      <c r="CZ31" s="37">
        <f>IFERROR(VLOOKUP($A31,#REF!,5+CY$1,0),IFERROR(VLOOKUP($A31,#REF!,26+CY$1,0),IFERROR(VLOOKUP($A31,#REF!,42+CY$1,0),IFERROR(VLOOKUP($A31,#REF!,42+CY$1,0),IFERROR(VLOOKUP($A31,#REF!,42+CY$1,0),IFERROR(VLOOKUP($A31,#REF!,29+CY$1,0),IFERROR(VLOOKUP($A31,#REF!,33+CY$1,0),IFERROR(VLOOKUP($A31,#REF!,42+CY$1,0),IFERROR(VLOOKUP($A31,#REF!,16+CY$1,0),IFERROR(VLOOKUP($A31,#REF!,29+CY$1,0),IFERROR(VLOOKUP($A31,#REF!,42+CY$1,0),IFERROR(VLOOKUP($A31,#REF!,42+CY$1,0),0))))))))))))</f>
        <v>0</v>
      </c>
      <c r="DA31" s="37">
        <f>IFERROR(VLOOKUP($A31,#REF!,5+CZ$1,0),IFERROR(VLOOKUP($A31,#REF!,26+CZ$1,0),IFERROR(VLOOKUP($A31,#REF!,42+CZ$1,0),IFERROR(VLOOKUP($A31,#REF!,42+CZ$1,0),IFERROR(VLOOKUP($A31,#REF!,42+CZ$1,0),IFERROR(VLOOKUP($A31,#REF!,29+CZ$1,0),IFERROR(VLOOKUP($A31,#REF!,33+CZ$1,0),IFERROR(VLOOKUP($A31,#REF!,42+CZ$1,0),IFERROR(VLOOKUP($A31,#REF!,16+CZ$1,0),IFERROR(VLOOKUP($A31,#REF!,29+CZ$1,0),IFERROR(VLOOKUP($A31,#REF!,42+CZ$1,0),IFERROR(VLOOKUP($A31,#REF!,42+CZ$1,0),0))))))))))))</f>
        <v>0</v>
      </c>
      <c r="DB31" s="37">
        <f>IFERROR(VLOOKUP($A31,#REF!,5+DA$1,0),IFERROR(VLOOKUP($A31,#REF!,26+DA$1,0),IFERROR(VLOOKUP($A31,#REF!,42+DA$1,0),IFERROR(VLOOKUP($A31,#REF!,42+DA$1,0),IFERROR(VLOOKUP($A31,#REF!,42+DA$1,0),IFERROR(VLOOKUP($A31,#REF!,29+DA$1,0),IFERROR(VLOOKUP($A31,#REF!,33+DA$1,0),IFERROR(VLOOKUP($A31,#REF!,42+DA$1,0),IFERROR(VLOOKUP($A31,#REF!,16+DA$1,0),IFERROR(VLOOKUP($A31,#REF!,29+DA$1,0),IFERROR(VLOOKUP($A31,#REF!,42+DA$1,0),IFERROR(VLOOKUP($A31,#REF!,42+DA$1,0),0))))))))))))</f>
        <v>0</v>
      </c>
      <c r="DC31" s="37">
        <f>IFERROR(VLOOKUP($A31,#REF!,5+DB$1,0),IFERROR(VLOOKUP($A31,#REF!,26+DB$1,0),IFERROR(VLOOKUP($A31,#REF!,42+DB$1,0),IFERROR(VLOOKUP($A31,#REF!,42+DB$1,0),IFERROR(VLOOKUP($A31,#REF!,42+DB$1,0),IFERROR(VLOOKUP($A31,#REF!,29+DB$1,0),IFERROR(VLOOKUP($A31,#REF!,33+DB$1,0),IFERROR(VLOOKUP($A31,#REF!,42+DB$1,0),IFERROR(VLOOKUP($A31,#REF!,16+DB$1,0),IFERROR(VLOOKUP($A31,#REF!,29+DB$1,0),IFERROR(VLOOKUP($A31,#REF!,42+DB$1,0),IFERROR(VLOOKUP($A31,#REF!,42+DB$1,0),0))))))))))))</f>
        <v>0</v>
      </c>
      <c r="DD31" s="37">
        <f>IFERROR(VLOOKUP($A31,#REF!,5+DC$1,0),IFERROR(VLOOKUP($A31,#REF!,26+DC$1,0),IFERROR(VLOOKUP($A31,#REF!,42+DC$1,0),IFERROR(VLOOKUP($A31,#REF!,42+DC$1,0),IFERROR(VLOOKUP($A31,#REF!,42+DC$1,0),IFERROR(VLOOKUP($A31,#REF!,29+DC$1,0),IFERROR(VLOOKUP($A31,#REF!,33+DC$1,0),IFERROR(VLOOKUP($A31,#REF!,42+DC$1,0),IFERROR(VLOOKUP($A31,#REF!,16+DC$1,0),IFERROR(VLOOKUP($A31,#REF!,29+DC$1,0),IFERROR(VLOOKUP($A31,#REF!,42+DC$1,0),IFERROR(VLOOKUP($A31,#REF!,42+DC$1,0),0))))))))))))</f>
        <v>0</v>
      </c>
      <c r="DE31" s="37">
        <f>IFERROR(VLOOKUP($A31,#REF!,23,0),IFERROR(VLOOKUP($A31,#REF!,21,0),IFERROR(VLOOKUP($A31,#REF!,23,0),IFERROR(VLOOKUP($A31,#REF!,23,0),IFERROR(VLOOKUP($A31,#REF!,23,0),IFERROR(VLOOKUP($A31,#REF!,23,0),IFERROR(VLOOKUP($A31,#REF!,23,0),IFERROR(VLOOKUP($A31,#REF!,21,0),IFERROR(VLOOKUP($A31,#REF!,25,0),IFERROR(VLOOKUP($A31,#REF!,25,0),IFERROR(VLOOKUP($A31,#REF!,34,0),IFERROR(VLOOKUP($A31,#REF!,65,0),IFERROR(VLOOKUP($A31,#REF!,23,0),IFERROR(VLOOKUP($A31,#REF!,36,0),0))))))))))))))</f>
        <v>0</v>
      </c>
      <c r="DF31" s="37" t="b">
        <f t="shared" si="14"/>
        <v>1</v>
      </c>
      <c r="DG31" s="37" t="b">
        <f t="shared" si="14"/>
        <v>1</v>
      </c>
      <c r="DH31" s="37" t="b">
        <f t="shared" si="14"/>
        <v>1</v>
      </c>
      <c r="DI31" s="37" t="b">
        <f t="shared" si="14"/>
        <v>1</v>
      </c>
      <c r="DJ31" s="37" t="b">
        <f t="shared" si="14"/>
        <v>1</v>
      </c>
      <c r="DK31" s="37" t="b">
        <f t="shared" si="14"/>
        <v>1</v>
      </c>
      <c r="DL31" s="37" t="b">
        <f t="shared" si="14"/>
        <v>1</v>
      </c>
      <c r="DM31" s="37">
        <f t="shared" si="15"/>
        <v>0</v>
      </c>
      <c r="DN31" s="37">
        <f t="shared" si="15"/>
        <v>0</v>
      </c>
      <c r="DO31" s="37">
        <f t="shared" si="15"/>
        <v>0</v>
      </c>
      <c r="DP31" s="37">
        <f t="shared" si="15"/>
        <v>0</v>
      </c>
      <c r="DQ31" s="37">
        <f t="shared" si="15"/>
        <v>0</v>
      </c>
      <c r="DR31" s="37">
        <f t="shared" si="15"/>
        <v>0</v>
      </c>
      <c r="DS31" s="37">
        <f t="shared" si="15"/>
        <v>0</v>
      </c>
      <c r="DT31" s="29">
        <f t="shared" si="16"/>
        <v>0</v>
      </c>
      <c r="DU31" s="37">
        <f t="shared" si="17"/>
        <v>0</v>
      </c>
      <c r="DV31" s="37">
        <f t="shared" si="17"/>
        <v>0</v>
      </c>
      <c r="DW31" s="37">
        <f t="shared" si="17"/>
        <v>0</v>
      </c>
      <c r="DX31" s="37">
        <f t="shared" si="17"/>
        <v>0</v>
      </c>
      <c r="DY31" s="37">
        <f t="shared" si="17"/>
        <v>0</v>
      </c>
      <c r="DZ31" s="37">
        <f t="shared" si="17"/>
        <v>0</v>
      </c>
      <c r="EA31" s="37">
        <f t="shared" si="17"/>
        <v>0</v>
      </c>
      <c r="EB31" s="29">
        <f t="shared" si="18"/>
        <v>0</v>
      </c>
      <c r="EC31" s="36">
        <f t="shared" si="19"/>
        <v>7</v>
      </c>
      <c r="ED31" s="36" t="str">
        <f t="shared" si="20"/>
        <v>DOWNGRADE</v>
      </c>
      <c r="EE31" s="36" t="str">
        <f t="shared" si="21"/>
        <v>RESET</v>
      </c>
      <c r="EF31" s="37">
        <f t="shared" si="22"/>
        <v>0</v>
      </c>
      <c r="EG31" s="2" t="str">
        <f>IFERROR(VLOOKUP(A31,[21]AAV!$A:$AD,30,0),"")</f>
        <v/>
      </c>
      <c r="EH31" s="37" t="str">
        <f t="shared" si="23"/>
        <v>SAPHIRE</v>
      </c>
      <c r="EI31" s="2"/>
      <c r="EJ31" s="2"/>
      <c r="EK31" s="2"/>
      <c r="EL31" s="2"/>
      <c r="EM31" s="2"/>
      <c r="EN31" s="2"/>
      <c r="EO31" s="2"/>
      <c r="EP31" s="2"/>
      <c r="EQ31" s="37">
        <f t="shared" si="24"/>
        <v>0</v>
      </c>
      <c r="ER31" s="37">
        <f t="shared" si="24"/>
        <v>0</v>
      </c>
      <c r="ES31" s="37">
        <f t="shared" si="24"/>
        <v>0</v>
      </c>
      <c r="ET31" s="37">
        <f t="shared" si="24"/>
        <v>0</v>
      </c>
      <c r="EU31" s="37">
        <f t="shared" si="24"/>
        <v>0</v>
      </c>
      <c r="EV31" s="37">
        <f t="shared" si="24"/>
        <v>0</v>
      </c>
      <c r="EW31" s="37">
        <f t="shared" si="24"/>
        <v>0</v>
      </c>
    </row>
    <row r="32" spans="1:153" ht="15.6">
      <c r="A32" s="37" t="s">
        <v>379</v>
      </c>
      <c r="B32" s="2" t="s">
        <v>380</v>
      </c>
      <c r="C32" s="37" t="s">
        <v>188</v>
      </c>
      <c r="D32" s="15">
        <f>IFERROR(VLOOKUP(A32,[1]AAV!$A:$C,3,0),"")</f>
        <v>45572</v>
      </c>
      <c r="E32" s="15" t="str">
        <f t="shared" si="3"/>
        <v>Oct-24</v>
      </c>
      <c r="F32" s="37"/>
      <c r="G32" s="37"/>
      <c r="H32" s="37"/>
      <c r="I32" s="37"/>
      <c r="J32" s="37"/>
      <c r="K32" s="37"/>
      <c r="L32" s="37"/>
      <c r="M32" s="36"/>
      <c r="N32" s="37"/>
      <c r="O32" s="37"/>
      <c r="P32" s="37"/>
      <c r="Q32" s="37"/>
      <c r="R32" s="37"/>
      <c r="S32" s="37"/>
      <c r="T32" s="2"/>
      <c r="U32" s="36"/>
      <c r="V32" s="37"/>
      <c r="W32" s="37"/>
      <c r="X32" s="37"/>
      <c r="Y32" s="37"/>
      <c r="Z32" s="37"/>
      <c r="AA32" s="37"/>
      <c r="AB32" s="2"/>
      <c r="AC32" s="2"/>
      <c r="AD32" s="2"/>
      <c r="AE32" s="2"/>
      <c r="AF32" s="2"/>
      <c r="AG32" s="36"/>
      <c r="AH32" s="2"/>
      <c r="AI32" s="2"/>
      <c r="AJ32" s="2"/>
      <c r="AK32" s="2"/>
      <c r="AL32" s="19"/>
      <c r="AM32" s="37"/>
      <c r="AN32" s="37"/>
      <c r="AO32" s="37"/>
      <c r="AP32" s="37" t="str">
        <f>IFERROR(VLOOKUP($A32,[2]Sheet1!$A:$D,4,0),"-")</f>
        <v>-</v>
      </c>
      <c r="AQ32" s="37" t="str">
        <f>IFERROR(VLOOKUP($A32,#REF!,3,0),"-")</f>
        <v>-</v>
      </c>
      <c r="AR32" s="37" t="str">
        <f>IFERROR(VLOOKUP(A32,[3]AAV!$A:$C,3,0),"-")</f>
        <v>-</v>
      </c>
      <c r="AS32" s="37" t="str">
        <f>IFERROR(VLOOKUP(A32,[4]AAV!$A:$C,3,0),"-")</f>
        <v>-</v>
      </c>
      <c r="AT32" s="37" t="str">
        <f>IFERROR(VLOOKUP(A32,[5]AAV!$A:$C,3,0),"-")</f>
        <v>REGULER</v>
      </c>
      <c r="AU32" s="37" t="str">
        <f>IFERROR(VLOOKUP(A32,[6]AAV!$A:$C,3,0),"-")</f>
        <v>REGULER</v>
      </c>
      <c r="AV32" s="37" t="str">
        <f>IFERROR(VLOOKUP(A32,#REF!,13,0),"")</f>
        <v/>
      </c>
      <c r="AW32" s="37">
        <f>IFERROR(VLOOKUP(A32,[7]DATABASE!$A:$BA,49,0),"")</f>
        <v>0</v>
      </c>
      <c r="AX32" s="37">
        <f>IFERROR(VLOOKUP(A32,[7]DATABASE!$A:$BA,50,0),"")</f>
        <v>0</v>
      </c>
      <c r="AY32" s="37">
        <f>IFERROR(VLOOKUP(A32,[7]DATABASE!$A:$BA,51,0),"")</f>
        <v>0</v>
      </c>
      <c r="AZ32" s="37">
        <f>IFERROR(VLOOKUP(A32,[7]DATABASE!$A:$BA,52,0),"")</f>
        <v>7</v>
      </c>
      <c r="BA32" s="37">
        <f>IFERROR(VLOOKUP(A32,[7]DATABASE!$A:$BA,53,0),"")</f>
        <v>9</v>
      </c>
      <c r="BB32" s="37">
        <f>IFERROR(VLOOKUP(A32,[7]DATABASE!$A:$BF,54,0),"")</f>
        <v>0</v>
      </c>
      <c r="BC32" s="37">
        <f>IFERROR(VLOOKUP(A32,[7]DATABASE!$A:$BF,55,0),"")</f>
        <v>0</v>
      </c>
      <c r="BD32" s="37">
        <f>IFERROR(VLOOKUP(A32,[7]DATABASE!$A:$BF,56,0),"")</f>
        <v>0</v>
      </c>
      <c r="BE32" s="37">
        <f>IFERROR(VLOOKUP(A32,[7]DATABASE!$A:$BF,57,0),"")</f>
        <v>7</v>
      </c>
      <c r="BF32" s="37">
        <f>IFERROR(VLOOKUP(A32,[7]DATABASE!$A:$BF,58,0),"")</f>
        <v>9</v>
      </c>
      <c r="BG32" s="36" t="str">
        <f>IFERROR(VLOOKUP($A32,[8]Summary!$A$3:$GA$66,183,0),"")</f>
        <v/>
      </c>
      <c r="BH32" s="37">
        <f>IFERROR(VLOOKUP(A32,[7]DATABASE!$A:$BM,60,0),"")</f>
        <v>0</v>
      </c>
      <c r="BI32" s="37">
        <f>IFERROR(VLOOKUP(A32,[7]DATABASE!$A:$BM,61,0),"")</f>
        <v>0</v>
      </c>
      <c r="BJ32" s="37">
        <f>IFERROR(VLOOKUP(A32,[7]DATABASE!$A:$BM,62,0),"")</f>
        <v>0</v>
      </c>
      <c r="BK32" s="37">
        <f>IFERROR(VLOOKUP(A32,[7]DATABASE!$A:$BM,63,0),"")</f>
        <v>7</v>
      </c>
      <c r="BL32" s="37">
        <f>IFERROR(VLOOKUP(A32,[7]DATABASE!$A:$BM,64,0),"")</f>
        <v>9</v>
      </c>
      <c r="BM32" s="37" t="str">
        <f>IFERROR(VLOOKUP($A32,[9]AAV!$A:$AM,39,0),IFERROR(VLOOKUP($A32,[9]GC!$A:$Y,25,0),IFERROR(VLOOKUP($A32,[9]RVO!$A:$BS,71,0),IFERROR(VLOOKUP($A32,[9]SBPV!$A:$AK,37,0),IFERROR(VLOOKUP($A32,'[9]CC SK'!$A:$AA,27,0),IFERROR(VLOOKUP($A32,[9]DELTA!$A:$AA,27,0),IFERROR(VLOOKUP($A32,'[9]TEMA C1'!$A:$W,23,0),IFERROR(VLOOKUP($A32,'[9]TEMA C2'!$A:$Y,25,0),IFERROR(VLOOKUP($A32,'[9]TEMA C3'!$A:$Y,25,0),IFERROR(VLOOKUP($A32,'[9]TEMA HAJI'!$A:$Y,25,0),IFERROR(VLOOKUP($A32,'[9]TEMA PD'!$A:$Y,25,0),"")))))))))))</f>
        <v/>
      </c>
      <c r="BN32" s="37">
        <f t="shared" si="4"/>
        <v>16</v>
      </c>
      <c r="BO32" s="37" t="str">
        <f t="shared" si="5"/>
        <v/>
      </c>
      <c r="BP32" s="37">
        <f t="shared" si="5"/>
        <v>0</v>
      </c>
      <c r="BQ32" s="37">
        <f t="shared" si="5"/>
        <v>0</v>
      </c>
      <c r="BR32" s="37">
        <f t="shared" si="5"/>
        <v>0</v>
      </c>
      <c r="BS32" s="37">
        <f t="shared" si="5"/>
        <v>7</v>
      </c>
      <c r="BT32" s="37">
        <f t="shared" si="5"/>
        <v>9</v>
      </c>
      <c r="BU32" s="37" t="str">
        <f t="shared" si="5"/>
        <v/>
      </c>
      <c r="BV32" s="37">
        <f t="shared" si="6"/>
        <v>16</v>
      </c>
      <c r="BW32" s="36">
        <f t="shared" si="7"/>
        <v>1</v>
      </c>
      <c r="BX32" s="36" t="str">
        <f t="shared" si="8"/>
        <v>TIDAK</v>
      </c>
      <c r="BY32" s="36" t="str">
        <f>IFERROR(VLOOKUP(A32,[7]DATABASE!$A:$BY,77,0),"")</f>
        <v>TIDAK</v>
      </c>
      <c r="BZ32" s="37">
        <f t="shared" si="25"/>
        <v>16</v>
      </c>
      <c r="CA32" s="12">
        <f>IFERROR(VLOOKUP(A32,[10]AAV!$A:$T,20,0),"")</f>
        <v>0</v>
      </c>
      <c r="CB32" s="37" t="str">
        <f t="shared" si="10"/>
        <v>SAPHIRE</v>
      </c>
      <c r="CC32" s="37" t="str">
        <f>IFERROR(VLOOKUP(A32,[11]SUMMARY!$B:$E,4,0),"")</f>
        <v/>
      </c>
      <c r="CD32" s="37">
        <f>IFERROR(VLOOKUP(A32,'[12]RECAP REDEEM P2 - v2'!$A:$I,5,0),0)</f>
        <v>0</v>
      </c>
      <c r="CE32" s="37" t="str">
        <f t="shared" si="11"/>
        <v>FALSE</v>
      </c>
      <c r="CF32" s="37"/>
      <c r="CG32" s="15">
        <v>45093</v>
      </c>
      <c r="CH32" s="15">
        <f t="shared" ca="1" si="12"/>
        <v>46174</v>
      </c>
      <c r="CI32" s="37">
        <f t="shared" ca="1" si="13"/>
        <v>2</v>
      </c>
      <c r="CJ32" s="37">
        <v>16</v>
      </c>
      <c r="CK32" s="37" t="str">
        <f>IFERROR(VLOOKUP($A32,[13]ME!$A:$K,11,0),"-")</f>
        <v>-</v>
      </c>
      <c r="CL32" s="37" t="str">
        <f>IFERROR(VLOOKUP($A32,[14]EKS!$A:$K,11,0),"-")</f>
        <v>-</v>
      </c>
      <c r="CM32" s="37" t="str">
        <f>IFERROR(VLOOKUP($A32,[15]EKS!$A:$K,11,0),"-")</f>
        <v>-</v>
      </c>
      <c r="CN32" s="37" t="str">
        <f>IFERROR(VLOOKUP($A32,[16]EKS!$A:$K,11,0),"-")</f>
        <v>-</v>
      </c>
      <c r="CO32" s="37" t="str">
        <f>IFERROR(VLOOKUP($A32,[17]EKS!$A:$K,11,0),"-")</f>
        <v>-</v>
      </c>
      <c r="CP32" s="37" t="str">
        <f>IFERROR(VLOOKUP($A32,[18]EKS!$A:$K,11,0),"-")</f>
        <v>-</v>
      </c>
      <c r="CQ32" s="37" t="str">
        <f>IFERROR(VLOOKUP(A32,[19]Sheet1!$A:$D,4,0),"-")</f>
        <v>-</v>
      </c>
      <c r="CR32" s="37">
        <f>IFERROR(VLOOKUP($A32,[20]AAV!$A:$AR,44,0),IFERROR(VLOOKUP($A32,[20]GC!$A:$AC,29,0),IFERROR(VLOOKUP($A32,[20]RVO!$A:$CA,79,0),IFERROR(VLOOKUP($A32,[20]SBPV!$A:$AN,40,0),IFERROR(VLOOKUP($A32,'[20]CC SK'!$A:$AC,29,0),IFERROR(VLOOKUP($A32,'[20]AAV AUTO 2000'!$A:$AA,27,0),IFERROR(VLOOKUP($A32,[20]DELTA!$A:$AC,29,0),IFERROR(VLOOKUP($A32,'[20]TEMA C1'!$A:$Y,25,0),IFERROR(VLOOKUP($A32,'[20]TEMA C2'!$A:$AA,27,0),IFERROR(VLOOKUP($A32,'[20]TEMA C3'!$A:$AA,27,0),IFERROR(VLOOKUP($A32,'[20]TEMA HAJI'!$A:$AA,27,0),IFERROR(VLOOKUP($A32,'[20]TEMA PD'!$A:$AA,27,0),IFERROR(VLOOKUP($A32,[20]DESIRE!$A:$AP,42,0),0)))))))))))))</f>
        <v>4</v>
      </c>
      <c r="CS32" s="37">
        <f>IFERROR(VLOOKUP($A32,#REF!,42+CR$1,0),IFERROR(VLOOKUP($A32,#REF!,42+CR$1,0),IFERROR(VLOOKUP($A32,#REF!,29+CR$1,0),IFERROR(VLOOKUP($A32,#REF!,16+CR$1,0),IFERROR(VLOOKUP($A32,#REF!,42+CR$1,0),IFERROR(VLOOKUP($A32,#REF!,33+CR$1,0),IFERROR(VLOOKUP($A32,#REF!,29+CR$1,0),IFERROR(VLOOKUP($A32,#REF!,42+CR$1,0),IFERROR(VLOOKUP($A32,#REF!,42+CR$1,0),IFERROR(VLOOKUP($A32,#REF!,42+CR$1,0),IFERROR(VLOOKUP($A32,#REF!,26+CR$1,0),IFERROR(VLOOKUP($A32,#REF!,5+CR$1,0),0))))))))))))</f>
        <v>0</v>
      </c>
      <c r="CT32" s="37">
        <f>IFERROR(VLOOKUP($A32,#REF!,42+CS$1,0),IFERROR(VLOOKUP($A32,#REF!,42+CS$1,0),IFERROR(VLOOKUP($A32,#REF!,29+CS$1,0),IFERROR(VLOOKUP($A32,#REF!,16+CS$1,0),IFERROR(VLOOKUP($A32,#REF!,42+CS$1,0),IFERROR(VLOOKUP($A32,#REF!,33+CS$1,0),IFERROR(VLOOKUP($A32,#REF!,29+CS$1,0),IFERROR(VLOOKUP($A32,#REF!,42+CS$1,0),IFERROR(VLOOKUP($A32,#REF!,42+CS$1,0),IFERROR(VLOOKUP($A32,#REF!,42+CS$1,0),IFERROR(VLOOKUP($A32,#REF!,26+CS$1,0),IFERROR(VLOOKUP($A32,#REF!,5+CS$1,0),0))))))))))))</f>
        <v>0</v>
      </c>
      <c r="CU32" s="37">
        <f>IFERROR(VLOOKUP($A32,#REF!,42+CT$1,0),IFERROR(VLOOKUP($A32,#REF!,42+CT$1,0),IFERROR(VLOOKUP($A32,#REF!,29+CT$1,0),IFERROR(VLOOKUP($A32,#REF!,16+CT$1,0),IFERROR(VLOOKUP($A32,#REF!,42+CT$1,0),IFERROR(VLOOKUP($A32,#REF!,33+CT$1,0),IFERROR(VLOOKUP($A32,#REF!,29+CT$1,0),IFERROR(VLOOKUP($A32,#REF!,42+CT$1,0),IFERROR(VLOOKUP($A32,#REF!,42+CT$1,0),IFERROR(VLOOKUP($A32,#REF!,42+CT$1,0),IFERROR(VLOOKUP($A32,#REF!,26+CT$1,0),IFERROR(VLOOKUP($A32,#REF!,5+CT$1,0),0))))))))))))</f>
        <v>0</v>
      </c>
      <c r="CV32" s="37">
        <f>IFERROR(VLOOKUP($A32,#REF!,42+CU$1,0),IFERROR(VLOOKUP($A32,#REF!,42+CU$1,0),IFERROR(VLOOKUP($A32,#REF!,29+CU$1,0),IFERROR(VLOOKUP($A32,#REF!,16+CU$1,0),IFERROR(VLOOKUP($A32,#REF!,42+CU$1,0),IFERROR(VLOOKUP($A32,#REF!,33+CU$1,0),IFERROR(VLOOKUP($A32,#REF!,29+CU$1,0),IFERROR(VLOOKUP($A32,#REF!,42+CU$1,0),IFERROR(VLOOKUP($A32,#REF!,42+CU$1,0),IFERROR(VLOOKUP($A32,#REF!,42+CU$1,0),IFERROR(VLOOKUP($A32,#REF!,26+CU$1,0),IFERROR(VLOOKUP($A32,#REF!,5+CU$1,0),0))))))))))))</f>
        <v>0</v>
      </c>
      <c r="CW32" s="37">
        <f>IFERROR(VLOOKUP($A32,#REF!,42+CV$1,0),IFERROR(VLOOKUP($A32,#REF!,42+CV$1,0),IFERROR(VLOOKUP($A32,#REF!,29+CV$1,0),IFERROR(VLOOKUP($A32,#REF!,16+CV$1,0),IFERROR(VLOOKUP($A32,#REF!,42+CV$1,0),IFERROR(VLOOKUP($A32,#REF!,33+CV$1,0),IFERROR(VLOOKUP($A32,#REF!,29+CV$1,0),IFERROR(VLOOKUP($A32,#REF!,42+CV$1,0),IFERROR(VLOOKUP($A32,#REF!,42+CV$1,0),IFERROR(VLOOKUP($A32,#REF!,42+CV$1,0),IFERROR(VLOOKUP($A32,#REF!,26+CV$1,0),IFERROR(VLOOKUP($A32,#REF!,5+CV$1,0),0))))))))))))</f>
        <v>0</v>
      </c>
      <c r="CX32" s="37">
        <f>IFERROR(VLOOKUP($A32,#REF!,36,0),IFERROR(VLOOKUP($A32,#REF!,23,0),IFERROR(VLOOKUP($A32,#REF!,65,0),IFERROR(VLOOKUP($A32,#REF!,34,0),IFERROR(VLOOKUP($A32,#REF!,25,0),IFERROR(VLOOKUP($A32,#REF!,25,0),IFERROR(VLOOKUP($A32,#REF!,21,0),IFERROR(VLOOKUP($A32,#REF!,23,0),IFERROR(VLOOKUP($A32,#REF!,23,0),IFERROR(VLOOKUP($A32,#REF!,23,0),IFERROR(VLOOKUP($A32,#REF!,23,0),IFERROR(VLOOKUP($A32,#REF!,23,0),IFERROR(VLOOKUP($A32,#REF!,21,0),IFERROR(VLOOKUP($A32,#REF!,23,0),0))))))))))))))</f>
        <v>0</v>
      </c>
      <c r="CY32" s="37">
        <f>IFERROR(VLOOKUP($A32,[20]DESIRE!$A:$AP,42,0),IFERROR(VLOOKUP($A32,'[20]TEMA PD'!$A:$AA,27,0),IFERROR(VLOOKUP($A32,'[20]TEMA HAJI'!$A:$AA,27,0),IFERROR(VLOOKUP($A32,'[20]TEMA C3'!$A:$AA,27,0),IFERROR(VLOOKUP($A32,'[20]TEMA C2'!$A:$AA,27,0),IFERROR(VLOOKUP($A32,'[20]TEMA C1'!$A:$Y,25,0),IFERROR(VLOOKUP($A32,[20]DELTA!$A:$AC,29,0),IFERROR(VLOOKUP($A32,'[20]AAV AUTO 2000'!$A:$AA,27,0),IFERROR(VLOOKUP($A32,'[20]CC SK'!$A:$AC,29,0),IFERROR(VLOOKUP($A32,[20]SBPV!$A:$AN,40,0),IFERROR(VLOOKUP($A32,[20]RVO!$A:$CA,79,0),IFERROR(VLOOKUP($A32,[20]GC!$A:$AC,29,0),IFERROR(VLOOKUP($A32,[20]AAV!$A:$AR,44,0),0)))))))))))))</f>
        <v>4</v>
      </c>
      <c r="CZ32" s="37">
        <f>IFERROR(VLOOKUP($A32,#REF!,5+CY$1,0),IFERROR(VLOOKUP($A32,#REF!,26+CY$1,0),IFERROR(VLOOKUP($A32,#REF!,42+CY$1,0),IFERROR(VLOOKUP($A32,#REF!,42+CY$1,0),IFERROR(VLOOKUP($A32,#REF!,42+CY$1,0),IFERROR(VLOOKUP($A32,#REF!,29+CY$1,0),IFERROR(VLOOKUP($A32,#REF!,33+CY$1,0),IFERROR(VLOOKUP($A32,#REF!,42+CY$1,0),IFERROR(VLOOKUP($A32,#REF!,16+CY$1,0),IFERROR(VLOOKUP($A32,#REF!,29+CY$1,0),IFERROR(VLOOKUP($A32,#REF!,42+CY$1,0),IFERROR(VLOOKUP($A32,#REF!,42+CY$1,0),0))))))))))))</f>
        <v>0</v>
      </c>
      <c r="DA32" s="37">
        <f>IFERROR(VLOOKUP($A32,#REF!,5+CZ$1,0),IFERROR(VLOOKUP($A32,#REF!,26+CZ$1,0),IFERROR(VLOOKUP($A32,#REF!,42+CZ$1,0),IFERROR(VLOOKUP($A32,#REF!,42+CZ$1,0),IFERROR(VLOOKUP($A32,#REF!,42+CZ$1,0),IFERROR(VLOOKUP($A32,#REF!,29+CZ$1,0),IFERROR(VLOOKUP($A32,#REF!,33+CZ$1,0),IFERROR(VLOOKUP($A32,#REF!,42+CZ$1,0),IFERROR(VLOOKUP($A32,#REF!,16+CZ$1,0),IFERROR(VLOOKUP($A32,#REF!,29+CZ$1,0),IFERROR(VLOOKUP($A32,#REF!,42+CZ$1,0),IFERROR(VLOOKUP($A32,#REF!,42+CZ$1,0),0))))))))))))</f>
        <v>0</v>
      </c>
      <c r="DB32" s="37">
        <f>IFERROR(VLOOKUP($A32,#REF!,5+DA$1,0),IFERROR(VLOOKUP($A32,#REF!,26+DA$1,0),IFERROR(VLOOKUP($A32,#REF!,42+DA$1,0),IFERROR(VLOOKUP($A32,#REF!,42+DA$1,0),IFERROR(VLOOKUP($A32,#REF!,42+DA$1,0),IFERROR(VLOOKUP($A32,#REF!,29+DA$1,0),IFERROR(VLOOKUP($A32,#REF!,33+DA$1,0),IFERROR(VLOOKUP($A32,#REF!,42+DA$1,0),IFERROR(VLOOKUP($A32,#REF!,16+DA$1,0),IFERROR(VLOOKUP($A32,#REF!,29+DA$1,0),IFERROR(VLOOKUP($A32,#REF!,42+DA$1,0),IFERROR(VLOOKUP($A32,#REF!,42+DA$1,0),0))))))))))))</f>
        <v>0</v>
      </c>
      <c r="DC32" s="37">
        <f>IFERROR(VLOOKUP($A32,#REF!,5+DB$1,0),IFERROR(VLOOKUP($A32,#REF!,26+DB$1,0),IFERROR(VLOOKUP($A32,#REF!,42+DB$1,0),IFERROR(VLOOKUP($A32,#REF!,42+DB$1,0),IFERROR(VLOOKUP($A32,#REF!,42+DB$1,0),IFERROR(VLOOKUP($A32,#REF!,29+DB$1,0),IFERROR(VLOOKUP($A32,#REF!,33+DB$1,0),IFERROR(VLOOKUP($A32,#REF!,42+DB$1,0),IFERROR(VLOOKUP($A32,#REF!,16+DB$1,0),IFERROR(VLOOKUP($A32,#REF!,29+DB$1,0),IFERROR(VLOOKUP($A32,#REF!,42+DB$1,0),IFERROR(VLOOKUP($A32,#REF!,42+DB$1,0),0))))))))))))</f>
        <v>0</v>
      </c>
      <c r="DD32" s="37">
        <f>IFERROR(VLOOKUP($A32,#REF!,5+DC$1,0),IFERROR(VLOOKUP($A32,#REF!,26+DC$1,0),IFERROR(VLOOKUP($A32,#REF!,42+DC$1,0),IFERROR(VLOOKUP($A32,#REF!,42+DC$1,0),IFERROR(VLOOKUP($A32,#REF!,42+DC$1,0),IFERROR(VLOOKUP($A32,#REF!,29+DC$1,0),IFERROR(VLOOKUP($A32,#REF!,33+DC$1,0),IFERROR(VLOOKUP($A32,#REF!,42+DC$1,0),IFERROR(VLOOKUP($A32,#REF!,16+DC$1,0),IFERROR(VLOOKUP($A32,#REF!,29+DC$1,0),IFERROR(VLOOKUP($A32,#REF!,42+DC$1,0),IFERROR(VLOOKUP($A32,#REF!,42+DC$1,0),0))))))))))))</f>
        <v>0</v>
      </c>
      <c r="DE32" s="37">
        <f>IFERROR(VLOOKUP($A32,#REF!,23,0),IFERROR(VLOOKUP($A32,#REF!,21,0),IFERROR(VLOOKUP($A32,#REF!,23,0),IFERROR(VLOOKUP($A32,#REF!,23,0),IFERROR(VLOOKUP($A32,#REF!,23,0),IFERROR(VLOOKUP($A32,#REF!,23,0),IFERROR(VLOOKUP($A32,#REF!,23,0),IFERROR(VLOOKUP($A32,#REF!,21,0),IFERROR(VLOOKUP($A32,#REF!,25,0),IFERROR(VLOOKUP($A32,#REF!,25,0),IFERROR(VLOOKUP($A32,#REF!,34,0),IFERROR(VLOOKUP($A32,#REF!,65,0),IFERROR(VLOOKUP($A32,#REF!,23,0),IFERROR(VLOOKUP($A32,#REF!,36,0),0))))))))))))))</f>
        <v>0</v>
      </c>
      <c r="DF32" s="37" t="b">
        <f t="shared" si="14"/>
        <v>1</v>
      </c>
      <c r="DG32" s="37" t="b">
        <f t="shared" si="14"/>
        <v>1</v>
      </c>
      <c r="DH32" s="37" t="b">
        <f t="shared" si="14"/>
        <v>1</v>
      </c>
      <c r="DI32" s="37" t="b">
        <f t="shared" si="14"/>
        <v>1</v>
      </c>
      <c r="DJ32" s="37" t="b">
        <f t="shared" si="14"/>
        <v>1</v>
      </c>
      <c r="DK32" s="37" t="b">
        <f t="shared" si="14"/>
        <v>1</v>
      </c>
      <c r="DL32" s="37" t="b">
        <f t="shared" si="14"/>
        <v>1</v>
      </c>
      <c r="DM32" s="37">
        <f t="shared" si="15"/>
        <v>4</v>
      </c>
      <c r="DN32" s="37">
        <f t="shared" si="15"/>
        <v>0</v>
      </c>
      <c r="DO32" s="37">
        <f t="shared" si="15"/>
        <v>0</v>
      </c>
      <c r="DP32" s="37">
        <f t="shared" si="15"/>
        <v>0</v>
      </c>
      <c r="DQ32" s="37">
        <f t="shared" si="15"/>
        <v>0</v>
      </c>
      <c r="DR32" s="37">
        <f t="shared" si="15"/>
        <v>0</v>
      </c>
      <c r="DS32" s="37">
        <f t="shared" si="15"/>
        <v>0</v>
      </c>
      <c r="DT32" s="29">
        <f t="shared" si="16"/>
        <v>4</v>
      </c>
      <c r="DU32" s="37">
        <f t="shared" si="17"/>
        <v>4</v>
      </c>
      <c r="DV32" s="37">
        <f t="shared" si="17"/>
        <v>0</v>
      </c>
      <c r="DW32" s="37">
        <f t="shared" si="17"/>
        <v>0</v>
      </c>
      <c r="DX32" s="37">
        <f t="shared" si="17"/>
        <v>0</v>
      </c>
      <c r="DY32" s="37">
        <f t="shared" si="17"/>
        <v>0</v>
      </c>
      <c r="DZ32" s="37">
        <f t="shared" si="17"/>
        <v>0</v>
      </c>
      <c r="EA32" s="37">
        <f t="shared" si="17"/>
        <v>0</v>
      </c>
      <c r="EB32" s="29">
        <f t="shared" si="18"/>
        <v>4</v>
      </c>
      <c r="EC32" s="36">
        <f t="shared" si="19"/>
        <v>6</v>
      </c>
      <c r="ED32" s="36" t="str">
        <f t="shared" si="20"/>
        <v>DOWNGRADE</v>
      </c>
      <c r="EE32" s="36" t="str">
        <f t="shared" si="21"/>
        <v>RESET</v>
      </c>
      <c r="EF32" s="37">
        <f t="shared" si="22"/>
        <v>0</v>
      </c>
      <c r="EG32" s="2">
        <f>IFERROR(VLOOKUP(A32,[21]AAV!$A:$AD,30,0),"")</f>
        <v>1</v>
      </c>
      <c r="EH32" s="37" t="str">
        <f t="shared" si="23"/>
        <v>SAPHIRE</v>
      </c>
      <c r="EI32" s="2"/>
      <c r="EJ32" s="2"/>
      <c r="EK32" s="2"/>
      <c r="EL32" s="2"/>
      <c r="EM32" s="2"/>
      <c r="EN32" s="2"/>
      <c r="EO32" s="2"/>
      <c r="EP32" s="2"/>
      <c r="EQ32" s="37">
        <f t="shared" si="24"/>
        <v>4</v>
      </c>
      <c r="ER32" s="37">
        <f t="shared" si="24"/>
        <v>0</v>
      </c>
      <c r="ES32" s="37">
        <f t="shared" si="24"/>
        <v>0</v>
      </c>
      <c r="ET32" s="37">
        <f t="shared" si="24"/>
        <v>0</v>
      </c>
      <c r="EU32" s="37">
        <f t="shared" si="24"/>
        <v>0</v>
      </c>
      <c r="EV32" s="37">
        <f t="shared" si="24"/>
        <v>0</v>
      </c>
      <c r="EW32" s="37">
        <f t="shared" si="24"/>
        <v>0</v>
      </c>
    </row>
    <row r="33" spans="1:153" ht="15.6">
      <c r="A33" s="37" t="s">
        <v>381</v>
      </c>
      <c r="B33" s="2" t="s">
        <v>382</v>
      </c>
      <c r="C33" s="37" t="s">
        <v>188</v>
      </c>
      <c r="D33" s="15">
        <f>IFERROR(VLOOKUP(A33,[1]AAV!$A:$C,3,0),"")</f>
        <v>45595</v>
      </c>
      <c r="E33" s="15" t="str">
        <f t="shared" si="3"/>
        <v>Oct-24</v>
      </c>
      <c r="F33" s="37"/>
      <c r="G33" s="37"/>
      <c r="H33" s="37"/>
      <c r="I33" s="37"/>
      <c r="J33" s="37"/>
      <c r="K33" s="37"/>
      <c r="L33" s="37"/>
      <c r="M33" s="36"/>
      <c r="N33" s="37"/>
      <c r="O33" s="37"/>
      <c r="P33" s="37"/>
      <c r="Q33" s="37"/>
      <c r="R33" s="37"/>
      <c r="S33" s="37"/>
      <c r="T33" s="2"/>
      <c r="U33" s="36"/>
      <c r="V33" s="37"/>
      <c r="W33" s="37"/>
      <c r="X33" s="37"/>
      <c r="Y33" s="37"/>
      <c r="Z33" s="37"/>
      <c r="AA33" s="37"/>
      <c r="AB33" s="2"/>
      <c r="AC33" s="2"/>
      <c r="AD33" s="2"/>
      <c r="AE33" s="2"/>
      <c r="AF33" s="2"/>
      <c r="AG33" s="36"/>
      <c r="AH33" s="2"/>
      <c r="AI33" s="2"/>
      <c r="AJ33" s="2"/>
      <c r="AK33" s="2"/>
      <c r="AL33" s="19"/>
      <c r="AM33" s="37"/>
      <c r="AN33" s="37"/>
      <c r="AO33" s="37"/>
      <c r="AP33" s="37" t="str">
        <f>IFERROR(VLOOKUP($A33,[2]Sheet1!$A:$D,4,0),"-")</f>
        <v>-</v>
      </c>
      <c r="AQ33" s="37" t="str">
        <f>IFERROR(VLOOKUP($A33,#REF!,3,0),"-")</f>
        <v>-</v>
      </c>
      <c r="AR33" s="37" t="str">
        <f>IFERROR(VLOOKUP(A33,[3]AAV!$A:$C,3,0),"-")</f>
        <v>-</v>
      </c>
      <c r="AS33" s="37" t="str">
        <f>IFERROR(VLOOKUP(A33,[4]AAV!$A:$C,3,0),"-")</f>
        <v>-</v>
      </c>
      <c r="AT33" s="37" t="str">
        <f>IFERROR(VLOOKUP(A33,[5]AAV!$A:$C,3,0),"-")</f>
        <v>REGULER</v>
      </c>
      <c r="AU33" s="37" t="str">
        <f>IFERROR(VLOOKUP(A33,[6]AAV!$A:$C,3,0),"-")</f>
        <v>-</v>
      </c>
      <c r="AV33" s="37" t="str">
        <f>IFERROR(VLOOKUP(A33,#REF!,13,0),"")</f>
        <v/>
      </c>
      <c r="AW33" s="37">
        <f>IFERROR(VLOOKUP(A33,[7]DATABASE!$A:$BA,49,0),"")</f>
        <v>0</v>
      </c>
      <c r="AX33" s="37">
        <f>IFERROR(VLOOKUP(A33,[7]DATABASE!$A:$BA,50,0),"")</f>
        <v>0</v>
      </c>
      <c r="AY33" s="37">
        <f>IFERROR(VLOOKUP(A33,[7]DATABASE!$A:$BA,51,0),"")</f>
        <v>0</v>
      </c>
      <c r="AZ33" s="37">
        <f>IFERROR(VLOOKUP(A33,[7]DATABASE!$A:$BA,52,0),"")</f>
        <v>3</v>
      </c>
      <c r="BA33" s="37">
        <f>IFERROR(VLOOKUP(A33,[7]DATABASE!$A:$BA,53,0),"")</f>
        <v>0</v>
      </c>
      <c r="BB33" s="37">
        <f>IFERROR(VLOOKUP(A33,[7]DATABASE!$A:$BF,54,0),"")</f>
        <v>0</v>
      </c>
      <c r="BC33" s="37">
        <f>IFERROR(VLOOKUP(A33,[7]DATABASE!$A:$BF,55,0),"")</f>
        <v>0</v>
      </c>
      <c r="BD33" s="37">
        <f>IFERROR(VLOOKUP(A33,[7]DATABASE!$A:$BF,56,0),"")</f>
        <v>0</v>
      </c>
      <c r="BE33" s="37">
        <f>IFERROR(VLOOKUP(A33,[7]DATABASE!$A:$BF,57,0),"")</f>
        <v>3</v>
      </c>
      <c r="BF33" s="37">
        <f>IFERROR(VLOOKUP(A33,[7]DATABASE!$A:$BF,58,0),"")</f>
        <v>0</v>
      </c>
      <c r="BG33" s="36" t="str">
        <f>IFERROR(VLOOKUP($A33,[8]Summary!$A$3:$GA$66,183,0),"")</f>
        <v/>
      </c>
      <c r="BH33" s="37">
        <f>IFERROR(VLOOKUP(A33,[7]DATABASE!$A:$BM,60,0),"")</f>
        <v>0</v>
      </c>
      <c r="BI33" s="37">
        <f>IFERROR(VLOOKUP(A33,[7]DATABASE!$A:$BM,61,0),"")</f>
        <v>0</v>
      </c>
      <c r="BJ33" s="37">
        <f>IFERROR(VLOOKUP(A33,[7]DATABASE!$A:$BM,62,0),"")</f>
        <v>0</v>
      </c>
      <c r="BK33" s="37">
        <f>IFERROR(VLOOKUP(A33,[7]DATABASE!$A:$BM,63,0),"")</f>
        <v>3</v>
      </c>
      <c r="BL33" s="37">
        <f>IFERROR(VLOOKUP(A33,[7]DATABASE!$A:$BM,64,0),"")</f>
        <v>0</v>
      </c>
      <c r="BM33" s="37" t="str">
        <f>IFERROR(VLOOKUP($A33,[9]AAV!$A:$AM,39,0),IFERROR(VLOOKUP($A33,[9]GC!$A:$Y,25,0),IFERROR(VLOOKUP($A33,[9]RVO!$A:$BS,71,0),IFERROR(VLOOKUP($A33,[9]SBPV!$A:$AK,37,0),IFERROR(VLOOKUP($A33,'[9]CC SK'!$A:$AA,27,0),IFERROR(VLOOKUP($A33,[9]DELTA!$A:$AA,27,0),IFERROR(VLOOKUP($A33,'[9]TEMA C1'!$A:$W,23,0),IFERROR(VLOOKUP($A33,'[9]TEMA C2'!$A:$Y,25,0),IFERROR(VLOOKUP($A33,'[9]TEMA C3'!$A:$Y,25,0),IFERROR(VLOOKUP($A33,'[9]TEMA HAJI'!$A:$Y,25,0),IFERROR(VLOOKUP($A33,'[9]TEMA PD'!$A:$Y,25,0),"")))))))))))</f>
        <v/>
      </c>
      <c r="BN33" s="37">
        <f t="shared" si="4"/>
        <v>3</v>
      </c>
      <c r="BO33" s="37" t="str">
        <f t="shared" si="5"/>
        <v/>
      </c>
      <c r="BP33" s="37">
        <f t="shared" si="5"/>
        <v>0</v>
      </c>
      <c r="BQ33" s="37">
        <f t="shared" si="5"/>
        <v>0</v>
      </c>
      <c r="BR33" s="37">
        <f t="shared" si="5"/>
        <v>0</v>
      </c>
      <c r="BS33" s="37">
        <f t="shared" si="5"/>
        <v>3</v>
      </c>
      <c r="BT33" s="37">
        <f t="shared" si="5"/>
        <v>0</v>
      </c>
      <c r="BU33" s="37" t="str">
        <f t="shared" si="5"/>
        <v/>
      </c>
      <c r="BV33" s="37">
        <f t="shared" si="6"/>
        <v>3</v>
      </c>
      <c r="BW33" s="36">
        <f t="shared" si="7"/>
        <v>2</v>
      </c>
      <c r="BX33" s="36" t="str">
        <f t="shared" si="8"/>
        <v>TIDAK</v>
      </c>
      <c r="BY33" s="36" t="str">
        <f>IFERROR(VLOOKUP(A33,[7]DATABASE!$A:$BY,77,0),"")</f>
        <v>TIDAK</v>
      </c>
      <c r="BZ33" s="37">
        <f t="shared" si="25"/>
        <v>3</v>
      </c>
      <c r="CA33" s="12">
        <f>IFERROR(VLOOKUP(A33,[10]AAV!$A:$T,20,0),"")</f>
        <v>0</v>
      </c>
      <c r="CB33" s="37" t="str">
        <f t="shared" si="10"/>
        <v>SAPHIRE</v>
      </c>
      <c r="CC33" s="37"/>
      <c r="CD33" s="37">
        <f>IFERROR(VLOOKUP(A33,'[12]RECAP REDEEM P2 - v2'!$A:$I,5,0),0)</f>
        <v>0</v>
      </c>
      <c r="CE33" s="37" t="str">
        <f t="shared" si="11"/>
        <v>FALSE</v>
      </c>
      <c r="CF33" s="37"/>
      <c r="CG33" s="15">
        <v>45093</v>
      </c>
      <c r="CH33" s="15">
        <f t="shared" ca="1" si="12"/>
        <v>46174</v>
      </c>
      <c r="CI33" s="37">
        <f t="shared" ca="1" si="13"/>
        <v>2</v>
      </c>
      <c r="CJ33" s="37">
        <v>3</v>
      </c>
      <c r="CK33" s="37" t="str">
        <f>IFERROR(VLOOKUP($A33,[13]ME!$A:$K,11,0),"-")</f>
        <v>-</v>
      </c>
      <c r="CL33" s="37" t="str">
        <f>IFERROR(VLOOKUP($A33,[14]EKS!$A:$K,11,0),"-")</f>
        <v>-</v>
      </c>
      <c r="CM33" s="37" t="str">
        <f>IFERROR(VLOOKUP($A33,[15]EKS!$A:$K,11,0),"-")</f>
        <v>-</v>
      </c>
      <c r="CN33" s="37" t="str">
        <f>IFERROR(VLOOKUP($A33,[16]EKS!$A:$K,11,0),"-")</f>
        <v>-</v>
      </c>
      <c r="CO33" s="37" t="str">
        <f>IFERROR(VLOOKUP($A33,[17]EKS!$A:$K,11,0),"-")</f>
        <v>-</v>
      </c>
      <c r="CP33" s="37" t="str">
        <f>IFERROR(VLOOKUP($A33,[18]EKS!$A:$K,11,0),"-")</f>
        <v>-</v>
      </c>
      <c r="CQ33" s="37" t="str">
        <f>IFERROR(VLOOKUP(A33,[19]Sheet1!$A:$D,4,0),"-")</f>
        <v>-</v>
      </c>
      <c r="CR33" s="37">
        <f>IFERROR(VLOOKUP($A33,[20]AAV!$A:$AR,44,0),IFERROR(VLOOKUP($A33,[20]GC!$A:$AC,29,0),IFERROR(VLOOKUP($A33,[20]RVO!$A:$CA,79,0),IFERROR(VLOOKUP($A33,[20]SBPV!$A:$AN,40,0),IFERROR(VLOOKUP($A33,'[20]CC SK'!$A:$AC,29,0),IFERROR(VLOOKUP($A33,'[20]AAV AUTO 2000'!$A:$AA,27,0),IFERROR(VLOOKUP($A33,[20]DELTA!$A:$AC,29,0),IFERROR(VLOOKUP($A33,'[20]TEMA C1'!$A:$Y,25,0),IFERROR(VLOOKUP($A33,'[20]TEMA C2'!$A:$AA,27,0),IFERROR(VLOOKUP($A33,'[20]TEMA C3'!$A:$AA,27,0),IFERROR(VLOOKUP($A33,'[20]TEMA HAJI'!$A:$AA,27,0),IFERROR(VLOOKUP($A33,'[20]TEMA PD'!$A:$AA,27,0),IFERROR(VLOOKUP($A33,[20]DESIRE!$A:$AP,42,0),0)))))))))))))</f>
        <v>0</v>
      </c>
      <c r="CS33" s="37">
        <f>IFERROR(VLOOKUP($A33,#REF!,42+CR$1,0),IFERROR(VLOOKUP($A33,#REF!,42+CR$1,0),IFERROR(VLOOKUP($A33,#REF!,29+CR$1,0),IFERROR(VLOOKUP($A33,#REF!,16+CR$1,0),IFERROR(VLOOKUP($A33,#REF!,42+CR$1,0),IFERROR(VLOOKUP($A33,#REF!,33+CR$1,0),IFERROR(VLOOKUP($A33,#REF!,29+CR$1,0),IFERROR(VLOOKUP($A33,#REF!,42+CR$1,0),IFERROR(VLOOKUP($A33,#REF!,42+CR$1,0),IFERROR(VLOOKUP($A33,#REF!,42+CR$1,0),IFERROR(VLOOKUP($A33,#REF!,26+CR$1,0),IFERROR(VLOOKUP($A33,#REF!,5+CR$1,0),0))))))))))))</f>
        <v>0</v>
      </c>
      <c r="CT33" s="37">
        <f>IFERROR(VLOOKUP($A33,#REF!,42+CS$1,0),IFERROR(VLOOKUP($A33,#REF!,42+CS$1,0),IFERROR(VLOOKUP($A33,#REF!,29+CS$1,0),IFERROR(VLOOKUP($A33,#REF!,16+CS$1,0),IFERROR(VLOOKUP($A33,#REF!,42+CS$1,0),IFERROR(VLOOKUP($A33,#REF!,33+CS$1,0),IFERROR(VLOOKUP($A33,#REF!,29+CS$1,0),IFERROR(VLOOKUP($A33,#REF!,42+CS$1,0),IFERROR(VLOOKUP($A33,#REF!,42+CS$1,0),IFERROR(VLOOKUP($A33,#REF!,42+CS$1,0),IFERROR(VLOOKUP($A33,#REF!,26+CS$1,0),IFERROR(VLOOKUP($A33,#REF!,5+CS$1,0),0))))))))))))</f>
        <v>0</v>
      </c>
      <c r="CU33" s="37">
        <f>IFERROR(VLOOKUP($A33,#REF!,42+CT$1,0),IFERROR(VLOOKUP($A33,#REF!,42+CT$1,0),IFERROR(VLOOKUP($A33,#REF!,29+CT$1,0),IFERROR(VLOOKUP($A33,#REF!,16+CT$1,0),IFERROR(VLOOKUP($A33,#REF!,42+CT$1,0),IFERROR(VLOOKUP($A33,#REF!,33+CT$1,0),IFERROR(VLOOKUP($A33,#REF!,29+CT$1,0),IFERROR(VLOOKUP($A33,#REF!,42+CT$1,0),IFERROR(VLOOKUP($A33,#REF!,42+CT$1,0),IFERROR(VLOOKUP($A33,#REF!,42+CT$1,0),IFERROR(VLOOKUP($A33,#REF!,26+CT$1,0),IFERROR(VLOOKUP($A33,#REF!,5+CT$1,0),0))))))))))))</f>
        <v>0</v>
      </c>
      <c r="CV33" s="37">
        <f>IFERROR(VLOOKUP($A33,#REF!,42+CU$1,0),IFERROR(VLOOKUP($A33,#REF!,42+CU$1,0),IFERROR(VLOOKUP($A33,#REF!,29+CU$1,0),IFERROR(VLOOKUP($A33,#REF!,16+CU$1,0),IFERROR(VLOOKUP($A33,#REF!,42+CU$1,0),IFERROR(VLOOKUP($A33,#REF!,33+CU$1,0),IFERROR(VLOOKUP($A33,#REF!,29+CU$1,0),IFERROR(VLOOKUP($A33,#REF!,42+CU$1,0),IFERROR(VLOOKUP($A33,#REF!,42+CU$1,0),IFERROR(VLOOKUP($A33,#REF!,42+CU$1,0),IFERROR(VLOOKUP($A33,#REF!,26+CU$1,0),IFERROR(VLOOKUP($A33,#REF!,5+CU$1,0),0))))))))))))</f>
        <v>0</v>
      </c>
      <c r="CW33" s="37">
        <f>IFERROR(VLOOKUP($A33,#REF!,42+CV$1,0),IFERROR(VLOOKUP($A33,#REF!,42+CV$1,0),IFERROR(VLOOKUP($A33,#REF!,29+CV$1,0),IFERROR(VLOOKUP($A33,#REF!,16+CV$1,0),IFERROR(VLOOKUP($A33,#REF!,42+CV$1,0),IFERROR(VLOOKUP($A33,#REF!,33+CV$1,0),IFERROR(VLOOKUP($A33,#REF!,29+CV$1,0),IFERROR(VLOOKUP($A33,#REF!,42+CV$1,0),IFERROR(VLOOKUP($A33,#REF!,42+CV$1,0),IFERROR(VLOOKUP($A33,#REF!,42+CV$1,0),IFERROR(VLOOKUP($A33,#REF!,26+CV$1,0),IFERROR(VLOOKUP($A33,#REF!,5+CV$1,0),0))))))))))))</f>
        <v>0</v>
      </c>
      <c r="CX33" s="37">
        <f>IFERROR(VLOOKUP($A33,#REF!,36,0),IFERROR(VLOOKUP($A33,#REF!,23,0),IFERROR(VLOOKUP($A33,#REF!,65,0),IFERROR(VLOOKUP($A33,#REF!,34,0),IFERROR(VLOOKUP($A33,#REF!,25,0),IFERROR(VLOOKUP($A33,#REF!,25,0),IFERROR(VLOOKUP($A33,#REF!,21,0),IFERROR(VLOOKUP($A33,#REF!,23,0),IFERROR(VLOOKUP($A33,#REF!,23,0),IFERROR(VLOOKUP($A33,#REF!,23,0),IFERROR(VLOOKUP($A33,#REF!,23,0),IFERROR(VLOOKUP($A33,#REF!,23,0),IFERROR(VLOOKUP($A33,#REF!,21,0),IFERROR(VLOOKUP($A33,#REF!,23,0),0))))))))))))))</f>
        <v>0</v>
      </c>
      <c r="CY33" s="37">
        <f>IFERROR(VLOOKUP($A33,[20]DESIRE!$A:$AP,42,0),IFERROR(VLOOKUP($A33,'[20]TEMA PD'!$A:$AA,27,0),IFERROR(VLOOKUP($A33,'[20]TEMA HAJI'!$A:$AA,27,0),IFERROR(VLOOKUP($A33,'[20]TEMA C3'!$A:$AA,27,0),IFERROR(VLOOKUP($A33,'[20]TEMA C2'!$A:$AA,27,0),IFERROR(VLOOKUP($A33,'[20]TEMA C1'!$A:$Y,25,0),IFERROR(VLOOKUP($A33,[20]DELTA!$A:$AC,29,0),IFERROR(VLOOKUP($A33,'[20]AAV AUTO 2000'!$A:$AA,27,0),IFERROR(VLOOKUP($A33,'[20]CC SK'!$A:$AC,29,0),IFERROR(VLOOKUP($A33,[20]SBPV!$A:$AN,40,0),IFERROR(VLOOKUP($A33,[20]RVO!$A:$CA,79,0),IFERROR(VLOOKUP($A33,[20]GC!$A:$AC,29,0),IFERROR(VLOOKUP($A33,[20]AAV!$A:$AR,44,0),0)))))))))))))</f>
        <v>0</v>
      </c>
      <c r="CZ33" s="37">
        <f>IFERROR(VLOOKUP($A33,#REF!,5+CY$1,0),IFERROR(VLOOKUP($A33,#REF!,26+CY$1,0),IFERROR(VLOOKUP($A33,#REF!,42+CY$1,0),IFERROR(VLOOKUP($A33,#REF!,42+CY$1,0),IFERROR(VLOOKUP($A33,#REF!,42+CY$1,0),IFERROR(VLOOKUP($A33,#REF!,29+CY$1,0),IFERROR(VLOOKUP($A33,#REF!,33+CY$1,0),IFERROR(VLOOKUP($A33,#REF!,42+CY$1,0),IFERROR(VLOOKUP($A33,#REF!,16+CY$1,0),IFERROR(VLOOKUP($A33,#REF!,29+CY$1,0),IFERROR(VLOOKUP($A33,#REF!,42+CY$1,0),IFERROR(VLOOKUP($A33,#REF!,42+CY$1,0),0))))))))))))</f>
        <v>0</v>
      </c>
      <c r="DA33" s="37">
        <f>IFERROR(VLOOKUP($A33,#REF!,5+CZ$1,0),IFERROR(VLOOKUP($A33,#REF!,26+CZ$1,0),IFERROR(VLOOKUP($A33,#REF!,42+CZ$1,0),IFERROR(VLOOKUP($A33,#REF!,42+CZ$1,0),IFERROR(VLOOKUP($A33,#REF!,42+CZ$1,0),IFERROR(VLOOKUP($A33,#REF!,29+CZ$1,0),IFERROR(VLOOKUP($A33,#REF!,33+CZ$1,0),IFERROR(VLOOKUP($A33,#REF!,42+CZ$1,0),IFERROR(VLOOKUP($A33,#REF!,16+CZ$1,0),IFERROR(VLOOKUP($A33,#REF!,29+CZ$1,0),IFERROR(VLOOKUP($A33,#REF!,42+CZ$1,0),IFERROR(VLOOKUP($A33,#REF!,42+CZ$1,0),0))))))))))))</f>
        <v>0</v>
      </c>
      <c r="DB33" s="37">
        <f>IFERROR(VLOOKUP($A33,#REF!,5+DA$1,0),IFERROR(VLOOKUP($A33,#REF!,26+DA$1,0),IFERROR(VLOOKUP($A33,#REF!,42+DA$1,0),IFERROR(VLOOKUP($A33,#REF!,42+DA$1,0),IFERROR(VLOOKUP($A33,#REF!,42+DA$1,0),IFERROR(VLOOKUP($A33,#REF!,29+DA$1,0),IFERROR(VLOOKUP($A33,#REF!,33+DA$1,0),IFERROR(VLOOKUP($A33,#REF!,42+DA$1,0),IFERROR(VLOOKUP($A33,#REF!,16+DA$1,0),IFERROR(VLOOKUP($A33,#REF!,29+DA$1,0),IFERROR(VLOOKUP($A33,#REF!,42+DA$1,0),IFERROR(VLOOKUP($A33,#REF!,42+DA$1,0),0))))))))))))</f>
        <v>0</v>
      </c>
      <c r="DC33" s="37">
        <f>IFERROR(VLOOKUP($A33,#REF!,5+DB$1,0),IFERROR(VLOOKUP($A33,#REF!,26+DB$1,0),IFERROR(VLOOKUP($A33,#REF!,42+DB$1,0),IFERROR(VLOOKUP($A33,#REF!,42+DB$1,0),IFERROR(VLOOKUP($A33,#REF!,42+DB$1,0),IFERROR(VLOOKUP($A33,#REF!,29+DB$1,0),IFERROR(VLOOKUP($A33,#REF!,33+DB$1,0),IFERROR(VLOOKUP($A33,#REF!,42+DB$1,0),IFERROR(VLOOKUP($A33,#REF!,16+DB$1,0),IFERROR(VLOOKUP($A33,#REF!,29+DB$1,0),IFERROR(VLOOKUP($A33,#REF!,42+DB$1,0),IFERROR(VLOOKUP($A33,#REF!,42+DB$1,0),0))))))))))))</f>
        <v>0</v>
      </c>
      <c r="DD33" s="37">
        <f>IFERROR(VLOOKUP($A33,#REF!,5+DC$1,0),IFERROR(VLOOKUP($A33,#REF!,26+DC$1,0),IFERROR(VLOOKUP($A33,#REF!,42+DC$1,0),IFERROR(VLOOKUP($A33,#REF!,42+DC$1,0),IFERROR(VLOOKUP($A33,#REF!,42+DC$1,0),IFERROR(VLOOKUP($A33,#REF!,29+DC$1,0),IFERROR(VLOOKUP($A33,#REF!,33+DC$1,0),IFERROR(VLOOKUP($A33,#REF!,42+DC$1,0),IFERROR(VLOOKUP($A33,#REF!,16+DC$1,0),IFERROR(VLOOKUP($A33,#REF!,29+DC$1,0),IFERROR(VLOOKUP($A33,#REF!,42+DC$1,0),IFERROR(VLOOKUP($A33,#REF!,42+DC$1,0),0))))))))))))</f>
        <v>0</v>
      </c>
      <c r="DE33" s="37">
        <f>IFERROR(VLOOKUP($A33,#REF!,23,0),IFERROR(VLOOKUP($A33,#REF!,21,0),IFERROR(VLOOKUP($A33,#REF!,23,0),IFERROR(VLOOKUP($A33,#REF!,23,0),IFERROR(VLOOKUP($A33,#REF!,23,0),IFERROR(VLOOKUP($A33,#REF!,23,0),IFERROR(VLOOKUP($A33,#REF!,23,0),IFERROR(VLOOKUP($A33,#REF!,21,0),IFERROR(VLOOKUP($A33,#REF!,25,0),IFERROR(VLOOKUP($A33,#REF!,25,0),IFERROR(VLOOKUP($A33,#REF!,34,0),IFERROR(VLOOKUP($A33,#REF!,65,0),IFERROR(VLOOKUP($A33,#REF!,23,0),IFERROR(VLOOKUP($A33,#REF!,36,0),0))))))))))))))</f>
        <v>0</v>
      </c>
      <c r="DF33" s="37" t="b">
        <f t="shared" si="14"/>
        <v>1</v>
      </c>
      <c r="DG33" s="37" t="b">
        <f t="shared" si="14"/>
        <v>1</v>
      </c>
      <c r="DH33" s="37" t="b">
        <f t="shared" si="14"/>
        <v>1</v>
      </c>
      <c r="DI33" s="37" t="b">
        <f t="shared" si="14"/>
        <v>1</v>
      </c>
      <c r="DJ33" s="37" t="b">
        <f t="shared" si="14"/>
        <v>1</v>
      </c>
      <c r="DK33" s="37" t="b">
        <f t="shared" si="14"/>
        <v>1</v>
      </c>
      <c r="DL33" s="37" t="b">
        <f t="shared" si="14"/>
        <v>1</v>
      </c>
      <c r="DM33" s="37">
        <f t="shared" si="15"/>
        <v>0</v>
      </c>
      <c r="DN33" s="37">
        <f t="shared" si="15"/>
        <v>0</v>
      </c>
      <c r="DO33" s="37">
        <f t="shared" si="15"/>
        <v>0</v>
      </c>
      <c r="DP33" s="37">
        <f t="shared" si="15"/>
        <v>0</v>
      </c>
      <c r="DQ33" s="37">
        <f t="shared" si="15"/>
        <v>0</v>
      </c>
      <c r="DR33" s="37">
        <f t="shared" si="15"/>
        <v>0</v>
      </c>
      <c r="DS33" s="37">
        <f t="shared" si="15"/>
        <v>0</v>
      </c>
      <c r="DT33" s="29">
        <f t="shared" si="16"/>
        <v>0</v>
      </c>
      <c r="DU33" s="37">
        <f t="shared" si="17"/>
        <v>0</v>
      </c>
      <c r="DV33" s="37">
        <f t="shared" si="17"/>
        <v>0</v>
      </c>
      <c r="DW33" s="37">
        <f t="shared" si="17"/>
        <v>0</v>
      </c>
      <c r="DX33" s="37">
        <f t="shared" si="17"/>
        <v>0</v>
      </c>
      <c r="DY33" s="37">
        <f t="shared" si="17"/>
        <v>0</v>
      </c>
      <c r="DZ33" s="37">
        <f t="shared" si="17"/>
        <v>0</v>
      </c>
      <c r="EA33" s="37">
        <f t="shared" si="17"/>
        <v>0</v>
      </c>
      <c r="EB33" s="29">
        <f t="shared" si="18"/>
        <v>0</v>
      </c>
      <c r="EC33" s="36">
        <f t="shared" si="19"/>
        <v>7</v>
      </c>
      <c r="ED33" s="36" t="str">
        <f t="shared" si="20"/>
        <v>DOWNGRADE</v>
      </c>
      <c r="EE33" s="36" t="str">
        <f t="shared" si="21"/>
        <v>RESET</v>
      </c>
      <c r="EF33" s="37">
        <f t="shared" si="22"/>
        <v>0</v>
      </c>
      <c r="EG33" s="2" t="str">
        <f>IFERROR(VLOOKUP(A33,[21]AAV!$A:$AD,30,0),"")</f>
        <v/>
      </c>
      <c r="EH33" s="37" t="str">
        <f t="shared" si="23"/>
        <v>SAPHIRE</v>
      </c>
      <c r="EI33" s="2"/>
      <c r="EJ33" s="2"/>
      <c r="EK33" s="2"/>
      <c r="EL33" s="2"/>
      <c r="EM33" s="2"/>
      <c r="EN33" s="2"/>
      <c r="EO33" s="2"/>
      <c r="EP33" s="2"/>
      <c r="EQ33" s="37">
        <f t="shared" si="24"/>
        <v>0</v>
      </c>
      <c r="ER33" s="37">
        <f t="shared" si="24"/>
        <v>0</v>
      </c>
      <c r="ES33" s="37">
        <f t="shared" si="24"/>
        <v>0</v>
      </c>
      <c r="ET33" s="37">
        <f t="shared" si="24"/>
        <v>0</v>
      </c>
      <c r="EU33" s="37">
        <f t="shared" si="24"/>
        <v>0</v>
      </c>
      <c r="EV33" s="37">
        <f t="shared" si="24"/>
        <v>0</v>
      </c>
      <c r="EW33" s="37">
        <f t="shared" si="24"/>
        <v>0</v>
      </c>
    </row>
    <row r="34" spans="1:153" ht="15.6">
      <c r="A34" s="37" t="s">
        <v>383</v>
      </c>
      <c r="B34" s="2" t="s">
        <v>384</v>
      </c>
      <c r="C34" s="37" t="s">
        <v>188</v>
      </c>
      <c r="D34" s="15">
        <f>IFERROR(VLOOKUP(A34,[1]AAV!$A:$C,3,0),"")</f>
        <v>45595</v>
      </c>
      <c r="E34" s="15" t="str">
        <f t="shared" si="3"/>
        <v>Oct-24</v>
      </c>
      <c r="F34" s="37"/>
      <c r="G34" s="37"/>
      <c r="H34" s="37"/>
      <c r="I34" s="37"/>
      <c r="J34" s="37"/>
      <c r="K34" s="37"/>
      <c r="L34" s="37"/>
      <c r="M34" s="36"/>
      <c r="N34" s="37"/>
      <c r="O34" s="37"/>
      <c r="P34" s="37"/>
      <c r="Q34" s="37"/>
      <c r="R34" s="37"/>
      <c r="S34" s="37"/>
      <c r="T34" s="2"/>
      <c r="U34" s="36"/>
      <c r="V34" s="37"/>
      <c r="W34" s="37"/>
      <c r="X34" s="37"/>
      <c r="Y34" s="37"/>
      <c r="Z34" s="37"/>
      <c r="AA34" s="37"/>
      <c r="AB34" s="2"/>
      <c r="AC34" s="2"/>
      <c r="AD34" s="2"/>
      <c r="AE34" s="2"/>
      <c r="AF34" s="2"/>
      <c r="AG34" s="36"/>
      <c r="AH34" s="2"/>
      <c r="AI34" s="2"/>
      <c r="AJ34" s="2"/>
      <c r="AK34" s="2"/>
      <c r="AL34" s="19"/>
      <c r="AM34" s="37"/>
      <c r="AN34" s="37"/>
      <c r="AO34" s="37"/>
      <c r="AP34" s="37" t="str">
        <f>IFERROR(VLOOKUP($A34,[2]Sheet1!$A:$D,4,0),"-")</f>
        <v>-</v>
      </c>
      <c r="AQ34" s="37" t="str">
        <f>IFERROR(VLOOKUP($A34,#REF!,3,0),"-")</f>
        <v>-</v>
      </c>
      <c r="AR34" s="37" t="str">
        <f>IFERROR(VLOOKUP(A34,[3]AAV!$A:$C,3,0),"-")</f>
        <v>-</v>
      </c>
      <c r="AS34" s="37" t="str">
        <f>IFERROR(VLOOKUP(A34,[4]AAV!$A:$C,3,0),"-")</f>
        <v>-</v>
      </c>
      <c r="AT34" s="37" t="str">
        <f>IFERROR(VLOOKUP(A34,[5]AAV!$A:$C,3,0),"-")</f>
        <v>REGULER</v>
      </c>
      <c r="AU34" s="37" t="str">
        <f>IFERROR(VLOOKUP(A34,[6]AAV!$A:$C,3,0),"-")</f>
        <v>-</v>
      </c>
      <c r="AV34" s="37" t="str">
        <f>IFERROR(VLOOKUP(A34,#REF!,13,0),"")</f>
        <v/>
      </c>
      <c r="AW34" s="37">
        <f>IFERROR(VLOOKUP(A34,[7]DATABASE!$A:$BA,49,0),"")</f>
        <v>0</v>
      </c>
      <c r="AX34" s="37">
        <f>IFERROR(VLOOKUP(A34,[7]DATABASE!$A:$BA,50,0),"")</f>
        <v>0</v>
      </c>
      <c r="AY34" s="37">
        <f>IFERROR(VLOOKUP(A34,[7]DATABASE!$A:$BA,51,0),"")</f>
        <v>0</v>
      </c>
      <c r="AZ34" s="37">
        <f>IFERROR(VLOOKUP(A34,[7]DATABASE!$A:$BA,52,0),"")</f>
        <v>3</v>
      </c>
      <c r="BA34" s="37">
        <f>IFERROR(VLOOKUP(A34,[7]DATABASE!$A:$BA,53,0),"")</f>
        <v>0</v>
      </c>
      <c r="BB34" s="37">
        <f>IFERROR(VLOOKUP(A34,[7]DATABASE!$A:$BF,54,0),"")</f>
        <v>0</v>
      </c>
      <c r="BC34" s="37">
        <f>IFERROR(VLOOKUP(A34,[7]DATABASE!$A:$BF,55,0),"")</f>
        <v>0</v>
      </c>
      <c r="BD34" s="37">
        <f>IFERROR(VLOOKUP(A34,[7]DATABASE!$A:$BF,56,0),"")</f>
        <v>0</v>
      </c>
      <c r="BE34" s="37">
        <f>IFERROR(VLOOKUP(A34,[7]DATABASE!$A:$BF,57,0),"")</f>
        <v>3</v>
      </c>
      <c r="BF34" s="37">
        <f>IFERROR(VLOOKUP(A34,[7]DATABASE!$A:$BF,58,0),"")</f>
        <v>0</v>
      </c>
      <c r="BG34" s="36" t="str">
        <f>IFERROR(VLOOKUP($A34,[8]Summary!$A$3:$GA$66,183,0),"")</f>
        <v/>
      </c>
      <c r="BH34" s="37">
        <f>IFERROR(VLOOKUP(A34,[7]DATABASE!$A:$BM,60,0),"")</f>
        <v>0</v>
      </c>
      <c r="BI34" s="37">
        <f>IFERROR(VLOOKUP(A34,[7]DATABASE!$A:$BM,61,0),"")</f>
        <v>0</v>
      </c>
      <c r="BJ34" s="37">
        <f>IFERROR(VLOOKUP(A34,[7]DATABASE!$A:$BM,62,0),"")</f>
        <v>0</v>
      </c>
      <c r="BK34" s="37">
        <f>IFERROR(VLOOKUP(A34,[7]DATABASE!$A:$BM,63,0),"")</f>
        <v>3</v>
      </c>
      <c r="BL34" s="37">
        <f>IFERROR(VLOOKUP(A34,[7]DATABASE!$A:$BM,64,0),"")</f>
        <v>0</v>
      </c>
      <c r="BM34" s="37" t="str">
        <f>IFERROR(VLOOKUP($A34,[9]AAV!$A:$AM,39,0),IFERROR(VLOOKUP($A34,[9]GC!$A:$Y,25,0),IFERROR(VLOOKUP($A34,[9]RVO!$A:$BS,71,0),IFERROR(VLOOKUP($A34,[9]SBPV!$A:$AK,37,0),IFERROR(VLOOKUP($A34,'[9]CC SK'!$A:$AA,27,0),IFERROR(VLOOKUP($A34,[9]DELTA!$A:$AA,27,0),IFERROR(VLOOKUP($A34,'[9]TEMA C1'!$A:$W,23,0),IFERROR(VLOOKUP($A34,'[9]TEMA C2'!$A:$Y,25,0),IFERROR(VLOOKUP($A34,'[9]TEMA C3'!$A:$Y,25,0),IFERROR(VLOOKUP($A34,'[9]TEMA HAJI'!$A:$Y,25,0),IFERROR(VLOOKUP($A34,'[9]TEMA PD'!$A:$Y,25,0),"")))))))))))</f>
        <v/>
      </c>
      <c r="BN34" s="37">
        <f t="shared" si="4"/>
        <v>3</v>
      </c>
      <c r="BO34" s="37" t="str">
        <f t="shared" si="5"/>
        <v/>
      </c>
      <c r="BP34" s="37">
        <f t="shared" si="5"/>
        <v>0</v>
      </c>
      <c r="BQ34" s="37">
        <f t="shared" si="5"/>
        <v>0</v>
      </c>
      <c r="BR34" s="37">
        <f t="shared" si="5"/>
        <v>0</v>
      </c>
      <c r="BS34" s="37">
        <f t="shared" si="5"/>
        <v>3</v>
      </c>
      <c r="BT34" s="37">
        <f t="shared" si="5"/>
        <v>0</v>
      </c>
      <c r="BU34" s="37" t="str">
        <f t="shared" si="5"/>
        <v/>
      </c>
      <c r="BV34" s="37">
        <f t="shared" si="6"/>
        <v>3</v>
      </c>
      <c r="BW34" s="36">
        <f t="shared" si="7"/>
        <v>2</v>
      </c>
      <c r="BX34" s="36" t="str">
        <f t="shared" si="8"/>
        <v>TIDAK</v>
      </c>
      <c r="BY34" s="36" t="str">
        <f>IFERROR(VLOOKUP(A34,[7]DATABASE!$A:$BY,77,0),"")</f>
        <v>TIDAK</v>
      </c>
      <c r="BZ34" s="37">
        <f t="shared" si="25"/>
        <v>3</v>
      </c>
      <c r="CA34" s="12">
        <f>IFERROR(VLOOKUP(A34,[10]AAV!$A:$T,20,0),"")</f>
        <v>0</v>
      </c>
      <c r="CB34" s="37" t="str">
        <f t="shared" si="10"/>
        <v>SAPHIRE</v>
      </c>
      <c r="CC34" s="37" t="str">
        <f>IFERROR(VLOOKUP(A34,[11]SUMMARY!$B:$E,4,0),"")</f>
        <v/>
      </c>
      <c r="CD34" s="37">
        <f>IFERROR(VLOOKUP(A34,'[12]RECAP REDEEM P2 - v2'!$A:$I,5,0),0)</f>
        <v>0</v>
      </c>
      <c r="CE34" s="37" t="str">
        <f t="shared" si="11"/>
        <v>FALSE</v>
      </c>
      <c r="CF34" s="37"/>
      <c r="CG34" s="15">
        <v>45093</v>
      </c>
      <c r="CH34" s="15">
        <f t="shared" ca="1" si="12"/>
        <v>46174</v>
      </c>
      <c r="CI34" s="37">
        <f t="shared" ca="1" si="13"/>
        <v>2</v>
      </c>
      <c r="CJ34" s="37">
        <v>3</v>
      </c>
      <c r="CK34" s="37" t="str">
        <f>IFERROR(VLOOKUP($A34,[13]ME!$A:$K,11,0),"-")</f>
        <v>-</v>
      </c>
      <c r="CL34" s="37" t="str">
        <f>IFERROR(VLOOKUP($A34,[14]EKS!$A:$K,11,0),"-")</f>
        <v>-</v>
      </c>
      <c r="CM34" s="37" t="str">
        <f>IFERROR(VLOOKUP($A34,[15]EKS!$A:$K,11,0),"-")</f>
        <v>-</v>
      </c>
      <c r="CN34" s="37" t="str">
        <f>IFERROR(VLOOKUP($A34,[16]EKS!$A:$K,11,0),"-")</f>
        <v>-</v>
      </c>
      <c r="CO34" s="37" t="str">
        <f>IFERROR(VLOOKUP($A34,[17]EKS!$A:$K,11,0),"-")</f>
        <v>-</v>
      </c>
      <c r="CP34" s="37" t="str">
        <f>IFERROR(VLOOKUP($A34,[18]EKS!$A:$K,11,0),"-")</f>
        <v>-</v>
      </c>
      <c r="CQ34" s="37" t="str">
        <f>IFERROR(VLOOKUP(A34,[19]Sheet1!$A:$D,4,0),"-")</f>
        <v>-</v>
      </c>
      <c r="CR34" s="37">
        <f>IFERROR(VLOOKUP($A34,[20]AAV!$A:$AR,44,0),IFERROR(VLOOKUP($A34,[20]GC!$A:$AC,29,0),IFERROR(VLOOKUP($A34,[20]RVO!$A:$CA,79,0),IFERROR(VLOOKUP($A34,[20]SBPV!$A:$AN,40,0),IFERROR(VLOOKUP($A34,'[20]CC SK'!$A:$AC,29,0),IFERROR(VLOOKUP($A34,'[20]AAV AUTO 2000'!$A:$AA,27,0),IFERROR(VLOOKUP($A34,[20]DELTA!$A:$AC,29,0),IFERROR(VLOOKUP($A34,'[20]TEMA C1'!$A:$Y,25,0),IFERROR(VLOOKUP($A34,'[20]TEMA C2'!$A:$AA,27,0),IFERROR(VLOOKUP($A34,'[20]TEMA C3'!$A:$AA,27,0),IFERROR(VLOOKUP($A34,'[20]TEMA HAJI'!$A:$AA,27,0),IFERROR(VLOOKUP($A34,'[20]TEMA PD'!$A:$AA,27,0),IFERROR(VLOOKUP($A34,[20]DESIRE!$A:$AP,42,0),0)))))))))))))</f>
        <v>0</v>
      </c>
      <c r="CS34" s="37">
        <f>IFERROR(VLOOKUP($A34,#REF!,42+CR$1,0),IFERROR(VLOOKUP($A34,#REF!,42+CR$1,0),IFERROR(VLOOKUP($A34,#REF!,29+CR$1,0),IFERROR(VLOOKUP($A34,#REF!,16+CR$1,0),IFERROR(VLOOKUP($A34,#REF!,42+CR$1,0),IFERROR(VLOOKUP($A34,#REF!,33+CR$1,0),IFERROR(VLOOKUP($A34,#REF!,29+CR$1,0),IFERROR(VLOOKUP($A34,#REF!,42+CR$1,0),IFERROR(VLOOKUP($A34,#REF!,42+CR$1,0),IFERROR(VLOOKUP($A34,#REF!,42+CR$1,0),IFERROR(VLOOKUP($A34,#REF!,26+CR$1,0),IFERROR(VLOOKUP($A34,#REF!,5+CR$1,0),0))))))))))))</f>
        <v>0</v>
      </c>
      <c r="CT34" s="37">
        <f>IFERROR(VLOOKUP($A34,#REF!,42+CS$1,0),IFERROR(VLOOKUP($A34,#REF!,42+CS$1,0),IFERROR(VLOOKUP($A34,#REF!,29+CS$1,0),IFERROR(VLOOKUP($A34,#REF!,16+CS$1,0),IFERROR(VLOOKUP($A34,#REF!,42+CS$1,0),IFERROR(VLOOKUP($A34,#REF!,33+CS$1,0),IFERROR(VLOOKUP($A34,#REF!,29+CS$1,0),IFERROR(VLOOKUP($A34,#REF!,42+CS$1,0),IFERROR(VLOOKUP($A34,#REF!,42+CS$1,0),IFERROR(VLOOKUP($A34,#REF!,42+CS$1,0),IFERROR(VLOOKUP($A34,#REF!,26+CS$1,0),IFERROR(VLOOKUP($A34,#REF!,5+CS$1,0),0))))))))))))</f>
        <v>0</v>
      </c>
      <c r="CU34" s="37">
        <f>IFERROR(VLOOKUP($A34,#REF!,42+CT$1,0),IFERROR(VLOOKUP($A34,#REF!,42+CT$1,0),IFERROR(VLOOKUP($A34,#REF!,29+CT$1,0),IFERROR(VLOOKUP($A34,#REF!,16+CT$1,0),IFERROR(VLOOKUP($A34,#REF!,42+CT$1,0),IFERROR(VLOOKUP($A34,#REF!,33+CT$1,0),IFERROR(VLOOKUP($A34,#REF!,29+CT$1,0),IFERROR(VLOOKUP($A34,#REF!,42+CT$1,0),IFERROR(VLOOKUP($A34,#REF!,42+CT$1,0),IFERROR(VLOOKUP($A34,#REF!,42+CT$1,0),IFERROR(VLOOKUP($A34,#REF!,26+CT$1,0),IFERROR(VLOOKUP($A34,#REF!,5+CT$1,0),0))))))))))))</f>
        <v>0</v>
      </c>
      <c r="CV34" s="37">
        <f>IFERROR(VLOOKUP($A34,#REF!,42+CU$1,0),IFERROR(VLOOKUP($A34,#REF!,42+CU$1,0),IFERROR(VLOOKUP($A34,#REF!,29+CU$1,0),IFERROR(VLOOKUP($A34,#REF!,16+CU$1,0),IFERROR(VLOOKUP($A34,#REF!,42+CU$1,0),IFERROR(VLOOKUP($A34,#REF!,33+CU$1,0),IFERROR(VLOOKUP($A34,#REF!,29+CU$1,0),IFERROR(VLOOKUP($A34,#REF!,42+CU$1,0),IFERROR(VLOOKUP($A34,#REF!,42+CU$1,0),IFERROR(VLOOKUP($A34,#REF!,42+CU$1,0),IFERROR(VLOOKUP($A34,#REF!,26+CU$1,0),IFERROR(VLOOKUP($A34,#REF!,5+CU$1,0),0))))))))))))</f>
        <v>0</v>
      </c>
      <c r="CW34" s="37">
        <f>IFERROR(VLOOKUP($A34,#REF!,42+CV$1,0),IFERROR(VLOOKUP($A34,#REF!,42+CV$1,0),IFERROR(VLOOKUP($A34,#REF!,29+CV$1,0),IFERROR(VLOOKUP($A34,#REF!,16+CV$1,0),IFERROR(VLOOKUP($A34,#REF!,42+CV$1,0),IFERROR(VLOOKUP($A34,#REF!,33+CV$1,0),IFERROR(VLOOKUP($A34,#REF!,29+CV$1,0),IFERROR(VLOOKUP($A34,#REF!,42+CV$1,0),IFERROR(VLOOKUP($A34,#REF!,42+CV$1,0),IFERROR(VLOOKUP($A34,#REF!,42+CV$1,0),IFERROR(VLOOKUP($A34,#REF!,26+CV$1,0),IFERROR(VLOOKUP($A34,#REF!,5+CV$1,0),0))))))))))))</f>
        <v>0</v>
      </c>
      <c r="CX34" s="37">
        <f>IFERROR(VLOOKUP($A34,#REF!,36,0),IFERROR(VLOOKUP($A34,#REF!,23,0),IFERROR(VLOOKUP($A34,#REF!,65,0),IFERROR(VLOOKUP($A34,#REF!,34,0),IFERROR(VLOOKUP($A34,#REF!,25,0),IFERROR(VLOOKUP($A34,#REF!,25,0),IFERROR(VLOOKUP($A34,#REF!,21,0),IFERROR(VLOOKUP($A34,#REF!,23,0),IFERROR(VLOOKUP($A34,#REF!,23,0),IFERROR(VLOOKUP($A34,#REF!,23,0),IFERROR(VLOOKUP($A34,#REF!,23,0),IFERROR(VLOOKUP($A34,#REF!,23,0),IFERROR(VLOOKUP($A34,#REF!,21,0),IFERROR(VLOOKUP($A34,#REF!,23,0),0))))))))))))))</f>
        <v>0</v>
      </c>
      <c r="CY34" s="37">
        <f>IFERROR(VLOOKUP($A34,[20]DESIRE!$A:$AP,42,0),IFERROR(VLOOKUP($A34,'[20]TEMA PD'!$A:$AA,27,0),IFERROR(VLOOKUP($A34,'[20]TEMA HAJI'!$A:$AA,27,0),IFERROR(VLOOKUP($A34,'[20]TEMA C3'!$A:$AA,27,0),IFERROR(VLOOKUP($A34,'[20]TEMA C2'!$A:$AA,27,0),IFERROR(VLOOKUP($A34,'[20]TEMA C1'!$A:$Y,25,0),IFERROR(VLOOKUP($A34,[20]DELTA!$A:$AC,29,0),IFERROR(VLOOKUP($A34,'[20]AAV AUTO 2000'!$A:$AA,27,0),IFERROR(VLOOKUP($A34,'[20]CC SK'!$A:$AC,29,0),IFERROR(VLOOKUP($A34,[20]SBPV!$A:$AN,40,0),IFERROR(VLOOKUP($A34,[20]RVO!$A:$CA,79,0),IFERROR(VLOOKUP($A34,[20]GC!$A:$AC,29,0),IFERROR(VLOOKUP($A34,[20]AAV!$A:$AR,44,0),0)))))))))))))</f>
        <v>0</v>
      </c>
      <c r="CZ34" s="37">
        <f>IFERROR(VLOOKUP($A34,#REF!,5+CY$1,0),IFERROR(VLOOKUP($A34,#REF!,26+CY$1,0),IFERROR(VLOOKUP($A34,#REF!,42+CY$1,0),IFERROR(VLOOKUP($A34,#REF!,42+CY$1,0),IFERROR(VLOOKUP($A34,#REF!,42+CY$1,0),IFERROR(VLOOKUP($A34,#REF!,29+CY$1,0),IFERROR(VLOOKUP($A34,#REF!,33+CY$1,0),IFERROR(VLOOKUP($A34,#REF!,42+CY$1,0),IFERROR(VLOOKUP($A34,#REF!,16+CY$1,0),IFERROR(VLOOKUP($A34,#REF!,29+CY$1,0),IFERROR(VLOOKUP($A34,#REF!,42+CY$1,0),IFERROR(VLOOKUP($A34,#REF!,42+CY$1,0),0))))))))))))</f>
        <v>0</v>
      </c>
      <c r="DA34" s="37">
        <f>IFERROR(VLOOKUP($A34,#REF!,5+CZ$1,0),IFERROR(VLOOKUP($A34,#REF!,26+CZ$1,0),IFERROR(VLOOKUP($A34,#REF!,42+CZ$1,0),IFERROR(VLOOKUP($A34,#REF!,42+CZ$1,0),IFERROR(VLOOKUP($A34,#REF!,42+CZ$1,0),IFERROR(VLOOKUP($A34,#REF!,29+CZ$1,0),IFERROR(VLOOKUP($A34,#REF!,33+CZ$1,0),IFERROR(VLOOKUP($A34,#REF!,42+CZ$1,0),IFERROR(VLOOKUP($A34,#REF!,16+CZ$1,0),IFERROR(VLOOKUP($A34,#REF!,29+CZ$1,0),IFERROR(VLOOKUP($A34,#REF!,42+CZ$1,0),IFERROR(VLOOKUP($A34,#REF!,42+CZ$1,0),0))))))))))))</f>
        <v>0</v>
      </c>
      <c r="DB34" s="37">
        <f>IFERROR(VLOOKUP($A34,#REF!,5+DA$1,0),IFERROR(VLOOKUP($A34,#REF!,26+DA$1,0),IFERROR(VLOOKUP($A34,#REF!,42+DA$1,0),IFERROR(VLOOKUP($A34,#REF!,42+DA$1,0),IFERROR(VLOOKUP($A34,#REF!,42+DA$1,0),IFERROR(VLOOKUP($A34,#REF!,29+DA$1,0),IFERROR(VLOOKUP($A34,#REF!,33+DA$1,0),IFERROR(VLOOKUP($A34,#REF!,42+DA$1,0),IFERROR(VLOOKUP($A34,#REF!,16+DA$1,0),IFERROR(VLOOKUP($A34,#REF!,29+DA$1,0),IFERROR(VLOOKUP($A34,#REF!,42+DA$1,0),IFERROR(VLOOKUP($A34,#REF!,42+DA$1,0),0))))))))))))</f>
        <v>0</v>
      </c>
      <c r="DC34" s="37">
        <f>IFERROR(VLOOKUP($A34,#REF!,5+DB$1,0),IFERROR(VLOOKUP($A34,#REF!,26+DB$1,0),IFERROR(VLOOKUP($A34,#REF!,42+DB$1,0),IFERROR(VLOOKUP($A34,#REF!,42+DB$1,0),IFERROR(VLOOKUP($A34,#REF!,42+DB$1,0),IFERROR(VLOOKUP($A34,#REF!,29+DB$1,0),IFERROR(VLOOKUP($A34,#REF!,33+DB$1,0),IFERROR(VLOOKUP($A34,#REF!,42+DB$1,0),IFERROR(VLOOKUP($A34,#REF!,16+DB$1,0),IFERROR(VLOOKUP($A34,#REF!,29+DB$1,0),IFERROR(VLOOKUP($A34,#REF!,42+DB$1,0),IFERROR(VLOOKUP($A34,#REF!,42+DB$1,0),0))))))))))))</f>
        <v>0</v>
      </c>
      <c r="DD34" s="37">
        <f>IFERROR(VLOOKUP($A34,#REF!,5+DC$1,0),IFERROR(VLOOKUP($A34,#REF!,26+DC$1,0),IFERROR(VLOOKUP($A34,#REF!,42+DC$1,0),IFERROR(VLOOKUP($A34,#REF!,42+DC$1,0),IFERROR(VLOOKUP($A34,#REF!,42+DC$1,0),IFERROR(VLOOKUP($A34,#REF!,29+DC$1,0),IFERROR(VLOOKUP($A34,#REF!,33+DC$1,0),IFERROR(VLOOKUP($A34,#REF!,42+DC$1,0),IFERROR(VLOOKUP($A34,#REF!,16+DC$1,0),IFERROR(VLOOKUP($A34,#REF!,29+DC$1,0),IFERROR(VLOOKUP($A34,#REF!,42+DC$1,0),IFERROR(VLOOKUP($A34,#REF!,42+DC$1,0),0))))))))))))</f>
        <v>0</v>
      </c>
      <c r="DE34" s="37">
        <f>IFERROR(VLOOKUP($A34,#REF!,23,0),IFERROR(VLOOKUP($A34,#REF!,21,0),IFERROR(VLOOKUP($A34,#REF!,23,0),IFERROR(VLOOKUP($A34,#REF!,23,0),IFERROR(VLOOKUP($A34,#REF!,23,0),IFERROR(VLOOKUP($A34,#REF!,23,0),IFERROR(VLOOKUP($A34,#REF!,23,0),IFERROR(VLOOKUP($A34,#REF!,21,0),IFERROR(VLOOKUP($A34,#REF!,25,0),IFERROR(VLOOKUP($A34,#REF!,25,0),IFERROR(VLOOKUP($A34,#REF!,34,0),IFERROR(VLOOKUP($A34,#REF!,65,0),IFERROR(VLOOKUP($A34,#REF!,23,0),IFERROR(VLOOKUP($A34,#REF!,36,0),0))))))))))))))</f>
        <v>0</v>
      </c>
      <c r="DF34" s="37" t="b">
        <f t="shared" si="14"/>
        <v>1</v>
      </c>
      <c r="DG34" s="37" t="b">
        <f t="shared" si="14"/>
        <v>1</v>
      </c>
      <c r="DH34" s="37" t="b">
        <f t="shared" si="14"/>
        <v>1</v>
      </c>
      <c r="DI34" s="37" t="b">
        <f t="shared" si="14"/>
        <v>1</v>
      </c>
      <c r="DJ34" s="37" t="b">
        <f t="shared" si="14"/>
        <v>1</v>
      </c>
      <c r="DK34" s="37" t="b">
        <f t="shared" si="14"/>
        <v>1</v>
      </c>
      <c r="DL34" s="37" t="b">
        <f t="shared" si="14"/>
        <v>1</v>
      </c>
      <c r="DM34" s="37">
        <f t="shared" si="15"/>
        <v>0</v>
      </c>
      <c r="DN34" s="37">
        <f t="shared" si="15"/>
        <v>0</v>
      </c>
      <c r="DO34" s="37">
        <f t="shared" si="15"/>
        <v>0</v>
      </c>
      <c r="DP34" s="37">
        <f t="shared" si="15"/>
        <v>0</v>
      </c>
      <c r="DQ34" s="37">
        <f t="shared" si="15"/>
        <v>0</v>
      </c>
      <c r="DR34" s="37">
        <f t="shared" si="15"/>
        <v>0</v>
      </c>
      <c r="DS34" s="37">
        <f t="shared" si="15"/>
        <v>0</v>
      </c>
      <c r="DT34" s="29">
        <f t="shared" si="16"/>
        <v>0</v>
      </c>
      <c r="DU34" s="37">
        <f t="shared" si="17"/>
        <v>0</v>
      </c>
      <c r="DV34" s="37">
        <f t="shared" si="17"/>
        <v>0</v>
      </c>
      <c r="DW34" s="37">
        <f t="shared" si="17"/>
        <v>0</v>
      </c>
      <c r="DX34" s="37">
        <f t="shared" si="17"/>
        <v>0</v>
      </c>
      <c r="DY34" s="37">
        <f t="shared" si="17"/>
        <v>0</v>
      </c>
      <c r="DZ34" s="37">
        <f t="shared" si="17"/>
        <v>0</v>
      </c>
      <c r="EA34" s="37">
        <f t="shared" si="17"/>
        <v>0</v>
      </c>
      <c r="EB34" s="29">
        <f t="shared" si="18"/>
        <v>0</v>
      </c>
      <c r="EC34" s="36">
        <f t="shared" si="19"/>
        <v>7</v>
      </c>
      <c r="ED34" s="36" t="str">
        <f t="shared" si="20"/>
        <v>DOWNGRADE</v>
      </c>
      <c r="EE34" s="36" t="str">
        <f t="shared" si="21"/>
        <v>RESET</v>
      </c>
      <c r="EF34" s="37">
        <f t="shared" si="22"/>
        <v>0</v>
      </c>
      <c r="EG34" s="2" t="str">
        <f>IFERROR(VLOOKUP(A34,[21]AAV!$A:$AD,30,0),"")</f>
        <v/>
      </c>
      <c r="EH34" s="37" t="str">
        <f t="shared" si="23"/>
        <v>SAPHIRE</v>
      </c>
      <c r="EI34" s="2"/>
      <c r="EJ34" s="2"/>
      <c r="EK34" s="2"/>
      <c r="EL34" s="2"/>
      <c r="EM34" s="2"/>
      <c r="EN34" s="2"/>
      <c r="EO34" s="2"/>
      <c r="EP34" s="2"/>
      <c r="EQ34" s="37">
        <f t="shared" si="24"/>
        <v>0</v>
      </c>
      <c r="ER34" s="37">
        <f t="shared" si="24"/>
        <v>0</v>
      </c>
      <c r="ES34" s="37">
        <f t="shared" si="24"/>
        <v>0</v>
      </c>
      <c r="ET34" s="37">
        <f t="shared" si="24"/>
        <v>0</v>
      </c>
      <c r="EU34" s="37">
        <f t="shared" si="24"/>
        <v>0</v>
      </c>
      <c r="EV34" s="37">
        <f t="shared" si="24"/>
        <v>0</v>
      </c>
      <c r="EW34" s="37">
        <f t="shared" si="24"/>
        <v>0</v>
      </c>
    </row>
    <row r="35" spans="1:153" ht="15.6">
      <c r="A35" s="37" t="s">
        <v>385</v>
      </c>
      <c r="B35" s="2" t="s">
        <v>386</v>
      </c>
      <c r="C35" s="37" t="s">
        <v>188</v>
      </c>
      <c r="D35" s="15">
        <f>IFERROR(VLOOKUP(A35,[1]AAV!$A:$C,3,0),"")</f>
        <v>45591</v>
      </c>
      <c r="E35" s="15" t="str">
        <f t="shared" si="3"/>
        <v>Oct-24</v>
      </c>
      <c r="F35" s="37"/>
      <c r="G35" s="37"/>
      <c r="H35" s="37"/>
      <c r="I35" s="37"/>
      <c r="J35" s="37"/>
      <c r="K35" s="37"/>
      <c r="L35" s="37"/>
      <c r="M35" s="36"/>
      <c r="N35" s="37"/>
      <c r="O35" s="37"/>
      <c r="P35" s="37"/>
      <c r="Q35" s="37"/>
      <c r="R35" s="37"/>
      <c r="S35" s="37"/>
      <c r="T35" s="2"/>
      <c r="U35" s="36"/>
      <c r="V35" s="37"/>
      <c r="W35" s="37"/>
      <c r="X35" s="37"/>
      <c r="Y35" s="37"/>
      <c r="Z35" s="37"/>
      <c r="AA35" s="37"/>
      <c r="AB35" s="2"/>
      <c r="AC35" s="2"/>
      <c r="AD35" s="2"/>
      <c r="AE35" s="2"/>
      <c r="AF35" s="2"/>
      <c r="AG35" s="36"/>
      <c r="AH35" s="2"/>
      <c r="AI35" s="2"/>
      <c r="AJ35" s="2"/>
      <c r="AK35" s="2"/>
      <c r="AL35" s="19"/>
      <c r="AM35" s="37"/>
      <c r="AN35" s="37"/>
      <c r="AO35" s="37"/>
      <c r="AP35" s="37" t="str">
        <f>IFERROR(VLOOKUP($A35,[2]Sheet1!$A:$D,4,0),"-")</f>
        <v>-</v>
      </c>
      <c r="AQ35" s="37" t="str">
        <f>IFERROR(VLOOKUP($A35,#REF!,3,0),"-")</f>
        <v>-</v>
      </c>
      <c r="AR35" s="37" t="str">
        <f>IFERROR(VLOOKUP(A35,[3]AAV!$A:$C,3,0),"-")</f>
        <v>-</v>
      </c>
      <c r="AS35" s="37" t="str">
        <f>IFERROR(VLOOKUP(A35,[4]AAV!$A:$C,3,0),"-")</f>
        <v>-</v>
      </c>
      <c r="AT35" s="37" t="str">
        <f>IFERROR(VLOOKUP(A35,[5]AAV!$A:$C,3,0),"-")</f>
        <v>REGULER</v>
      </c>
      <c r="AU35" s="37" t="str">
        <f>IFERROR(VLOOKUP(A35,[6]AAV!$A:$C,3,0),"-")</f>
        <v>REGULER</v>
      </c>
      <c r="AV35" s="37" t="str">
        <f>IFERROR(VLOOKUP(A35,#REF!,13,0),"")</f>
        <v/>
      </c>
      <c r="AW35" s="37">
        <f>IFERROR(VLOOKUP(A35,[7]DATABASE!$A:$BA,49,0),"")</f>
        <v>0</v>
      </c>
      <c r="AX35" s="37">
        <f>IFERROR(VLOOKUP(A35,[7]DATABASE!$A:$BA,50,0),"")</f>
        <v>0</v>
      </c>
      <c r="AY35" s="37">
        <f>IFERROR(VLOOKUP(A35,[7]DATABASE!$A:$BA,51,0),"")</f>
        <v>0</v>
      </c>
      <c r="AZ35" s="37">
        <f>IFERROR(VLOOKUP(A35,[7]DATABASE!$A:$BA,52,0),"")</f>
        <v>3</v>
      </c>
      <c r="BA35" s="37">
        <f>IFERROR(VLOOKUP(A35,[7]DATABASE!$A:$BA,53,0),"")</f>
        <v>8</v>
      </c>
      <c r="BB35" s="37">
        <f>IFERROR(VLOOKUP(A35,[7]DATABASE!$A:$BF,54,0),"")</f>
        <v>0</v>
      </c>
      <c r="BC35" s="37">
        <f>IFERROR(VLOOKUP(A35,[7]DATABASE!$A:$BF,55,0),"")</f>
        <v>0</v>
      </c>
      <c r="BD35" s="37">
        <f>IFERROR(VLOOKUP(A35,[7]DATABASE!$A:$BF,56,0),"")</f>
        <v>0</v>
      </c>
      <c r="BE35" s="37">
        <f>IFERROR(VLOOKUP(A35,[7]DATABASE!$A:$BF,57,0),"")</f>
        <v>3</v>
      </c>
      <c r="BF35" s="37">
        <f>IFERROR(VLOOKUP(A35,[7]DATABASE!$A:$BF,58,0),"")</f>
        <v>8</v>
      </c>
      <c r="BG35" s="36" t="str">
        <f>IFERROR(VLOOKUP($A35,[8]Summary!$A$3:$GA$66,183,0),"")</f>
        <v/>
      </c>
      <c r="BH35" s="37">
        <f>IFERROR(VLOOKUP(A35,[7]DATABASE!$A:$BM,60,0),"")</f>
        <v>0</v>
      </c>
      <c r="BI35" s="37">
        <f>IFERROR(VLOOKUP(A35,[7]DATABASE!$A:$BM,61,0),"")</f>
        <v>0</v>
      </c>
      <c r="BJ35" s="37">
        <f>IFERROR(VLOOKUP(A35,[7]DATABASE!$A:$BM,62,0),"")</f>
        <v>0</v>
      </c>
      <c r="BK35" s="37">
        <f>IFERROR(VLOOKUP(A35,[7]DATABASE!$A:$BM,63,0),"")</f>
        <v>3</v>
      </c>
      <c r="BL35" s="37">
        <f>IFERROR(VLOOKUP(A35,[7]DATABASE!$A:$BM,64,0),"")</f>
        <v>8</v>
      </c>
      <c r="BM35" s="37">
        <f>IFERROR(VLOOKUP($A35,[9]AAV!$A:$AM,39,0),IFERROR(VLOOKUP($A35,[9]GC!$A:$Y,25,0),IFERROR(VLOOKUP($A35,[9]RVO!$A:$BS,71,0),IFERROR(VLOOKUP($A35,[9]SBPV!$A:$AK,37,0),IFERROR(VLOOKUP($A35,'[9]CC SK'!$A:$AA,27,0),IFERROR(VLOOKUP($A35,[9]DELTA!$A:$AA,27,0),IFERROR(VLOOKUP($A35,'[9]TEMA C1'!$A:$W,23,0),IFERROR(VLOOKUP($A35,'[9]TEMA C2'!$A:$Y,25,0),IFERROR(VLOOKUP($A35,'[9]TEMA C3'!$A:$Y,25,0),IFERROR(VLOOKUP($A35,'[9]TEMA HAJI'!$A:$Y,25,0),IFERROR(VLOOKUP($A35,'[9]TEMA PD'!$A:$Y,25,0),"")))))))))))</f>
        <v>12</v>
      </c>
      <c r="BN35" s="37">
        <f t="shared" si="4"/>
        <v>23</v>
      </c>
      <c r="BO35" s="37" t="str">
        <f t="shared" si="5"/>
        <v/>
      </c>
      <c r="BP35" s="37">
        <f t="shared" si="5"/>
        <v>0</v>
      </c>
      <c r="BQ35" s="37">
        <f t="shared" si="5"/>
        <v>0</v>
      </c>
      <c r="BR35" s="37">
        <f t="shared" si="5"/>
        <v>0</v>
      </c>
      <c r="BS35" s="37">
        <f t="shared" si="5"/>
        <v>3</v>
      </c>
      <c r="BT35" s="37">
        <f t="shared" si="5"/>
        <v>8</v>
      </c>
      <c r="BU35" s="37">
        <f t="shared" si="5"/>
        <v>12</v>
      </c>
      <c r="BV35" s="37">
        <f t="shared" si="6"/>
        <v>23</v>
      </c>
      <c r="BW35" s="36">
        <f t="shared" si="7"/>
        <v>0</v>
      </c>
      <c r="BX35" s="36" t="str">
        <f t="shared" si="8"/>
        <v>TIDAK</v>
      </c>
      <c r="BY35" s="36" t="str">
        <f>IFERROR(VLOOKUP(A35,[7]DATABASE!$A:$BY,77,0),"")</f>
        <v>TIDAK</v>
      </c>
      <c r="BZ35" s="37">
        <f t="shared" si="25"/>
        <v>23</v>
      </c>
      <c r="CA35" s="12">
        <f>IFERROR(VLOOKUP(A35,[10]AAV!$A:$T,20,0),"")</f>
        <v>0</v>
      </c>
      <c r="CB35" s="37" t="str">
        <f t="shared" si="10"/>
        <v>SAPHIRE</v>
      </c>
      <c r="CC35" s="37" t="str">
        <f>IFERROR(VLOOKUP(A35,[11]SUMMARY!$B:$E,4,0),"")</f>
        <v/>
      </c>
      <c r="CD35" s="37">
        <f>IFERROR(VLOOKUP(A35,'[12]RECAP REDEEM P2 - v2'!$A:$I,5,0),0)</f>
        <v>0</v>
      </c>
      <c r="CE35" s="37" t="str">
        <f t="shared" si="11"/>
        <v>FALSE</v>
      </c>
      <c r="CF35" s="37"/>
      <c r="CG35" s="15">
        <v>45093</v>
      </c>
      <c r="CH35" s="15">
        <f t="shared" ca="1" si="12"/>
        <v>46174</v>
      </c>
      <c r="CI35" s="37">
        <f t="shared" ca="1" si="13"/>
        <v>2</v>
      </c>
      <c r="CJ35" s="37">
        <v>23</v>
      </c>
      <c r="CK35" s="37" t="str">
        <f>IFERROR(VLOOKUP($A35,[13]ME!$A:$K,11,0),"-")</f>
        <v>-</v>
      </c>
      <c r="CL35" s="37" t="str">
        <f>IFERROR(VLOOKUP($A35,[14]EKS!$A:$K,11,0),"-")</f>
        <v>-</v>
      </c>
      <c r="CM35" s="37" t="str">
        <f>IFERROR(VLOOKUP($A35,[15]EKS!$A:$K,11,0),"-")</f>
        <v>-</v>
      </c>
      <c r="CN35" s="37" t="str">
        <f>IFERROR(VLOOKUP($A35,[16]EKS!$A:$K,11,0),"-")</f>
        <v>-</v>
      </c>
      <c r="CO35" s="37" t="str">
        <f>IFERROR(VLOOKUP($A35,[17]EKS!$A:$K,11,0),"-")</f>
        <v>-</v>
      </c>
      <c r="CP35" s="37" t="str">
        <f>IFERROR(VLOOKUP($A35,[18]EKS!$A:$K,11,0),"-")</f>
        <v>-</v>
      </c>
      <c r="CQ35" s="37" t="str">
        <f>IFERROR(VLOOKUP(A35,[19]Sheet1!$A:$D,4,0),"-")</f>
        <v>-</v>
      </c>
      <c r="CR35" s="37">
        <f>IFERROR(VLOOKUP($A35,[20]AAV!$A:$AR,44,0),IFERROR(VLOOKUP($A35,[20]GC!$A:$AC,29,0),IFERROR(VLOOKUP($A35,[20]RVO!$A:$CA,79,0),IFERROR(VLOOKUP($A35,[20]SBPV!$A:$AN,40,0),IFERROR(VLOOKUP($A35,'[20]CC SK'!$A:$AC,29,0),IFERROR(VLOOKUP($A35,'[20]AAV AUTO 2000'!$A:$AA,27,0),IFERROR(VLOOKUP($A35,[20]DELTA!$A:$AC,29,0),IFERROR(VLOOKUP($A35,'[20]TEMA C1'!$A:$Y,25,0),IFERROR(VLOOKUP($A35,'[20]TEMA C2'!$A:$AA,27,0),IFERROR(VLOOKUP($A35,'[20]TEMA C3'!$A:$AA,27,0),IFERROR(VLOOKUP($A35,'[20]TEMA HAJI'!$A:$AA,27,0),IFERROR(VLOOKUP($A35,'[20]TEMA PD'!$A:$AA,27,0),IFERROR(VLOOKUP($A35,[20]DESIRE!$A:$AP,42,0),0)))))))))))))</f>
        <v>12</v>
      </c>
      <c r="CS35" s="37">
        <f>IFERROR(VLOOKUP($A35,#REF!,42+CR$1,0),IFERROR(VLOOKUP($A35,#REF!,42+CR$1,0),IFERROR(VLOOKUP($A35,#REF!,29+CR$1,0),IFERROR(VLOOKUP($A35,#REF!,16+CR$1,0),IFERROR(VLOOKUP($A35,#REF!,42+CR$1,0),IFERROR(VLOOKUP($A35,#REF!,33+CR$1,0),IFERROR(VLOOKUP($A35,#REF!,29+CR$1,0),IFERROR(VLOOKUP($A35,#REF!,42+CR$1,0),IFERROR(VLOOKUP($A35,#REF!,42+CR$1,0),IFERROR(VLOOKUP($A35,#REF!,42+CR$1,0),IFERROR(VLOOKUP($A35,#REF!,26+CR$1,0),IFERROR(VLOOKUP($A35,#REF!,5+CR$1,0),0))))))))))))</f>
        <v>0</v>
      </c>
      <c r="CT35" s="37">
        <f>IFERROR(VLOOKUP($A35,#REF!,42+CS$1,0),IFERROR(VLOOKUP($A35,#REF!,42+CS$1,0),IFERROR(VLOOKUP($A35,#REF!,29+CS$1,0),IFERROR(VLOOKUP($A35,#REF!,16+CS$1,0),IFERROR(VLOOKUP($A35,#REF!,42+CS$1,0),IFERROR(VLOOKUP($A35,#REF!,33+CS$1,0),IFERROR(VLOOKUP($A35,#REF!,29+CS$1,0),IFERROR(VLOOKUP($A35,#REF!,42+CS$1,0),IFERROR(VLOOKUP($A35,#REF!,42+CS$1,0),IFERROR(VLOOKUP($A35,#REF!,42+CS$1,0),IFERROR(VLOOKUP($A35,#REF!,26+CS$1,0),IFERROR(VLOOKUP($A35,#REF!,5+CS$1,0),0))))))))))))</f>
        <v>0</v>
      </c>
      <c r="CU35" s="37">
        <f>IFERROR(VLOOKUP($A35,#REF!,42+CT$1,0),IFERROR(VLOOKUP($A35,#REF!,42+CT$1,0),IFERROR(VLOOKUP($A35,#REF!,29+CT$1,0),IFERROR(VLOOKUP($A35,#REF!,16+CT$1,0),IFERROR(VLOOKUP($A35,#REF!,42+CT$1,0),IFERROR(VLOOKUP($A35,#REF!,33+CT$1,0),IFERROR(VLOOKUP($A35,#REF!,29+CT$1,0),IFERROR(VLOOKUP($A35,#REF!,42+CT$1,0),IFERROR(VLOOKUP($A35,#REF!,42+CT$1,0),IFERROR(VLOOKUP($A35,#REF!,42+CT$1,0),IFERROR(VLOOKUP($A35,#REF!,26+CT$1,0),IFERROR(VLOOKUP($A35,#REF!,5+CT$1,0),0))))))))))))</f>
        <v>0</v>
      </c>
      <c r="CV35" s="37">
        <f>IFERROR(VLOOKUP($A35,#REF!,42+CU$1,0),IFERROR(VLOOKUP($A35,#REF!,42+CU$1,0),IFERROR(VLOOKUP($A35,#REF!,29+CU$1,0),IFERROR(VLOOKUP($A35,#REF!,16+CU$1,0),IFERROR(VLOOKUP($A35,#REF!,42+CU$1,0),IFERROR(VLOOKUP($A35,#REF!,33+CU$1,0),IFERROR(VLOOKUP($A35,#REF!,29+CU$1,0),IFERROR(VLOOKUP($A35,#REF!,42+CU$1,0),IFERROR(VLOOKUP($A35,#REF!,42+CU$1,0),IFERROR(VLOOKUP($A35,#REF!,42+CU$1,0),IFERROR(VLOOKUP($A35,#REF!,26+CU$1,0),IFERROR(VLOOKUP($A35,#REF!,5+CU$1,0),0))))))))))))</f>
        <v>0</v>
      </c>
      <c r="CW35" s="37">
        <f>IFERROR(VLOOKUP($A35,#REF!,42+CV$1,0),IFERROR(VLOOKUP($A35,#REF!,42+CV$1,0),IFERROR(VLOOKUP($A35,#REF!,29+CV$1,0),IFERROR(VLOOKUP($A35,#REF!,16+CV$1,0),IFERROR(VLOOKUP($A35,#REF!,42+CV$1,0),IFERROR(VLOOKUP($A35,#REF!,33+CV$1,0),IFERROR(VLOOKUP($A35,#REF!,29+CV$1,0),IFERROR(VLOOKUP($A35,#REF!,42+CV$1,0),IFERROR(VLOOKUP($A35,#REF!,42+CV$1,0),IFERROR(VLOOKUP($A35,#REF!,42+CV$1,0),IFERROR(VLOOKUP($A35,#REF!,26+CV$1,0),IFERROR(VLOOKUP($A35,#REF!,5+CV$1,0),0))))))))))))</f>
        <v>0</v>
      </c>
      <c r="CX35" s="37">
        <f>IFERROR(VLOOKUP($A35,#REF!,36,0),IFERROR(VLOOKUP($A35,#REF!,23,0),IFERROR(VLOOKUP($A35,#REF!,65,0),IFERROR(VLOOKUP($A35,#REF!,34,0),IFERROR(VLOOKUP($A35,#REF!,25,0),IFERROR(VLOOKUP($A35,#REF!,25,0),IFERROR(VLOOKUP($A35,#REF!,21,0),IFERROR(VLOOKUP($A35,#REF!,23,0),IFERROR(VLOOKUP($A35,#REF!,23,0),IFERROR(VLOOKUP($A35,#REF!,23,0),IFERROR(VLOOKUP($A35,#REF!,23,0),IFERROR(VLOOKUP($A35,#REF!,23,0),IFERROR(VLOOKUP($A35,#REF!,21,0),IFERROR(VLOOKUP($A35,#REF!,23,0),0))))))))))))))</f>
        <v>0</v>
      </c>
      <c r="CY35" s="37">
        <f>IFERROR(VLOOKUP($A35,[20]DESIRE!$A:$AP,42,0),IFERROR(VLOOKUP($A35,'[20]TEMA PD'!$A:$AA,27,0),IFERROR(VLOOKUP($A35,'[20]TEMA HAJI'!$A:$AA,27,0),IFERROR(VLOOKUP($A35,'[20]TEMA C3'!$A:$AA,27,0),IFERROR(VLOOKUP($A35,'[20]TEMA C2'!$A:$AA,27,0),IFERROR(VLOOKUP($A35,'[20]TEMA C1'!$A:$Y,25,0),IFERROR(VLOOKUP($A35,[20]DELTA!$A:$AC,29,0),IFERROR(VLOOKUP($A35,'[20]AAV AUTO 2000'!$A:$AA,27,0),IFERROR(VLOOKUP($A35,'[20]CC SK'!$A:$AC,29,0),IFERROR(VLOOKUP($A35,[20]SBPV!$A:$AN,40,0),IFERROR(VLOOKUP($A35,[20]RVO!$A:$CA,79,0),IFERROR(VLOOKUP($A35,[20]GC!$A:$AC,29,0),IFERROR(VLOOKUP($A35,[20]AAV!$A:$AR,44,0),0)))))))))))))</f>
        <v>12</v>
      </c>
      <c r="CZ35" s="37">
        <f>IFERROR(VLOOKUP($A35,#REF!,5+CY$1,0),IFERROR(VLOOKUP($A35,#REF!,26+CY$1,0),IFERROR(VLOOKUP($A35,#REF!,42+CY$1,0),IFERROR(VLOOKUP($A35,#REF!,42+CY$1,0),IFERROR(VLOOKUP($A35,#REF!,42+CY$1,0),IFERROR(VLOOKUP($A35,#REF!,29+CY$1,0),IFERROR(VLOOKUP($A35,#REF!,33+CY$1,0),IFERROR(VLOOKUP($A35,#REF!,42+CY$1,0),IFERROR(VLOOKUP($A35,#REF!,16+CY$1,0),IFERROR(VLOOKUP($A35,#REF!,29+CY$1,0),IFERROR(VLOOKUP($A35,#REF!,42+CY$1,0),IFERROR(VLOOKUP($A35,#REF!,42+CY$1,0),0))))))))))))</f>
        <v>0</v>
      </c>
      <c r="DA35" s="37">
        <f>IFERROR(VLOOKUP($A35,#REF!,5+CZ$1,0),IFERROR(VLOOKUP($A35,#REF!,26+CZ$1,0),IFERROR(VLOOKUP($A35,#REF!,42+CZ$1,0),IFERROR(VLOOKUP($A35,#REF!,42+CZ$1,0),IFERROR(VLOOKUP($A35,#REF!,42+CZ$1,0),IFERROR(VLOOKUP($A35,#REF!,29+CZ$1,0),IFERROR(VLOOKUP($A35,#REF!,33+CZ$1,0),IFERROR(VLOOKUP($A35,#REF!,42+CZ$1,0),IFERROR(VLOOKUP($A35,#REF!,16+CZ$1,0),IFERROR(VLOOKUP($A35,#REF!,29+CZ$1,0),IFERROR(VLOOKUP($A35,#REF!,42+CZ$1,0),IFERROR(VLOOKUP($A35,#REF!,42+CZ$1,0),0))))))))))))</f>
        <v>0</v>
      </c>
      <c r="DB35" s="37">
        <f>IFERROR(VLOOKUP($A35,#REF!,5+DA$1,0),IFERROR(VLOOKUP($A35,#REF!,26+DA$1,0),IFERROR(VLOOKUP($A35,#REF!,42+DA$1,0),IFERROR(VLOOKUP($A35,#REF!,42+DA$1,0),IFERROR(VLOOKUP($A35,#REF!,42+DA$1,0),IFERROR(VLOOKUP($A35,#REF!,29+DA$1,0),IFERROR(VLOOKUP($A35,#REF!,33+DA$1,0),IFERROR(VLOOKUP($A35,#REF!,42+DA$1,0),IFERROR(VLOOKUP($A35,#REF!,16+DA$1,0),IFERROR(VLOOKUP($A35,#REF!,29+DA$1,0),IFERROR(VLOOKUP($A35,#REF!,42+DA$1,0),IFERROR(VLOOKUP($A35,#REF!,42+DA$1,0),0))))))))))))</f>
        <v>0</v>
      </c>
      <c r="DC35" s="37">
        <f>IFERROR(VLOOKUP($A35,#REF!,5+DB$1,0),IFERROR(VLOOKUP($A35,#REF!,26+DB$1,0),IFERROR(VLOOKUP($A35,#REF!,42+DB$1,0),IFERROR(VLOOKUP($A35,#REF!,42+DB$1,0),IFERROR(VLOOKUP($A35,#REF!,42+DB$1,0),IFERROR(VLOOKUP($A35,#REF!,29+DB$1,0),IFERROR(VLOOKUP($A35,#REF!,33+DB$1,0),IFERROR(VLOOKUP($A35,#REF!,42+DB$1,0),IFERROR(VLOOKUP($A35,#REF!,16+DB$1,0),IFERROR(VLOOKUP($A35,#REF!,29+DB$1,0),IFERROR(VLOOKUP($A35,#REF!,42+DB$1,0),IFERROR(VLOOKUP($A35,#REF!,42+DB$1,0),0))))))))))))</f>
        <v>0</v>
      </c>
      <c r="DD35" s="37">
        <f>IFERROR(VLOOKUP($A35,#REF!,5+DC$1,0),IFERROR(VLOOKUP($A35,#REF!,26+DC$1,0),IFERROR(VLOOKUP($A35,#REF!,42+DC$1,0),IFERROR(VLOOKUP($A35,#REF!,42+DC$1,0),IFERROR(VLOOKUP($A35,#REF!,42+DC$1,0),IFERROR(VLOOKUP($A35,#REF!,29+DC$1,0),IFERROR(VLOOKUP($A35,#REF!,33+DC$1,0),IFERROR(VLOOKUP($A35,#REF!,42+DC$1,0),IFERROR(VLOOKUP($A35,#REF!,16+DC$1,0),IFERROR(VLOOKUP($A35,#REF!,29+DC$1,0),IFERROR(VLOOKUP($A35,#REF!,42+DC$1,0),IFERROR(VLOOKUP($A35,#REF!,42+DC$1,0),0))))))))))))</f>
        <v>0</v>
      </c>
      <c r="DE35" s="37">
        <f>IFERROR(VLOOKUP($A35,#REF!,23,0),IFERROR(VLOOKUP($A35,#REF!,21,0),IFERROR(VLOOKUP($A35,#REF!,23,0),IFERROR(VLOOKUP($A35,#REF!,23,0),IFERROR(VLOOKUP($A35,#REF!,23,0),IFERROR(VLOOKUP($A35,#REF!,23,0),IFERROR(VLOOKUP($A35,#REF!,23,0),IFERROR(VLOOKUP($A35,#REF!,21,0),IFERROR(VLOOKUP($A35,#REF!,25,0),IFERROR(VLOOKUP($A35,#REF!,25,0),IFERROR(VLOOKUP($A35,#REF!,34,0),IFERROR(VLOOKUP($A35,#REF!,65,0),IFERROR(VLOOKUP($A35,#REF!,23,0),IFERROR(VLOOKUP($A35,#REF!,36,0),0))))))))))))))</f>
        <v>0</v>
      </c>
      <c r="DF35" s="37" t="b">
        <f t="shared" si="14"/>
        <v>1</v>
      </c>
      <c r="DG35" s="37" t="b">
        <f t="shared" si="14"/>
        <v>1</v>
      </c>
      <c r="DH35" s="37" t="b">
        <f t="shared" si="14"/>
        <v>1</v>
      </c>
      <c r="DI35" s="37" t="b">
        <f t="shared" si="14"/>
        <v>1</v>
      </c>
      <c r="DJ35" s="37" t="b">
        <f t="shared" si="14"/>
        <v>1</v>
      </c>
      <c r="DK35" s="37" t="b">
        <f t="shared" si="14"/>
        <v>1</v>
      </c>
      <c r="DL35" s="37" t="b">
        <f t="shared" si="14"/>
        <v>1</v>
      </c>
      <c r="DM35" s="37">
        <f t="shared" si="15"/>
        <v>12</v>
      </c>
      <c r="DN35" s="37">
        <f t="shared" si="15"/>
        <v>0</v>
      </c>
      <c r="DO35" s="37">
        <f t="shared" si="15"/>
        <v>0</v>
      </c>
      <c r="DP35" s="37">
        <f t="shared" si="15"/>
        <v>0</v>
      </c>
      <c r="DQ35" s="37">
        <f t="shared" si="15"/>
        <v>0</v>
      </c>
      <c r="DR35" s="37">
        <f t="shared" si="15"/>
        <v>0</v>
      </c>
      <c r="DS35" s="37">
        <f t="shared" si="15"/>
        <v>0</v>
      </c>
      <c r="DT35" s="29">
        <f t="shared" si="16"/>
        <v>12</v>
      </c>
      <c r="DU35" s="37">
        <f t="shared" si="17"/>
        <v>12</v>
      </c>
      <c r="DV35" s="37">
        <f t="shared" si="17"/>
        <v>0</v>
      </c>
      <c r="DW35" s="37">
        <f t="shared" si="17"/>
        <v>0</v>
      </c>
      <c r="DX35" s="37">
        <f t="shared" si="17"/>
        <v>0</v>
      </c>
      <c r="DY35" s="37">
        <f t="shared" si="17"/>
        <v>0</v>
      </c>
      <c r="DZ35" s="37">
        <f t="shared" si="17"/>
        <v>0</v>
      </c>
      <c r="EA35" s="37">
        <f t="shared" si="17"/>
        <v>0</v>
      </c>
      <c r="EB35" s="29">
        <f t="shared" si="18"/>
        <v>12</v>
      </c>
      <c r="EC35" s="36">
        <f t="shared" si="19"/>
        <v>6</v>
      </c>
      <c r="ED35" s="36" t="str">
        <f t="shared" si="20"/>
        <v>DOWNGRADE</v>
      </c>
      <c r="EE35" s="36" t="str">
        <f t="shared" si="21"/>
        <v>RESET</v>
      </c>
      <c r="EF35" s="37">
        <f t="shared" si="22"/>
        <v>0</v>
      </c>
      <c r="EG35" s="2">
        <f>IFERROR(VLOOKUP(A35,[21]AAV!$A:$AD,30,0),"")</f>
        <v>2</v>
      </c>
      <c r="EH35" s="37" t="str">
        <f t="shared" si="23"/>
        <v>SAPHIRE</v>
      </c>
      <c r="EI35" s="2"/>
      <c r="EJ35" s="2"/>
      <c r="EK35" s="2"/>
      <c r="EL35" s="2"/>
      <c r="EM35" s="2"/>
      <c r="EN35" s="2"/>
      <c r="EO35" s="2"/>
      <c r="EP35" s="2"/>
      <c r="EQ35" s="37">
        <f t="shared" si="24"/>
        <v>12</v>
      </c>
      <c r="ER35" s="37">
        <f t="shared" si="24"/>
        <v>0</v>
      </c>
      <c r="ES35" s="37">
        <f t="shared" si="24"/>
        <v>0</v>
      </c>
      <c r="ET35" s="37">
        <f t="shared" si="24"/>
        <v>0</v>
      </c>
      <c r="EU35" s="37">
        <f t="shared" si="24"/>
        <v>0</v>
      </c>
      <c r="EV35" s="37">
        <f t="shared" si="24"/>
        <v>0</v>
      </c>
      <c r="EW35" s="37">
        <f t="shared" si="24"/>
        <v>0</v>
      </c>
    </row>
    <row r="36" spans="1:153" ht="15.6">
      <c r="A36" s="37" t="s">
        <v>387</v>
      </c>
      <c r="B36" s="2" t="s">
        <v>366</v>
      </c>
      <c r="C36" s="37" t="s">
        <v>188</v>
      </c>
      <c r="D36" s="15">
        <f>IFERROR(VLOOKUP(A36,[1]AAV!$A:$C,3,0),"")</f>
        <v>45596</v>
      </c>
      <c r="E36" s="15" t="str">
        <f t="shared" si="3"/>
        <v>Oct-24</v>
      </c>
      <c r="F36" s="37"/>
      <c r="G36" s="37"/>
      <c r="H36" s="37"/>
      <c r="I36" s="37"/>
      <c r="J36" s="37"/>
      <c r="K36" s="37"/>
      <c r="L36" s="37"/>
      <c r="M36" s="36"/>
      <c r="N36" s="37"/>
      <c r="O36" s="37"/>
      <c r="P36" s="37"/>
      <c r="Q36" s="37"/>
      <c r="R36" s="37"/>
      <c r="S36" s="37"/>
      <c r="T36" s="2"/>
      <c r="U36" s="36"/>
      <c r="V36" s="37"/>
      <c r="W36" s="37"/>
      <c r="X36" s="37"/>
      <c r="Y36" s="37"/>
      <c r="Z36" s="37"/>
      <c r="AA36" s="37"/>
      <c r="AB36" s="2"/>
      <c r="AC36" s="2"/>
      <c r="AD36" s="2"/>
      <c r="AE36" s="2"/>
      <c r="AF36" s="2"/>
      <c r="AG36" s="36"/>
      <c r="AH36" s="2"/>
      <c r="AI36" s="2"/>
      <c r="AJ36" s="2"/>
      <c r="AK36" s="2"/>
      <c r="AL36" s="19"/>
      <c r="AM36" s="37"/>
      <c r="AN36" s="37"/>
      <c r="AO36" s="37"/>
      <c r="AP36" s="37" t="str">
        <f>IFERROR(VLOOKUP($A36,[2]Sheet1!$A:$D,4,0),"-")</f>
        <v>-</v>
      </c>
      <c r="AQ36" s="37" t="str">
        <f>IFERROR(VLOOKUP($A36,#REF!,3,0),"-")</f>
        <v>-</v>
      </c>
      <c r="AR36" s="37" t="str">
        <f>IFERROR(VLOOKUP(A36,[3]AAV!$A:$C,3,0),"-")</f>
        <v>-</v>
      </c>
      <c r="AS36" s="37" t="str">
        <f>IFERROR(VLOOKUP(A36,[4]AAV!$A:$C,3,0),"-")</f>
        <v>-</v>
      </c>
      <c r="AT36" s="37" t="str">
        <f>IFERROR(VLOOKUP(A36,[5]AAV!$A:$C,3,0),"-")</f>
        <v>REGULER</v>
      </c>
      <c r="AU36" s="37" t="str">
        <f>IFERROR(VLOOKUP(A36,[6]AAV!$A:$C,3,0),"-")</f>
        <v>REGULER</v>
      </c>
      <c r="AV36" s="37" t="str">
        <f>IFERROR(VLOOKUP(A36,#REF!,13,0),"")</f>
        <v/>
      </c>
      <c r="AW36" s="37">
        <f>IFERROR(VLOOKUP(A36,[7]DATABASE!$A:$BA,49,0),"")</f>
        <v>0</v>
      </c>
      <c r="AX36" s="37">
        <f>IFERROR(VLOOKUP(A36,[7]DATABASE!$A:$BA,50,0),"")</f>
        <v>1</v>
      </c>
      <c r="AY36" s="37">
        <f>IFERROR(VLOOKUP(A36,[7]DATABASE!$A:$BA,51,0),"")</f>
        <v>0</v>
      </c>
      <c r="AZ36" s="37">
        <f>IFERROR(VLOOKUP(A36,[7]DATABASE!$A:$BA,52,0),"")</f>
        <v>1</v>
      </c>
      <c r="BA36" s="37">
        <f>IFERROR(VLOOKUP(A36,[7]DATABASE!$A:$BA,53,0),"")</f>
        <v>1</v>
      </c>
      <c r="BB36" s="37">
        <f>IFERROR(VLOOKUP(A36,[7]DATABASE!$A:$BF,54,0),"")</f>
        <v>0</v>
      </c>
      <c r="BC36" s="37">
        <f>IFERROR(VLOOKUP(A36,[7]DATABASE!$A:$BF,55,0),"")</f>
        <v>0</v>
      </c>
      <c r="BD36" s="37">
        <f>IFERROR(VLOOKUP(A36,[7]DATABASE!$A:$BF,56,0),"")</f>
        <v>0</v>
      </c>
      <c r="BE36" s="37">
        <f>IFERROR(VLOOKUP(A36,[7]DATABASE!$A:$BF,57,0),"")</f>
        <v>1</v>
      </c>
      <c r="BF36" s="37">
        <f>IFERROR(VLOOKUP(A36,[7]DATABASE!$A:$BF,58,0),"")</f>
        <v>1</v>
      </c>
      <c r="BG36" s="36" t="str">
        <f>IFERROR(VLOOKUP($A36,[8]Summary!$A$3:$GA$66,183,0),"")</f>
        <v/>
      </c>
      <c r="BH36" s="37">
        <f>IFERROR(VLOOKUP(A36,[7]DATABASE!$A:$BM,60,0),"")</f>
        <v>0</v>
      </c>
      <c r="BI36" s="37">
        <f>IFERROR(VLOOKUP(A36,[7]DATABASE!$A:$BM,61,0),"")</f>
        <v>1</v>
      </c>
      <c r="BJ36" s="37">
        <f>IFERROR(VLOOKUP(A36,[7]DATABASE!$A:$BM,62,0),"")</f>
        <v>0</v>
      </c>
      <c r="BK36" s="37">
        <f>IFERROR(VLOOKUP(A36,[7]DATABASE!$A:$BM,63,0),"")</f>
        <v>1</v>
      </c>
      <c r="BL36" s="37">
        <f>IFERROR(VLOOKUP(A36,[7]DATABASE!$A:$BM,64,0),"")</f>
        <v>1</v>
      </c>
      <c r="BM36" s="37" t="str">
        <f>IFERROR(VLOOKUP($A36,[9]AAV!$A:$AM,39,0),IFERROR(VLOOKUP($A36,[9]GC!$A:$Y,25,0),IFERROR(VLOOKUP($A36,[9]RVO!$A:$BS,71,0),IFERROR(VLOOKUP($A36,[9]SBPV!$A:$AK,37,0),IFERROR(VLOOKUP($A36,'[9]CC SK'!$A:$AA,27,0),IFERROR(VLOOKUP($A36,[9]DELTA!$A:$AA,27,0),IFERROR(VLOOKUP($A36,'[9]TEMA C1'!$A:$W,23,0),IFERROR(VLOOKUP($A36,'[9]TEMA C2'!$A:$Y,25,0),IFERROR(VLOOKUP($A36,'[9]TEMA C3'!$A:$Y,25,0),IFERROR(VLOOKUP($A36,'[9]TEMA HAJI'!$A:$Y,25,0),IFERROR(VLOOKUP($A36,'[9]TEMA PD'!$A:$Y,25,0),"")))))))))))</f>
        <v/>
      </c>
      <c r="BN36" s="37">
        <f t="shared" si="4"/>
        <v>3</v>
      </c>
      <c r="BO36" s="37" t="str">
        <f t="shared" si="5"/>
        <v/>
      </c>
      <c r="BP36" s="37">
        <f t="shared" si="5"/>
        <v>0</v>
      </c>
      <c r="BQ36" s="37">
        <f t="shared" si="5"/>
        <v>1</v>
      </c>
      <c r="BR36" s="37">
        <f t="shared" si="5"/>
        <v>0</v>
      </c>
      <c r="BS36" s="37">
        <f t="shared" si="5"/>
        <v>1</v>
      </c>
      <c r="BT36" s="37">
        <f t="shared" si="5"/>
        <v>1</v>
      </c>
      <c r="BU36" s="37" t="str">
        <f t="shared" si="5"/>
        <v/>
      </c>
      <c r="BV36" s="37">
        <f t="shared" si="6"/>
        <v>3</v>
      </c>
      <c r="BW36" s="36">
        <f t="shared" si="7"/>
        <v>1</v>
      </c>
      <c r="BX36" s="36" t="str">
        <f t="shared" si="8"/>
        <v>TIDAK</v>
      </c>
      <c r="BY36" s="36" t="str">
        <f>IFERROR(VLOOKUP(A36,[7]DATABASE!$A:$BY,77,0),"")</f>
        <v>TIDAK</v>
      </c>
      <c r="BZ36" s="37">
        <f t="shared" si="25"/>
        <v>3</v>
      </c>
      <c r="CA36" s="12">
        <f>IFERROR(VLOOKUP(A36,[10]AAV!$A:$T,20,0),"")</f>
        <v>0</v>
      </c>
      <c r="CB36" s="37" t="str">
        <f t="shared" si="10"/>
        <v>SAPHIRE</v>
      </c>
      <c r="CC36" s="37" t="str">
        <f>IFERROR(VLOOKUP(A36,[11]SUMMARY!$B:$E,4,0),"")</f>
        <v/>
      </c>
      <c r="CD36" s="37">
        <f>IFERROR(VLOOKUP(A36,'[12]RECAP REDEEM P2 - v2'!$A:$I,5,0),0)</f>
        <v>0</v>
      </c>
      <c r="CE36" s="37" t="str">
        <f t="shared" si="11"/>
        <v>FALSE</v>
      </c>
      <c r="CF36" s="37"/>
      <c r="CG36" s="15">
        <v>45093</v>
      </c>
      <c r="CH36" s="15">
        <f t="shared" ca="1" si="12"/>
        <v>46174</v>
      </c>
      <c r="CI36" s="37">
        <f t="shared" ca="1" si="13"/>
        <v>2</v>
      </c>
      <c r="CJ36" s="37">
        <v>3</v>
      </c>
      <c r="CK36" s="37" t="str">
        <f>IFERROR(VLOOKUP($A36,[13]ME!$A:$K,11,0),"-")</f>
        <v>-</v>
      </c>
      <c r="CL36" s="37" t="str">
        <f>IFERROR(VLOOKUP($A36,[14]EKS!$A:$K,11,0),"-")</f>
        <v>-</v>
      </c>
      <c r="CM36" s="37" t="str">
        <f>IFERROR(VLOOKUP($A36,[15]EKS!$A:$K,11,0),"-")</f>
        <v>-</v>
      </c>
      <c r="CN36" s="37" t="str">
        <f>IFERROR(VLOOKUP($A36,[16]EKS!$A:$K,11,0),"-")</f>
        <v>-</v>
      </c>
      <c r="CO36" s="37" t="str">
        <f>IFERROR(VLOOKUP($A36,[17]EKS!$A:$K,11,0),"-")</f>
        <v>-</v>
      </c>
      <c r="CP36" s="37" t="str">
        <f>IFERROR(VLOOKUP($A36,[18]EKS!$A:$K,11,0),"-")</f>
        <v>-</v>
      </c>
      <c r="CQ36" s="37" t="str">
        <f>IFERROR(VLOOKUP(A36,[19]Sheet1!$A:$D,4,0),"-")</f>
        <v>-</v>
      </c>
      <c r="CR36" s="37">
        <f>IFERROR(VLOOKUP($A36,[20]AAV!$A:$AR,44,0),IFERROR(VLOOKUP($A36,[20]GC!$A:$AC,29,0),IFERROR(VLOOKUP($A36,[20]RVO!$A:$CA,79,0),IFERROR(VLOOKUP($A36,[20]SBPV!$A:$AN,40,0),IFERROR(VLOOKUP($A36,'[20]CC SK'!$A:$AC,29,0),IFERROR(VLOOKUP($A36,'[20]AAV AUTO 2000'!$A:$AA,27,0),IFERROR(VLOOKUP($A36,[20]DELTA!$A:$AC,29,0),IFERROR(VLOOKUP($A36,'[20]TEMA C1'!$A:$Y,25,0),IFERROR(VLOOKUP($A36,'[20]TEMA C2'!$A:$AA,27,0),IFERROR(VLOOKUP($A36,'[20]TEMA C3'!$A:$AA,27,0),IFERROR(VLOOKUP($A36,'[20]TEMA HAJI'!$A:$AA,27,0),IFERROR(VLOOKUP($A36,'[20]TEMA PD'!$A:$AA,27,0),IFERROR(VLOOKUP($A36,[20]DESIRE!$A:$AP,42,0),0)))))))))))))</f>
        <v>0</v>
      </c>
      <c r="CS36" s="37">
        <f>IFERROR(VLOOKUP($A36,#REF!,42+CR$1,0),IFERROR(VLOOKUP($A36,#REF!,42+CR$1,0),IFERROR(VLOOKUP($A36,#REF!,29+CR$1,0),IFERROR(VLOOKUP($A36,#REF!,16+CR$1,0),IFERROR(VLOOKUP($A36,#REF!,42+CR$1,0),IFERROR(VLOOKUP($A36,#REF!,33+CR$1,0),IFERROR(VLOOKUP($A36,#REF!,29+CR$1,0),IFERROR(VLOOKUP($A36,#REF!,42+CR$1,0),IFERROR(VLOOKUP($A36,#REF!,42+CR$1,0),IFERROR(VLOOKUP($A36,#REF!,42+CR$1,0),IFERROR(VLOOKUP($A36,#REF!,26+CR$1,0),IFERROR(VLOOKUP($A36,#REF!,5+CR$1,0),0))))))))))))</f>
        <v>0</v>
      </c>
      <c r="CT36" s="37">
        <f>IFERROR(VLOOKUP($A36,#REF!,42+CS$1,0),IFERROR(VLOOKUP($A36,#REF!,42+CS$1,0),IFERROR(VLOOKUP($A36,#REF!,29+CS$1,0),IFERROR(VLOOKUP($A36,#REF!,16+CS$1,0),IFERROR(VLOOKUP($A36,#REF!,42+CS$1,0),IFERROR(VLOOKUP($A36,#REF!,33+CS$1,0),IFERROR(VLOOKUP($A36,#REF!,29+CS$1,0),IFERROR(VLOOKUP($A36,#REF!,42+CS$1,0),IFERROR(VLOOKUP($A36,#REF!,42+CS$1,0),IFERROR(VLOOKUP($A36,#REF!,42+CS$1,0),IFERROR(VLOOKUP($A36,#REF!,26+CS$1,0),IFERROR(VLOOKUP($A36,#REF!,5+CS$1,0),0))))))))))))</f>
        <v>0</v>
      </c>
      <c r="CU36" s="37">
        <f>IFERROR(VLOOKUP($A36,#REF!,42+CT$1,0),IFERROR(VLOOKUP($A36,#REF!,42+CT$1,0),IFERROR(VLOOKUP($A36,#REF!,29+CT$1,0),IFERROR(VLOOKUP($A36,#REF!,16+CT$1,0),IFERROR(VLOOKUP($A36,#REF!,42+CT$1,0),IFERROR(VLOOKUP($A36,#REF!,33+CT$1,0),IFERROR(VLOOKUP($A36,#REF!,29+CT$1,0),IFERROR(VLOOKUP($A36,#REF!,42+CT$1,0),IFERROR(VLOOKUP($A36,#REF!,42+CT$1,0),IFERROR(VLOOKUP($A36,#REF!,42+CT$1,0),IFERROR(VLOOKUP($A36,#REF!,26+CT$1,0),IFERROR(VLOOKUP($A36,#REF!,5+CT$1,0),0))))))))))))</f>
        <v>0</v>
      </c>
      <c r="CV36" s="37">
        <f>IFERROR(VLOOKUP($A36,#REF!,42+CU$1,0),IFERROR(VLOOKUP($A36,#REF!,42+CU$1,0),IFERROR(VLOOKUP($A36,#REF!,29+CU$1,0),IFERROR(VLOOKUP($A36,#REF!,16+CU$1,0),IFERROR(VLOOKUP($A36,#REF!,42+CU$1,0),IFERROR(VLOOKUP($A36,#REF!,33+CU$1,0),IFERROR(VLOOKUP($A36,#REF!,29+CU$1,0),IFERROR(VLOOKUP($A36,#REF!,42+CU$1,0),IFERROR(VLOOKUP($A36,#REF!,42+CU$1,0),IFERROR(VLOOKUP($A36,#REF!,42+CU$1,0),IFERROR(VLOOKUP($A36,#REF!,26+CU$1,0),IFERROR(VLOOKUP($A36,#REF!,5+CU$1,0),0))))))))))))</f>
        <v>0</v>
      </c>
      <c r="CW36" s="37">
        <f>IFERROR(VLOOKUP($A36,#REF!,42+CV$1,0),IFERROR(VLOOKUP($A36,#REF!,42+CV$1,0),IFERROR(VLOOKUP($A36,#REF!,29+CV$1,0),IFERROR(VLOOKUP($A36,#REF!,16+CV$1,0),IFERROR(VLOOKUP($A36,#REF!,42+CV$1,0),IFERROR(VLOOKUP($A36,#REF!,33+CV$1,0),IFERROR(VLOOKUP($A36,#REF!,29+CV$1,0),IFERROR(VLOOKUP($A36,#REF!,42+CV$1,0),IFERROR(VLOOKUP($A36,#REF!,42+CV$1,0),IFERROR(VLOOKUP($A36,#REF!,42+CV$1,0),IFERROR(VLOOKUP($A36,#REF!,26+CV$1,0),IFERROR(VLOOKUP($A36,#REF!,5+CV$1,0),0))))))))))))</f>
        <v>0</v>
      </c>
      <c r="CX36" s="37">
        <f>IFERROR(VLOOKUP($A36,#REF!,36,0),IFERROR(VLOOKUP($A36,#REF!,23,0),IFERROR(VLOOKUP($A36,#REF!,65,0),IFERROR(VLOOKUP($A36,#REF!,34,0),IFERROR(VLOOKUP($A36,#REF!,25,0),IFERROR(VLOOKUP($A36,#REF!,25,0),IFERROR(VLOOKUP($A36,#REF!,21,0),IFERROR(VLOOKUP($A36,#REF!,23,0),IFERROR(VLOOKUP($A36,#REF!,23,0),IFERROR(VLOOKUP($A36,#REF!,23,0),IFERROR(VLOOKUP($A36,#REF!,23,0),IFERROR(VLOOKUP($A36,#REF!,23,0),IFERROR(VLOOKUP($A36,#REF!,21,0),IFERROR(VLOOKUP($A36,#REF!,23,0),0))))))))))))))</f>
        <v>0</v>
      </c>
      <c r="CY36" s="37">
        <f>IFERROR(VLOOKUP($A36,[20]DESIRE!$A:$AP,42,0),IFERROR(VLOOKUP($A36,'[20]TEMA PD'!$A:$AA,27,0),IFERROR(VLOOKUP($A36,'[20]TEMA HAJI'!$A:$AA,27,0),IFERROR(VLOOKUP($A36,'[20]TEMA C3'!$A:$AA,27,0),IFERROR(VLOOKUP($A36,'[20]TEMA C2'!$A:$AA,27,0),IFERROR(VLOOKUP($A36,'[20]TEMA C1'!$A:$Y,25,0),IFERROR(VLOOKUP($A36,[20]DELTA!$A:$AC,29,0),IFERROR(VLOOKUP($A36,'[20]AAV AUTO 2000'!$A:$AA,27,0),IFERROR(VLOOKUP($A36,'[20]CC SK'!$A:$AC,29,0),IFERROR(VLOOKUP($A36,[20]SBPV!$A:$AN,40,0),IFERROR(VLOOKUP($A36,[20]RVO!$A:$CA,79,0),IFERROR(VLOOKUP($A36,[20]GC!$A:$AC,29,0),IFERROR(VLOOKUP($A36,[20]AAV!$A:$AR,44,0),0)))))))))))))</f>
        <v>0</v>
      </c>
      <c r="CZ36" s="37">
        <f>IFERROR(VLOOKUP($A36,#REF!,5+CY$1,0),IFERROR(VLOOKUP($A36,#REF!,26+CY$1,0),IFERROR(VLOOKUP($A36,#REF!,42+CY$1,0),IFERROR(VLOOKUP($A36,#REF!,42+CY$1,0),IFERROR(VLOOKUP($A36,#REF!,42+CY$1,0),IFERROR(VLOOKUP($A36,#REF!,29+CY$1,0),IFERROR(VLOOKUP($A36,#REF!,33+CY$1,0),IFERROR(VLOOKUP($A36,#REF!,42+CY$1,0),IFERROR(VLOOKUP($A36,#REF!,16+CY$1,0),IFERROR(VLOOKUP($A36,#REF!,29+CY$1,0),IFERROR(VLOOKUP($A36,#REF!,42+CY$1,0),IFERROR(VLOOKUP($A36,#REF!,42+CY$1,0),0))))))))))))</f>
        <v>0</v>
      </c>
      <c r="DA36" s="37">
        <f>IFERROR(VLOOKUP($A36,#REF!,5+CZ$1,0),IFERROR(VLOOKUP($A36,#REF!,26+CZ$1,0),IFERROR(VLOOKUP($A36,#REF!,42+CZ$1,0),IFERROR(VLOOKUP($A36,#REF!,42+CZ$1,0),IFERROR(VLOOKUP($A36,#REF!,42+CZ$1,0),IFERROR(VLOOKUP($A36,#REF!,29+CZ$1,0),IFERROR(VLOOKUP($A36,#REF!,33+CZ$1,0),IFERROR(VLOOKUP($A36,#REF!,42+CZ$1,0),IFERROR(VLOOKUP($A36,#REF!,16+CZ$1,0),IFERROR(VLOOKUP($A36,#REF!,29+CZ$1,0),IFERROR(VLOOKUP($A36,#REF!,42+CZ$1,0),IFERROR(VLOOKUP($A36,#REF!,42+CZ$1,0),0))))))))))))</f>
        <v>0</v>
      </c>
      <c r="DB36" s="37">
        <f>IFERROR(VLOOKUP($A36,#REF!,5+DA$1,0),IFERROR(VLOOKUP($A36,#REF!,26+DA$1,0),IFERROR(VLOOKUP($A36,#REF!,42+DA$1,0),IFERROR(VLOOKUP($A36,#REF!,42+DA$1,0),IFERROR(VLOOKUP($A36,#REF!,42+DA$1,0),IFERROR(VLOOKUP($A36,#REF!,29+DA$1,0),IFERROR(VLOOKUP($A36,#REF!,33+DA$1,0),IFERROR(VLOOKUP($A36,#REF!,42+DA$1,0),IFERROR(VLOOKUP($A36,#REF!,16+DA$1,0),IFERROR(VLOOKUP($A36,#REF!,29+DA$1,0),IFERROR(VLOOKUP($A36,#REF!,42+DA$1,0),IFERROR(VLOOKUP($A36,#REF!,42+DA$1,0),0))))))))))))</f>
        <v>0</v>
      </c>
      <c r="DC36" s="37">
        <f>IFERROR(VLOOKUP($A36,#REF!,5+DB$1,0),IFERROR(VLOOKUP($A36,#REF!,26+DB$1,0),IFERROR(VLOOKUP($A36,#REF!,42+DB$1,0),IFERROR(VLOOKUP($A36,#REF!,42+DB$1,0),IFERROR(VLOOKUP($A36,#REF!,42+DB$1,0),IFERROR(VLOOKUP($A36,#REF!,29+DB$1,0),IFERROR(VLOOKUP($A36,#REF!,33+DB$1,0),IFERROR(VLOOKUP($A36,#REF!,42+DB$1,0),IFERROR(VLOOKUP($A36,#REF!,16+DB$1,0),IFERROR(VLOOKUP($A36,#REF!,29+DB$1,0),IFERROR(VLOOKUP($A36,#REF!,42+DB$1,0),IFERROR(VLOOKUP($A36,#REF!,42+DB$1,0),0))))))))))))</f>
        <v>0</v>
      </c>
      <c r="DD36" s="37">
        <f>IFERROR(VLOOKUP($A36,#REF!,5+DC$1,0),IFERROR(VLOOKUP($A36,#REF!,26+DC$1,0),IFERROR(VLOOKUP($A36,#REF!,42+DC$1,0),IFERROR(VLOOKUP($A36,#REF!,42+DC$1,0),IFERROR(VLOOKUP($A36,#REF!,42+DC$1,0),IFERROR(VLOOKUP($A36,#REF!,29+DC$1,0),IFERROR(VLOOKUP($A36,#REF!,33+DC$1,0),IFERROR(VLOOKUP($A36,#REF!,42+DC$1,0),IFERROR(VLOOKUP($A36,#REF!,16+DC$1,0),IFERROR(VLOOKUP($A36,#REF!,29+DC$1,0),IFERROR(VLOOKUP($A36,#REF!,42+DC$1,0),IFERROR(VLOOKUP($A36,#REF!,42+DC$1,0),0))))))))))))</f>
        <v>0</v>
      </c>
      <c r="DE36" s="37">
        <f>IFERROR(VLOOKUP($A36,#REF!,23,0),IFERROR(VLOOKUP($A36,#REF!,21,0),IFERROR(VLOOKUP($A36,#REF!,23,0),IFERROR(VLOOKUP($A36,#REF!,23,0),IFERROR(VLOOKUP($A36,#REF!,23,0),IFERROR(VLOOKUP($A36,#REF!,23,0),IFERROR(VLOOKUP($A36,#REF!,23,0),IFERROR(VLOOKUP($A36,#REF!,21,0),IFERROR(VLOOKUP($A36,#REF!,25,0),IFERROR(VLOOKUP($A36,#REF!,25,0),IFERROR(VLOOKUP($A36,#REF!,34,0),IFERROR(VLOOKUP($A36,#REF!,65,0),IFERROR(VLOOKUP($A36,#REF!,23,0),IFERROR(VLOOKUP($A36,#REF!,36,0),0))))))))))))))</f>
        <v>0</v>
      </c>
      <c r="DF36" s="37" t="b">
        <f t="shared" si="14"/>
        <v>1</v>
      </c>
      <c r="DG36" s="37" t="b">
        <f t="shared" si="14"/>
        <v>1</v>
      </c>
      <c r="DH36" s="37" t="b">
        <f t="shared" si="14"/>
        <v>1</v>
      </c>
      <c r="DI36" s="37" t="b">
        <f t="shared" si="14"/>
        <v>1</v>
      </c>
      <c r="DJ36" s="37" t="b">
        <f t="shared" si="14"/>
        <v>1</v>
      </c>
      <c r="DK36" s="37" t="b">
        <f t="shared" si="14"/>
        <v>1</v>
      </c>
      <c r="DL36" s="37" t="b">
        <f t="shared" si="14"/>
        <v>1</v>
      </c>
      <c r="DM36" s="37">
        <f t="shared" si="15"/>
        <v>0</v>
      </c>
      <c r="DN36" s="37">
        <f t="shared" si="15"/>
        <v>0</v>
      </c>
      <c r="DO36" s="37">
        <f t="shared" si="15"/>
        <v>0</v>
      </c>
      <c r="DP36" s="37">
        <f t="shared" si="15"/>
        <v>0</v>
      </c>
      <c r="DQ36" s="37">
        <f t="shared" si="15"/>
        <v>0</v>
      </c>
      <c r="DR36" s="37">
        <f t="shared" si="15"/>
        <v>0</v>
      </c>
      <c r="DS36" s="37">
        <f t="shared" si="15"/>
        <v>0</v>
      </c>
      <c r="DT36" s="29">
        <f t="shared" si="16"/>
        <v>0</v>
      </c>
      <c r="DU36" s="37">
        <f t="shared" si="17"/>
        <v>0</v>
      </c>
      <c r="DV36" s="37">
        <f t="shared" si="17"/>
        <v>0</v>
      </c>
      <c r="DW36" s="37">
        <f t="shared" si="17"/>
        <v>0</v>
      </c>
      <c r="DX36" s="37">
        <f t="shared" si="17"/>
        <v>0</v>
      </c>
      <c r="DY36" s="37">
        <f t="shared" si="17"/>
        <v>0</v>
      </c>
      <c r="DZ36" s="37">
        <f t="shared" si="17"/>
        <v>0</v>
      </c>
      <c r="EA36" s="37">
        <f t="shared" si="17"/>
        <v>0</v>
      </c>
      <c r="EB36" s="29">
        <f t="shared" si="18"/>
        <v>0</v>
      </c>
      <c r="EC36" s="36">
        <f t="shared" si="19"/>
        <v>7</v>
      </c>
      <c r="ED36" s="36" t="str">
        <f t="shared" si="20"/>
        <v>DOWNGRADE</v>
      </c>
      <c r="EE36" s="36" t="str">
        <f t="shared" si="21"/>
        <v>RESET</v>
      </c>
      <c r="EF36" s="37">
        <f t="shared" si="22"/>
        <v>0</v>
      </c>
      <c r="EG36" s="2" t="str">
        <f>IFERROR(VLOOKUP(A36,[21]AAV!$A:$AD,30,0),"")</f>
        <v/>
      </c>
      <c r="EH36" s="37" t="str">
        <f t="shared" si="23"/>
        <v>SAPHIRE</v>
      </c>
      <c r="EI36" s="2"/>
      <c r="EJ36" s="2"/>
      <c r="EK36" s="2"/>
      <c r="EL36" s="2"/>
      <c r="EM36" s="2"/>
      <c r="EN36" s="2"/>
      <c r="EO36" s="2"/>
      <c r="EP36" s="2"/>
      <c r="EQ36" s="37">
        <f t="shared" si="24"/>
        <v>0</v>
      </c>
      <c r="ER36" s="37">
        <f t="shared" si="24"/>
        <v>0</v>
      </c>
      <c r="ES36" s="37">
        <f t="shared" si="24"/>
        <v>0</v>
      </c>
      <c r="ET36" s="37">
        <f t="shared" si="24"/>
        <v>0</v>
      </c>
      <c r="EU36" s="37">
        <f t="shared" si="24"/>
        <v>0</v>
      </c>
      <c r="EV36" s="37">
        <f t="shared" si="24"/>
        <v>0</v>
      </c>
      <c r="EW36" s="37">
        <f t="shared" si="24"/>
        <v>0</v>
      </c>
    </row>
    <row r="37" spans="1:153" ht="15.6">
      <c r="A37" s="37" t="s">
        <v>388</v>
      </c>
      <c r="B37" s="2" t="s">
        <v>389</v>
      </c>
      <c r="C37" s="37" t="s">
        <v>188</v>
      </c>
      <c r="D37" s="15">
        <f>IFERROR(VLOOKUP(A37,[1]AAV!$A:$C,3,0),"")</f>
        <v>45596</v>
      </c>
      <c r="E37" s="15" t="str">
        <f t="shared" si="3"/>
        <v>Oct-24</v>
      </c>
      <c r="F37" s="37"/>
      <c r="G37" s="37"/>
      <c r="H37" s="37"/>
      <c r="I37" s="37"/>
      <c r="J37" s="37"/>
      <c r="K37" s="37"/>
      <c r="L37" s="37"/>
      <c r="M37" s="36"/>
      <c r="N37" s="37"/>
      <c r="O37" s="37"/>
      <c r="P37" s="37"/>
      <c r="Q37" s="37"/>
      <c r="R37" s="37"/>
      <c r="S37" s="37"/>
      <c r="T37" s="2"/>
      <c r="U37" s="36"/>
      <c r="V37" s="37"/>
      <c r="W37" s="37"/>
      <c r="X37" s="37"/>
      <c r="Y37" s="37"/>
      <c r="Z37" s="37"/>
      <c r="AA37" s="37"/>
      <c r="AB37" s="2"/>
      <c r="AC37" s="2"/>
      <c r="AD37" s="2"/>
      <c r="AE37" s="2"/>
      <c r="AF37" s="2"/>
      <c r="AG37" s="36"/>
      <c r="AH37" s="2"/>
      <c r="AI37" s="2"/>
      <c r="AJ37" s="2"/>
      <c r="AK37" s="2"/>
      <c r="AL37" s="19"/>
      <c r="AM37" s="37"/>
      <c r="AN37" s="37"/>
      <c r="AO37" s="37"/>
      <c r="AP37" s="37" t="str">
        <f>IFERROR(VLOOKUP($A37,[2]Sheet1!$A:$D,4,0),"-")</f>
        <v>-</v>
      </c>
      <c r="AQ37" s="37" t="str">
        <f>IFERROR(VLOOKUP($A37,#REF!,3,0),"-")</f>
        <v>-</v>
      </c>
      <c r="AR37" s="37" t="str">
        <f>IFERROR(VLOOKUP(A37,[3]AAV!$A:$C,3,0),"-")</f>
        <v>-</v>
      </c>
      <c r="AS37" s="37" t="str">
        <f>IFERROR(VLOOKUP(A37,[4]AAV!$A:$C,3,0),"-")</f>
        <v>-</v>
      </c>
      <c r="AT37" s="37" t="str">
        <f>IFERROR(VLOOKUP(A37,[5]AAV!$A:$C,3,0),"-")</f>
        <v>REGULER</v>
      </c>
      <c r="AU37" s="37" t="str">
        <f>IFERROR(VLOOKUP(A37,[6]AAV!$A:$C,3,0),"-")</f>
        <v>REGULER</v>
      </c>
      <c r="AV37" s="37" t="str">
        <f>IFERROR(VLOOKUP(A37,#REF!,13,0),"")</f>
        <v/>
      </c>
      <c r="AW37" s="37">
        <f>IFERROR(VLOOKUP(A37,[7]DATABASE!$A:$BA,49,0),"")</f>
        <v>0</v>
      </c>
      <c r="AX37" s="37">
        <f>IFERROR(VLOOKUP(A37,[7]DATABASE!$A:$BA,50,0),"")</f>
        <v>0</v>
      </c>
      <c r="AY37" s="37">
        <f>IFERROR(VLOOKUP(A37,[7]DATABASE!$A:$BA,51,0),"")</f>
        <v>0</v>
      </c>
      <c r="AZ37" s="37">
        <f>IFERROR(VLOOKUP(A37,[7]DATABASE!$A:$BA,52,0),"")</f>
        <v>1</v>
      </c>
      <c r="BA37" s="37">
        <f>IFERROR(VLOOKUP(A37,[7]DATABASE!$A:$BA,53,0),"")</f>
        <v>2</v>
      </c>
      <c r="BB37" s="37">
        <f>IFERROR(VLOOKUP(A37,[7]DATABASE!$A:$BF,54,0),"")</f>
        <v>0</v>
      </c>
      <c r="BC37" s="37">
        <f>IFERROR(VLOOKUP(A37,[7]DATABASE!$A:$BF,55,0),"")</f>
        <v>0</v>
      </c>
      <c r="BD37" s="37">
        <f>IFERROR(VLOOKUP(A37,[7]DATABASE!$A:$BF,56,0),"")</f>
        <v>0</v>
      </c>
      <c r="BE37" s="37">
        <f>IFERROR(VLOOKUP(A37,[7]DATABASE!$A:$BF,57,0),"")</f>
        <v>1</v>
      </c>
      <c r="BF37" s="37">
        <f>IFERROR(VLOOKUP(A37,[7]DATABASE!$A:$BF,58,0),"")</f>
        <v>2</v>
      </c>
      <c r="BG37" s="36" t="str">
        <f>IFERROR(VLOOKUP($A37,[8]Summary!$A$3:$GA$66,183,0),"")</f>
        <v/>
      </c>
      <c r="BH37" s="37">
        <f>IFERROR(VLOOKUP(A37,[7]DATABASE!$A:$BM,60,0),"")</f>
        <v>0</v>
      </c>
      <c r="BI37" s="37">
        <f>IFERROR(VLOOKUP(A37,[7]DATABASE!$A:$BM,61,0),"")</f>
        <v>0</v>
      </c>
      <c r="BJ37" s="37">
        <f>IFERROR(VLOOKUP(A37,[7]DATABASE!$A:$BM,62,0),"")</f>
        <v>0</v>
      </c>
      <c r="BK37" s="37">
        <f>IFERROR(VLOOKUP(A37,[7]DATABASE!$A:$BM,63,0),"")</f>
        <v>1</v>
      </c>
      <c r="BL37" s="37">
        <f>IFERROR(VLOOKUP(A37,[7]DATABASE!$A:$BM,64,0),"")</f>
        <v>2</v>
      </c>
      <c r="BM37" s="37">
        <f>IFERROR(VLOOKUP($A37,[9]AAV!$A:$AM,39,0),IFERROR(VLOOKUP($A37,[9]GC!$A:$Y,25,0),IFERROR(VLOOKUP($A37,[9]RVO!$A:$BS,71,0),IFERROR(VLOOKUP($A37,[9]SBPV!$A:$AK,37,0),IFERROR(VLOOKUP($A37,'[9]CC SK'!$A:$AA,27,0),IFERROR(VLOOKUP($A37,[9]DELTA!$A:$AA,27,0),IFERROR(VLOOKUP($A37,'[9]TEMA C1'!$A:$W,23,0),IFERROR(VLOOKUP($A37,'[9]TEMA C2'!$A:$Y,25,0),IFERROR(VLOOKUP($A37,'[9]TEMA C3'!$A:$Y,25,0),IFERROR(VLOOKUP($A37,'[9]TEMA HAJI'!$A:$Y,25,0),IFERROR(VLOOKUP($A37,'[9]TEMA PD'!$A:$Y,25,0),"")))))))))))</f>
        <v>4</v>
      </c>
      <c r="BN37" s="37">
        <f t="shared" si="4"/>
        <v>7</v>
      </c>
      <c r="BO37" s="37" t="str">
        <f t="shared" si="5"/>
        <v/>
      </c>
      <c r="BP37" s="37">
        <f t="shared" si="5"/>
        <v>0</v>
      </c>
      <c r="BQ37" s="37">
        <f t="shared" si="5"/>
        <v>0</v>
      </c>
      <c r="BR37" s="37">
        <f t="shared" si="5"/>
        <v>0</v>
      </c>
      <c r="BS37" s="37">
        <f t="shared" si="5"/>
        <v>1</v>
      </c>
      <c r="BT37" s="37">
        <f t="shared" si="5"/>
        <v>2</v>
      </c>
      <c r="BU37" s="37">
        <f t="shared" si="5"/>
        <v>4</v>
      </c>
      <c r="BV37" s="37">
        <f t="shared" si="6"/>
        <v>7</v>
      </c>
      <c r="BW37" s="36">
        <f t="shared" si="7"/>
        <v>0</v>
      </c>
      <c r="BX37" s="36" t="str">
        <f t="shared" si="8"/>
        <v>TIDAK</v>
      </c>
      <c r="BY37" s="36" t="str">
        <f>IFERROR(VLOOKUP(A37,[7]DATABASE!$A:$BY,77,0),"")</f>
        <v>TIDAK</v>
      </c>
      <c r="BZ37" s="37">
        <f t="shared" si="25"/>
        <v>7</v>
      </c>
      <c r="CA37" s="12">
        <f>IFERROR(VLOOKUP(A37,[10]AAV!$A:$T,20,0),"")</f>
        <v>0</v>
      </c>
      <c r="CB37" s="37" t="str">
        <f t="shared" si="10"/>
        <v>SAPHIRE</v>
      </c>
      <c r="CC37" s="37" t="str">
        <f>IFERROR(VLOOKUP(A37,[11]SUMMARY!$B:$E,4,0),"")</f>
        <v/>
      </c>
      <c r="CD37" s="37">
        <f>IFERROR(VLOOKUP(A37,'[12]RECAP REDEEM P2 - v2'!$A:$I,5,0),0)</f>
        <v>0</v>
      </c>
      <c r="CE37" s="37" t="str">
        <f t="shared" si="11"/>
        <v>FALSE</v>
      </c>
      <c r="CF37" s="37"/>
      <c r="CG37" s="15">
        <v>45093</v>
      </c>
      <c r="CH37" s="15">
        <f t="shared" ca="1" si="12"/>
        <v>46174</v>
      </c>
      <c r="CI37" s="37">
        <f t="shared" ca="1" si="13"/>
        <v>2</v>
      </c>
      <c r="CJ37" s="37">
        <v>7</v>
      </c>
      <c r="CK37" s="37" t="str">
        <f>IFERROR(VLOOKUP($A37,[13]ME!$A:$K,11,0),"-")</f>
        <v>-</v>
      </c>
      <c r="CL37" s="37" t="str">
        <f>IFERROR(VLOOKUP($A37,[14]EKS!$A:$K,11,0),"-")</f>
        <v>-</v>
      </c>
      <c r="CM37" s="37" t="str">
        <f>IFERROR(VLOOKUP($A37,[15]EKS!$A:$K,11,0),"-")</f>
        <v>-</v>
      </c>
      <c r="CN37" s="37" t="str">
        <f>IFERROR(VLOOKUP($A37,[16]EKS!$A:$K,11,0),"-")</f>
        <v>-</v>
      </c>
      <c r="CO37" s="37" t="str">
        <f>IFERROR(VLOOKUP($A37,[17]EKS!$A:$K,11,0),"-")</f>
        <v>-</v>
      </c>
      <c r="CP37" s="37" t="str">
        <f>IFERROR(VLOOKUP($A37,[18]EKS!$A:$K,11,0),"-")</f>
        <v>-</v>
      </c>
      <c r="CQ37" s="37" t="str">
        <f>IFERROR(VLOOKUP(A37,[19]Sheet1!$A:$D,4,0),"-")</f>
        <v>-</v>
      </c>
      <c r="CR37" s="37">
        <f>IFERROR(VLOOKUP($A37,[20]AAV!$A:$AR,44,0),IFERROR(VLOOKUP($A37,[20]GC!$A:$AC,29,0),IFERROR(VLOOKUP($A37,[20]RVO!$A:$CA,79,0),IFERROR(VLOOKUP($A37,[20]SBPV!$A:$AN,40,0),IFERROR(VLOOKUP($A37,'[20]CC SK'!$A:$AC,29,0),IFERROR(VLOOKUP($A37,'[20]AAV AUTO 2000'!$A:$AA,27,0),IFERROR(VLOOKUP($A37,[20]DELTA!$A:$AC,29,0),IFERROR(VLOOKUP($A37,'[20]TEMA C1'!$A:$Y,25,0),IFERROR(VLOOKUP($A37,'[20]TEMA C2'!$A:$AA,27,0),IFERROR(VLOOKUP($A37,'[20]TEMA C3'!$A:$AA,27,0),IFERROR(VLOOKUP($A37,'[20]TEMA HAJI'!$A:$AA,27,0),IFERROR(VLOOKUP($A37,'[20]TEMA PD'!$A:$AA,27,0),IFERROR(VLOOKUP($A37,[20]DESIRE!$A:$AP,42,0),0)))))))))))))</f>
        <v>5</v>
      </c>
      <c r="CS37" s="37">
        <f>IFERROR(VLOOKUP($A37,#REF!,42+CR$1,0),IFERROR(VLOOKUP($A37,#REF!,42+CR$1,0),IFERROR(VLOOKUP($A37,#REF!,29+CR$1,0),IFERROR(VLOOKUP($A37,#REF!,16+CR$1,0),IFERROR(VLOOKUP($A37,#REF!,42+CR$1,0),IFERROR(VLOOKUP($A37,#REF!,33+CR$1,0),IFERROR(VLOOKUP($A37,#REF!,29+CR$1,0),IFERROR(VLOOKUP($A37,#REF!,42+CR$1,0),IFERROR(VLOOKUP($A37,#REF!,42+CR$1,0),IFERROR(VLOOKUP($A37,#REF!,42+CR$1,0),IFERROR(VLOOKUP($A37,#REF!,26+CR$1,0),IFERROR(VLOOKUP($A37,#REF!,5+CR$1,0),0))))))))))))</f>
        <v>0</v>
      </c>
      <c r="CT37" s="37">
        <f>IFERROR(VLOOKUP($A37,#REF!,42+CS$1,0),IFERROR(VLOOKUP($A37,#REF!,42+CS$1,0),IFERROR(VLOOKUP($A37,#REF!,29+CS$1,0),IFERROR(VLOOKUP($A37,#REF!,16+CS$1,0),IFERROR(VLOOKUP($A37,#REF!,42+CS$1,0),IFERROR(VLOOKUP($A37,#REF!,33+CS$1,0),IFERROR(VLOOKUP($A37,#REF!,29+CS$1,0),IFERROR(VLOOKUP($A37,#REF!,42+CS$1,0),IFERROR(VLOOKUP($A37,#REF!,42+CS$1,0),IFERROR(VLOOKUP($A37,#REF!,42+CS$1,0),IFERROR(VLOOKUP($A37,#REF!,26+CS$1,0),IFERROR(VLOOKUP($A37,#REF!,5+CS$1,0),0))))))))))))</f>
        <v>0</v>
      </c>
      <c r="CU37" s="37">
        <f>IFERROR(VLOOKUP($A37,#REF!,42+CT$1,0),IFERROR(VLOOKUP($A37,#REF!,42+CT$1,0),IFERROR(VLOOKUP($A37,#REF!,29+CT$1,0),IFERROR(VLOOKUP($A37,#REF!,16+CT$1,0),IFERROR(VLOOKUP($A37,#REF!,42+CT$1,0),IFERROR(VLOOKUP($A37,#REF!,33+CT$1,0),IFERROR(VLOOKUP($A37,#REF!,29+CT$1,0),IFERROR(VLOOKUP($A37,#REF!,42+CT$1,0),IFERROR(VLOOKUP($A37,#REF!,42+CT$1,0),IFERROR(VLOOKUP($A37,#REF!,42+CT$1,0),IFERROR(VLOOKUP($A37,#REF!,26+CT$1,0),IFERROR(VLOOKUP($A37,#REF!,5+CT$1,0),0))))))))))))</f>
        <v>0</v>
      </c>
      <c r="CV37" s="37">
        <f>IFERROR(VLOOKUP($A37,#REF!,42+CU$1,0),IFERROR(VLOOKUP($A37,#REF!,42+CU$1,0),IFERROR(VLOOKUP($A37,#REF!,29+CU$1,0),IFERROR(VLOOKUP($A37,#REF!,16+CU$1,0),IFERROR(VLOOKUP($A37,#REF!,42+CU$1,0),IFERROR(VLOOKUP($A37,#REF!,33+CU$1,0),IFERROR(VLOOKUP($A37,#REF!,29+CU$1,0),IFERROR(VLOOKUP($A37,#REF!,42+CU$1,0),IFERROR(VLOOKUP($A37,#REF!,42+CU$1,0),IFERROR(VLOOKUP($A37,#REF!,42+CU$1,0),IFERROR(VLOOKUP($A37,#REF!,26+CU$1,0),IFERROR(VLOOKUP($A37,#REF!,5+CU$1,0),0))))))))))))</f>
        <v>0</v>
      </c>
      <c r="CW37" s="37">
        <f>IFERROR(VLOOKUP($A37,#REF!,42+CV$1,0),IFERROR(VLOOKUP($A37,#REF!,42+CV$1,0),IFERROR(VLOOKUP($A37,#REF!,29+CV$1,0),IFERROR(VLOOKUP($A37,#REF!,16+CV$1,0),IFERROR(VLOOKUP($A37,#REF!,42+CV$1,0),IFERROR(VLOOKUP($A37,#REF!,33+CV$1,0),IFERROR(VLOOKUP($A37,#REF!,29+CV$1,0),IFERROR(VLOOKUP($A37,#REF!,42+CV$1,0),IFERROR(VLOOKUP($A37,#REF!,42+CV$1,0),IFERROR(VLOOKUP($A37,#REF!,42+CV$1,0),IFERROR(VLOOKUP($A37,#REF!,26+CV$1,0),IFERROR(VLOOKUP($A37,#REF!,5+CV$1,0),0))))))))))))</f>
        <v>0</v>
      </c>
      <c r="CX37" s="37">
        <f>IFERROR(VLOOKUP($A37,#REF!,36,0),IFERROR(VLOOKUP($A37,#REF!,23,0),IFERROR(VLOOKUP($A37,#REF!,65,0),IFERROR(VLOOKUP($A37,#REF!,34,0),IFERROR(VLOOKUP($A37,#REF!,25,0),IFERROR(VLOOKUP($A37,#REF!,25,0),IFERROR(VLOOKUP($A37,#REF!,21,0),IFERROR(VLOOKUP($A37,#REF!,23,0),IFERROR(VLOOKUP($A37,#REF!,23,0),IFERROR(VLOOKUP($A37,#REF!,23,0),IFERROR(VLOOKUP($A37,#REF!,23,0),IFERROR(VLOOKUP($A37,#REF!,23,0),IFERROR(VLOOKUP($A37,#REF!,21,0),IFERROR(VLOOKUP($A37,#REF!,23,0),0))))))))))))))</f>
        <v>0</v>
      </c>
      <c r="CY37" s="37">
        <f>IFERROR(VLOOKUP($A37,[20]DESIRE!$A:$AP,42,0),IFERROR(VLOOKUP($A37,'[20]TEMA PD'!$A:$AA,27,0),IFERROR(VLOOKUP($A37,'[20]TEMA HAJI'!$A:$AA,27,0),IFERROR(VLOOKUP($A37,'[20]TEMA C3'!$A:$AA,27,0),IFERROR(VLOOKUP($A37,'[20]TEMA C2'!$A:$AA,27,0),IFERROR(VLOOKUP($A37,'[20]TEMA C1'!$A:$Y,25,0),IFERROR(VLOOKUP($A37,[20]DELTA!$A:$AC,29,0),IFERROR(VLOOKUP($A37,'[20]AAV AUTO 2000'!$A:$AA,27,0),IFERROR(VLOOKUP($A37,'[20]CC SK'!$A:$AC,29,0),IFERROR(VLOOKUP($A37,[20]SBPV!$A:$AN,40,0),IFERROR(VLOOKUP($A37,[20]RVO!$A:$CA,79,0),IFERROR(VLOOKUP($A37,[20]GC!$A:$AC,29,0),IFERROR(VLOOKUP($A37,[20]AAV!$A:$AR,44,0),0)))))))))))))</f>
        <v>5</v>
      </c>
      <c r="CZ37" s="37">
        <f>IFERROR(VLOOKUP($A37,#REF!,5+CY$1,0),IFERROR(VLOOKUP($A37,#REF!,26+CY$1,0),IFERROR(VLOOKUP($A37,#REF!,42+CY$1,0),IFERROR(VLOOKUP($A37,#REF!,42+CY$1,0),IFERROR(VLOOKUP($A37,#REF!,42+CY$1,0),IFERROR(VLOOKUP($A37,#REF!,29+CY$1,0),IFERROR(VLOOKUP($A37,#REF!,33+CY$1,0),IFERROR(VLOOKUP($A37,#REF!,42+CY$1,0),IFERROR(VLOOKUP($A37,#REF!,16+CY$1,0),IFERROR(VLOOKUP($A37,#REF!,29+CY$1,0),IFERROR(VLOOKUP($A37,#REF!,42+CY$1,0),IFERROR(VLOOKUP($A37,#REF!,42+CY$1,0),0))))))))))))</f>
        <v>0</v>
      </c>
      <c r="DA37" s="37">
        <f>IFERROR(VLOOKUP($A37,#REF!,5+CZ$1,0),IFERROR(VLOOKUP($A37,#REF!,26+CZ$1,0),IFERROR(VLOOKUP($A37,#REF!,42+CZ$1,0),IFERROR(VLOOKUP($A37,#REF!,42+CZ$1,0),IFERROR(VLOOKUP($A37,#REF!,42+CZ$1,0),IFERROR(VLOOKUP($A37,#REF!,29+CZ$1,0),IFERROR(VLOOKUP($A37,#REF!,33+CZ$1,0),IFERROR(VLOOKUP($A37,#REF!,42+CZ$1,0),IFERROR(VLOOKUP($A37,#REF!,16+CZ$1,0),IFERROR(VLOOKUP($A37,#REF!,29+CZ$1,0),IFERROR(VLOOKUP($A37,#REF!,42+CZ$1,0),IFERROR(VLOOKUP($A37,#REF!,42+CZ$1,0),0))))))))))))</f>
        <v>0</v>
      </c>
      <c r="DB37" s="37">
        <f>IFERROR(VLOOKUP($A37,#REF!,5+DA$1,0),IFERROR(VLOOKUP($A37,#REF!,26+DA$1,0),IFERROR(VLOOKUP($A37,#REF!,42+DA$1,0),IFERROR(VLOOKUP($A37,#REF!,42+DA$1,0),IFERROR(VLOOKUP($A37,#REF!,42+DA$1,0),IFERROR(VLOOKUP($A37,#REF!,29+DA$1,0),IFERROR(VLOOKUP($A37,#REF!,33+DA$1,0),IFERROR(VLOOKUP($A37,#REF!,42+DA$1,0),IFERROR(VLOOKUP($A37,#REF!,16+DA$1,0),IFERROR(VLOOKUP($A37,#REF!,29+DA$1,0),IFERROR(VLOOKUP($A37,#REF!,42+DA$1,0),IFERROR(VLOOKUP($A37,#REF!,42+DA$1,0),0))))))))))))</f>
        <v>0</v>
      </c>
      <c r="DC37" s="37">
        <f>IFERROR(VLOOKUP($A37,#REF!,5+DB$1,0),IFERROR(VLOOKUP($A37,#REF!,26+DB$1,0),IFERROR(VLOOKUP($A37,#REF!,42+DB$1,0),IFERROR(VLOOKUP($A37,#REF!,42+DB$1,0),IFERROR(VLOOKUP($A37,#REF!,42+DB$1,0),IFERROR(VLOOKUP($A37,#REF!,29+DB$1,0),IFERROR(VLOOKUP($A37,#REF!,33+DB$1,0),IFERROR(VLOOKUP($A37,#REF!,42+DB$1,0),IFERROR(VLOOKUP($A37,#REF!,16+DB$1,0),IFERROR(VLOOKUP($A37,#REF!,29+DB$1,0),IFERROR(VLOOKUP($A37,#REF!,42+DB$1,0),IFERROR(VLOOKUP($A37,#REF!,42+DB$1,0),0))))))))))))</f>
        <v>0</v>
      </c>
      <c r="DD37" s="37">
        <f>IFERROR(VLOOKUP($A37,#REF!,5+DC$1,0),IFERROR(VLOOKUP($A37,#REF!,26+DC$1,0),IFERROR(VLOOKUP($A37,#REF!,42+DC$1,0),IFERROR(VLOOKUP($A37,#REF!,42+DC$1,0),IFERROR(VLOOKUP($A37,#REF!,42+DC$1,0),IFERROR(VLOOKUP($A37,#REF!,29+DC$1,0),IFERROR(VLOOKUP($A37,#REF!,33+DC$1,0),IFERROR(VLOOKUP($A37,#REF!,42+DC$1,0),IFERROR(VLOOKUP($A37,#REF!,16+DC$1,0),IFERROR(VLOOKUP($A37,#REF!,29+DC$1,0),IFERROR(VLOOKUP($A37,#REF!,42+DC$1,0),IFERROR(VLOOKUP($A37,#REF!,42+DC$1,0),0))))))))))))</f>
        <v>0</v>
      </c>
      <c r="DE37" s="37">
        <f>IFERROR(VLOOKUP($A37,#REF!,23,0),IFERROR(VLOOKUP($A37,#REF!,21,0),IFERROR(VLOOKUP($A37,#REF!,23,0),IFERROR(VLOOKUP($A37,#REF!,23,0),IFERROR(VLOOKUP($A37,#REF!,23,0),IFERROR(VLOOKUP($A37,#REF!,23,0),IFERROR(VLOOKUP($A37,#REF!,23,0),IFERROR(VLOOKUP($A37,#REF!,21,0),IFERROR(VLOOKUP($A37,#REF!,25,0),IFERROR(VLOOKUP($A37,#REF!,25,0),IFERROR(VLOOKUP($A37,#REF!,34,0),IFERROR(VLOOKUP($A37,#REF!,65,0),IFERROR(VLOOKUP($A37,#REF!,23,0),IFERROR(VLOOKUP($A37,#REF!,36,0),0))))))))))))))</f>
        <v>0</v>
      </c>
      <c r="DF37" s="37" t="b">
        <f t="shared" si="14"/>
        <v>1</v>
      </c>
      <c r="DG37" s="37" t="b">
        <f t="shared" si="14"/>
        <v>1</v>
      </c>
      <c r="DH37" s="37" t="b">
        <f t="shared" si="14"/>
        <v>1</v>
      </c>
      <c r="DI37" s="37" t="b">
        <f t="shared" si="14"/>
        <v>1</v>
      </c>
      <c r="DJ37" s="37" t="b">
        <f t="shared" si="14"/>
        <v>1</v>
      </c>
      <c r="DK37" s="37" t="b">
        <f t="shared" si="14"/>
        <v>1</v>
      </c>
      <c r="DL37" s="37" t="b">
        <f t="shared" si="14"/>
        <v>1</v>
      </c>
      <c r="DM37" s="37">
        <f t="shared" si="15"/>
        <v>5</v>
      </c>
      <c r="DN37" s="37">
        <f t="shared" si="15"/>
        <v>0</v>
      </c>
      <c r="DO37" s="37">
        <f t="shared" si="15"/>
        <v>0</v>
      </c>
      <c r="DP37" s="37">
        <f t="shared" si="15"/>
        <v>0</v>
      </c>
      <c r="DQ37" s="37">
        <f t="shared" si="15"/>
        <v>0</v>
      </c>
      <c r="DR37" s="37">
        <f t="shared" si="15"/>
        <v>0</v>
      </c>
      <c r="DS37" s="37">
        <f t="shared" si="15"/>
        <v>0</v>
      </c>
      <c r="DT37" s="29">
        <f t="shared" si="16"/>
        <v>5</v>
      </c>
      <c r="DU37" s="37">
        <f t="shared" si="17"/>
        <v>5</v>
      </c>
      <c r="DV37" s="37">
        <f t="shared" si="17"/>
        <v>0</v>
      </c>
      <c r="DW37" s="37">
        <f t="shared" si="17"/>
        <v>0</v>
      </c>
      <c r="DX37" s="37">
        <f t="shared" si="17"/>
        <v>0</v>
      </c>
      <c r="DY37" s="37">
        <f t="shared" si="17"/>
        <v>0</v>
      </c>
      <c r="DZ37" s="37">
        <f t="shared" si="17"/>
        <v>0</v>
      </c>
      <c r="EA37" s="37">
        <f t="shared" si="17"/>
        <v>0</v>
      </c>
      <c r="EB37" s="29">
        <f t="shared" si="18"/>
        <v>5</v>
      </c>
      <c r="EC37" s="36">
        <f t="shared" si="19"/>
        <v>6</v>
      </c>
      <c r="ED37" s="36" t="str">
        <f t="shared" si="20"/>
        <v>DOWNGRADE</v>
      </c>
      <c r="EE37" s="36" t="str">
        <f t="shared" si="21"/>
        <v>RESET</v>
      </c>
      <c r="EF37" s="37">
        <f t="shared" si="22"/>
        <v>0</v>
      </c>
      <c r="EG37" s="2">
        <f>IFERROR(VLOOKUP(A37,[21]AAV!$A:$AD,30,0),"")</f>
        <v>1</v>
      </c>
      <c r="EH37" s="37" t="str">
        <f t="shared" si="23"/>
        <v>SAPHIRE</v>
      </c>
      <c r="EI37" s="2"/>
      <c r="EJ37" s="2"/>
      <c r="EK37" s="2"/>
      <c r="EL37" s="2"/>
      <c r="EM37" s="2"/>
      <c r="EN37" s="2"/>
      <c r="EO37" s="2"/>
      <c r="EP37" s="2"/>
      <c r="EQ37" s="37">
        <f t="shared" si="24"/>
        <v>5</v>
      </c>
      <c r="ER37" s="37">
        <f t="shared" si="24"/>
        <v>0</v>
      </c>
      <c r="ES37" s="37">
        <f t="shared" si="24"/>
        <v>0</v>
      </c>
      <c r="ET37" s="37">
        <f t="shared" si="24"/>
        <v>0</v>
      </c>
      <c r="EU37" s="37">
        <f t="shared" si="24"/>
        <v>0</v>
      </c>
      <c r="EV37" s="37">
        <f t="shared" si="24"/>
        <v>0</v>
      </c>
      <c r="EW37" s="37">
        <f t="shared" si="24"/>
        <v>0</v>
      </c>
    </row>
    <row r="38" spans="1:153" ht="15.6">
      <c r="A38" s="37" t="s">
        <v>427</v>
      </c>
      <c r="B38" s="2" t="s">
        <v>428</v>
      </c>
      <c r="C38" s="37" t="s">
        <v>188</v>
      </c>
      <c r="D38" s="15">
        <f>IFERROR(VLOOKUP(A38,[1]AAV!$A:$C,3,0),"")</f>
        <v>0</v>
      </c>
      <c r="E38" s="15" t="str">
        <f t="shared" si="3"/>
        <v>Jan-00</v>
      </c>
      <c r="F38" s="37"/>
      <c r="G38" s="37"/>
      <c r="H38" s="37"/>
      <c r="I38" s="37"/>
      <c r="J38" s="37"/>
      <c r="K38" s="37"/>
      <c r="L38" s="37"/>
      <c r="M38" s="36"/>
      <c r="N38" s="37"/>
      <c r="O38" s="37"/>
      <c r="P38" s="37"/>
      <c r="Q38" s="37"/>
      <c r="R38" s="37"/>
      <c r="S38" s="37"/>
      <c r="T38" s="2"/>
      <c r="U38" s="36"/>
      <c r="V38" s="37"/>
      <c r="W38" s="37"/>
      <c r="X38" s="37"/>
      <c r="Y38" s="37"/>
      <c r="Z38" s="37"/>
      <c r="AA38" s="37"/>
      <c r="AB38" s="2"/>
      <c r="AC38" s="2"/>
      <c r="AD38" s="2"/>
      <c r="AE38" s="2"/>
      <c r="AF38" s="2"/>
      <c r="AG38" s="36"/>
      <c r="AH38" s="2"/>
      <c r="AI38" s="2"/>
      <c r="AJ38" s="2"/>
      <c r="AK38" s="2"/>
      <c r="AL38" s="19"/>
      <c r="AM38" s="37"/>
      <c r="AN38" s="37"/>
      <c r="AO38" s="37"/>
      <c r="AP38" s="37"/>
      <c r="AQ38" s="37"/>
      <c r="AR38" s="37"/>
      <c r="AS38" s="37"/>
      <c r="AT38" s="37"/>
      <c r="AU38" s="37"/>
      <c r="AV38" s="2"/>
      <c r="AW38" s="37" t="str">
        <f>IFERROR(VLOOKUP(A38,[7]DATABASE!$A:$BA,49,0),"")</f>
        <v/>
      </c>
      <c r="AX38" s="37" t="str">
        <f>IFERROR(VLOOKUP(A38,[7]DATABASE!$A:$BA,50,0),"")</f>
        <v/>
      </c>
      <c r="AY38" s="37" t="str">
        <f>IFERROR(VLOOKUP(A38,[7]DATABASE!$A:$BA,51,0),"")</f>
        <v/>
      </c>
      <c r="AZ38" s="37" t="str">
        <f>IFERROR(VLOOKUP(A38,[7]DATABASE!$A:$BA,52,0),"")</f>
        <v/>
      </c>
      <c r="BA38" s="37" t="str">
        <f>IFERROR(VLOOKUP(A38,[7]DATABASE!$A:$BA,53,0),"")</f>
        <v/>
      </c>
      <c r="BB38" s="37" t="str">
        <f>IFERROR(VLOOKUP(A38,[7]DATABASE!$A:$BF,54,0),"")</f>
        <v/>
      </c>
      <c r="BC38" s="37" t="str">
        <f>IFERROR(VLOOKUP(A38,[7]DATABASE!$A:$BF,55,0),"")</f>
        <v/>
      </c>
      <c r="BD38" s="37" t="str">
        <f>IFERROR(VLOOKUP(A38,[7]DATABASE!$A:$BF,56,0),"")</f>
        <v/>
      </c>
      <c r="BE38" s="37" t="str">
        <f>IFERROR(VLOOKUP(A38,[7]DATABASE!$A:$BF,57,0),"")</f>
        <v/>
      </c>
      <c r="BF38" s="37" t="str">
        <f>IFERROR(VLOOKUP(A38,[7]DATABASE!$A:$BF,58,0),"")</f>
        <v/>
      </c>
      <c r="BG38" s="37"/>
      <c r="BH38" s="37" t="str">
        <f>IFERROR(VLOOKUP(A38,[7]DATABASE!$A:$BM,60,0),"")</f>
        <v/>
      </c>
      <c r="BI38" s="37" t="str">
        <f>IFERROR(VLOOKUP(A38,[7]DATABASE!$A:$BM,61,0),"")</f>
        <v/>
      </c>
      <c r="BJ38" s="37" t="str">
        <f>IFERROR(VLOOKUP(A38,[7]DATABASE!$A:$BM,62,0),"")</f>
        <v/>
      </c>
      <c r="BK38" s="37" t="str">
        <f>IFERROR(VLOOKUP(A38,[7]DATABASE!$A:$BM,63,0),"")</f>
        <v/>
      </c>
      <c r="BL38" s="37" t="str">
        <f>IFERROR(VLOOKUP(A38,[7]DATABASE!$A:$BM,64,0),"")</f>
        <v/>
      </c>
      <c r="BM38" s="2"/>
      <c r="BN38" s="37"/>
      <c r="BO38" s="2"/>
      <c r="BP38" s="2"/>
      <c r="BQ38" s="2"/>
      <c r="BR38" s="2"/>
      <c r="BS38" s="2"/>
      <c r="BT38" s="2"/>
      <c r="BU38" s="2"/>
      <c r="BV38" s="37"/>
      <c r="BW38" s="2"/>
      <c r="BX38" s="2"/>
      <c r="BY38" s="36" t="str">
        <f>IFERROR(VLOOKUP(A38,[7]DATABASE!$A:$BY,77,0),"")</f>
        <v/>
      </c>
      <c r="BZ38" s="2"/>
      <c r="CA38" s="12"/>
      <c r="CB38" s="2"/>
      <c r="CC38" s="2"/>
      <c r="CD38" s="2"/>
      <c r="CE38" s="37"/>
      <c r="CF38" s="37"/>
      <c r="CG38" s="37"/>
      <c r="CH38" s="37"/>
      <c r="CI38" s="37"/>
      <c r="CJ38" s="37"/>
      <c r="CK38" s="37" t="str">
        <f>IFERROR(VLOOKUP($A38,[13]ME!$A:$K,11,0),"-")</f>
        <v>-</v>
      </c>
      <c r="CL38" s="37" t="str">
        <f>IFERROR(VLOOKUP($A38,[14]EKS!$A:$K,11,0),"-")</f>
        <v>-</v>
      </c>
      <c r="CM38" s="37" t="str">
        <f>IFERROR(VLOOKUP($A38,[15]EKS!$A:$K,11,0),"-")</f>
        <v>-</v>
      </c>
      <c r="CN38" s="37" t="str">
        <f>IFERROR(VLOOKUP($A38,[16]EKS!$A:$K,11,0),"-")</f>
        <v>-</v>
      </c>
      <c r="CO38" s="37" t="str">
        <f>IFERROR(VLOOKUP($A38,[17]EKS!$A:$K,11,0),"-")</f>
        <v>-</v>
      </c>
      <c r="CP38" s="37" t="str">
        <f>IFERROR(VLOOKUP($A38,[18]EKS!$A:$K,11,0),"-")</f>
        <v>-</v>
      </c>
      <c r="CQ38" s="37" t="str">
        <f>IFERROR(VLOOKUP(A38,[19]Sheet1!$A:$D,4,0),"-")</f>
        <v>-</v>
      </c>
      <c r="CR38" s="37">
        <f>IFERROR(VLOOKUP($A38,[20]AAV!$A:$AR,44,0),IFERROR(VLOOKUP($A38,[20]GC!$A:$AC,29,0),IFERROR(VLOOKUP($A38,[20]RVO!$A:$CA,79,0),IFERROR(VLOOKUP($A38,[20]SBPV!$A:$AN,40,0),IFERROR(VLOOKUP($A38,'[20]CC SK'!$A:$AC,29,0),IFERROR(VLOOKUP($A38,'[20]AAV AUTO 2000'!$A:$AA,27,0),IFERROR(VLOOKUP($A38,[20]DELTA!$A:$AC,29,0),IFERROR(VLOOKUP($A38,'[20]TEMA C1'!$A:$Y,25,0),IFERROR(VLOOKUP($A38,'[20]TEMA C2'!$A:$AA,27,0),IFERROR(VLOOKUP($A38,'[20]TEMA C3'!$A:$AA,27,0),IFERROR(VLOOKUP($A38,'[20]TEMA HAJI'!$A:$AA,27,0),IFERROR(VLOOKUP($A38,'[20]TEMA PD'!$A:$AA,27,0),IFERROR(VLOOKUP($A38,[20]DESIRE!$A:$AP,42,0),0)))))))))))))</f>
        <v>0</v>
      </c>
      <c r="CS38" s="37">
        <f>IFERROR(VLOOKUP($A38,#REF!,42+CR$1,0),IFERROR(VLOOKUP($A38,#REF!,42+CR$1,0),IFERROR(VLOOKUP($A38,#REF!,29+CR$1,0),IFERROR(VLOOKUP($A38,#REF!,16+CR$1,0),IFERROR(VLOOKUP($A38,#REF!,42+CR$1,0),IFERROR(VLOOKUP($A38,#REF!,33+CR$1,0),IFERROR(VLOOKUP($A38,#REF!,29+CR$1,0),IFERROR(VLOOKUP($A38,#REF!,42+CR$1,0),IFERROR(VLOOKUP($A38,#REF!,42+CR$1,0),IFERROR(VLOOKUP($A38,#REF!,42+CR$1,0),IFERROR(VLOOKUP($A38,#REF!,26+CR$1,0),IFERROR(VLOOKUP($A38,#REF!,5+CR$1,0),0))))))))))))</f>
        <v>0</v>
      </c>
      <c r="CT38" s="37">
        <f>IFERROR(VLOOKUP($A38,#REF!,42+CS$1,0),IFERROR(VLOOKUP($A38,#REF!,42+CS$1,0),IFERROR(VLOOKUP($A38,#REF!,29+CS$1,0),IFERROR(VLOOKUP($A38,#REF!,16+CS$1,0),IFERROR(VLOOKUP($A38,#REF!,42+CS$1,0),IFERROR(VLOOKUP($A38,#REF!,33+CS$1,0),IFERROR(VLOOKUP($A38,#REF!,29+CS$1,0),IFERROR(VLOOKUP($A38,#REF!,42+CS$1,0),IFERROR(VLOOKUP($A38,#REF!,42+CS$1,0),IFERROR(VLOOKUP($A38,#REF!,42+CS$1,0),IFERROR(VLOOKUP($A38,#REF!,26+CS$1,0),IFERROR(VLOOKUP($A38,#REF!,5+CS$1,0),0))))))))))))</f>
        <v>0</v>
      </c>
      <c r="CU38" s="37">
        <f>IFERROR(VLOOKUP($A38,#REF!,42+CT$1,0),IFERROR(VLOOKUP($A38,#REF!,42+CT$1,0),IFERROR(VLOOKUP($A38,#REF!,29+CT$1,0),IFERROR(VLOOKUP($A38,#REF!,16+CT$1,0),IFERROR(VLOOKUP($A38,#REF!,42+CT$1,0),IFERROR(VLOOKUP($A38,#REF!,33+CT$1,0),IFERROR(VLOOKUP($A38,#REF!,29+CT$1,0),IFERROR(VLOOKUP($A38,#REF!,42+CT$1,0),IFERROR(VLOOKUP($A38,#REF!,42+CT$1,0),IFERROR(VLOOKUP($A38,#REF!,42+CT$1,0),IFERROR(VLOOKUP($A38,#REF!,26+CT$1,0),IFERROR(VLOOKUP($A38,#REF!,5+CT$1,0),0))))))))))))</f>
        <v>0</v>
      </c>
      <c r="CV38" s="37">
        <f>IFERROR(VLOOKUP($A38,#REF!,42+CU$1,0),IFERROR(VLOOKUP($A38,#REF!,42+CU$1,0),IFERROR(VLOOKUP($A38,#REF!,29+CU$1,0),IFERROR(VLOOKUP($A38,#REF!,16+CU$1,0),IFERROR(VLOOKUP($A38,#REF!,42+CU$1,0),IFERROR(VLOOKUP($A38,#REF!,33+CU$1,0),IFERROR(VLOOKUP($A38,#REF!,29+CU$1,0),IFERROR(VLOOKUP($A38,#REF!,42+CU$1,0),IFERROR(VLOOKUP($A38,#REF!,42+CU$1,0),IFERROR(VLOOKUP($A38,#REF!,42+CU$1,0),IFERROR(VLOOKUP($A38,#REF!,26+CU$1,0),IFERROR(VLOOKUP($A38,#REF!,5+CU$1,0),0))))))))))))</f>
        <v>0</v>
      </c>
      <c r="CW38" s="37">
        <f>IFERROR(VLOOKUP($A38,#REF!,42+CV$1,0),IFERROR(VLOOKUP($A38,#REF!,42+CV$1,0),IFERROR(VLOOKUP($A38,#REF!,29+CV$1,0),IFERROR(VLOOKUP($A38,#REF!,16+CV$1,0),IFERROR(VLOOKUP($A38,#REF!,42+CV$1,0),IFERROR(VLOOKUP($A38,#REF!,33+CV$1,0),IFERROR(VLOOKUP($A38,#REF!,29+CV$1,0),IFERROR(VLOOKUP($A38,#REF!,42+CV$1,0),IFERROR(VLOOKUP($A38,#REF!,42+CV$1,0),IFERROR(VLOOKUP($A38,#REF!,42+CV$1,0),IFERROR(VLOOKUP($A38,#REF!,26+CV$1,0),IFERROR(VLOOKUP($A38,#REF!,5+CV$1,0),0))))))))))))</f>
        <v>0</v>
      </c>
      <c r="CX38" s="37">
        <f>IFERROR(VLOOKUP($A38,#REF!,36,0),IFERROR(VLOOKUP($A38,#REF!,23,0),IFERROR(VLOOKUP($A38,#REF!,65,0),IFERROR(VLOOKUP($A38,#REF!,34,0),IFERROR(VLOOKUP($A38,#REF!,25,0),IFERROR(VLOOKUP($A38,#REF!,25,0),IFERROR(VLOOKUP($A38,#REF!,21,0),IFERROR(VLOOKUP($A38,#REF!,23,0),IFERROR(VLOOKUP($A38,#REF!,23,0),IFERROR(VLOOKUP($A38,#REF!,23,0),IFERROR(VLOOKUP($A38,#REF!,23,0),IFERROR(VLOOKUP($A38,#REF!,23,0),IFERROR(VLOOKUP($A38,#REF!,21,0),IFERROR(VLOOKUP($A38,#REF!,23,0),0))))))))))))))</f>
        <v>0</v>
      </c>
      <c r="CY38" s="37">
        <f>IFERROR(VLOOKUP($A38,[20]DESIRE!$A:$AP,42,0),IFERROR(VLOOKUP($A38,'[20]TEMA PD'!$A:$AA,27,0),IFERROR(VLOOKUP($A38,'[20]TEMA HAJI'!$A:$AA,27,0),IFERROR(VLOOKUP($A38,'[20]TEMA C3'!$A:$AA,27,0),IFERROR(VLOOKUP($A38,'[20]TEMA C2'!$A:$AA,27,0),IFERROR(VLOOKUP($A38,'[20]TEMA C1'!$A:$Y,25,0),IFERROR(VLOOKUP($A38,[20]DELTA!$A:$AC,29,0),IFERROR(VLOOKUP($A38,'[20]AAV AUTO 2000'!$A:$AA,27,0),IFERROR(VLOOKUP($A38,'[20]CC SK'!$A:$AC,29,0),IFERROR(VLOOKUP($A38,[20]SBPV!$A:$AN,40,0),IFERROR(VLOOKUP($A38,[20]RVO!$A:$CA,79,0),IFERROR(VLOOKUP($A38,[20]GC!$A:$AC,29,0),IFERROR(VLOOKUP($A38,[20]AAV!$A:$AR,44,0),0)))))))))))))</f>
        <v>0</v>
      </c>
      <c r="CZ38" s="37">
        <f>IFERROR(VLOOKUP($A38,#REF!,5+CY$1,0),IFERROR(VLOOKUP($A38,#REF!,26+CY$1,0),IFERROR(VLOOKUP($A38,#REF!,42+CY$1,0),IFERROR(VLOOKUP($A38,#REF!,42+CY$1,0),IFERROR(VLOOKUP($A38,#REF!,42+CY$1,0),IFERROR(VLOOKUP($A38,#REF!,29+CY$1,0),IFERROR(VLOOKUP($A38,#REF!,33+CY$1,0),IFERROR(VLOOKUP($A38,#REF!,42+CY$1,0),IFERROR(VLOOKUP($A38,#REF!,16+CY$1,0),IFERROR(VLOOKUP($A38,#REF!,29+CY$1,0),IFERROR(VLOOKUP($A38,#REF!,42+CY$1,0),IFERROR(VLOOKUP($A38,#REF!,42+CY$1,0),0))))))))))))</f>
        <v>0</v>
      </c>
      <c r="DA38" s="37">
        <f>IFERROR(VLOOKUP($A38,#REF!,5+CZ$1,0),IFERROR(VLOOKUP($A38,#REF!,26+CZ$1,0),IFERROR(VLOOKUP($A38,#REF!,42+CZ$1,0),IFERROR(VLOOKUP($A38,#REF!,42+CZ$1,0),IFERROR(VLOOKUP($A38,#REF!,42+CZ$1,0),IFERROR(VLOOKUP($A38,#REF!,29+CZ$1,0),IFERROR(VLOOKUP($A38,#REF!,33+CZ$1,0),IFERROR(VLOOKUP($A38,#REF!,42+CZ$1,0),IFERROR(VLOOKUP($A38,#REF!,16+CZ$1,0),IFERROR(VLOOKUP($A38,#REF!,29+CZ$1,0),IFERROR(VLOOKUP($A38,#REF!,42+CZ$1,0),IFERROR(VLOOKUP($A38,#REF!,42+CZ$1,0),0))))))))))))</f>
        <v>0</v>
      </c>
      <c r="DB38" s="37">
        <f>IFERROR(VLOOKUP($A38,#REF!,5+DA$1,0),IFERROR(VLOOKUP($A38,#REF!,26+DA$1,0),IFERROR(VLOOKUP($A38,#REF!,42+DA$1,0),IFERROR(VLOOKUP($A38,#REF!,42+DA$1,0),IFERROR(VLOOKUP($A38,#REF!,42+DA$1,0),IFERROR(VLOOKUP($A38,#REF!,29+DA$1,0),IFERROR(VLOOKUP($A38,#REF!,33+DA$1,0),IFERROR(VLOOKUP($A38,#REF!,42+DA$1,0),IFERROR(VLOOKUP($A38,#REF!,16+DA$1,0),IFERROR(VLOOKUP($A38,#REF!,29+DA$1,0),IFERROR(VLOOKUP($A38,#REF!,42+DA$1,0),IFERROR(VLOOKUP($A38,#REF!,42+DA$1,0),0))))))))))))</f>
        <v>0</v>
      </c>
      <c r="DC38" s="37">
        <f>IFERROR(VLOOKUP($A38,#REF!,5+DB$1,0),IFERROR(VLOOKUP($A38,#REF!,26+DB$1,0),IFERROR(VLOOKUP($A38,#REF!,42+DB$1,0),IFERROR(VLOOKUP($A38,#REF!,42+DB$1,0),IFERROR(VLOOKUP($A38,#REF!,42+DB$1,0),IFERROR(VLOOKUP($A38,#REF!,29+DB$1,0),IFERROR(VLOOKUP($A38,#REF!,33+DB$1,0),IFERROR(VLOOKUP($A38,#REF!,42+DB$1,0),IFERROR(VLOOKUP($A38,#REF!,16+DB$1,0),IFERROR(VLOOKUP($A38,#REF!,29+DB$1,0),IFERROR(VLOOKUP($A38,#REF!,42+DB$1,0),IFERROR(VLOOKUP($A38,#REF!,42+DB$1,0),0))))))))))))</f>
        <v>0</v>
      </c>
      <c r="DD38" s="37">
        <f>IFERROR(VLOOKUP($A38,#REF!,5+DC$1,0),IFERROR(VLOOKUP($A38,#REF!,26+DC$1,0),IFERROR(VLOOKUP($A38,#REF!,42+DC$1,0),IFERROR(VLOOKUP($A38,#REF!,42+DC$1,0),IFERROR(VLOOKUP($A38,#REF!,42+DC$1,0),IFERROR(VLOOKUP($A38,#REF!,29+DC$1,0),IFERROR(VLOOKUP($A38,#REF!,33+DC$1,0),IFERROR(VLOOKUP($A38,#REF!,42+DC$1,0),IFERROR(VLOOKUP($A38,#REF!,16+DC$1,0),IFERROR(VLOOKUP($A38,#REF!,29+DC$1,0),IFERROR(VLOOKUP($A38,#REF!,42+DC$1,0),IFERROR(VLOOKUP($A38,#REF!,42+DC$1,0),0))))))))))))</f>
        <v>0</v>
      </c>
      <c r="DE38" s="37">
        <f>IFERROR(VLOOKUP($A38,#REF!,23,0),IFERROR(VLOOKUP($A38,#REF!,21,0),IFERROR(VLOOKUP($A38,#REF!,23,0),IFERROR(VLOOKUP($A38,#REF!,23,0),IFERROR(VLOOKUP($A38,#REF!,23,0),IFERROR(VLOOKUP($A38,#REF!,23,0),IFERROR(VLOOKUP($A38,#REF!,23,0),IFERROR(VLOOKUP($A38,#REF!,21,0),IFERROR(VLOOKUP($A38,#REF!,25,0),IFERROR(VLOOKUP($A38,#REF!,25,0),IFERROR(VLOOKUP($A38,#REF!,34,0),IFERROR(VLOOKUP($A38,#REF!,65,0),IFERROR(VLOOKUP($A38,#REF!,23,0),IFERROR(VLOOKUP($A38,#REF!,36,0),0))))))))))))))</f>
        <v>0</v>
      </c>
      <c r="DF38" s="37" t="b">
        <f t="shared" si="14"/>
        <v>1</v>
      </c>
      <c r="DG38" s="37" t="b">
        <f t="shared" si="14"/>
        <v>1</v>
      </c>
      <c r="DH38" s="37" t="b">
        <f t="shared" si="14"/>
        <v>1</v>
      </c>
      <c r="DI38" s="37" t="b">
        <f t="shared" si="14"/>
        <v>1</v>
      </c>
      <c r="DJ38" s="37" t="b">
        <f t="shared" si="14"/>
        <v>1</v>
      </c>
      <c r="DK38" s="37" t="b">
        <f t="shared" si="14"/>
        <v>1</v>
      </c>
      <c r="DL38" s="37" t="b">
        <f t="shared" si="14"/>
        <v>1</v>
      </c>
      <c r="DM38" s="37">
        <f t="shared" si="15"/>
        <v>0</v>
      </c>
      <c r="DN38" s="37">
        <f t="shared" si="15"/>
        <v>0</v>
      </c>
      <c r="DO38" s="37">
        <f t="shared" si="15"/>
        <v>0</v>
      </c>
      <c r="DP38" s="37">
        <f t="shared" si="15"/>
        <v>0</v>
      </c>
      <c r="DQ38" s="37">
        <f t="shared" si="15"/>
        <v>0</v>
      </c>
      <c r="DR38" s="37">
        <f t="shared" si="15"/>
        <v>0</v>
      </c>
      <c r="DS38" s="37">
        <f t="shared" si="15"/>
        <v>0</v>
      </c>
      <c r="DT38" s="29">
        <f t="shared" si="16"/>
        <v>0</v>
      </c>
      <c r="DU38" s="37">
        <f t="shared" si="17"/>
        <v>0</v>
      </c>
      <c r="DV38" s="37">
        <f t="shared" si="17"/>
        <v>0</v>
      </c>
      <c r="DW38" s="37">
        <f t="shared" si="17"/>
        <v>0</v>
      </c>
      <c r="DX38" s="37">
        <f t="shared" si="17"/>
        <v>0</v>
      </c>
      <c r="DY38" s="37">
        <f t="shared" si="17"/>
        <v>0</v>
      </c>
      <c r="DZ38" s="37">
        <f t="shared" si="17"/>
        <v>0</v>
      </c>
      <c r="EA38" s="37">
        <f t="shared" si="17"/>
        <v>0</v>
      </c>
      <c r="EB38" s="29">
        <f t="shared" si="18"/>
        <v>0</v>
      </c>
      <c r="EC38" s="36">
        <f t="shared" si="19"/>
        <v>7</v>
      </c>
      <c r="ED38" s="36" t="str">
        <f t="shared" si="20"/>
        <v>DOWNGRADE</v>
      </c>
      <c r="EE38" s="36" t="str">
        <f t="shared" si="21"/>
        <v>RESET</v>
      </c>
      <c r="EF38" s="37">
        <f t="shared" si="22"/>
        <v>0</v>
      </c>
      <c r="EG38" s="2">
        <f>IFERROR(VLOOKUP(A38,[21]AAV!$A:$AD,30,0),"")</f>
        <v>2</v>
      </c>
      <c r="EH38" s="37" t="str">
        <f t="shared" si="23"/>
        <v>SAPHIRE</v>
      </c>
      <c r="EI38" s="2"/>
      <c r="EJ38" s="2"/>
      <c r="EK38" s="2"/>
      <c r="EL38" s="2"/>
      <c r="EM38" s="2"/>
      <c r="EN38" s="2"/>
      <c r="EO38" s="2"/>
      <c r="EP38" s="2"/>
      <c r="EQ38" s="37">
        <f t="shared" si="24"/>
        <v>0</v>
      </c>
      <c r="ER38" s="37">
        <f t="shared" si="24"/>
        <v>0</v>
      </c>
      <c r="ES38" s="37">
        <f t="shared" si="24"/>
        <v>0</v>
      </c>
      <c r="ET38" s="37">
        <f t="shared" si="24"/>
        <v>0</v>
      </c>
      <c r="EU38" s="37">
        <f t="shared" si="24"/>
        <v>0</v>
      </c>
      <c r="EV38" s="37">
        <f t="shared" si="24"/>
        <v>0</v>
      </c>
      <c r="EW38" s="37">
        <f t="shared" si="24"/>
        <v>0</v>
      </c>
    </row>
    <row r="39" spans="1:153" ht="15.6">
      <c r="A39" s="37" t="s">
        <v>429</v>
      </c>
      <c r="B39" s="2" t="s">
        <v>430</v>
      </c>
      <c r="C39" s="37" t="s">
        <v>188</v>
      </c>
      <c r="D39" s="15" t="str">
        <f>IFERROR(VLOOKUP(A39,[1]AAV!$A:$C,3,0),"")</f>
        <v/>
      </c>
      <c r="E39" s="15" t="str">
        <f t="shared" si="3"/>
        <v/>
      </c>
      <c r="F39" s="37"/>
      <c r="G39" s="37"/>
      <c r="H39" s="37"/>
      <c r="I39" s="37"/>
      <c r="J39" s="37"/>
      <c r="K39" s="37"/>
      <c r="L39" s="37"/>
      <c r="M39" s="36"/>
      <c r="N39" s="37"/>
      <c r="O39" s="37"/>
      <c r="P39" s="37"/>
      <c r="Q39" s="37"/>
      <c r="R39" s="37"/>
      <c r="S39" s="37"/>
      <c r="T39" s="2"/>
      <c r="U39" s="36"/>
      <c r="V39" s="37"/>
      <c r="W39" s="37"/>
      <c r="X39" s="37"/>
      <c r="Y39" s="37"/>
      <c r="Z39" s="37"/>
      <c r="AA39" s="37"/>
      <c r="AB39" s="2"/>
      <c r="AC39" s="2"/>
      <c r="AD39" s="2"/>
      <c r="AE39" s="2"/>
      <c r="AF39" s="2"/>
      <c r="AG39" s="36"/>
      <c r="AH39" s="2"/>
      <c r="AI39" s="2"/>
      <c r="AJ39" s="2"/>
      <c r="AK39" s="2"/>
      <c r="AL39" s="19"/>
      <c r="AM39" s="37"/>
      <c r="AN39" s="37"/>
      <c r="AO39" s="37"/>
      <c r="AP39" s="37"/>
      <c r="AQ39" s="37"/>
      <c r="AR39" s="37"/>
      <c r="AS39" s="37"/>
      <c r="AT39" s="37"/>
      <c r="AU39" s="37"/>
      <c r="AV39" s="2"/>
      <c r="AW39" s="37" t="str">
        <f>IFERROR(VLOOKUP(A39,[7]DATABASE!$A:$BA,49,0),"")</f>
        <v/>
      </c>
      <c r="AX39" s="37" t="str">
        <f>IFERROR(VLOOKUP(A39,[7]DATABASE!$A:$BA,50,0),"")</f>
        <v/>
      </c>
      <c r="AY39" s="37" t="str">
        <f>IFERROR(VLOOKUP(A39,[7]DATABASE!$A:$BA,51,0),"")</f>
        <v/>
      </c>
      <c r="AZ39" s="37" t="str">
        <f>IFERROR(VLOOKUP(A39,[7]DATABASE!$A:$BA,52,0),"")</f>
        <v/>
      </c>
      <c r="BA39" s="37" t="str">
        <f>IFERROR(VLOOKUP(A39,[7]DATABASE!$A:$BA,53,0),"")</f>
        <v/>
      </c>
      <c r="BB39" s="37" t="str">
        <f>IFERROR(VLOOKUP(A39,[7]DATABASE!$A:$BF,54,0),"")</f>
        <v/>
      </c>
      <c r="BC39" s="37" t="str">
        <f>IFERROR(VLOOKUP(A39,[7]DATABASE!$A:$BF,55,0),"")</f>
        <v/>
      </c>
      <c r="BD39" s="37" t="str">
        <f>IFERROR(VLOOKUP(A39,[7]DATABASE!$A:$BF,56,0),"")</f>
        <v/>
      </c>
      <c r="BE39" s="37" t="str">
        <f>IFERROR(VLOOKUP(A39,[7]DATABASE!$A:$BF,57,0),"")</f>
        <v/>
      </c>
      <c r="BF39" s="37" t="str">
        <f>IFERROR(VLOOKUP(A39,[7]DATABASE!$A:$BF,58,0),"")</f>
        <v/>
      </c>
      <c r="BG39" s="37"/>
      <c r="BH39" s="37" t="str">
        <f>IFERROR(VLOOKUP(A39,[7]DATABASE!$A:$BM,60,0),"")</f>
        <v/>
      </c>
      <c r="BI39" s="37" t="str">
        <f>IFERROR(VLOOKUP(A39,[7]DATABASE!$A:$BM,61,0),"")</f>
        <v/>
      </c>
      <c r="BJ39" s="37" t="str">
        <f>IFERROR(VLOOKUP(A39,[7]DATABASE!$A:$BM,62,0),"")</f>
        <v/>
      </c>
      <c r="BK39" s="37" t="str">
        <f>IFERROR(VLOOKUP(A39,[7]DATABASE!$A:$BM,63,0),"")</f>
        <v/>
      </c>
      <c r="BL39" s="37" t="str">
        <f>IFERROR(VLOOKUP(A39,[7]DATABASE!$A:$BM,64,0),"")</f>
        <v/>
      </c>
      <c r="BM39" s="2"/>
      <c r="BN39" s="37"/>
      <c r="BO39" s="2"/>
      <c r="BP39" s="2"/>
      <c r="BQ39" s="2"/>
      <c r="BR39" s="2"/>
      <c r="BS39" s="2"/>
      <c r="BT39" s="2"/>
      <c r="BU39" s="2"/>
      <c r="BV39" s="37"/>
      <c r="BW39" s="2"/>
      <c r="BX39" s="2"/>
      <c r="BY39" s="36" t="str">
        <f>IFERROR(VLOOKUP(A39,[7]DATABASE!$A:$BY,77,0),"")</f>
        <v/>
      </c>
      <c r="BZ39" s="2"/>
      <c r="CA39" s="12"/>
      <c r="CB39" s="2"/>
      <c r="CC39" s="2"/>
      <c r="CD39" s="2"/>
      <c r="CE39" s="37"/>
      <c r="CF39" s="37"/>
      <c r="CG39" s="37"/>
      <c r="CH39" s="37"/>
      <c r="CI39" s="37"/>
      <c r="CJ39" s="37"/>
      <c r="CK39" s="37" t="str">
        <f>IFERROR(VLOOKUP($A39,[13]ME!$A:$K,11,0),"-")</f>
        <v>-</v>
      </c>
      <c r="CL39" s="37" t="str">
        <f>IFERROR(VLOOKUP($A39,[14]EKS!$A:$K,11,0),"-")</f>
        <v>-</v>
      </c>
      <c r="CM39" s="37" t="str">
        <f>IFERROR(VLOOKUP($A39,[15]EKS!$A:$K,11,0),"-")</f>
        <v>-</v>
      </c>
      <c r="CN39" s="37" t="str">
        <f>IFERROR(VLOOKUP($A39,[16]EKS!$A:$K,11,0),"-")</f>
        <v>-</v>
      </c>
      <c r="CO39" s="37" t="str">
        <f>IFERROR(VLOOKUP($A39,[17]EKS!$A:$K,11,0),"-")</f>
        <v>-</v>
      </c>
      <c r="CP39" s="37" t="str">
        <f>IFERROR(VLOOKUP($A39,[18]EKS!$A:$K,11,0),"-")</f>
        <v>-</v>
      </c>
      <c r="CQ39" s="37" t="str">
        <f>IFERROR(VLOOKUP(A39,[19]Sheet1!$A:$D,4,0),"-")</f>
        <v>-</v>
      </c>
      <c r="CR39" s="37">
        <f>IFERROR(VLOOKUP($A39,[20]AAV!$A:$AR,44,0),IFERROR(VLOOKUP($A39,[20]GC!$A:$AC,29,0),IFERROR(VLOOKUP($A39,[20]RVO!$A:$CA,79,0),IFERROR(VLOOKUP($A39,[20]SBPV!$A:$AN,40,0),IFERROR(VLOOKUP($A39,'[20]CC SK'!$A:$AC,29,0),IFERROR(VLOOKUP($A39,'[20]AAV AUTO 2000'!$A:$AA,27,0),IFERROR(VLOOKUP($A39,[20]DELTA!$A:$AC,29,0),IFERROR(VLOOKUP($A39,'[20]TEMA C1'!$A:$Y,25,0),IFERROR(VLOOKUP($A39,'[20]TEMA C2'!$A:$AA,27,0),IFERROR(VLOOKUP($A39,'[20]TEMA C3'!$A:$AA,27,0),IFERROR(VLOOKUP($A39,'[20]TEMA HAJI'!$A:$AA,27,0),IFERROR(VLOOKUP($A39,'[20]TEMA PD'!$A:$AA,27,0),IFERROR(VLOOKUP($A39,[20]DESIRE!$A:$AP,42,0),0)))))))))))))</f>
        <v>0</v>
      </c>
      <c r="CS39" s="37">
        <f>IFERROR(VLOOKUP($A39,#REF!,42+CR$1,0),IFERROR(VLOOKUP($A39,#REF!,42+CR$1,0),IFERROR(VLOOKUP($A39,#REF!,29+CR$1,0),IFERROR(VLOOKUP($A39,#REF!,16+CR$1,0),IFERROR(VLOOKUP($A39,#REF!,42+CR$1,0),IFERROR(VLOOKUP($A39,#REF!,33+CR$1,0),IFERROR(VLOOKUP($A39,#REF!,29+CR$1,0),IFERROR(VLOOKUP($A39,#REF!,42+CR$1,0),IFERROR(VLOOKUP($A39,#REF!,42+CR$1,0),IFERROR(VLOOKUP($A39,#REF!,42+CR$1,0),IFERROR(VLOOKUP($A39,#REF!,26+CR$1,0),IFERROR(VLOOKUP($A39,#REF!,5+CR$1,0),0))))))))))))</f>
        <v>0</v>
      </c>
      <c r="CT39" s="37">
        <f>IFERROR(VLOOKUP($A39,#REF!,42+CS$1,0),IFERROR(VLOOKUP($A39,#REF!,42+CS$1,0),IFERROR(VLOOKUP($A39,#REF!,29+CS$1,0),IFERROR(VLOOKUP($A39,#REF!,16+CS$1,0),IFERROR(VLOOKUP($A39,#REF!,42+CS$1,0),IFERROR(VLOOKUP($A39,#REF!,33+CS$1,0),IFERROR(VLOOKUP($A39,#REF!,29+CS$1,0),IFERROR(VLOOKUP($A39,#REF!,42+CS$1,0),IFERROR(VLOOKUP($A39,#REF!,42+CS$1,0),IFERROR(VLOOKUP($A39,#REF!,42+CS$1,0),IFERROR(VLOOKUP($A39,#REF!,26+CS$1,0),IFERROR(VLOOKUP($A39,#REF!,5+CS$1,0),0))))))))))))</f>
        <v>0</v>
      </c>
      <c r="CU39" s="37">
        <f>IFERROR(VLOOKUP($A39,#REF!,42+CT$1,0),IFERROR(VLOOKUP($A39,#REF!,42+CT$1,0),IFERROR(VLOOKUP($A39,#REF!,29+CT$1,0),IFERROR(VLOOKUP($A39,#REF!,16+CT$1,0),IFERROR(VLOOKUP($A39,#REF!,42+CT$1,0),IFERROR(VLOOKUP($A39,#REF!,33+CT$1,0),IFERROR(VLOOKUP($A39,#REF!,29+CT$1,0),IFERROR(VLOOKUP($A39,#REF!,42+CT$1,0),IFERROR(VLOOKUP($A39,#REF!,42+CT$1,0),IFERROR(VLOOKUP($A39,#REF!,42+CT$1,0),IFERROR(VLOOKUP($A39,#REF!,26+CT$1,0),IFERROR(VLOOKUP($A39,#REF!,5+CT$1,0),0))))))))))))</f>
        <v>0</v>
      </c>
      <c r="CV39" s="37">
        <f>IFERROR(VLOOKUP($A39,#REF!,42+CU$1,0),IFERROR(VLOOKUP($A39,#REF!,42+CU$1,0),IFERROR(VLOOKUP($A39,#REF!,29+CU$1,0),IFERROR(VLOOKUP($A39,#REF!,16+CU$1,0),IFERROR(VLOOKUP($A39,#REF!,42+CU$1,0),IFERROR(VLOOKUP($A39,#REF!,33+CU$1,0),IFERROR(VLOOKUP($A39,#REF!,29+CU$1,0),IFERROR(VLOOKUP($A39,#REF!,42+CU$1,0),IFERROR(VLOOKUP($A39,#REF!,42+CU$1,0),IFERROR(VLOOKUP($A39,#REF!,42+CU$1,0),IFERROR(VLOOKUP($A39,#REF!,26+CU$1,0),IFERROR(VLOOKUP($A39,#REF!,5+CU$1,0),0))))))))))))</f>
        <v>0</v>
      </c>
      <c r="CW39" s="37">
        <f>IFERROR(VLOOKUP($A39,#REF!,42+CV$1,0),IFERROR(VLOOKUP($A39,#REF!,42+CV$1,0),IFERROR(VLOOKUP($A39,#REF!,29+CV$1,0),IFERROR(VLOOKUP($A39,#REF!,16+CV$1,0),IFERROR(VLOOKUP($A39,#REF!,42+CV$1,0),IFERROR(VLOOKUP($A39,#REF!,33+CV$1,0),IFERROR(VLOOKUP($A39,#REF!,29+CV$1,0),IFERROR(VLOOKUP($A39,#REF!,42+CV$1,0),IFERROR(VLOOKUP($A39,#REF!,42+CV$1,0),IFERROR(VLOOKUP($A39,#REF!,42+CV$1,0),IFERROR(VLOOKUP($A39,#REF!,26+CV$1,0),IFERROR(VLOOKUP($A39,#REF!,5+CV$1,0),0))))))))))))</f>
        <v>0</v>
      </c>
      <c r="CX39" s="37">
        <f>IFERROR(VLOOKUP($A39,#REF!,36,0),IFERROR(VLOOKUP($A39,#REF!,23,0),IFERROR(VLOOKUP($A39,#REF!,65,0),IFERROR(VLOOKUP($A39,#REF!,34,0),IFERROR(VLOOKUP($A39,#REF!,25,0),IFERROR(VLOOKUP($A39,#REF!,25,0),IFERROR(VLOOKUP($A39,#REF!,21,0),IFERROR(VLOOKUP($A39,#REF!,23,0),IFERROR(VLOOKUP($A39,#REF!,23,0),IFERROR(VLOOKUP($A39,#REF!,23,0),IFERROR(VLOOKUP($A39,#REF!,23,0),IFERROR(VLOOKUP($A39,#REF!,23,0),IFERROR(VLOOKUP($A39,#REF!,21,0),IFERROR(VLOOKUP($A39,#REF!,23,0),0))))))))))))))</f>
        <v>0</v>
      </c>
      <c r="CY39" s="37">
        <f>IFERROR(VLOOKUP($A39,[20]DESIRE!$A:$AP,42,0),IFERROR(VLOOKUP($A39,'[20]TEMA PD'!$A:$AA,27,0),IFERROR(VLOOKUP($A39,'[20]TEMA HAJI'!$A:$AA,27,0),IFERROR(VLOOKUP($A39,'[20]TEMA C3'!$A:$AA,27,0),IFERROR(VLOOKUP($A39,'[20]TEMA C2'!$A:$AA,27,0),IFERROR(VLOOKUP($A39,'[20]TEMA C1'!$A:$Y,25,0),IFERROR(VLOOKUP($A39,[20]DELTA!$A:$AC,29,0),IFERROR(VLOOKUP($A39,'[20]AAV AUTO 2000'!$A:$AA,27,0),IFERROR(VLOOKUP($A39,'[20]CC SK'!$A:$AC,29,0),IFERROR(VLOOKUP($A39,[20]SBPV!$A:$AN,40,0),IFERROR(VLOOKUP($A39,[20]RVO!$A:$CA,79,0),IFERROR(VLOOKUP($A39,[20]GC!$A:$AC,29,0),IFERROR(VLOOKUP($A39,[20]AAV!$A:$AR,44,0),0)))))))))))))</f>
        <v>0</v>
      </c>
      <c r="CZ39" s="37">
        <f>IFERROR(VLOOKUP($A39,#REF!,5+CY$1,0),IFERROR(VLOOKUP($A39,#REF!,26+CY$1,0),IFERROR(VLOOKUP($A39,#REF!,42+CY$1,0),IFERROR(VLOOKUP($A39,#REF!,42+CY$1,0),IFERROR(VLOOKUP($A39,#REF!,42+CY$1,0),IFERROR(VLOOKUP($A39,#REF!,29+CY$1,0),IFERROR(VLOOKUP($A39,#REF!,33+CY$1,0),IFERROR(VLOOKUP($A39,#REF!,42+CY$1,0),IFERROR(VLOOKUP($A39,#REF!,16+CY$1,0),IFERROR(VLOOKUP($A39,#REF!,29+CY$1,0),IFERROR(VLOOKUP($A39,#REF!,42+CY$1,0),IFERROR(VLOOKUP($A39,#REF!,42+CY$1,0),0))))))))))))</f>
        <v>0</v>
      </c>
      <c r="DA39" s="37">
        <f>IFERROR(VLOOKUP($A39,#REF!,5+CZ$1,0),IFERROR(VLOOKUP($A39,#REF!,26+CZ$1,0),IFERROR(VLOOKUP($A39,#REF!,42+CZ$1,0),IFERROR(VLOOKUP($A39,#REF!,42+CZ$1,0),IFERROR(VLOOKUP($A39,#REF!,42+CZ$1,0),IFERROR(VLOOKUP($A39,#REF!,29+CZ$1,0),IFERROR(VLOOKUP($A39,#REF!,33+CZ$1,0),IFERROR(VLOOKUP($A39,#REF!,42+CZ$1,0),IFERROR(VLOOKUP($A39,#REF!,16+CZ$1,0),IFERROR(VLOOKUP($A39,#REF!,29+CZ$1,0),IFERROR(VLOOKUP($A39,#REF!,42+CZ$1,0),IFERROR(VLOOKUP($A39,#REF!,42+CZ$1,0),0))))))))))))</f>
        <v>0</v>
      </c>
      <c r="DB39" s="37">
        <f>IFERROR(VLOOKUP($A39,#REF!,5+DA$1,0),IFERROR(VLOOKUP($A39,#REF!,26+DA$1,0),IFERROR(VLOOKUP($A39,#REF!,42+DA$1,0),IFERROR(VLOOKUP($A39,#REF!,42+DA$1,0),IFERROR(VLOOKUP($A39,#REF!,42+DA$1,0),IFERROR(VLOOKUP($A39,#REF!,29+DA$1,0),IFERROR(VLOOKUP($A39,#REF!,33+DA$1,0),IFERROR(VLOOKUP($A39,#REF!,42+DA$1,0),IFERROR(VLOOKUP($A39,#REF!,16+DA$1,0),IFERROR(VLOOKUP($A39,#REF!,29+DA$1,0),IFERROR(VLOOKUP($A39,#REF!,42+DA$1,0),IFERROR(VLOOKUP($A39,#REF!,42+DA$1,0),0))))))))))))</f>
        <v>0</v>
      </c>
      <c r="DC39" s="37">
        <f>IFERROR(VLOOKUP($A39,#REF!,5+DB$1,0),IFERROR(VLOOKUP($A39,#REF!,26+DB$1,0),IFERROR(VLOOKUP($A39,#REF!,42+DB$1,0),IFERROR(VLOOKUP($A39,#REF!,42+DB$1,0),IFERROR(VLOOKUP($A39,#REF!,42+DB$1,0),IFERROR(VLOOKUP($A39,#REF!,29+DB$1,0),IFERROR(VLOOKUP($A39,#REF!,33+DB$1,0),IFERROR(VLOOKUP($A39,#REF!,42+DB$1,0),IFERROR(VLOOKUP($A39,#REF!,16+DB$1,0),IFERROR(VLOOKUP($A39,#REF!,29+DB$1,0),IFERROR(VLOOKUP($A39,#REF!,42+DB$1,0),IFERROR(VLOOKUP($A39,#REF!,42+DB$1,0),0))))))))))))</f>
        <v>0</v>
      </c>
      <c r="DD39" s="37">
        <f>IFERROR(VLOOKUP($A39,#REF!,5+DC$1,0),IFERROR(VLOOKUP($A39,#REF!,26+DC$1,0),IFERROR(VLOOKUP($A39,#REF!,42+DC$1,0),IFERROR(VLOOKUP($A39,#REF!,42+DC$1,0),IFERROR(VLOOKUP($A39,#REF!,42+DC$1,0),IFERROR(VLOOKUP($A39,#REF!,29+DC$1,0),IFERROR(VLOOKUP($A39,#REF!,33+DC$1,0),IFERROR(VLOOKUP($A39,#REF!,42+DC$1,0),IFERROR(VLOOKUP($A39,#REF!,16+DC$1,0),IFERROR(VLOOKUP($A39,#REF!,29+DC$1,0),IFERROR(VLOOKUP($A39,#REF!,42+DC$1,0),IFERROR(VLOOKUP($A39,#REF!,42+DC$1,0),0))))))))))))</f>
        <v>0</v>
      </c>
      <c r="DE39" s="37">
        <f>IFERROR(VLOOKUP($A39,#REF!,23,0),IFERROR(VLOOKUP($A39,#REF!,21,0),IFERROR(VLOOKUP($A39,#REF!,23,0),IFERROR(VLOOKUP($A39,#REF!,23,0),IFERROR(VLOOKUP($A39,#REF!,23,0),IFERROR(VLOOKUP($A39,#REF!,23,0),IFERROR(VLOOKUP($A39,#REF!,23,0),IFERROR(VLOOKUP($A39,#REF!,21,0),IFERROR(VLOOKUP($A39,#REF!,25,0),IFERROR(VLOOKUP($A39,#REF!,25,0),IFERROR(VLOOKUP($A39,#REF!,34,0),IFERROR(VLOOKUP($A39,#REF!,65,0),IFERROR(VLOOKUP($A39,#REF!,23,0),IFERROR(VLOOKUP($A39,#REF!,36,0),0))))))))))))))</f>
        <v>0</v>
      </c>
      <c r="DF39" s="37" t="b">
        <f t="shared" si="14"/>
        <v>1</v>
      </c>
      <c r="DG39" s="37" t="b">
        <f t="shared" si="14"/>
        <v>1</v>
      </c>
      <c r="DH39" s="37" t="b">
        <f t="shared" si="14"/>
        <v>1</v>
      </c>
      <c r="DI39" s="37" t="b">
        <f t="shared" si="14"/>
        <v>1</v>
      </c>
      <c r="DJ39" s="37" t="b">
        <f t="shared" si="14"/>
        <v>1</v>
      </c>
      <c r="DK39" s="37" t="b">
        <f t="shared" si="14"/>
        <v>1</v>
      </c>
      <c r="DL39" s="37" t="b">
        <f t="shared" si="14"/>
        <v>1</v>
      </c>
      <c r="DM39" s="37">
        <f t="shared" si="15"/>
        <v>0</v>
      </c>
      <c r="DN39" s="37">
        <f t="shared" si="15"/>
        <v>0</v>
      </c>
      <c r="DO39" s="37">
        <f t="shared" si="15"/>
        <v>0</v>
      </c>
      <c r="DP39" s="37">
        <f t="shared" si="15"/>
        <v>0</v>
      </c>
      <c r="DQ39" s="37">
        <f t="shared" si="15"/>
        <v>0</v>
      </c>
      <c r="DR39" s="37">
        <f t="shared" si="15"/>
        <v>0</v>
      </c>
      <c r="DS39" s="37">
        <f t="shared" si="15"/>
        <v>0</v>
      </c>
      <c r="DT39" s="29">
        <f t="shared" si="16"/>
        <v>0</v>
      </c>
      <c r="DU39" s="37">
        <f t="shared" si="17"/>
        <v>0</v>
      </c>
      <c r="DV39" s="37">
        <f t="shared" si="17"/>
        <v>0</v>
      </c>
      <c r="DW39" s="37">
        <f t="shared" si="17"/>
        <v>0</v>
      </c>
      <c r="DX39" s="37">
        <f t="shared" si="17"/>
        <v>0</v>
      </c>
      <c r="DY39" s="37">
        <f t="shared" si="17"/>
        <v>0</v>
      </c>
      <c r="DZ39" s="37">
        <f t="shared" si="17"/>
        <v>0</v>
      </c>
      <c r="EA39" s="37">
        <f t="shared" si="17"/>
        <v>0</v>
      </c>
      <c r="EB39" s="29">
        <f t="shared" si="18"/>
        <v>0</v>
      </c>
      <c r="EC39" s="36">
        <f t="shared" si="19"/>
        <v>7</v>
      </c>
      <c r="ED39" s="36" t="str">
        <f t="shared" si="20"/>
        <v>DOWNGRADE</v>
      </c>
      <c r="EE39" s="36" t="str">
        <f t="shared" si="21"/>
        <v>RESET</v>
      </c>
      <c r="EF39" s="37">
        <f t="shared" si="22"/>
        <v>0</v>
      </c>
      <c r="EG39" s="2">
        <f>IFERROR(VLOOKUP(A39,[21]AAV!$A:$AD,30,0),"")</f>
        <v>1</v>
      </c>
      <c r="EH39" s="37" t="str">
        <f t="shared" si="23"/>
        <v>SAPHIRE</v>
      </c>
      <c r="EI39" s="2"/>
      <c r="EJ39" s="2"/>
      <c r="EK39" s="2"/>
      <c r="EL39" s="2"/>
      <c r="EM39" s="2"/>
      <c r="EN39" s="2"/>
      <c r="EO39" s="2"/>
      <c r="EP39" s="2"/>
      <c r="EQ39" s="37">
        <f t="shared" si="24"/>
        <v>0</v>
      </c>
      <c r="ER39" s="37">
        <f t="shared" si="24"/>
        <v>0</v>
      </c>
      <c r="ES39" s="37">
        <f t="shared" si="24"/>
        <v>0</v>
      </c>
      <c r="ET39" s="37">
        <f t="shared" si="24"/>
        <v>0</v>
      </c>
      <c r="EU39" s="37">
        <f t="shared" si="24"/>
        <v>0</v>
      </c>
      <c r="EV39" s="37">
        <f t="shared" si="24"/>
        <v>0</v>
      </c>
      <c r="EW39" s="37">
        <f t="shared" si="24"/>
        <v>0</v>
      </c>
    </row>
    <row r="40" spans="1:153" ht="15.6">
      <c r="A40" s="37" t="s">
        <v>431</v>
      </c>
      <c r="B40" s="2" t="s">
        <v>432</v>
      </c>
      <c r="C40" s="37" t="s">
        <v>188</v>
      </c>
      <c r="D40" s="15">
        <f>IFERROR(VLOOKUP(A40,[1]AAV!$A:$C,3,0),"")</f>
        <v>0</v>
      </c>
      <c r="E40" s="15" t="str">
        <f t="shared" si="3"/>
        <v>Jan-00</v>
      </c>
      <c r="F40" s="37"/>
      <c r="G40" s="37"/>
      <c r="H40" s="37"/>
      <c r="I40" s="37"/>
      <c r="J40" s="37"/>
      <c r="K40" s="37"/>
      <c r="L40" s="37"/>
      <c r="M40" s="36"/>
      <c r="N40" s="37"/>
      <c r="O40" s="37"/>
      <c r="P40" s="37"/>
      <c r="Q40" s="37"/>
      <c r="R40" s="37"/>
      <c r="S40" s="37"/>
      <c r="T40" s="2"/>
      <c r="U40" s="36"/>
      <c r="V40" s="37"/>
      <c r="W40" s="37"/>
      <c r="X40" s="37"/>
      <c r="Y40" s="37"/>
      <c r="Z40" s="37"/>
      <c r="AA40" s="37"/>
      <c r="AB40" s="2"/>
      <c r="AC40" s="2"/>
      <c r="AD40" s="2"/>
      <c r="AE40" s="2"/>
      <c r="AF40" s="2"/>
      <c r="AG40" s="36"/>
      <c r="AH40" s="2"/>
      <c r="AI40" s="2"/>
      <c r="AJ40" s="2"/>
      <c r="AK40" s="2"/>
      <c r="AL40" s="19"/>
      <c r="AM40" s="37"/>
      <c r="AN40" s="37"/>
      <c r="AO40" s="37"/>
      <c r="AP40" s="37"/>
      <c r="AQ40" s="37"/>
      <c r="AR40" s="37"/>
      <c r="AS40" s="37"/>
      <c r="AT40" s="37"/>
      <c r="AU40" s="37"/>
      <c r="AV40" s="2"/>
      <c r="AW40" s="37" t="str">
        <f>IFERROR(VLOOKUP(A40,[7]DATABASE!$A:$BA,49,0),"")</f>
        <v/>
      </c>
      <c r="AX40" s="37" t="str">
        <f>IFERROR(VLOOKUP(A40,[7]DATABASE!$A:$BA,50,0),"")</f>
        <v/>
      </c>
      <c r="AY40" s="37" t="str">
        <f>IFERROR(VLOOKUP(A40,[7]DATABASE!$A:$BA,51,0),"")</f>
        <v/>
      </c>
      <c r="AZ40" s="37" t="str">
        <f>IFERROR(VLOOKUP(A40,[7]DATABASE!$A:$BA,52,0),"")</f>
        <v/>
      </c>
      <c r="BA40" s="37" t="str">
        <f>IFERROR(VLOOKUP(A40,[7]DATABASE!$A:$BA,53,0),"")</f>
        <v/>
      </c>
      <c r="BB40" s="37" t="str">
        <f>IFERROR(VLOOKUP(A40,[7]DATABASE!$A:$BF,54,0),"")</f>
        <v/>
      </c>
      <c r="BC40" s="37" t="str">
        <f>IFERROR(VLOOKUP(A40,[7]DATABASE!$A:$BF,55,0),"")</f>
        <v/>
      </c>
      <c r="BD40" s="37" t="str">
        <f>IFERROR(VLOOKUP(A40,[7]DATABASE!$A:$BF,56,0),"")</f>
        <v/>
      </c>
      <c r="BE40" s="37" t="str">
        <f>IFERROR(VLOOKUP(A40,[7]DATABASE!$A:$BF,57,0),"")</f>
        <v/>
      </c>
      <c r="BF40" s="37" t="str">
        <f>IFERROR(VLOOKUP(A40,[7]DATABASE!$A:$BF,58,0),"")</f>
        <v/>
      </c>
      <c r="BG40" s="37"/>
      <c r="BH40" s="37" t="str">
        <f>IFERROR(VLOOKUP(A40,[7]DATABASE!$A:$BM,60,0),"")</f>
        <v/>
      </c>
      <c r="BI40" s="37" t="str">
        <f>IFERROR(VLOOKUP(A40,[7]DATABASE!$A:$BM,61,0),"")</f>
        <v/>
      </c>
      <c r="BJ40" s="37" t="str">
        <f>IFERROR(VLOOKUP(A40,[7]DATABASE!$A:$BM,62,0),"")</f>
        <v/>
      </c>
      <c r="BK40" s="37" t="str">
        <f>IFERROR(VLOOKUP(A40,[7]DATABASE!$A:$BM,63,0),"")</f>
        <v/>
      </c>
      <c r="BL40" s="37" t="str">
        <f>IFERROR(VLOOKUP(A40,[7]DATABASE!$A:$BM,64,0),"")</f>
        <v/>
      </c>
      <c r="BM40" s="2"/>
      <c r="BN40" s="37"/>
      <c r="BO40" s="2"/>
      <c r="BP40" s="2"/>
      <c r="BQ40" s="2"/>
      <c r="BR40" s="2"/>
      <c r="BS40" s="2"/>
      <c r="BT40" s="2"/>
      <c r="BU40" s="2"/>
      <c r="BV40" s="37"/>
      <c r="BW40" s="2"/>
      <c r="BX40" s="2"/>
      <c r="BY40" s="36" t="str">
        <f>IFERROR(VLOOKUP(A40,[7]DATABASE!$A:$BY,77,0),"")</f>
        <v/>
      </c>
      <c r="BZ40" s="2"/>
      <c r="CA40" s="12"/>
      <c r="CB40" s="2"/>
      <c r="CC40" s="2"/>
      <c r="CD40" s="2"/>
      <c r="CE40" s="37"/>
      <c r="CF40" s="37"/>
      <c r="CG40" s="37"/>
      <c r="CH40" s="37"/>
      <c r="CI40" s="37"/>
      <c r="CJ40" s="37"/>
      <c r="CK40" s="37" t="str">
        <f>IFERROR(VLOOKUP($A40,[13]ME!$A:$K,11,0),"-")</f>
        <v>-</v>
      </c>
      <c r="CL40" s="37" t="str">
        <f>IFERROR(VLOOKUP($A40,[14]EKS!$A:$K,11,0),"-")</f>
        <v>-</v>
      </c>
      <c r="CM40" s="37" t="str">
        <f>IFERROR(VLOOKUP($A40,[15]EKS!$A:$K,11,0),"-")</f>
        <v>-</v>
      </c>
      <c r="CN40" s="37" t="str">
        <f>IFERROR(VLOOKUP($A40,[16]EKS!$A:$K,11,0),"-")</f>
        <v>-</v>
      </c>
      <c r="CO40" s="37" t="str">
        <f>IFERROR(VLOOKUP($A40,[17]EKS!$A:$K,11,0),"-")</f>
        <v>-</v>
      </c>
      <c r="CP40" s="37" t="str">
        <f>IFERROR(VLOOKUP($A40,[18]EKS!$A:$K,11,0),"-")</f>
        <v>-</v>
      </c>
      <c r="CQ40" s="37" t="str">
        <f>IFERROR(VLOOKUP(A40,[19]Sheet1!$A:$D,4,0),"-")</f>
        <v>-</v>
      </c>
      <c r="CR40" s="37">
        <f>IFERROR(VLOOKUP($A40,[20]AAV!$A:$AR,44,0),IFERROR(VLOOKUP($A40,[20]GC!$A:$AC,29,0),IFERROR(VLOOKUP($A40,[20]RVO!$A:$CA,79,0),IFERROR(VLOOKUP($A40,[20]SBPV!$A:$AN,40,0),IFERROR(VLOOKUP($A40,'[20]CC SK'!$A:$AC,29,0),IFERROR(VLOOKUP($A40,'[20]AAV AUTO 2000'!$A:$AA,27,0),IFERROR(VLOOKUP($A40,[20]DELTA!$A:$AC,29,0),IFERROR(VLOOKUP($A40,'[20]TEMA C1'!$A:$Y,25,0),IFERROR(VLOOKUP($A40,'[20]TEMA C2'!$A:$AA,27,0),IFERROR(VLOOKUP($A40,'[20]TEMA C3'!$A:$AA,27,0),IFERROR(VLOOKUP($A40,'[20]TEMA HAJI'!$A:$AA,27,0),IFERROR(VLOOKUP($A40,'[20]TEMA PD'!$A:$AA,27,0),IFERROR(VLOOKUP($A40,[20]DESIRE!$A:$AP,42,0),0)))))))))))))</f>
        <v>0</v>
      </c>
      <c r="CS40" s="37">
        <f>IFERROR(VLOOKUP($A40,#REF!,42+CR$1,0),IFERROR(VLOOKUP($A40,#REF!,42+CR$1,0),IFERROR(VLOOKUP($A40,#REF!,29+CR$1,0),IFERROR(VLOOKUP($A40,#REF!,16+CR$1,0),IFERROR(VLOOKUP($A40,#REF!,42+CR$1,0),IFERROR(VLOOKUP($A40,#REF!,33+CR$1,0),IFERROR(VLOOKUP($A40,#REF!,29+CR$1,0),IFERROR(VLOOKUP($A40,#REF!,42+CR$1,0),IFERROR(VLOOKUP($A40,#REF!,42+CR$1,0),IFERROR(VLOOKUP($A40,#REF!,42+CR$1,0),IFERROR(VLOOKUP($A40,#REF!,26+CR$1,0),IFERROR(VLOOKUP($A40,#REF!,5+CR$1,0),0))))))))))))</f>
        <v>0</v>
      </c>
      <c r="CT40" s="37">
        <f>IFERROR(VLOOKUP($A40,#REF!,42+CS$1,0),IFERROR(VLOOKUP($A40,#REF!,42+CS$1,0),IFERROR(VLOOKUP($A40,#REF!,29+CS$1,0),IFERROR(VLOOKUP($A40,#REF!,16+CS$1,0),IFERROR(VLOOKUP($A40,#REF!,42+CS$1,0),IFERROR(VLOOKUP($A40,#REF!,33+CS$1,0),IFERROR(VLOOKUP($A40,#REF!,29+CS$1,0),IFERROR(VLOOKUP($A40,#REF!,42+CS$1,0),IFERROR(VLOOKUP($A40,#REF!,42+CS$1,0),IFERROR(VLOOKUP($A40,#REF!,42+CS$1,0),IFERROR(VLOOKUP($A40,#REF!,26+CS$1,0),IFERROR(VLOOKUP($A40,#REF!,5+CS$1,0),0))))))))))))</f>
        <v>0</v>
      </c>
      <c r="CU40" s="37">
        <f>IFERROR(VLOOKUP($A40,#REF!,42+CT$1,0),IFERROR(VLOOKUP($A40,#REF!,42+CT$1,0),IFERROR(VLOOKUP($A40,#REF!,29+CT$1,0),IFERROR(VLOOKUP($A40,#REF!,16+CT$1,0),IFERROR(VLOOKUP($A40,#REF!,42+CT$1,0),IFERROR(VLOOKUP($A40,#REF!,33+CT$1,0),IFERROR(VLOOKUP($A40,#REF!,29+CT$1,0),IFERROR(VLOOKUP($A40,#REF!,42+CT$1,0),IFERROR(VLOOKUP($A40,#REF!,42+CT$1,0),IFERROR(VLOOKUP($A40,#REF!,42+CT$1,0),IFERROR(VLOOKUP($A40,#REF!,26+CT$1,0),IFERROR(VLOOKUP($A40,#REF!,5+CT$1,0),0))))))))))))</f>
        <v>0</v>
      </c>
      <c r="CV40" s="37">
        <f>IFERROR(VLOOKUP($A40,#REF!,42+CU$1,0),IFERROR(VLOOKUP($A40,#REF!,42+CU$1,0),IFERROR(VLOOKUP($A40,#REF!,29+CU$1,0),IFERROR(VLOOKUP($A40,#REF!,16+CU$1,0),IFERROR(VLOOKUP($A40,#REF!,42+CU$1,0),IFERROR(VLOOKUP($A40,#REF!,33+CU$1,0),IFERROR(VLOOKUP($A40,#REF!,29+CU$1,0),IFERROR(VLOOKUP($A40,#REF!,42+CU$1,0),IFERROR(VLOOKUP($A40,#REF!,42+CU$1,0),IFERROR(VLOOKUP($A40,#REF!,42+CU$1,0),IFERROR(VLOOKUP($A40,#REF!,26+CU$1,0),IFERROR(VLOOKUP($A40,#REF!,5+CU$1,0),0))))))))))))</f>
        <v>0</v>
      </c>
      <c r="CW40" s="37">
        <f>IFERROR(VLOOKUP($A40,#REF!,42+CV$1,0),IFERROR(VLOOKUP($A40,#REF!,42+CV$1,0),IFERROR(VLOOKUP($A40,#REF!,29+CV$1,0),IFERROR(VLOOKUP($A40,#REF!,16+CV$1,0),IFERROR(VLOOKUP($A40,#REF!,42+CV$1,0),IFERROR(VLOOKUP($A40,#REF!,33+CV$1,0),IFERROR(VLOOKUP($A40,#REF!,29+CV$1,0),IFERROR(VLOOKUP($A40,#REF!,42+CV$1,0),IFERROR(VLOOKUP($A40,#REF!,42+CV$1,0),IFERROR(VLOOKUP($A40,#REF!,42+CV$1,0),IFERROR(VLOOKUP($A40,#REF!,26+CV$1,0),IFERROR(VLOOKUP($A40,#REF!,5+CV$1,0),0))))))))))))</f>
        <v>0</v>
      </c>
      <c r="CX40" s="37">
        <f>IFERROR(VLOOKUP($A40,#REF!,36,0),IFERROR(VLOOKUP($A40,#REF!,23,0),IFERROR(VLOOKUP($A40,#REF!,65,0),IFERROR(VLOOKUP($A40,#REF!,34,0),IFERROR(VLOOKUP($A40,#REF!,25,0),IFERROR(VLOOKUP($A40,#REF!,25,0),IFERROR(VLOOKUP($A40,#REF!,21,0),IFERROR(VLOOKUP($A40,#REF!,23,0),IFERROR(VLOOKUP($A40,#REF!,23,0),IFERROR(VLOOKUP($A40,#REF!,23,0),IFERROR(VLOOKUP($A40,#REF!,23,0),IFERROR(VLOOKUP($A40,#REF!,23,0),IFERROR(VLOOKUP($A40,#REF!,21,0),IFERROR(VLOOKUP($A40,#REF!,23,0),0))))))))))))))</f>
        <v>0</v>
      </c>
      <c r="CY40" s="37">
        <f>IFERROR(VLOOKUP($A40,[20]DESIRE!$A:$AP,42,0),IFERROR(VLOOKUP($A40,'[20]TEMA PD'!$A:$AA,27,0),IFERROR(VLOOKUP($A40,'[20]TEMA HAJI'!$A:$AA,27,0),IFERROR(VLOOKUP($A40,'[20]TEMA C3'!$A:$AA,27,0),IFERROR(VLOOKUP($A40,'[20]TEMA C2'!$A:$AA,27,0),IFERROR(VLOOKUP($A40,'[20]TEMA C1'!$A:$Y,25,0),IFERROR(VLOOKUP($A40,[20]DELTA!$A:$AC,29,0),IFERROR(VLOOKUP($A40,'[20]AAV AUTO 2000'!$A:$AA,27,0),IFERROR(VLOOKUP($A40,'[20]CC SK'!$A:$AC,29,0),IFERROR(VLOOKUP($A40,[20]SBPV!$A:$AN,40,0),IFERROR(VLOOKUP($A40,[20]RVO!$A:$CA,79,0),IFERROR(VLOOKUP($A40,[20]GC!$A:$AC,29,0),IFERROR(VLOOKUP($A40,[20]AAV!$A:$AR,44,0),0)))))))))))))</f>
        <v>0</v>
      </c>
      <c r="CZ40" s="37">
        <f>IFERROR(VLOOKUP($A40,#REF!,5+CY$1,0),IFERROR(VLOOKUP($A40,#REF!,26+CY$1,0),IFERROR(VLOOKUP($A40,#REF!,42+CY$1,0),IFERROR(VLOOKUP($A40,#REF!,42+CY$1,0),IFERROR(VLOOKUP($A40,#REF!,42+CY$1,0),IFERROR(VLOOKUP($A40,#REF!,29+CY$1,0),IFERROR(VLOOKUP($A40,#REF!,33+CY$1,0),IFERROR(VLOOKUP($A40,#REF!,42+CY$1,0),IFERROR(VLOOKUP($A40,#REF!,16+CY$1,0),IFERROR(VLOOKUP($A40,#REF!,29+CY$1,0),IFERROR(VLOOKUP($A40,#REF!,42+CY$1,0),IFERROR(VLOOKUP($A40,#REF!,42+CY$1,0),0))))))))))))</f>
        <v>0</v>
      </c>
      <c r="DA40" s="37">
        <f>IFERROR(VLOOKUP($A40,#REF!,5+CZ$1,0),IFERROR(VLOOKUP($A40,#REF!,26+CZ$1,0),IFERROR(VLOOKUP($A40,#REF!,42+CZ$1,0),IFERROR(VLOOKUP($A40,#REF!,42+CZ$1,0),IFERROR(VLOOKUP($A40,#REF!,42+CZ$1,0),IFERROR(VLOOKUP($A40,#REF!,29+CZ$1,0),IFERROR(VLOOKUP($A40,#REF!,33+CZ$1,0),IFERROR(VLOOKUP($A40,#REF!,42+CZ$1,0),IFERROR(VLOOKUP($A40,#REF!,16+CZ$1,0),IFERROR(VLOOKUP($A40,#REF!,29+CZ$1,0),IFERROR(VLOOKUP($A40,#REF!,42+CZ$1,0),IFERROR(VLOOKUP($A40,#REF!,42+CZ$1,0),0))))))))))))</f>
        <v>0</v>
      </c>
      <c r="DB40" s="37">
        <f>IFERROR(VLOOKUP($A40,#REF!,5+DA$1,0),IFERROR(VLOOKUP($A40,#REF!,26+DA$1,0),IFERROR(VLOOKUP($A40,#REF!,42+DA$1,0),IFERROR(VLOOKUP($A40,#REF!,42+DA$1,0),IFERROR(VLOOKUP($A40,#REF!,42+DA$1,0),IFERROR(VLOOKUP($A40,#REF!,29+DA$1,0),IFERROR(VLOOKUP($A40,#REF!,33+DA$1,0),IFERROR(VLOOKUP($A40,#REF!,42+DA$1,0),IFERROR(VLOOKUP($A40,#REF!,16+DA$1,0),IFERROR(VLOOKUP($A40,#REF!,29+DA$1,0),IFERROR(VLOOKUP($A40,#REF!,42+DA$1,0),IFERROR(VLOOKUP($A40,#REF!,42+DA$1,0),0))))))))))))</f>
        <v>0</v>
      </c>
      <c r="DC40" s="37">
        <f>IFERROR(VLOOKUP($A40,#REF!,5+DB$1,0),IFERROR(VLOOKUP($A40,#REF!,26+DB$1,0),IFERROR(VLOOKUP($A40,#REF!,42+DB$1,0),IFERROR(VLOOKUP($A40,#REF!,42+DB$1,0),IFERROR(VLOOKUP($A40,#REF!,42+DB$1,0),IFERROR(VLOOKUP($A40,#REF!,29+DB$1,0),IFERROR(VLOOKUP($A40,#REF!,33+DB$1,0),IFERROR(VLOOKUP($A40,#REF!,42+DB$1,0),IFERROR(VLOOKUP($A40,#REF!,16+DB$1,0),IFERROR(VLOOKUP($A40,#REF!,29+DB$1,0),IFERROR(VLOOKUP($A40,#REF!,42+DB$1,0),IFERROR(VLOOKUP($A40,#REF!,42+DB$1,0),0))))))))))))</f>
        <v>0</v>
      </c>
      <c r="DD40" s="37">
        <f>IFERROR(VLOOKUP($A40,#REF!,5+DC$1,0),IFERROR(VLOOKUP($A40,#REF!,26+DC$1,0),IFERROR(VLOOKUP($A40,#REF!,42+DC$1,0),IFERROR(VLOOKUP($A40,#REF!,42+DC$1,0),IFERROR(VLOOKUP($A40,#REF!,42+DC$1,0),IFERROR(VLOOKUP($A40,#REF!,29+DC$1,0),IFERROR(VLOOKUP($A40,#REF!,33+DC$1,0),IFERROR(VLOOKUP($A40,#REF!,42+DC$1,0),IFERROR(VLOOKUP($A40,#REF!,16+DC$1,0),IFERROR(VLOOKUP($A40,#REF!,29+DC$1,0),IFERROR(VLOOKUP($A40,#REF!,42+DC$1,0),IFERROR(VLOOKUP($A40,#REF!,42+DC$1,0),0))))))))))))</f>
        <v>0</v>
      </c>
      <c r="DE40" s="37">
        <f>IFERROR(VLOOKUP($A40,#REF!,23,0),IFERROR(VLOOKUP($A40,#REF!,21,0),IFERROR(VLOOKUP($A40,#REF!,23,0),IFERROR(VLOOKUP($A40,#REF!,23,0),IFERROR(VLOOKUP($A40,#REF!,23,0),IFERROR(VLOOKUP($A40,#REF!,23,0),IFERROR(VLOOKUP($A40,#REF!,23,0),IFERROR(VLOOKUP($A40,#REF!,21,0),IFERROR(VLOOKUP($A40,#REF!,25,0),IFERROR(VLOOKUP($A40,#REF!,25,0),IFERROR(VLOOKUP($A40,#REF!,34,0),IFERROR(VLOOKUP($A40,#REF!,65,0),IFERROR(VLOOKUP($A40,#REF!,23,0),IFERROR(VLOOKUP($A40,#REF!,36,0),0))))))))))))))</f>
        <v>0</v>
      </c>
      <c r="DF40" s="37" t="b">
        <f t="shared" si="14"/>
        <v>1</v>
      </c>
      <c r="DG40" s="37" t="b">
        <f t="shared" si="14"/>
        <v>1</v>
      </c>
      <c r="DH40" s="37" t="b">
        <f t="shared" si="14"/>
        <v>1</v>
      </c>
      <c r="DI40" s="37" t="b">
        <f t="shared" si="14"/>
        <v>1</v>
      </c>
      <c r="DJ40" s="37" t="b">
        <f t="shared" si="14"/>
        <v>1</v>
      </c>
      <c r="DK40" s="37" t="b">
        <f t="shared" si="14"/>
        <v>1</v>
      </c>
      <c r="DL40" s="37" t="b">
        <f t="shared" si="14"/>
        <v>1</v>
      </c>
      <c r="DM40" s="37">
        <f t="shared" si="15"/>
        <v>0</v>
      </c>
      <c r="DN40" s="37">
        <f t="shared" si="15"/>
        <v>0</v>
      </c>
      <c r="DO40" s="37">
        <f t="shared" si="15"/>
        <v>0</v>
      </c>
      <c r="DP40" s="37">
        <f t="shared" si="15"/>
        <v>0</v>
      </c>
      <c r="DQ40" s="37">
        <f t="shared" si="15"/>
        <v>0</v>
      </c>
      <c r="DR40" s="37">
        <f t="shared" si="15"/>
        <v>0</v>
      </c>
      <c r="DS40" s="37">
        <f t="shared" si="15"/>
        <v>0</v>
      </c>
      <c r="DT40" s="29">
        <f t="shared" si="16"/>
        <v>0</v>
      </c>
      <c r="DU40" s="37">
        <f t="shared" si="17"/>
        <v>0</v>
      </c>
      <c r="DV40" s="37">
        <f t="shared" si="17"/>
        <v>0</v>
      </c>
      <c r="DW40" s="37">
        <f t="shared" si="17"/>
        <v>0</v>
      </c>
      <c r="DX40" s="37">
        <f t="shared" si="17"/>
        <v>0</v>
      </c>
      <c r="DY40" s="37">
        <f t="shared" si="17"/>
        <v>0</v>
      </c>
      <c r="DZ40" s="37">
        <f t="shared" si="17"/>
        <v>0</v>
      </c>
      <c r="EA40" s="37">
        <f t="shared" si="17"/>
        <v>0</v>
      </c>
      <c r="EB40" s="29">
        <f t="shared" si="18"/>
        <v>0</v>
      </c>
      <c r="EC40" s="36">
        <f t="shared" si="19"/>
        <v>7</v>
      </c>
      <c r="ED40" s="36" t="str">
        <f t="shared" si="20"/>
        <v>DOWNGRADE</v>
      </c>
      <c r="EE40" s="36" t="str">
        <f t="shared" si="21"/>
        <v>RESET</v>
      </c>
      <c r="EF40" s="37">
        <f t="shared" si="22"/>
        <v>0</v>
      </c>
      <c r="EG40" s="2">
        <f>IFERROR(VLOOKUP(A40,[21]AAV!$A:$AD,30,0),"")</f>
        <v>1</v>
      </c>
      <c r="EH40" s="37" t="str">
        <f t="shared" si="23"/>
        <v>SAPHIRE</v>
      </c>
      <c r="EI40" s="2"/>
      <c r="EJ40" s="2"/>
      <c r="EK40" s="2"/>
      <c r="EL40" s="2"/>
      <c r="EM40" s="2"/>
      <c r="EN40" s="2"/>
      <c r="EO40" s="2"/>
      <c r="EP40" s="2"/>
      <c r="EQ40" s="37">
        <f t="shared" si="24"/>
        <v>0</v>
      </c>
      <c r="ER40" s="37">
        <f t="shared" si="24"/>
        <v>0</v>
      </c>
      <c r="ES40" s="37">
        <f t="shared" si="24"/>
        <v>0</v>
      </c>
      <c r="ET40" s="37">
        <f t="shared" si="24"/>
        <v>0</v>
      </c>
      <c r="EU40" s="37">
        <f t="shared" si="24"/>
        <v>0</v>
      </c>
      <c r="EV40" s="37">
        <f t="shared" si="24"/>
        <v>0</v>
      </c>
      <c r="EW40" s="37">
        <f t="shared" si="24"/>
        <v>0</v>
      </c>
    </row>
    <row r="41" spans="1:153" ht="15.6">
      <c r="A41" s="37" t="s">
        <v>433</v>
      </c>
      <c r="B41" s="2" t="s">
        <v>434</v>
      </c>
      <c r="C41" s="37" t="s">
        <v>188</v>
      </c>
      <c r="D41" s="15">
        <f>IFERROR(VLOOKUP(A41,[1]AAV!$A:$C,3,0),"")</f>
        <v>0</v>
      </c>
      <c r="E41" s="15" t="str">
        <f t="shared" si="3"/>
        <v>Jan-00</v>
      </c>
      <c r="F41" s="37"/>
      <c r="G41" s="37"/>
      <c r="H41" s="37"/>
      <c r="I41" s="37"/>
      <c r="J41" s="37"/>
      <c r="K41" s="37"/>
      <c r="L41" s="37"/>
      <c r="M41" s="36"/>
      <c r="N41" s="37"/>
      <c r="O41" s="37"/>
      <c r="P41" s="37"/>
      <c r="Q41" s="37"/>
      <c r="R41" s="37"/>
      <c r="S41" s="37"/>
      <c r="T41" s="2"/>
      <c r="U41" s="36"/>
      <c r="V41" s="37"/>
      <c r="W41" s="37"/>
      <c r="X41" s="37"/>
      <c r="Y41" s="37"/>
      <c r="Z41" s="37"/>
      <c r="AA41" s="37"/>
      <c r="AB41" s="2"/>
      <c r="AC41" s="2"/>
      <c r="AD41" s="2"/>
      <c r="AE41" s="2"/>
      <c r="AF41" s="2"/>
      <c r="AG41" s="36"/>
      <c r="AH41" s="2"/>
      <c r="AI41" s="2"/>
      <c r="AJ41" s="2"/>
      <c r="AK41" s="2"/>
      <c r="AL41" s="19"/>
      <c r="AM41" s="37"/>
      <c r="AN41" s="37"/>
      <c r="AO41" s="37"/>
      <c r="AP41" s="37"/>
      <c r="AQ41" s="37"/>
      <c r="AR41" s="37"/>
      <c r="AS41" s="37"/>
      <c r="AT41" s="37"/>
      <c r="AU41" s="37"/>
      <c r="AV41" s="2"/>
      <c r="AW41" s="37" t="str">
        <f>IFERROR(VLOOKUP(A41,[7]DATABASE!$A:$BA,49,0),"")</f>
        <v/>
      </c>
      <c r="AX41" s="37" t="str">
        <f>IFERROR(VLOOKUP(A41,[7]DATABASE!$A:$BA,50,0),"")</f>
        <v/>
      </c>
      <c r="AY41" s="37" t="str">
        <f>IFERROR(VLOOKUP(A41,[7]DATABASE!$A:$BA,51,0),"")</f>
        <v/>
      </c>
      <c r="AZ41" s="37" t="str">
        <f>IFERROR(VLOOKUP(A41,[7]DATABASE!$A:$BA,52,0),"")</f>
        <v/>
      </c>
      <c r="BA41" s="37" t="str">
        <f>IFERROR(VLOOKUP(A41,[7]DATABASE!$A:$BA,53,0),"")</f>
        <v/>
      </c>
      <c r="BB41" s="37" t="str">
        <f>IFERROR(VLOOKUP(A41,[7]DATABASE!$A:$BF,54,0),"")</f>
        <v/>
      </c>
      <c r="BC41" s="37" t="str">
        <f>IFERROR(VLOOKUP(A41,[7]DATABASE!$A:$BF,55,0),"")</f>
        <v/>
      </c>
      <c r="BD41" s="37" t="str">
        <f>IFERROR(VLOOKUP(A41,[7]DATABASE!$A:$BF,56,0),"")</f>
        <v/>
      </c>
      <c r="BE41" s="37" t="str">
        <f>IFERROR(VLOOKUP(A41,[7]DATABASE!$A:$BF,57,0),"")</f>
        <v/>
      </c>
      <c r="BF41" s="37" t="str">
        <f>IFERROR(VLOOKUP(A41,[7]DATABASE!$A:$BF,58,0),"")</f>
        <v/>
      </c>
      <c r="BG41" s="37"/>
      <c r="BH41" s="37" t="str">
        <f>IFERROR(VLOOKUP(A41,[7]DATABASE!$A:$BM,60,0),"")</f>
        <v/>
      </c>
      <c r="BI41" s="37" t="str">
        <f>IFERROR(VLOOKUP(A41,[7]DATABASE!$A:$BM,61,0),"")</f>
        <v/>
      </c>
      <c r="BJ41" s="37" t="str">
        <f>IFERROR(VLOOKUP(A41,[7]DATABASE!$A:$BM,62,0),"")</f>
        <v/>
      </c>
      <c r="BK41" s="37" t="str">
        <f>IFERROR(VLOOKUP(A41,[7]DATABASE!$A:$BM,63,0),"")</f>
        <v/>
      </c>
      <c r="BL41" s="37" t="str">
        <f>IFERROR(VLOOKUP(A41,[7]DATABASE!$A:$BM,64,0),"")</f>
        <v/>
      </c>
      <c r="BM41" s="2"/>
      <c r="BN41" s="37"/>
      <c r="BO41" s="2"/>
      <c r="BP41" s="2"/>
      <c r="BQ41" s="2"/>
      <c r="BR41" s="2"/>
      <c r="BS41" s="2"/>
      <c r="BT41" s="2"/>
      <c r="BU41" s="2"/>
      <c r="BV41" s="37"/>
      <c r="BW41" s="2"/>
      <c r="BX41" s="2"/>
      <c r="BY41" s="36" t="str">
        <f>IFERROR(VLOOKUP(A41,[7]DATABASE!$A:$BY,77,0),"")</f>
        <v/>
      </c>
      <c r="BZ41" s="2"/>
      <c r="CA41" s="12"/>
      <c r="CB41" s="2"/>
      <c r="CC41" s="2"/>
      <c r="CD41" s="2"/>
      <c r="CE41" s="37"/>
      <c r="CF41" s="37"/>
      <c r="CG41" s="37"/>
      <c r="CH41" s="37"/>
      <c r="CI41" s="37"/>
      <c r="CJ41" s="37"/>
      <c r="CK41" s="37" t="str">
        <f>IFERROR(VLOOKUP($A41,[13]ME!$A:$K,11,0),"-")</f>
        <v>-</v>
      </c>
      <c r="CL41" s="37" t="str">
        <f>IFERROR(VLOOKUP($A41,[14]EKS!$A:$K,11,0),"-")</f>
        <v>-</v>
      </c>
      <c r="CM41" s="37" t="str">
        <f>IFERROR(VLOOKUP($A41,[15]EKS!$A:$K,11,0),"-")</f>
        <v>-</v>
      </c>
      <c r="CN41" s="37" t="str">
        <f>IFERROR(VLOOKUP($A41,[16]EKS!$A:$K,11,0),"-")</f>
        <v>-</v>
      </c>
      <c r="CO41" s="37" t="str">
        <f>IFERROR(VLOOKUP($A41,[17]EKS!$A:$K,11,0),"-")</f>
        <v>-</v>
      </c>
      <c r="CP41" s="37" t="str">
        <f>IFERROR(VLOOKUP($A41,[18]EKS!$A:$K,11,0),"-")</f>
        <v>-</v>
      </c>
      <c r="CQ41" s="37" t="str">
        <f>IFERROR(VLOOKUP(A41,[19]Sheet1!$A:$D,4,0),"-")</f>
        <v>-</v>
      </c>
      <c r="CR41" s="37">
        <f>IFERROR(VLOOKUP($A41,[20]AAV!$A:$AR,44,0),IFERROR(VLOOKUP($A41,[20]GC!$A:$AC,29,0),IFERROR(VLOOKUP($A41,[20]RVO!$A:$CA,79,0),IFERROR(VLOOKUP($A41,[20]SBPV!$A:$AN,40,0),IFERROR(VLOOKUP($A41,'[20]CC SK'!$A:$AC,29,0),IFERROR(VLOOKUP($A41,'[20]AAV AUTO 2000'!$A:$AA,27,0),IFERROR(VLOOKUP($A41,[20]DELTA!$A:$AC,29,0),IFERROR(VLOOKUP($A41,'[20]TEMA C1'!$A:$Y,25,0),IFERROR(VLOOKUP($A41,'[20]TEMA C2'!$A:$AA,27,0),IFERROR(VLOOKUP($A41,'[20]TEMA C3'!$A:$AA,27,0),IFERROR(VLOOKUP($A41,'[20]TEMA HAJI'!$A:$AA,27,0),IFERROR(VLOOKUP($A41,'[20]TEMA PD'!$A:$AA,27,0),IFERROR(VLOOKUP($A41,[20]DESIRE!$A:$AP,42,0),0)))))))))))))</f>
        <v>0</v>
      </c>
      <c r="CS41" s="37">
        <f>IFERROR(VLOOKUP($A41,#REF!,42+CR$1,0),IFERROR(VLOOKUP($A41,#REF!,42+CR$1,0),IFERROR(VLOOKUP($A41,#REF!,29+CR$1,0),IFERROR(VLOOKUP($A41,#REF!,16+CR$1,0),IFERROR(VLOOKUP($A41,#REF!,42+CR$1,0),IFERROR(VLOOKUP($A41,#REF!,33+CR$1,0),IFERROR(VLOOKUP($A41,#REF!,29+CR$1,0),IFERROR(VLOOKUP($A41,#REF!,42+CR$1,0),IFERROR(VLOOKUP($A41,#REF!,42+CR$1,0),IFERROR(VLOOKUP($A41,#REF!,42+CR$1,0),IFERROR(VLOOKUP($A41,#REF!,26+CR$1,0),IFERROR(VLOOKUP($A41,#REF!,5+CR$1,0),0))))))))))))</f>
        <v>0</v>
      </c>
      <c r="CT41" s="37">
        <f>IFERROR(VLOOKUP($A41,#REF!,42+CS$1,0),IFERROR(VLOOKUP($A41,#REF!,42+CS$1,0),IFERROR(VLOOKUP($A41,#REF!,29+CS$1,0),IFERROR(VLOOKUP($A41,#REF!,16+CS$1,0),IFERROR(VLOOKUP($A41,#REF!,42+CS$1,0),IFERROR(VLOOKUP($A41,#REF!,33+CS$1,0),IFERROR(VLOOKUP($A41,#REF!,29+CS$1,0),IFERROR(VLOOKUP($A41,#REF!,42+CS$1,0),IFERROR(VLOOKUP($A41,#REF!,42+CS$1,0),IFERROR(VLOOKUP($A41,#REF!,42+CS$1,0),IFERROR(VLOOKUP($A41,#REF!,26+CS$1,0),IFERROR(VLOOKUP($A41,#REF!,5+CS$1,0),0))))))))))))</f>
        <v>0</v>
      </c>
      <c r="CU41" s="37">
        <f>IFERROR(VLOOKUP($A41,#REF!,42+CT$1,0),IFERROR(VLOOKUP($A41,#REF!,42+CT$1,0),IFERROR(VLOOKUP($A41,#REF!,29+CT$1,0),IFERROR(VLOOKUP($A41,#REF!,16+CT$1,0),IFERROR(VLOOKUP($A41,#REF!,42+CT$1,0),IFERROR(VLOOKUP($A41,#REF!,33+CT$1,0),IFERROR(VLOOKUP($A41,#REF!,29+CT$1,0),IFERROR(VLOOKUP($A41,#REF!,42+CT$1,0),IFERROR(VLOOKUP($A41,#REF!,42+CT$1,0),IFERROR(VLOOKUP($A41,#REF!,42+CT$1,0),IFERROR(VLOOKUP($A41,#REF!,26+CT$1,0),IFERROR(VLOOKUP($A41,#REF!,5+CT$1,0),0))))))))))))</f>
        <v>0</v>
      </c>
      <c r="CV41" s="37">
        <f>IFERROR(VLOOKUP($A41,#REF!,42+CU$1,0),IFERROR(VLOOKUP($A41,#REF!,42+CU$1,0),IFERROR(VLOOKUP($A41,#REF!,29+CU$1,0),IFERROR(VLOOKUP($A41,#REF!,16+CU$1,0),IFERROR(VLOOKUP($A41,#REF!,42+CU$1,0),IFERROR(VLOOKUP($A41,#REF!,33+CU$1,0),IFERROR(VLOOKUP($A41,#REF!,29+CU$1,0),IFERROR(VLOOKUP($A41,#REF!,42+CU$1,0),IFERROR(VLOOKUP($A41,#REF!,42+CU$1,0),IFERROR(VLOOKUP($A41,#REF!,42+CU$1,0),IFERROR(VLOOKUP($A41,#REF!,26+CU$1,0),IFERROR(VLOOKUP($A41,#REF!,5+CU$1,0),0))))))))))))</f>
        <v>0</v>
      </c>
      <c r="CW41" s="37">
        <f>IFERROR(VLOOKUP($A41,#REF!,42+CV$1,0),IFERROR(VLOOKUP($A41,#REF!,42+CV$1,0),IFERROR(VLOOKUP($A41,#REF!,29+CV$1,0),IFERROR(VLOOKUP($A41,#REF!,16+CV$1,0),IFERROR(VLOOKUP($A41,#REF!,42+CV$1,0),IFERROR(VLOOKUP($A41,#REF!,33+CV$1,0),IFERROR(VLOOKUP($A41,#REF!,29+CV$1,0),IFERROR(VLOOKUP($A41,#REF!,42+CV$1,0),IFERROR(VLOOKUP($A41,#REF!,42+CV$1,0),IFERROR(VLOOKUP($A41,#REF!,42+CV$1,0),IFERROR(VLOOKUP($A41,#REF!,26+CV$1,0),IFERROR(VLOOKUP($A41,#REF!,5+CV$1,0),0))))))))))))</f>
        <v>0</v>
      </c>
      <c r="CX41" s="37">
        <f>IFERROR(VLOOKUP($A41,#REF!,36,0),IFERROR(VLOOKUP($A41,#REF!,23,0),IFERROR(VLOOKUP($A41,#REF!,65,0),IFERROR(VLOOKUP($A41,#REF!,34,0),IFERROR(VLOOKUP($A41,#REF!,25,0),IFERROR(VLOOKUP($A41,#REF!,25,0),IFERROR(VLOOKUP($A41,#REF!,21,0),IFERROR(VLOOKUP($A41,#REF!,23,0),IFERROR(VLOOKUP($A41,#REF!,23,0),IFERROR(VLOOKUP($A41,#REF!,23,0),IFERROR(VLOOKUP($A41,#REF!,23,0),IFERROR(VLOOKUP($A41,#REF!,23,0),IFERROR(VLOOKUP($A41,#REF!,21,0),IFERROR(VLOOKUP($A41,#REF!,23,0),0))))))))))))))</f>
        <v>0</v>
      </c>
      <c r="CY41" s="37">
        <f>IFERROR(VLOOKUP($A41,[20]DESIRE!$A:$AP,42,0),IFERROR(VLOOKUP($A41,'[20]TEMA PD'!$A:$AA,27,0),IFERROR(VLOOKUP($A41,'[20]TEMA HAJI'!$A:$AA,27,0),IFERROR(VLOOKUP($A41,'[20]TEMA C3'!$A:$AA,27,0),IFERROR(VLOOKUP($A41,'[20]TEMA C2'!$A:$AA,27,0),IFERROR(VLOOKUP($A41,'[20]TEMA C1'!$A:$Y,25,0),IFERROR(VLOOKUP($A41,[20]DELTA!$A:$AC,29,0),IFERROR(VLOOKUP($A41,'[20]AAV AUTO 2000'!$A:$AA,27,0),IFERROR(VLOOKUP($A41,'[20]CC SK'!$A:$AC,29,0),IFERROR(VLOOKUP($A41,[20]SBPV!$A:$AN,40,0),IFERROR(VLOOKUP($A41,[20]RVO!$A:$CA,79,0),IFERROR(VLOOKUP($A41,[20]GC!$A:$AC,29,0),IFERROR(VLOOKUP($A41,[20]AAV!$A:$AR,44,0),0)))))))))))))</f>
        <v>0</v>
      </c>
      <c r="CZ41" s="37">
        <f>IFERROR(VLOOKUP($A41,#REF!,5+CY$1,0),IFERROR(VLOOKUP($A41,#REF!,26+CY$1,0),IFERROR(VLOOKUP($A41,#REF!,42+CY$1,0),IFERROR(VLOOKUP($A41,#REF!,42+CY$1,0),IFERROR(VLOOKUP($A41,#REF!,42+CY$1,0),IFERROR(VLOOKUP($A41,#REF!,29+CY$1,0),IFERROR(VLOOKUP($A41,#REF!,33+CY$1,0),IFERROR(VLOOKUP($A41,#REF!,42+CY$1,0),IFERROR(VLOOKUP($A41,#REF!,16+CY$1,0),IFERROR(VLOOKUP($A41,#REF!,29+CY$1,0),IFERROR(VLOOKUP($A41,#REF!,42+CY$1,0),IFERROR(VLOOKUP($A41,#REF!,42+CY$1,0),0))))))))))))</f>
        <v>0</v>
      </c>
      <c r="DA41" s="37">
        <f>IFERROR(VLOOKUP($A41,#REF!,5+CZ$1,0),IFERROR(VLOOKUP($A41,#REF!,26+CZ$1,0),IFERROR(VLOOKUP($A41,#REF!,42+CZ$1,0),IFERROR(VLOOKUP($A41,#REF!,42+CZ$1,0),IFERROR(VLOOKUP($A41,#REF!,42+CZ$1,0),IFERROR(VLOOKUP($A41,#REF!,29+CZ$1,0),IFERROR(VLOOKUP($A41,#REF!,33+CZ$1,0),IFERROR(VLOOKUP($A41,#REF!,42+CZ$1,0),IFERROR(VLOOKUP($A41,#REF!,16+CZ$1,0),IFERROR(VLOOKUP($A41,#REF!,29+CZ$1,0),IFERROR(VLOOKUP($A41,#REF!,42+CZ$1,0),IFERROR(VLOOKUP($A41,#REF!,42+CZ$1,0),0))))))))))))</f>
        <v>0</v>
      </c>
      <c r="DB41" s="37">
        <f>IFERROR(VLOOKUP($A41,#REF!,5+DA$1,0),IFERROR(VLOOKUP($A41,#REF!,26+DA$1,0),IFERROR(VLOOKUP($A41,#REF!,42+DA$1,0),IFERROR(VLOOKUP($A41,#REF!,42+DA$1,0),IFERROR(VLOOKUP($A41,#REF!,42+DA$1,0),IFERROR(VLOOKUP($A41,#REF!,29+DA$1,0),IFERROR(VLOOKUP($A41,#REF!,33+DA$1,0),IFERROR(VLOOKUP($A41,#REF!,42+DA$1,0),IFERROR(VLOOKUP($A41,#REF!,16+DA$1,0),IFERROR(VLOOKUP($A41,#REF!,29+DA$1,0),IFERROR(VLOOKUP($A41,#REF!,42+DA$1,0),IFERROR(VLOOKUP($A41,#REF!,42+DA$1,0),0))))))))))))</f>
        <v>0</v>
      </c>
      <c r="DC41" s="37">
        <f>IFERROR(VLOOKUP($A41,#REF!,5+DB$1,0),IFERROR(VLOOKUP($A41,#REF!,26+DB$1,0),IFERROR(VLOOKUP($A41,#REF!,42+DB$1,0),IFERROR(VLOOKUP($A41,#REF!,42+DB$1,0),IFERROR(VLOOKUP($A41,#REF!,42+DB$1,0),IFERROR(VLOOKUP($A41,#REF!,29+DB$1,0),IFERROR(VLOOKUP($A41,#REF!,33+DB$1,0),IFERROR(VLOOKUP($A41,#REF!,42+DB$1,0),IFERROR(VLOOKUP($A41,#REF!,16+DB$1,0),IFERROR(VLOOKUP($A41,#REF!,29+DB$1,0),IFERROR(VLOOKUP($A41,#REF!,42+DB$1,0),IFERROR(VLOOKUP($A41,#REF!,42+DB$1,0),0))))))))))))</f>
        <v>0</v>
      </c>
      <c r="DD41" s="37">
        <f>IFERROR(VLOOKUP($A41,#REF!,5+DC$1,0),IFERROR(VLOOKUP($A41,#REF!,26+DC$1,0),IFERROR(VLOOKUP($A41,#REF!,42+DC$1,0),IFERROR(VLOOKUP($A41,#REF!,42+DC$1,0),IFERROR(VLOOKUP($A41,#REF!,42+DC$1,0),IFERROR(VLOOKUP($A41,#REF!,29+DC$1,0),IFERROR(VLOOKUP($A41,#REF!,33+DC$1,0),IFERROR(VLOOKUP($A41,#REF!,42+DC$1,0),IFERROR(VLOOKUP($A41,#REF!,16+DC$1,0),IFERROR(VLOOKUP($A41,#REF!,29+DC$1,0),IFERROR(VLOOKUP($A41,#REF!,42+DC$1,0),IFERROR(VLOOKUP($A41,#REF!,42+DC$1,0),0))))))))))))</f>
        <v>0</v>
      </c>
      <c r="DE41" s="37">
        <f>IFERROR(VLOOKUP($A41,#REF!,23,0),IFERROR(VLOOKUP($A41,#REF!,21,0),IFERROR(VLOOKUP($A41,#REF!,23,0),IFERROR(VLOOKUP($A41,#REF!,23,0),IFERROR(VLOOKUP($A41,#REF!,23,0),IFERROR(VLOOKUP($A41,#REF!,23,0),IFERROR(VLOOKUP($A41,#REF!,23,0),IFERROR(VLOOKUP($A41,#REF!,21,0),IFERROR(VLOOKUP($A41,#REF!,25,0),IFERROR(VLOOKUP($A41,#REF!,25,0),IFERROR(VLOOKUP($A41,#REF!,34,0),IFERROR(VLOOKUP($A41,#REF!,65,0),IFERROR(VLOOKUP($A41,#REF!,23,0),IFERROR(VLOOKUP($A41,#REF!,36,0),0))))))))))))))</f>
        <v>0</v>
      </c>
      <c r="DF41" s="37" t="b">
        <f t="shared" si="14"/>
        <v>1</v>
      </c>
      <c r="DG41" s="37" t="b">
        <f t="shared" si="14"/>
        <v>1</v>
      </c>
      <c r="DH41" s="37" t="b">
        <f t="shared" si="14"/>
        <v>1</v>
      </c>
      <c r="DI41" s="37" t="b">
        <f t="shared" ref="DI41:DL104" si="26">CU41=DB41</f>
        <v>1</v>
      </c>
      <c r="DJ41" s="37" t="b">
        <f t="shared" si="26"/>
        <v>1</v>
      </c>
      <c r="DK41" s="37" t="b">
        <f t="shared" si="26"/>
        <v>1</v>
      </c>
      <c r="DL41" s="37" t="b">
        <f t="shared" si="26"/>
        <v>1</v>
      </c>
      <c r="DM41" s="37">
        <f t="shared" si="15"/>
        <v>0</v>
      </c>
      <c r="DN41" s="37">
        <f t="shared" si="15"/>
        <v>0</v>
      </c>
      <c r="DO41" s="37">
        <f t="shared" si="15"/>
        <v>0</v>
      </c>
      <c r="DP41" s="37">
        <f t="shared" ref="DP41:DS104" si="27">CU41</f>
        <v>0</v>
      </c>
      <c r="DQ41" s="37">
        <f t="shared" si="27"/>
        <v>0</v>
      </c>
      <c r="DR41" s="37">
        <f t="shared" si="27"/>
        <v>0</v>
      </c>
      <c r="DS41" s="37">
        <f t="shared" si="27"/>
        <v>0</v>
      </c>
      <c r="DT41" s="29">
        <f t="shared" si="16"/>
        <v>0</v>
      </c>
      <c r="DU41" s="37">
        <f t="shared" si="17"/>
        <v>0</v>
      </c>
      <c r="DV41" s="37">
        <f t="shared" si="17"/>
        <v>0</v>
      </c>
      <c r="DW41" s="37">
        <f t="shared" si="17"/>
        <v>0</v>
      </c>
      <c r="DX41" s="37">
        <f t="shared" ref="DX41:EA104" si="28">IF(CN41="EKSKLUSIF",0,DP41)</f>
        <v>0</v>
      </c>
      <c r="DY41" s="37">
        <f t="shared" si="28"/>
        <v>0</v>
      </c>
      <c r="DZ41" s="37">
        <f t="shared" si="28"/>
        <v>0</v>
      </c>
      <c r="EA41" s="37">
        <f t="shared" si="28"/>
        <v>0</v>
      </c>
      <c r="EB41" s="29">
        <f t="shared" si="18"/>
        <v>0</v>
      </c>
      <c r="EC41" s="36">
        <f t="shared" si="19"/>
        <v>7</v>
      </c>
      <c r="ED41" s="36" t="str">
        <f t="shared" si="20"/>
        <v>DOWNGRADE</v>
      </c>
      <c r="EE41" s="36" t="str">
        <f t="shared" si="21"/>
        <v>RESET</v>
      </c>
      <c r="EF41" s="37">
        <f t="shared" si="22"/>
        <v>0</v>
      </c>
      <c r="EG41" s="2">
        <f>IFERROR(VLOOKUP(A41,[21]AAV!$A:$AD,30,0),"")</f>
        <v>1</v>
      </c>
      <c r="EH41" s="37" t="str">
        <f t="shared" si="23"/>
        <v>SAPHIRE</v>
      </c>
      <c r="EI41" s="2"/>
      <c r="EJ41" s="2"/>
      <c r="EK41" s="2"/>
      <c r="EL41" s="2"/>
      <c r="EM41" s="2"/>
      <c r="EN41" s="2"/>
      <c r="EO41" s="2"/>
      <c r="EP41" s="2"/>
      <c r="EQ41" s="37">
        <f t="shared" si="24"/>
        <v>0</v>
      </c>
      <c r="ER41" s="37">
        <f t="shared" si="24"/>
        <v>0</v>
      </c>
      <c r="ES41" s="37">
        <f t="shared" si="24"/>
        <v>0</v>
      </c>
      <c r="ET41" s="37">
        <f t="shared" ref="ET41:EW104" si="29">IF(AND(CU41=DB41,CU41&gt;0),CU41,IF(AND(CU41=DB41,CU41&lt;=0),DB41,SUM(CU41,DB41)))</f>
        <v>0</v>
      </c>
      <c r="EU41" s="37">
        <f t="shared" si="29"/>
        <v>0</v>
      </c>
      <c r="EV41" s="37">
        <f t="shared" si="29"/>
        <v>0</v>
      </c>
      <c r="EW41" s="37">
        <f t="shared" si="29"/>
        <v>0</v>
      </c>
    </row>
    <row r="42" spans="1:153" ht="15.6">
      <c r="A42" s="37" t="s">
        <v>394</v>
      </c>
      <c r="B42" s="2" t="s">
        <v>395</v>
      </c>
      <c r="C42" s="37" t="s">
        <v>411</v>
      </c>
      <c r="D42" s="15">
        <v>45628</v>
      </c>
      <c r="E42" s="15" t="str">
        <f t="shared" si="3"/>
        <v>Dec-24</v>
      </c>
      <c r="F42" s="37"/>
      <c r="G42" s="37"/>
      <c r="H42" s="37"/>
      <c r="I42" s="37"/>
      <c r="J42" s="37"/>
      <c r="K42" s="37"/>
      <c r="L42" s="37"/>
      <c r="M42" s="36"/>
      <c r="N42" s="37"/>
      <c r="O42" s="37"/>
      <c r="P42" s="37"/>
      <c r="Q42" s="37"/>
      <c r="R42" s="37"/>
      <c r="S42" s="37"/>
      <c r="T42" s="2"/>
      <c r="U42" s="36"/>
      <c r="V42" s="37"/>
      <c r="W42" s="37"/>
      <c r="X42" s="37"/>
      <c r="Y42" s="37"/>
      <c r="Z42" s="37"/>
      <c r="AA42" s="37"/>
      <c r="AB42" s="2"/>
      <c r="AC42" s="2"/>
      <c r="AD42" s="2"/>
      <c r="AE42" s="2"/>
      <c r="AF42" s="2"/>
      <c r="AG42" s="36"/>
      <c r="AH42" s="2"/>
      <c r="AI42" s="2"/>
      <c r="AJ42" s="2"/>
      <c r="AK42" s="2"/>
      <c r="AL42" s="19"/>
      <c r="AM42" s="37"/>
      <c r="AN42" s="37"/>
      <c r="AO42" s="37"/>
      <c r="AP42" s="37"/>
      <c r="AQ42" s="37"/>
      <c r="AR42" s="37"/>
      <c r="AS42" s="37"/>
      <c r="AT42" s="37"/>
      <c r="AU42" s="37"/>
      <c r="AV42" s="37" t="str">
        <f>IFERROR(VLOOKUP(A42,#REF!,13,0),"")</f>
        <v/>
      </c>
      <c r="AW42" s="37">
        <f>IFERROR(VLOOKUP(A42,[7]DATABASE!$A:$BA,49,0),"")</f>
        <v>0</v>
      </c>
      <c r="AX42" s="37">
        <f>IFERROR(VLOOKUP(A42,[7]DATABASE!$A:$BA,50,0),"")</f>
        <v>0</v>
      </c>
      <c r="AY42" s="37">
        <f>IFERROR(VLOOKUP(A42,[7]DATABASE!$A:$BA,51,0),"")</f>
        <v>0</v>
      </c>
      <c r="AZ42" s="37">
        <f>IFERROR(VLOOKUP(A42,[7]DATABASE!$A:$BA,52,0),"")</f>
        <v>0</v>
      </c>
      <c r="BA42" s="37">
        <f>IFERROR(VLOOKUP(A42,[7]DATABASE!$A:$BA,53,0),"")</f>
        <v>0</v>
      </c>
      <c r="BB42" s="37" t="str">
        <f>IFERROR(VLOOKUP(A42,[7]DATABASE!$A:$BF,54,0),"")</f>
        <v/>
      </c>
      <c r="BC42" s="37" t="str">
        <f>IFERROR(VLOOKUP(A42,[7]DATABASE!$A:$BF,55,0),"")</f>
        <v/>
      </c>
      <c r="BD42" s="37" t="str">
        <f>IFERROR(VLOOKUP(A42,[7]DATABASE!$A:$BF,56,0),"")</f>
        <v/>
      </c>
      <c r="BE42" s="37" t="str">
        <f>IFERROR(VLOOKUP(A42,[7]DATABASE!$A:$BF,57,0),"")</f>
        <v/>
      </c>
      <c r="BF42" s="37" t="str">
        <f>IFERROR(VLOOKUP(A42,[7]DATABASE!$A:$BF,58,0),"")</f>
        <v/>
      </c>
      <c r="BG42" s="37"/>
      <c r="BH42" s="37" t="str">
        <f>IFERROR(VLOOKUP(A42,[7]DATABASE!$A:$BM,60,0),"")</f>
        <v/>
      </c>
      <c r="BI42" s="37" t="str">
        <f>IFERROR(VLOOKUP(A42,[7]DATABASE!$A:$BM,61,0),"")</f>
        <v/>
      </c>
      <c r="BJ42" s="37" t="str">
        <f>IFERROR(VLOOKUP(A42,[7]DATABASE!$A:$BM,62,0),"")</f>
        <v/>
      </c>
      <c r="BK42" s="37" t="str">
        <f>IFERROR(VLOOKUP(A42,[7]DATABASE!$A:$BM,63,0),"")</f>
        <v/>
      </c>
      <c r="BL42" s="37" t="str">
        <f>IFERROR(VLOOKUP(A42,[7]DATABASE!$A:$BM,64,0),"")</f>
        <v/>
      </c>
      <c r="BM42" s="37">
        <f>IFERROR(VLOOKUP(A42,'[9]AAV AUTO 2000'!$A:$Y,25,0),"")</f>
        <v>16</v>
      </c>
      <c r="BN42" s="37">
        <f t="shared" ref="BN42:BN105" si="30">SUM(BG42:BM42)</f>
        <v>16</v>
      </c>
      <c r="BO42" s="37">
        <f t="shared" ref="BO42:BU78" si="31">IF(AP42="EKSKLUSIF",0,BG42)</f>
        <v>0</v>
      </c>
      <c r="BP42" s="37" t="str">
        <f t="shared" si="31"/>
        <v/>
      </c>
      <c r="BQ42" s="37" t="str">
        <f t="shared" si="31"/>
        <v/>
      </c>
      <c r="BR42" s="37" t="str">
        <f t="shared" si="31"/>
        <v/>
      </c>
      <c r="BS42" s="37" t="str">
        <f t="shared" si="31"/>
        <v/>
      </c>
      <c r="BT42" s="37" t="str">
        <f t="shared" si="31"/>
        <v/>
      </c>
      <c r="BU42" s="37">
        <f t="shared" si="31"/>
        <v>16</v>
      </c>
      <c r="BV42" s="37">
        <f t="shared" ref="BV42:BV105" si="32">SUM(BO42:BU42)</f>
        <v>16</v>
      </c>
      <c r="BW42" s="36">
        <f t="shared" ref="BW42:BW105" si="33">IF($E42=BO$1,COUNTIF(BG42:BM42,0)+COUNTIF(BG42:BM42,""),IF($E42=BP$1,COUNTIF(BH42:BM42,0)+COUNTIF(BH42:BM42,""),IF($E42=BQ$1,COUNTIF(BI42:BM42,0)+COUNTIF(BI42:BM42,""),IF($E42=BR$1,COUNTIF(BJ42:BM42,0)+COUNTIF(BJ42:BM42,""),IF($E42=BS$1,COUNTIF(BK42:BM42,0)+COUNTIF(BK42:BM42,""),IF($E42=BT$1,COUNTIF(BL42:BM42,0)+COUNTIF(BL42:BM42,""),IF($E42=BU$1,COUNTIF(BM42:BM42,0)+COUNTIF(BM42:BM42,""),COUNTIF(BG42:BM42,0)+COUNTIF(BG42:BM42,""))))))))</f>
        <v>0</v>
      </c>
      <c r="BX42" s="36" t="str">
        <f t="shared" ref="BX42:BX105" si="34">IF(BW42&gt;=3,"DOWNGRADE","TIDAK")</f>
        <v>TIDAK</v>
      </c>
      <c r="BY42" s="36" t="str">
        <f>IFERROR(VLOOKUP(A42,[7]DATABASE!$A:$BY,77,0),"")</f>
        <v>TIDAK</v>
      </c>
      <c r="BZ42" s="37">
        <f t="shared" ref="BZ42:BZ105" si="35">IF(BY42="RESET", 0, IF(AND(BY42&lt;&gt;"RESET", BX42="DOWNGRADE"), (BV42+AO42)*0.5, BV42+AO42))</f>
        <v>16</v>
      </c>
      <c r="CA42" s="12">
        <v>3</v>
      </c>
      <c r="CB42" s="37" t="str">
        <f t="shared" ref="CB42:CB105" si="36">IF(AND(BZ42&gt;=1300,CA42&gt;=3),"DIAMOND",IF(AND(BZ42&gt;=860,CA42&gt;=2),"RUBY",IF(AND(BZ42&gt;=430),"EMERALD","SAPHIRE")))</f>
        <v>SAPHIRE</v>
      </c>
      <c r="CC42" s="37" t="str">
        <f>IFERROR(VLOOKUP(A42,[11]SUMMARY!$B:$E,4,0),"")</f>
        <v/>
      </c>
      <c r="CD42" s="37">
        <f>IFERROR(VLOOKUP(A42,'[12]RECAP REDEEM P2 - v2'!$A:$I,5,0),0)</f>
        <v>0</v>
      </c>
      <c r="CE42" s="37" t="str">
        <f t="shared" ref="CE42:CE105" si="37">IF(AND(BZ42&gt;64,CD42&lt;=BZ42),"Y","FALSE")</f>
        <v>FALSE</v>
      </c>
      <c r="CF42" s="37"/>
      <c r="CG42" s="15">
        <v>45093</v>
      </c>
      <c r="CH42" s="15">
        <f t="shared" ref="CH42:CH105" ca="1" si="38">TODAY()</f>
        <v>46174</v>
      </c>
      <c r="CI42" s="37">
        <f t="shared" ref="CI42:CI105" ca="1" si="39">DATEDIF(CG42,CH42,"Y")</f>
        <v>2</v>
      </c>
      <c r="CJ42" s="37">
        <v>16</v>
      </c>
      <c r="CK42" s="37" t="str">
        <f>IFERROR(VLOOKUP($A42,[13]ME!$A:$K,11,0),"-")</f>
        <v>-</v>
      </c>
      <c r="CL42" s="37" t="str">
        <f>IFERROR(VLOOKUP($A42,[14]EKS!$A:$K,11,0),"-")</f>
        <v>-</v>
      </c>
      <c r="CM42" s="37" t="str">
        <f>IFERROR(VLOOKUP($A42,[15]EKS!$A:$K,11,0),"-")</f>
        <v>-</v>
      </c>
      <c r="CN42" s="37" t="str">
        <f>IFERROR(VLOOKUP($A42,[16]EKS!$A:$K,11,0),"-")</f>
        <v>-</v>
      </c>
      <c r="CO42" s="37" t="str">
        <f>IFERROR(VLOOKUP($A42,[17]EKS!$A:$K,11,0),"-")</f>
        <v>-</v>
      </c>
      <c r="CP42" s="37" t="str">
        <f>IFERROR(VLOOKUP($A42,[18]EKS!$A:$K,11,0),"-")</f>
        <v>-</v>
      </c>
      <c r="CQ42" s="37" t="str">
        <f>IFERROR(VLOOKUP(A42,[19]Sheet1!$A:$D,4,0),"-")</f>
        <v>-</v>
      </c>
      <c r="CR42" s="37">
        <f>IFERROR(VLOOKUP($A42,[20]AAV!$A:$AR,44,0),IFERROR(VLOOKUP($A42,[20]GC!$A:$AC,29,0),IFERROR(VLOOKUP($A42,[20]RVO!$A:$CA,79,0),IFERROR(VLOOKUP($A42,[20]SBPV!$A:$AN,40,0),IFERROR(VLOOKUP($A42,'[20]CC SK'!$A:$AC,29,0),IFERROR(VLOOKUP($A42,'[20]AAV AUTO 2000'!$A:$AA,27,0),IFERROR(VLOOKUP($A42,[20]DELTA!$A:$AC,29,0),IFERROR(VLOOKUP($A42,'[20]TEMA C1'!$A:$Y,25,0),IFERROR(VLOOKUP($A42,'[20]TEMA C2'!$A:$AA,27,0),IFERROR(VLOOKUP($A42,'[20]TEMA C3'!$A:$AA,27,0),IFERROR(VLOOKUP($A42,'[20]TEMA HAJI'!$A:$AA,27,0),IFERROR(VLOOKUP($A42,'[20]TEMA PD'!$A:$AA,27,0),IFERROR(VLOOKUP($A42,[20]DESIRE!$A:$AP,42,0),0)))))))))))))</f>
        <v>3</v>
      </c>
      <c r="CS42" s="37">
        <f>IFERROR(VLOOKUP($A42,#REF!,42+CR$1,0),IFERROR(VLOOKUP($A42,#REF!,42+CR$1,0),IFERROR(VLOOKUP($A42,#REF!,29+CR$1,0),IFERROR(VLOOKUP($A42,#REF!,16+CR$1,0),IFERROR(VLOOKUP($A42,#REF!,42+CR$1,0),IFERROR(VLOOKUP($A42,#REF!,33+CR$1,0),IFERROR(VLOOKUP($A42,#REF!,29+CR$1,0),IFERROR(VLOOKUP($A42,#REF!,42+CR$1,0),IFERROR(VLOOKUP($A42,#REF!,42+CR$1,0),IFERROR(VLOOKUP($A42,#REF!,42+CR$1,0),IFERROR(VLOOKUP($A42,#REF!,26+CR$1,0),IFERROR(VLOOKUP($A42,#REF!,5+CR$1,0),0))))))))))))</f>
        <v>0</v>
      </c>
      <c r="CT42" s="37">
        <f>IFERROR(VLOOKUP($A42,#REF!,42+CS$1,0),IFERROR(VLOOKUP($A42,#REF!,42+CS$1,0),IFERROR(VLOOKUP($A42,#REF!,29+CS$1,0),IFERROR(VLOOKUP($A42,#REF!,16+CS$1,0),IFERROR(VLOOKUP($A42,#REF!,42+CS$1,0),IFERROR(VLOOKUP($A42,#REF!,33+CS$1,0),IFERROR(VLOOKUP($A42,#REF!,29+CS$1,0),IFERROR(VLOOKUP($A42,#REF!,42+CS$1,0),IFERROR(VLOOKUP($A42,#REF!,42+CS$1,0),IFERROR(VLOOKUP($A42,#REF!,42+CS$1,0),IFERROR(VLOOKUP($A42,#REF!,26+CS$1,0),IFERROR(VLOOKUP($A42,#REF!,5+CS$1,0),0))))))))))))</f>
        <v>0</v>
      </c>
      <c r="CU42" s="37">
        <f>IFERROR(VLOOKUP($A42,#REF!,42+CT$1,0),IFERROR(VLOOKUP($A42,#REF!,42+CT$1,0),IFERROR(VLOOKUP($A42,#REF!,29+CT$1,0),IFERROR(VLOOKUP($A42,#REF!,16+CT$1,0),IFERROR(VLOOKUP($A42,#REF!,42+CT$1,0),IFERROR(VLOOKUP($A42,#REF!,33+CT$1,0),IFERROR(VLOOKUP($A42,#REF!,29+CT$1,0),IFERROR(VLOOKUP($A42,#REF!,42+CT$1,0),IFERROR(VLOOKUP($A42,#REF!,42+CT$1,0),IFERROR(VLOOKUP($A42,#REF!,42+CT$1,0),IFERROR(VLOOKUP($A42,#REF!,26+CT$1,0),IFERROR(VLOOKUP($A42,#REF!,5+CT$1,0),0))))))))))))</f>
        <v>0</v>
      </c>
      <c r="CV42" s="37">
        <f>IFERROR(VLOOKUP($A42,#REF!,42+CU$1,0),IFERROR(VLOOKUP($A42,#REF!,42+CU$1,0),IFERROR(VLOOKUP($A42,#REF!,29+CU$1,0),IFERROR(VLOOKUP($A42,#REF!,16+CU$1,0),IFERROR(VLOOKUP($A42,#REF!,42+CU$1,0),IFERROR(VLOOKUP($A42,#REF!,33+CU$1,0),IFERROR(VLOOKUP($A42,#REF!,29+CU$1,0),IFERROR(VLOOKUP($A42,#REF!,42+CU$1,0),IFERROR(VLOOKUP($A42,#REF!,42+CU$1,0),IFERROR(VLOOKUP($A42,#REF!,42+CU$1,0),IFERROR(VLOOKUP($A42,#REF!,26+CU$1,0),IFERROR(VLOOKUP($A42,#REF!,5+CU$1,0),0))))))))))))</f>
        <v>0</v>
      </c>
      <c r="CW42" s="37">
        <f>IFERROR(VLOOKUP($A42,#REF!,42+CV$1,0),IFERROR(VLOOKUP($A42,#REF!,42+CV$1,0),IFERROR(VLOOKUP($A42,#REF!,29+CV$1,0),IFERROR(VLOOKUP($A42,#REF!,16+CV$1,0),IFERROR(VLOOKUP($A42,#REF!,42+CV$1,0),IFERROR(VLOOKUP($A42,#REF!,33+CV$1,0),IFERROR(VLOOKUP($A42,#REF!,29+CV$1,0),IFERROR(VLOOKUP($A42,#REF!,42+CV$1,0),IFERROR(VLOOKUP($A42,#REF!,42+CV$1,0),IFERROR(VLOOKUP($A42,#REF!,42+CV$1,0),IFERROR(VLOOKUP($A42,#REF!,26+CV$1,0),IFERROR(VLOOKUP($A42,#REF!,5+CV$1,0),0))))))))))))</f>
        <v>0</v>
      </c>
      <c r="CX42" s="37">
        <f>IFERROR(VLOOKUP($A42,#REF!,36,0),IFERROR(VLOOKUP($A42,#REF!,23,0),IFERROR(VLOOKUP($A42,#REF!,65,0),IFERROR(VLOOKUP($A42,#REF!,34,0),IFERROR(VLOOKUP($A42,#REF!,25,0),IFERROR(VLOOKUP($A42,#REF!,25,0),IFERROR(VLOOKUP($A42,#REF!,21,0),IFERROR(VLOOKUP($A42,#REF!,23,0),IFERROR(VLOOKUP($A42,#REF!,23,0),IFERROR(VLOOKUP($A42,#REF!,23,0),IFERROR(VLOOKUP($A42,#REF!,23,0),IFERROR(VLOOKUP($A42,#REF!,23,0),IFERROR(VLOOKUP($A42,#REF!,21,0),IFERROR(VLOOKUP($A42,#REF!,23,0),0))))))))))))))</f>
        <v>0</v>
      </c>
      <c r="CY42" s="37">
        <f>IFERROR(VLOOKUP($A42,[20]DESIRE!$A:$AP,42,0),IFERROR(VLOOKUP($A42,'[20]TEMA PD'!$A:$AA,27,0),IFERROR(VLOOKUP($A42,'[20]TEMA HAJI'!$A:$AA,27,0),IFERROR(VLOOKUP($A42,'[20]TEMA C3'!$A:$AA,27,0),IFERROR(VLOOKUP($A42,'[20]TEMA C2'!$A:$AA,27,0),IFERROR(VLOOKUP($A42,'[20]TEMA C1'!$A:$Y,25,0),IFERROR(VLOOKUP($A42,[20]DELTA!$A:$AC,29,0),IFERROR(VLOOKUP($A42,'[20]AAV AUTO 2000'!$A:$AA,27,0),IFERROR(VLOOKUP($A42,'[20]CC SK'!$A:$AC,29,0),IFERROR(VLOOKUP($A42,[20]SBPV!$A:$AN,40,0),IFERROR(VLOOKUP($A42,[20]RVO!$A:$CA,79,0),IFERROR(VLOOKUP($A42,[20]GC!$A:$AC,29,0),IFERROR(VLOOKUP($A42,[20]AAV!$A:$AR,44,0),0)))))))))))))</f>
        <v>3</v>
      </c>
      <c r="CZ42" s="37">
        <f>IFERROR(VLOOKUP($A42,#REF!,5+CY$1,0),IFERROR(VLOOKUP($A42,#REF!,26+CY$1,0),IFERROR(VLOOKUP($A42,#REF!,42+CY$1,0),IFERROR(VLOOKUP($A42,#REF!,42+CY$1,0),IFERROR(VLOOKUP($A42,#REF!,42+CY$1,0),IFERROR(VLOOKUP($A42,#REF!,29+CY$1,0),IFERROR(VLOOKUP($A42,#REF!,33+CY$1,0),IFERROR(VLOOKUP($A42,#REF!,42+CY$1,0),IFERROR(VLOOKUP($A42,#REF!,16+CY$1,0),IFERROR(VLOOKUP($A42,#REF!,29+CY$1,0),IFERROR(VLOOKUP($A42,#REF!,42+CY$1,0),IFERROR(VLOOKUP($A42,#REF!,42+CY$1,0),0))))))))))))</f>
        <v>0</v>
      </c>
      <c r="DA42" s="37">
        <f>IFERROR(VLOOKUP($A42,#REF!,5+CZ$1,0),IFERROR(VLOOKUP($A42,#REF!,26+CZ$1,0),IFERROR(VLOOKUP($A42,#REF!,42+CZ$1,0),IFERROR(VLOOKUP($A42,#REF!,42+CZ$1,0),IFERROR(VLOOKUP($A42,#REF!,42+CZ$1,0),IFERROR(VLOOKUP($A42,#REF!,29+CZ$1,0),IFERROR(VLOOKUP($A42,#REF!,33+CZ$1,0),IFERROR(VLOOKUP($A42,#REF!,42+CZ$1,0),IFERROR(VLOOKUP($A42,#REF!,16+CZ$1,0),IFERROR(VLOOKUP($A42,#REF!,29+CZ$1,0),IFERROR(VLOOKUP($A42,#REF!,42+CZ$1,0),IFERROR(VLOOKUP($A42,#REF!,42+CZ$1,0),0))))))))))))</f>
        <v>0</v>
      </c>
      <c r="DB42" s="37">
        <f>IFERROR(VLOOKUP($A42,#REF!,5+DA$1,0),IFERROR(VLOOKUP($A42,#REF!,26+DA$1,0),IFERROR(VLOOKUP($A42,#REF!,42+DA$1,0),IFERROR(VLOOKUP($A42,#REF!,42+DA$1,0),IFERROR(VLOOKUP($A42,#REF!,42+DA$1,0),IFERROR(VLOOKUP($A42,#REF!,29+DA$1,0),IFERROR(VLOOKUP($A42,#REF!,33+DA$1,0),IFERROR(VLOOKUP($A42,#REF!,42+DA$1,0),IFERROR(VLOOKUP($A42,#REF!,16+DA$1,0),IFERROR(VLOOKUP($A42,#REF!,29+DA$1,0),IFERROR(VLOOKUP($A42,#REF!,42+DA$1,0),IFERROR(VLOOKUP($A42,#REF!,42+DA$1,0),0))))))))))))</f>
        <v>0</v>
      </c>
      <c r="DC42" s="37">
        <f>IFERROR(VLOOKUP($A42,#REF!,5+DB$1,0),IFERROR(VLOOKUP($A42,#REF!,26+DB$1,0),IFERROR(VLOOKUP($A42,#REF!,42+DB$1,0),IFERROR(VLOOKUP($A42,#REF!,42+DB$1,0),IFERROR(VLOOKUP($A42,#REF!,42+DB$1,0),IFERROR(VLOOKUP($A42,#REF!,29+DB$1,0),IFERROR(VLOOKUP($A42,#REF!,33+DB$1,0),IFERROR(VLOOKUP($A42,#REF!,42+DB$1,0),IFERROR(VLOOKUP($A42,#REF!,16+DB$1,0),IFERROR(VLOOKUP($A42,#REF!,29+DB$1,0),IFERROR(VLOOKUP($A42,#REF!,42+DB$1,0),IFERROR(VLOOKUP($A42,#REF!,42+DB$1,0),0))))))))))))</f>
        <v>0</v>
      </c>
      <c r="DD42" s="37">
        <f>IFERROR(VLOOKUP($A42,#REF!,5+DC$1,0),IFERROR(VLOOKUP($A42,#REF!,26+DC$1,0),IFERROR(VLOOKUP($A42,#REF!,42+DC$1,0),IFERROR(VLOOKUP($A42,#REF!,42+DC$1,0),IFERROR(VLOOKUP($A42,#REF!,42+DC$1,0),IFERROR(VLOOKUP($A42,#REF!,29+DC$1,0),IFERROR(VLOOKUP($A42,#REF!,33+DC$1,0),IFERROR(VLOOKUP($A42,#REF!,42+DC$1,0),IFERROR(VLOOKUP($A42,#REF!,16+DC$1,0),IFERROR(VLOOKUP($A42,#REF!,29+DC$1,0),IFERROR(VLOOKUP($A42,#REF!,42+DC$1,0),IFERROR(VLOOKUP($A42,#REF!,42+DC$1,0),0))))))))))))</f>
        <v>0</v>
      </c>
      <c r="DE42" s="37">
        <f>IFERROR(VLOOKUP($A42,#REF!,23,0),IFERROR(VLOOKUP($A42,#REF!,21,0),IFERROR(VLOOKUP($A42,#REF!,23,0),IFERROR(VLOOKUP($A42,#REF!,23,0),IFERROR(VLOOKUP($A42,#REF!,23,0),IFERROR(VLOOKUP($A42,#REF!,23,0),IFERROR(VLOOKUP($A42,#REF!,23,0),IFERROR(VLOOKUP($A42,#REF!,21,0),IFERROR(VLOOKUP($A42,#REF!,25,0),IFERROR(VLOOKUP($A42,#REF!,25,0),IFERROR(VLOOKUP($A42,#REF!,34,0),IFERROR(VLOOKUP($A42,#REF!,65,0),IFERROR(VLOOKUP($A42,#REF!,23,0),IFERROR(VLOOKUP($A42,#REF!,36,0),0))))))))))))))</f>
        <v>0</v>
      </c>
      <c r="DF42" s="37" t="b">
        <f t="shared" ref="DF42:DK105" si="40">CR42=CY42</f>
        <v>1</v>
      </c>
      <c r="DG42" s="37" t="b">
        <f t="shared" si="40"/>
        <v>1</v>
      </c>
      <c r="DH42" s="37" t="b">
        <f t="shared" si="40"/>
        <v>1</v>
      </c>
      <c r="DI42" s="37" t="b">
        <f t="shared" si="26"/>
        <v>1</v>
      </c>
      <c r="DJ42" s="37" t="b">
        <f t="shared" si="26"/>
        <v>1</v>
      </c>
      <c r="DK42" s="37" t="b">
        <f t="shared" si="26"/>
        <v>1</v>
      </c>
      <c r="DL42" s="37" t="b">
        <f t="shared" si="26"/>
        <v>1</v>
      </c>
      <c r="DM42" s="37">
        <f t="shared" ref="DM42:DR105" si="41">CR42</f>
        <v>3</v>
      </c>
      <c r="DN42" s="37">
        <f t="shared" si="41"/>
        <v>0</v>
      </c>
      <c r="DO42" s="37">
        <f t="shared" si="41"/>
        <v>0</v>
      </c>
      <c r="DP42" s="37">
        <f t="shared" si="27"/>
        <v>0</v>
      </c>
      <c r="DQ42" s="37">
        <f t="shared" si="27"/>
        <v>0</v>
      </c>
      <c r="DR42" s="37">
        <f t="shared" si="27"/>
        <v>0</v>
      </c>
      <c r="DS42" s="37">
        <f t="shared" si="27"/>
        <v>0</v>
      </c>
      <c r="DT42" s="29">
        <f t="shared" si="16"/>
        <v>3</v>
      </c>
      <c r="DU42" s="37">
        <f t="shared" ref="DU42:DZ105" si="42">IF(CK42="EKSKLUSIF",0,DM42)</f>
        <v>3</v>
      </c>
      <c r="DV42" s="37">
        <f t="shared" si="42"/>
        <v>0</v>
      </c>
      <c r="DW42" s="37">
        <f t="shared" si="42"/>
        <v>0</v>
      </c>
      <c r="DX42" s="37">
        <f t="shared" si="28"/>
        <v>0</v>
      </c>
      <c r="DY42" s="37">
        <f t="shared" si="28"/>
        <v>0</v>
      </c>
      <c r="DZ42" s="37">
        <f t="shared" si="28"/>
        <v>0</v>
      </c>
      <c r="EA42" s="37">
        <f t="shared" si="28"/>
        <v>0</v>
      </c>
      <c r="EB42" s="29">
        <f t="shared" si="18"/>
        <v>3</v>
      </c>
      <c r="EC42" s="36">
        <f t="shared" si="19"/>
        <v>6</v>
      </c>
      <c r="ED42" s="36" t="str">
        <f t="shared" si="20"/>
        <v>DOWNGRADE</v>
      </c>
      <c r="EE42" s="36" t="str">
        <f t="shared" si="21"/>
        <v>RESET</v>
      </c>
      <c r="EF42" s="37">
        <f t="shared" si="22"/>
        <v>0</v>
      </c>
      <c r="EG42" s="2"/>
      <c r="EH42" s="37" t="str">
        <f t="shared" si="23"/>
        <v>SAPHIRE</v>
      </c>
      <c r="EI42" s="2"/>
      <c r="EJ42" s="2"/>
      <c r="EK42" s="2"/>
      <c r="EL42" s="2"/>
      <c r="EM42" s="2"/>
      <c r="EN42" s="2"/>
      <c r="EO42" s="2"/>
      <c r="EP42" s="2"/>
      <c r="EQ42" s="37">
        <f t="shared" ref="EQ42:EV105" si="43">IF(AND(CR42=CY42,CR42&gt;0),CR42,IF(AND(CR42=CY42,CR42&lt;=0),CY42,SUM(CR42,CY42)))</f>
        <v>3</v>
      </c>
      <c r="ER42" s="37">
        <f t="shared" si="43"/>
        <v>0</v>
      </c>
      <c r="ES42" s="37">
        <f t="shared" si="43"/>
        <v>0</v>
      </c>
      <c r="ET42" s="37">
        <f t="shared" si="29"/>
        <v>0</v>
      </c>
      <c r="EU42" s="37">
        <f t="shared" si="29"/>
        <v>0</v>
      </c>
      <c r="EV42" s="37">
        <f t="shared" si="29"/>
        <v>0</v>
      </c>
      <c r="EW42" s="37">
        <f t="shared" si="29"/>
        <v>0</v>
      </c>
    </row>
    <row r="43" spans="1:153" ht="15.6">
      <c r="A43" s="23" t="s">
        <v>396</v>
      </c>
      <c r="B43" s="24" t="s">
        <v>397</v>
      </c>
      <c r="C43" s="37" t="s">
        <v>411</v>
      </c>
      <c r="D43" s="15">
        <v>45628</v>
      </c>
      <c r="E43" s="15" t="str">
        <f t="shared" si="3"/>
        <v>Dec-24</v>
      </c>
      <c r="F43" s="37"/>
      <c r="G43" s="37"/>
      <c r="H43" s="37"/>
      <c r="I43" s="37"/>
      <c r="J43" s="37"/>
      <c r="K43" s="37"/>
      <c r="L43" s="37"/>
      <c r="M43" s="36"/>
      <c r="N43" s="37"/>
      <c r="O43" s="37"/>
      <c r="P43" s="37"/>
      <c r="Q43" s="37"/>
      <c r="R43" s="37"/>
      <c r="S43" s="37"/>
      <c r="T43" s="2"/>
      <c r="U43" s="36"/>
      <c r="V43" s="37"/>
      <c r="W43" s="37"/>
      <c r="X43" s="37"/>
      <c r="Y43" s="37"/>
      <c r="Z43" s="37"/>
      <c r="AA43" s="37"/>
      <c r="AB43" s="2"/>
      <c r="AC43" s="2"/>
      <c r="AD43" s="2"/>
      <c r="AE43" s="2"/>
      <c r="AF43" s="2"/>
      <c r="AG43" s="36"/>
      <c r="AH43" s="2"/>
      <c r="AI43" s="2"/>
      <c r="AJ43" s="2"/>
      <c r="AK43" s="2"/>
      <c r="AL43" s="19"/>
      <c r="AM43" s="37"/>
      <c r="AN43" s="37"/>
      <c r="AO43" s="37"/>
      <c r="AP43" s="37"/>
      <c r="AQ43" s="37"/>
      <c r="AR43" s="37"/>
      <c r="AS43" s="37"/>
      <c r="AT43" s="37"/>
      <c r="AU43" s="37"/>
      <c r="AV43" s="37" t="str">
        <f>IFERROR(VLOOKUP(A43,#REF!,13,0),"")</f>
        <v/>
      </c>
      <c r="AW43" s="37">
        <f>IFERROR(VLOOKUP(A43,[7]DATABASE!$A:$BA,49,0),"")</f>
        <v>0</v>
      </c>
      <c r="AX43" s="37">
        <f>IFERROR(VLOOKUP(A43,[7]DATABASE!$A:$BA,50,0),"")</f>
        <v>0</v>
      </c>
      <c r="AY43" s="37">
        <f>IFERROR(VLOOKUP(A43,[7]DATABASE!$A:$BA,51,0),"")</f>
        <v>0</v>
      </c>
      <c r="AZ43" s="37">
        <f>IFERROR(VLOOKUP(A43,[7]DATABASE!$A:$BA,52,0),"")</f>
        <v>0</v>
      </c>
      <c r="BA43" s="37">
        <f>IFERROR(VLOOKUP(A43,[7]DATABASE!$A:$BA,53,0),"")</f>
        <v>0</v>
      </c>
      <c r="BB43" s="37" t="str">
        <f>IFERROR(VLOOKUP(A43,[7]DATABASE!$A:$BF,54,0),"")</f>
        <v/>
      </c>
      <c r="BC43" s="37" t="str">
        <f>IFERROR(VLOOKUP(A43,[7]DATABASE!$A:$BF,55,0),"")</f>
        <v/>
      </c>
      <c r="BD43" s="37" t="str">
        <f>IFERROR(VLOOKUP(A43,[7]DATABASE!$A:$BF,56,0),"")</f>
        <v/>
      </c>
      <c r="BE43" s="37" t="str">
        <f>IFERROR(VLOOKUP(A43,[7]DATABASE!$A:$BF,57,0),"")</f>
        <v/>
      </c>
      <c r="BF43" s="37" t="str">
        <f>IFERROR(VLOOKUP(A43,[7]DATABASE!$A:$BF,58,0),"")</f>
        <v/>
      </c>
      <c r="BG43" s="37"/>
      <c r="BH43" s="37" t="str">
        <f>IFERROR(VLOOKUP(A43,[7]DATABASE!$A:$BM,60,0),"")</f>
        <v/>
      </c>
      <c r="BI43" s="37" t="str">
        <f>IFERROR(VLOOKUP(A43,[7]DATABASE!$A:$BM,61,0),"")</f>
        <v/>
      </c>
      <c r="BJ43" s="37" t="str">
        <f>IFERROR(VLOOKUP(A43,[7]DATABASE!$A:$BM,62,0),"")</f>
        <v/>
      </c>
      <c r="BK43" s="37" t="str">
        <f>IFERROR(VLOOKUP(A43,[7]DATABASE!$A:$BM,63,0),"")</f>
        <v/>
      </c>
      <c r="BL43" s="37" t="str">
        <f>IFERROR(VLOOKUP(A43,[7]DATABASE!$A:$BM,64,0),"")</f>
        <v/>
      </c>
      <c r="BM43" s="37">
        <f>IFERROR(VLOOKUP(A43,'[9]AAV AUTO 2000'!$A:$Y,25,0),"")</f>
        <v>19</v>
      </c>
      <c r="BN43" s="37">
        <f t="shared" si="30"/>
        <v>19</v>
      </c>
      <c r="BO43" s="37">
        <f t="shared" si="31"/>
        <v>0</v>
      </c>
      <c r="BP43" s="37" t="str">
        <f t="shared" si="31"/>
        <v/>
      </c>
      <c r="BQ43" s="37" t="str">
        <f t="shared" si="31"/>
        <v/>
      </c>
      <c r="BR43" s="37" t="str">
        <f t="shared" si="31"/>
        <v/>
      </c>
      <c r="BS43" s="37" t="str">
        <f t="shared" si="31"/>
        <v/>
      </c>
      <c r="BT43" s="37" t="str">
        <f t="shared" si="31"/>
        <v/>
      </c>
      <c r="BU43" s="37">
        <f t="shared" si="31"/>
        <v>19</v>
      </c>
      <c r="BV43" s="37">
        <f t="shared" si="32"/>
        <v>19</v>
      </c>
      <c r="BW43" s="36">
        <f t="shared" si="33"/>
        <v>0</v>
      </c>
      <c r="BX43" s="36" t="str">
        <f t="shared" si="34"/>
        <v>TIDAK</v>
      </c>
      <c r="BY43" s="36" t="str">
        <f>IFERROR(VLOOKUP(A43,[7]DATABASE!$A:$BY,77,0),"")</f>
        <v>TIDAK</v>
      </c>
      <c r="BZ43" s="37">
        <f t="shared" si="35"/>
        <v>19</v>
      </c>
      <c r="CA43" s="12">
        <v>3</v>
      </c>
      <c r="CB43" s="37" t="str">
        <f t="shared" si="36"/>
        <v>SAPHIRE</v>
      </c>
      <c r="CC43" s="37" t="str">
        <f>IFERROR(VLOOKUP(A43,[11]SUMMARY!$B:$E,4,0),"")</f>
        <v/>
      </c>
      <c r="CD43" s="37">
        <f>IFERROR(VLOOKUP(A43,'[12]RECAP REDEEM P2 - v2'!$A:$I,5,0),0)</f>
        <v>0</v>
      </c>
      <c r="CE43" s="37" t="str">
        <f t="shared" si="37"/>
        <v>FALSE</v>
      </c>
      <c r="CF43" s="37"/>
      <c r="CG43" s="15">
        <v>45093</v>
      </c>
      <c r="CH43" s="15">
        <f t="shared" ca="1" si="38"/>
        <v>46174</v>
      </c>
      <c r="CI43" s="37">
        <f t="shared" ca="1" si="39"/>
        <v>2</v>
      </c>
      <c r="CJ43" s="37">
        <v>19</v>
      </c>
      <c r="CK43" s="37" t="str">
        <f>IFERROR(VLOOKUP($A43,[13]ME!$A:$K,11,0),"-")</f>
        <v>-</v>
      </c>
      <c r="CL43" s="37" t="str">
        <f>IFERROR(VLOOKUP($A43,[14]EKS!$A:$K,11,0),"-")</f>
        <v>-</v>
      </c>
      <c r="CM43" s="37" t="str">
        <f>IFERROR(VLOOKUP($A43,[15]EKS!$A:$K,11,0),"-")</f>
        <v>-</v>
      </c>
      <c r="CN43" s="37" t="str">
        <f>IFERROR(VLOOKUP($A43,[16]EKS!$A:$K,11,0),"-")</f>
        <v>-</v>
      </c>
      <c r="CO43" s="37" t="str">
        <f>IFERROR(VLOOKUP($A43,[17]EKS!$A:$K,11,0),"-")</f>
        <v>-</v>
      </c>
      <c r="CP43" s="37" t="str">
        <f>IFERROR(VLOOKUP($A43,[18]EKS!$A:$K,11,0),"-")</f>
        <v>-</v>
      </c>
      <c r="CQ43" s="37" t="str">
        <f>IFERROR(VLOOKUP(A43,[19]Sheet1!$A:$D,4,0),"-")</f>
        <v>-</v>
      </c>
      <c r="CR43" s="37">
        <f>IFERROR(VLOOKUP($A43,[20]AAV!$A:$AR,44,0),IFERROR(VLOOKUP($A43,[20]GC!$A:$AC,29,0),IFERROR(VLOOKUP($A43,[20]RVO!$A:$CA,79,0),IFERROR(VLOOKUP($A43,[20]SBPV!$A:$AN,40,0),IFERROR(VLOOKUP($A43,'[20]CC SK'!$A:$AC,29,0),IFERROR(VLOOKUP($A43,'[20]AAV AUTO 2000'!$A:$AA,27,0),IFERROR(VLOOKUP($A43,[20]DELTA!$A:$AC,29,0),IFERROR(VLOOKUP($A43,'[20]TEMA C1'!$A:$Y,25,0),IFERROR(VLOOKUP($A43,'[20]TEMA C2'!$A:$AA,27,0),IFERROR(VLOOKUP($A43,'[20]TEMA C3'!$A:$AA,27,0),IFERROR(VLOOKUP($A43,'[20]TEMA HAJI'!$A:$AA,27,0),IFERROR(VLOOKUP($A43,'[20]TEMA PD'!$A:$AA,27,0),IFERROR(VLOOKUP($A43,[20]DESIRE!$A:$AP,42,0),0)))))))))))))</f>
        <v>21</v>
      </c>
      <c r="CS43" s="37">
        <f>IFERROR(VLOOKUP($A43,#REF!,42+CR$1,0),IFERROR(VLOOKUP($A43,#REF!,42+CR$1,0),IFERROR(VLOOKUP($A43,#REF!,29+CR$1,0),IFERROR(VLOOKUP($A43,#REF!,16+CR$1,0),IFERROR(VLOOKUP($A43,#REF!,42+CR$1,0),IFERROR(VLOOKUP($A43,#REF!,33+CR$1,0),IFERROR(VLOOKUP($A43,#REF!,29+CR$1,0),IFERROR(VLOOKUP($A43,#REF!,42+CR$1,0),IFERROR(VLOOKUP($A43,#REF!,42+CR$1,0),IFERROR(VLOOKUP($A43,#REF!,42+CR$1,0),IFERROR(VLOOKUP($A43,#REF!,26+CR$1,0),IFERROR(VLOOKUP($A43,#REF!,5+CR$1,0),0))))))))))))</f>
        <v>0</v>
      </c>
      <c r="CT43" s="37">
        <f>IFERROR(VLOOKUP($A43,#REF!,42+CS$1,0),IFERROR(VLOOKUP($A43,#REF!,42+CS$1,0),IFERROR(VLOOKUP($A43,#REF!,29+CS$1,0),IFERROR(VLOOKUP($A43,#REF!,16+CS$1,0),IFERROR(VLOOKUP($A43,#REF!,42+CS$1,0),IFERROR(VLOOKUP($A43,#REF!,33+CS$1,0),IFERROR(VLOOKUP($A43,#REF!,29+CS$1,0),IFERROR(VLOOKUP($A43,#REF!,42+CS$1,0),IFERROR(VLOOKUP($A43,#REF!,42+CS$1,0),IFERROR(VLOOKUP($A43,#REF!,42+CS$1,0),IFERROR(VLOOKUP($A43,#REF!,26+CS$1,0),IFERROR(VLOOKUP($A43,#REF!,5+CS$1,0),0))))))))))))</f>
        <v>0</v>
      </c>
      <c r="CU43" s="37">
        <f>IFERROR(VLOOKUP($A43,#REF!,42+CT$1,0),IFERROR(VLOOKUP($A43,#REF!,42+CT$1,0),IFERROR(VLOOKUP($A43,#REF!,29+CT$1,0),IFERROR(VLOOKUP($A43,#REF!,16+CT$1,0),IFERROR(VLOOKUP($A43,#REF!,42+CT$1,0),IFERROR(VLOOKUP($A43,#REF!,33+CT$1,0),IFERROR(VLOOKUP($A43,#REF!,29+CT$1,0),IFERROR(VLOOKUP($A43,#REF!,42+CT$1,0),IFERROR(VLOOKUP($A43,#REF!,42+CT$1,0),IFERROR(VLOOKUP($A43,#REF!,42+CT$1,0),IFERROR(VLOOKUP($A43,#REF!,26+CT$1,0),IFERROR(VLOOKUP($A43,#REF!,5+CT$1,0),0))))))))))))</f>
        <v>0</v>
      </c>
      <c r="CV43" s="37">
        <f>IFERROR(VLOOKUP($A43,#REF!,42+CU$1,0),IFERROR(VLOOKUP($A43,#REF!,42+CU$1,0),IFERROR(VLOOKUP($A43,#REF!,29+CU$1,0),IFERROR(VLOOKUP($A43,#REF!,16+CU$1,0),IFERROR(VLOOKUP($A43,#REF!,42+CU$1,0),IFERROR(VLOOKUP($A43,#REF!,33+CU$1,0),IFERROR(VLOOKUP($A43,#REF!,29+CU$1,0),IFERROR(VLOOKUP($A43,#REF!,42+CU$1,0),IFERROR(VLOOKUP($A43,#REF!,42+CU$1,0),IFERROR(VLOOKUP($A43,#REF!,42+CU$1,0),IFERROR(VLOOKUP($A43,#REF!,26+CU$1,0),IFERROR(VLOOKUP($A43,#REF!,5+CU$1,0),0))))))))))))</f>
        <v>0</v>
      </c>
      <c r="CW43" s="37">
        <f>IFERROR(VLOOKUP($A43,#REF!,42+CV$1,0),IFERROR(VLOOKUP($A43,#REF!,42+CV$1,0),IFERROR(VLOOKUP($A43,#REF!,29+CV$1,0),IFERROR(VLOOKUP($A43,#REF!,16+CV$1,0),IFERROR(VLOOKUP($A43,#REF!,42+CV$1,0),IFERROR(VLOOKUP($A43,#REF!,33+CV$1,0),IFERROR(VLOOKUP($A43,#REF!,29+CV$1,0),IFERROR(VLOOKUP($A43,#REF!,42+CV$1,0),IFERROR(VLOOKUP($A43,#REF!,42+CV$1,0),IFERROR(VLOOKUP($A43,#REF!,42+CV$1,0),IFERROR(VLOOKUP($A43,#REF!,26+CV$1,0),IFERROR(VLOOKUP($A43,#REF!,5+CV$1,0),0))))))))))))</f>
        <v>0</v>
      </c>
      <c r="CX43" s="37">
        <f>IFERROR(VLOOKUP($A43,#REF!,36,0),IFERROR(VLOOKUP($A43,#REF!,23,0),IFERROR(VLOOKUP($A43,#REF!,65,0),IFERROR(VLOOKUP($A43,#REF!,34,0),IFERROR(VLOOKUP($A43,#REF!,25,0),IFERROR(VLOOKUP($A43,#REF!,25,0),IFERROR(VLOOKUP($A43,#REF!,21,0),IFERROR(VLOOKUP($A43,#REF!,23,0),IFERROR(VLOOKUP($A43,#REF!,23,0),IFERROR(VLOOKUP($A43,#REF!,23,0),IFERROR(VLOOKUP($A43,#REF!,23,0),IFERROR(VLOOKUP($A43,#REF!,23,0),IFERROR(VLOOKUP($A43,#REF!,21,0),IFERROR(VLOOKUP($A43,#REF!,23,0),0))))))))))))))</f>
        <v>0</v>
      </c>
      <c r="CY43" s="37">
        <f>IFERROR(VLOOKUP($A43,[20]DESIRE!$A:$AP,42,0),IFERROR(VLOOKUP($A43,'[20]TEMA PD'!$A:$AA,27,0),IFERROR(VLOOKUP($A43,'[20]TEMA HAJI'!$A:$AA,27,0),IFERROR(VLOOKUP($A43,'[20]TEMA C3'!$A:$AA,27,0),IFERROR(VLOOKUP($A43,'[20]TEMA C2'!$A:$AA,27,0),IFERROR(VLOOKUP($A43,'[20]TEMA C1'!$A:$Y,25,0),IFERROR(VLOOKUP($A43,[20]DELTA!$A:$AC,29,0),IFERROR(VLOOKUP($A43,'[20]AAV AUTO 2000'!$A:$AA,27,0),IFERROR(VLOOKUP($A43,'[20]CC SK'!$A:$AC,29,0),IFERROR(VLOOKUP($A43,[20]SBPV!$A:$AN,40,0),IFERROR(VLOOKUP($A43,[20]RVO!$A:$CA,79,0),IFERROR(VLOOKUP($A43,[20]GC!$A:$AC,29,0),IFERROR(VLOOKUP($A43,[20]AAV!$A:$AR,44,0),0)))))))))))))</f>
        <v>21</v>
      </c>
      <c r="CZ43" s="37">
        <f>IFERROR(VLOOKUP($A43,#REF!,5+CY$1,0),IFERROR(VLOOKUP($A43,#REF!,26+CY$1,0),IFERROR(VLOOKUP($A43,#REF!,42+CY$1,0),IFERROR(VLOOKUP($A43,#REF!,42+CY$1,0),IFERROR(VLOOKUP($A43,#REF!,42+CY$1,0),IFERROR(VLOOKUP($A43,#REF!,29+CY$1,0),IFERROR(VLOOKUP($A43,#REF!,33+CY$1,0),IFERROR(VLOOKUP($A43,#REF!,42+CY$1,0),IFERROR(VLOOKUP($A43,#REF!,16+CY$1,0),IFERROR(VLOOKUP($A43,#REF!,29+CY$1,0),IFERROR(VLOOKUP($A43,#REF!,42+CY$1,0),IFERROR(VLOOKUP($A43,#REF!,42+CY$1,0),0))))))))))))</f>
        <v>0</v>
      </c>
      <c r="DA43" s="37">
        <f>IFERROR(VLOOKUP($A43,#REF!,5+CZ$1,0),IFERROR(VLOOKUP($A43,#REF!,26+CZ$1,0),IFERROR(VLOOKUP($A43,#REF!,42+CZ$1,0),IFERROR(VLOOKUP($A43,#REF!,42+CZ$1,0),IFERROR(VLOOKUP($A43,#REF!,42+CZ$1,0),IFERROR(VLOOKUP($A43,#REF!,29+CZ$1,0),IFERROR(VLOOKUP($A43,#REF!,33+CZ$1,0),IFERROR(VLOOKUP($A43,#REF!,42+CZ$1,0),IFERROR(VLOOKUP($A43,#REF!,16+CZ$1,0),IFERROR(VLOOKUP($A43,#REF!,29+CZ$1,0),IFERROR(VLOOKUP($A43,#REF!,42+CZ$1,0),IFERROR(VLOOKUP($A43,#REF!,42+CZ$1,0),0))))))))))))</f>
        <v>0</v>
      </c>
      <c r="DB43" s="37">
        <f>IFERROR(VLOOKUP($A43,#REF!,5+DA$1,0),IFERROR(VLOOKUP($A43,#REF!,26+DA$1,0),IFERROR(VLOOKUP($A43,#REF!,42+DA$1,0),IFERROR(VLOOKUP($A43,#REF!,42+DA$1,0),IFERROR(VLOOKUP($A43,#REF!,42+DA$1,0),IFERROR(VLOOKUP($A43,#REF!,29+DA$1,0),IFERROR(VLOOKUP($A43,#REF!,33+DA$1,0),IFERROR(VLOOKUP($A43,#REF!,42+DA$1,0),IFERROR(VLOOKUP($A43,#REF!,16+DA$1,0),IFERROR(VLOOKUP($A43,#REF!,29+DA$1,0),IFERROR(VLOOKUP($A43,#REF!,42+DA$1,0),IFERROR(VLOOKUP($A43,#REF!,42+DA$1,0),0))))))))))))</f>
        <v>0</v>
      </c>
      <c r="DC43" s="37">
        <f>IFERROR(VLOOKUP($A43,#REF!,5+DB$1,0),IFERROR(VLOOKUP($A43,#REF!,26+DB$1,0),IFERROR(VLOOKUP($A43,#REF!,42+DB$1,0),IFERROR(VLOOKUP($A43,#REF!,42+DB$1,0),IFERROR(VLOOKUP($A43,#REF!,42+DB$1,0),IFERROR(VLOOKUP($A43,#REF!,29+DB$1,0),IFERROR(VLOOKUP($A43,#REF!,33+DB$1,0),IFERROR(VLOOKUP($A43,#REF!,42+DB$1,0),IFERROR(VLOOKUP($A43,#REF!,16+DB$1,0),IFERROR(VLOOKUP($A43,#REF!,29+DB$1,0),IFERROR(VLOOKUP($A43,#REF!,42+DB$1,0),IFERROR(VLOOKUP($A43,#REF!,42+DB$1,0),0))))))))))))</f>
        <v>0</v>
      </c>
      <c r="DD43" s="37">
        <f>IFERROR(VLOOKUP($A43,#REF!,5+DC$1,0),IFERROR(VLOOKUP($A43,#REF!,26+DC$1,0),IFERROR(VLOOKUP($A43,#REF!,42+DC$1,0),IFERROR(VLOOKUP($A43,#REF!,42+DC$1,0),IFERROR(VLOOKUP($A43,#REF!,42+DC$1,0),IFERROR(VLOOKUP($A43,#REF!,29+DC$1,0),IFERROR(VLOOKUP($A43,#REF!,33+DC$1,0),IFERROR(VLOOKUP($A43,#REF!,42+DC$1,0),IFERROR(VLOOKUP($A43,#REF!,16+DC$1,0),IFERROR(VLOOKUP($A43,#REF!,29+DC$1,0),IFERROR(VLOOKUP($A43,#REF!,42+DC$1,0),IFERROR(VLOOKUP($A43,#REF!,42+DC$1,0),0))))))))))))</f>
        <v>0</v>
      </c>
      <c r="DE43" s="37">
        <f>IFERROR(VLOOKUP($A43,#REF!,23,0),IFERROR(VLOOKUP($A43,#REF!,21,0),IFERROR(VLOOKUP($A43,#REF!,23,0),IFERROR(VLOOKUP($A43,#REF!,23,0),IFERROR(VLOOKUP($A43,#REF!,23,0),IFERROR(VLOOKUP($A43,#REF!,23,0),IFERROR(VLOOKUP($A43,#REF!,23,0),IFERROR(VLOOKUP($A43,#REF!,21,0),IFERROR(VLOOKUP($A43,#REF!,25,0),IFERROR(VLOOKUP($A43,#REF!,25,0),IFERROR(VLOOKUP($A43,#REF!,34,0),IFERROR(VLOOKUP($A43,#REF!,65,0),IFERROR(VLOOKUP($A43,#REF!,23,0),IFERROR(VLOOKUP($A43,#REF!,36,0),0))))))))))))))</f>
        <v>0</v>
      </c>
      <c r="DF43" s="37" t="b">
        <f t="shared" si="40"/>
        <v>1</v>
      </c>
      <c r="DG43" s="37" t="b">
        <f t="shared" si="40"/>
        <v>1</v>
      </c>
      <c r="DH43" s="37" t="b">
        <f t="shared" si="40"/>
        <v>1</v>
      </c>
      <c r="DI43" s="37" t="b">
        <f t="shared" si="26"/>
        <v>1</v>
      </c>
      <c r="DJ43" s="37" t="b">
        <f t="shared" si="26"/>
        <v>1</v>
      </c>
      <c r="DK43" s="37" t="b">
        <f t="shared" si="26"/>
        <v>1</v>
      </c>
      <c r="DL43" s="37" t="b">
        <f t="shared" si="26"/>
        <v>1</v>
      </c>
      <c r="DM43" s="37">
        <f t="shared" si="41"/>
        <v>21</v>
      </c>
      <c r="DN43" s="37">
        <f t="shared" si="41"/>
        <v>0</v>
      </c>
      <c r="DO43" s="37">
        <f t="shared" si="41"/>
        <v>0</v>
      </c>
      <c r="DP43" s="37">
        <f t="shared" si="27"/>
        <v>0</v>
      </c>
      <c r="DQ43" s="37">
        <f t="shared" si="27"/>
        <v>0</v>
      </c>
      <c r="DR43" s="37">
        <f t="shared" si="27"/>
        <v>0</v>
      </c>
      <c r="DS43" s="37">
        <f t="shared" si="27"/>
        <v>0</v>
      </c>
      <c r="DT43" s="29">
        <f t="shared" si="16"/>
        <v>21</v>
      </c>
      <c r="DU43" s="37">
        <f t="shared" si="42"/>
        <v>21</v>
      </c>
      <c r="DV43" s="37">
        <f t="shared" si="42"/>
        <v>0</v>
      </c>
      <c r="DW43" s="37">
        <f t="shared" si="42"/>
        <v>0</v>
      </c>
      <c r="DX43" s="37">
        <f t="shared" si="28"/>
        <v>0</v>
      </c>
      <c r="DY43" s="37">
        <f t="shared" si="28"/>
        <v>0</v>
      </c>
      <c r="DZ43" s="37">
        <f t="shared" si="28"/>
        <v>0</v>
      </c>
      <c r="EA43" s="37">
        <f t="shared" si="28"/>
        <v>0</v>
      </c>
      <c r="EB43" s="29">
        <f t="shared" si="18"/>
        <v>21</v>
      </c>
      <c r="EC43" s="36">
        <f t="shared" si="19"/>
        <v>6</v>
      </c>
      <c r="ED43" s="36" t="str">
        <f t="shared" si="20"/>
        <v>DOWNGRADE</v>
      </c>
      <c r="EE43" s="36" t="str">
        <f t="shared" si="21"/>
        <v>RESET</v>
      </c>
      <c r="EF43" s="37">
        <f t="shared" si="22"/>
        <v>0</v>
      </c>
      <c r="EG43" s="2"/>
      <c r="EH43" s="37" t="str">
        <f t="shared" si="23"/>
        <v>SAPHIRE</v>
      </c>
      <c r="EI43" s="2"/>
      <c r="EJ43" s="2"/>
      <c r="EK43" s="2"/>
      <c r="EL43" s="2"/>
      <c r="EM43" s="2"/>
      <c r="EN43" s="2"/>
      <c r="EO43" s="2"/>
      <c r="EP43" s="2"/>
      <c r="EQ43" s="37">
        <f t="shared" si="43"/>
        <v>21</v>
      </c>
      <c r="ER43" s="37">
        <f t="shared" si="43"/>
        <v>0</v>
      </c>
      <c r="ES43" s="37">
        <f t="shared" si="43"/>
        <v>0</v>
      </c>
      <c r="ET43" s="37">
        <f t="shared" si="29"/>
        <v>0</v>
      </c>
      <c r="EU43" s="37">
        <f t="shared" si="29"/>
        <v>0</v>
      </c>
      <c r="EV43" s="37">
        <f t="shared" si="29"/>
        <v>0</v>
      </c>
      <c r="EW43" s="37">
        <f t="shared" si="29"/>
        <v>0</v>
      </c>
    </row>
    <row r="44" spans="1:153" ht="15.6">
      <c r="A44" s="23" t="s">
        <v>398</v>
      </c>
      <c r="B44" s="24" t="s">
        <v>399</v>
      </c>
      <c r="C44" s="37" t="s">
        <v>411</v>
      </c>
      <c r="D44" s="15">
        <v>45628</v>
      </c>
      <c r="E44" s="15" t="str">
        <f t="shared" si="3"/>
        <v>Dec-24</v>
      </c>
      <c r="F44" s="37"/>
      <c r="G44" s="37"/>
      <c r="H44" s="37"/>
      <c r="I44" s="37"/>
      <c r="J44" s="37"/>
      <c r="K44" s="37"/>
      <c r="L44" s="37"/>
      <c r="M44" s="36"/>
      <c r="N44" s="37"/>
      <c r="O44" s="37"/>
      <c r="P44" s="37"/>
      <c r="Q44" s="37"/>
      <c r="R44" s="37"/>
      <c r="S44" s="37"/>
      <c r="T44" s="2"/>
      <c r="U44" s="36"/>
      <c r="V44" s="37"/>
      <c r="W44" s="37"/>
      <c r="X44" s="37"/>
      <c r="Y44" s="37"/>
      <c r="Z44" s="37"/>
      <c r="AA44" s="37"/>
      <c r="AB44" s="2"/>
      <c r="AC44" s="2"/>
      <c r="AD44" s="2"/>
      <c r="AE44" s="2"/>
      <c r="AF44" s="2"/>
      <c r="AG44" s="36"/>
      <c r="AH44" s="2"/>
      <c r="AI44" s="2"/>
      <c r="AJ44" s="2"/>
      <c r="AK44" s="2"/>
      <c r="AL44" s="19"/>
      <c r="AM44" s="37"/>
      <c r="AN44" s="37"/>
      <c r="AO44" s="37"/>
      <c r="AP44" s="37"/>
      <c r="AQ44" s="37"/>
      <c r="AR44" s="37"/>
      <c r="AS44" s="37"/>
      <c r="AT44" s="37"/>
      <c r="AU44" s="37"/>
      <c r="AV44" s="37" t="str">
        <f>IFERROR(VLOOKUP(A44,#REF!,13,0),"")</f>
        <v/>
      </c>
      <c r="AW44" s="37">
        <f>IFERROR(VLOOKUP(A44,[7]DATABASE!$A:$BA,49,0),"")</f>
        <v>0</v>
      </c>
      <c r="AX44" s="37">
        <f>IFERROR(VLOOKUP(A44,[7]DATABASE!$A:$BA,50,0),"")</f>
        <v>0</v>
      </c>
      <c r="AY44" s="37">
        <f>IFERROR(VLOOKUP(A44,[7]DATABASE!$A:$BA,51,0),"")</f>
        <v>0</v>
      </c>
      <c r="AZ44" s="37">
        <f>IFERROR(VLOOKUP(A44,[7]DATABASE!$A:$BA,52,0),"")</f>
        <v>0</v>
      </c>
      <c r="BA44" s="37">
        <f>IFERROR(VLOOKUP(A44,[7]DATABASE!$A:$BA,53,0),"")</f>
        <v>0</v>
      </c>
      <c r="BB44" s="37" t="str">
        <f>IFERROR(VLOOKUP(A44,[7]DATABASE!$A:$BF,54,0),"")</f>
        <v/>
      </c>
      <c r="BC44" s="37" t="str">
        <f>IFERROR(VLOOKUP(A44,[7]DATABASE!$A:$BF,55,0),"")</f>
        <v/>
      </c>
      <c r="BD44" s="37" t="str">
        <f>IFERROR(VLOOKUP(A44,[7]DATABASE!$A:$BF,56,0),"")</f>
        <v/>
      </c>
      <c r="BE44" s="37" t="str">
        <f>IFERROR(VLOOKUP(A44,[7]DATABASE!$A:$BF,57,0),"")</f>
        <v/>
      </c>
      <c r="BF44" s="37" t="str">
        <f>IFERROR(VLOOKUP(A44,[7]DATABASE!$A:$BF,58,0),"")</f>
        <v/>
      </c>
      <c r="BG44" s="37"/>
      <c r="BH44" s="37" t="str">
        <f>IFERROR(VLOOKUP(A44,[7]DATABASE!$A:$BM,60,0),"")</f>
        <v/>
      </c>
      <c r="BI44" s="37" t="str">
        <f>IFERROR(VLOOKUP(A44,[7]DATABASE!$A:$BM,61,0),"")</f>
        <v/>
      </c>
      <c r="BJ44" s="37" t="str">
        <f>IFERROR(VLOOKUP(A44,[7]DATABASE!$A:$BM,62,0),"")</f>
        <v/>
      </c>
      <c r="BK44" s="37" t="str">
        <f>IFERROR(VLOOKUP(A44,[7]DATABASE!$A:$BM,63,0),"")</f>
        <v/>
      </c>
      <c r="BL44" s="37" t="str">
        <f>IFERROR(VLOOKUP(A44,[7]DATABASE!$A:$BM,64,0),"")</f>
        <v/>
      </c>
      <c r="BM44" s="37">
        <f>IFERROR(VLOOKUP(A44,'[9]AAV AUTO 2000'!$A:$Y,25,0),"")</f>
        <v>14</v>
      </c>
      <c r="BN44" s="37">
        <f t="shared" si="30"/>
        <v>14</v>
      </c>
      <c r="BO44" s="37">
        <f t="shared" si="31"/>
        <v>0</v>
      </c>
      <c r="BP44" s="37" t="str">
        <f t="shared" si="31"/>
        <v/>
      </c>
      <c r="BQ44" s="37" t="str">
        <f t="shared" si="31"/>
        <v/>
      </c>
      <c r="BR44" s="37" t="str">
        <f t="shared" si="31"/>
        <v/>
      </c>
      <c r="BS44" s="37" t="str">
        <f t="shared" si="31"/>
        <v/>
      </c>
      <c r="BT44" s="37" t="str">
        <f t="shared" si="31"/>
        <v/>
      </c>
      <c r="BU44" s="37">
        <f t="shared" si="31"/>
        <v>14</v>
      </c>
      <c r="BV44" s="37">
        <f t="shared" si="32"/>
        <v>14</v>
      </c>
      <c r="BW44" s="36">
        <f t="shared" si="33"/>
        <v>0</v>
      </c>
      <c r="BX44" s="36" t="str">
        <f t="shared" si="34"/>
        <v>TIDAK</v>
      </c>
      <c r="BY44" s="36" t="str">
        <f>IFERROR(VLOOKUP(A44,[7]DATABASE!$A:$BY,77,0),"")</f>
        <v>TIDAK</v>
      </c>
      <c r="BZ44" s="37">
        <f t="shared" si="35"/>
        <v>14</v>
      </c>
      <c r="CA44" s="12">
        <v>3</v>
      </c>
      <c r="CB44" s="37" t="str">
        <f t="shared" si="36"/>
        <v>SAPHIRE</v>
      </c>
      <c r="CC44" s="37" t="str">
        <f>IFERROR(VLOOKUP(A44,[11]SUMMARY!$B:$E,4,0),"")</f>
        <v/>
      </c>
      <c r="CD44" s="37">
        <f>IFERROR(VLOOKUP(A44,'[12]RECAP REDEEM P2 - v2'!$A:$I,5,0),0)</f>
        <v>0</v>
      </c>
      <c r="CE44" s="37" t="str">
        <f t="shared" si="37"/>
        <v>FALSE</v>
      </c>
      <c r="CF44" s="37"/>
      <c r="CG44" s="15">
        <v>45093</v>
      </c>
      <c r="CH44" s="15">
        <f t="shared" ca="1" si="38"/>
        <v>46174</v>
      </c>
      <c r="CI44" s="37">
        <f t="shared" ca="1" si="39"/>
        <v>2</v>
      </c>
      <c r="CJ44" s="37">
        <v>14</v>
      </c>
      <c r="CK44" s="37" t="str">
        <f>IFERROR(VLOOKUP($A44,[13]ME!$A:$K,11,0),"-")</f>
        <v>-</v>
      </c>
      <c r="CL44" s="37" t="str">
        <f>IFERROR(VLOOKUP($A44,[14]EKS!$A:$K,11,0),"-")</f>
        <v>-</v>
      </c>
      <c r="CM44" s="37" t="str">
        <f>IFERROR(VLOOKUP($A44,[15]EKS!$A:$K,11,0),"-")</f>
        <v>-</v>
      </c>
      <c r="CN44" s="37" t="str">
        <f>IFERROR(VLOOKUP($A44,[16]EKS!$A:$K,11,0),"-")</f>
        <v>-</v>
      </c>
      <c r="CO44" s="37" t="str">
        <f>IFERROR(VLOOKUP($A44,[17]EKS!$A:$K,11,0),"-")</f>
        <v>-</v>
      </c>
      <c r="CP44" s="37" t="str">
        <f>IFERROR(VLOOKUP($A44,[18]EKS!$A:$K,11,0),"-")</f>
        <v>-</v>
      </c>
      <c r="CQ44" s="37" t="str">
        <f>IFERROR(VLOOKUP(A44,[19]Sheet1!$A:$D,4,0),"-")</f>
        <v>-</v>
      </c>
      <c r="CR44" s="37">
        <f>IFERROR(VLOOKUP($A44,[20]AAV!$A:$AR,44,0),IFERROR(VLOOKUP($A44,[20]GC!$A:$AC,29,0),IFERROR(VLOOKUP($A44,[20]RVO!$A:$CA,79,0),IFERROR(VLOOKUP($A44,[20]SBPV!$A:$AN,40,0),IFERROR(VLOOKUP($A44,'[20]CC SK'!$A:$AC,29,0),IFERROR(VLOOKUP($A44,'[20]AAV AUTO 2000'!$A:$AA,27,0),IFERROR(VLOOKUP($A44,[20]DELTA!$A:$AC,29,0),IFERROR(VLOOKUP($A44,'[20]TEMA C1'!$A:$Y,25,0),IFERROR(VLOOKUP($A44,'[20]TEMA C2'!$A:$AA,27,0),IFERROR(VLOOKUP($A44,'[20]TEMA C3'!$A:$AA,27,0),IFERROR(VLOOKUP($A44,'[20]TEMA HAJI'!$A:$AA,27,0),IFERROR(VLOOKUP($A44,'[20]TEMA PD'!$A:$AA,27,0),IFERROR(VLOOKUP($A44,[20]DESIRE!$A:$AP,42,0),0)))))))))))))</f>
        <v>10</v>
      </c>
      <c r="CS44" s="37">
        <f>IFERROR(VLOOKUP($A44,#REF!,42+CR$1,0),IFERROR(VLOOKUP($A44,#REF!,42+CR$1,0),IFERROR(VLOOKUP($A44,#REF!,29+CR$1,0),IFERROR(VLOOKUP($A44,#REF!,16+CR$1,0),IFERROR(VLOOKUP($A44,#REF!,42+CR$1,0),IFERROR(VLOOKUP($A44,#REF!,33+CR$1,0),IFERROR(VLOOKUP($A44,#REF!,29+CR$1,0),IFERROR(VLOOKUP($A44,#REF!,42+CR$1,0),IFERROR(VLOOKUP($A44,#REF!,42+CR$1,0),IFERROR(VLOOKUP($A44,#REF!,42+CR$1,0),IFERROR(VLOOKUP($A44,#REF!,26+CR$1,0),IFERROR(VLOOKUP($A44,#REF!,5+CR$1,0),0))))))))))))</f>
        <v>0</v>
      </c>
      <c r="CT44" s="37">
        <f>IFERROR(VLOOKUP($A44,#REF!,42+CS$1,0),IFERROR(VLOOKUP($A44,#REF!,42+CS$1,0),IFERROR(VLOOKUP($A44,#REF!,29+CS$1,0),IFERROR(VLOOKUP($A44,#REF!,16+CS$1,0),IFERROR(VLOOKUP($A44,#REF!,42+CS$1,0),IFERROR(VLOOKUP($A44,#REF!,33+CS$1,0),IFERROR(VLOOKUP($A44,#REF!,29+CS$1,0),IFERROR(VLOOKUP($A44,#REF!,42+CS$1,0),IFERROR(VLOOKUP($A44,#REF!,42+CS$1,0),IFERROR(VLOOKUP($A44,#REF!,42+CS$1,0),IFERROR(VLOOKUP($A44,#REF!,26+CS$1,0),IFERROR(VLOOKUP($A44,#REF!,5+CS$1,0),0))))))))))))</f>
        <v>0</v>
      </c>
      <c r="CU44" s="37">
        <f>IFERROR(VLOOKUP($A44,#REF!,42+CT$1,0),IFERROR(VLOOKUP($A44,#REF!,42+CT$1,0),IFERROR(VLOOKUP($A44,#REF!,29+CT$1,0),IFERROR(VLOOKUP($A44,#REF!,16+CT$1,0),IFERROR(VLOOKUP($A44,#REF!,42+CT$1,0),IFERROR(VLOOKUP($A44,#REF!,33+CT$1,0),IFERROR(VLOOKUP($A44,#REF!,29+CT$1,0),IFERROR(VLOOKUP($A44,#REF!,42+CT$1,0),IFERROR(VLOOKUP($A44,#REF!,42+CT$1,0),IFERROR(VLOOKUP($A44,#REF!,42+CT$1,0),IFERROR(VLOOKUP($A44,#REF!,26+CT$1,0),IFERROR(VLOOKUP($A44,#REF!,5+CT$1,0),0))))))))))))</f>
        <v>0</v>
      </c>
      <c r="CV44" s="37">
        <f>IFERROR(VLOOKUP($A44,#REF!,42+CU$1,0),IFERROR(VLOOKUP($A44,#REF!,42+CU$1,0),IFERROR(VLOOKUP($A44,#REF!,29+CU$1,0),IFERROR(VLOOKUP($A44,#REF!,16+CU$1,0),IFERROR(VLOOKUP($A44,#REF!,42+CU$1,0),IFERROR(VLOOKUP($A44,#REF!,33+CU$1,0),IFERROR(VLOOKUP($A44,#REF!,29+CU$1,0),IFERROR(VLOOKUP($A44,#REF!,42+CU$1,0),IFERROR(VLOOKUP($A44,#REF!,42+CU$1,0),IFERROR(VLOOKUP($A44,#REF!,42+CU$1,0),IFERROR(VLOOKUP($A44,#REF!,26+CU$1,0),IFERROR(VLOOKUP($A44,#REF!,5+CU$1,0),0))))))))))))</f>
        <v>0</v>
      </c>
      <c r="CW44" s="37">
        <f>IFERROR(VLOOKUP($A44,#REF!,42+CV$1,0),IFERROR(VLOOKUP($A44,#REF!,42+CV$1,0),IFERROR(VLOOKUP($A44,#REF!,29+CV$1,0),IFERROR(VLOOKUP($A44,#REF!,16+CV$1,0),IFERROR(VLOOKUP($A44,#REF!,42+CV$1,0),IFERROR(VLOOKUP($A44,#REF!,33+CV$1,0),IFERROR(VLOOKUP($A44,#REF!,29+CV$1,0),IFERROR(VLOOKUP($A44,#REF!,42+CV$1,0),IFERROR(VLOOKUP($A44,#REF!,42+CV$1,0),IFERROR(VLOOKUP($A44,#REF!,42+CV$1,0),IFERROR(VLOOKUP($A44,#REF!,26+CV$1,0),IFERROR(VLOOKUP($A44,#REF!,5+CV$1,0),0))))))))))))</f>
        <v>0</v>
      </c>
      <c r="CX44" s="37">
        <f>IFERROR(VLOOKUP($A44,#REF!,36,0),IFERROR(VLOOKUP($A44,#REF!,23,0),IFERROR(VLOOKUP($A44,#REF!,65,0),IFERROR(VLOOKUP($A44,#REF!,34,0),IFERROR(VLOOKUP($A44,#REF!,25,0),IFERROR(VLOOKUP($A44,#REF!,25,0),IFERROR(VLOOKUP($A44,#REF!,21,0),IFERROR(VLOOKUP($A44,#REF!,23,0),IFERROR(VLOOKUP($A44,#REF!,23,0),IFERROR(VLOOKUP($A44,#REF!,23,0),IFERROR(VLOOKUP($A44,#REF!,23,0),IFERROR(VLOOKUP($A44,#REF!,23,0),IFERROR(VLOOKUP($A44,#REF!,21,0),IFERROR(VLOOKUP($A44,#REF!,23,0),0))))))))))))))</f>
        <v>0</v>
      </c>
      <c r="CY44" s="37">
        <f>IFERROR(VLOOKUP($A44,[20]DESIRE!$A:$AP,42,0),IFERROR(VLOOKUP($A44,'[20]TEMA PD'!$A:$AA,27,0),IFERROR(VLOOKUP($A44,'[20]TEMA HAJI'!$A:$AA,27,0),IFERROR(VLOOKUP($A44,'[20]TEMA C3'!$A:$AA,27,0),IFERROR(VLOOKUP($A44,'[20]TEMA C2'!$A:$AA,27,0),IFERROR(VLOOKUP($A44,'[20]TEMA C1'!$A:$Y,25,0),IFERROR(VLOOKUP($A44,[20]DELTA!$A:$AC,29,0),IFERROR(VLOOKUP($A44,'[20]AAV AUTO 2000'!$A:$AA,27,0),IFERROR(VLOOKUP($A44,'[20]CC SK'!$A:$AC,29,0),IFERROR(VLOOKUP($A44,[20]SBPV!$A:$AN,40,0),IFERROR(VLOOKUP($A44,[20]RVO!$A:$CA,79,0),IFERROR(VLOOKUP($A44,[20]GC!$A:$AC,29,0),IFERROR(VLOOKUP($A44,[20]AAV!$A:$AR,44,0),0)))))))))))))</f>
        <v>10</v>
      </c>
      <c r="CZ44" s="37">
        <f>IFERROR(VLOOKUP($A44,#REF!,5+CY$1,0),IFERROR(VLOOKUP($A44,#REF!,26+CY$1,0),IFERROR(VLOOKUP($A44,#REF!,42+CY$1,0),IFERROR(VLOOKUP($A44,#REF!,42+CY$1,0),IFERROR(VLOOKUP($A44,#REF!,42+CY$1,0),IFERROR(VLOOKUP($A44,#REF!,29+CY$1,0),IFERROR(VLOOKUP($A44,#REF!,33+CY$1,0),IFERROR(VLOOKUP($A44,#REF!,42+CY$1,0),IFERROR(VLOOKUP($A44,#REF!,16+CY$1,0),IFERROR(VLOOKUP($A44,#REF!,29+CY$1,0),IFERROR(VLOOKUP($A44,#REF!,42+CY$1,0),IFERROR(VLOOKUP($A44,#REF!,42+CY$1,0),0))))))))))))</f>
        <v>0</v>
      </c>
      <c r="DA44" s="37">
        <f>IFERROR(VLOOKUP($A44,#REF!,5+CZ$1,0),IFERROR(VLOOKUP($A44,#REF!,26+CZ$1,0),IFERROR(VLOOKUP($A44,#REF!,42+CZ$1,0),IFERROR(VLOOKUP($A44,#REF!,42+CZ$1,0),IFERROR(VLOOKUP($A44,#REF!,42+CZ$1,0),IFERROR(VLOOKUP($A44,#REF!,29+CZ$1,0),IFERROR(VLOOKUP($A44,#REF!,33+CZ$1,0),IFERROR(VLOOKUP($A44,#REF!,42+CZ$1,0),IFERROR(VLOOKUP($A44,#REF!,16+CZ$1,0),IFERROR(VLOOKUP($A44,#REF!,29+CZ$1,0),IFERROR(VLOOKUP($A44,#REF!,42+CZ$1,0),IFERROR(VLOOKUP($A44,#REF!,42+CZ$1,0),0))))))))))))</f>
        <v>0</v>
      </c>
      <c r="DB44" s="37">
        <f>IFERROR(VLOOKUP($A44,#REF!,5+DA$1,0),IFERROR(VLOOKUP($A44,#REF!,26+DA$1,0),IFERROR(VLOOKUP($A44,#REF!,42+DA$1,0),IFERROR(VLOOKUP($A44,#REF!,42+DA$1,0),IFERROR(VLOOKUP($A44,#REF!,42+DA$1,0),IFERROR(VLOOKUP($A44,#REF!,29+DA$1,0),IFERROR(VLOOKUP($A44,#REF!,33+DA$1,0),IFERROR(VLOOKUP($A44,#REF!,42+DA$1,0),IFERROR(VLOOKUP($A44,#REF!,16+DA$1,0),IFERROR(VLOOKUP($A44,#REF!,29+DA$1,0),IFERROR(VLOOKUP($A44,#REF!,42+DA$1,0),IFERROR(VLOOKUP($A44,#REF!,42+DA$1,0),0))))))))))))</f>
        <v>0</v>
      </c>
      <c r="DC44" s="37">
        <f>IFERROR(VLOOKUP($A44,#REF!,5+DB$1,0),IFERROR(VLOOKUP($A44,#REF!,26+DB$1,0),IFERROR(VLOOKUP($A44,#REF!,42+DB$1,0),IFERROR(VLOOKUP($A44,#REF!,42+DB$1,0),IFERROR(VLOOKUP($A44,#REF!,42+DB$1,0),IFERROR(VLOOKUP($A44,#REF!,29+DB$1,0),IFERROR(VLOOKUP($A44,#REF!,33+DB$1,0),IFERROR(VLOOKUP($A44,#REF!,42+DB$1,0),IFERROR(VLOOKUP($A44,#REF!,16+DB$1,0),IFERROR(VLOOKUP($A44,#REF!,29+DB$1,0),IFERROR(VLOOKUP($A44,#REF!,42+DB$1,0),IFERROR(VLOOKUP($A44,#REF!,42+DB$1,0),0))))))))))))</f>
        <v>0</v>
      </c>
      <c r="DD44" s="37">
        <f>IFERROR(VLOOKUP($A44,#REF!,5+DC$1,0),IFERROR(VLOOKUP($A44,#REF!,26+DC$1,0),IFERROR(VLOOKUP($A44,#REF!,42+DC$1,0),IFERROR(VLOOKUP($A44,#REF!,42+DC$1,0),IFERROR(VLOOKUP($A44,#REF!,42+DC$1,0),IFERROR(VLOOKUP($A44,#REF!,29+DC$1,0),IFERROR(VLOOKUP($A44,#REF!,33+DC$1,0),IFERROR(VLOOKUP($A44,#REF!,42+DC$1,0),IFERROR(VLOOKUP($A44,#REF!,16+DC$1,0),IFERROR(VLOOKUP($A44,#REF!,29+DC$1,0),IFERROR(VLOOKUP($A44,#REF!,42+DC$1,0),IFERROR(VLOOKUP($A44,#REF!,42+DC$1,0),0))))))))))))</f>
        <v>0</v>
      </c>
      <c r="DE44" s="37">
        <f>IFERROR(VLOOKUP($A44,#REF!,23,0),IFERROR(VLOOKUP($A44,#REF!,21,0),IFERROR(VLOOKUP($A44,#REF!,23,0),IFERROR(VLOOKUP($A44,#REF!,23,0),IFERROR(VLOOKUP($A44,#REF!,23,0),IFERROR(VLOOKUP($A44,#REF!,23,0),IFERROR(VLOOKUP($A44,#REF!,23,0),IFERROR(VLOOKUP($A44,#REF!,21,0),IFERROR(VLOOKUP($A44,#REF!,25,0),IFERROR(VLOOKUP($A44,#REF!,25,0),IFERROR(VLOOKUP($A44,#REF!,34,0),IFERROR(VLOOKUP($A44,#REF!,65,0),IFERROR(VLOOKUP($A44,#REF!,23,0),IFERROR(VLOOKUP($A44,#REF!,36,0),0))))))))))))))</f>
        <v>0</v>
      </c>
      <c r="DF44" s="37" t="b">
        <f t="shared" si="40"/>
        <v>1</v>
      </c>
      <c r="DG44" s="37" t="b">
        <f t="shared" si="40"/>
        <v>1</v>
      </c>
      <c r="DH44" s="37" t="b">
        <f t="shared" si="40"/>
        <v>1</v>
      </c>
      <c r="DI44" s="37" t="b">
        <f t="shared" si="26"/>
        <v>1</v>
      </c>
      <c r="DJ44" s="37" t="b">
        <f t="shared" si="26"/>
        <v>1</v>
      </c>
      <c r="DK44" s="37" t="b">
        <f t="shared" si="26"/>
        <v>1</v>
      </c>
      <c r="DL44" s="37" t="b">
        <f t="shared" si="26"/>
        <v>1</v>
      </c>
      <c r="DM44" s="37">
        <f t="shared" si="41"/>
        <v>10</v>
      </c>
      <c r="DN44" s="37">
        <f t="shared" si="41"/>
        <v>0</v>
      </c>
      <c r="DO44" s="37">
        <f t="shared" si="41"/>
        <v>0</v>
      </c>
      <c r="DP44" s="37">
        <f t="shared" si="27"/>
        <v>0</v>
      </c>
      <c r="DQ44" s="37">
        <f t="shared" si="27"/>
        <v>0</v>
      </c>
      <c r="DR44" s="37">
        <f t="shared" si="27"/>
        <v>0</v>
      </c>
      <c r="DS44" s="37">
        <f t="shared" si="27"/>
        <v>0</v>
      </c>
      <c r="DT44" s="29">
        <f t="shared" si="16"/>
        <v>10</v>
      </c>
      <c r="DU44" s="37">
        <f t="shared" si="42"/>
        <v>10</v>
      </c>
      <c r="DV44" s="37">
        <f t="shared" si="42"/>
        <v>0</v>
      </c>
      <c r="DW44" s="37">
        <f t="shared" si="42"/>
        <v>0</v>
      </c>
      <c r="DX44" s="37">
        <f t="shared" si="28"/>
        <v>0</v>
      </c>
      <c r="DY44" s="37">
        <f t="shared" si="28"/>
        <v>0</v>
      </c>
      <c r="DZ44" s="37">
        <f t="shared" si="28"/>
        <v>0</v>
      </c>
      <c r="EA44" s="37">
        <f t="shared" si="28"/>
        <v>0</v>
      </c>
      <c r="EB44" s="29">
        <f t="shared" si="18"/>
        <v>10</v>
      </c>
      <c r="EC44" s="36">
        <f t="shared" si="19"/>
        <v>6</v>
      </c>
      <c r="ED44" s="36" t="str">
        <f t="shared" si="20"/>
        <v>DOWNGRADE</v>
      </c>
      <c r="EE44" s="36" t="str">
        <f t="shared" si="21"/>
        <v>RESET</v>
      </c>
      <c r="EF44" s="37">
        <f t="shared" si="22"/>
        <v>0</v>
      </c>
      <c r="EG44" s="2"/>
      <c r="EH44" s="37" t="str">
        <f t="shared" si="23"/>
        <v>SAPHIRE</v>
      </c>
      <c r="EI44" s="2"/>
      <c r="EJ44" s="2"/>
      <c r="EK44" s="2"/>
      <c r="EL44" s="2"/>
      <c r="EM44" s="2"/>
      <c r="EN44" s="2"/>
      <c r="EO44" s="2"/>
      <c r="EP44" s="2"/>
      <c r="EQ44" s="37">
        <f t="shared" si="43"/>
        <v>10</v>
      </c>
      <c r="ER44" s="37">
        <f t="shared" si="43"/>
        <v>0</v>
      </c>
      <c r="ES44" s="37">
        <f t="shared" si="43"/>
        <v>0</v>
      </c>
      <c r="ET44" s="37">
        <f t="shared" si="29"/>
        <v>0</v>
      </c>
      <c r="EU44" s="37">
        <f t="shared" si="29"/>
        <v>0</v>
      </c>
      <c r="EV44" s="37">
        <f t="shared" si="29"/>
        <v>0</v>
      </c>
      <c r="EW44" s="37">
        <f t="shared" si="29"/>
        <v>0</v>
      </c>
    </row>
    <row r="45" spans="1:153" ht="15.6">
      <c r="A45" s="23" t="s">
        <v>400</v>
      </c>
      <c r="B45" s="24" t="s">
        <v>401</v>
      </c>
      <c r="C45" s="37" t="s">
        <v>411</v>
      </c>
      <c r="D45" s="15">
        <v>45628</v>
      </c>
      <c r="E45" s="15" t="str">
        <f t="shared" si="3"/>
        <v>Dec-24</v>
      </c>
      <c r="F45" s="37"/>
      <c r="G45" s="37"/>
      <c r="H45" s="37"/>
      <c r="I45" s="37"/>
      <c r="J45" s="37"/>
      <c r="K45" s="37"/>
      <c r="L45" s="37"/>
      <c r="M45" s="36"/>
      <c r="N45" s="37"/>
      <c r="O45" s="37"/>
      <c r="P45" s="37"/>
      <c r="Q45" s="37"/>
      <c r="R45" s="37"/>
      <c r="S45" s="37"/>
      <c r="T45" s="2"/>
      <c r="U45" s="36"/>
      <c r="V45" s="37"/>
      <c r="W45" s="37"/>
      <c r="X45" s="37"/>
      <c r="Y45" s="37"/>
      <c r="Z45" s="37"/>
      <c r="AA45" s="37"/>
      <c r="AB45" s="2"/>
      <c r="AC45" s="2"/>
      <c r="AD45" s="2"/>
      <c r="AE45" s="2"/>
      <c r="AF45" s="2"/>
      <c r="AG45" s="36"/>
      <c r="AH45" s="2"/>
      <c r="AI45" s="2"/>
      <c r="AJ45" s="2"/>
      <c r="AK45" s="2"/>
      <c r="AL45" s="19"/>
      <c r="AM45" s="37"/>
      <c r="AN45" s="37"/>
      <c r="AO45" s="37"/>
      <c r="AP45" s="37"/>
      <c r="AQ45" s="37"/>
      <c r="AR45" s="37"/>
      <c r="AS45" s="37"/>
      <c r="AT45" s="37"/>
      <c r="AU45" s="37"/>
      <c r="AV45" s="37" t="str">
        <f>IFERROR(VLOOKUP(A45,#REF!,13,0),"")</f>
        <v/>
      </c>
      <c r="AW45" s="37">
        <f>IFERROR(VLOOKUP(A45,[7]DATABASE!$A:$BA,49,0),"")</f>
        <v>0</v>
      </c>
      <c r="AX45" s="37">
        <f>IFERROR(VLOOKUP(A45,[7]DATABASE!$A:$BA,50,0),"")</f>
        <v>0</v>
      </c>
      <c r="AY45" s="37">
        <f>IFERROR(VLOOKUP(A45,[7]DATABASE!$A:$BA,51,0),"")</f>
        <v>0</v>
      </c>
      <c r="AZ45" s="37">
        <f>IFERROR(VLOOKUP(A45,[7]DATABASE!$A:$BA,52,0),"")</f>
        <v>0</v>
      </c>
      <c r="BA45" s="37">
        <f>IFERROR(VLOOKUP(A45,[7]DATABASE!$A:$BA,53,0),"")</f>
        <v>0</v>
      </c>
      <c r="BB45" s="37" t="str">
        <f>IFERROR(VLOOKUP(A45,[7]DATABASE!$A:$BF,54,0),"")</f>
        <v/>
      </c>
      <c r="BC45" s="37" t="str">
        <f>IFERROR(VLOOKUP(A45,[7]DATABASE!$A:$BF,55,0),"")</f>
        <v/>
      </c>
      <c r="BD45" s="37" t="str">
        <f>IFERROR(VLOOKUP(A45,[7]DATABASE!$A:$BF,56,0),"")</f>
        <v/>
      </c>
      <c r="BE45" s="37" t="str">
        <f>IFERROR(VLOOKUP(A45,[7]DATABASE!$A:$BF,57,0),"")</f>
        <v/>
      </c>
      <c r="BF45" s="37" t="str">
        <f>IFERROR(VLOOKUP(A45,[7]DATABASE!$A:$BF,58,0),"")</f>
        <v/>
      </c>
      <c r="BG45" s="37"/>
      <c r="BH45" s="37" t="str">
        <f>IFERROR(VLOOKUP(A45,[7]DATABASE!$A:$BM,60,0),"")</f>
        <v/>
      </c>
      <c r="BI45" s="37" t="str">
        <f>IFERROR(VLOOKUP(A45,[7]DATABASE!$A:$BM,61,0),"")</f>
        <v/>
      </c>
      <c r="BJ45" s="37" t="str">
        <f>IFERROR(VLOOKUP(A45,[7]DATABASE!$A:$BM,62,0),"")</f>
        <v/>
      </c>
      <c r="BK45" s="37" t="str">
        <f>IFERROR(VLOOKUP(A45,[7]DATABASE!$A:$BM,63,0),"")</f>
        <v/>
      </c>
      <c r="BL45" s="37" t="str">
        <f>IFERROR(VLOOKUP(A45,[7]DATABASE!$A:$BM,64,0),"")</f>
        <v/>
      </c>
      <c r="BM45" s="37">
        <f>IFERROR(VLOOKUP(A45,'[9]AAV AUTO 2000'!$A:$Y,25,0),"")</f>
        <v>21</v>
      </c>
      <c r="BN45" s="37">
        <f t="shared" si="30"/>
        <v>21</v>
      </c>
      <c r="BO45" s="37">
        <f t="shared" si="31"/>
        <v>0</v>
      </c>
      <c r="BP45" s="37" t="str">
        <f t="shared" si="31"/>
        <v/>
      </c>
      <c r="BQ45" s="37" t="str">
        <f t="shared" si="31"/>
        <v/>
      </c>
      <c r="BR45" s="37" t="str">
        <f t="shared" si="31"/>
        <v/>
      </c>
      <c r="BS45" s="37" t="str">
        <f t="shared" si="31"/>
        <v/>
      </c>
      <c r="BT45" s="37" t="str">
        <f t="shared" si="31"/>
        <v/>
      </c>
      <c r="BU45" s="37">
        <f t="shared" si="31"/>
        <v>21</v>
      </c>
      <c r="BV45" s="37">
        <f t="shared" si="32"/>
        <v>21</v>
      </c>
      <c r="BW45" s="36">
        <f t="shared" si="33"/>
        <v>0</v>
      </c>
      <c r="BX45" s="36" t="str">
        <f t="shared" si="34"/>
        <v>TIDAK</v>
      </c>
      <c r="BY45" s="36" t="str">
        <f>IFERROR(VLOOKUP(A45,[7]DATABASE!$A:$BY,77,0),"")</f>
        <v>TIDAK</v>
      </c>
      <c r="BZ45" s="37">
        <f t="shared" si="35"/>
        <v>21</v>
      </c>
      <c r="CA45" s="12">
        <v>3</v>
      </c>
      <c r="CB45" s="37" t="str">
        <f t="shared" si="36"/>
        <v>SAPHIRE</v>
      </c>
      <c r="CC45" s="37" t="str">
        <f>IFERROR(VLOOKUP(A45,[11]SUMMARY!$B:$E,4,0),"")</f>
        <v/>
      </c>
      <c r="CD45" s="37">
        <f>IFERROR(VLOOKUP(A45,'[12]RECAP REDEEM P2 - v2'!$A:$I,5,0),0)</f>
        <v>0</v>
      </c>
      <c r="CE45" s="37" t="str">
        <f t="shared" si="37"/>
        <v>FALSE</v>
      </c>
      <c r="CF45" s="37"/>
      <c r="CG45" s="15">
        <v>45093</v>
      </c>
      <c r="CH45" s="15">
        <f t="shared" ca="1" si="38"/>
        <v>46174</v>
      </c>
      <c r="CI45" s="37">
        <f t="shared" ca="1" si="39"/>
        <v>2</v>
      </c>
      <c r="CJ45" s="37">
        <v>21</v>
      </c>
      <c r="CK45" s="37" t="str">
        <f>IFERROR(VLOOKUP($A45,[13]ME!$A:$K,11,0),"-")</f>
        <v>-</v>
      </c>
      <c r="CL45" s="37" t="str">
        <f>IFERROR(VLOOKUP($A45,[14]EKS!$A:$K,11,0),"-")</f>
        <v>-</v>
      </c>
      <c r="CM45" s="37" t="str">
        <f>IFERROR(VLOOKUP($A45,[15]EKS!$A:$K,11,0),"-")</f>
        <v>-</v>
      </c>
      <c r="CN45" s="37" t="str">
        <f>IFERROR(VLOOKUP($A45,[16]EKS!$A:$K,11,0),"-")</f>
        <v>-</v>
      </c>
      <c r="CO45" s="37" t="str">
        <f>IFERROR(VLOOKUP($A45,[17]EKS!$A:$K,11,0),"-")</f>
        <v>-</v>
      </c>
      <c r="CP45" s="37" t="str">
        <f>IFERROR(VLOOKUP($A45,[18]EKS!$A:$K,11,0),"-")</f>
        <v>-</v>
      </c>
      <c r="CQ45" s="37" t="str">
        <f>IFERROR(VLOOKUP(A45,[19]Sheet1!$A:$D,4,0),"-")</f>
        <v>-</v>
      </c>
      <c r="CR45" s="37">
        <f>IFERROR(VLOOKUP($A45,[20]AAV!$A:$AR,44,0),IFERROR(VLOOKUP($A45,[20]GC!$A:$AC,29,0),IFERROR(VLOOKUP($A45,[20]RVO!$A:$CA,79,0),IFERROR(VLOOKUP($A45,[20]SBPV!$A:$AN,40,0),IFERROR(VLOOKUP($A45,'[20]CC SK'!$A:$AC,29,0),IFERROR(VLOOKUP($A45,'[20]AAV AUTO 2000'!$A:$AA,27,0),IFERROR(VLOOKUP($A45,[20]DELTA!$A:$AC,29,0),IFERROR(VLOOKUP($A45,'[20]TEMA C1'!$A:$Y,25,0),IFERROR(VLOOKUP($A45,'[20]TEMA C2'!$A:$AA,27,0),IFERROR(VLOOKUP($A45,'[20]TEMA C3'!$A:$AA,27,0),IFERROR(VLOOKUP($A45,'[20]TEMA HAJI'!$A:$AA,27,0),IFERROR(VLOOKUP($A45,'[20]TEMA PD'!$A:$AA,27,0),IFERROR(VLOOKUP($A45,[20]DESIRE!$A:$AP,42,0),0)))))))))))))</f>
        <v>23</v>
      </c>
      <c r="CS45" s="37">
        <f>IFERROR(VLOOKUP($A45,#REF!,42+CR$1,0),IFERROR(VLOOKUP($A45,#REF!,42+CR$1,0),IFERROR(VLOOKUP($A45,#REF!,29+CR$1,0),IFERROR(VLOOKUP($A45,#REF!,16+CR$1,0),IFERROR(VLOOKUP($A45,#REF!,42+CR$1,0),IFERROR(VLOOKUP($A45,#REF!,33+CR$1,0),IFERROR(VLOOKUP($A45,#REF!,29+CR$1,0),IFERROR(VLOOKUP($A45,#REF!,42+CR$1,0),IFERROR(VLOOKUP($A45,#REF!,42+CR$1,0),IFERROR(VLOOKUP($A45,#REF!,42+CR$1,0),IFERROR(VLOOKUP($A45,#REF!,26+CR$1,0),IFERROR(VLOOKUP($A45,#REF!,5+CR$1,0),0))))))))))))</f>
        <v>0</v>
      </c>
      <c r="CT45" s="37">
        <f>IFERROR(VLOOKUP($A45,#REF!,42+CS$1,0),IFERROR(VLOOKUP($A45,#REF!,42+CS$1,0),IFERROR(VLOOKUP($A45,#REF!,29+CS$1,0),IFERROR(VLOOKUP($A45,#REF!,16+CS$1,0),IFERROR(VLOOKUP($A45,#REF!,42+CS$1,0),IFERROR(VLOOKUP($A45,#REF!,33+CS$1,0),IFERROR(VLOOKUP($A45,#REF!,29+CS$1,0),IFERROR(VLOOKUP($A45,#REF!,42+CS$1,0),IFERROR(VLOOKUP($A45,#REF!,42+CS$1,0),IFERROR(VLOOKUP($A45,#REF!,42+CS$1,0),IFERROR(VLOOKUP($A45,#REF!,26+CS$1,0),IFERROR(VLOOKUP($A45,#REF!,5+CS$1,0),0))))))))))))</f>
        <v>0</v>
      </c>
      <c r="CU45" s="37">
        <f>IFERROR(VLOOKUP($A45,#REF!,42+CT$1,0),IFERROR(VLOOKUP($A45,#REF!,42+CT$1,0),IFERROR(VLOOKUP($A45,#REF!,29+CT$1,0),IFERROR(VLOOKUP($A45,#REF!,16+CT$1,0),IFERROR(VLOOKUP($A45,#REF!,42+CT$1,0),IFERROR(VLOOKUP($A45,#REF!,33+CT$1,0),IFERROR(VLOOKUP($A45,#REF!,29+CT$1,0),IFERROR(VLOOKUP($A45,#REF!,42+CT$1,0),IFERROR(VLOOKUP($A45,#REF!,42+CT$1,0),IFERROR(VLOOKUP($A45,#REF!,42+CT$1,0),IFERROR(VLOOKUP($A45,#REF!,26+CT$1,0),IFERROR(VLOOKUP($A45,#REF!,5+CT$1,0),0))))))))))))</f>
        <v>0</v>
      </c>
      <c r="CV45" s="37">
        <f>IFERROR(VLOOKUP($A45,#REF!,42+CU$1,0),IFERROR(VLOOKUP($A45,#REF!,42+CU$1,0),IFERROR(VLOOKUP($A45,#REF!,29+CU$1,0),IFERROR(VLOOKUP($A45,#REF!,16+CU$1,0),IFERROR(VLOOKUP($A45,#REF!,42+CU$1,0),IFERROR(VLOOKUP($A45,#REF!,33+CU$1,0),IFERROR(VLOOKUP($A45,#REF!,29+CU$1,0),IFERROR(VLOOKUP($A45,#REF!,42+CU$1,0),IFERROR(VLOOKUP($A45,#REF!,42+CU$1,0),IFERROR(VLOOKUP($A45,#REF!,42+CU$1,0),IFERROR(VLOOKUP($A45,#REF!,26+CU$1,0),IFERROR(VLOOKUP($A45,#REF!,5+CU$1,0),0))))))))))))</f>
        <v>0</v>
      </c>
      <c r="CW45" s="37">
        <f>IFERROR(VLOOKUP($A45,#REF!,42+CV$1,0),IFERROR(VLOOKUP($A45,#REF!,42+CV$1,0),IFERROR(VLOOKUP($A45,#REF!,29+CV$1,0),IFERROR(VLOOKUP($A45,#REF!,16+CV$1,0),IFERROR(VLOOKUP($A45,#REF!,42+CV$1,0),IFERROR(VLOOKUP($A45,#REF!,33+CV$1,0),IFERROR(VLOOKUP($A45,#REF!,29+CV$1,0),IFERROR(VLOOKUP($A45,#REF!,42+CV$1,0),IFERROR(VLOOKUP($A45,#REF!,42+CV$1,0),IFERROR(VLOOKUP($A45,#REF!,42+CV$1,0),IFERROR(VLOOKUP($A45,#REF!,26+CV$1,0),IFERROR(VLOOKUP($A45,#REF!,5+CV$1,0),0))))))))))))</f>
        <v>0</v>
      </c>
      <c r="CX45" s="37">
        <f>IFERROR(VLOOKUP($A45,#REF!,36,0),IFERROR(VLOOKUP($A45,#REF!,23,0),IFERROR(VLOOKUP($A45,#REF!,65,0),IFERROR(VLOOKUP($A45,#REF!,34,0),IFERROR(VLOOKUP($A45,#REF!,25,0),IFERROR(VLOOKUP($A45,#REF!,25,0),IFERROR(VLOOKUP($A45,#REF!,21,0),IFERROR(VLOOKUP($A45,#REF!,23,0),IFERROR(VLOOKUP($A45,#REF!,23,0),IFERROR(VLOOKUP($A45,#REF!,23,0),IFERROR(VLOOKUP($A45,#REF!,23,0),IFERROR(VLOOKUP($A45,#REF!,23,0),IFERROR(VLOOKUP($A45,#REF!,21,0),IFERROR(VLOOKUP($A45,#REF!,23,0),0))))))))))))))</f>
        <v>0</v>
      </c>
      <c r="CY45" s="37">
        <f>IFERROR(VLOOKUP($A45,[20]DESIRE!$A:$AP,42,0),IFERROR(VLOOKUP($A45,'[20]TEMA PD'!$A:$AA,27,0),IFERROR(VLOOKUP($A45,'[20]TEMA HAJI'!$A:$AA,27,0),IFERROR(VLOOKUP($A45,'[20]TEMA C3'!$A:$AA,27,0),IFERROR(VLOOKUP($A45,'[20]TEMA C2'!$A:$AA,27,0),IFERROR(VLOOKUP($A45,'[20]TEMA C1'!$A:$Y,25,0),IFERROR(VLOOKUP($A45,[20]DELTA!$A:$AC,29,0),IFERROR(VLOOKUP($A45,'[20]AAV AUTO 2000'!$A:$AA,27,0),IFERROR(VLOOKUP($A45,'[20]CC SK'!$A:$AC,29,0),IFERROR(VLOOKUP($A45,[20]SBPV!$A:$AN,40,0),IFERROR(VLOOKUP($A45,[20]RVO!$A:$CA,79,0),IFERROR(VLOOKUP($A45,[20]GC!$A:$AC,29,0),IFERROR(VLOOKUP($A45,[20]AAV!$A:$AR,44,0),0)))))))))))))</f>
        <v>23</v>
      </c>
      <c r="CZ45" s="37">
        <f>IFERROR(VLOOKUP($A45,#REF!,5+CY$1,0),IFERROR(VLOOKUP($A45,#REF!,26+CY$1,0),IFERROR(VLOOKUP($A45,#REF!,42+CY$1,0),IFERROR(VLOOKUP($A45,#REF!,42+CY$1,0),IFERROR(VLOOKUP($A45,#REF!,42+CY$1,0),IFERROR(VLOOKUP($A45,#REF!,29+CY$1,0),IFERROR(VLOOKUP($A45,#REF!,33+CY$1,0),IFERROR(VLOOKUP($A45,#REF!,42+CY$1,0),IFERROR(VLOOKUP($A45,#REF!,16+CY$1,0),IFERROR(VLOOKUP($A45,#REF!,29+CY$1,0),IFERROR(VLOOKUP($A45,#REF!,42+CY$1,0),IFERROR(VLOOKUP($A45,#REF!,42+CY$1,0),0))))))))))))</f>
        <v>0</v>
      </c>
      <c r="DA45" s="37">
        <f>IFERROR(VLOOKUP($A45,#REF!,5+CZ$1,0),IFERROR(VLOOKUP($A45,#REF!,26+CZ$1,0),IFERROR(VLOOKUP($A45,#REF!,42+CZ$1,0),IFERROR(VLOOKUP($A45,#REF!,42+CZ$1,0),IFERROR(VLOOKUP($A45,#REF!,42+CZ$1,0),IFERROR(VLOOKUP($A45,#REF!,29+CZ$1,0),IFERROR(VLOOKUP($A45,#REF!,33+CZ$1,0),IFERROR(VLOOKUP($A45,#REF!,42+CZ$1,0),IFERROR(VLOOKUP($A45,#REF!,16+CZ$1,0),IFERROR(VLOOKUP($A45,#REF!,29+CZ$1,0),IFERROR(VLOOKUP($A45,#REF!,42+CZ$1,0),IFERROR(VLOOKUP($A45,#REF!,42+CZ$1,0),0))))))))))))</f>
        <v>0</v>
      </c>
      <c r="DB45" s="37">
        <f>IFERROR(VLOOKUP($A45,#REF!,5+DA$1,0),IFERROR(VLOOKUP($A45,#REF!,26+DA$1,0),IFERROR(VLOOKUP($A45,#REF!,42+DA$1,0),IFERROR(VLOOKUP($A45,#REF!,42+DA$1,0),IFERROR(VLOOKUP($A45,#REF!,42+DA$1,0),IFERROR(VLOOKUP($A45,#REF!,29+DA$1,0),IFERROR(VLOOKUP($A45,#REF!,33+DA$1,0),IFERROR(VLOOKUP($A45,#REF!,42+DA$1,0),IFERROR(VLOOKUP($A45,#REF!,16+DA$1,0),IFERROR(VLOOKUP($A45,#REF!,29+DA$1,0),IFERROR(VLOOKUP($A45,#REF!,42+DA$1,0),IFERROR(VLOOKUP($A45,#REF!,42+DA$1,0),0))))))))))))</f>
        <v>0</v>
      </c>
      <c r="DC45" s="37">
        <f>IFERROR(VLOOKUP($A45,#REF!,5+DB$1,0),IFERROR(VLOOKUP($A45,#REF!,26+DB$1,0),IFERROR(VLOOKUP($A45,#REF!,42+DB$1,0),IFERROR(VLOOKUP($A45,#REF!,42+DB$1,0),IFERROR(VLOOKUP($A45,#REF!,42+DB$1,0),IFERROR(VLOOKUP($A45,#REF!,29+DB$1,0),IFERROR(VLOOKUP($A45,#REF!,33+DB$1,0),IFERROR(VLOOKUP($A45,#REF!,42+DB$1,0),IFERROR(VLOOKUP($A45,#REF!,16+DB$1,0),IFERROR(VLOOKUP($A45,#REF!,29+DB$1,0),IFERROR(VLOOKUP($A45,#REF!,42+DB$1,0),IFERROR(VLOOKUP($A45,#REF!,42+DB$1,0),0))))))))))))</f>
        <v>0</v>
      </c>
      <c r="DD45" s="37">
        <f>IFERROR(VLOOKUP($A45,#REF!,5+DC$1,0),IFERROR(VLOOKUP($A45,#REF!,26+DC$1,0),IFERROR(VLOOKUP($A45,#REF!,42+DC$1,0),IFERROR(VLOOKUP($A45,#REF!,42+DC$1,0),IFERROR(VLOOKUP($A45,#REF!,42+DC$1,0),IFERROR(VLOOKUP($A45,#REF!,29+DC$1,0),IFERROR(VLOOKUP($A45,#REF!,33+DC$1,0),IFERROR(VLOOKUP($A45,#REF!,42+DC$1,0),IFERROR(VLOOKUP($A45,#REF!,16+DC$1,0),IFERROR(VLOOKUP($A45,#REF!,29+DC$1,0),IFERROR(VLOOKUP($A45,#REF!,42+DC$1,0),IFERROR(VLOOKUP($A45,#REF!,42+DC$1,0),0))))))))))))</f>
        <v>0</v>
      </c>
      <c r="DE45" s="37">
        <f>IFERROR(VLOOKUP($A45,#REF!,23,0),IFERROR(VLOOKUP($A45,#REF!,21,0),IFERROR(VLOOKUP($A45,#REF!,23,0),IFERROR(VLOOKUP($A45,#REF!,23,0),IFERROR(VLOOKUP($A45,#REF!,23,0),IFERROR(VLOOKUP($A45,#REF!,23,0),IFERROR(VLOOKUP($A45,#REF!,23,0),IFERROR(VLOOKUP($A45,#REF!,21,0),IFERROR(VLOOKUP($A45,#REF!,25,0),IFERROR(VLOOKUP($A45,#REF!,25,0),IFERROR(VLOOKUP($A45,#REF!,34,0),IFERROR(VLOOKUP($A45,#REF!,65,0),IFERROR(VLOOKUP($A45,#REF!,23,0),IFERROR(VLOOKUP($A45,#REF!,36,0),0))))))))))))))</f>
        <v>0</v>
      </c>
      <c r="DF45" s="37" t="b">
        <f t="shared" si="40"/>
        <v>1</v>
      </c>
      <c r="DG45" s="37" t="b">
        <f t="shared" si="40"/>
        <v>1</v>
      </c>
      <c r="DH45" s="37" t="b">
        <f t="shared" si="40"/>
        <v>1</v>
      </c>
      <c r="DI45" s="37" t="b">
        <f t="shared" si="26"/>
        <v>1</v>
      </c>
      <c r="DJ45" s="37" t="b">
        <f t="shared" si="26"/>
        <v>1</v>
      </c>
      <c r="DK45" s="37" t="b">
        <f t="shared" si="26"/>
        <v>1</v>
      </c>
      <c r="DL45" s="37" t="b">
        <f t="shared" si="26"/>
        <v>1</v>
      </c>
      <c r="DM45" s="37">
        <f t="shared" si="41"/>
        <v>23</v>
      </c>
      <c r="DN45" s="37">
        <f t="shared" si="41"/>
        <v>0</v>
      </c>
      <c r="DO45" s="37">
        <f t="shared" si="41"/>
        <v>0</v>
      </c>
      <c r="DP45" s="37">
        <f t="shared" si="27"/>
        <v>0</v>
      </c>
      <c r="DQ45" s="37">
        <f t="shared" si="27"/>
        <v>0</v>
      </c>
      <c r="DR45" s="37">
        <f t="shared" si="27"/>
        <v>0</v>
      </c>
      <c r="DS45" s="37">
        <f t="shared" si="27"/>
        <v>0</v>
      </c>
      <c r="DT45" s="29">
        <f t="shared" si="16"/>
        <v>23</v>
      </c>
      <c r="DU45" s="37">
        <f t="shared" si="42"/>
        <v>23</v>
      </c>
      <c r="DV45" s="37">
        <f t="shared" si="42"/>
        <v>0</v>
      </c>
      <c r="DW45" s="37">
        <f t="shared" si="42"/>
        <v>0</v>
      </c>
      <c r="DX45" s="37">
        <f t="shared" si="28"/>
        <v>0</v>
      </c>
      <c r="DY45" s="37">
        <f t="shared" si="28"/>
        <v>0</v>
      </c>
      <c r="DZ45" s="37">
        <f t="shared" si="28"/>
        <v>0</v>
      </c>
      <c r="EA45" s="37">
        <f t="shared" si="28"/>
        <v>0</v>
      </c>
      <c r="EB45" s="29">
        <f t="shared" si="18"/>
        <v>23</v>
      </c>
      <c r="EC45" s="36">
        <f t="shared" si="19"/>
        <v>6</v>
      </c>
      <c r="ED45" s="36" t="str">
        <f t="shared" si="20"/>
        <v>DOWNGRADE</v>
      </c>
      <c r="EE45" s="36" t="str">
        <f t="shared" si="21"/>
        <v>RESET</v>
      </c>
      <c r="EF45" s="37">
        <f t="shared" si="22"/>
        <v>0</v>
      </c>
      <c r="EG45" s="2"/>
      <c r="EH45" s="37" t="str">
        <f t="shared" si="23"/>
        <v>SAPHIRE</v>
      </c>
      <c r="EI45" s="2"/>
      <c r="EJ45" s="2"/>
      <c r="EK45" s="2"/>
      <c r="EL45" s="2"/>
      <c r="EM45" s="2"/>
      <c r="EN45" s="2"/>
      <c r="EO45" s="2"/>
      <c r="EP45" s="2"/>
      <c r="EQ45" s="37">
        <f t="shared" si="43"/>
        <v>23</v>
      </c>
      <c r="ER45" s="37">
        <f t="shared" si="43"/>
        <v>0</v>
      </c>
      <c r="ES45" s="37">
        <f t="shared" si="43"/>
        <v>0</v>
      </c>
      <c r="ET45" s="37">
        <f t="shared" si="29"/>
        <v>0</v>
      </c>
      <c r="EU45" s="37">
        <f t="shared" si="29"/>
        <v>0</v>
      </c>
      <c r="EV45" s="37">
        <f t="shared" si="29"/>
        <v>0</v>
      </c>
      <c r="EW45" s="37">
        <f t="shared" si="29"/>
        <v>0</v>
      </c>
    </row>
    <row r="46" spans="1:153" ht="15.6">
      <c r="A46" s="23" t="s">
        <v>402</v>
      </c>
      <c r="B46" s="24" t="s">
        <v>403</v>
      </c>
      <c r="C46" s="37" t="s">
        <v>411</v>
      </c>
      <c r="D46" s="15">
        <v>45628</v>
      </c>
      <c r="E46" s="15" t="str">
        <f t="shared" si="3"/>
        <v>Dec-24</v>
      </c>
      <c r="F46" s="37"/>
      <c r="G46" s="37"/>
      <c r="H46" s="37"/>
      <c r="I46" s="37"/>
      <c r="J46" s="37"/>
      <c r="K46" s="37"/>
      <c r="L46" s="37"/>
      <c r="M46" s="36"/>
      <c r="N46" s="37"/>
      <c r="O46" s="37"/>
      <c r="P46" s="37"/>
      <c r="Q46" s="37"/>
      <c r="R46" s="37"/>
      <c r="S46" s="37"/>
      <c r="T46" s="2"/>
      <c r="U46" s="36"/>
      <c r="V46" s="37"/>
      <c r="W46" s="37"/>
      <c r="X46" s="37"/>
      <c r="Y46" s="37"/>
      <c r="Z46" s="37"/>
      <c r="AA46" s="37"/>
      <c r="AB46" s="2"/>
      <c r="AC46" s="2"/>
      <c r="AD46" s="2"/>
      <c r="AE46" s="2"/>
      <c r="AF46" s="2"/>
      <c r="AG46" s="36"/>
      <c r="AH46" s="2"/>
      <c r="AI46" s="2"/>
      <c r="AJ46" s="2"/>
      <c r="AK46" s="2"/>
      <c r="AL46" s="19"/>
      <c r="AM46" s="37"/>
      <c r="AN46" s="37"/>
      <c r="AO46" s="37"/>
      <c r="AP46" s="37"/>
      <c r="AQ46" s="37"/>
      <c r="AR46" s="37"/>
      <c r="AS46" s="37"/>
      <c r="AT46" s="37"/>
      <c r="AU46" s="37"/>
      <c r="AV46" s="37" t="str">
        <f>IFERROR(VLOOKUP(A46,#REF!,13,0),"")</f>
        <v/>
      </c>
      <c r="AW46" s="37">
        <f>IFERROR(VLOOKUP(A46,[7]DATABASE!$A:$BA,49,0),"")</f>
        <v>0</v>
      </c>
      <c r="AX46" s="37">
        <f>IFERROR(VLOOKUP(A46,[7]DATABASE!$A:$BA,50,0),"")</f>
        <v>0</v>
      </c>
      <c r="AY46" s="37">
        <f>IFERROR(VLOOKUP(A46,[7]DATABASE!$A:$BA,51,0),"")</f>
        <v>0</v>
      </c>
      <c r="AZ46" s="37">
        <f>IFERROR(VLOOKUP(A46,[7]DATABASE!$A:$BA,52,0),"")</f>
        <v>0</v>
      </c>
      <c r="BA46" s="37">
        <f>IFERROR(VLOOKUP(A46,[7]DATABASE!$A:$BA,53,0),"")</f>
        <v>0</v>
      </c>
      <c r="BB46" s="37" t="str">
        <f>IFERROR(VLOOKUP(A46,[7]DATABASE!$A:$BF,54,0),"")</f>
        <v/>
      </c>
      <c r="BC46" s="37" t="str">
        <f>IFERROR(VLOOKUP(A46,[7]DATABASE!$A:$BF,55,0),"")</f>
        <v/>
      </c>
      <c r="BD46" s="37" t="str">
        <f>IFERROR(VLOOKUP(A46,[7]DATABASE!$A:$BF,56,0),"")</f>
        <v/>
      </c>
      <c r="BE46" s="37" t="str">
        <f>IFERROR(VLOOKUP(A46,[7]DATABASE!$A:$BF,57,0),"")</f>
        <v/>
      </c>
      <c r="BF46" s="37" t="str">
        <f>IFERROR(VLOOKUP(A46,[7]DATABASE!$A:$BF,58,0),"")</f>
        <v/>
      </c>
      <c r="BG46" s="37"/>
      <c r="BH46" s="37" t="str">
        <f>IFERROR(VLOOKUP(A46,[7]DATABASE!$A:$BM,60,0),"")</f>
        <v/>
      </c>
      <c r="BI46" s="37" t="str">
        <f>IFERROR(VLOOKUP(A46,[7]DATABASE!$A:$BM,61,0),"")</f>
        <v/>
      </c>
      <c r="BJ46" s="37" t="str">
        <f>IFERROR(VLOOKUP(A46,[7]DATABASE!$A:$BM,62,0),"")</f>
        <v/>
      </c>
      <c r="BK46" s="37" t="str">
        <f>IFERROR(VLOOKUP(A46,[7]DATABASE!$A:$BM,63,0),"")</f>
        <v/>
      </c>
      <c r="BL46" s="37" t="str">
        <f>IFERROR(VLOOKUP(A46,[7]DATABASE!$A:$BM,64,0),"")</f>
        <v/>
      </c>
      <c r="BM46" s="37">
        <f>IFERROR(VLOOKUP(A46,'[9]AAV AUTO 2000'!$A:$Y,25,0),"")</f>
        <v>22</v>
      </c>
      <c r="BN46" s="37">
        <f t="shared" si="30"/>
        <v>22</v>
      </c>
      <c r="BO46" s="37">
        <f t="shared" si="31"/>
        <v>0</v>
      </c>
      <c r="BP46" s="37" t="str">
        <f t="shared" si="31"/>
        <v/>
      </c>
      <c r="BQ46" s="37" t="str">
        <f t="shared" si="31"/>
        <v/>
      </c>
      <c r="BR46" s="37" t="str">
        <f t="shared" si="31"/>
        <v/>
      </c>
      <c r="BS46" s="37" t="str">
        <f t="shared" si="31"/>
        <v/>
      </c>
      <c r="BT46" s="37" t="str">
        <f t="shared" si="31"/>
        <v/>
      </c>
      <c r="BU46" s="37">
        <f t="shared" si="31"/>
        <v>22</v>
      </c>
      <c r="BV46" s="37">
        <f t="shared" si="32"/>
        <v>22</v>
      </c>
      <c r="BW46" s="36">
        <f t="shared" si="33"/>
        <v>0</v>
      </c>
      <c r="BX46" s="36" t="str">
        <f t="shared" si="34"/>
        <v>TIDAK</v>
      </c>
      <c r="BY46" s="36" t="str">
        <f>IFERROR(VLOOKUP(A46,[7]DATABASE!$A:$BY,77,0),"")</f>
        <v>TIDAK</v>
      </c>
      <c r="BZ46" s="37">
        <f t="shared" si="35"/>
        <v>22</v>
      </c>
      <c r="CA46" s="12">
        <v>3</v>
      </c>
      <c r="CB46" s="37" t="str">
        <f t="shared" si="36"/>
        <v>SAPHIRE</v>
      </c>
      <c r="CC46" s="37" t="str">
        <f>IFERROR(VLOOKUP(A46,[11]SUMMARY!$B:$E,4,0),"")</f>
        <v/>
      </c>
      <c r="CD46" s="37">
        <f>IFERROR(VLOOKUP(A46,'[12]RECAP REDEEM P2 - v2'!$A:$I,5,0),0)</f>
        <v>0</v>
      </c>
      <c r="CE46" s="37" t="str">
        <f t="shared" si="37"/>
        <v>FALSE</v>
      </c>
      <c r="CF46" s="37"/>
      <c r="CG46" s="15">
        <v>45093</v>
      </c>
      <c r="CH46" s="15">
        <f t="shared" ca="1" si="38"/>
        <v>46174</v>
      </c>
      <c r="CI46" s="37">
        <f t="shared" ca="1" si="39"/>
        <v>2</v>
      </c>
      <c r="CJ46" s="37">
        <v>22</v>
      </c>
      <c r="CK46" s="37" t="str">
        <f>IFERROR(VLOOKUP($A46,[13]ME!$A:$K,11,0),"-")</f>
        <v>-</v>
      </c>
      <c r="CL46" s="37" t="str">
        <f>IFERROR(VLOOKUP($A46,[14]EKS!$A:$K,11,0),"-")</f>
        <v>-</v>
      </c>
      <c r="CM46" s="37" t="str">
        <f>IFERROR(VLOOKUP($A46,[15]EKS!$A:$K,11,0),"-")</f>
        <v>-</v>
      </c>
      <c r="CN46" s="37" t="str">
        <f>IFERROR(VLOOKUP($A46,[16]EKS!$A:$K,11,0),"-")</f>
        <v>-</v>
      </c>
      <c r="CO46" s="37" t="str">
        <f>IFERROR(VLOOKUP($A46,[17]EKS!$A:$K,11,0),"-")</f>
        <v>-</v>
      </c>
      <c r="CP46" s="37" t="str">
        <f>IFERROR(VLOOKUP($A46,[18]EKS!$A:$K,11,0),"-")</f>
        <v>-</v>
      </c>
      <c r="CQ46" s="37" t="str">
        <f>IFERROR(VLOOKUP(A46,[19]Sheet1!$A:$D,4,0),"-")</f>
        <v>-</v>
      </c>
      <c r="CR46" s="37">
        <f>IFERROR(VLOOKUP($A46,[20]AAV!$A:$AR,44,0),IFERROR(VLOOKUP($A46,[20]GC!$A:$AC,29,0),IFERROR(VLOOKUP($A46,[20]RVO!$A:$CA,79,0),IFERROR(VLOOKUP($A46,[20]SBPV!$A:$AN,40,0),IFERROR(VLOOKUP($A46,'[20]CC SK'!$A:$AC,29,0),IFERROR(VLOOKUP($A46,'[20]AAV AUTO 2000'!$A:$AA,27,0),IFERROR(VLOOKUP($A46,[20]DELTA!$A:$AC,29,0),IFERROR(VLOOKUP($A46,'[20]TEMA C1'!$A:$Y,25,0),IFERROR(VLOOKUP($A46,'[20]TEMA C2'!$A:$AA,27,0),IFERROR(VLOOKUP($A46,'[20]TEMA C3'!$A:$AA,27,0),IFERROR(VLOOKUP($A46,'[20]TEMA HAJI'!$A:$AA,27,0),IFERROR(VLOOKUP($A46,'[20]TEMA PD'!$A:$AA,27,0),IFERROR(VLOOKUP($A46,[20]DESIRE!$A:$AP,42,0),0)))))))))))))</f>
        <v>23</v>
      </c>
      <c r="CS46" s="37">
        <f>IFERROR(VLOOKUP($A46,#REF!,42+CR$1,0),IFERROR(VLOOKUP($A46,#REF!,42+CR$1,0),IFERROR(VLOOKUP($A46,#REF!,29+CR$1,0),IFERROR(VLOOKUP($A46,#REF!,16+CR$1,0),IFERROR(VLOOKUP($A46,#REF!,42+CR$1,0),IFERROR(VLOOKUP($A46,#REF!,33+CR$1,0),IFERROR(VLOOKUP($A46,#REF!,29+CR$1,0),IFERROR(VLOOKUP($A46,#REF!,42+CR$1,0),IFERROR(VLOOKUP($A46,#REF!,42+CR$1,0),IFERROR(VLOOKUP($A46,#REF!,42+CR$1,0),IFERROR(VLOOKUP($A46,#REF!,26+CR$1,0),IFERROR(VLOOKUP($A46,#REF!,5+CR$1,0),0))))))))))))</f>
        <v>0</v>
      </c>
      <c r="CT46" s="37">
        <f>IFERROR(VLOOKUP($A46,#REF!,42+CS$1,0),IFERROR(VLOOKUP($A46,#REF!,42+CS$1,0),IFERROR(VLOOKUP($A46,#REF!,29+CS$1,0),IFERROR(VLOOKUP($A46,#REF!,16+CS$1,0),IFERROR(VLOOKUP($A46,#REF!,42+CS$1,0),IFERROR(VLOOKUP($A46,#REF!,33+CS$1,0),IFERROR(VLOOKUP($A46,#REF!,29+CS$1,0),IFERROR(VLOOKUP($A46,#REF!,42+CS$1,0),IFERROR(VLOOKUP($A46,#REF!,42+CS$1,0),IFERROR(VLOOKUP($A46,#REF!,42+CS$1,0),IFERROR(VLOOKUP($A46,#REF!,26+CS$1,0),IFERROR(VLOOKUP($A46,#REF!,5+CS$1,0),0))))))))))))</f>
        <v>0</v>
      </c>
      <c r="CU46" s="37">
        <f>IFERROR(VLOOKUP($A46,#REF!,42+CT$1,0),IFERROR(VLOOKUP($A46,#REF!,42+CT$1,0),IFERROR(VLOOKUP($A46,#REF!,29+CT$1,0),IFERROR(VLOOKUP($A46,#REF!,16+CT$1,0),IFERROR(VLOOKUP($A46,#REF!,42+CT$1,0),IFERROR(VLOOKUP($A46,#REF!,33+CT$1,0),IFERROR(VLOOKUP($A46,#REF!,29+CT$1,0),IFERROR(VLOOKUP($A46,#REF!,42+CT$1,0),IFERROR(VLOOKUP($A46,#REF!,42+CT$1,0),IFERROR(VLOOKUP($A46,#REF!,42+CT$1,0),IFERROR(VLOOKUP($A46,#REF!,26+CT$1,0),IFERROR(VLOOKUP($A46,#REF!,5+CT$1,0),0))))))))))))</f>
        <v>0</v>
      </c>
      <c r="CV46" s="37">
        <f>IFERROR(VLOOKUP($A46,#REF!,42+CU$1,0),IFERROR(VLOOKUP($A46,#REF!,42+CU$1,0),IFERROR(VLOOKUP($A46,#REF!,29+CU$1,0),IFERROR(VLOOKUP($A46,#REF!,16+CU$1,0),IFERROR(VLOOKUP($A46,#REF!,42+CU$1,0),IFERROR(VLOOKUP($A46,#REF!,33+CU$1,0),IFERROR(VLOOKUP($A46,#REF!,29+CU$1,0),IFERROR(VLOOKUP($A46,#REF!,42+CU$1,0),IFERROR(VLOOKUP($A46,#REF!,42+CU$1,0),IFERROR(VLOOKUP($A46,#REF!,42+CU$1,0),IFERROR(VLOOKUP($A46,#REF!,26+CU$1,0),IFERROR(VLOOKUP($A46,#REF!,5+CU$1,0),0))))))))))))</f>
        <v>0</v>
      </c>
      <c r="CW46" s="37">
        <f>IFERROR(VLOOKUP($A46,#REF!,42+CV$1,0),IFERROR(VLOOKUP($A46,#REF!,42+CV$1,0),IFERROR(VLOOKUP($A46,#REF!,29+CV$1,0),IFERROR(VLOOKUP($A46,#REF!,16+CV$1,0),IFERROR(VLOOKUP($A46,#REF!,42+CV$1,0),IFERROR(VLOOKUP($A46,#REF!,33+CV$1,0),IFERROR(VLOOKUP($A46,#REF!,29+CV$1,0),IFERROR(VLOOKUP($A46,#REF!,42+CV$1,0),IFERROR(VLOOKUP($A46,#REF!,42+CV$1,0),IFERROR(VLOOKUP($A46,#REF!,42+CV$1,0),IFERROR(VLOOKUP($A46,#REF!,26+CV$1,0),IFERROR(VLOOKUP($A46,#REF!,5+CV$1,0),0))))))))))))</f>
        <v>0</v>
      </c>
      <c r="CX46" s="37">
        <f>IFERROR(VLOOKUP($A46,#REF!,36,0),IFERROR(VLOOKUP($A46,#REF!,23,0),IFERROR(VLOOKUP($A46,#REF!,65,0),IFERROR(VLOOKUP($A46,#REF!,34,0),IFERROR(VLOOKUP($A46,#REF!,25,0),IFERROR(VLOOKUP($A46,#REF!,25,0),IFERROR(VLOOKUP($A46,#REF!,21,0),IFERROR(VLOOKUP($A46,#REF!,23,0),IFERROR(VLOOKUP($A46,#REF!,23,0),IFERROR(VLOOKUP($A46,#REF!,23,0),IFERROR(VLOOKUP($A46,#REF!,23,0),IFERROR(VLOOKUP($A46,#REF!,23,0),IFERROR(VLOOKUP($A46,#REF!,21,0),IFERROR(VLOOKUP($A46,#REF!,23,0),0))))))))))))))</f>
        <v>0</v>
      </c>
      <c r="CY46" s="37">
        <f>IFERROR(VLOOKUP($A46,[20]DESIRE!$A:$AP,42,0),IFERROR(VLOOKUP($A46,'[20]TEMA PD'!$A:$AA,27,0),IFERROR(VLOOKUP($A46,'[20]TEMA HAJI'!$A:$AA,27,0),IFERROR(VLOOKUP($A46,'[20]TEMA C3'!$A:$AA,27,0),IFERROR(VLOOKUP($A46,'[20]TEMA C2'!$A:$AA,27,0),IFERROR(VLOOKUP($A46,'[20]TEMA C1'!$A:$Y,25,0),IFERROR(VLOOKUP($A46,[20]DELTA!$A:$AC,29,0),IFERROR(VLOOKUP($A46,'[20]AAV AUTO 2000'!$A:$AA,27,0),IFERROR(VLOOKUP($A46,'[20]CC SK'!$A:$AC,29,0),IFERROR(VLOOKUP($A46,[20]SBPV!$A:$AN,40,0),IFERROR(VLOOKUP($A46,[20]RVO!$A:$CA,79,0),IFERROR(VLOOKUP($A46,[20]GC!$A:$AC,29,0),IFERROR(VLOOKUP($A46,[20]AAV!$A:$AR,44,0),0)))))))))))))</f>
        <v>23</v>
      </c>
      <c r="CZ46" s="37">
        <f>IFERROR(VLOOKUP($A46,#REF!,5+CY$1,0),IFERROR(VLOOKUP($A46,#REF!,26+CY$1,0),IFERROR(VLOOKUP($A46,#REF!,42+CY$1,0),IFERROR(VLOOKUP($A46,#REF!,42+CY$1,0),IFERROR(VLOOKUP($A46,#REF!,42+CY$1,0),IFERROR(VLOOKUP($A46,#REF!,29+CY$1,0),IFERROR(VLOOKUP($A46,#REF!,33+CY$1,0),IFERROR(VLOOKUP($A46,#REF!,42+CY$1,0),IFERROR(VLOOKUP($A46,#REF!,16+CY$1,0),IFERROR(VLOOKUP($A46,#REF!,29+CY$1,0),IFERROR(VLOOKUP($A46,#REF!,42+CY$1,0),IFERROR(VLOOKUP($A46,#REF!,42+CY$1,0),0))))))))))))</f>
        <v>0</v>
      </c>
      <c r="DA46" s="37">
        <f>IFERROR(VLOOKUP($A46,#REF!,5+CZ$1,0),IFERROR(VLOOKUP($A46,#REF!,26+CZ$1,0),IFERROR(VLOOKUP($A46,#REF!,42+CZ$1,0),IFERROR(VLOOKUP($A46,#REF!,42+CZ$1,0),IFERROR(VLOOKUP($A46,#REF!,42+CZ$1,0),IFERROR(VLOOKUP($A46,#REF!,29+CZ$1,0),IFERROR(VLOOKUP($A46,#REF!,33+CZ$1,0),IFERROR(VLOOKUP($A46,#REF!,42+CZ$1,0),IFERROR(VLOOKUP($A46,#REF!,16+CZ$1,0),IFERROR(VLOOKUP($A46,#REF!,29+CZ$1,0),IFERROR(VLOOKUP($A46,#REF!,42+CZ$1,0),IFERROR(VLOOKUP($A46,#REF!,42+CZ$1,0),0))))))))))))</f>
        <v>0</v>
      </c>
      <c r="DB46" s="37">
        <f>IFERROR(VLOOKUP($A46,#REF!,5+DA$1,0),IFERROR(VLOOKUP($A46,#REF!,26+DA$1,0),IFERROR(VLOOKUP($A46,#REF!,42+DA$1,0),IFERROR(VLOOKUP($A46,#REF!,42+DA$1,0),IFERROR(VLOOKUP($A46,#REF!,42+DA$1,0),IFERROR(VLOOKUP($A46,#REF!,29+DA$1,0),IFERROR(VLOOKUP($A46,#REF!,33+DA$1,0),IFERROR(VLOOKUP($A46,#REF!,42+DA$1,0),IFERROR(VLOOKUP($A46,#REF!,16+DA$1,0),IFERROR(VLOOKUP($A46,#REF!,29+DA$1,0),IFERROR(VLOOKUP($A46,#REF!,42+DA$1,0),IFERROR(VLOOKUP($A46,#REF!,42+DA$1,0),0))))))))))))</f>
        <v>0</v>
      </c>
      <c r="DC46" s="37">
        <f>IFERROR(VLOOKUP($A46,#REF!,5+DB$1,0),IFERROR(VLOOKUP($A46,#REF!,26+DB$1,0),IFERROR(VLOOKUP($A46,#REF!,42+DB$1,0),IFERROR(VLOOKUP($A46,#REF!,42+DB$1,0),IFERROR(VLOOKUP($A46,#REF!,42+DB$1,0),IFERROR(VLOOKUP($A46,#REF!,29+DB$1,0),IFERROR(VLOOKUP($A46,#REF!,33+DB$1,0),IFERROR(VLOOKUP($A46,#REF!,42+DB$1,0),IFERROR(VLOOKUP($A46,#REF!,16+DB$1,0),IFERROR(VLOOKUP($A46,#REF!,29+DB$1,0),IFERROR(VLOOKUP($A46,#REF!,42+DB$1,0),IFERROR(VLOOKUP($A46,#REF!,42+DB$1,0),0))))))))))))</f>
        <v>0</v>
      </c>
      <c r="DD46" s="37">
        <f>IFERROR(VLOOKUP($A46,#REF!,5+DC$1,0),IFERROR(VLOOKUP($A46,#REF!,26+DC$1,0),IFERROR(VLOOKUP($A46,#REF!,42+DC$1,0),IFERROR(VLOOKUP($A46,#REF!,42+DC$1,0),IFERROR(VLOOKUP($A46,#REF!,42+DC$1,0),IFERROR(VLOOKUP($A46,#REF!,29+DC$1,0),IFERROR(VLOOKUP($A46,#REF!,33+DC$1,0),IFERROR(VLOOKUP($A46,#REF!,42+DC$1,0),IFERROR(VLOOKUP($A46,#REF!,16+DC$1,0),IFERROR(VLOOKUP($A46,#REF!,29+DC$1,0),IFERROR(VLOOKUP($A46,#REF!,42+DC$1,0),IFERROR(VLOOKUP($A46,#REF!,42+DC$1,0),0))))))))))))</f>
        <v>0</v>
      </c>
      <c r="DE46" s="37">
        <f>IFERROR(VLOOKUP($A46,#REF!,23,0),IFERROR(VLOOKUP($A46,#REF!,21,0),IFERROR(VLOOKUP($A46,#REF!,23,0),IFERROR(VLOOKUP($A46,#REF!,23,0),IFERROR(VLOOKUP($A46,#REF!,23,0),IFERROR(VLOOKUP($A46,#REF!,23,0),IFERROR(VLOOKUP($A46,#REF!,23,0),IFERROR(VLOOKUP($A46,#REF!,21,0),IFERROR(VLOOKUP($A46,#REF!,25,0),IFERROR(VLOOKUP($A46,#REF!,25,0),IFERROR(VLOOKUP($A46,#REF!,34,0),IFERROR(VLOOKUP($A46,#REF!,65,0),IFERROR(VLOOKUP($A46,#REF!,23,0),IFERROR(VLOOKUP($A46,#REF!,36,0),0))))))))))))))</f>
        <v>0</v>
      </c>
      <c r="DF46" s="37" t="b">
        <f t="shared" si="40"/>
        <v>1</v>
      </c>
      <c r="DG46" s="37" t="b">
        <f t="shared" si="40"/>
        <v>1</v>
      </c>
      <c r="DH46" s="37" t="b">
        <f t="shared" si="40"/>
        <v>1</v>
      </c>
      <c r="DI46" s="37" t="b">
        <f t="shared" si="26"/>
        <v>1</v>
      </c>
      <c r="DJ46" s="37" t="b">
        <f t="shared" si="26"/>
        <v>1</v>
      </c>
      <c r="DK46" s="37" t="b">
        <f t="shared" si="26"/>
        <v>1</v>
      </c>
      <c r="DL46" s="37" t="b">
        <f t="shared" si="26"/>
        <v>1</v>
      </c>
      <c r="DM46" s="37">
        <f t="shared" si="41"/>
        <v>23</v>
      </c>
      <c r="DN46" s="37">
        <f t="shared" si="41"/>
        <v>0</v>
      </c>
      <c r="DO46" s="37">
        <f t="shared" si="41"/>
        <v>0</v>
      </c>
      <c r="DP46" s="37">
        <f t="shared" si="27"/>
        <v>0</v>
      </c>
      <c r="DQ46" s="37">
        <f t="shared" si="27"/>
        <v>0</v>
      </c>
      <c r="DR46" s="37">
        <f t="shared" si="27"/>
        <v>0</v>
      </c>
      <c r="DS46" s="37">
        <f t="shared" si="27"/>
        <v>0</v>
      </c>
      <c r="DT46" s="29">
        <f t="shared" si="16"/>
        <v>23</v>
      </c>
      <c r="DU46" s="37">
        <f t="shared" si="42"/>
        <v>23</v>
      </c>
      <c r="DV46" s="37">
        <f t="shared" si="42"/>
        <v>0</v>
      </c>
      <c r="DW46" s="37">
        <f t="shared" si="42"/>
        <v>0</v>
      </c>
      <c r="DX46" s="37">
        <f t="shared" si="28"/>
        <v>0</v>
      </c>
      <c r="DY46" s="37">
        <f t="shared" si="28"/>
        <v>0</v>
      </c>
      <c r="DZ46" s="37">
        <f t="shared" si="28"/>
        <v>0</v>
      </c>
      <c r="EA46" s="37">
        <f t="shared" si="28"/>
        <v>0</v>
      </c>
      <c r="EB46" s="29">
        <f t="shared" si="18"/>
        <v>23</v>
      </c>
      <c r="EC46" s="36">
        <f t="shared" si="19"/>
        <v>6</v>
      </c>
      <c r="ED46" s="36" t="str">
        <f t="shared" si="20"/>
        <v>DOWNGRADE</v>
      </c>
      <c r="EE46" s="36" t="str">
        <f t="shared" si="21"/>
        <v>RESET</v>
      </c>
      <c r="EF46" s="37">
        <f t="shared" si="22"/>
        <v>0</v>
      </c>
      <c r="EG46" s="2"/>
      <c r="EH46" s="37" t="str">
        <f t="shared" si="23"/>
        <v>SAPHIRE</v>
      </c>
      <c r="EI46" s="2"/>
      <c r="EJ46" s="2"/>
      <c r="EK46" s="2"/>
      <c r="EL46" s="2"/>
      <c r="EM46" s="2"/>
      <c r="EN46" s="2"/>
      <c r="EO46" s="2"/>
      <c r="EP46" s="2"/>
      <c r="EQ46" s="37">
        <f t="shared" si="43"/>
        <v>23</v>
      </c>
      <c r="ER46" s="37">
        <f t="shared" si="43"/>
        <v>0</v>
      </c>
      <c r="ES46" s="37">
        <f t="shared" si="43"/>
        <v>0</v>
      </c>
      <c r="ET46" s="37">
        <f t="shared" si="29"/>
        <v>0</v>
      </c>
      <c r="EU46" s="37">
        <f t="shared" si="29"/>
        <v>0</v>
      </c>
      <c r="EV46" s="37">
        <f t="shared" si="29"/>
        <v>0</v>
      </c>
      <c r="EW46" s="37">
        <f t="shared" si="29"/>
        <v>0</v>
      </c>
    </row>
    <row r="47" spans="1:153" ht="15.6">
      <c r="A47" s="34" t="s">
        <v>404</v>
      </c>
      <c r="B47" s="35" t="s">
        <v>405</v>
      </c>
      <c r="C47" s="30" t="s">
        <v>171</v>
      </c>
      <c r="D47" s="15">
        <v>45628</v>
      </c>
      <c r="E47" s="15" t="str">
        <f t="shared" si="3"/>
        <v>Dec-24</v>
      </c>
      <c r="F47" s="37"/>
      <c r="G47" s="37"/>
      <c r="H47" s="37"/>
      <c r="I47" s="37"/>
      <c r="J47" s="37"/>
      <c r="K47" s="37"/>
      <c r="L47" s="37"/>
      <c r="M47" s="36"/>
      <c r="N47" s="37"/>
      <c r="O47" s="37"/>
      <c r="P47" s="37"/>
      <c r="Q47" s="37"/>
      <c r="R47" s="37"/>
      <c r="S47" s="37"/>
      <c r="T47" s="2"/>
      <c r="U47" s="36"/>
      <c r="V47" s="37"/>
      <c r="W47" s="37"/>
      <c r="X47" s="37"/>
      <c r="Y47" s="37"/>
      <c r="Z47" s="37"/>
      <c r="AA47" s="37"/>
      <c r="AB47" s="2"/>
      <c r="AC47" s="2"/>
      <c r="AD47" s="2"/>
      <c r="AE47" s="2"/>
      <c r="AF47" s="2"/>
      <c r="AG47" s="36"/>
      <c r="AH47" s="2"/>
      <c r="AI47" s="2"/>
      <c r="AJ47" s="2"/>
      <c r="AK47" s="2"/>
      <c r="AL47" s="19"/>
      <c r="AM47" s="37"/>
      <c r="AN47" s="37"/>
      <c r="AO47" s="37"/>
      <c r="AP47" s="37"/>
      <c r="AQ47" s="37"/>
      <c r="AR47" s="37"/>
      <c r="AS47" s="37"/>
      <c r="AT47" s="37"/>
      <c r="AU47" s="37"/>
      <c r="AV47" s="37" t="str">
        <f>IFERROR(VLOOKUP(A47,#REF!,13,0),"")</f>
        <v/>
      </c>
      <c r="AW47" s="37">
        <f>IFERROR(VLOOKUP(A47,[7]DATABASE!$A:$BA,49,0),"")</f>
        <v>0</v>
      </c>
      <c r="AX47" s="37">
        <f>IFERROR(VLOOKUP(A47,[7]DATABASE!$A:$BA,50,0),"")</f>
        <v>0</v>
      </c>
      <c r="AY47" s="37">
        <f>IFERROR(VLOOKUP(A47,[7]DATABASE!$A:$BA,51,0),"")</f>
        <v>0</v>
      </c>
      <c r="AZ47" s="37">
        <f>IFERROR(VLOOKUP(A47,[7]DATABASE!$A:$BA,52,0),"")</f>
        <v>0</v>
      </c>
      <c r="BA47" s="37">
        <f>IFERROR(VLOOKUP(A47,[7]DATABASE!$A:$BA,53,0),"")</f>
        <v>0</v>
      </c>
      <c r="BB47" s="37" t="str">
        <f>IFERROR(VLOOKUP(A47,[7]DATABASE!$A:$BF,54,0),"")</f>
        <v/>
      </c>
      <c r="BC47" s="37" t="str">
        <f>IFERROR(VLOOKUP(A47,[7]DATABASE!$A:$BF,55,0),"")</f>
        <v/>
      </c>
      <c r="BD47" s="37" t="str">
        <f>IFERROR(VLOOKUP(A47,[7]DATABASE!$A:$BF,56,0),"")</f>
        <v/>
      </c>
      <c r="BE47" s="37" t="str">
        <f>IFERROR(VLOOKUP(A47,[7]DATABASE!$A:$BF,57,0),"")</f>
        <v/>
      </c>
      <c r="BF47" s="37" t="str">
        <f>IFERROR(VLOOKUP(A47,[7]DATABASE!$A:$BF,58,0),"")</f>
        <v/>
      </c>
      <c r="BG47" s="37"/>
      <c r="BH47" s="37" t="str">
        <f>IFERROR(VLOOKUP(A47,[7]DATABASE!$A:$BM,60,0),"")</f>
        <v/>
      </c>
      <c r="BI47" s="37" t="str">
        <f>IFERROR(VLOOKUP(A47,[7]DATABASE!$A:$BM,61,0),"")</f>
        <v/>
      </c>
      <c r="BJ47" s="37" t="str">
        <f>IFERROR(VLOOKUP(A47,[7]DATABASE!$A:$BM,62,0),"")</f>
        <v/>
      </c>
      <c r="BK47" s="37" t="str">
        <f>IFERROR(VLOOKUP(A47,[7]DATABASE!$A:$BM,63,0),"")</f>
        <v/>
      </c>
      <c r="BL47" s="37" t="str">
        <f>IFERROR(VLOOKUP(A47,[7]DATABASE!$A:$BM,64,0),"")</f>
        <v/>
      </c>
      <c r="BM47" s="37">
        <f>IFERROR(VLOOKUP(A47,'[9]AAV AUTO 2000'!$A:$Y,25,0),"")</f>
        <v>22</v>
      </c>
      <c r="BN47" s="37">
        <f t="shared" si="30"/>
        <v>22</v>
      </c>
      <c r="BO47" s="37">
        <f t="shared" si="31"/>
        <v>0</v>
      </c>
      <c r="BP47" s="37" t="str">
        <f t="shared" si="31"/>
        <v/>
      </c>
      <c r="BQ47" s="37" t="str">
        <f t="shared" si="31"/>
        <v/>
      </c>
      <c r="BR47" s="37" t="str">
        <f t="shared" si="31"/>
        <v/>
      </c>
      <c r="BS47" s="37" t="str">
        <f t="shared" si="31"/>
        <v/>
      </c>
      <c r="BT47" s="37" t="str">
        <f t="shared" si="31"/>
        <v/>
      </c>
      <c r="BU47" s="37">
        <f t="shared" si="31"/>
        <v>22</v>
      </c>
      <c r="BV47" s="37">
        <f t="shared" si="32"/>
        <v>22</v>
      </c>
      <c r="BW47" s="36">
        <f t="shared" si="33"/>
        <v>0</v>
      </c>
      <c r="BX47" s="36" t="str">
        <f t="shared" si="34"/>
        <v>TIDAK</v>
      </c>
      <c r="BY47" s="36" t="str">
        <f>IFERROR(VLOOKUP(A47,[7]DATABASE!$A:$BY,77,0),"")</f>
        <v>TIDAK</v>
      </c>
      <c r="BZ47" s="37">
        <f t="shared" si="35"/>
        <v>22</v>
      </c>
      <c r="CA47" s="12">
        <v>3</v>
      </c>
      <c r="CB47" s="37" t="str">
        <f t="shared" si="36"/>
        <v>SAPHIRE</v>
      </c>
      <c r="CC47" s="37" t="str">
        <f>IFERROR(VLOOKUP(A47,[11]SUMMARY!$B:$E,4,0),"")</f>
        <v/>
      </c>
      <c r="CD47" s="37">
        <f>IFERROR(VLOOKUP(A47,'[12]RECAP REDEEM P2 - v2'!$A:$I,5,0),0)</f>
        <v>0</v>
      </c>
      <c r="CE47" s="37" t="str">
        <f t="shared" si="37"/>
        <v>FALSE</v>
      </c>
      <c r="CF47" s="37"/>
      <c r="CG47" s="15">
        <v>45093</v>
      </c>
      <c r="CH47" s="15">
        <f t="shared" ca="1" si="38"/>
        <v>46174</v>
      </c>
      <c r="CI47" s="37">
        <f t="shared" ca="1" si="39"/>
        <v>2</v>
      </c>
      <c r="CJ47" s="37">
        <v>22</v>
      </c>
      <c r="CK47" s="37" t="str">
        <f>IFERROR(VLOOKUP($A47,[13]ME!$A:$K,11,0),"-")</f>
        <v>-</v>
      </c>
      <c r="CL47" s="37" t="str">
        <f>IFERROR(VLOOKUP($A47,[14]EKS!$A:$K,11,0),"-")</f>
        <v>-</v>
      </c>
      <c r="CM47" s="37" t="str">
        <f>IFERROR(VLOOKUP($A47,[15]EKS!$A:$K,11,0),"-")</f>
        <v>-</v>
      </c>
      <c r="CN47" s="37" t="str">
        <f>IFERROR(VLOOKUP($A47,[16]EKS!$A:$K,11,0),"-")</f>
        <v>-</v>
      </c>
      <c r="CO47" s="37" t="str">
        <f>IFERROR(VLOOKUP($A47,[17]EKS!$A:$K,11,0),"-")</f>
        <v>-</v>
      </c>
      <c r="CP47" s="37" t="str">
        <f>IFERROR(VLOOKUP($A47,[18]EKS!$A:$K,11,0),"-")</f>
        <v>-</v>
      </c>
      <c r="CQ47" s="37" t="str">
        <f>IFERROR(VLOOKUP(A47,[19]Sheet1!$A:$D,4,0),"-")</f>
        <v>-</v>
      </c>
      <c r="CR47" s="37">
        <f>IFERROR(VLOOKUP($A47,[20]AAV!$A:$AR,44,0),IFERROR(VLOOKUP($A47,[20]GC!$A:$AC,29,0),IFERROR(VLOOKUP($A47,[20]RVO!$A:$CA,79,0),IFERROR(VLOOKUP($A47,[20]SBPV!$A:$AN,40,0),IFERROR(VLOOKUP($A47,'[20]CC SK'!$A:$AC,29,0),IFERROR(VLOOKUP($A47,'[20]AAV AUTO 2000'!$A:$AA,27,0),IFERROR(VLOOKUP($A47,[20]DELTA!$A:$AC,29,0),IFERROR(VLOOKUP($A47,'[20]TEMA C1'!$A:$Y,25,0),IFERROR(VLOOKUP($A47,'[20]TEMA C2'!$A:$AA,27,0),IFERROR(VLOOKUP($A47,'[20]TEMA C3'!$A:$AA,27,0),IFERROR(VLOOKUP($A47,'[20]TEMA HAJI'!$A:$AA,27,0),IFERROR(VLOOKUP($A47,'[20]TEMA PD'!$A:$AA,27,0),IFERROR(VLOOKUP($A47,[20]DESIRE!$A:$AP,42,0),0)))))))))))))</f>
        <v>23</v>
      </c>
      <c r="CS47" s="37">
        <f>IFERROR(VLOOKUP($A47,#REF!,42+CR$1,0),IFERROR(VLOOKUP($A47,#REF!,42+CR$1,0),IFERROR(VLOOKUP($A47,#REF!,29+CR$1,0),IFERROR(VLOOKUP($A47,#REF!,16+CR$1,0),IFERROR(VLOOKUP($A47,#REF!,42+CR$1,0),IFERROR(VLOOKUP($A47,#REF!,33+CR$1,0),IFERROR(VLOOKUP($A47,#REF!,29+CR$1,0),IFERROR(VLOOKUP($A47,#REF!,42+CR$1,0),IFERROR(VLOOKUP($A47,#REF!,42+CR$1,0),IFERROR(VLOOKUP($A47,#REF!,42+CR$1,0),IFERROR(VLOOKUP($A47,#REF!,26+CR$1,0),IFERROR(VLOOKUP($A47,#REF!,5+CR$1,0),0))))))))))))</f>
        <v>0</v>
      </c>
      <c r="CT47" s="37">
        <f>IFERROR(VLOOKUP($A47,#REF!,42+CS$1,0),IFERROR(VLOOKUP($A47,#REF!,42+CS$1,0),IFERROR(VLOOKUP($A47,#REF!,29+CS$1,0),IFERROR(VLOOKUP($A47,#REF!,16+CS$1,0),IFERROR(VLOOKUP($A47,#REF!,42+CS$1,0),IFERROR(VLOOKUP($A47,#REF!,33+CS$1,0),IFERROR(VLOOKUP($A47,#REF!,29+CS$1,0),IFERROR(VLOOKUP($A47,#REF!,42+CS$1,0),IFERROR(VLOOKUP($A47,#REF!,42+CS$1,0),IFERROR(VLOOKUP($A47,#REF!,42+CS$1,0),IFERROR(VLOOKUP($A47,#REF!,26+CS$1,0),IFERROR(VLOOKUP($A47,#REF!,5+CS$1,0),0))))))))))))</f>
        <v>0</v>
      </c>
      <c r="CU47" s="37">
        <f>IFERROR(VLOOKUP($A47,#REF!,42+CT$1,0),IFERROR(VLOOKUP($A47,#REF!,42+CT$1,0),IFERROR(VLOOKUP($A47,#REF!,29+CT$1,0),IFERROR(VLOOKUP($A47,#REF!,16+CT$1,0),IFERROR(VLOOKUP($A47,#REF!,42+CT$1,0),IFERROR(VLOOKUP($A47,#REF!,33+CT$1,0),IFERROR(VLOOKUP($A47,#REF!,29+CT$1,0),IFERROR(VLOOKUP($A47,#REF!,42+CT$1,0),IFERROR(VLOOKUP($A47,#REF!,42+CT$1,0),IFERROR(VLOOKUP($A47,#REF!,42+CT$1,0),IFERROR(VLOOKUP($A47,#REF!,26+CT$1,0),IFERROR(VLOOKUP($A47,#REF!,5+CT$1,0),0))))))))))))</f>
        <v>0</v>
      </c>
      <c r="CV47" s="37">
        <f>IFERROR(VLOOKUP($A47,#REF!,42+CU$1,0),IFERROR(VLOOKUP($A47,#REF!,42+CU$1,0),IFERROR(VLOOKUP($A47,#REF!,29+CU$1,0),IFERROR(VLOOKUP($A47,#REF!,16+CU$1,0),IFERROR(VLOOKUP($A47,#REF!,42+CU$1,0),IFERROR(VLOOKUP($A47,#REF!,33+CU$1,0),IFERROR(VLOOKUP($A47,#REF!,29+CU$1,0),IFERROR(VLOOKUP($A47,#REF!,42+CU$1,0),IFERROR(VLOOKUP($A47,#REF!,42+CU$1,0),IFERROR(VLOOKUP($A47,#REF!,42+CU$1,0),IFERROR(VLOOKUP($A47,#REF!,26+CU$1,0),IFERROR(VLOOKUP($A47,#REF!,5+CU$1,0),0))))))))))))</f>
        <v>0</v>
      </c>
      <c r="CW47" s="37">
        <f>IFERROR(VLOOKUP($A47,#REF!,42+CV$1,0),IFERROR(VLOOKUP($A47,#REF!,42+CV$1,0),IFERROR(VLOOKUP($A47,#REF!,29+CV$1,0),IFERROR(VLOOKUP($A47,#REF!,16+CV$1,0),IFERROR(VLOOKUP($A47,#REF!,42+CV$1,0),IFERROR(VLOOKUP($A47,#REF!,33+CV$1,0),IFERROR(VLOOKUP($A47,#REF!,29+CV$1,0),IFERROR(VLOOKUP($A47,#REF!,42+CV$1,0),IFERROR(VLOOKUP($A47,#REF!,42+CV$1,0),IFERROR(VLOOKUP($A47,#REF!,42+CV$1,0),IFERROR(VLOOKUP($A47,#REF!,26+CV$1,0),IFERROR(VLOOKUP($A47,#REF!,5+CV$1,0),0))))))))))))</f>
        <v>0</v>
      </c>
      <c r="CX47" s="37">
        <f>IFERROR(VLOOKUP($A47,#REF!,36,0),IFERROR(VLOOKUP($A47,#REF!,23,0),IFERROR(VLOOKUP($A47,#REF!,65,0),IFERROR(VLOOKUP($A47,#REF!,34,0),IFERROR(VLOOKUP($A47,#REF!,25,0),IFERROR(VLOOKUP($A47,#REF!,25,0),IFERROR(VLOOKUP($A47,#REF!,21,0),IFERROR(VLOOKUP($A47,#REF!,23,0),IFERROR(VLOOKUP($A47,#REF!,23,0),IFERROR(VLOOKUP($A47,#REF!,23,0),IFERROR(VLOOKUP($A47,#REF!,23,0),IFERROR(VLOOKUP($A47,#REF!,23,0),IFERROR(VLOOKUP($A47,#REF!,21,0),IFERROR(VLOOKUP($A47,#REF!,23,0),0))))))))))))))</f>
        <v>0</v>
      </c>
      <c r="CY47" s="37">
        <f>IFERROR(VLOOKUP($A47,[20]DESIRE!$A:$AP,42,0),IFERROR(VLOOKUP($A47,'[20]TEMA PD'!$A:$AA,27,0),IFERROR(VLOOKUP($A47,'[20]TEMA HAJI'!$A:$AA,27,0),IFERROR(VLOOKUP($A47,'[20]TEMA C3'!$A:$AA,27,0),IFERROR(VLOOKUP($A47,'[20]TEMA C2'!$A:$AA,27,0),IFERROR(VLOOKUP($A47,'[20]TEMA C1'!$A:$Y,25,0),IFERROR(VLOOKUP($A47,[20]DELTA!$A:$AC,29,0),IFERROR(VLOOKUP($A47,'[20]AAV AUTO 2000'!$A:$AA,27,0),IFERROR(VLOOKUP($A47,'[20]CC SK'!$A:$AC,29,0),IFERROR(VLOOKUP($A47,[20]SBPV!$A:$AN,40,0),IFERROR(VLOOKUP($A47,[20]RVO!$A:$CA,79,0),IFERROR(VLOOKUP($A47,[20]GC!$A:$AC,29,0),IFERROR(VLOOKUP($A47,[20]AAV!$A:$AR,44,0),0)))))))))))))</f>
        <v>23</v>
      </c>
      <c r="CZ47" s="37">
        <f>IFERROR(VLOOKUP($A47,#REF!,5+CY$1,0),IFERROR(VLOOKUP($A47,#REF!,26+CY$1,0),IFERROR(VLOOKUP($A47,#REF!,42+CY$1,0),IFERROR(VLOOKUP($A47,#REF!,42+CY$1,0),IFERROR(VLOOKUP($A47,#REF!,42+CY$1,0),IFERROR(VLOOKUP($A47,#REF!,29+CY$1,0),IFERROR(VLOOKUP($A47,#REF!,33+CY$1,0),IFERROR(VLOOKUP($A47,#REF!,42+CY$1,0),IFERROR(VLOOKUP($A47,#REF!,16+CY$1,0),IFERROR(VLOOKUP($A47,#REF!,29+CY$1,0),IFERROR(VLOOKUP($A47,#REF!,42+CY$1,0),IFERROR(VLOOKUP($A47,#REF!,42+CY$1,0),0))))))))))))</f>
        <v>0</v>
      </c>
      <c r="DA47" s="37">
        <f>IFERROR(VLOOKUP($A47,#REF!,5+CZ$1,0),IFERROR(VLOOKUP($A47,#REF!,26+CZ$1,0),IFERROR(VLOOKUP($A47,#REF!,42+CZ$1,0),IFERROR(VLOOKUP($A47,#REF!,42+CZ$1,0),IFERROR(VLOOKUP($A47,#REF!,42+CZ$1,0),IFERROR(VLOOKUP($A47,#REF!,29+CZ$1,0),IFERROR(VLOOKUP($A47,#REF!,33+CZ$1,0),IFERROR(VLOOKUP($A47,#REF!,42+CZ$1,0),IFERROR(VLOOKUP($A47,#REF!,16+CZ$1,0),IFERROR(VLOOKUP($A47,#REF!,29+CZ$1,0),IFERROR(VLOOKUP($A47,#REF!,42+CZ$1,0),IFERROR(VLOOKUP($A47,#REF!,42+CZ$1,0),0))))))))))))</f>
        <v>0</v>
      </c>
      <c r="DB47" s="37">
        <f>IFERROR(VLOOKUP($A47,#REF!,5+DA$1,0),IFERROR(VLOOKUP($A47,#REF!,26+DA$1,0),IFERROR(VLOOKUP($A47,#REF!,42+DA$1,0),IFERROR(VLOOKUP($A47,#REF!,42+DA$1,0),IFERROR(VLOOKUP($A47,#REF!,42+DA$1,0),IFERROR(VLOOKUP($A47,#REF!,29+DA$1,0),IFERROR(VLOOKUP($A47,#REF!,33+DA$1,0),IFERROR(VLOOKUP($A47,#REF!,42+DA$1,0),IFERROR(VLOOKUP($A47,#REF!,16+DA$1,0),IFERROR(VLOOKUP($A47,#REF!,29+DA$1,0),IFERROR(VLOOKUP($A47,#REF!,42+DA$1,0),IFERROR(VLOOKUP($A47,#REF!,42+DA$1,0),0))))))))))))</f>
        <v>0</v>
      </c>
      <c r="DC47" s="37">
        <f>IFERROR(VLOOKUP($A47,#REF!,5+DB$1,0),IFERROR(VLOOKUP($A47,#REF!,26+DB$1,0),IFERROR(VLOOKUP($A47,#REF!,42+DB$1,0),IFERROR(VLOOKUP($A47,#REF!,42+DB$1,0),IFERROR(VLOOKUP($A47,#REF!,42+DB$1,0),IFERROR(VLOOKUP($A47,#REF!,29+DB$1,0),IFERROR(VLOOKUP($A47,#REF!,33+DB$1,0),IFERROR(VLOOKUP($A47,#REF!,42+DB$1,0),IFERROR(VLOOKUP($A47,#REF!,16+DB$1,0),IFERROR(VLOOKUP($A47,#REF!,29+DB$1,0),IFERROR(VLOOKUP($A47,#REF!,42+DB$1,0),IFERROR(VLOOKUP($A47,#REF!,42+DB$1,0),0))))))))))))</f>
        <v>0</v>
      </c>
      <c r="DD47" s="37">
        <f>IFERROR(VLOOKUP($A47,#REF!,5+DC$1,0),IFERROR(VLOOKUP($A47,#REF!,26+DC$1,0),IFERROR(VLOOKUP($A47,#REF!,42+DC$1,0),IFERROR(VLOOKUP($A47,#REF!,42+DC$1,0),IFERROR(VLOOKUP($A47,#REF!,42+DC$1,0),IFERROR(VLOOKUP($A47,#REF!,29+DC$1,0),IFERROR(VLOOKUP($A47,#REF!,33+DC$1,0),IFERROR(VLOOKUP($A47,#REF!,42+DC$1,0),IFERROR(VLOOKUP($A47,#REF!,16+DC$1,0),IFERROR(VLOOKUP($A47,#REF!,29+DC$1,0),IFERROR(VLOOKUP($A47,#REF!,42+DC$1,0),IFERROR(VLOOKUP($A47,#REF!,42+DC$1,0),0))))))))))))</f>
        <v>0</v>
      </c>
      <c r="DE47" s="37">
        <f>IFERROR(VLOOKUP($A47,#REF!,23,0),IFERROR(VLOOKUP($A47,#REF!,21,0),IFERROR(VLOOKUP($A47,#REF!,23,0),IFERROR(VLOOKUP($A47,#REF!,23,0),IFERROR(VLOOKUP($A47,#REF!,23,0),IFERROR(VLOOKUP($A47,#REF!,23,0),IFERROR(VLOOKUP($A47,#REF!,23,0),IFERROR(VLOOKUP($A47,#REF!,21,0),IFERROR(VLOOKUP($A47,#REF!,25,0),IFERROR(VLOOKUP($A47,#REF!,25,0),IFERROR(VLOOKUP($A47,#REF!,34,0),IFERROR(VLOOKUP($A47,#REF!,65,0),IFERROR(VLOOKUP($A47,#REF!,23,0),IFERROR(VLOOKUP($A47,#REF!,36,0),0))))))))))))))</f>
        <v>0</v>
      </c>
      <c r="DF47" s="37" t="b">
        <f t="shared" si="40"/>
        <v>1</v>
      </c>
      <c r="DG47" s="37" t="b">
        <f t="shared" si="40"/>
        <v>1</v>
      </c>
      <c r="DH47" s="37" t="b">
        <f t="shared" si="40"/>
        <v>1</v>
      </c>
      <c r="DI47" s="37" t="b">
        <f t="shared" si="26"/>
        <v>1</v>
      </c>
      <c r="DJ47" s="37" t="b">
        <f t="shared" si="26"/>
        <v>1</v>
      </c>
      <c r="DK47" s="37" t="b">
        <f t="shared" si="26"/>
        <v>1</v>
      </c>
      <c r="DL47" s="37" t="b">
        <f t="shared" si="26"/>
        <v>1</v>
      </c>
      <c r="DM47" s="37">
        <f t="shared" si="41"/>
        <v>23</v>
      </c>
      <c r="DN47" s="37">
        <f t="shared" si="41"/>
        <v>0</v>
      </c>
      <c r="DO47" s="37">
        <f t="shared" si="41"/>
        <v>0</v>
      </c>
      <c r="DP47" s="30">
        <f t="shared" si="27"/>
        <v>0</v>
      </c>
      <c r="DQ47" s="37">
        <f t="shared" si="27"/>
        <v>0</v>
      </c>
      <c r="DR47" s="37">
        <f t="shared" si="27"/>
        <v>0</v>
      </c>
      <c r="DS47" s="37">
        <f t="shared" si="27"/>
        <v>0</v>
      </c>
      <c r="DT47" s="29">
        <f t="shared" si="16"/>
        <v>23</v>
      </c>
      <c r="DU47" s="37">
        <f t="shared" si="42"/>
        <v>23</v>
      </c>
      <c r="DV47" s="37">
        <f t="shared" si="42"/>
        <v>0</v>
      </c>
      <c r="DW47" s="37">
        <f t="shared" si="42"/>
        <v>0</v>
      </c>
      <c r="DX47" s="37">
        <f t="shared" si="28"/>
        <v>0</v>
      </c>
      <c r="DY47" s="37">
        <f t="shared" si="28"/>
        <v>0</v>
      </c>
      <c r="DZ47" s="37">
        <f t="shared" si="28"/>
        <v>0</v>
      </c>
      <c r="EA47" s="37">
        <f t="shared" si="28"/>
        <v>0</v>
      </c>
      <c r="EB47" s="29">
        <f t="shared" si="18"/>
        <v>23</v>
      </c>
      <c r="EC47" s="36">
        <f t="shared" si="19"/>
        <v>6</v>
      </c>
      <c r="ED47" s="36" t="str">
        <f t="shared" si="20"/>
        <v>DOWNGRADE</v>
      </c>
      <c r="EE47" s="36" t="str">
        <f t="shared" si="21"/>
        <v>RESET</v>
      </c>
      <c r="EF47" s="37">
        <f t="shared" si="22"/>
        <v>0</v>
      </c>
      <c r="EG47" s="2"/>
      <c r="EH47" s="37" t="str">
        <f t="shared" si="23"/>
        <v>SAPHIRE</v>
      </c>
      <c r="EI47" s="2"/>
      <c r="EJ47" s="2"/>
      <c r="EK47" s="2"/>
      <c r="EL47" s="2"/>
      <c r="EM47" s="2"/>
      <c r="EN47" s="2"/>
      <c r="EO47" s="2"/>
      <c r="EP47" s="2"/>
      <c r="EQ47" s="37">
        <f t="shared" si="43"/>
        <v>23</v>
      </c>
      <c r="ER47" s="37">
        <f t="shared" si="43"/>
        <v>0</v>
      </c>
      <c r="ES47" s="37">
        <f t="shared" si="43"/>
        <v>0</v>
      </c>
      <c r="ET47" s="37">
        <f t="shared" si="29"/>
        <v>0</v>
      </c>
      <c r="EU47" s="37">
        <f t="shared" si="29"/>
        <v>0</v>
      </c>
      <c r="EV47" s="37">
        <f t="shared" si="29"/>
        <v>0</v>
      </c>
      <c r="EW47" s="37">
        <f t="shared" si="29"/>
        <v>0</v>
      </c>
    </row>
    <row r="48" spans="1:153" ht="15.6">
      <c r="A48" s="23">
        <v>92298</v>
      </c>
      <c r="B48" s="24" t="s">
        <v>406</v>
      </c>
      <c r="C48" s="37" t="s">
        <v>411</v>
      </c>
      <c r="D48" s="15">
        <v>45628</v>
      </c>
      <c r="E48" s="15" t="str">
        <f t="shared" si="3"/>
        <v>Dec-24</v>
      </c>
      <c r="F48" s="37"/>
      <c r="G48" s="37"/>
      <c r="H48" s="37"/>
      <c r="I48" s="37"/>
      <c r="J48" s="37"/>
      <c r="K48" s="37"/>
      <c r="L48" s="37"/>
      <c r="M48" s="36"/>
      <c r="N48" s="37"/>
      <c r="O48" s="37"/>
      <c r="P48" s="37"/>
      <c r="Q48" s="37"/>
      <c r="R48" s="37"/>
      <c r="S48" s="37"/>
      <c r="T48" s="2"/>
      <c r="U48" s="36"/>
      <c r="V48" s="37"/>
      <c r="W48" s="37"/>
      <c r="X48" s="37"/>
      <c r="Y48" s="37"/>
      <c r="Z48" s="37"/>
      <c r="AA48" s="37"/>
      <c r="AB48" s="2"/>
      <c r="AC48" s="2"/>
      <c r="AD48" s="2"/>
      <c r="AE48" s="2"/>
      <c r="AF48" s="2"/>
      <c r="AG48" s="36"/>
      <c r="AH48" s="2"/>
      <c r="AI48" s="2"/>
      <c r="AJ48" s="2"/>
      <c r="AK48" s="2"/>
      <c r="AL48" s="19"/>
      <c r="AM48" s="37"/>
      <c r="AN48" s="37"/>
      <c r="AO48" s="37"/>
      <c r="AP48" s="37"/>
      <c r="AQ48" s="37"/>
      <c r="AR48" s="37"/>
      <c r="AS48" s="37"/>
      <c r="AT48" s="37"/>
      <c r="AU48" s="37"/>
      <c r="AV48" s="37" t="str">
        <f>IFERROR(VLOOKUP(A48,#REF!,13,0),"")</f>
        <v/>
      </c>
      <c r="AW48" s="37">
        <f>IFERROR(VLOOKUP(A48,[7]DATABASE!$A:$BA,49,0),"")</f>
        <v>0</v>
      </c>
      <c r="AX48" s="37">
        <f>IFERROR(VLOOKUP(A48,[7]DATABASE!$A:$BA,50,0),"")</f>
        <v>0</v>
      </c>
      <c r="AY48" s="37">
        <f>IFERROR(VLOOKUP(A48,[7]DATABASE!$A:$BA,51,0),"")</f>
        <v>0</v>
      </c>
      <c r="AZ48" s="37">
        <f>IFERROR(VLOOKUP(A48,[7]DATABASE!$A:$BA,52,0),"")</f>
        <v>0</v>
      </c>
      <c r="BA48" s="37">
        <f>IFERROR(VLOOKUP(A48,[7]DATABASE!$A:$BA,53,0),"")</f>
        <v>0</v>
      </c>
      <c r="BB48" s="37" t="str">
        <f>IFERROR(VLOOKUP(A48,[7]DATABASE!$A:$BF,54,0),"")</f>
        <v/>
      </c>
      <c r="BC48" s="37" t="str">
        <f>IFERROR(VLOOKUP(A48,[7]DATABASE!$A:$BF,55,0),"")</f>
        <v/>
      </c>
      <c r="BD48" s="37" t="str">
        <f>IFERROR(VLOOKUP(A48,[7]DATABASE!$A:$BF,56,0),"")</f>
        <v/>
      </c>
      <c r="BE48" s="37" t="str">
        <f>IFERROR(VLOOKUP(A48,[7]DATABASE!$A:$BF,57,0),"")</f>
        <v/>
      </c>
      <c r="BF48" s="37" t="str">
        <f>IFERROR(VLOOKUP(A48,[7]DATABASE!$A:$BF,58,0),"")</f>
        <v/>
      </c>
      <c r="BG48" s="37"/>
      <c r="BH48" s="37" t="str">
        <f>IFERROR(VLOOKUP(A48,[7]DATABASE!$A:$BM,60,0),"")</f>
        <v/>
      </c>
      <c r="BI48" s="37" t="str">
        <f>IFERROR(VLOOKUP(A48,[7]DATABASE!$A:$BM,61,0),"")</f>
        <v/>
      </c>
      <c r="BJ48" s="37" t="str">
        <f>IFERROR(VLOOKUP(A48,[7]DATABASE!$A:$BM,62,0),"")</f>
        <v/>
      </c>
      <c r="BK48" s="37" t="str">
        <f>IFERROR(VLOOKUP(A48,[7]DATABASE!$A:$BM,63,0),"")</f>
        <v/>
      </c>
      <c r="BL48" s="37" t="str">
        <f>IFERROR(VLOOKUP(A48,[7]DATABASE!$A:$BM,64,0),"")</f>
        <v/>
      </c>
      <c r="BM48" s="37">
        <f>IFERROR(VLOOKUP(A48,'[9]AAV AUTO 2000'!$A:$Y,25,0),"")</f>
        <v>7</v>
      </c>
      <c r="BN48" s="37">
        <f t="shared" si="30"/>
        <v>7</v>
      </c>
      <c r="BO48" s="37">
        <f t="shared" si="31"/>
        <v>0</v>
      </c>
      <c r="BP48" s="37" t="str">
        <f t="shared" si="31"/>
        <v/>
      </c>
      <c r="BQ48" s="37" t="str">
        <f t="shared" si="31"/>
        <v/>
      </c>
      <c r="BR48" s="37" t="str">
        <f t="shared" si="31"/>
        <v/>
      </c>
      <c r="BS48" s="37" t="str">
        <f t="shared" si="31"/>
        <v/>
      </c>
      <c r="BT48" s="37" t="str">
        <f t="shared" si="31"/>
        <v/>
      </c>
      <c r="BU48" s="37">
        <f t="shared" si="31"/>
        <v>7</v>
      </c>
      <c r="BV48" s="37">
        <f t="shared" si="32"/>
        <v>7</v>
      </c>
      <c r="BW48" s="36">
        <f t="shared" si="33"/>
        <v>0</v>
      </c>
      <c r="BX48" s="36" t="str">
        <f t="shared" si="34"/>
        <v>TIDAK</v>
      </c>
      <c r="BY48" s="36" t="str">
        <f>IFERROR(VLOOKUP(A48,[7]DATABASE!$A:$BY,77,0),"")</f>
        <v>TIDAK</v>
      </c>
      <c r="BZ48" s="37">
        <f t="shared" si="35"/>
        <v>7</v>
      </c>
      <c r="CA48" s="12">
        <v>3</v>
      </c>
      <c r="CB48" s="37" t="str">
        <f t="shared" si="36"/>
        <v>SAPHIRE</v>
      </c>
      <c r="CC48" s="37" t="str">
        <f>IFERROR(VLOOKUP(A48,[11]SUMMARY!$B:$E,4,0),"")</f>
        <v/>
      </c>
      <c r="CD48" s="37">
        <f>IFERROR(VLOOKUP(A48,'[12]RECAP REDEEM P2 - v2'!$A:$I,5,0),0)</f>
        <v>0</v>
      </c>
      <c r="CE48" s="37" t="str">
        <f t="shared" si="37"/>
        <v>FALSE</v>
      </c>
      <c r="CF48" s="37"/>
      <c r="CG48" s="15">
        <v>45093</v>
      </c>
      <c r="CH48" s="15">
        <f t="shared" ca="1" si="38"/>
        <v>46174</v>
      </c>
      <c r="CI48" s="37">
        <f t="shared" ca="1" si="39"/>
        <v>2</v>
      </c>
      <c r="CJ48" s="37">
        <v>7</v>
      </c>
      <c r="CK48" s="37" t="str">
        <f>IFERROR(VLOOKUP($A48,[13]ME!$A:$K,11,0),"-")</f>
        <v>-</v>
      </c>
      <c r="CL48" s="37" t="str">
        <f>IFERROR(VLOOKUP($A48,[14]EKS!$A:$K,11,0),"-")</f>
        <v>-</v>
      </c>
      <c r="CM48" s="37" t="str">
        <f>IFERROR(VLOOKUP($A48,[15]EKS!$A:$K,11,0),"-")</f>
        <v>-</v>
      </c>
      <c r="CN48" s="37" t="str">
        <f>IFERROR(VLOOKUP($A48,[16]EKS!$A:$K,11,0),"-")</f>
        <v>-</v>
      </c>
      <c r="CO48" s="37" t="str">
        <f>IFERROR(VLOOKUP($A48,[17]EKS!$A:$K,11,0),"-")</f>
        <v>-</v>
      </c>
      <c r="CP48" s="37" t="str">
        <f>IFERROR(VLOOKUP($A48,[18]EKS!$A:$K,11,0),"-")</f>
        <v>-</v>
      </c>
      <c r="CQ48" s="37" t="str">
        <f>IFERROR(VLOOKUP(A48,[19]Sheet1!$A:$D,4,0),"-")</f>
        <v>-</v>
      </c>
      <c r="CR48" s="37">
        <f>IFERROR(VLOOKUP($A48,[20]AAV!$A:$AR,44,0),IFERROR(VLOOKUP($A48,[20]GC!$A:$AC,29,0),IFERROR(VLOOKUP($A48,[20]RVO!$A:$CA,79,0),IFERROR(VLOOKUP($A48,[20]SBPV!$A:$AN,40,0),IFERROR(VLOOKUP($A48,'[20]CC SK'!$A:$AC,29,0),IFERROR(VLOOKUP($A48,'[20]AAV AUTO 2000'!$A:$AA,27,0),IFERROR(VLOOKUP($A48,[20]DELTA!$A:$AC,29,0),IFERROR(VLOOKUP($A48,'[20]TEMA C1'!$A:$Y,25,0),IFERROR(VLOOKUP($A48,'[20]TEMA C2'!$A:$AA,27,0),IFERROR(VLOOKUP($A48,'[20]TEMA C3'!$A:$AA,27,0),IFERROR(VLOOKUP($A48,'[20]TEMA HAJI'!$A:$AA,27,0),IFERROR(VLOOKUP($A48,'[20]TEMA PD'!$A:$AA,27,0),IFERROR(VLOOKUP($A48,[20]DESIRE!$A:$AP,42,0),0)))))))))))))</f>
        <v>12</v>
      </c>
      <c r="CS48" s="37">
        <f>IFERROR(VLOOKUP($A48,#REF!,42+CR$1,0),IFERROR(VLOOKUP($A48,#REF!,42+CR$1,0),IFERROR(VLOOKUP($A48,#REF!,29+CR$1,0),IFERROR(VLOOKUP($A48,#REF!,16+CR$1,0),IFERROR(VLOOKUP($A48,#REF!,42+CR$1,0),IFERROR(VLOOKUP($A48,#REF!,33+CR$1,0),IFERROR(VLOOKUP($A48,#REF!,29+CR$1,0),IFERROR(VLOOKUP($A48,#REF!,42+CR$1,0),IFERROR(VLOOKUP($A48,#REF!,42+CR$1,0),IFERROR(VLOOKUP($A48,#REF!,42+CR$1,0),IFERROR(VLOOKUP($A48,#REF!,26+CR$1,0),IFERROR(VLOOKUP($A48,#REF!,5+CR$1,0),0))))))))))))</f>
        <v>0</v>
      </c>
      <c r="CT48" s="37">
        <f>IFERROR(VLOOKUP($A48,#REF!,42+CS$1,0),IFERROR(VLOOKUP($A48,#REF!,42+CS$1,0),IFERROR(VLOOKUP($A48,#REF!,29+CS$1,0),IFERROR(VLOOKUP($A48,#REF!,16+CS$1,0),IFERROR(VLOOKUP($A48,#REF!,42+CS$1,0),IFERROR(VLOOKUP($A48,#REF!,33+CS$1,0),IFERROR(VLOOKUP($A48,#REF!,29+CS$1,0),IFERROR(VLOOKUP($A48,#REF!,42+CS$1,0),IFERROR(VLOOKUP($A48,#REF!,42+CS$1,0),IFERROR(VLOOKUP($A48,#REF!,42+CS$1,0),IFERROR(VLOOKUP($A48,#REF!,26+CS$1,0),IFERROR(VLOOKUP($A48,#REF!,5+CS$1,0),0))))))))))))</f>
        <v>0</v>
      </c>
      <c r="CU48" s="37">
        <f>IFERROR(VLOOKUP($A48,#REF!,42+CT$1,0),IFERROR(VLOOKUP($A48,#REF!,42+CT$1,0),IFERROR(VLOOKUP($A48,#REF!,29+CT$1,0),IFERROR(VLOOKUP($A48,#REF!,16+CT$1,0),IFERROR(VLOOKUP($A48,#REF!,42+CT$1,0),IFERROR(VLOOKUP($A48,#REF!,33+CT$1,0),IFERROR(VLOOKUP($A48,#REF!,29+CT$1,0),IFERROR(VLOOKUP($A48,#REF!,42+CT$1,0),IFERROR(VLOOKUP($A48,#REF!,42+CT$1,0),IFERROR(VLOOKUP($A48,#REF!,42+CT$1,0),IFERROR(VLOOKUP($A48,#REF!,26+CT$1,0),IFERROR(VLOOKUP($A48,#REF!,5+CT$1,0),0))))))))))))</f>
        <v>0</v>
      </c>
      <c r="CV48" s="37">
        <f>IFERROR(VLOOKUP($A48,#REF!,42+CU$1,0),IFERROR(VLOOKUP($A48,#REF!,42+CU$1,0),IFERROR(VLOOKUP($A48,#REF!,29+CU$1,0),IFERROR(VLOOKUP($A48,#REF!,16+CU$1,0),IFERROR(VLOOKUP($A48,#REF!,42+CU$1,0),IFERROR(VLOOKUP($A48,#REF!,33+CU$1,0),IFERROR(VLOOKUP($A48,#REF!,29+CU$1,0),IFERROR(VLOOKUP($A48,#REF!,42+CU$1,0),IFERROR(VLOOKUP($A48,#REF!,42+CU$1,0),IFERROR(VLOOKUP($A48,#REF!,42+CU$1,0),IFERROR(VLOOKUP($A48,#REF!,26+CU$1,0),IFERROR(VLOOKUP($A48,#REF!,5+CU$1,0),0))))))))))))</f>
        <v>0</v>
      </c>
      <c r="CW48" s="37">
        <f>IFERROR(VLOOKUP($A48,#REF!,42+CV$1,0),IFERROR(VLOOKUP($A48,#REF!,42+CV$1,0),IFERROR(VLOOKUP($A48,#REF!,29+CV$1,0),IFERROR(VLOOKUP($A48,#REF!,16+CV$1,0),IFERROR(VLOOKUP($A48,#REF!,42+CV$1,0),IFERROR(VLOOKUP($A48,#REF!,33+CV$1,0),IFERROR(VLOOKUP($A48,#REF!,29+CV$1,0),IFERROR(VLOOKUP($A48,#REF!,42+CV$1,0),IFERROR(VLOOKUP($A48,#REF!,42+CV$1,0),IFERROR(VLOOKUP($A48,#REF!,42+CV$1,0),IFERROR(VLOOKUP($A48,#REF!,26+CV$1,0),IFERROR(VLOOKUP($A48,#REF!,5+CV$1,0),0))))))))))))</f>
        <v>0</v>
      </c>
      <c r="CX48" s="37">
        <f>IFERROR(VLOOKUP($A48,#REF!,36,0),IFERROR(VLOOKUP($A48,#REF!,23,0),IFERROR(VLOOKUP($A48,#REF!,65,0),IFERROR(VLOOKUP($A48,#REF!,34,0),IFERROR(VLOOKUP($A48,#REF!,25,0),IFERROR(VLOOKUP($A48,#REF!,25,0),IFERROR(VLOOKUP($A48,#REF!,21,0),IFERROR(VLOOKUP($A48,#REF!,23,0),IFERROR(VLOOKUP($A48,#REF!,23,0),IFERROR(VLOOKUP($A48,#REF!,23,0),IFERROR(VLOOKUP($A48,#REF!,23,0),IFERROR(VLOOKUP($A48,#REF!,23,0),IFERROR(VLOOKUP($A48,#REF!,21,0),IFERROR(VLOOKUP($A48,#REF!,23,0),0))))))))))))))</f>
        <v>0</v>
      </c>
      <c r="CY48" s="37">
        <f>IFERROR(VLOOKUP($A48,[20]DESIRE!$A:$AP,42,0),IFERROR(VLOOKUP($A48,'[20]TEMA PD'!$A:$AA,27,0),IFERROR(VLOOKUP($A48,'[20]TEMA HAJI'!$A:$AA,27,0),IFERROR(VLOOKUP($A48,'[20]TEMA C3'!$A:$AA,27,0),IFERROR(VLOOKUP($A48,'[20]TEMA C2'!$A:$AA,27,0),IFERROR(VLOOKUP($A48,'[20]TEMA C1'!$A:$Y,25,0),IFERROR(VLOOKUP($A48,[20]DELTA!$A:$AC,29,0),IFERROR(VLOOKUP($A48,'[20]AAV AUTO 2000'!$A:$AA,27,0),IFERROR(VLOOKUP($A48,'[20]CC SK'!$A:$AC,29,0),IFERROR(VLOOKUP($A48,[20]SBPV!$A:$AN,40,0),IFERROR(VLOOKUP($A48,[20]RVO!$A:$CA,79,0),IFERROR(VLOOKUP($A48,[20]GC!$A:$AC,29,0),IFERROR(VLOOKUP($A48,[20]AAV!$A:$AR,44,0),0)))))))))))))</f>
        <v>12</v>
      </c>
      <c r="CZ48" s="37">
        <f>IFERROR(VLOOKUP($A48,#REF!,5+CY$1,0),IFERROR(VLOOKUP($A48,#REF!,26+CY$1,0),IFERROR(VLOOKUP($A48,#REF!,42+CY$1,0),IFERROR(VLOOKUP($A48,#REF!,42+CY$1,0),IFERROR(VLOOKUP($A48,#REF!,42+CY$1,0),IFERROR(VLOOKUP($A48,#REF!,29+CY$1,0),IFERROR(VLOOKUP($A48,#REF!,33+CY$1,0),IFERROR(VLOOKUP($A48,#REF!,42+CY$1,0),IFERROR(VLOOKUP($A48,#REF!,16+CY$1,0),IFERROR(VLOOKUP($A48,#REF!,29+CY$1,0),IFERROR(VLOOKUP($A48,#REF!,42+CY$1,0),IFERROR(VLOOKUP($A48,#REF!,42+CY$1,0),0))))))))))))</f>
        <v>0</v>
      </c>
      <c r="DA48" s="37">
        <f>IFERROR(VLOOKUP($A48,#REF!,5+CZ$1,0),IFERROR(VLOOKUP($A48,#REF!,26+CZ$1,0),IFERROR(VLOOKUP($A48,#REF!,42+CZ$1,0),IFERROR(VLOOKUP($A48,#REF!,42+CZ$1,0),IFERROR(VLOOKUP($A48,#REF!,42+CZ$1,0),IFERROR(VLOOKUP($A48,#REF!,29+CZ$1,0),IFERROR(VLOOKUP($A48,#REF!,33+CZ$1,0),IFERROR(VLOOKUP($A48,#REF!,42+CZ$1,0),IFERROR(VLOOKUP($A48,#REF!,16+CZ$1,0),IFERROR(VLOOKUP($A48,#REF!,29+CZ$1,0),IFERROR(VLOOKUP($A48,#REF!,42+CZ$1,0),IFERROR(VLOOKUP($A48,#REF!,42+CZ$1,0),0))))))))))))</f>
        <v>0</v>
      </c>
      <c r="DB48" s="37">
        <f>IFERROR(VLOOKUP($A48,#REF!,5+DA$1,0),IFERROR(VLOOKUP($A48,#REF!,26+DA$1,0),IFERROR(VLOOKUP($A48,#REF!,42+DA$1,0),IFERROR(VLOOKUP($A48,#REF!,42+DA$1,0),IFERROR(VLOOKUP($A48,#REF!,42+DA$1,0),IFERROR(VLOOKUP($A48,#REF!,29+DA$1,0),IFERROR(VLOOKUP($A48,#REF!,33+DA$1,0),IFERROR(VLOOKUP($A48,#REF!,42+DA$1,0),IFERROR(VLOOKUP($A48,#REF!,16+DA$1,0),IFERROR(VLOOKUP($A48,#REF!,29+DA$1,0),IFERROR(VLOOKUP($A48,#REF!,42+DA$1,0),IFERROR(VLOOKUP($A48,#REF!,42+DA$1,0),0))))))))))))</f>
        <v>0</v>
      </c>
      <c r="DC48" s="37">
        <f>IFERROR(VLOOKUP($A48,#REF!,5+DB$1,0),IFERROR(VLOOKUP($A48,#REF!,26+DB$1,0),IFERROR(VLOOKUP($A48,#REF!,42+DB$1,0),IFERROR(VLOOKUP($A48,#REF!,42+DB$1,0),IFERROR(VLOOKUP($A48,#REF!,42+DB$1,0),IFERROR(VLOOKUP($A48,#REF!,29+DB$1,0),IFERROR(VLOOKUP($A48,#REF!,33+DB$1,0),IFERROR(VLOOKUP($A48,#REF!,42+DB$1,0),IFERROR(VLOOKUP($A48,#REF!,16+DB$1,0),IFERROR(VLOOKUP($A48,#REF!,29+DB$1,0),IFERROR(VLOOKUP($A48,#REF!,42+DB$1,0),IFERROR(VLOOKUP($A48,#REF!,42+DB$1,0),0))))))))))))</f>
        <v>0</v>
      </c>
      <c r="DD48" s="37">
        <f>IFERROR(VLOOKUP($A48,#REF!,5+DC$1,0),IFERROR(VLOOKUP($A48,#REF!,26+DC$1,0),IFERROR(VLOOKUP($A48,#REF!,42+DC$1,0),IFERROR(VLOOKUP($A48,#REF!,42+DC$1,0),IFERROR(VLOOKUP($A48,#REF!,42+DC$1,0),IFERROR(VLOOKUP($A48,#REF!,29+DC$1,0),IFERROR(VLOOKUP($A48,#REF!,33+DC$1,0),IFERROR(VLOOKUP($A48,#REF!,42+DC$1,0),IFERROR(VLOOKUP($A48,#REF!,16+DC$1,0),IFERROR(VLOOKUP($A48,#REF!,29+DC$1,0),IFERROR(VLOOKUP($A48,#REF!,42+DC$1,0),IFERROR(VLOOKUP($A48,#REF!,42+DC$1,0),0))))))))))))</f>
        <v>0</v>
      </c>
      <c r="DE48" s="37">
        <f>IFERROR(VLOOKUP($A48,#REF!,23,0),IFERROR(VLOOKUP($A48,#REF!,21,0),IFERROR(VLOOKUP($A48,#REF!,23,0),IFERROR(VLOOKUP($A48,#REF!,23,0),IFERROR(VLOOKUP($A48,#REF!,23,0),IFERROR(VLOOKUP($A48,#REF!,23,0),IFERROR(VLOOKUP($A48,#REF!,23,0),IFERROR(VLOOKUP($A48,#REF!,21,0),IFERROR(VLOOKUP($A48,#REF!,25,0),IFERROR(VLOOKUP($A48,#REF!,25,0),IFERROR(VLOOKUP($A48,#REF!,34,0),IFERROR(VLOOKUP($A48,#REF!,65,0),IFERROR(VLOOKUP($A48,#REF!,23,0),IFERROR(VLOOKUP($A48,#REF!,36,0),0))))))))))))))</f>
        <v>0</v>
      </c>
      <c r="DF48" s="37" t="b">
        <f t="shared" si="40"/>
        <v>1</v>
      </c>
      <c r="DG48" s="37" t="b">
        <f t="shared" si="40"/>
        <v>1</v>
      </c>
      <c r="DH48" s="37" t="b">
        <f t="shared" si="40"/>
        <v>1</v>
      </c>
      <c r="DI48" s="37" t="b">
        <f t="shared" si="26"/>
        <v>1</v>
      </c>
      <c r="DJ48" s="37" t="b">
        <f t="shared" si="26"/>
        <v>1</v>
      </c>
      <c r="DK48" s="37" t="b">
        <f t="shared" si="26"/>
        <v>1</v>
      </c>
      <c r="DL48" s="37" t="b">
        <f t="shared" si="26"/>
        <v>1</v>
      </c>
      <c r="DM48" s="37">
        <f t="shared" si="41"/>
        <v>12</v>
      </c>
      <c r="DN48" s="37">
        <f t="shared" si="41"/>
        <v>0</v>
      </c>
      <c r="DO48" s="37">
        <f t="shared" si="41"/>
        <v>0</v>
      </c>
      <c r="DP48" s="37">
        <f t="shared" si="27"/>
        <v>0</v>
      </c>
      <c r="DQ48" s="37">
        <f t="shared" si="27"/>
        <v>0</v>
      </c>
      <c r="DR48" s="37">
        <f t="shared" si="27"/>
        <v>0</v>
      </c>
      <c r="DS48" s="37">
        <f t="shared" si="27"/>
        <v>0</v>
      </c>
      <c r="DT48" s="29">
        <f t="shared" si="16"/>
        <v>12</v>
      </c>
      <c r="DU48" s="37">
        <f t="shared" si="42"/>
        <v>12</v>
      </c>
      <c r="DV48" s="37">
        <f t="shared" si="42"/>
        <v>0</v>
      </c>
      <c r="DW48" s="37">
        <f t="shared" si="42"/>
        <v>0</v>
      </c>
      <c r="DX48" s="37">
        <f t="shared" si="28"/>
        <v>0</v>
      </c>
      <c r="DY48" s="37">
        <f t="shared" si="28"/>
        <v>0</v>
      </c>
      <c r="DZ48" s="37">
        <f t="shared" si="28"/>
        <v>0</v>
      </c>
      <c r="EA48" s="37">
        <f t="shared" si="28"/>
        <v>0</v>
      </c>
      <c r="EB48" s="29">
        <f t="shared" si="18"/>
        <v>12</v>
      </c>
      <c r="EC48" s="36">
        <f t="shared" si="19"/>
        <v>6</v>
      </c>
      <c r="ED48" s="36" t="str">
        <f t="shared" si="20"/>
        <v>DOWNGRADE</v>
      </c>
      <c r="EE48" s="36" t="str">
        <f t="shared" si="21"/>
        <v>RESET</v>
      </c>
      <c r="EF48" s="37">
        <f t="shared" si="22"/>
        <v>0</v>
      </c>
      <c r="EG48" s="2"/>
      <c r="EH48" s="37" t="str">
        <f t="shared" si="23"/>
        <v>SAPHIRE</v>
      </c>
      <c r="EI48" s="2"/>
      <c r="EJ48" s="2"/>
      <c r="EK48" s="2"/>
      <c r="EL48" s="2"/>
      <c r="EM48" s="2"/>
      <c r="EN48" s="2"/>
      <c r="EO48" s="2"/>
      <c r="EP48" s="2"/>
      <c r="EQ48" s="37">
        <f t="shared" si="43"/>
        <v>12</v>
      </c>
      <c r="ER48" s="37">
        <f t="shared" si="43"/>
        <v>0</v>
      </c>
      <c r="ES48" s="37">
        <f t="shared" si="43"/>
        <v>0</v>
      </c>
      <c r="ET48" s="37">
        <f t="shared" si="29"/>
        <v>0</v>
      </c>
      <c r="EU48" s="37">
        <f t="shared" si="29"/>
        <v>0</v>
      </c>
      <c r="EV48" s="37">
        <f t="shared" si="29"/>
        <v>0</v>
      </c>
      <c r="EW48" s="37">
        <f t="shared" si="29"/>
        <v>0</v>
      </c>
    </row>
    <row r="49" spans="1:153" ht="15.6">
      <c r="A49" s="23" t="s">
        <v>407</v>
      </c>
      <c r="B49" s="24" t="s">
        <v>408</v>
      </c>
      <c r="C49" s="37" t="s">
        <v>411</v>
      </c>
      <c r="D49" s="15">
        <v>45628</v>
      </c>
      <c r="E49" s="15" t="str">
        <f t="shared" si="3"/>
        <v>Dec-24</v>
      </c>
      <c r="F49" s="37"/>
      <c r="G49" s="37"/>
      <c r="H49" s="37"/>
      <c r="I49" s="37"/>
      <c r="J49" s="37"/>
      <c r="K49" s="37"/>
      <c r="L49" s="37"/>
      <c r="M49" s="36"/>
      <c r="N49" s="37"/>
      <c r="O49" s="37"/>
      <c r="P49" s="37"/>
      <c r="Q49" s="37"/>
      <c r="R49" s="37"/>
      <c r="S49" s="37"/>
      <c r="T49" s="2"/>
      <c r="U49" s="36"/>
      <c r="V49" s="37"/>
      <c r="W49" s="37"/>
      <c r="X49" s="37"/>
      <c r="Y49" s="37"/>
      <c r="Z49" s="37"/>
      <c r="AA49" s="37"/>
      <c r="AB49" s="2"/>
      <c r="AC49" s="2"/>
      <c r="AD49" s="2"/>
      <c r="AE49" s="2"/>
      <c r="AF49" s="2"/>
      <c r="AG49" s="36"/>
      <c r="AH49" s="2"/>
      <c r="AI49" s="2"/>
      <c r="AJ49" s="2"/>
      <c r="AK49" s="2"/>
      <c r="AL49" s="19"/>
      <c r="AM49" s="37"/>
      <c r="AN49" s="37"/>
      <c r="AO49" s="37"/>
      <c r="AP49" s="37"/>
      <c r="AQ49" s="37"/>
      <c r="AR49" s="37"/>
      <c r="AS49" s="37"/>
      <c r="AT49" s="37"/>
      <c r="AU49" s="37"/>
      <c r="AV49" s="37" t="str">
        <f>IFERROR(VLOOKUP(A49,#REF!,13,0),"")</f>
        <v/>
      </c>
      <c r="AW49" s="37">
        <f>IFERROR(VLOOKUP(A49,[7]DATABASE!$A:$BA,49,0),"")</f>
        <v>0</v>
      </c>
      <c r="AX49" s="37">
        <f>IFERROR(VLOOKUP(A49,[7]DATABASE!$A:$BA,50,0),"")</f>
        <v>0</v>
      </c>
      <c r="AY49" s="37">
        <f>IFERROR(VLOOKUP(A49,[7]DATABASE!$A:$BA,51,0),"")</f>
        <v>0</v>
      </c>
      <c r="AZ49" s="37">
        <f>IFERROR(VLOOKUP(A49,[7]DATABASE!$A:$BA,52,0),"")</f>
        <v>0</v>
      </c>
      <c r="BA49" s="37">
        <f>IFERROR(VLOOKUP(A49,[7]DATABASE!$A:$BA,53,0),"")</f>
        <v>0</v>
      </c>
      <c r="BB49" s="37" t="str">
        <f>IFERROR(VLOOKUP(A49,[7]DATABASE!$A:$BF,54,0),"")</f>
        <v/>
      </c>
      <c r="BC49" s="37" t="str">
        <f>IFERROR(VLOOKUP(A49,[7]DATABASE!$A:$BF,55,0),"")</f>
        <v/>
      </c>
      <c r="BD49" s="37" t="str">
        <f>IFERROR(VLOOKUP(A49,[7]DATABASE!$A:$BF,56,0),"")</f>
        <v/>
      </c>
      <c r="BE49" s="37" t="str">
        <f>IFERROR(VLOOKUP(A49,[7]DATABASE!$A:$BF,57,0),"")</f>
        <v/>
      </c>
      <c r="BF49" s="37" t="str">
        <f>IFERROR(VLOOKUP(A49,[7]DATABASE!$A:$BF,58,0),"")</f>
        <v/>
      </c>
      <c r="BG49" s="37"/>
      <c r="BH49" s="37" t="str">
        <f>IFERROR(VLOOKUP(A49,[7]DATABASE!$A:$BM,60,0),"")</f>
        <v/>
      </c>
      <c r="BI49" s="37" t="str">
        <f>IFERROR(VLOOKUP(A49,[7]DATABASE!$A:$BM,61,0),"")</f>
        <v/>
      </c>
      <c r="BJ49" s="37" t="str">
        <f>IFERROR(VLOOKUP(A49,[7]DATABASE!$A:$BM,62,0),"")</f>
        <v/>
      </c>
      <c r="BK49" s="37" t="str">
        <f>IFERROR(VLOOKUP(A49,[7]DATABASE!$A:$BM,63,0),"")</f>
        <v/>
      </c>
      <c r="BL49" s="37" t="str">
        <f>IFERROR(VLOOKUP(A49,[7]DATABASE!$A:$BM,64,0),"")</f>
        <v/>
      </c>
      <c r="BM49" s="37">
        <f>IFERROR(VLOOKUP(A49,'[9]AAV AUTO 2000'!$A:$Y,25,0),"")</f>
        <v>6</v>
      </c>
      <c r="BN49" s="37">
        <f t="shared" si="30"/>
        <v>6</v>
      </c>
      <c r="BO49" s="37">
        <f t="shared" si="31"/>
        <v>0</v>
      </c>
      <c r="BP49" s="37" t="str">
        <f t="shared" si="31"/>
        <v/>
      </c>
      <c r="BQ49" s="37" t="str">
        <f t="shared" si="31"/>
        <v/>
      </c>
      <c r="BR49" s="37" t="str">
        <f t="shared" si="31"/>
        <v/>
      </c>
      <c r="BS49" s="37" t="str">
        <f t="shared" si="31"/>
        <v/>
      </c>
      <c r="BT49" s="37" t="str">
        <f t="shared" si="31"/>
        <v/>
      </c>
      <c r="BU49" s="37">
        <f t="shared" si="31"/>
        <v>6</v>
      </c>
      <c r="BV49" s="37">
        <f t="shared" si="32"/>
        <v>6</v>
      </c>
      <c r="BW49" s="36">
        <f t="shared" si="33"/>
        <v>0</v>
      </c>
      <c r="BX49" s="36" t="str">
        <f t="shared" si="34"/>
        <v>TIDAK</v>
      </c>
      <c r="BY49" s="36" t="str">
        <f>IFERROR(VLOOKUP(A49,[7]DATABASE!$A:$BY,77,0),"")</f>
        <v>TIDAK</v>
      </c>
      <c r="BZ49" s="37">
        <f t="shared" si="35"/>
        <v>6</v>
      </c>
      <c r="CA49" s="12">
        <v>3</v>
      </c>
      <c r="CB49" s="37" t="str">
        <f t="shared" si="36"/>
        <v>SAPHIRE</v>
      </c>
      <c r="CC49" s="37" t="str">
        <f>IFERROR(VLOOKUP(A49,[11]SUMMARY!$B:$E,4,0),"")</f>
        <v/>
      </c>
      <c r="CD49" s="37">
        <f>IFERROR(VLOOKUP(A49,'[12]RECAP REDEEM P2 - v2'!$A:$I,5,0),0)</f>
        <v>0</v>
      </c>
      <c r="CE49" s="37" t="str">
        <f t="shared" si="37"/>
        <v>FALSE</v>
      </c>
      <c r="CF49" s="37"/>
      <c r="CG49" s="15">
        <v>45093</v>
      </c>
      <c r="CH49" s="15">
        <f t="shared" ca="1" si="38"/>
        <v>46174</v>
      </c>
      <c r="CI49" s="37">
        <f t="shared" ca="1" si="39"/>
        <v>2</v>
      </c>
      <c r="CJ49" s="37">
        <v>6</v>
      </c>
      <c r="CK49" s="37" t="str">
        <f>IFERROR(VLOOKUP($A49,[13]ME!$A:$K,11,0),"-")</f>
        <v>-</v>
      </c>
      <c r="CL49" s="37" t="str">
        <f>IFERROR(VLOOKUP($A49,[14]EKS!$A:$K,11,0),"-")</f>
        <v>-</v>
      </c>
      <c r="CM49" s="37" t="str">
        <f>IFERROR(VLOOKUP($A49,[15]EKS!$A:$K,11,0),"-")</f>
        <v>-</v>
      </c>
      <c r="CN49" s="37" t="str">
        <f>IFERROR(VLOOKUP($A49,[16]EKS!$A:$K,11,0),"-")</f>
        <v>-</v>
      </c>
      <c r="CO49" s="37" t="str">
        <f>IFERROR(VLOOKUP($A49,[17]EKS!$A:$K,11,0),"-")</f>
        <v>-</v>
      </c>
      <c r="CP49" s="37" t="str">
        <f>IFERROR(VLOOKUP($A49,[18]EKS!$A:$K,11,0),"-")</f>
        <v>-</v>
      </c>
      <c r="CQ49" s="37" t="str">
        <f>IFERROR(VLOOKUP(A49,[19]Sheet1!$A:$D,4,0),"-")</f>
        <v>-</v>
      </c>
      <c r="CR49" s="37">
        <f>IFERROR(VLOOKUP($A49,[20]AAV!$A:$AR,44,0),IFERROR(VLOOKUP($A49,[20]GC!$A:$AC,29,0),IFERROR(VLOOKUP($A49,[20]RVO!$A:$CA,79,0),IFERROR(VLOOKUP($A49,[20]SBPV!$A:$AN,40,0),IFERROR(VLOOKUP($A49,'[20]CC SK'!$A:$AC,29,0),IFERROR(VLOOKUP($A49,'[20]AAV AUTO 2000'!$A:$AA,27,0),IFERROR(VLOOKUP($A49,[20]DELTA!$A:$AC,29,0),IFERROR(VLOOKUP($A49,'[20]TEMA C1'!$A:$Y,25,0),IFERROR(VLOOKUP($A49,'[20]TEMA C2'!$A:$AA,27,0),IFERROR(VLOOKUP($A49,'[20]TEMA C3'!$A:$AA,27,0),IFERROR(VLOOKUP($A49,'[20]TEMA HAJI'!$A:$AA,27,0),IFERROR(VLOOKUP($A49,'[20]TEMA PD'!$A:$AA,27,0),IFERROR(VLOOKUP($A49,[20]DESIRE!$A:$AP,42,0),0)))))))))))))</f>
        <v>6</v>
      </c>
      <c r="CS49" s="37">
        <f>IFERROR(VLOOKUP($A49,#REF!,42+CR$1,0),IFERROR(VLOOKUP($A49,#REF!,42+CR$1,0),IFERROR(VLOOKUP($A49,#REF!,29+CR$1,0),IFERROR(VLOOKUP($A49,#REF!,16+CR$1,0),IFERROR(VLOOKUP($A49,#REF!,42+CR$1,0),IFERROR(VLOOKUP($A49,#REF!,33+CR$1,0),IFERROR(VLOOKUP($A49,#REF!,29+CR$1,0),IFERROR(VLOOKUP($A49,#REF!,42+CR$1,0),IFERROR(VLOOKUP($A49,#REF!,42+CR$1,0),IFERROR(VLOOKUP($A49,#REF!,42+CR$1,0),IFERROR(VLOOKUP($A49,#REF!,26+CR$1,0),IFERROR(VLOOKUP($A49,#REF!,5+CR$1,0),0))))))))))))</f>
        <v>0</v>
      </c>
      <c r="CT49" s="37">
        <f>IFERROR(VLOOKUP($A49,#REF!,42+CS$1,0),IFERROR(VLOOKUP($A49,#REF!,42+CS$1,0),IFERROR(VLOOKUP($A49,#REF!,29+CS$1,0),IFERROR(VLOOKUP($A49,#REF!,16+CS$1,0),IFERROR(VLOOKUP($A49,#REF!,42+CS$1,0),IFERROR(VLOOKUP($A49,#REF!,33+CS$1,0),IFERROR(VLOOKUP($A49,#REF!,29+CS$1,0),IFERROR(VLOOKUP($A49,#REF!,42+CS$1,0),IFERROR(VLOOKUP($A49,#REF!,42+CS$1,0),IFERROR(VLOOKUP($A49,#REF!,42+CS$1,0),IFERROR(VLOOKUP($A49,#REF!,26+CS$1,0),IFERROR(VLOOKUP($A49,#REF!,5+CS$1,0),0))))))))))))</f>
        <v>0</v>
      </c>
      <c r="CU49" s="37">
        <f>IFERROR(VLOOKUP($A49,#REF!,42+CT$1,0),IFERROR(VLOOKUP($A49,#REF!,42+CT$1,0),IFERROR(VLOOKUP($A49,#REF!,29+CT$1,0),IFERROR(VLOOKUP($A49,#REF!,16+CT$1,0),IFERROR(VLOOKUP($A49,#REF!,42+CT$1,0),IFERROR(VLOOKUP($A49,#REF!,33+CT$1,0),IFERROR(VLOOKUP($A49,#REF!,29+CT$1,0),IFERROR(VLOOKUP($A49,#REF!,42+CT$1,0),IFERROR(VLOOKUP($A49,#REF!,42+CT$1,0),IFERROR(VLOOKUP($A49,#REF!,42+CT$1,0),IFERROR(VLOOKUP($A49,#REF!,26+CT$1,0),IFERROR(VLOOKUP($A49,#REF!,5+CT$1,0),0))))))))))))</f>
        <v>0</v>
      </c>
      <c r="CV49" s="37">
        <f>IFERROR(VLOOKUP($A49,#REF!,42+CU$1,0),IFERROR(VLOOKUP($A49,#REF!,42+CU$1,0),IFERROR(VLOOKUP($A49,#REF!,29+CU$1,0),IFERROR(VLOOKUP($A49,#REF!,16+CU$1,0),IFERROR(VLOOKUP($A49,#REF!,42+CU$1,0),IFERROR(VLOOKUP($A49,#REF!,33+CU$1,0),IFERROR(VLOOKUP($A49,#REF!,29+CU$1,0),IFERROR(VLOOKUP($A49,#REF!,42+CU$1,0),IFERROR(VLOOKUP($A49,#REF!,42+CU$1,0),IFERROR(VLOOKUP($A49,#REF!,42+CU$1,0),IFERROR(VLOOKUP($A49,#REF!,26+CU$1,0),IFERROR(VLOOKUP($A49,#REF!,5+CU$1,0),0))))))))))))</f>
        <v>0</v>
      </c>
      <c r="CW49" s="37">
        <f>IFERROR(VLOOKUP($A49,#REF!,42+CV$1,0),IFERROR(VLOOKUP($A49,#REF!,42+CV$1,0),IFERROR(VLOOKUP($A49,#REF!,29+CV$1,0),IFERROR(VLOOKUP($A49,#REF!,16+CV$1,0),IFERROR(VLOOKUP($A49,#REF!,42+CV$1,0),IFERROR(VLOOKUP($A49,#REF!,33+CV$1,0),IFERROR(VLOOKUP($A49,#REF!,29+CV$1,0),IFERROR(VLOOKUP($A49,#REF!,42+CV$1,0),IFERROR(VLOOKUP($A49,#REF!,42+CV$1,0),IFERROR(VLOOKUP($A49,#REF!,42+CV$1,0),IFERROR(VLOOKUP($A49,#REF!,26+CV$1,0),IFERROR(VLOOKUP($A49,#REF!,5+CV$1,0),0))))))))))))</f>
        <v>0</v>
      </c>
      <c r="CX49" s="37">
        <f>IFERROR(VLOOKUP($A49,#REF!,36,0),IFERROR(VLOOKUP($A49,#REF!,23,0),IFERROR(VLOOKUP($A49,#REF!,65,0),IFERROR(VLOOKUP($A49,#REF!,34,0),IFERROR(VLOOKUP($A49,#REF!,25,0),IFERROR(VLOOKUP($A49,#REF!,25,0),IFERROR(VLOOKUP($A49,#REF!,21,0),IFERROR(VLOOKUP($A49,#REF!,23,0),IFERROR(VLOOKUP($A49,#REF!,23,0),IFERROR(VLOOKUP($A49,#REF!,23,0),IFERROR(VLOOKUP($A49,#REF!,23,0),IFERROR(VLOOKUP($A49,#REF!,23,0),IFERROR(VLOOKUP($A49,#REF!,21,0),IFERROR(VLOOKUP($A49,#REF!,23,0),0))))))))))))))</f>
        <v>0</v>
      </c>
      <c r="CY49" s="37">
        <f>IFERROR(VLOOKUP($A49,[20]DESIRE!$A:$AP,42,0),IFERROR(VLOOKUP($A49,'[20]TEMA PD'!$A:$AA,27,0),IFERROR(VLOOKUP($A49,'[20]TEMA HAJI'!$A:$AA,27,0),IFERROR(VLOOKUP($A49,'[20]TEMA C3'!$A:$AA,27,0),IFERROR(VLOOKUP($A49,'[20]TEMA C2'!$A:$AA,27,0),IFERROR(VLOOKUP($A49,'[20]TEMA C1'!$A:$Y,25,0),IFERROR(VLOOKUP($A49,[20]DELTA!$A:$AC,29,0),IFERROR(VLOOKUP($A49,'[20]AAV AUTO 2000'!$A:$AA,27,0),IFERROR(VLOOKUP($A49,'[20]CC SK'!$A:$AC,29,0),IFERROR(VLOOKUP($A49,[20]SBPV!$A:$AN,40,0),IFERROR(VLOOKUP($A49,[20]RVO!$A:$CA,79,0),IFERROR(VLOOKUP($A49,[20]GC!$A:$AC,29,0),IFERROR(VLOOKUP($A49,[20]AAV!$A:$AR,44,0),0)))))))))))))</f>
        <v>6</v>
      </c>
      <c r="CZ49" s="37">
        <f>IFERROR(VLOOKUP($A49,#REF!,5+CY$1,0),IFERROR(VLOOKUP($A49,#REF!,26+CY$1,0),IFERROR(VLOOKUP($A49,#REF!,42+CY$1,0),IFERROR(VLOOKUP($A49,#REF!,42+CY$1,0),IFERROR(VLOOKUP($A49,#REF!,42+CY$1,0),IFERROR(VLOOKUP($A49,#REF!,29+CY$1,0),IFERROR(VLOOKUP($A49,#REF!,33+CY$1,0),IFERROR(VLOOKUP($A49,#REF!,42+CY$1,0),IFERROR(VLOOKUP($A49,#REF!,16+CY$1,0),IFERROR(VLOOKUP($A49,#REF!,29+CY$1,0),IFERROR(VLOOKUP($A49,#REF!,42+CY$1,0),IFERROR(VLOOKUP($A49,#REF!,42+CY$1,0),0))))))))))))</f>
        <v>0</v>
      </c>
      <c r="DA49" s="37">
        <f>IFERROR(VLOOKUP($A49,#REF!,5+CZ$1,0),IFERROR(VLOOKUP($A49,#REF!,26+CZ$1,0),IFERROR(VLOOKUP($A49,#REF!,42+CZ$1,0),IFERROR(VLOOKUP($A49,#REF!,42+CZ$1,0),IFERROR(VLOOKUP($A49,#REF!,42+CZ$1,0),IFERROR(VLOOKUP($A49,#REF!,29+CZ$1,0),IFERROR(VLOOKUP($A49,#REF!,33+CZ$1,0),IFERROR(VLOOKUP($A49,#REF!,42+CZ$1,0),IFERROR(VLOOKUP($A49,#REF!,16+CZ$1,0),IFERROR(VLOOKUP($A49,#REF!,29+CZ$1,0),IFERROR(VLOOKUP($A49,#REF!,42+CZ$1,0),IFERROR(VLOOKUP($A49,#REF!,42+CZ$1,0),0))))))))))))</f>
        <v>0</v>
      </c>
      <c r="DB49" s="37">
        <f>IFERROR(VLOOKUP($A49,#REF!,5+DA$1,0),IFERROR(VLOOKUP($A49,#REF!,26+DA$1,0),IFERROR(VLOOKUP($A49,#REF!,42+DA$1,0),IFERROR(VLOOKUP($A49,#REF!,42+DA$1,0),IFERROR(VLOOKUP($A49,#REF!,42+DA$1,0),IFERROR(VLOOKUP($A49,#REF!,29+DA$1,0),IFERROR(VLOOKUP($A49,#REF!,33+DA$1,0),IFERROR(VLOOKUP($A49,#REF!,42+DA$1,0),IFERROR(VLOOKUP($A49,#REF!,16+DA$1,0),IFERROR(VLOOKUP($A49,#REF!,29+DA$1,0),IFERROR(VLOOKUP($A49,#REF!,42+DA$1,0),IFERROR(VLOOKUP($A49,#REF!,42+DA$1,0),0))))))))))))</f>
        <v>0</v>
      </c>
      <c r="DC49" s="37">
        <f>IFERROR(VLOOKUP($A49,#REF!,5+DB$1,0),IFERROR(VLOOKUP($A49,#REF!,26+DB$1,0),IFERROR(VLOOKUP($A49,#REF!,42+DB$1,0),IFERROR(VLOOKUP($A49,#REF!,42+DB$1,0),IFERROR(VLOOKUP($A49,#REF!,42+DB$1,0),IFERROR(VLOOKUP($A49,#REF!,29+DB$1,0),IFERROR(VLOOKUP($A49,#REF!,33+DB$1,0),IFERROR(VLOOKUP($A49,#REF!,42+DB$1,0),IFERROR(VLOOKUP($A49,#REF!,16+DB$1,0),IFERROR(VLOOKUP($A49,#REF!,29+DB$1,0),IFERROR(VLOOKUP($A49,#REF!,42+DB$1,0),IFERROR(VLOOKUP($A49,#REF!,42+DB$1,0),0))))))))))))</f>
        <v>0</v>
      </c>
      <c r="DD49" s="37">
        <f>IFERROR(VLOOKUP($A49,#REF!,5+DC$1,0),IFERROR(VLOOKUP($A49,#REF!,26+DC$1,0),IFERROR(VLOOKUP($A49,#REF!,42+DC$1,0),IFERROR(VLOOKUP($A49,#REF!,42+DC$1,0),IFERROR(VLOOKUP($A49,#REF!,42+DC$1,0),IFERROR(VLOOKUP($A49,#REF!,29+DC$1,0),IFERROR(VLOOKUP($A49,#REF!,33+DC$1,0),IFERROR(VLOOKUP($A49,#REF!,42+DC$1,0),IFERROR(VLOOKUP($A49,#REF!,16+DC$1,0),IFERROR(VLOOKUP($A49,#REF!,29+DC$1,0),IFERROR(VLOOKUP($A49,#REF!,42+DC$1,0),IFERROR(VLOOKUP($A49,#REF!,42+DC$1,0),0))))))))))))</f>
        <v>0</v>
      </c>
      <c r="DE49" s="37">
        <f>IFERROR(VLOOKUP($A49,#REF!,23,0),IFERROR(VLOOKUP($A49,#REF!,21,0),IFERROR(VLOOKUP($A49,#REF!,23,0),IFERROR(VLOOKUP($A49,#REF!,23,0),IFERROR(VLOOKUP($A49,#REF!,23,0),IFERROR(VLOOKUP($A49,#REF!,23,0),IFERROR(VLOOKUP($A49,#REF!,23,0),IFERROR(VLOOKUP($A49,#REF!,21,0),IFERROR(VLOOKUP($A49,#REF!,25,0),IFERROR(VLOOKUP($A49,#REF!,25,0),IFERROR(VLOOKUP($A49,#REF!,34,0),IFERROR(VLOOKUP($A49,#REF!,65,0),IFERROR(VLOOKUP($A49,#REF!,23,0),IFERROR(VLOOKUP($A49,#REF!,36,0),0))))))))))))))</f>
        <v>0</v>
      </c>
      <c r="DF49" s="37" t="b">
        <f t="shared" si="40"/>
        <v>1</v>
      </c>
      <c r="DG49" s="37" t="b">
        <f t="shared" si="40"/>
        <v>1</v>
      </c>
      <c r="DH49" s="37" t="b">
        <f t="shared" si="40"/>
        <v>1</v>
      </c>
      <c r="DI49" s="37" t="b">
        <f t="shared" si="26"/>
        <v>1</v>
      </c>
      <c r="DJ49" s="37" t="b">
        <f t="shared" si="26"/>
        <v>1</v>
      </c>
      <c r="DK49" s="37" t="b">
        <f t="shared" si="26"/>
        <v>1</v>
      </c>
      <c r="DL49" s="37" t="b">
        <f t="shared" si="26"/>
        <v>1</v>
      </c>
      <c r="DM49" s="37">
        <f t="shared" si="41"/>
        <v>6</v>
      </c>
      <c r="DN49" s="37">
        <f t="shared" si="41"/>
        <v>0</v>
      </c>
      <c r="DO49" s="37">
        <f t="shared" si="41"/>
        <v>0</v>
      </c>
      <c r="DP49" s="37">
        <f t="shared" si="27"/>
        <v>0</v>
      </c>
      <c r="DQ49" s="37">
        <f t="shared" si="27"/>
        <v>0</v>
      </c>
      <c r="DR49" s="37">
        <f t="shared" si="27"/>
        <v>0</v>
      </c>
      <c r="DS49" s="37">
        <f t="shared" si="27"/>
        <v>0</v>
      </c>
      <c r="DT49" s="29">
        <f t="shared" si="16"/>
        <v>6</v>
      </c>
      <c r="DU49" s="37">
        <f t="shared" si="42"/>
        <v>6</v>
      </c>
      <c r="DV49" s="37">
        <f t="shared" si="42"/>
        <v>0</v>
      </c>
      <c r="DW49" s="37">
        <f t="shared" si="42"/>
        <v>0</v>
      </c>
      <c r="DX49" s="37">
        <f t="shared" si="28"/>
        <v>0</v>
      </c>
      <c r="DY49" s="37">
        <f t="shared" si="28"/>
        <v>0</v>
      </c>
      <c r="DZ49" s="37">
        <f t="shared" si="28"/>
        <v>0</v>
      </c>
      <c r="EA49" s="37">
        <f t="shared" si="28"/>
        <v>0</v>
      </c>
      <c r="EB49" s="29">
        <f t="shared" si="18"/>
        <v>6</v>
      </c>
      <c r="EC49" s="36">
        <f t="shared" si="19"/>
        <v>6</v>
      </c>
      <c r="ED49" s="36" t="str">
        <f t="shared" si="20"/>
        <v>DOWNGRADE</v>
      </c>
      <c r="EE49" s="36" t="str">
        <f t="shared" si="21"/>
        <v>RESET</v>
      </c>
      <c r="EF49" s="37">
        <f t="shared" si="22"/>
        <v>0</v>
      </c>
      <c r="EG49" s="2"/>
      <c r="EH49" s="37" t="str">
        <f t="shared" si="23"/>
        <v>SAPHIRE</v>
      </c>
      <c r="EI49" s="2"/>
      <c r="EJ49" s="2"/>
      <c r="EK49" s="2"/>
      <c r="EL49" s="2"/>
      <c r="EM49" s="2"/>
      <c r="EN49" s="2"/>
      <c r="EO49" s="2"/>
      <c r="EP49" s="2"/>
      <c r="EQ49" s="37">
        <f t="shared" si="43"/>
        <v>6</v>
      </c>
      <c r="ER49" s="37">
        <f t="shared" si="43"/>
        <v>0</v>
      </c>
      <c r="ES49" s="37">
        <f t="shared" si="43"/>
        <v>0</v>
      </c>
      <c r="ET49" s="37">
        <f t="shared" si="29"/>
        <v>0</v>
      </c>
      <c r="EU49" s="37">
        <f t="shared" si="29"/>
        <v>0</v>
      </c>
      <c r="EV49" s="37">
        <f t="shared" si="29"/>
        <v>0</v>
      </c>
      <c r="EW49" s="37">
        <f t="shared" si="29"/>
        <v>0</v>
      </c>
    </row>
    <row r="50" spans="1:153" ht="15.6">
      <c r="A50" s="23" t="s">
        <v>409</v>
      </c>
      <c r="B50" s="24" t="s">
        <v>410</v>
      </c>
      <c r="C50" s="37" t="s">
        <v>411</v>
      </c>
      <c r="D50" s="15">
        <v>45628</v>
      </c>
      <c r="E50" s="15" t="str">
        <f t="shared" si="3"/>
        <v>Dec-24</v>
      </c>
      <c r="F50" s="37"/>
      <c r="G50" s="37"/>
      <c r="H50" s="37"/>
      <c r="I50" s="37"/>
      <c r="J50" s="37"/>
      <c r="K50" s="37"/>
      <c r="L50" s="37"/>
      <c r="M50" s="36"/>
      <c r="N50" s="37"/>
      <c r="O50" s="37"/>
      <c r="P50" s="37"/>
      <c r="Q50" s="37"/>
      <c r="R50" s="37"/>
      <c r="S50" s="37"/>
      <c r="T50" s="2"/>
      <c r="U50" s="36"/>
      <c r="V50" s="37"/>
      <c r="W50" s="37"/>
      <c r="X50" s="37"/>
      <c r="Y50" s="37"/>
      <c r="Z50" s="37"/>
      <c r="AA50" s="37"/>
      <c r="AB50" s="2"/>
      <c r="AC50" s="2"/>
      <c r="AD50" s="2"/>
      <c r="AE50" s="2"/>
      <c r="AF50" s="2"/>
      <c r="AG50" s="36"/>
      <c r="AH50" s="2"/>
      <c r="AI50" s="2"/>
      <c r="AJ50" s="2"/>
      <c r="AK50" s="2"/>
      <c r="AL50" s="19"/>
      <c r="AM50" s="37"/>
      <c r="AN50" s="37"/>
      <c r="AO50" s="37"/>
      <c r="AP50" s="37"/>
      <c r="AQ50" s="37"/>
      <c r="AR50" s="37"/>
      <c r="AS50" s="37"/>
      <c r="AT50" s="37"/>
      <c r="AU50" s="37"/>
      <c r="AV50" s="37" t="str">
        <f>IFERROR(VLOOKUP(A50,#REF!,13,0),"")</f>
        <v/>
      </c>
      <c r="AW50" s="37">
        <f>IFERROR(VLOOKUP(A50,[7]DATABASE!$A:$BA,49,0),"")</f>
        <v>0</v>
      </c>
      <c r="AX50" s="37">
        <f>IFERROR(VLOOKUP(A50,[7]DATABASE!$A:$BA,50,0),"")</f>
        <v>0</v>
      </c>
      <c r="AY50" s="37">
        <f>IFERROR(VLOOKUP(A50,[7]DATABASE!$A:$BA,51,0),"")</f>
        <v>0</v>
      </c>
      <c r="AZ50" s="37">
        <f>IFERROR(VLOOKUP(A50,[7]DATABASE!$A:$BA,52,0),"")</f>
        <v>0</v>
      </c>
      <c r="BA50" s="37">
        <f>IFERROR(VLOOKUP(A50,[7]DATABASE!$A:$BA,53,0),"")</f>
        <v>0</v>
      </c>
      <c r="BB50" s="37" t="str">
        <f>IFERROR(VLOOKUP(A50,[7]DATABASE!$A:$BF,54,0),"")</f>
        <v/>
      </c>
      <c r="BC50" s="37" t="str">
        <f>IFERROR(VLOOKUP(A50,[7]DATABASE!$A:$BF,55,0),"")</f>
        <v/>
      </c>
      <c r="BD50" s="37" t="str">
        <f>IFERROR(VLOOKUP(A50,[7]DATABASE!$A:$BF,56,0),"")</f>
        <v/>
      </c>
      <c r="BE50" s="37" t="str">
        <f>IFERROR(VLOOKUP(A50,[7]DATABASE!$A:$BF,57,0),"")</f>
        <v/>
      </c>
      <c r="BF50" s="37" t="str">
        <f>IFERROR(VLOOKUP(A50,[7]DATABASE!$A:$BF,58,0),"")</f>
        <v/>
      </c>
      <c r="BG50" s="37"/>
      <c r="BH50" s="37" t="str">
        <f>IFERROR(VLOOKUP(A50,[7]DATABASE!$A:$BM,60,0),"")</f>
        <v/>
      </c>
      <c r="BI50" s="37" t="str">
        <f>IFERROR(VLOOKUP(A50,[7]DATABASE!$A:$BM,61,0),"")</f>
        <v/>
      </c>
      <c r="BJ50" s="37" t="str">
        <f>IFERROR(VLOOKUP(A50,[7]DATABASE!$A:$BM,62,0),"")</f>
        <v/>
      </c>
      <c r="BK50" s="37" t="str">
        <f>IFERROR(VLOOKUP(A50,[7]DATABASE!$A:$BM,63,0),"")</f>
        <v/>
      </c>
      <c r="BL50" s="37" t="str">
        <f>IFERROR(VLOOKUP(A50,[7]DATABASE!$A:$BM,64,0),"")</f>
        <v/>
      </c>
      <c r="BM50" s="37">
        <f>IFERROR(VLOOKUP(A50,'[9]AAV AUTO 2000'!$A:$Y,25,0),"")</f>
        <v>7</v>
      </c>
      <c r="BN50" s="37">
        <f t="shared" si="30"/>
        <v>7</v>
      </c>
      <c r="BO50" s="37">
        <f t="shared" si="31"/>
        <v>0</v>
      </c>
      <c r="BP50" s="37" t="str">
        <f t="shared" si="31"/>
        <v/>
      </c>
      <c r="BQ50" s="37" t="str">
        <f t="shared" si="31"/>
        <v/>
      </c>
      <c r="BR50" s="37" t="str">
        <f t="shared" si="31"/>
        <v/>
      </c>
      <c r="BS50" s="37" t="str">
        <f t="shared" si="31"/>
        <v/>
      </c>
      <c r="BT50" s="37" t="str">
        <f t="shared" si="31"/>
        <v/>
      </c>
      <c r="BU50" s="37">
        <f t="shared" si="31"/>
        <v>7</v>
      </c>
      <c r="BV50" s="37">
        <f t="shared" si="32"/>
        <v>7</v>
      </c>
      <c r="BW50" s="36">
        <f t="shared" si="33"/>
        <v>0</v>
      </c>
      <c r="BX50" s="36" t="str">
        <f t="shared" si="34"/>
        <v>TIDAK</v>
      </c>
      <c r="BY50" s="36" t="str">
        <f>IFERROR(VLOOKUP(A50,[7]DATABASE!$A:$BY,77,0),"")</f>
        <v>TIDAK</v>
      </c>
      <c r="BZ50" s="37">
        <f t="shared" si="35"/>
        <v>7</v>
      </c>
      <c r="CA50" s="12">
        <v>3</v>
      </c>
      <c r="CB50" s="37" t="str">
        <f t="shared" si="36"/>
        <v>SAPHIRE</v>
      </c>
      <c r="CC50" s="37" t="str">
        <f>IFERROR(VLOOKUP(A50,[11]SUMMARY!$B:$E,4,0),"")</f>
        <v/>
      </c>
      <c r="CD50" s="37">
        <f>IFERROR(VLOOKUP(A50,'[12]RECAP REDEEM P2 - v2'!$A:$I,5,0),0)</f>
        <v>0</v>
      </c>
      <c r="CE50" s="37" t="str">
        <f t="shared" si="37"/>
        <v>FALSE</v>
      </c>
      <c r="CF50" s="37"/>
      <c r="CG50" s="15">
        <v>45093</v>
      </c>
      <c r="CH50" s="15">
        <f t="shared" ca="1" si="38"/>
        <v>46174</v>
      </c>
      <c r="CI50" s="37">
        <f t="shared" ca="1" si="39"/>
        <v>2</v>
      </c>
      <c r="CJ50" s="37">
        <v>7</v>
      </c>
      <c r="CK50" s="37" t="str">
        <f>IFERROR(VLOOKUP($A50,[13]ME!$A:$K,11,0),"-")</f>
        <v>-</v>
      </c>
      <c r="CL50" s="37" t="str">
        <f>IFERROR(VLOOKUP($A50,[14]EKS!$A:$K,11,0),"-")</f>
        <v>-</v>
      </c>
      <c r="CM50" s="37" t="str">
        <f>IFERROR(VLOOKUP($A50,[15]EKS!$A:$K,11,0),"-")</f>
        <v>-</v>
      </c>
      <c r="CN50" s="37" t="str">
        <f>IFERROR(VLOOKUP($A50,[16]EKS!$A:$K,11,0),"-")</f>
        <v>-</v>
      </c>
      <c r="CO50" s="37" t="str">
        <f>IFERROR(VLOOKUP($A50,[17]EKS!$A:$K,11,0),"-")</f>
        <v>-</v>
      </c>
      <c r="CP50" s="37" t="str">
        <f>IFERROR(VLOOKUP($A50,[18]EKS!$A:$K,11,0),"-")</f>
        <v>-</v>
      </c>
      <c r="CQ50" s="37" t="str">
        <f>IFERROR(VLOOKUP(A50,[19]Sheet1!$A:$D,4,0),"-")</f>
        <v>-</v>
      </c>
      <c r="CR50" s="37">
        <f>IFERROR(VLOOKUP($A50,[20]AAV!$A:$AR,44,0),IFERROR(VLOOKUP($A50,[20]GC!$A:$AC,29,0),IFERROR(VLOOKUP($A50,[20]RVO!$A:$CA,79,0),IFERROR(VLOOKUP($A50,[20]SBPV!$A:$AN,40,0),IFERROR(VLOOKUP($A50,'[20]CC SK'!$A:$AC,29,0),IFERROR(VLOOKUP($A50,'[20]AAV AUTO 2000'!$A:$AA,27,0),IFERROR(VLOOKUP($A50,[20]DELTA!$A:$AC,29,0),IFERROR(VLOOKUP($A50,'[20]TEMA C1'!$A:$Y,25,0),IFERROR(VLOOKUP($A50,'[20]TEMA C2'!$A:$AA,27,0),IFERROR(VLOOKUP($A50,'[20]TEMA C3'!$A:$AA,27,0),IFERROR(VLOOKUP($A50,'[20]TEMA HAJI'!$A:$AA,27,0),IFERROR(VLOOKUP($A50,'[20]TEMA PD'!$A:$AA,27,0),IFERROR(VLOOKUP($A50,[20]DESIRE!$A:$AP,42,0),0)))))))))))))</f>
        <v>10</v>
      </c>
      <c r="CS50" s="37">
        <f>IFERROR(VLOOKUP($A50,#REF!,42+CR$1,0),IFERROR(VLOOKUP($A50,#REF!,42+CR$1,0),IFERROR(VLOOKUP($A50,#REF!,29+CR$1,0),IFERROR(VLOOKUP($A50,#REF!,16+CR$1,0),IFERROR(VLOOKUP($A50,#REF!,42+CR$1,0),IFERROR(VLOOKUP($A50,#REF!,33+CR$1,0),IFERROR(VLOOKUP($A50,#REF!,29+CR$1,0),IFERROR(VLOOKUP($A50,#REF!,42+CR$1,0),IFERROR(VLOOKUP($A50,#REF!,42+CR$1,0),IFERROR(VLOOKUP($A50,#REF!,42+CR$1,0),IFERROR(VLOOKUP($A50,#REF!,26+CR$1,0),IFERROR(VLOOKUP($A50,#REF!,5+CR$1,0),0))))))))))))</f>
        <v>0</v>
      </c>
      <c r="CT50" s="37">
        <f>IFERROR(VLOOKUP($A50,#REF!,42+CS$1,0),IFERROR(VLOOKUP($A50,#REF!,42+CS$1,0),IFERROR(VLOOKUP($A50,#REF!,29+CS$1,0),IFERROR(VLOOKUP($A50,#REF!,16+CS$1,0),IFERROR(VLOOKUP($A50,#REF!,42+CS$1,0),IFERROR(VLOOKUP($A50,#REF!,33+CS$1,0),IFERROR(VLOOKUP($A50,#REF!,29+CS$1,0),IFERROR(VLOOKUP($A50,#REF!,42+CS$1,0),IFERROR(VLOOKUP($A50,#REF!,42+CS$1,0),IFERROR(VLOOKUP($A50,#REF!,42+CS$1,0),IFERROR(VLOOKUP($A50,#REF!,26+CS$1,0),IFERROR(VLOOKUP($A50,#REF!,5+CS$1,0),0))))))))))))</f>
        <v>0</v>
      </c>
      <c r="CU50" s="37">
        <f>IFERROR(VLOOKUP($A50,#REF!,42+CT$1,0),IFERROR(VLOOKUP($A50,#REF!,42+CT$1,0),IFERROR(VLOOKUP($A50,#REF!,29+CT$1,0),IFERROR(VLOOKUP($A50,#REF!,16+CT$1,0),IFERROR(VLOOKUP($A50,#REF!,42+CT$1,0),IFERROR(VLOOKUP($A50,#REF!,33+CT$1,0),IFERROR(VLOOKUP($A50,#REF!,29+CT$1,0),IFERROR(VLOOKUP($A50,#REF!,42+CT$1,0),IFERROR(VLOOKUP($A50,#REF!,42+CT$1,0),IFERROR(VLOOKUP($A50,#REF!,42+CT$1,0),IFERROR(VLOOKUP($A50,#REF!,26+CT$1,0),IFERROR(VLOOKUP($A50,#REF!,5+CT$1,0),0))))))))))))</f>
        <v>0</v>
      </c>
      <c r="CV50" s="37">
        <f>IFERROR(VLOOKUP($A50,#REF!,42+CU$1,0),IFERROR(VLOOKUP($A50,#REF!,42+CU$1,0),IFERROR(VLOOKUP($A50,#REF!,29+CU$1,0),IFERROR(VLOOKUP($A50,#REF!,16+CU$1,0),IFERROR(VLOOKUP($A50,#REF!,42+CU$1,0),IFERROR(VLOOKUP($A50,#REF!,33+CU$1,0),IFERROR(VLOOKUP($A50,#REF!,29+CU$1,0),IFERROR(VLOOKUP($A50,#REF!,42+CU$1,0),IFERROR(VLOOKUP($A50,#REF!,42+CU$1,0),IFERROR(VLOOKUP($A50,#REF!,42+CU$1,0),IFERROR(VLOOKUP($A50,#REF!,26+CU$1,0),IFERROR(VLOOKUP($A50,#REF!,5+CU$1,0),0))))))))))))</f>
        <v>0</v>
      </c>
      <c r="CW50" s="37">
        <f>IFERROR(VLOOKUP($A50,#REF!,42+CV$1,0),IFERROR(VLOOKUP($A50,#REF!,42+CV$1,0),IFERROR(VLOOKUP($A50,#REF!,29+CV$1,0),IFERROR(VLOOKUP($A50,#REF!,16+CV$1,0),IFERROR(VLOOKUP($A50,#REF!,42+CV$1,0),IFERROR(VLOOKUP($A50,#REF!,33+CV$1,0),IFERROR(VLOOKUP($A50,#REF!,29+CV$1,0),IFERROR(VLOOKUP($A50,#REF!,42+CV$1,0),IFERROR(VLOOKUP($A50,#REF!,42+CV$1,0),IFERROR(VLOOKUP($A50,#REF!,42+CV$1,0),IFERROR(VLOOKUP($A50,#REF!,26+CV$1,0),IFERROR(VLOOKUP($A50,#REF!,5+CV$1,0),0))))))))))))</f>
        <v>0</v>
      </c>
      <c r="CX50" s="37">
        <f>IFERROR(VLOOKUP($A50,#REF!,36,0),IFERROR(VLOOKUP($A50,#REF!,23,0),IFERROR(VLOOKUP($A50,#REF!,65,0),IFERROR(VLOOKUP($A50,#REF!,34,0),IFERROR(VLOOKUP($A50,#REF!,25,0),IFERROR(VLOOKUP($A50,#REF!,25,0),IFERROR(VLOOKUP($A50,#REF!,21,0),IFERROR(VLOOKUP($A50,#REF!,23,0),IFERROR(VLOOKUP($A50,#REF!,23,0),IFERROR(VLOOKUP($A50,#REF!,23,0),IFERROR(VLOOKUP($A50,#REF!,23,0),IFERROR(VLOOKUP($A50,#REF!,23,0),IFERROR(VLOOKUP($A50,#REF!,21,0),IFERROR(VLOOKUP($A50,#REF!,23,0),0))))))))))))))</f>
        <v>0</v>
      </c>
      <c r="CY50" s="37">
        <f>IFERROR(VLOOKUP($A50,[20]DESIRE!$A:$AP,42,0),IFERROR(VLOOKUP($A50,'[20]TEMA PD'!$A:$AA,27,0),IFERROR(VLOOKUP($A50,'[20]TEMA HAJI'!$A:$AA,27,0),IFERROR(VLOOKUP($A50,'[20]TEMA C3'!$A:$AA,27,0),IFERROR(VLOOKUP($A50,'[20]TEMA C2'!$A:$AA,27,0),IFERROR(VLOOKUP($A50,'[20]TEMA C1'!$A:$Y,25,0),IFERROR(VLOOKUP($A50,[20]DELTA!$A:$AC,29,0),IFERROR(VLOOKUP($A50,'[20]AAV AUTO 2000'!$A:$AA,27,0),IFERROR(VLOOKUP($A50,'[20]CC SK'!$A:$AC,29,0),IFERROR(VLOOKUP($A50,[20]SBPV!$A:$AN,40,0),IFERROR(VLOOKUP($A50,[20]RVO!$A:$CA,79,0),IFERROR(VLOOKUP($A50,[20]GC!$A:$AC,29,0),IFERROR(VLOOKUP($A50,[20]AAV!$A:$AR,44,0),0)))))))))))))</f>
        <v>10</v>
      </c>
      <c r="CZ50" s="37">
        <f>IFERROR(VLOOKUP($A50,#REF!,5+CY$1,0),IFERROR(VLOOKUP($A50,#REF!,26+CY$1,0),IFERROR(VLOOKUP($A50,#REF!,42+CY$1,0),IFERROR(VLOOKUP($A50,#REF!,42+CY$1,0),IFERROR(VLOOKUP($A50,#REF!,42+CY$1,0),IFERROR(VLOOKUP($A50,#REF!,29+CY$1,0),IFERROR(VLOOKUP($A50,#REF!,33+CY$1,0),IFERROR(VLOOKUP($A50,#REF!,42+CY$1,0),IFERROR(VLOOKUP($A50,#REF!,16+CY$1,0),IFERROR(VLOOKUP($A50,#REF!,29+CY$1,0),IFERROR(VLOOKUP($A50,#REF!,42+CY$1,0),IFERROR(VLOOKUP($A50,#REF!,42+CY$1,0),0))))))))))))</f>
        <v>0</v>
      </c>
      <c r="DA50" s="37">
        <f>IFERROR(VLOOKUP($A50,#REF!,5+CZ$1,0),IFERROR(VLOOKUP($A50,#REF!,26+CZ$1,0),IFERROR(VLOOKUP($A50,#REF!,42+CZ$1,0),IFERROR(VLOOKUP($A50,#REF!,42+CZ$1,0),IFERROR(VLOOKUP($A50,#REF!,42+CZ$1,0),IFERROR(VLOOKUP($A50,#REF!,29+CZ$1,0),IFERROR(VLOOKUP($A50,#REF!,33+CZ$1,0),IFERROR(VLOOKUP($A50,#REF!,42+CZ$1,0),IFERROR(VLOOKUP($A50,#REF!,16+CZ$1,0),IFERROR(VLOOKUP($A50,#REF!,29+CZ$1,0),IFERROR(VLOOKUP($A50,#REF!,42+CZ$1,0),IFERROR(VLOOKUP($A50,#REF!,42+CZ$1,0),0))))))))))))</f>
        <v>0</v>
      </c>
      <c r="DB50" s="37">
        <f>IFERROR(VLOOKUP($A50,#REF!,5+DA$1,0),IFERROR(VLOOKUP($A50,#REF!,26+DA$1,0),IFERROR(VLOOKUP($A50,#REF!,42+DA$1,0),IFERROR(VLOOKUP($A50,#REF!,42+DA$1,0),IFERROR(VLOOKUP($A50,#REF!,42+DA$1,0),IFERROR(VLOOKUP($A50,#REF!,29+DA$1,0),IFERROR(VLOOKUP($A50,#REF!,33+DA$1,0),IFERROR(VLOOKUP($A50,#REF!,42+DA$1,0),IFERROR(VLOOKUP($A50,#REF!,16+DA$1,0),IFERROR(VLOOKUP($A50,#REF!,29+DA$1,0),IFERROR(VLOOKUP($A50,#REF!,42+DA$1,0),IFERROR(VLOOKUP($A50,#REF!,42+DA$1,0),0))))))))))))</f>
        <v>0</v>
      </c>
      <c r="DC50" s="37">
        <f>IFERROR(VLOOKUP($A50,#REF!,5+DB$1,0),IFERROR(VLOOKUP($A50,#REF!,26+DB$1,0),IFERROR(VLOOKUP($A50,#REF!,42+DB$1,0),IFERROR(VLOOKUP($A50,#REF!,42+DB$1,0),IFERROR(VLOOKUP($A50,#REF!,42+DB$1,0),IFERROR(VLOOKUP($A50,#REF!,29+DB$1,0),IFERROR(VLOOKUP($A50,#REF!,33+DB$1,0),IFERROR(VLOOKUP($A50,#REF!,42+DB$1,0),IFERROR(VLOOKUP($A50,#REF!,16+DB$1,0),IFERROR(VLOOKUP($A50,#REF!,29+DB$1,0),IFERROR(VLOOKUP($A50,#REF!,42+DB$1,0),IFERROR(VLOOKUP($A50,#REF!,42+DB$1,0),0))))))))))))</f>
        <v>0</v>
      </c>
      <c r="DD50" s="37">
        <f>IFERROR(VLOOKUP($A50,#REF!,5+DC$1,0),IFERROR(VLOOKUP($A50,#REF!,26+DC$1,0),IFERROR(VLOOKUP($A50,#REF!,42+DC$1,0),IFERROR(VLOOKUP($A50,#REF!,42+DC$1,0),IFERROR(VLOOKUP($A50,#REF!,42+DC$1,0),IFERROR(VLOOKUP($A50,#REF!,29+DC$1,0),IFERROR(VLOOKUP($A50,#REF!,33+DC$1,0),IFERROR(VLOOKUP($A50,#REF!,42+DC$1,0),IFERROR(VLOOKUP($A50,#REF!,16+DC$1,0),IFERROR(VLOOKUP($A50,#REF!,29+DC$1,0),IFERROR(VLOOKUP($A50,#REF!,42+DC$1,0),IFERROR(VLOOKUP($A50,#REF!,42+DC$1,0),0))))))))))))</f>
        <v>0</v>
      </c>
      <c r="DE50" s="37">
        <f>IFERROR(VLOOKUP($A50,#REF!,23,0),IFERROR(VLOOKUP($A50,#REF!,21,0),IFERROR(VLOOKUP($A50,#REF!,23,0),IFERROR(VLOOKUP($A50,#REF!,23,0),IFERROR(VLOOKUP($A50,#REF!,23,0),IFERROR(VLOOKUP($A50,#REF!,23,0),IFERROR(VLOOKUP($A50,#REF!,23,0),IFERROR(VLOOKUP($A50,#REF!,21,0),IFERROR(VLOOKUP($A50,#REF!,25,0),IFERROR(VLOOKUP($A50,#REF!,25,0),IFERROR(VLOOKUP($A50,#REF!,34,0),IFERROR(VLOOKUP($A50,#REF!,65,0),IFERROR(VLOOKUP($A50,#REF!,23,0),IFERROR(VLOOKUP($A50,#REF!,36,0),0))))))))))))))</f>
        <v>0</v>
      </c>
      <c r="DF50" s="37" t="b">
        <f t="shared" si="40"/>
        <v>1</v>
      </c>
      <c r="DG50" s="37" t="b">
        <f t="shared" si="40"/>
        <v>1</v>
      </c>
      <c r="DH50" s="37" t="b">
        <f t="shared" si="40"/>
        <v>1</v>
      </c>
      <c r="DI50" s="37" t="b">
        <f t="shared" si="26"/>
        <v>1</v>
      </c>
      <c r="DJ50" s="37" t="b">
        <f t="shared" si="26"/>
        <v>1</v>
      </c>
      <c r="DK50" s="37" t="b">
        <f t="shared" si="26"/>
        <v>1</v>
      </c>
      <c r="DL50" s="37" t="b">
        <f t="shared" si="26"/>
        <v>1</v>
      </c>
      <c r="DM50" s="37">
        <f t="shared" si="41"/>
        <v>10</v>
      </c>
      <c r="DN50" s="37">
        <f t="shared" si="41"/>
        <v>0</v>
      </c>
      <c r="DO50" s="37">
        <f t="shared" si="41"/>
        <v>0</v>
      </c>
      <c r="DP50" s="37">
        <f t="shared" si="27"/>
        <v>0</v>
      </c>
      <c r="DQ50" s="37">
        <f t="shared" si="27"/>
        <v>0</v>
      </c>
      <c r="DR50" s="37">
        <f t="shared" si="27"/>
        <v>0</v>
      </c>
      <c r="DS50" s="37">
        <f t="shared" si="27"/>
        <v>0</v>
      </c>
      <c r="DT50" s="29">
        <f t="shared" si="16"/>
        <v>10</v>
      </c>
      <c r="DU50" s="37">
        <f t="shared" si="42"/>
        <v>10</v>
      </c>
      <c r="DV50" s="37">
        <f t="shared" si="42"/>
        <v>0</v>
      </c>
      <c r="DW50" s="37">
        <f t="shared" si="42"/>
        <v>0</v>
      </c>
      <c r="DX50" s="37">
        <f t="shared" si="28"/>
        <v>0</v>
      </c>
      <c r="DY50" s="37">
        <f t="shared" si="28"/>
        <v>0</v>
      </c>
      <c r="DZ50" s="37">
        <f t="shared" si="28"/>
        <v>0</v>
      </c>
      <c r="EA50" s="37">
        <f t="shared" si="28"/>
        <v>0</v>
      </c>
      <c r="EB50" s="29">
        <f t="shared" si="18"/>
        <v>10</v>
      </c>
      <c r="EC50" s="36">
        <f t="shared" si="19"/>
        <v>6</v>
      </c>
      <c r="ED50" s="36" t="str">
        <f t="shared" si="20"/>
        <v>DOWNGRADE</v>
      </c>
      <c r="EE50" s="36" t="str">
        <f t="shared" si="21"/>
        <v>RESET</v>
      </c>
      <c r="EF50" s="37">
        <f t="shared" si="22"/>
        <v>0</v>
      </c>
      <c r="EG50" s="2"/>
      <c r="EH50" s="37" t="str">
        <f t="shared" si="23"/>
        <v>SAPHIRE</v>
      </c>
      <c r="EI50" s="2"/>
      <c r="EJ50" s="2"/>
      <c r="EK50" s="2"/>
      <c r="EL50" s="2"/>
      <c r="EM50" s="2"/>
      <c r="EN50" s="2"/>
      <c r="EO50" s="2"/>
      <c r="EP50" s="2"/>
      <c r="EQ50" s="37">
        <f t="shared" si="43"/>
        <v>10</v>
      </c>
      <c r="ER50" s="37">
        <f t="shared" si="43"/>
        <v>0</v>
      </c>
      <c r="ES50" s="37">
        <f t="shared" si="43"/>
        <v>0</v>
      </c>
      <c r="ET50" s="37">
        <f t="shared" si="29"/>
        <v>0</v>
      </c>
      <c r="EU50" s="37">
        <f t="shared" si="29"/>
        <v>0</v>
      </c>
      <c r="EV50" s="37">
        <f t="shared" si="29"/>
        <v>0</v>
      </c>
      <c r="EW50" s="37">
        <f t="shared" si="29"/>
        <v>0</v>
      </c>
    </row>
    <row r="51" spans="1:153" ht="15.6">
      <c r="A51" s="36" t="s">
        <v>166</v>
      </c>
      <c r="B51" s="1" t="s">
        <v>306</v>
      </c>
      <c r="C51" s="37" t="s">
        <v>170</v>
      </c>
      <c r="D51" s="15" t="str">
        <f>IFERROR(VLOOKUP(A51,[1]!CCSK,3,0),"")</f>
        <v/>
      </c>
      <c r="E51" s="15" t="str">
        <f t="shared" si="3"/>
        <v/>
      </c>
      <c r="F51" s="37"/>
      <c r="G51" s="37"/>
      <c r="H51" s="37"/>
      <c r="I51" s="37"/>
      <c r="J51" s="37"/>
      <c r="K51" s="37"/>
      <c r="L51" s="2"/>
      <c r="M51" s="37"/>
      <c r="N51" s="37"/>
      <c r="O51" s="37"/>
      <c r="P51" s="37"/>
      <c r="Q51" s="37">
        <v>30</v>
      </c>
      <c r="R51" s="37">
        <v>48</v>
      </c>
      <c r="S51" s="37">
        <v>24</v>
      </c>
      <c r="T51" s="36">
        <v>102</v>
      </c>
      <c r="U51" s="37">
        <v>0</v>
      </c>
      <c r="V51" s="37">
        <v>0</v>
      </c>
      <c r="W51" s="37">
        <v>0</v>
      </c>
      <c r="X51" s="37">
        <v>0</v>
      </c>
      <c r="Y51" s="37">
        <v>30</v>
      </c>
      <c r="Z51" s="37">
        <v>48</v>
      </c>
      <c r="AA51" s="37">
        <v>24</v>
      </c>
      <c r="AB51" s="36">
        <v>102</v>
      </c>
      <c r="AC51" s="36">
        <v>0</v>
      </c>
      <c r="AD51" s="36" t="s">
        <v>413</v>
      </c>
      <c r="AE51" s="36" t="s">
        <v>413</v>
      </c>
      <c r="AF51" s="37">
        <v>102</v>
      </c>
      <c r="AG51" s="13">
        <v>1</v>
      </c>
      <c r="AH51" s="37" t="s">
        <v>418</v>
      </c>
      <c r="AI51" s="37">
        <v>65</v>
      </c>
      <c r="AJ51" s="37" t="s">
        <v>423</v>
      </c>
      <c r="AK51" s="37">
        <v>0</v>
      </c>
      <c r="AL51" s="15">
        <v>45261</v>
      </c>
      <c r="AM51" s="15">
        <v>45701</v>
      </c>
      <c r="AN51" s="37">
        <v>1</v>
      </c>
      <c r="AO51" s="37">
        <v>37</v>
      </c>
      <c r="AP51" s="37" t="str">
        <f>IFERROR(VLOOKUP($A51,[2]Sheet1!$A:$D,4,0),"-")</f>
        <v>-</v>
      </c>
      <c r="AQ51" s="37"/>
      <c r="AR51" s="37"/>
      <c r="AS51" s="37"/>
      <c r="AT51" s="37"/>
      <c r="AU51" s="37"/>
      <c r="AV51" s="37" t="str">
        <f>IFERROR(VLOOKUP(A51,#REF!,13,0),"")</f>
        <v/>
      </c>
      <c r="AW51" s="37">
        <f>IFERROR(VLOOKUP(A51,[7]DATABASE!$A:$BA,49,0),"")</f>
        <v>18</v>
      </c>
      <c r="AX51" s="37">
        <f>IFERROR(VLOOKUP(A51,[7]DATABASE!$A:$BA,50,0),"")</f>
        <v>12</v>
      </c>
      <c r="AY51" s="37">
        <f>IFERROR(VLOOKUP(A51,[7]DATABASE!$A:$BA,51,0),"")</f>
        <v>11</v>
      </c>
      <c r="AZ51" s="37">
        <f>IFERROR(VLOOKUP(A51,[7]DATABASE!$A:$BA,52,0),"")</f>
        <v>14</v>
      </c>
      <c r="BA51" s="37">
        <f>IFERROR(VLOOKUP(A51,[7]DATABASE!$A:$BA,53,0),"")</f>
        <v>0</v>
      </c>
      <c r="BB51" s="37">
        <f>IFERROR(VLOOKUP(A51,[7]DATABASE!$A:$BF,54,0),"")</f>
        <v>18</v>
      </c>
      <c r="BC51" s="37">
        <f>IFERROR(VLOOKUP(A51,[7]DATABASE!$A:$BF,55,0),"")</f>
        <v>12</v>
      </c>
      <c r="BD51" s="37">
        <f>IFERROR(VLOOKUP(A51,[7]DATABASE!$A:$BF,56,0),"")</f>
        <v>11</v>
      </c>
      <c r="BE51" s="37">
        <f>IFERROR(VLOOKUP(A51,[7]DATABASE!$A:$BF,57,0),"")</f>
        <v>14</v>
      </c>
      <c r="BF51" s="37">
        <f>IFERROR(VLOOKUP(A51,[7]DATABASE!$A:$BF,58,0),"")</f>
        <v>0</v>
      </c>
      <c r="BG51" s="37">
        <f>IFERROR(VLOOKUP(A51,[22]CCSK!$A$4:$Y$10,25,0),"")</f>
        <v>22</v>
      </c>
      <c r="BH51" s="37">
        <f>IFERROR(VLOOKUP(A51,[7]DATABASE!$A:$BM,60,0),"")</f>
        <v>18</v>
      </c>
      <c r="BI51" s="37">
        <f>IFERROR(VLOOKUP(A51,[7]DATABASE!$A:$BM,61,0),"")</f>
        <v>12</v>
      </c>
      <c r="BJ51" s="37">
        <f>IFERROR(VLOOKUP(A51,[7]DATABASE!$A:$BM,62,0),"")</f>
        <v>11</v>
      </c>
      <c r="BK51" s="37">
        <f>IFERROR(VLOOKUP(A51,[7]DATABASE!$A:$BM,63,0),"")</f>
        <v>14</v>
      </c>
      <c r="BL51" s="37">
        <f>IFERROR(VLOOKUP(A51,[7]DATABASE!$A:$BM,64,0),"")</f>
        <v>0</v>
      </c>
      <c r="BM51" s="37"/>
      <c r="BN51" s="37">
        <f t="shared" si="30"/>
        <v>77</v>
      </c>
      <c r="BO51" s="37">
        <f t="shared" si="31"/>
        <v>22</v>
      </c>
      <c r="BP51" s="37">
        <f t="shared" si="31"/>
        <v>18</v>
      </c>
      <c r="BQ51" s="37">
        <f t="shared" si="31"/>
        <v>12</v>
      </c>
      <c r="BR51" s="37">
        <f t="shared" si="31"/>
        <v>11</v>
      </c>
      <c r="BS51" s="37">
        <f t="shared" si="31"/>
        <v>14</v>
      </c>
      <c r="BT51" s="37">
        <f t="shared" si="31"/>
        <v>0</v>
      </c>
      <c r="BU51" s="37">
        <f t="shared" si="31"/>
        <v>0</v>
      </c>
      <c r="BV51" s="37">
        <f t="shared" si="32"/>
        <v>77</v>
      </c>
      <c r="BW51" s="36">
        <f t="shared" si="33"/>
        <v>2</v>
      </c>
      <c r="BX51" s="36" t="str">
        <f t="shared" si="34"/>
        <v>TIDAK</v>
      </c>
      <c r="BY51" s="36" t="str">
        <f>IFERROR(VLOOKUP(A51,[7]DATABASE!$A:$BY,77,0),"")</f>
        <v>TIDAK</v>
      </c>
      <c r="BZ51" s="37">
        <f t="shared" si="35"/>
        <v>114</v>
      </c>
      <c r="CA51" s="12"/>
      <c r="CB51" s="37" t="str">
        <f t="shared" si="36"/>
        <v>SAPHIRE</v>
      </c>
      <c r="CC51" s="37" t="str">
        <f>IFERROR(VLOOKUP(A51,[11]SUMMARY!$B:$E,4,0),"")</f>
        <v/>
      </c>
      <c r="CD51" s="37">
        <f>IFERROR(VLOOKUP(A51,'[12]RECAP REDEEM P2 - v2'!$A:$I,5,0),0)</f>
        <v>65</v>
      </c>
      <c r="CE51" s="37" t="str">
        <f t="shared" si="37"/>
        <v>Y</v>
      </c>
      <c r="CF51" s="37"/>
      <c r="CG51" s="15">
        <v>45093</v>
      </c>
      <c r="CH51" s="15">
        <f t="shared" ca="1" si="38"/>
        <v>46174</v>
      </c>
      <c r="CI51" s="37">
        <f t="shared" ca="1" si="39"/>
        <v>2</v>
      </c>
      <c r="CJ51" s="37">
        <v>49</v>
      </c>
      <c r="CK51" s="37" t="str">
        <f>IFERROR(VLOOKUP($A51,[13]ME!$A:$K,11,0),"-")</f>
        <v>-</v>
      </c>
      <c r="CL51" s="37" t="str">
        <f>IFERROR(VLOOKUP($A51,[14]EKS!$A:$K,11,0),"-")</f>
        <v>-</v>
      </c>
      <c r="CM51" s="37" t="str">
        <f>IFERROR(VLOOKUP($A51,[15]EKS!$A:$K,11,0),"-")</f>
        <v>-</v>
      </c>
      <c r="CN51" s="37" t="str">
        <f>IFERROR(VLOOKUP($A51,[16]EKS!$A:$K,11,0),"-")</f>
        <v>-</v>
      </c>
      <c r="CO51" s="37" t="str">
        <f>IFERROR(VLOOKUP($A51,[17]EKS!$A:$K,11,0),"-")</f>
        <v>-</v>
      </c>
      <c r="CP51" s="37" t="str">
        <f>IFERROR(VLOOKUP($A51,[18]EKS!$A:$K,11,0),"-")</f>
        <v>-</v>
      </c>
      <c r="CQ51" s="37" t="str">
        <f>IFERROR(VLOOKUP(A51,[19]Sheet1!$A:$D,4,0),"-")</f>
        <v>-</v>
      </c>
      <c r="CR51" s="37">
        <f>IFERROR(VLOOKUP($A51,[20]AAV!$A:$AR,44,0),IFERROR(VLOOKUP($A51,[20]GC!$A:$AC,29,0),IFERROR(VLOOKUP($A51,[20]RVO!$A:$CA,79,0),IFERROR(VLOOKUP($A51,[20]SBPV!$A:$AN,40,0),IFERROR(VLOOKUP($A51,'[20]CC SK'!$A:$AC,29,0),IFERROR(VLOOKUP($A51,'[20]AAV AUTO 2000'!$A:$AA,27,0),IFERROR(VLOOKUP($A51,[20]DELTA!$A:$AC,29,0),IFERROR(VLOOKUP($A51,'[20]TEMA C1'!$A:$Y,25,0),IFERROR(VLOOKUP($A51,'[20]TEMA C2'!$A:$AA,27,0),IFERROR(VLOOKUP($A51,'[20]TEMA C3'!$A:$AA,27,0),IFERROR(VLOOKUP($A51,'[20]TEMA HAJI'!$A:$AA,27,0),IFERROR(VLOOKUP($A51,'[20]TEMA PD'!$A:$AA,27,0),IFERROR(VLOOKUP($A51,[20]DESIRE!$A:$AP,42,0),0)))))))))))))</f>
        <v>0</v>
      </c>
      <c r="CS51" s="37">
        <f>IFERROR(VLOOKUP($A51,#REF!,42+CR$1,0),IFERROR(VLOOKUP($A51,#REF!,42+CR$1,0),IFERROR(VLOOKUP($A51,#REF!,29+CR$1,0),IFERROR(VLOOKUP($A51,#REF!,16+CR$1,0),IFERROR(VLOOKUP($A51,#REF!,42+CR$1,0),IFERROR(VLOOKUP($A51,#REF!,33+CR$1,0),IFERROR(VLOOKUP($A51,#REF!,29+CR$1,0),IFERROR(VLOOKUP($A51,#REF!,42+CR$1,0),IFERROR(VLOOKUP($A51,#REF!,42+CR$1,0),IFERROR(VLOOKUP($A51,#REF!,42+CR$1,0),IFERROR(VLOOKUP($A51,#REF!,26+CR$1,0),IFERROR(VLOOKUP($A51,#REF!,5+CR$1,0),0))))))))))))</f>
        <v>0</v>
      </c>
      <c r="CT51" s="37">
        <f>IFERROR(VLOOKUP($A51,#REF!,42+CS$1,0),IFERROR(VLOOKUP($A51,#REF!,42+CS$1,0),IFERROR(VLOOKUP($A51,#REF!,29+CS$1,0),IFERROR(VLOOKUP($A51,#REF!,16+CS$1,0),IFERROR(VLOOKUP($A51,#REF!,42+CS$1,0),IFERROR(VLOOKUP($A51,#REF!,33+CS$1,0),IFERROR(VLOOKUP($A51,#REF!,29+CS$1,0),IFERROR(VLOOKUP($A51,#REF!,42+CS$1,0),IFERROR(VLOOKUP($A51,#REF!,42+CS$1,0),IFERROR(VLOOKUP($A51,#REF!,42+CS$1,0),IFERROR(VLOOKUP($A51,#REF!,26+CS$1,0),IFERROR(VLOOKUP($A51,#REF!,5+CS$1,0),0))))))))))))</f>
        <v>0</v>
      </c>
      <c r="CU51" s="37">
        <f>IFERROR(VLOOKUP($A51,#REF!,42+CT$1,0),IFERROR(VLOOKUP($A51,#REF!,42+CT$1,0),IFERROR(VLOOKUP($A51,#REF!,29+CT$1,0),IFERROR(VLOOKUP($A51,#REF!,16+CT$1,0),IFERROR(VLOOKUP($A51,#REF!,42+CT$1,0),IFERROR(VLOOKUP($A51,#REF!,33+CT$1,0),IFERROR(VLOOKUP($A51,#REF!,29+CT$1,0),IFERROR(VLOOKUP($A51,#REF!,42+CT$1,0),IFERROR(VLOOKUP($A51,#REF!,42+CT$1,0),IFERROR(VLOOKUP($A51,#REF!,42+CT$1,0),IFERROR(VLOOKUP($A51,#REF!,26+CT$1,0),IFERROR(VLOOKUP($A51,#REF!,5+CT$1,0),0))))))))))))</f>
        <v>0</v>
      </c>
      <c r="CV51" s="37">
        <f>IFERROR(VLOOKUP($A51,#REF!,42+CU$1,0),IFERROR(VLOOKUP($A51,#REF!,42+CU$1,0),IFERROR(VLOOKUP($A51,#REF!,29+CU$1,0),IFERROR(VLOOKUP($A51,#REF!,16+CU$1,0),IFERROR(VLOOKUP($A51,#REF!,42+CU$1,0),IFERROR(VLOOKUP($A51,#REF!,33+CU$1,0),IFERROR(VLOOKUP($A51,#REF!,29+CU$1,0),IFERROR(VLOOKUP($A51,#REF!,42+CU$1,0),IFERROR(VLOOKUP($A51,#REF!,42+CU$1,0),IFERROR(VLOOKUP($A51,#REF!,42+CU$1,0),IFERROR(VLOOKUP($A51,#REF!,26+CU$1,0),IFERROR(VLOOKUP($A51,#REF!,5+CU$1,0),0))))))))))))</f>
        <v>0</v>
      </c>
      <c r="CW51" s="37">
        <f>IFERROR(VLOOKUP($A51,#REF!,42+CV$1,0),IFERROR(VLOOKUP($A51,#REF!,42+CV$1,0),IFERROR(VLOOKUP($A51,#REF!,29+CV$1,0),IFERROR(VLOOKUP($A51,#REF!,16+CV$1,0),IFERROR(VLOOKUP($A51,#REF!,42+CV$1,0),IFERROR(VLOOKUP($A51,#REF!,33+CV$1,0),IFERROR(VLOOKUP($A51,#REF!,29+CV$1,0),IFERROR(VLOOKUP($A51,#REF!,42+CV$1,0),IFERROR(VLOOKUP($A51,#REF!,42+CV$1,0),IFERROR(VLOOKUP($A51,#REF!,42+CV$1,0),IFERROR(VLOOKUP($A51,#REF!,26+CV$1,0),IFERROR(VLOOKUP($A51,#REF!,5+CV$1,0),0))))))))))))</f>
        <v>0</v>
      </c>
      <c r="CX51" s="37">
        <f>IFERROR(VLOOKUP($A51,#REF!,36,0),IFERROR(VLOOKUP($A51,#REF!,23,0),IFERROR(VLOOKUP($A51,#REF!,65,0),IFERROR(VLOOKUP($A51,#REF!,34,0),IFERROR(VLOOKUP($A51,#REF!,25,0),IFERROR(VLOOKUP($A51,#REF!,25,0),IFERROR(VLOOKUP($A51,#REF!,21,0),IFERROR(VLOOKUP($A51,#REF!,23,0),IFERROR(VLOOKUP($A51,#REF!,23,0),IFERROR(VLOOKUP($A51,#REF!,23,0),IFERROR(VLOOKUP($A51,#REF!,23,0),IFERROR(VLOOKUP($A51,#REF!,23,0),IFERROR(VLOOKUP($A51,#REF!,21,0),IFERROR(VLOOKUP($A51,#REF!,23,0),0))))))))))))))</f>
        <v>0</v>
      </c>
      <c r="CY51" s="37">
        <f>IFERROR(VLOOKUP($A51,[20]DESIRE!$A:$AP,42,0),IFERROR(VLOOKUP($A51,'[20]TEMA PD'!$A:$AA,27,0),IFERROR(VLOOKUP($A51,'[20]TEMA HAJI'!$A:$AA,27,0),IFERROR(VLOOKUP($A51,'[20]TEMA C3'!$A:$AA,27,0),IFERROR(VLOOKUP($A51,'[20]TEMA C2'!$A:$AA,27,0),IFERROR(VLOOKUP($A51,'[20]TEMA C1'!$A:$Y,25,0),IFERROR(VLOOKUP($A51,[20]DELTA!$A:$AC,29,0),IFERROR(VLOOKUP($A51,'[20]AAV AUTO 2000'!$A:$AA,27,0),IFERROR(VLOOKUP($A51,'[20]CC SK'!$A:$AC,29,0),IFERROR(VLOOKUP($A51,[20]SBPV!$A:$AN,40,0),IFERROR(VLOOKUP($A51,[20]RVO!$A:$CA,79,0),IFERROR(VLOOKUP($A51,[20]GC!$A:$AC,29,0),IFERROR(VLOOKUP($A51,[20]AAV!$A:$AR,44,0),0)))))))))))))</f>
        <v>0</v>
      </c>
      <c r="CZ51" s="37">
        <f>IFERROR(VLOOKUP($A51,#REF!,5+CY$1,0),IFERROR(VLOOKUP($A51,#REF!,26+CY$1,0),IFERROR(VLOOKUP($A51,#REF!,42+CY$1,0),IFERROR(VLOOKUP($A51,#REF!,42+CY$1,0),IFERROR(VLOOKUP($A51,#REF!,42+CY$1,0),IFERROR(VLOOKUP($A51,#REF!,29+CY$1,0),IFERROR(VLOOKUP($A51,#REF!,33+CY$1,0),IFERROR(VLOOKUP($A51,#REF!,42+CY$1,0),IFERROR(VLOOKUP($A51,#REF!,16+CY$1,0),IFERROR(VLOOKUP($A51,#REF!,29+CY$1,0),IFERROR(VLOOKUP($A51,#REF!,42+CY$1,0),IFERROR(VLOOKUP($A51,#REF!,42+CY$1,0),0))))))))))))</f>
        <v>0</v>
      </c>
      <c r="DA51" s="37">
        <f>IFERROR(VLOOKUP($A51,#REF!,5+CZ$1,0),IFERROR(VLOOKUP($A51,#REF!,26+CZ$1,0),IFERROR(VLOOKUP($A51,#REF!,42+CZ$1,0),IFERROR(VLOOKUP($A51,#REF!,42+CZ$1,0),IFERROR(VLOOKUP($A51,#REF!,42+CZ$1,0),IFERROR(VLOOKUP($A51,#REF!,29+CZ$1,0),IFERROR(VLOOKUP($A51,#REF!,33+CZ$1,0),IFERROR(VLOOKUP($A51,#REF!,42+CZ$1,0),IFERROR(VLOOKUP($A51,#REF!,16+CZ$1,0),IFERROR(VLOOKUP($A51,#REF!,29+CZ$1,0),IFERROR(VLOOKUP($A51,#REF!,42+CZ$1,0),IFERROR(VLOOKUP($A51,#REF!,42+CZ$1,0),0))))))))))))</f>
        <v>0</v>
      </c>
      <c r="DB51" s="37">
        <f>IFERROR(VLOOKUP($A51,#REF!,5+DA$1,0),IFERROR(VLOOKUP($A51,#REF!,26+DA$1,0),IFERROR(VLOOKUP($A51,#REF!,42+DA$1,0),IFERROR(VLOOKUP($A51,#REF!,42+DA$1,0),IFERROR(VLOOKUP($A51,#REF!,42+DA$1,0),IFERROR(VLOOKUP($A51,#REF!,29+DA$1,0),IFERROR(VLOOKUP($A51,#REF!,33+DA$1,0),IFERROR(VLOOKUP($A51,#REF!,42+DA$1,0),IFERROR(VLOOKUP($A51,#REF!,16+DA$1,0),IFERROR(VLOOKUP($A51,#REF!,29+DA$1,0),IFERROR(VLOOKUP($A51,#REF!,42+DA$1,0),IFERROR(VLOOKUP($A51,#REF!,42+DA$1,0),0))))))))))))</f>
        <v>0</v>
      </c>
      <c r="DC51" s="37">
        <f>IFERROR(VLOOKUP($A51,#REF!,5+DB$1,0),IFERROR(VLOOKUP($A51,#REF!,26+DB$1,0),IFERROR(VLOOKUP($A51,#REF!,42+DB$1,0),IFERROR(VLOOKUP($A51,#REF!,42+DB$1,0),IFERROR(VLOOKUP($A51,#REF!,42+DB$1,0),IFERROR(VLOOKUP($A51,#REF!,29+DB$1,0),IFERROR(VLOOKUP($A51,#REF!,33+DB$1,0),IFERROR(VLOOKUP($A51,#REF!,42+DB$1,0),IFERROR(VLOOKUP($A51,#REF!,16+DB$1,0),IFERROR(VLOOKUP($A51,#REF!,29+DB$1,0),IFERROR(VLOOKUP($A51,#REF!,42+DB$1,0),IFERROR(VLOOKUP($A51,#REF!,42+DB$1,0),0))))))))))))</f>
        <v>0</v>
      </c>
      <c r="DD51" s="37">
        <f>IFERROR(VLOOKUP($A51,#REF!,5+DC$1,0),IFERROR(VLOOKUP($A51,#REF!,26+DC$1,0),IFERROR(VLOOKUP($A51,#REF!,42+DC$1,0),IFERROR(VLOOKUP($A51,#REF!,42+DC$1,0),IFERROR(VLOOKUP($A51,#REF!,42+DC$1,0),IFERROR(VLOOKUP($A51,#REF!,29+DC$1,0),IFERROR(VLOOKUP($A51,#REF!,33+DC$1,0),IFERROR(VLOOKUP($A51,#REF!,42+DC$1,0),IFERROR(VLOOKUP($A51,#REF!,16+DC$1,0),IFERROR(VLOOKUP($A51,#REF!,29+DC$1,0),IFERROR(VLOOKUP($A51,#REF!,42+DC$1,0),IFERROR(VLOOKUP($A51,#REF!,42+DC$1,0),0))))))))))))</f>
        <v>0</v>
      </c>
      <c r="DE51" s="37">
        <f>IFERROR(VLOOKUP($A51,#REF!,23,0),IFERROR(VLOOKUP($A51,#REF!,21,0),IFERROR(VLOOKUP($A51,#REF!,23,0),IFERROR(VLOOKUP($A51,#REF!,23,0),IFERROR(VLOOKUP($A51,#REF!,23,0),IFERROR(VLOOKUP($A51,#REF!,23,0),IFERROR(VLOOKUP($A51,#REF!,23,0),IFERROR(VLOOKUP($A51,#REF!,21,0),IFERROR(VLOOKUP($A51,#REF!,25,0),IFERROR(VLOOKUP($A51,#REF!,25,0),IFERROR(VLOOKUP($A51,#REF!,34,0),IFERROR(VLOOKUP($A51,#REF!,65,0),IFERROR(VLOOKUP($A51,#REF!,23,0),IFERROR(VLOOKUP($A51,#REF!,36,0),0))))))))))))))</f>
        <v>0</v>
      </c>
      <c r="DF51" s="37" t="b">
        <f t="shared" si="40"/>
        <v>1</v>
      </c>
      <c r="DG51" s="37" t="b">
        <f t="shared" si="40"/>
        <v>1</v>
      </c>
      <c r="DH51" s="37" t="b">
        <f t="shared" si="40"/>
        <v>1</v>
      </c>
      <c r="DI51" s="37" t="b">
        <f t="shared" si="26"/>
        <v>1</v>
      </c>
      <c r="DJ51" s="37" t="b">
        <f t="shared" si="26"/>
        <v>1</v>
      </c>
      <c r="DK51" s="37" t="b">
        <f t="shared" si="26"/>
        <v>1</v>
      </c>
      <c r="DL51" s="37" t="b">
        <f t="shared" si="26"/>
        <v>1</v>
      </c>
      <c r="DM51" s="37">
        <f t="shared" si="41"/>
        <v>0</v>
      </c>
      <c r="DN51" s="37">
        <f t="shared" si="41"/>
        <v>0</v>
      </c>
      <c r="DO51" s="37">
        <f t="shared" si="41"/>
        <v>0</v>
      </c>
      <c r="DP51" s="37">
        <f t="shared" si="27"/>
        <v>0</v>
      </c>
      <c r="DQ51" s="37">
        <f t="shared" si="27"/>
        <v>0</v>
      </c>
      <c r="DR51" s="37">
        <f t="shared" si="27"/>
        <v>0</v>
      </c>
      <c r="DS51" s="37">
        <f t="shared" si="27"/>
        <v>0</v>
      </c>
      <c r="DT51" s="29">
        <f t="shared" si="16"/>
        <v>0</v>
      </c>
      <c r="DU51" s="37">
        <f t="shared" si="42"/>
        <v>0</v>
      </c>
      <c r="DV51" s="37">
        <f t="shared" si="42"/>
        <v>0</v>
      </c>
      <c r="DW51" s="37">
        <f t="shared" si="42"/>
        <v>0</v>
      </c>
      <c r="DX51" s="37">
        <f t="shared" si="28"/>
        <v>0</v>
      </c>
      <c r="DY51" s="37">
        <f t="shared" si="28"/>
        <v>0</v>
      </c>
      <c r="DZ51" s="37">
        <f t="shared" si="28"/>
        <v>0</v>
      </c>
      <c r="EA51" s="37">
        <f t="shared" si="28"/>
        <v>0</v>
      </c>
      <c r="EB51" s="29">
        <f t="shared" si="18"/>
        <v>0</v>
      </c>
      <c r="EC51" s="36">
        <f t="shared" si="19"/>
        <v>7</v>
      </c>
      <c r="ED51" s="36" t="str">
        <f t="shared" si="20"/>
        <v>DOWNGRADE</v>
      </c>
      <c r="EE51" s="36" t="str">
        <f t="shared" si="21"/>
        <v>RESET</v>
      </c>
      <c r="EF51" s="37">
        <f t="shared" si="22"/>
        <v>0</v>
      </c>
      <c r="EG51" s="2"/>
      <c r="EH51" s="37" t="str">
        <f t="shared" si="23"/>
        <v>SAPHIRE</v>
      </c>
      <c r="EI51" s="2"/>
      <c r="EJ51" s="2"/>
      <c r="EK51" s="2"/>
      <c r="EL51" s="2"/>
      <c r="EM51" s="2"/>
      <c r="EN51" s="2"/>
      <c r="EO51" s="2"/>
      <c r="EP51" s="2"/>
      <c r="EQ51" s="37">
        <f t="shared" si="43"/>
        <v>0</v>
      </c>
      <c r="ER51" s="37">
        <f t="shared" si="43"/>
        <v>0</v>
      </c>
      <c r="ES51" s="37">
        <f t="shared" si="43"/>
        <v>0</v>
      </c>
      <c r="ET51" s="37">
        <f t="shared" si="29"/>
        <v>0</v>
      </c>
      <c r="EU51" s="37">
        <f t="shared" si="29"/>
        <v>0</v>
      </c>
      <c r="EV51" s="37">
        <f t="shared" si="29"/>
        <v>0</v>
      </c>
      <c r="EW51" s="37">
        <f t="shared" si="29"/>
        <v>0</v>
      </c>
    </row>
    <row r="52" spans="1:153" ht="15.6">
      <c r="A52" s="36" t="s">
        <v>160</v>
      </c>
      <c r="B52" s="1" t="s">
        <v>300</v>
      </c>
      <c r="C52" s="37" t="s">
        <v>170</v>
      </c>
      <c r="D52" s="15" t="str">
        <f>IFERROR(VLOOKUP(A52,[1]!CCSK,3,0),"")</f>
        <v/>
      </c>
      <c r="E52" s="15" t="str">
        <f t="shared" si="3"/>
        <v/>
      </c>
      <c r="F52" s="37"/>
      <c r="G52" s="37"/>
      <c r="H52" s="37"/>
      <c r="I52" s="37"/>
      <c r="J52" s="37"/>
      <c r="K52" s="37"/>
      <c r="L52" s="2"/>
      <c r="M52" s="37">
        <v>18</v>
      </c>
      <c r="N52" s="37">
        <v>47</v>
      </c>
      <c r="O52" s="37">
        <v>31</v>
      </c>
      <c r="P52" s="37">
        <v>47</v>
      </c>
      <c r="Q52" s="37">
        <v>39</v>
      </c>
      <c r="R52" s="37">
        <v>44</v>
      </c>
      <c r="S52" s="37">
        <v>24</v>
      </c>
      <c r="T52" s="36">
        <v>250</v>
      </c>
      <c r="U52" s="37">
        <v>18</v>
      </c>
      <c r="V52" s="37">
        <v>47</v>
      </c>
      <c r="W52" s="37">
        <v>31</v>
      </c>
      <c r="X52" s="37">
        <v>47</v>
      </c>
      <c r="Y52" s="37">
        <v>39</v>
      </c>
      <c r="Z52" s="37">
        <v>44</v>
      </c>
      <c r="AA52" s="37">
        <v>24</v>
      </c>
      <c r="AB52" s="36">
        <v>250</v>
      </c>
      <c r="AC52" s="36">
        <v>0</v>
      </c>
      <c r="AD52" s="36" t="s">
        <v>413</v>
      </c>
      <c r="AE52" s="36" t="s">
        <v>413</v>
      </c>
      <c r="AF52" s="37">
        <v>250</v>
      </c>
      <c r="AG52" s="13">
        <v>1</v>
      </c>
      <c r="AH52" s="37" t="s">
        <v>418</v>
      </c>
      <c r="AI52" s="37">
        <v>195</v>
      </c>
      <c r="AJ52" s="37" t="s">
        <v>423</v>
      </c>
      <c r="AK52" s="37">
        <v>0</v>
      </c>
      <c r="AL52" s="15">
        <v>45261</v>
      </c>
      <c r="AM52" s="15">
        <v>45701</v>
      </c>
      <c r="AN52" s="37">
        <v>1</v>
      </c>
      <c r="AO52" s="37">
        <v>55</v>
      </c>
      <c r="AP52" s="37" t="str">
        <f>IFERROR(VLOOKUP($A52,[2]Sheet1!$A:$D,4,0),"-")</f>
        <v>-</v>
      </c>
      <c r="AQ52" s="37"/>
      <c r="AR52" s="37"/>
      <c r="AS52" s="37"/>
      <c r="AT52" s="37"/>
      <c r="AU52" s="37"/>
      <c r="AV52" s="37" t="str">
        <f>IFERROR(VLOOKUP(A52,#REF!,13,0),"")</f>
        <v/>
      </c>
      <c r="AW52" s="37">
        <f>IFERROR(VLOOKUP(A52,[7]DATABASE!$A:$BA,49,0),"")</f>
        <v>50</v>
      </c>
      <c r="AX52" s="37">
        <f>IFERROR(VLOOKUP(A52,[7]DATABASE!$A:$BA,50,0),"")</f>
        <v>40</v>
      </c>
      <c r="AY52" s="37">
        <f>IFERROR(VLOOKUP(A52,[7]DATABASE!$A:$BA,51,0),"")</f>
        <v>40</v>
      </c>
      <c r="AZ52" s="37">
        <f>IFERROR(VLOOKUP(A52,[7]DATABASE!$A:$BA,52,0),"")</f>
        <v>43</v>
      </c>
      <c r="BA52" s="37">
        <f>IFERROR(VLOOKUP(A52,[7]DATABASE!$A:$BA,53,0),"")</f>
        <v>32</v>
      </c>
      <c r="BB52" s="37">
        <f>IFERROR(VLOOKUP(A52,[7]DATABASE!$A:$BF,54,0),"")</f>
        <v>50</v>
      </c>
      <c r="BC52" s="37">
        <f>IFERROR(VLOOKUP(A52,[7]DATABASE!$A:$BF,55,0),"")</f>
        <v>40</v>
      </c>
      <c r="BD52" s="37">
        <f>IFERROR(VLOOKUP(A52,[7]DATABASE!$A:$BF,56,0),"")</f>
        <v>40</v>
      </c>
      <c r="BE52" s="37">
        <f>IFERROR(VLOOKUP(A52,[7]DATABASE!$A:$BF,57,0),"")</f>
        <v>43</v>
      </c>
      <c r="BF52" s="37">
        <f>IFERROR(VLOOKUP(A52,[7]DATABASE!$A:$BF,58,0),"")</f>
        <v>32</v>
      </c>
      <c r="BG52" s="37">
        <f>IFERROR(VLOOKUP(A52,[22]CCSK!$A$4:$Y$10,25,0),"")</f>
        <v>5</v>
      </c>
      <c r="BH52" s="37">
        <f>IFERROR(VLOOKUP(A52,[7]DATABASE!$A:$BM,60,0),"")</f>
        <v>50</v>
      </c>
      <c r="BI52" s="37">
        <f>IFERROR(VLOOKUP(A52,[7]DATABASE!$A:$BM,61,0),"")</f>
        <v>40</v>
      </c>
      <c r="BJ52" s="37">
        <f>IFERROR(VLOOKUP(A52,[7]DATABASE!$A:$BM,62,0),"")</f>
        <v>40</v>
      </c>
      <c r="BK52" s="37">
        <f>IFERROR(VLOOKUP(A52,[7]DATABASE!$A:$BM,63,0),"")</f>
        <v>43</v>
      </c>
      <c r="BL52" s="37">
        <f>IFERROR(VLOOKUP(A52,[7]DATABASE!$A:$BM,64,0),"")</f>
        <v>32</v>
      </c>
      <c r="BM52" s="37">
        <f>IFERROR(VLOOKUP($A52,[9]AAV!$A:$AM,39,0),IFERROR(VLOOKUP($A52,[9]GC!$A:$Y,25,0),IFERROR(VLOOKUP($A52,[9]RVO!$A:$BS,71,0),IFERROR(VLOOKUP($A52,[9]SBPV!$A:$AK,37,0),IFERROR(VLOOKUP($A52,'[9]CC SK'!$A:$AA,27,0),IFERROR(VLOOKUP($A52,[9]DELTA!$A:$AA,27,0),IFERROR(VLOOKUP($A52,'[9]TEMA C1'!$A:$W,23,0),IFERROR(VLOOKUP($A52,'[9]TEMA C2'!$A:$Y,25,0),IFERROR(VLOOKUP($A52,'[9]TEMA C3'!$A:$Y,25,0),IFERROR(VLOOKUP($A52,'[9]TEMA HAJI'!$A:$Y,25,0),IFERROR(VLOOKUP($A52,'[9]TEMA PD'!$A:$Y,25,0),"")))))))))))</f>
        <v>7</v>
      </c>
      <c r="BN52" s="37">
        <f t="shared" si="30"/>
        <v>217</v>
      </c>
      <c r="BO52" s="37">
        <f t="shared" si="31"/>
        <v>5</v>
      </c>
      <c r="BP52" s="37">
        <f t="shared" si="31"/>
        <v>50</v>
      </c>
      <c r="BQ52" s="37">
        <f t="shared" si="31"/>
        <v>40</v>
      </c>
      <c r="BR52" s="37">
        <f t="shared" si="31"/>
        <v>40</v>
      </c>
      <c r="BS52" s="37">
        <f t="shared" si="31"/>
        <v>43</v>
      </c>
      <c r="BT52" s="37">
        <f t="shared" si="31"/>
        <v>32</v>
      </c>
      <c r="BU52" s="37">
        <f t="shared" si="31"/>
        <v>7</v>
      </c>
      <c r="BV52" s="37">
        <f t="shared" si="32"/>
        <v>217</v>
      </c>
      <c r="BW52" s="36">
        <f t="shared" si="33"/>
        <v>0</v>
      </c>
      <c r="BX52" s="36" t="str">
        <f t="shared" si="34"/>
        <v>TIDAK</v>
      </c>
      <c r="BY52" s="36" t="str">
        <f>IFERROR(VLOOKUP(A52,[7]DATABASE!$A:$BY,77,0),"")</f>
        <v>TIDAK</v>
      </c>
      <c r="BZ52" s="37">
        <f t="shared" si="35"/>
        <v>272</v>
      </c>
      <c r="CA52" s="12"/>
      <c r="CB52" s="37" t="str">
        <f t="shared" si="36"/>
        <v>SAPHIRE</v>
      </c>
      <c r="CC52" s="37" t="str">
        <f>IFERROR(VLOOKUP(A52,[11]SUMMARY!$B:$E,4,0),"")</f>
        <v/>
      </c>
      <c r="CD52" s="37">
        <f>IFERROR(VLOOKUP(A52,'[12]RECAP REDEEM P2 - v2'!$A:$I,5,0),0)</f>
        <v>260</v>
      </c>
      <c r="CE52" s="37" t="str">
        <f t="shared" si="37"/>
        <v>Y</v>
      </c>
      <c r="CF52" s="37"/>
      <c r="CG52" s="15">
        <v>45093</v>
      </c>
      <c r="CH52" s="15">
        <f t="shared" ca="1" si="38"/>
        <v>46174</v>
      </c>
      <c r="CI52" s="37">
        <f t="shared" ca="1" si="39"/>
        <v>2</v>
      </c>
      <c r="CJ52" s="37">
        <v>12</v>
      </c>
      <c r="CK52" s="37" t="str">
        <f>IFERROR(VLOOKUP($A52,[13]ME!$A:$K,11,0),"-")</f>
        <v>-</v>
      </c>
      <c r="CL52" s="37" t="str">
        <f>IFERROR(VLOOKUP($A52,[14]EKS!$A:$K,11,0),"-")</f>
        <v>-</v>
      </c>
      <c r="CM52" s="37" t="str">
        <f>IFERROR(VLOOKUP($A52,[15]EKS!$A:$K,11,0),"-")</f>
        <v>-</v>
      </c>
      <c r="CN52" s="37" t="str">
        <f>IFERROR(VLOOKUP($A52,[16]EKS!$A:$K,11,0),"-")</f>
        <v>-</v>
      </c>
      <c r="CO52" s="37" t="str">
        <f>IFERROR(VLOOKUP($A52,[17]EKS!$A:$K,11,0),"-")</f>
        <v>-</v>
      </c>
      <c r="CP52" s="37" t="str">
        <f>IFERROR(VLOOKUP($A52,[18]EKS!$A:$K,11,0),"-")</f>
        <v>-</v>
      </c>
      <c r="CQ52" s="37" t="str">
        <f>IFERROR(VLOOKUP(A52,[19]Sheet1!$A:$D,4,0),"-")</f>
        <v>-</v>
      </c>
      <c r="CR52" s="37">
        <f>IFERROR(VLOOKUP($A52,[20]AAV!$A:$AR,44,0),IFERROR(VLOOKUP($A52,[20]GC!$A:$AC,29,0),IFERROR(VLOOKUP($A52,[20]RVO!$A:$CA,79,0),IFERROR(VLOOKUP($A52,[20]SBPV!$A:$AN,40,0),IFERROR(VLOOKUP($A52,'[20]CC SK'!$A:$AC,29,0),IFERROR(VLOOKUP($A52,'[20]AAV AUTO 2000'!$A:$AA,27,0),IFERROR(VLOOKUP($A52,[20]DELTA!$A:$AC,29,0),IFERROR(VLOOKUP($A52,'[20]TEMA C1'!$A:$Y,25,0),IFERROR(VLOOKUP($A52,'[20]TEMA C2'!$A:$AA,27,0),IFERROR(VLOOKUP($A52,'[20]TEMA C3'!$A:$AA,27,0),IFERROR(VLOOKUP($A52,'[20]TEMA HAJI'!$A:$AA,27,0),IFERROR(VLOOKUP($A52,'[20]TEMA PD'!$A:$AA,27,0),IFERROR(VLOOKUP($A52,[20]DESIRE!$A:$AP,42,0),0)))))))))))))</f>
        <v>11</v>
      </c>
      <c r="CS52" s="37">
        <f>IFERROR(VLOOKUP($A52,#REF!,42+CR$1,0),IFERROR(VLOOKUP($A52,#REF!,42+CR$1,0),IFERROR(VLOOKUP($A52,#REF!,29+CR$1,0),IFERROR(VLOOKUP($A52,#REF!,16+CR$1,0),IFERROR(VLOOKUP($A52,#REF!,42+CR$1,0),IFERROR(VLOOKUP($A52,#REF!,33+CR$1,0),IFERROR(VLOOKUP($A52,#REF!,29+CR$1,0),IFERROR(VLOOKUP($A52,#REF!,42+CR$1,0),IFERROR(VLOOKUP($A52,#REF!,42+CR$1,0),IFERROR(VLOOKUP($A52,#REF!,42+CR$1,0),IFERROR(VLOOKUP($A52,#REF!,26+CR$1,0),IFERROR(VLOOKUP($A52,#REF!,5+CR$1,0),0))))))))))))</f>
        <v>0</v>
      </c>
      <c r="CT52" s="37">
        <f>IFERROR(VLOOKUP($A52,#REF!,42+CS$1,0),IFERROR(VLOOKUP($A52,#REF!,42+CS$1,0),IFERROR(VLOOKUP($A52,#REF!,29+CS$1,0),IFERROR(VLOOKUP($A52,#REF!,16+CS$1,0),IFERROR(VLOOKUP($A52,#REF!,42+CS$1,0),IFERROR(VLOOKUP($A52,#REF!,33+CS$1,0),IFERROR(VLOOKUP($A52,#REF!,29+CS$1,0),IFERROR(VLOOKUP($A52,#REF!,42+CS$1,0),IFERROR(VLOOKUP($A52,#REF!,42+CS$1,0),IFERROR(VLOOKUP($A52,#REF!,42+CS$1,0),IFERROR(VLOOKUP($A52,#REF!,26+CS$1,0),IFERROR(VLOOKUP($A52,#REF!,5+CS$1,0),0))))))))))))</f>
        <v>0</v>
      </c>
      <c r="CU52" s="37">
        <f>IFERROR(VLOOKUP($A52,#REF!,42+CT$1,0),IFERROR(VLOOKUP($A52,#REF!,42+CT$1,0),IFERROR(VLOOKUP($A52,#REF!,29+CT$1,0),IFERROR(VLOOKUP($A52,#REF!,16+CT$1,0),IFERROR(VLOOKUP($A52,#REF!,42+CT$1,0),IFERROR(VLOOKUP($A52,#REF!,33+CT$1,0),IFERROR(VLOOKUP($A52,#REF!,29+CT$1,0),IFERROR(VLOOKUP($A52,#REF!,42+CT$1,0),IFERROR(VLOOKUP($A52,#REF!,42+CT$1,0),IFERROR(VLOOKUP($A52,#REF!,42+CT$1,0),IFERROR(VLOOKUP($A52,#REF!,26+CT$1,0),IFERROR(VLOOKUP($A52,#REF!,5+CT$1,0),0))))))))))))</f>
        <v>0</v>
      </c>
      <c r="CV52" s="37">
        <f>IFERROR(VLOOKUP($A52,#REF!,42+CU$1,0),IFERROR(VLOOKUP($A52,#REF!,42+CU$1,0),IFERROR(VLOOKUP($A52,#REF!,29+CU$1,0),IFERROR(VLOOKUP($A52,#REF!,16+CU$1,0),IFERROR(VLOOKUP($A52,#REF!,42+CU$1,0),IFERROR(VLOOKUP($A52,#REF!,33+CU$1,0),IFERROR(VLOOKUP($A52,#REF!,29+CU$1,0),IFERROR(VLOOKUP($A52,#REF!,42+CU$1,0),IFERROR(VLOOKUP($A52,#REF!,42+CU$1,0),IFERROR(VLOOKUP($A52,#REF!,42+CU$1,0),IFERROR(VLOOKUP($A52,#REF!,26+CU$1,0),IFERROR(VLOOKUP($A52,#REF!,5+CU$1,0),0))))))))))))</f>
        <v>0</v>
      </c>
      <c r="CW52" s="37">
        <f>IFERROR(VLOOKUP($A52,#REF!,42+CV$1,0),IFERROR(VLOOKUP($A52,#REF!,42+CV$1,0),IFERROR(VLOOKUP($A52,#REF!,29+CV$1,0),IFERROR(VLOOKUP($A52,#REF!,16+CV$1,0),IFERROR(VLOOKUP($A52,#REF!,42+CV$1,0),IFERROR(VLOOKUP($A52,#REF!,33+CV$1,0),IFERROR(VLOOKUP($A52,#REF!,29+CV$1,0),IFERROR(VLOOKUP($A52,#REF!,42+CV$1,0),IFERROR(VLOOKUP($A52,#REF!,42+CV$1,0),IFERROR(VLOOKUP($A52,#REF!,42+CV$1,0),IFERROR(VLOOKUP($A52,#REF!,26+CV$1,0),IFERROR(VLOOKUP($A52,#REF!,5+CV$1,0),0))))))))))))</f>
        <v>0</v>
      </c>
      <c r="CX52" s="37">
        <f>IFERROR(VLOOKUP($A52,#REF!,36,0),IFERROR(VLOOKUP($A52,#REF!,23,0),IFERROR(VLOOKUP($A52,#REF!,65,0),IFERROR(VLOOKUP($A52,#REF!,34,0),IFERROR(VLOOKUP($A52,#REF!,25,0),IFERROR(VLOOKUP($A52,#REF!,25,0),IFERROR(VLOOKUP($A52,#REF!,21,0),IFERROR(VLOOKUP($A52,#REF!,23,0),IFERROR(VLOOKUP($A52,#REF!,23,0),IFERROR(VLOOKUP($A52,#REF!,23,0),IFERROR(VLOOKUP($A52,#REF!,23,0),IFERROR(VLOOKUP($A52,#REF!,23,0),IFERROR(VLOOKUP($A52,#REF!,21,0),IFERROR(VLOOKUP($A52,#REF!,23,0),0))))))))))))))</f>
        <v>0</v>
      </c>
      <c r="CY52" s="37">
        <f>IFERROR(VLOOKUP($A52,[20]DESIRE!$A:$AP,42,0),IFERROR(VLOOKUP($A52,'[20]TEMA PD'!$A:$AA,27,0),IFERROR(VLOOKUP($A52,'[20]TEMA HAJI'!$A:$AA,27,0),IFERROR(VLOOKUP($A52,'[20]TEMA C3'!$A:$AA,27,0),IFERROR(VLOOKUP($A52,'[20]TEMA C2'!$A:$AA,27,0),IFERROR(VLOOKUP($A52,'[20]TEMA C1'!$A:$Y,25,0),IFERROR(VLOOKUP($A52,[20]DELTA!$A:$AC,29,0),IFERROR(VLOOKUP($A52,'[20]AAV AUTO 2000'!$A:$AA,27,0),IFERROR(VLOOKUP($A52,'[20]CC SK'!$A:$AC,29,0),IFERROR(VLOOKUP($A52,[20]SBPV!$A:$AN,40,0),IFERROR(VLOOKUP($A52,[20]RVO!$A:$CA,79,0),IFERROR(VLOOKUP($A52,[20]GC!$A:$AC,29,0),IFERROR(VLOOKUP($A52,[20]AAV!$A:$AR,44,0),0)))))))))))))</f>
        <v>11</v>
      </c>
      <c r="CZ52" s="37">
        <f>IFERROR(VLOOKUP($A52,#REF!,5+CY$1,0),IFERROR(VLOOKUP($A52,#REF!,26+CY$1,0),IFERROR(VLOOKUP($A52,#REF!,42+CY$1,0),IFERROR(VLOOKUP($A52,#REF!,42+CY$1,0),IFERROR(VLOOKUP($A52,#REF!,42+CY$1,0),IFERROR(VLOOKUP($A52,#REF!,29+CY$1,0),IFERROR(VLOOKUP($A52,#REF!,33+CY$1,0),IFERROR(VLOOKUP($A52,#REF!,42+CY$1,0),IFERROR(VLOOKUP($A52,#REF!,16+CY$1,0),IFERROR(VLOOKUP($A52,#REF!,29+CY$1,0),IFERROR(VLOOKUP($A52,#REF!,42+CY$1,0),IFERROR(VLOOKUP($A52,#REF!,42+CY$1,0),0))))))))))))</f>
        <v>0</v>
      </c>
      <c r="DA52" s="37">
        <f>IFERROR(VLOOKUP($A52,#REF!,5+CZ$1,0),IFERROR(VLOOKUP($A52,#REF!,26+CZ$1,0),IFERROR(VLOOKUP($A52,#REF!,42+CZ$1,0),IFERROR(VLOOKUP($A52,#REF!,42+CZ$1,0),IFERROR(VLOOKUP($A52,#REF!,42+CZ$1,0),IFERROR(VLOOKUP($A52,#REF!,29+CZ$1,0),IFERROR(VLOOKUP($A52,#REF!,33+CZ$1,0),IFERROR(VLOOKUP($A52,#REF!,42+CZ$1,0),IFERROR(VLOOKUP($A52,#REF!,16+CZ$1,0),IFERROR(VLOOKUP($A52,#REF!,29+CZ$1,0),IFERROR(VLOOKUP($A52,#REF!,42+CZ$1,0),IFERROR(VLOOKUP($A52,#REF!,42+CZ$1,0),0))))))))))))</f>
        <v>0</v>
      </c>
      <c r="DB52" s="37">
        <f>IFERROR(VLOOKUP($A52,#REF!,5+DA$1,0),IFERROR(VLOOKUP($A52,#REF!,26+DA$1,0),IFERROR(VLOOKUP($A52,#REF!,42+DA$1,0),IFERROR(VLOOKUP($A52,#REF!,42+DA$1,0),IFERROR(VLOOKUP($A52,#REF!,42+DA$1,0),IFERROR(VLOOKUP($A52,#REF!,29+DA$1,0),IFERROR(VLOOKUP($A52,#REF!,33+DA$1,0),IFERROR(VLOOKUP($A52,#REF!,42+DA$1,0),IFERROR(VLOOKUP($A52,#REF!,16+DA$1,0),IFERROR(VLOOKUP($A52,#REF!,29+DA$1,0),IFERROR(VLOOKUP($A52,#REF!,42+DA$1,0),IFERROR(VLOOKUP($A52,#REF!,42+DA$1,0),0))))))))))))</f>
        <v>0</v>
      </c>
      <c r="DC52" s="37">
        <f>IFERROR(VLOOKUP($A52,#REF!,5+DB$1,0),IFERROR(VLOOKUP($A52,#REF!,26+DB$1,0),IFERROR(VLOOKUP($A52,#REF!,42+DB$1,0),IFERROR(VLOOKUP($A52,#REF!,42+DB$1,0),IFERROR(VLOOKUP($A52,#REF!,42+DB$1,0),IFERROR(VLOOKUP($A52,#REF!,29+DB$1,0),IFERROR(VLOOKUP($A52,#REF!,33+DB$1,0),IFERROR(VLOOKUP($A52,#REF!,42+DB$1,0),IFERROR(VLOOKUP($A52,#REF!,16+DB$1,0),IFERROR(VLOOKUP($A52,#REF!,29+DB$1,0),IFERROR(VLOOKUP($A52,#REF!,42+DB$1,0),IFERROR(VLOOKUP($A52,#REF!,42+DB$1,0),0))))))))))))</f>
        <v>0</v>
      </c>
      <c r="DD52" s="37">
        <f>IFERROR(VLOOKUP($A52,#REF!,5+DC$1,0),IFERROR(VLOOKUP($A52,#REF!,26+DC$1,0),IFERROR(VLOOKUP($A52,#REF!,42+DC$1,0),IFERROR(VLOOKUP($A52,#REF!,42+DC$1,0),IFERROR(VLOOKUP($A52,#REF!,42+DC$1,0),IFERROR(VLOOKUP($A52,#REF!,29+DC$1,0),IFERROR(VLOOKUP($A52,#REF!,33+DC$1,0),IFERROR(VLOOKUP($A52,#REF!,42+DC$1,0),IFERROR(VLOOKUP($A52,#REF!,16+DC$1,0),IFERROR(VLOOKUP($A52,#REF!,29+DC$1,0),IFERROR(VLOOKUP($A52,#REF!,42+DC$1,0),IFERROR(VLOOKUP($A52,#REF!,42+DC$1,0),0))))))))))))</f>
        <v>0</v>
      </c>
      <c r="DE52" s="37">
        <f>IFERROR(VLOOKUP($A52,#REF!,23,0),IFERROR(VLOOKUP($A52,#REF!,21,0),IFERROR(VLOOKUP($A52,#REF!,23,0),IFERROR(VLOOKUP($A52,#REF!,23,0),IFERROR(VLOOKUP($A52,#REF!,23,0),IFERROR(VLOOKUP($A52,#REF!,23,0),IFERROR(VLOOKUP($A52,#REF!,23,0),IFERROR(VLOOKUP($A52,#REF!,21,0),IFERROR(VLOOKUP($A52,#REF!,25,0),IFERROR(VLOOKUP($A52,#REF!,25,0),IFERROR(VLOOKUP($A52,#REF!,34,0),IFERROR(VLOOKUP($A52,#REF!,65,0),IFERROR(VLOOKUP($A52,#REF!,23,0),IFERROR(VLOOKUP($A52,#REF!,36,0),0))))))))))))))</f>
        <v>0</v>
      </c>
      <c r="DF52" s="37" t="b">
        <f t="shared" si="40"/>
        <v>1</v>
      </c>
      <c r="DG52" s="37" t="b">
        <f t="shared" si="40"/>
        <v>1</v>
      </c>
      <c r="DH52" s="37" t="b">
        <f t="shared" si="40"/>
        <v>1</v>
      </c>
      <c r="DI52" s="37" t="b">
        <f t="shared" si="26"/>
        <v>1</v>
      </c>
      <c r="DJ52" s="37" t="b">
        <f t="shared" si="26"/>
        <v>1</v>
      </c>
      <c r="DK52" s="37" t="b">
        <f t="shared" si="26"/>
        <v>1</v>
      </c>
      <c r="DL52" s="37" t="b">
        <f t="shared" si="26"/>
        <v>1</v>
      </c>
      <c r="DM52" s="37">
        <f t="shared" si="41"/>
        <v>11</v>
      </c>
      <c r="DN52" s="37">
        <f t="shared" si="41"/>
        <v>0</v>
      </c>
      <c r="DO52" s="37">
        <f t="shared" si="41"/>
        <v>0</v>
      </c>
      <c r="DP52" s="37">
        <f t="shared" si="27"/>
        <v>0</v>
      </c>
      <c r="DQ52" s="37">
        <f t="shared" si="27"/>
        <v>0</v>
      </c>
      <c r="DR52" s="37">
        <f t="shared" si="27"/>
        <v>0</v>
      </c>
      <c r="DS52" s="37">
        <f t="shared" si="27"/>
        <v>0</v>
      </c>
      <c r="DT52" s="29">
        <f t="shared" si="16"/>
        <v>11</v>
      </c>
      <c r="DU52" s="37">
        <f t="shared" si="42"/>
        <v>11</v>
      </c>
      <c r="DV52" s="37">
        <f t="shared" si="42"/>
        <v>0</v>
      </c>
      <c r="DW52" s="37">
        <f t="shared" si="42"/>
        <v>0</v>
      </c>
      <c r="DX52" s="37">
        <f t="shared" si="28"/>
        <v>0</v>
      </c>
      <c r="DY52" s="37">
        <f t="shared" si="28"/>
        <v>0</v>
      </c>
      <c r="DZ52" s="37">
        <f t="shared" si="28"/>
        <v>0</v>
      </c>
      <c r="EA52" s="37">
        <f t="shared" si="28"/>
        <v>0</v>
      </c>
      <c r="EB52" s="29">
        <f t="shared" si="18"/>
        <v>11</v>
      </c>
      <c r="EC52" s="36">
        <f t="shared" si="19"/>
        <v>6</v>
      </c>
      <c r="ED52" s="36" t="str">
        <f t="shared" si="20"/>
        <v>DOWNGRADE</v>
      </c>
      <c r="EE52" s="36" t="str">
        <f t="shared" si="21"/>
        <v>RESET</v>
      </c>
      <c r="EF52" s="37">
        <f t="shared" si="22"/>
        <v>0</v>
      </c>
      <c r="EG52" s="2"/>
      <c r="EH52" s="37" t="str">
        <f t="shared" si="23"/>
        <v>SAPHIRE</v>
      </c>
      <c r="EI52" s="2"/>
      <c r="EJ52" s="2"/>
      <c r="EK52" s="2"/>
      <c r="EL52" s="2"/>
      <c r="EM52" s="2"/>
      <c r="EN52" s="2"/>
      <c r="EO52" s="2"/>
      <c r="EP52" s="2"/>
      <c r="EQ52" s="37">
        <f t="shared" si="43"/>
        <v>11</v>
      </c>
      <c r="ER52" s="37">
        <f t="shared" si="43"/>
        <v>0</v>
      </c>
      <c r="ES52" s="37">
        <f t="shared" si="43"/>
        <v>0</v>
      </c>
      <c r="ET52" s="37">
        <f t="shared" si="29"/>
        <v>0</v>
      </c>
      <c r="EU52" s="37">
        <f t="shared" si="29"/>
        <v>0</v>
      </c>
      <c r="EV52" s="37">
        <f t="shared" si="29"/>
        <v>0</v>
      </c>
      <c r="EW52" s="37">
        <f t="shared" si="29"/>
        <v>0</v>
      </c>
    </row>
    <row r="53" spans="1:153" ht="15.6">
      <c r="A53" s="36" t="s">
        <v>164</v>
      </c>
      <c r="B53" s="1" t="s">
        <v>304</v>
      </c>
      <c r="C53" s="37" t="s">
        <v>170</v>
      </c>
      <c r="D53" s="15" t="str">
        <f>IFERROR(VLOOKUP(A53,[1]!CCSK,3,0),"")</f>
        <v/>
      </c>
      <c r="E53" s="15" t="str">
        <f t="shared" si="3"/>
        <v/>
      </c>
      <c r="F53" s="37"/>
      <c r="G53" s="37"/>
      <c r="H53" s="37"/>
      <c r="I53" s="37"/>
      <c r="J53" s="37"/>
      <c r="K53" s="37"/>
      <c r="L53" s="2"/>
      <c r="M53" s="37"/>
      <c r="N53" s="37"/>
      <c r="O53" s="37">
        <v>1</v>
      </c>
      <c r="P53" s="37"/>
      <c r="Q53" s="37"/>
      <c r="R53" s="37"/>
      <c r="S53" s="37"/>
      <c r="T53" s="36">
        <v>1</v>
      </c>
      <c r="U53" s="37">
        <v>0</v>
      </c>
      <c r="V53" s="37">
        <v>0</v>
      </c>
      <c r="W53" s="37">
        <v>1</v>
      </c>
      <c r="X53" s="37">
        <v>0</v>
      </c>
      <c r="Y53" s="37">
        <v>0</v>
      </c>
      <c r="Z53" s="37">
        <v>0</v>
      </c>
      <c r="AA53" s="37">
        <v>0</v>
      </c>
      <c r="AB53" s="36">
        <v>1</v>
      </c>
      <c r="AC53" s="36">
        <v>4</v>
      </c>
      <c r="AD53" s="36" t="s">
        <v>415</v>
      </c>
      <c r="AE53" s="36" t="s">
        <v>416</v>
      </c>
      <c r="AF53" s="37">
        <v>0</v>
      </c>
      <c r="AG53" s="13">
        <v>1</v>
      </c>
      <c r="AH53" s="37" t="s">
        <v>418</v>
      </c>
      <c r="AI53" s="37">
        <v>0</v>
      </c>
      <c r="AJ53" s="37" t="s">
        <v>424</v>
      </c>
      <c r="AK53" s="37">
        <v>0</v>
      </c>
      <c r="AL53" s="15">
        <v>45261</v>
      </c>
      <c r="AM53" s="15">
        <v>45701</v>
      </c>
      <c r="AN53" s="37">
        <v>1</v>
      </c>
      <c r="AO53" s="37">
        <v>0</v>
      </c>
      <c r="AP53" s="37" t="str">
        <f>IFERROR(VLOOKUP($A53,[2]Sheet1!$A:$D,4,0),"-")</f>
        <v>-</v>
      </c>
      <c r="AQ53" s="37"/>
      <c r="AR53" s="37"/>
      <c r="AS53" s="37"/>
      <c r="AT53" s="37"/>
      <c r="AU53" s="37"/>
      <c r="AV53" s="37" t="str">
        <f>IFERROR(VLOOKUP(A53,#REF!,13,0),"")</f>
        <v/>
      </c>
      <c r="AW53" s="37">
        <f>IFERROR(VLOOKUP(A53,[7]DATABASE!$A:$BA,49,0),"")</f>
        <v>0</v>
      </c>
      <c r="AX53" s="37">
        <f>IFERROR(VLOOKUP(A53,[7]DATABASE!$A:$BA,50,0),"")</f>
        <v>0</v>
      </c>
      <c r="AY53" s="37">
        <f>IFERROR(VLOOKUP(A53,[7]DATABASE!$A:$BA,51,0),"")</f>
        <v>0</v>
      </c>
      <c r="AZ53" s="37">
        <f>IFERROR(VLOOKUP(A53,[7]DATABASE!$A:$BA,52,0),"")</f>
        <v>0</v>
      </c>
      <c r="BA53" s="37">
        <f>IFERROR(VLOOKUP(A53,[7]DATABASE!$A:$BA,53,0),"")</f>
        <v>0</v>
      </c>
      <c r="BB53" s="37">
        <f>IFERROR(VLOOKUP(A53,[7]DATABASE!$A:$BF,54,0),"")</f>
        <v>0</v>
      </c>
      <c r="BC53" s="37">
        <f>IFERROR(VLOOKUP(A53,[7]DATABASE!$A:$BF,55,0),"")</f>
        <v>0</v>
      </c>
      <c r="BD53" s="37">
        <f>IFERROR(VLOOKUP(A53,[7]DATABASE!$A:$BF,56,0),"")</f>
        <v>0</v>
      </c>
      <c r="BE53" s="37">
        <f>IFERROR(VLOOKUP(A53,[7]DATABASE!$A:$BF,57,0),"")</f>
        <v>0</v>
      </c>
      <c r="BF53" s="37">
        <f>IFERROR(VLOOKUP(A53,[7]DATABASE!$A:$BF,58,0),"")</f>
        <v>0</v>
      </c>
      <c r="BG53" s="37" t="str">
        <f>IFERROR(VLOOKUP(A53,[22]CCSK!$A$4:$Y$10,25,0),"")</f>
        <v/>
      </c>
      <c r="BH53" s="37">
        <f>IFERROR(VLOOKUP(A53,[7]DATABASE!$A:$BM,60,0),"")</f>
        <v>0</v>
      </c>
      <c r="BI53" s="37">
        <f>IFERROR(VLOOKUP(A53,[7]DATABASE!$A:$BM,61,0),"")</f>
        <v>0</v>
      </c>
      <c r="BJ53" s="37">
        <f>IFERROR(VLOOKUP(A53,[7]DATABASE!$A:$BM,62,0),"")</f>
        <v>0</v>
      </c>
      <c r="BK53" s="37">
        <f>IFERROR(VLOOKUP(A53,[7]DATABASE!$A:$BM,63,0),"")</f>
        <v>0</v>
      </c>
      <c r="BL53" s="37">
        <f>IFERROR(VLOOKUP(A53,[7]DATABASE!$A:$BM,64,0),"")</f>
        <v>0</v>
      </c>
      <c r="BM53" s="37" t="str">
        <f>IFERROR(VLOOKUP($A53,[9]AAV!$A:$AM,39,0),IFERROR(VLOOKUP($A53,[9]GC!$A:$Y,25,0),IFERROR(VLOOKUP($A53,[9]RVO!$A:$BS,71,0),IFERROR(VLOOKUP($A53,[9]SBPV!$A:$AK,37,0),IFERROR(VLOOKUP($A53,'[9]CC SK'!$A:$AA,27,0),IFERROR(VLOOKUP($A53,[9]DELTA!$A:$AA,27,0),IFERROR(VLOOKUP($A53,'[9]TEMA C1'!$A:$W,23,0),IFERROR(VLOOKUP($A53,'[9]TEMA C2'!$A:$Y,25,0),IFERROR(VLOOKUP($A53,'[9]TEMA C3'!$A:$Y,25,0),IFERROR(VLOOKUP($A53,'[9]TEMA HAJI'!$A:$Y,25,0),IFERROR(VLOOKUP($A53,'[9]TEMA PD'!$A:$Y,25,0),"")))))))))))</f>
        <v/>
      </c>
      <c r="BN53" s="37">
        <f t="shared" si="30"/>
        <v>0</v>
      </c>
      <c r="BO53" s="37" t="str">
        <f t="shared" si="31"/>
        <v/>
      </c>
      <c r="BP53" s="37">
        <f t="shared" si="31"/>
        <v>0</v>
      </c>
      <c r="BQ53" s="37">
        <f t="shared" si="31"/>
        <v>0</v>
      </c>
      <c r="BR53" s="37">
        <f t="shared" si="31"/>
        <v>0</v>
      </c>
      <c r="BS53" s="37">
        <f t="shared" si="31"/>
        <v>0</v>
      </c>
      <c r="BT53" s="37">
        <f t="shared" si="31"/>
        <v>0</v>
      </c>
      <c r="BU53" s="37" t="str">
        <f t="shared" si="31"/>
        <v/>
      </c>
      <c r="BV53" s="37">
        <f t="shared" si="32"/>
        <v>0</v>
      </c>
      <c r="BW53" s="36">
        <f t="shared" si="33"/>
        <v>7</v>
      </c>
      <c r="BX53" s="36" t="str">
        <f t="shared" si="34"/>
        <v>DOWNGRADE</v>
      </c>
      <c r="BY53" s="36" t="str">
        <f>IFERROR(VLOOKUP(A53,[7]DATABASE!$A:$BY,77,0),"")</f>
        <v>RESET</v>
      </c>
      <c r="BZ53" s="37">
        <f t="shared" si="35"/>
        <v>0</v>
      </c>
      <c r="CA53" s="12"/>
      <c r="CB53" s="37" t="str">
        <f t="shared" si="36"/>
        <v>SAPHIRE</v>
      </c>
      <c r="CC53" s="37" t="str">
        <f>IFERROR(VLOOKUP(A53,[11]SUMMARY!$B:$E,4,0),"")</f>
        <v/>
      </c>
      <c r="CD53" s="37">
        <f>IFERROR(VLOOKUP(A53,'[12]RECAP REDEEM P2 - v2'!$A:$I,5,0),0)</f>
        <v>0</v>
      </c>
      <c r="CE53" s="37" t="str">
        <f t="shared" si="37"/>
        <v>FALSE</v>
      </c>
      <c r="CF53" s="37"/>
      <c r="CG53" s="15">
        <v>45093</v>
      </c>
      <c r="CH53" s="15">
        <f t="shared" ca="1" si="38"/>
        <v>46174</v>
      </c>
      <c r="CI53" s="37">
        <f t="shared" ca="1" si="39"/>
        <v>2</v>
      </c>
      <c r="CJ53" s="37">
        <v>0</v>
      </c>
      <c r="CK53" s="37" t="str">
        <f>IFERROR(VLOOKUP($A53,[13]ME!$A:$K,11,0),"-")</f>
        <v>-</v>
      </c>
      <c r="CL53" s="37" t="str">
        <f>IFERROR(VLOOKUP($A53,[14]EKS!$A:$K,11,0),"-")</f>
        <v>-</v>
      </c>
      <c r="CM53" s="37" t="str">
        <f>IFERROR(VLOOKUP($A53,[15]EKS!$A:$K,11,0),"-")</f>
        <v>-</v>
      </c>
      <c r="CN53" s="37" t="str">
        <f>IFERROR(VLOOKUP($A53,[16]EKS!$A:$K,11,0),"-")</f>
        <v>-</v>
      </c>
      <c r="CO53" s="37" t="str">
        <f>IFERROR(VLOOKUP($A53,[17]EKS!$A:$K,11,0),"-")</f>
        <v>-</v>
      </c>
      <c r="CP53" s="37" t="str">
        <f>IFERROR(VLOOKUP($A53,[18]EKS!$A:$K,11,0),"-")</f>
        <v>-</v>
      </c>
      <c r="CQ53" s="37" t="str">
        <f>IFERROR(VLOOKUP(A53,[19]Sheet1!$A:$D,4,0),"-")</f>
        <v>-</v>
      </c>
      <c r="CR53" s="37">
        <f>IFERROR(VLOOKUP($A53,[20]AAV!$A:$AR,44,0),IFERROR(VLOOKUP($A53,[20]GC!$A:$AC,29,0),IFERROR(VLOOKUP($A53,[20]RVO!$A:$CA,79,0),IFERROR(VLOOKUP($A53,[20]SBPV!$A:$AN,40,0),IFERROR(VLOOKUP($A53,'[20]CC SK'!$A:$AC,29,0),IFERROR(VLOOKUP($A53,'[20]AAV AUTO 2000'!$A:$AA,27,0),IFERROR(VLOOKUP($A53,[20]DELTA!$A:$AC,29,0),IFERROR(VLOOKUP($A53,'[20]TEMA C1'!$A:$Y,25,0),IFERROR(VLOOKUP($A53,'[20]TEMA C2'!$A:$AA,27,0),IFERROR(VLOOKUP($A53,'[20]TEMA C3'!$A:$AA,27,0),IFERROR(VLOOKUP($A53,'[20]TEMA HAJI'!$A:$AA,27,0),IFERROR(VLOOKUP($A53,'[20]TEMA PD'!$A:$AA,27,0),IFERROR(VLOOKUP($A53,[20]DESIRE!$A:$AP,42,0),0)))))))))))))</f>
        <v>0</v>
      </c>
      <c r="CS53" s="37">
        <f>IFERROR(VLOOKUP($A53,#REF!,42+CR$1,0),IFERROR(VLOOKUP($A53,#REF!,42+CR$1,0),IFERROR(VLOOKUP($A53,#REF!,29+CR$1,0),IFERROR(VLOOKUP($A53,#REF!,16+CR$1,0),IFERROR(VLOOKUP($A53,#REF!,42+CR$1,0),IFERROR(VLOOKUP($A53,#REF!,33+CR$1,0),IFERROR(VLOOKUP($A53,#REF!,29+CR$1,0),IFERROR(VLOOKUP($A53,#REF!,42+CR$1,0),IFERROR(VLOOKUP($A53,#REF!,42+CR$1,0),IFERROR(VLOOKUP($A53,#REF!,42+CR$1,0),IFERROR(VLOOKUP($A53,#REF!,26+CR$1,0),IFERROR(VLOOKUP($A53,#REF!,5+CR$1,0),0))))))))))))</f>
        <v>0</v>
      </c>
      <c r="CT53" s="37">
        <f>IFERROR(VLOOKUP($A53,#REF!,42+CS$1,0),IFERROR(VLOOKUP($A53,#REF!,42+CS$1,0),IFERROR(VLOOKUP($A53,#REF!,29+CS$1,0),IFERROR(VLOOKUP($A53,#REF!,16+CS$1,0),IFERROR(VLOOKUP($A53,#REF!,42+CS$1,0),IFERROR(VLOOKUP($A53,#REF!,33+CS$1,0),IFERROR(VLOOKUP($A53,#REF!,29+CS$1,0),IFERROR(VLOOKUP($A53,#REF!,42+CS$1,0),IFERROR(VLOOKUP($A53,#REF!,42+CS$1,0),IFERROR(VLOOKUP($A53,#REF!,42+CS$1,0),IFERROR(VLOOKUP($A53,#REF!,26+CS$1,0),IFERROR(VLOOKUP($A53,#REF!,5+CS$1,0),0))))))))))))</f>
        <v>0</v>
      </c>
      <c r="CU53" s="37">
        <f>IFERROR(VLOOKUP($A53,#REF!,42+CT$1,0),IFERROR(VLOOKUP($A53,#REF!,42+CT$1,0),IFERROR(VLOOKUP($A53,#REF!,29+CT$1,0),IFERROR(VLOOKUP($A53,#REF!,16+CT$1,0),IFERROR(VLOOKUP($A53,#REF!,42+CT$1,0),IFERROR(VLOOKUP($A53,#REF!,33+CT$1,0),IFERROR(VLOOKUP($A53,#REF!,29+CT$1,0),IFERROR(VLOOKUP($A53,#REF!,42+CT$1,0),IFERROR(VLOOKUP($A53,#REF!,42+CT$1,0),IFERROR(VLOOKUP($A53,#REF!,42+CT$1,0),IFERROR(VLOOKUP($A53,#REF!,26+CT$1,0),IFERROR(VLOOKUP($A53,#REF!,5+CT$1,0),0))))))))))))</f>
        <v>0</v>
      </c>
      <c r="CV53" s="37">
        <f>IFERROR(VLOOKUP($A53,#REF!,42+CU$1,0),IFERROR(VLOOKUP($A53,#REF!,42+CU$1,0),IFERROR(VLOOKUP($A53,#REF!,29+CU$1,0),IFERROR(VLOOKUP($A53,#REF!,16+CU$1,0),IFERROR(VLOOKUP($A53,#REF!,42+CU$1,0),IFERROR(VLOOKUP($A53,#REF!,33+CU$1,0),IFERROR(VLOOKUP($A53,#REF!,29+CU$1,0),IFERROR(VLOOKUP($A53,#REF!,42+CU$1,0),IFERROR(VLOOKUP($A53,#REF!,42+CU$1,0),IFERROR(VLOOKUP($A53,#REF!,42+CU$1,0),IFERROR(VLOOKUP($A53,#REF!,26+CU$1,0),IFERROR(VLOOKUP($A53,#REF!,5+CU$1,0),0))))))))))))</f>
        <v>0</v>
      </c>
      <c r="CW53" s="37">
        <f>IFERROR(VLOOKUP($A53,#REF!,42+CV$1,0),IFERROR(VLOOKUP($A53,#REF!,42+CV$1,0),IFERROR(VLOOKUP($A53,#REF!,29+CV$1,0),IFERROR(VLOOKUP($A53,#REF!,16+CV$1,0),IFERROR(VLOOKUP($A53,#REF!,42+CV$1,0),IFERROR(VLOOKUP($A53,#REF!,33+CV$1,0),IFERROR(VLOOKUP($A53,#REF!,29+CV$1,0),IFERROR(VLOOKUP($A53,#REF!,42+CV$1,0),IFERROR(VLOOKUP($A53,#REF!,42+CV$1,0),IFERROR(VLOOKUP($A53,#REF!,42+CV$1,0),IFERROR(VLOOKUP($A53,#REF!,26+CV$1,0),IFERROR(VLOOKUP($A53,#REF!,5+CV$1,0),0))))))))))))</f>
        <v>0</v>
      </c>
      <c r="CX53" s="37">
        <f>IFERROR(VLOOKUP($A53,#REF!,36,0),IFERROR(VLOOKUP($A53,#REF!,23,0),IFERROR(VLOOKUP($A53,#REF!,65,0),IFERROR(VLOOKUP($A53,#REF!,34,0),IFERROR(VLOOKUP($A53,#REF!,25,0),IFERROR(VLOOKUP($A53,#REF!,25,0),IFERROR(VLOOKUP($A53,#REF!,21,0),IFERROR(VLOOKUP($A53,#REF!,23,0),IFERROR(VLOOKUP($A53,#REF!,23,0),IFERROR(VLOOKUP($A53,#REF!,23,0),IFERROR(VLOOKUP($A53,#REF!,23,0),IFERROR(VLOOKUP($A53,#REF!,23,0),IFERROR(VLOOKUP($A53,#REF!,21,0),IFERROR(VLOOKUP($A53,#REF!,23,0),0))))))))))))))</f>
        <v>0</v>
      </c>
      <c r="CY53" s="37">
        <f>IFERROR(VLOOKUP($A53,[20]DESIRE!$A:$AP,42,0),IFERROR(VLOOKUP($A53,'[20]TEMA PD'!$A:$AA,27,0),IFERROR(VLOOKUP($A53,'[20]TEMA HAJI'!$A:$AA,27,0),IFERROR(VLOOKUP($A53,'[20]TEMA C3'!$A:$AA,27,0),IFERROR(VLOOKUP($A53,'[20]TEMA C2'!$A:$AA,27,0),IFERROR(VLOOKUP($A53,'[20]TEMA C1'!$A:$Y,25,0),IFERROR(VLOOKUP($A53,[20]DELTA!$A:$AC,29,0),IFERROR(VLOOKUP($A53,'[20]AAV AUTO 2000'!$A:$AA,27,0),IFERROR(VLOOKUP($A53,'[20]CC SK'!$A:$AC,29,0),IFERROR(VLOOKUP($A53,[20]SBPV!$A:$AN,40,0),IFERROR(VLOOKUP($A53,[20]RVO!$A:$CA,79,0),IFERROR(VLOOKUP($A53,[20]GC!$A:$AC,29,0),IFERROR(VLOOKUP($A53,[20]AAV!$A:$AR,44,0),0)))))))))))))</f>
        <v>0</v>
      </c>
      <c r="CZ53" s="37">
        <f>IFERROR(VLOOKUP($A53,#REF!,5+CY$1,0),IFERROR(VLOOKUP($A53,#REF!,26+CY$1,0),IFERROR(VLOOKUP($A53,#REF!,42+CY$1,0),IFERROR(VLOOKUP($A53,#REF!,42+CY$1,0),IFERROR(VLOOKUP($A53,#REF!,42+CY$1,0),IFERROR(VLOOKUP($A53,#REF!,29+CY$1,0),IFERROR(VLOOKUP($A53,#REF!,33+CY$1,0),IFERROR(VLOOKUP($A53,#REF!,42+CY$1,0),IFERROR(VLOOKUP($A53,#REF!,16+CY$1,0),IFERROR(VLOOKUP($A53,#REF!,29+CY$1,0),IFERROR(VLOOKUP($A53,#REF!,42+CY$1,0),IFERROR(VLOOKUP($A53,#REF!,42+CY$1,0),0))))))))))))</f>
        <v>0</v>
      </c>
      <c r="DA53" s="37">
        <f>IFERROR(VLOOKUP($A53,#REF!,5+CZ$1,0),IFERROR(VLOOKUP($A53,#REF!,26+CZ$1,0),IFERROR(VLOOKUP($A53,#REF!,42+CZ$1,0),IFERROR(VLOOKUP($A53,#REF!,42+CZ$1,0),IFERROR(VLOOKUP($A53,#REF!,42+CZ$1,0),IFERROR(VLOOKUP($A53,#REF!,29+CZ$1,0),IFERROR(VLOOKUP($A53,#REF!,33+CZ$1,0),IFERROR(VLOOKUP($A53,#REF!,42+CZ$1,0),IFERROR(VLOOKUP($A53,#REF!,16+CZ$1,0),IFERROR(VLOOKUP($A53,#REF!,29+CZ$1,0),IFERROR(VLOOKUP($A53,#REF!,42+CZ$1,0),IFERROR(VLOOKUP($A53,#REF!,42+CZ$1,0),0))))))))))))</f>
        <v>0</v>
      </c>
      <c r="DB53" s="37">
        <f>IFERROR(VLOOKUP($A53,#REF!,5+DA$1,0),IFERROR(VLOOKUP($A53,#REF!,26+DA$1,0),IFERROR(VLOOKUP($A53,#REF!,42+DA$1,0),IFERROR(VLOOKUP($A53,#REF!,42+DA$1,0),IFERROR(VLOOKUP($A53,#REF!,42+DA$1,0),IFERROR(VLOOKUP($A53,#REF!,29+DA$1,0),IFERROR(VLOOKUP($A53,#REF!,33+DA$1,0),IFERROR(VLOOKUP($A53,#REF!,42+DA$1,0),IFERROR(VLOOKUP($A53,#REF!,16+DA$1,0),IFERROR(VLOOKUP($A53,#REF!,29+DA$1,0),IFERROR(VLOOKUP($A53,#REF!,42+DA$1,0),IFERROR(VLOOKUP($A53,#REF!,42+DA$1,0),0))))))))))))</f>
        <v>0</v>
      </c>
      <c r="DC53" s="37">
        <f>IFERROR(VLOOKUP($A53,#REF!,5+DB$1,0),IFERROR(VLOOKUP($A53,#REF!,26+DB$1,0),IFERROR(VLOOKUP($A53,#REF!,42+DB$1,0),IFERROR(VLOOKUP($A53,#REF!,42+DB$1,0),IFERROR(VLOOKUP($A53,#REF!,42+DB$1,0),IFERROR(VLOOKUP($A53,#REF!,29+DB$1,0),IFERROR(VLOOKUP($A53,#REF!,33+DB$1,0),IFERROR(VLOOKUP($A53,#REF!,42+DB$1,0),IFERROR(VLOOKUP($A53,#REF!,16+DB$1,0),IFERROR(VLOOKUP($A53,#REF!,29+DB$1,0),IFERROR(VLOOKUP($A53,#REF!,42+DB$1,0),IFERROR(VLOOKUP($A53,#REF!,42+DB$1,0),0))))))))))))</f>
        <v>0</v>
      </c>
      <c r="DD53" s="37">
        <f>IFERROR(VLOOKUP($A53,#REF!,5+DC$1,0),IFERROR(VLOOKUP($A53,#REF!,26+DC$1,0),IFERROR(VLOOKUP($A53,#REF!,42+DC$1,0),IFERROR(VLOOKUP($A53,#REF!,42+DC$1,0),IFERROR(VLOOKUP($A53,#REF!,42+DC$1,0),IFERROR(VLOOKUP($A53,#REF!,29+DC$1,0),IFERROR(VLOOKUP($A53,#REF!,33+DC$1,0),IFERROR(VLOOKUP($A53,#REF!,42+DC$1,0),IFERROR(VLOOKUP($A53,#REF!,16+DC$1,0),IFERROR(VLOOKUP($A53,#REF!,29+DC$1,0),IFERROR(VLOOKUP($A53,#REF!,42+DC$1,0),IFERROR(VLOOKUP($A53,#REF!,42+DC$1,0),0))))))))))))</f>
        <v>0</v>
      </c>
      <c r="DE53" s="37">
        <f>IFERROR(VLOOKUP($A53,#REF!,23,0),IFERROR(VLOOKUP($A53,#REF!,21,0),IFERROR(VLOOKUP($A53,#REF!,23,0),IFERROR(VLOOKUP($A53,#REF!,23,0),IFERROR(VLOOKUP($A53,#REF!,23,0),IFERROR(VLOOKUP($A53,#REF!,23,0),IFERROR(VLOOKUP($A53,#REF!,23,0),IFERROR(VLOOKUP($A53,#REF!,21,0),IFERROR(VLOOKUP($A53,#REF!,25,0),IFERROR(VLOOKUP($A53,#REF!,25,0),IFERROR(VLOOKUP($A53,#REF!,34,0),IFERROR(VLOOKUP($A53,#REF!,65,0),IFERROR(VLOOKUP($A53,#REF!,23,0),IFERROR(VLOOKUP($A53,#REF!,36,0),0))))))))))))))</f>
        <v>0</v>
      </c>
      <c r="DF53" s="37" t="b">
        <f t="shared" si="40"/>
        <v>1</v>
      </c>
      <c r="DG53" s="37" t="b">
        <f t="shared" si="40"/>
        <v>1</v>
      </c>
      <c r="DH53" s="37" t="b">
        <f t="shared" si="40"/>
        <v>1</v>
      </c>
      <c r="DI53" s="37" t="b">
        <f t="shared" si="26"/>
        <v>1</v>
      </c>
      <c r="DJ53" s="37" t="b">
        <f t="shared" si="26"/>
        <v>1</v>
      </c>
      <c r="DK53" s="37" t="b">
        <f t="shared" si="26"/>
        <v>1</v>
      </c>
      <c r="DL53" s="37" t="b">
        <f t="shared" si="26"/>
        <v>1</v>
      </c>
      <c r="DM53" s="37">
        <f t="shared" si="41"/>
        <v>0</v>
      </c>
      <c r="DN53" s="37">
        <f t="shared" si="41"/>
        <v>0</v>
      </c>
      <c r="DO53" s="37">
        <f t="shared" si="41"/>
        <v>0</v>
      </c>
      <c r="DP53" s="37">
        <f t="shared" si="27"/>
        <v>0</v>
      </c>
      <c r="DQ53" s="37">
        <f t="shared" si="27"/>
        <v>0</v>
      </c>
      <c r="DR53" s="37">
        <f t="shared" si="27"/>
        <v>0</v>
      </c>
      <c r="DS53" s="37">
        <f t="shared" si="27"/>
        <v>0</v>
      </c>
      <c r="DT53" s="29">
        <f t="shared" si="16"/>
        <v>0</v>
      </c>
      <c r="DU53" s="37">
        <f t="shared" si="42"/>
        <v>0</v>
      </c>
      <c r="DV53" s="37">
        <f t="shared" si="42"/>
        <v>0</v>
      </c>
      <c r="DW53" s="37">
        <f t="shared" si="42"/>
        <v>0</v>
      </c>
      <c r="DX53" s="37">
        <f t="shared" si="28"/>
        <v>0</v>
      </c>
      <c r="DY53" s="37">
        <f t="shared" si="28"/>
        <v>0</v>
      </c>
      <c r="DZ53" s="37">
        <f t="shared" si="28"/>
        <v>0</v>
      </c>
      <c r="EA53" s="37">
        <f t="shared" si="28"/>
        <v>0</v>
      </c>
      <c r="EB53" s="29">
        <f t="shared" si="18"/>
        <v>0</v>
      </c>
      <c r="EC53" s="36">
        <f t="shared" si="19"/>
        <v>7</v>
      </c>
      <c r="ED53" s="36" t="str">
        <f t="shared" si="20"/>
        <v>DOWNGRADE</v>
      </c>
      <c r="EE53" s="36" t="str">
        <f t="shared" si="21"/>
        <v>RESET</v>
      </c>
      <c r="EF53" s="37">
        <f t="shared" si="22"/>
        <v>0</v>
      </c>
      <c r="EG53" s="2"/>
      <c r="EH53" s="37" t="str">
        <f t="shared" si="23"/>
        <v>SAPHIRE</v>
      </c>
      <c r="EI53" s="2"/>
      <c r="EJ53" s="2"/>
      <c r="EK53" s="2"/>
      <c r="EL53" s="2"/>
      <c r="EM53" s="2"/>
      <c r="EN53" s="2"/>
      <c r="EO53" s="2"/>
      <c r="EP53" s="2"/>
      <c r="EQ53" s="37">
        <f t="shared" si="43"/>
        <v>0</v>
      </c>
      <c r="ER53" s="37">
        <f t="shared" si="43"/>
        <v>0</v>
      </c>
      <c r="ES53" s="37">
        <f t="shared" si="43"/>
        <v>0</v>
      </c>
      <c r="ET53" s="37">
        <f t="shared" si="29"/>
        <v>0</v>
      </c>
      <c r="EU53" s="37">
        <f t="shared" si="29"/>
        <v>0</v>
      </c>
      <c r="EV53" s="37">
        <f t="shared" si="29"/>
        <v>0</v>
      </c>
      <c r="EW53" s="37">
        <f t="shared" si="29"/>
        <v>0</v>
      </c>
    </row>
    <row r="54" spans="1:153" ht="15.6">
      <c r="A54" s="36" t="s">
        <v>162</v>
      </c>
      <c r="B54" s="1" t="s">
        <v>302</v>
      </c>
      <c r="C54" s="37" t="s">
        <v>170</v>
      </c>
      <c r="D54" s="15" t="str">
        <f>IFERROR(VLOOKUP(A54,[1]!CCSK,3,0),"")</f>
        <v/>
      </c>
      <c r="E54" s="15" t="str">
        <f t="shared" si="3"/>
        <v/>
      </c>
      <c r="F54" s="37"/>
      <c r="G54" s="37"/>
      <c r="H54" s="37"/>
      <c r="I54" s="37"/>
      <c r="J54" s="37"/>
      <c r="K54" s="37"/>
      <c r="L54" s="2" t="s">
        <v>16</v>
      </c>
      <c r="M54" s="37"/>
      <c r="N54" s="37">
        <v>2</v>
      </c>
      <c r="O54" s="37"/>
      <c r="P54" s="37"/>
      <c r="Q54" s="37"/>
      <c r="R54" s="37"/>
      <c r="S54" s="37"/>
      <c r="T54" s="36">
        <v>2</v>
      </c>
      <c r="U54" s="37">
        <v>0</v>
      </c>
      <c r="V54" s="37">
        <v>2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36">
        <v>2</v>
      </c>
      <c r="AC54" s="36">
        <v>5</v>
      </c>
      <c r="AD54" s="36" t="s">
        <v>415</v>
      </c>
      <c r="AE54" s="36" t="s">
        <v>416</v>
      </c>
      <c r="AF54" s="37">
        <v>0</v>
      </c>
      <c r="AG54" s="13">
        <v>1</v>
      </c>
      <c r="AH54" s="37" t="s">
        <v>418</v>
      </c>
      <c r="AI54" s="37">
        <v>0</v>
      </c>
      <c r="AJ54" s="37" t="s">
        <v>424</v>
      </c>
      <c r="AK54" s="37">
        <v>0</v>
      </c>
      <c r="AL54" s="15">
        <v>45261</v>
      </c>
      <c r="AM54" s="15">
        <v>45701</v>
      </c>
      <c r="AN54" s="37">
        <v>1</v>
      </c>
      <c r="AO54" s="37">
        <v>0</v>
      </c>
      <c r="AP54" s="37" t="str">
        <f>IFERROR(VLOOKUP($A54,[2]Sheet1!$A:$D,4,0),"-")</f>
        <v>-</v>
      </c>
      <c r="AQ54" s="37"/>
      <c r="AR54" s="37"/>
      <c r="AS54" s="37"/>
      <c r="AT54" s="37"/>
      <c r="AU54" s="37"/>
      <c r="AV54" s="37" t="str">
        <f>IFERROR(VLOOKUP(A54,#REF!,13,0),"")</f>
        <v/>
      </c>
      <c r="AW54" s="37">
        <f>IFERROR(VLOOKUP(A54,[7]DATABASE!$A:$BA,49,0),"")</f>
        <v>0</v>
      </c>
      <c r="AX54" s="37">
        <f>IFERROR(VLOOKUP(A54,[7]DATABASE!$A:$BA,50,0),"")</f>
        <v>0</v>
      </c>
      <c r="AY54" s="37">
        <f>IFERROR(VLOOKUP(A54,[7]DATABASE!$A:$BA,51,0),"")</f>
        <v>0</v>
      </c>
      <c r="AZ54" s="37">
        <f>IFERROR(VLOOKUP(A54,[7]DATABASE!$A:$BA,52,0),"")</f>
        <v>0</v>
      </c>
      <c r="BA54" s="37">
        <f>IFERROR(VLOOKUP(A54,[7]DATABASE!$A:$BA,53,0),"")</f>
        <v>0</v>
      </c>
      <c r="BB54" s="37">
        <f>IFERROR(VLOOKUP(A54,[7]DATABASE!$A:$BF,54,0),"")</f>
        <v>0</v>
      </c>
      <c r="BC54" s="37">
        <f>IFERROR(VLOOKUP(A54,[7]DATABASE!$A:$BF,55,0),"")</f>
        <v>0</v>
      </c>
      <c r="BD54" s="37">
        <f>IFERROR(VLOOKUP(A54,[7]DATABASE!$A:$BF,56,0),"")</f>
        <v>0</v>
      </c>
      <c r="BE54" s="37">
        <f>IFERROR(VLOOKUP(A54,[7]DATABASE!$A:$BF,57,0),"")</f>
        <v>0</v>
      </c>
      <c r="BF54" s="37">
        <f>IFERROR(VLOOKUP(A54,[7]DATABASE!$A:$BF,58,0),"")</f>
        <v>0</v>
      </c>
      <c r="BG54" s="37" t="str">
        <f>IFERROR(VLOOKUP(A54,[22]CCSK!$A$4:$Y$10,25,0),"")</f>
        <v/>
      </c>
      <c r="BH54" s="37">
        <f>IFERROR(VLOOKUP(A54,[7]DATABASE!$A:$BM,60,0),"")</f>
        <v>0</v>
      </c>
      <c r="BI54" s="37">
        <f>IFERROR(VLOOKUP(A54,[7]DATABASE!$A:$BM,61,0),"")</f>
        <v>0</v>
      </c>
      <c r="BJ54" s="37">
        <f>IFERROR(VLOOKUP(A54,[7]DATABASE!$A:$BM,62,0),"")</f>
        <v>0</v>
      </c>
      <c r="BK54" s="37">
        <f>IFERROR(VLOOKUP(A54,[7]DATABASE!$A:$BM,63,0),"")</f>
        <v>0</v>
      </c>
      <c r="BL54" s="37">
        <f>IFERROR(VLOOKUP(A54,[7]DATABASE!$A:$BM,64,0),"")</f>
        <v>0</v>
      </c>
      <c r="BM54" s="37" t="str">
        <f>IFERROR(VLOOKUP($A54,[9]AAV!$A:$AM,39,0),IFERROR(VLOOKUP($A54,[9]GC!$A:$Y,25,0),IFERROR(VLOOKUP($A54,[9]RVO!$A:$BS,71,0),IFERROR(VLOOKUP($A54,[9]SBPV!$A:$AK,37,0),IFERROR(VLOOKUP($A54,'[9]CC SK'!$A:$AA,27,0),IFERROR(VLOOKUP($A54,[9]DELTA!$A:$AA,27,0),IFERROR(VLOOKUP($A54,'[9]TEMA C1'!$A:$W,23,0),IFERROR(VLOOKUP($A54,'[9]TEMA C2'!$A:$Y,25,0),IFERROR(VLOOKUP($A54,'[9]TEMA C3'!$A:$Y,25,0),IFERROR(VLOOKUP($A54,'[9]TEMA HAJI'!$A:$Y,25,0),IFERROR(VLOOKUP($A54,'[9]TEMA PD'!$A:$Y,25,0),"")))))))))))</f>
        <v/>
      </c>
      <c r="BN54" s="37">
        <f t="shared" si="30"/>
        <v>0</v>
      </c>
      <c r="BO54" s="37" t="str">
        <f t="shared" si="31"/>
        <v/>
      </c>
      <c r="BP54" s="37">
        <f t="shared" si="31"/>
        <v>0</v>
      </c>
      <c r="BQ54" s="37">
        <f t="shared" si="31"/>
        <v>0</v>
      </c>
      <c r="BR54" s="37">
        <f t="shared" si="31"/>
        <v>0</v>
      </c>
      <c r="BS54" s="37">
        <f t="shared" si="31"/>
        <v>0</v>
      </c>
      <c r="BT54" s="37">
        <f t="shared" si="31"/>
        <v>0</v>
      </c>
      <c r="BU54" s="37" t="str">
        <f t="shared" si="31"/>
        <v/>
      </c>
      <c r="BV54" s="37">
        <f t="shared" si="32"/>
        <v>0</v>
      </c>
      <c r="BW54" s="36">
        <f t="shared" si="33"/>
        <v>7</v>
      </c>
      <c r="BX54" s="36" t="str">
        <f t="shared" si="34"/>
        <v>DOWNGRADE</v>
      </c>
      <c r="BY54" s="36" t="str">
        <f>IFERROR(VLOOKUP(A54,[7]DATABASE!$A:$BY,77,0),"")</f>
        <v>RESET</v>
      </c>
      <c r="BZ54" s="37">
        <f t="shared" si="35"/>
        <v>0</v>
      </c>
      <c r="CA54" s="12"/>
      <c r="CB54" s="37" t="str">
        <f t="shared" si="36"/>
        <v>SAPHIRE</v>
      </c>
      <c r="CC54" s="37" t="str">
        <f>IFERROR(VLOOKUP(A54,[11]SUMMARY!$B:$E,4,0),"")</f>
        <v/>
      </c>
      <c r="CD54" s="37">
        <f>IFERROR(VLOOKUP(A54,'[12]RECAP REDEEM P2 - v2'!$A:$I,5,0),0)</f>
        <v>0</v>
      </c>
      <c r="CE54" s="37" t="str">
        <f t="shared" si="37"/>
        <v>FALSE</v>
      </c>
      <c r="CF54" s="37"/>
      <c r="CG54" s="15">
        <v>45093</v>
      </c>
      <c r="CH54" s="15">
        <f t="shared" ca="1" si="38"/>
        <v>46174</v>
      </c>
      <c r="CI54" s="37">
        <f t="shared" ca="1" si="39"/>
        <v>2</v>
      </c>
      <c r="CJ54" s="37">
        <v>0</v>
      </c>
      <c r="CK54" s="37" t="str">
        <f>IFERROR(VLOOKUP($A54,[13]ME!$A:$K,11,0),"-")</f>
        <v>-</v>
      </c>
      <c r="CL54" s="37" t="str">
        <f>IFERROR(VLOOKUP($A54,[14]EKS!$A:$K,11,0),"-")</f>
        <v>-</v>
      </c>
      <c r="CM54" s="37" t="str">
        <f>IFERROR(VLOOKUP($A54,[15]EKS!$A:$K,11,0),"-")</f>
        <v>-</v>
      </c>
      <c r="CN54" s="37" t="str">
        <f>IFERROR(VLOOKUP($A54,[16]EKS!$A:$K,11,0),"-")</f>
        <v>-</v>
      </c>
      <c r="CO54" s="37" t="str">
        <f>IFERROR(VLOOKUP($A54,[17]EKS!$A:$K,11,0),"-")</f>
        <v>-</v>
      </c>
      <c r="CP54" s="37" t="str">
        <f>IFERROR(VLOOKUP($A54,[18]EKS!$A:$K,11,0),"-")</f>
        <v>-</v>
      </c>
      <c r="CQ54" s="37" t="str">
        <f>IFERROR(VLOOKUP(A54,[19]Sheet1!$A:$D,4,0),"-")</f>
        <v>-</v>
      </c>
      <c r="CR54" s="37">
        <f>IFERROR(VLOOKUP($A54,[20]AAV!$A:$AR,44,0),IFERROR(VLOOKUP($A54,[20]GC!$A:$AC,29,0),IFERROR(VLOOKUP($A54,[20]RVO!$A:$CA,79,0),IFERROR(VLOOKUP($A54,[20]SBPV!$A:$AN,40,0),IFERROR(VLOOKUP($A54,'[20]CC SK'!$A:$AC,29,0),IFERROR(VLOOKUP($A54,'[20]AAV AUTO 2000'!$A:$AA,27,0),IFERROR(VLOOKUP($A54,[20]DELTA!$A:$AC,29,0),IFERROR(VLOOKUP($A54,'[20]TEMA C1'!$A:$Y,25,0),IFERROR(VLOOKUP($A54,'[20]TEMA C2'!$A:$AA,27,0),IFERROR(VLOOKUP($A54,'[20]TEMA C3'!$A:$AA,27,0),IFERROR(VLOOKUP($A54,'[20]TEMA HAJI'!$A:$AA,27,0),IFERROR(VLOOKUP($A54,'[20]TEMA PD'!$A:$AA,27,0),IFERROR(VLOOKUP($A54,[20]DESIRE!$A:$AP,42,0),0)))))))))))))</f>
        <v>0</v>
      </c>
      <c r="CS54" s="37">
        <f>IFERROR(VLOOKUP($A54,#REF!,42+CR$1,0),IFERROR(VLOOKUP($A54,#REF!,42+CR$1,0),IFERROR(VLOOKUP($A54,#REF!,29+CR$1,0),IFERROR(VLOOKUP($A54,#REF!,16+CR$1,0),IFERROR(VLOOKUP($A54,#REF!,42+CR$1,0),IFERROR(VLOOKUP($A54,#REF!,33+CR$1,0),IFERROR(VLOOKUP($A54,#REF!,29+CR$1,0),IFERROR(VLOOKUP($A54,#REF!,42+CR$1,0),IFERROR(VLOOKUP($A54,#REF!,42+CR$1,0),IFERROR(VLOOKUP($A54,#REF!,42+CR$1,0),IFERROR(VLOOKUP($A54,#REF!,26+CR$1,0),IFERROR(VLOOKUP($A54,#REF!,5+CR$1,0),0))))))))))))</f>
        <v>0</v>
      </c>
      <c r="CT54" s="37">
        <f>IFERROR(VLOOKUP($A54,#REF!,42+CS$1,0),IFERROR(VLOOKUP($A54,#REF!,42+CS$1,0),IFERROR(VLOOKUP($A54,#REF!,29+CS$1,0),IFERROR(VLOOKUP($A54,#REF!,16+CS$1,0),IFERROR(VLOOKUP($A54,#REF!,42+CS$1,0),IFERROR(VLOOKUP($A54,#REF!,33+CS$1,0),IFERROR(VLOOKUP($A54,#REF!,29+CS$1,0),IFERROR(VLOOKUP($A54,#REF!,42+CS$1,0),IFERROR(VLOOKUP($A54,#REF!,42+CS$1,0),IFERROR(VLOOKUP($A54,#REF!,42+CS$1,0),IFERROR(VLOOKUP($A54,#REF!,26+CS$1,0),IFERROR(VLOOKUP($A54,#REF!,5+CS$1,0),0))))))))))))</f>
        <v>0</v>
      </c>
      <c r="CU54" s="37">
        <f>IFERROR(VLOOKUP($A54,#REF!,42+CT$1,0),IFERROR(VLOOKUP($A54,#REF!,42+CT$1,0),IFERROR(VLOOKUP($A54,#REF!,29+CT$1,0),IFERROR(VLOOKUP($A54,#REF!,16+CT$1,0),IFERROR(VLOOKUP($A54,#REF!,42+CT$1,0),IFERROR(VLOOKUP($A54,#REF!,33+CT$1,0),IFERROR(VLOOKUP($A54,#REF!,29+CT$1,0),IFERROR(VLOOKUP($A54,#REF!,42+CT$1,0),IFERROR(VLOOKUP($A54,#REF!,42+CT$1,0),IFERROR(VLOOKUP($A54,#REF!,42+CT$1,0),IFERROR(VLOOKUP($A54,#REF!,26+CT$1,0),IFERROR(VLOOKUP($A54,#REF!,5+CT$1,0),0))))))))))))</f>
        <v>0</v>
      </c>
      <c r="CV54" s="37">
        <f>IFERROR(VLOOKUP($A54,#REF!,42+CU$1,0),IFERROR(VLOOKUP($A54,#REF!,42+CU$1,0),IFERROR(VLOOKUP($A54,#REF!,29+CU$1,0),IFERROR(VLOOKUP($A54,#REF!,16+CU$1,0),IFERROR(VLOOKUP($A54,#REF!,42+CU$1,0),IFERROR(VLOOKUP($A54,#REF!,33+CU$1,0),IFERROR(VLOOKUP($A54,#REF!,29+CU$1,0),IFERROR(VLOOKUP($A54,#REF!,42+CU$1,0),IFERROR(VLOOKUP($A54,#REF!,42+CU$1,0),IFERROR(VLOOKUP($A54,#REF!,42+CU$1,0),IFERROR(VLOOKUP($A54,#REF!,26+CU$1,0),IFERROR(VLOOKUP($A54,#REF!,5+CU$1,0),0))))))))))))</f>
        <v>0</v>
      </c>
      <c r="CW54" s="37">
        <f>IFERROR(VLOOKUP($A54,#REF!,42+CV$1,0),IFERROR(VLOOKUP($A54,#REF!,42+CV$1,0),IFERROR(VLOOKUP($A54,#REF!,29+CV$1,0),IFERROR(VLOOKUP($A54,#REF!,16+CV$1,0),IFERROR(VLOOKUP($A54,#REF!,42+CV$1,0),IFERROR(VLOOKUP($A54,#REF!,33+CV$1,0),IFERROR(VLOOKUP($A54,#REF!,29+CV$1,0),IFERROR(VLOOKUP($A54,#REF!,42+CV$1,0),IFERROR(VLOOKUP($A54,#REF!,42+CV$1,0),IFERROR(VLOOKUP($A54,#REF!,42+CV$1,0),IFERROR(VLOOKUP($A54,#REF!,26+CV$1,0),IFERROR(VLOOKUP($A54,#REF!,5+CV$1,0),0))))))))))))</f>
        <v>0</v>
      </c>
      <c r="CX54" s="37">
        <f>IFERROR(VLOOKUP($A54,#REF!,36,0),IFERROR(VLOOKUP($A54,#REF!,23,0),IFERROR(VLOOKUP($A54,#REF!,65,0),IFERROR(VLOOKUP($A54,#REF!,34,0),IFERROR(VLOOKUP($A54,#REF!,25,0),IFERROR(VLOOKUP($A54,#REF!,25,0),IFERROR(VLOOKUP($A54,#REF!,21,0),IFERROR(VLOOKUP($A54,#REF!,23,0),IFERROR(VLOOKUP($A54,#REF!,23,0),IFERROR(VLOOKUP($A54,#REF!,23,0),IFERROR(VLOOKUP($A54,#REF!,23,0),IFERROR(VLOOKUP($A54,#REF!,23,0),IFERROR(VLOOKUP($A54,#REF!,21,0),IFERROR(VLOOKUP($A54,#REF!,23,0),0))))))))))))))</f>
        <v>0</v>
      </c>
      <c r="CY54" s="37">
        <f>IFERROR(VLOOKUP($A54,[20]DESIRE!$A:$AP,42,0),IFERROR(VLOOKUP($A54,'[20]TEMA PD'!$A:$AA,27,0),IFERROR(VLOOKUP($A54,'[20]TEMA HAJI'!$A:$AA,27,0),IFERROR(VLOOKUP($A54,'[20]TEMA C3'!$A:$AA,27,0),IFERROR(VLOOKUP($A54,'[20]TEMA C2'!$A:$AA,27,0),IFERROR(VLOOKUP($A54,'[20]TEMA C1'!$A:$Y,25,0),IFERROR(VLOOKUP($A54,[20]DELTA!$A:$AC,29,0),IFERROR(VLOOKUP($A54,'[20]AAV AUTO 2000'!$A:$AA,27,0),IFERROR(VLOOKUP($A54,'[20]CC SK'!$A:$AC,29,0),IFERROR(VLOOKUP($A54,[20]SBPV!$A:$AN,40,0),IFERROR(VLOOKUP($A54,[20]RVO!$A:$CA,79,0),IFERROR(VLOOKUP($A54,[20]GC!$A:$AC,29,0),IFERROR(VLOOKUP($A54,[20]AAV!$A:$AR,44,0),0)))))))))))))</f>
        <v>0</v>
      </c>
      <c r="CZ54" s="37">
        <f>IFERROR(VLOOKUP($A54,#REF!,5+CY$1,0),IFERROR(VLOOKUP($A54,#REF!,26+CY$1,0),IFERROR(VLOOKUP($A54,#REF!,42+CY$1,0),IFERROR(VLOOKUP($A54,#REF!,42+CY$1,0),IFERROR(VLOOKUP($A54,#REF!,42+CY$1,0),IFERROR(VLOOKUP($A54,#REF!,29+CY$1,0),IFERROR(VLOOKUP($A54,#REF!,33+CY$1,0),IFERROR(VLOOKUP($A54,#REF!,42+CY$1,0),IFERROR(VLOOKUP($A54,#REF!,16+CY$1,0),IFERROR(VLOOKUP($A54,#REF!,29+CY$1,0),IFERROR(VLOOKUP($A54,#REF!,42+CY$1,0),IFERROR(VLOOKUP($A54,#REF!,42+CY$1,0),0))))))))))))</f>
        <v>0</v>
      </c>
      <c r="DA54" s="37">
        <f>IFERROR(VLOOKUP($A54,#REF!,5+CZ$1,0),IFERROR(VLOOKUP($A54,#REF!,26+CZ$1,0),IFERROR(VLOOKUP($A54,#REF!,42+CZ$1,0),IFERROR(VLOOKUP($A54,#REF!,42+CZ$1,0),IFERROR(VLOOKUP($A54,#REF!,42+CZ$1,0),IFERROR(VLOOKUP($A54,#REF!,29+CZ$1,0),IFERROR(VLOOKUP($A54,#REF!,33+CZ$1,0),IFERROR(VLOOKUP($A54,#REF!,42+CZ$1,0),IFERROR(VLOOKUP($A54,#REF!,16+CZ$1,0),IFERROR(VLOOKUP($A54,#REF!,29+CZ$1,0),IFERROR(VLOOKUP($A54,#REF!,42+CZ$1,0),IFERROR(VLOOKUP($A54,#REF!,42+CZ$1,0),0))))))))))))</f>
        <v>0</v>
      </c>
      <c r="DB54" s="37">
        <f>IFERROR(VLOOKUP($A54,#REF!,5+DA$1,0),IFERROR(VLOOKUP($A54,#REF!,26+DA$1,0),IFERROR(VLOOKUP($A54,#REF!,42+DA$1,0),IFERROR(VLOOKUP($A54,#REF!,42+DA$1,0),IFERROR(VLOOKUP($A54,#REF!,42+DA$1,0),IFERROR(VLOOKUP($A54,#REF!,29+DA$1,0),IFERROR(VLOOKUP($A54,#REF!,33+DA$1,0),IFERROR(VLOOKUP($A54,#REF!,42+DA$1,0),IFERROR(VLOOKUP($A54,#REF!,16+DA$1,0),IFERROR(VLOOKUP($A54,#REF!,29+DA$1,0),IFERROR(VLOOKUP($A54,#REF!,42+DA$1,0),IFERROR(VLOOKUP($A54,#REF!,42+DA$1,0),0))))))))))))</f>
        <v>0</v>
      </c>
      <c r="DC54" s="37">
        <f>IFERROR(VLOOKUP($A54,#REF!,5+DB$1,0),IFERROR(VLOOKUP($A54,#REF!,26+DB$1,0),IFERROR(VLOOKUP($A54,#REF!,42+DB$1,0),IFERROR(VLOOKUP($A54,#REF!,42+DB$1,0),IFERROR(VLOOKUP($A54,#REF!,42+DB$1,0),IFERROR(VLOOKUP($A54,#REF!,29+DB$1,0),IFERROR(VLOOKUP($A54,#REF!,33+DB$1,0),IFERROR(VLOOKUP($A54,#REF!,42+DB$1,0),IFERROR(VLOOKUP($A54,#REF!,16+DB$1,0),IFERROR(VLOOKUP($A54,#REF!,29+DB$1,0),IFERROR(VLOOKUP($A54,#REF!,42+DB$1,0),IFERROR(VLOOKUP($A54,#REF!,42+DB$1,0),0))))))))))))</f>
        <v>0</v>
      </c>
      <c r="DD54" s="37">
        <f>IFERROR(VLOOKUP($A54,#REF!,5+DC$1,0),IFERROR(VLOOKUP($A54,#REF!,26+DC$1,0),IFERROR(VLOOKUP($A54,#REF!,42+DC$1,0),IFERROR(VLOOKUP($A54,#REF!,42+DC$1,0),IFERROR(VLOOKUP($A54,#REF!,42+DC$1,0),IFERROR(VLOOKUP($A54,#REF!,29+DC$1,0),IFERROR(VLOOKUP($A54,#REF!,33+DC$1,0),IFERROR(VLOOKUP($A54,#REF!,42+DC$1,0),IFERROR(VLOOKUP($A54,#REF!,16+DC$1,0),IFERROR(VLOOKUP($A54,#REF!,29+DC$1,0),IFERROR(VLOOKUP($A54,#REF!,42+DC$1,0),IFERROR(VLOOKUP($A54,#REF!,42+DC$1,0),0))))))))))))</f>
        <v>0</v>
      </c>
      <c r="DE54" s="37">
        <f>IFERROR(VLOOKUP($A54,#REF!,23,0),IFERROR(VLOOKUP($A54,#REF!,21,0),IFERROR(VLOOKUP($A54,#REF!,23,0),IFERROR(VLOOKUP($A54,#REF!,23,0),IFERROR(VLOOKUP($A54,#REF!,23,0),IFERROR(VLOOKUP($A54,#REF!,23,0),IFERROR(VLOOKUP($A54,#REF!,23,0),IFERROR(VLOOKUP($A54,#REF!,21,0),IFERROR(VLOOKUP($A54,#REF!,25,0),IFERROR(VLOOKUP($A54,#REF!,25,0),IFERROR(VLOOKUP($A54,#REF!,34,0),IFERROR(VLOOKUP($A54,#REF!,65,0),IFERROR(VLOOKUP($A54,#REF!,23,0),IFERROR(VLOOKUP($A54,#REF!,36,0),0))))))))))))))</f>
        <v>0</v>
      </c>
      <c r="DF54" s="37" t="b">
        <f t="shared" si="40"/>
        <v>1</v>
      </c>
      <c r="DG54" s="37" t="b">
        <f t="shared" si="40"/>
        <v>1</v>
      </c>
      <c r="DH54" s="37" t="b">
        <f t="shared" si="40"/>
        <v>1</v>
      </c>
      <c r="DI54" s="37" t="b">
        <f t="shared" si="26"/>
        <v>1</v>
      </c>
      <c r="DJ54" s="37" t="b">
        <f t="shared" si="26"/>
        <v>1</v>
      </c>
      <c r="DK54" s="37" t="b">
        <f t="shared" si="26"/>
        <v>1</v>
      </c>
      <c r="DL54" s="37" t="b">
        <f t="shared" si="26"/>
        <v>1</v>
      </c>
      <c r="DM54" s="37">
        <f t="shared" si="41"/>
        <v>0</v>
      </c>
      <c r="DN54" s="37">
        <f t="shared" si="41"/>
        <v>0</v>
      </c>
      <c r="DO54" s="37">
        <f t="shared" si="41"/>
        <v>0</v>
      </c>
      <c r="DP54" s="37">
        <f t="shared" si="27"/>
        <v>0</v>
      </c>
      <c r="DQ54" s="37">
        <f t="shared" si="27"/>
        <v>0</v>
      </c>
      <c r="DR54" s="37">
        <f t="shared" si="27"/>
        <v>0</v>
      </c>
      <c r="DS54" s="37">
        <f t="shared" si="27"/>
        <v>0</v>
      </c>
      <c r="DT54" s="29">
        <f t="shared" si="16"/>
        <v>0</v>
      </c>
      <c r="DU54" s="37">
        <f t="shared" si="42"/>
        <v>0</v>
      </c>
      <c r="DV54" s="37">
        <f t="shared" si="42"/>
        <v>0</v>
      </c>
      <c r="DW54" s="37">
        <f t="shared" si="42"/>
        <v>0</v>
      </c>
      <c r="DX54" s="37">
        <f t="shared" si="28"/>
        <v>0</v>
      </c>
      <c r="DY54" s="37">
        <f t="shared" si="28"/>
        <v>0</v>
      </c>
      <c r="DZ54" s="37">
        <f t="shared" si="28"/>
        <v>0</v>
      </c>
      <c r="EA54" s="37">
        <f t="shared" si="28"/>
        <v>0</v>
      </c>
      <c r="EB54" s="29">
        <f t="shared" si="18"/>
        <v>0</v>
      </c>
      <c r="EC54" s="36">
        <f t="shared" si="19"/>
        <v>7</v>
      </c>
      <c r="ED54" s="36" t="str">
        <f t="shared" si="20"/>
        <v>DOWNGRADE</v>
      </c>
      <c r="EE54" s="36" t="str">
        <f t="shared" si="21"/>
        <v>RESET</v>
      </c>
      <c r="EF54" s="37">
        <f t="shared" si="22"/>
        <v>0</v>
      </c>
      <c r="EG54" s="2"/>
      <c r="EH54" s="37" t="str">
        <f t="shared" si="23"/>
        <v>SAPHIRE</v>
      </c>
      <c r="EI54" s="2"/>
      <c r="EJ54" s="2"/>
      <c r="EK54" s="2"/>
      <c r="EL54" s="2"/>
      <c r="EM54" s="2"/>
      <c r="EN54" s="2"/>
      <c r="EO54" s="2"/>
      <c r="EP54" s="2"/>
      <c r="EQ54" s="37">
        <f t="shared" si="43"/>
        <v>0</v>
      </c>
      <c r="ER54" s="37">
        <f t="shared" si="43"/>
        <v>0</v>
      </c>
      <c r="ES54" s="37">
        <f t="shared" si="43"/>
        <v>0</v>
      </c>
      <c r="ET54" s="37">
        <f t="shared" si="29"/>
        <v>0</v>
      </c>
      <c r="EU54" s="37">
        <f t="shared" si="29"/>
        <v>0</v>
      </c>
      <c r="EV54" s="37">
        <f t="shared" si="29"/>
        <v>0</v>
      </c>
      <c r="EW54" s="37">
        <f t="shared" si="29"/>
        <v>0</v>
      </c>
    </row>
    <row r="55" spans="1:153" ht="15.6">
      <c r="A55" s="36" t="s">
        <v>154</v>
      </c>
      <c r="B55" s="1" t="s">
        <v>296</v>
      </c>
      <c r="C55" s="37" t="s">
        <v>170</v>
      </c>
      <c r="D55" s="15" t="str">
        <f>IFERROR(VLOOKUP(A55,[1]!CCSK,3,0),"")</f>
        <v/>
      </c>
      <c r="E55" s="15" t="str">
        <f t="shared" si="3"/>
        <v/>
      </c>
      <c r="F55" s="37"/>
      <c r="G55" s="37"/>
      <c r="H55" s="37"/>
      <c r="I55" s="37"/>
      <c r="J55" s="37"/>
      <c r="K55" s="37"/>
      <c r="L55" s="2"/>
      <c r="M55" s="37">
        <v>18</v>
      </c>
      <c r="N55" s="37">
        <v>52</v>
      </c>
      <c r="O55" s="37">
        <v>36</v>
      </c>
      <c r="P55" s="37">
        <v>45</v>
      </c>
      <c r="Q55" s="37">
        <v>2</v>
      </c>
      <c r="R55" s="37">
        <v>1</v>
      </c>
      <c r="S55" s="37"/>
      <c r="T55" s="36">
        <v>154</v>
      </c>
      <c r="U55" s="37">
        <v>18</v>
      </c>
      <c r="V55" s="37">
        <v>52</v>
      </c>
      <c r="W55" s="37">
        <v>36</v>
      </c>
      <c r="X55" s="37">
        <v>45</v>
      </c>
      <c r="Y55" s="37">
        <v>2</v>
      </c>
      <c r="Z55" s="37">
        <v>1</v>
      </c>
      <c r="AA55" s="37">
        <v>0</v>
      </c>
      <c r="AB55" s="36">
        <v>154</v>
      </c>
      <c r="AC55" s="36">
        <v>1</v>
      </c>
      <c r="AD55" s="36" t="s">
        <v>413</v>
      </c>
      <c r="AE55" s="36" t="s">
        <v>413</v>
      </c>
      <c r="AF55" s="37">
        <v>154</v>
      </c>
      <c r="AG55" s="13">
        <v>1</v>
      </c>
      <c r="AH55" s="37" t="s">
        <v>418</v>
      </c>
      <c r="AI55" s="37">
        <v>0</v>
      </c>
      <c r="AJ55" s="37" t="s">
        <v>423</v>
      </c>
      <c r="AK55" s="37">
        <v>0</v>
      </c>
      <c r="AL55" s="15">
        <v>45261</v>
      </c>
      <c r="AM55" s="15">
        <v>45701</v>
      </c>
      <c r="AN55" s="37">
        <v>1</v>
      </c>
      <c r="AO55" s="37">
        <v>154</v>
      </c>
      <c r="AP55" s="37" t="str">
        <f>IFERROR(VLOOKUP($A55,[2]Sheet1!$A:$D,4,0),"-")</f>
        <v>-</v>
      </c>
      <c r="AQ55" s="37"/>
      <c r="AR55" s="37"/>
      <c r="AS55" s="37"/>
      <c r="AT55" s="37"/>
      <c r="AU55" s="37"/>
      <c r="AV55" s="37" t="str">
        <f>IFERROR(VLOOKUP(A55,#REF!,13,0),"")</f>
        <v/>
      </c>
      <c r="AW55" s="37">
        <f>IFERROR(VLOOKUP(A55,[7]DATABASE!$A:$BA,49,0),"")</f>
        <v>3</v>
      </c>
      <c r="AX55" s="37">
        <f>IFERROR(VLOOKUP(A55,[7]DATABASE!$A:$BA,50,0),"")</f>
        <v>1</v>
      </c>
      <c r="AY55" s="37">
        <f>IFERROR(VLOOKUP(A55,[7]DATABASE!$A:$BA,51,0),"")</f>
        <v>0</v>
      </c>
      <c r="AZ55" s="37">
        <f>IFERROR(VLOOKUP(A55,[7]DATABASE!$A:$BA,52,0),"")</f>
        <v>0</v>
      </c>
      <c r="BA55" s="37">
        <f>IFERROR(VLOOKUP(A55,[7]DATABASE!$A:$BA,53,0),"")</f>
        <v>0</v>
      </c>
      <c r="BB55" s="37">
        <f>IFERROR(VLOOKUP(A55,[7]DATABASE!$A:$BF,54,0),"")</f>
        <v>3</v>
      </c>
      <c r="BC55" s="37">
        <f>IFERROR(VLOOKUP(A55,[7]DATABASE!$A:$BF,55,0),"")</f>
        <v>1</v>
      </c>
      <c r="BD55" s="37">
        <f>IFERROR(VLOOKUP(A55,[7]DATABASE!$A:$BF,56,0),"")</f>
        <v>0</v>
      </c>
      <c r="BE55" s="37">
        <f>IFERROR(VLOOKUP(A55,[7]DATABASE!$A:$BF,57,0),"")</f>
        <v>0</v>
      </c>
      <c r="BF55" s="37">
        <f>IFERROR(VLOOKUP(A55,[7]DATABASE!$A:$BF,58,0),"")</f>
        <v>0</v>
      </c>
      <c r="BG55" s="37" t="str">
        <f>IFERROR(VLOOKUP(A55,[22]CCSK!$A$4:$Y$10,25,0),"")</f>
        <v/>
      </c>
      <c r="BH55" s="37">
        <f>IFERROR(VLOOKUP(A55,[7]DATABASE!$A:$BM,60,0),"")</f>
        <v>3</v>
      </c>
      <c r="BI55" s="37">
        <f>IFERROR(VLOOKUP(A55,[7]DATABASE!$A:$BM,61,0),"")</f>
        <v>1</v>
      </c>
      <c r="BJ55" s="37">
        <f>IFERROR(VLOOKUP(A55,[7]DATABASE!$A:$BM,62,0),"")</f>
        <v>0</v>
      </c>
      <c r="BK55" s="37">
        <f>IFERROR(VLOOKUP(A55,[7]DATABASE!$A:$BM,63,0),"")</f>
        <v>0</v>
      </c>
      <c r="BL55" s="37">
        <f>IFERROR(VLOOKUP(A55,[7]DATABASE!$A:$BM,64,0),"")</f>
        <v>0</v>
      </c>
      <c r="BM55" s="37" t="str">
        <f>IFERROR(VLOOKUP($A55,[9]AAV!$A:$AM,39,0),IFERROR(VLOOKUP($A55,[9]GC!$A:$Y,25,0),IFERROR(VLOOKUP($A55,[9]RVO!$A:$BS,71,0),IFERROR(VLOOKUP($A55,[9]SBPV!$A:$AK,37,0),IFERROR(VLOOKUP($A55,'[9]CC SK'!$A:$AA,27,0),IFERROR(VLOOKUP($A55,[9]DELTA!$A:$AA,27,0),IFERROR(VLOOKUP($A55,'[9]TEMA C1'!$A:$W,23,0),IFERROR(VLOOKUP($A55,'[9]TEMA C2'!$A:$Y,25,0),IFERROR(VLOOKUP($A55,'[9]TEMA C3'!$A:$Y,25,0),IFERROR(VLOOKUP($A55,'[9]TEMA HAJI'!$A:$Y,25,0),IFERROR(VLOOKUP($A55,'[9]TEMA PD'!$A:$Y,25,0),"")))))))))))</f>
        <v/>
      </c>
      <c r="BN55" s="37">
        <f t="shared" si="30"/>
        <v>4</v>
      </c>
      <c r="BO55" s="37" t="str">
        <f t="shared" si="31"/>
        <v/>
      </c>
      <c r="BP55" s="37">
        <f t="shared" si="31"/>
        <v>3</v>
      </c>
      <c r="BQ55" s="37">
        <f t="shared" si="31"/>
        <v>1</v>
      </c>
      <c r="BR55" s="37">
        <f t="shared" si="31"/>
        <v>0</v>
      </c>
      <c r="BS55" s="37">
        <f t="shared" si="31"/>
        <v>0</v>
      </c>
      <c r="BT55" s="37">
        <f t="shared" si="31"/>
        <v>0</v>
      </c>
      <c r="BU55" s="37" t="str">
        <f t="shared" si="31"/>
        <v/>
      </c>
      <c r="BV55" s="37">
        <f t="shared" si="32"/>
        <v>4</v>
      </c>
      <c r="BW55" s="36">
        <f t="shared" si="33"/>
        <v>5</v>
      </c>
      <c r="BX55" s="36" t="str">
        <f t="shared" si="34"/>
        <v>DOWNGRADE</v>
      </c>
      <c r="BY55" s="36" t="str">
        <f>IFERROR(VLOOKUP(A55,[7]DATABASE!$A:$BY,77,0),"")</f>
        <v>RESET</v>
      </c>
      <c r="BZ55" s="37">
        <f t="shared" si="35"/>
        <v>0</v>
      </c>
      <c r="CA55" s="12"/>
      <c r="CB55" s="37" t="str">
        <f t="shared" si="36"/>
        <v>SAPHIRE</v>
      </c>
      <c r="CC55" s="37" t="str">
        <f>IFERROR(VLOOKUP(A55,[11]SUMMARY!$B:$E,4,0),"")</f>
        <v/>
      </c>
      <c r="CD55" s="37">
        <f>IFERROR(VLOOKUP(A55,'[12]RECAP REDEEM P2 - v2'!$A:$I,5,0),0)</f>
        <v>0</v>
      </c>
      <c r="CE55" s="37" t="str">
        <f t="shared" si="37"/>
        <v>FALSE</v>
      </c>
      <c r="CF55" s="37"/>
      <c r="CG55" s="15">
        <v>45093</v>
      </c>
      <c r="CH55" s="15">
        <f t="shared" ca="1" si="38"/>
        <v>46174</v>
      </c>
      <c r="CI55" s="37">
        <f t="shared" ca="1" si="39"/>
        <v>2</v>
      </c>
      <c r="CJ55" s="37">
        <v>0</v>
      </c>
      <c r="CK55" s="37" t="str">
        <f>IFERROR(VLOOKUP($A55,[13]ME!$A:$K,11,0),"-")</f>
        <v>-</v>
      </c>
      <c r="CL55" s="37" t="str">
        <f>IFERROR(VLOOKUP($A55,[14]EKS!$A:$K,11,0),"-")</f>
        <v>-</v>
      </c>
      <c r="CM55" s="37" t="str">
        <f>IFERROR(VLOOKUP($A55,[15]EKS!$A:$K,11,0),"-")</f>
        <v>-</v>
      </c>
      <c r="CN55" s="37" t="str">
        <f>IFERROR(VLOOKUP($A55,[16]EKS!$A:$K,11,0),"-")</f>
        <v>-</v>
      </c>
      <c r="CO55" s="37" t="str">
        <f>IFERROR(VLOOKUP($A55,[17]EKS!$A:$K,11,0),"-")</f>
        <v>-</v>
      </c>
      <c r="CP55" s="37" t="str">
        <f>IFERROR(VLOOKUP($A55,[18]EKS!$A:$K,11,0),"-")</f>
        <v>-</v>
      </c>
      <c r="CQ55" s="37" t="str">
        <f>IFERROR(VLOOKUP(A55,[19]Sheet1!$A:$D,4,0),"-")</f>
        <v>-</v>
      </c>
      <c r="CR55" s="37">
        <f>IFERROR(VLOOKUP($A55,[20]AAV!$A:$AR,44,0),IFERROR(VLOOKUP($A55,[20]GC!$A:$AC,29,0),IFERROR(VLOOKUP($A55,[20]RVO!$A:$CA,79,0),IFERROR(VLOOKUP($A55,[20]SBPV!$A:$AN,40,0),IFERROR(VLOOKUP($A55,'[20]CC SK'!$A:$AC,29,0),IFERROR(VLOOKUP($A55,'[20]AAV AUTO 2000'!$A:$AA,27,0),IFERROR(VLOOKUP($A55,[20]DELTA!$A:$AC,29,0),IFERROR(VLOOKUP($A55,'[20]TEMA C1'!$A:$Y,25,0),IFERROR(VLOOKUP($A55,'[20]TEMA C2'!$A:$AA,27,0),IFERROR(VLOOKUP($A55,'[20]TEMA C3'!$A:$AA,27,0),IFERROR(VLOOKUP($A55,'[20]TEMA HAJI'!$A:$AA,27,0),IFERROR(VLOOKUP($A55,'[20]TEMA PD'!$A:$AA,27,0),IFERROR(VLOOKUP($A55,[20]DESIRE!$A:$AP,42,0),0)))))))))))))</f>
        <v>0</v>
      </c>
      <c r="CS55" s="37">
        <f>IFERROR(VLOOKUP($A55,#REF!,42+CR$1,0),IFERROR(VLOOKUP($A55,#REF!,42+CR$1,0),IFERROR(VLOOKUP($A55,#REF!,29+CR$1,0),IFERROR(VLOOKUP($A55,#REF!,16+CR$1,0),IFERROR(VLOOKUP($A55,#REF!,42+CR$1,0),IFERROR(VLOOKUP($A55,#REF!,33+CR$1,0),IFERROR(VLOOKUP($A55,#REF!,29+CR$1,0),IFERROR(VLOOKUP($A55,#REF!,42+CR$1,0),IFERROR(VLOOKUP($A55,#REF!,42+CR$1,0),IFERROR(VLOOKUP($A55,#REF!,42+CR$1,0),IFERROR(VLOOKUP($A55,#REF!,26+CR$1,0),IFERROR(VLOOKUP($A55,#REF!,5+CR$1,0),0))))))))))))</f>
        <v>0</v>
      </c>
      <c r="CT55" s="37">
        <f>IFERROR(VLOOKUP($A55,#REF!,42+CS$1,0),IFERROR(VLOOKUP($A55,#REF!,42+CS$1,0),IFERROR(VLOOKUP($A55,#REF!,29+CS$1,0),IFERROR(VLOOKUP($A55,#REF!,16+CS$1,0),IFERROR(VLOOKUP($A55,#REF!,42+CS$1,0),IFERROR(VLOOKUP($A55,#REF!,33+CS$1,0),IFERROR(VLOOKUP($A55,#REF!,29+CS$1,0),IFERROR(VLOOKUP($A55,#REF!,42+CS$1,0),IFERROR(VLOOKUP($A55,#REF!,42+CS$1,0),IFERROR(VLOOKUP($A55,#REF!,42+CS$1,0),IFERROR(VLOOKUP($A55,#REF!,26+CS$1,0),IFERROR(VLOOKUP($A55,#REF!,5+CS$1,0),0))))))))))))</f>
        <v>0</v>
      </c>
      <c r="CU55" s="37">
        <f>IFERROR(VLOOKUP($A55,#REF!,42+CT$1,0),IFERROR(VLOOKUP($A55,#REF!,42+CT$1,0),IFERROR(VLOOKUP($A55,#REF!,29+CT$1,0),IFERROR(VLOOKUP($A55,#REF!,16+CT$1,0),IFERROR(VLOOKUP($A55,#REF!,42+CT$1,0),IFERROR(VLOOKUP($A55,#REF!,33+CT$1,0),IFERROR(VLOOKUP($A55,#REF!,29+CT$1,0),IFERROR(VLOOKUP($A55,#REF!,42+CT$1,0),IFERROR(VLOOKUP($A55,#REF!,42+CT$1,0),IFERROR(VLOOKUP($A55,#REF!,42+CT$1,0),IFERROR(VLOOKUP($A55,#REF!,26+CT$1,0),IFERROR(VLOOKUP($A55,#REF!,5+CT$1,0),0))))))))))))</f>
        <v>0</v>
      </c>
      <c r="CV55" s="37">
        <f>IFERROR(VLOOKUP($A55,#REF!,42+CU$1,0),IFERROR(VLOOKUP($A55,#REF!,42+CU$1,0),IFERROR(VLOOKUP($A55,#REF!,29+CU$1,0),IFERROR(VLOOKUP($A55,#REF!,16+CU$1,0),IFERROR(VLOOKUP($A55,#REF!,42+CU$1,0),IFERROR(VLOOKUP($A55,#REF!,33+CU$1,0),IFERROR(VLOOKUP($A55,#REF!,29+CU$1,0),IFERROR(VLOOKUP($A55,#REF!,42+CU$1,0),IFERROR(VLOOKUP($A55,#REF!,42+CU$1,0),IFERROR(VLOOKUP($A55,#REF!,42+CU$1,0),IFERROR(VLOOKUP($A55,#REF!,26+CU$1,0),IFERROR(VLOOKUP($A55,#REF!,5+CU$1,0),0))))))))))))</f>
        <v>0</v>
      </c>
      <c r="CW55" s="37">
        <f>IFERROR(VLOOKUP($A55,#REF!,42+CV$1,0),IFERROR(VLOOKUP($A55,#REF!,42+CV$1,0),IFERROR(VLOOKUP($A55,#REF!,29+CV$1,0),IFERROR(VLOOKUP($A55,#REF!,16+CV$1,0),IFERROR(VLOOKUP($A55,#REF!,42+CV$1,0),IFERROR(VLOOKUP($A55,#REF!,33+CV$1,0),IFERROR(VLOOKUP($A55,#REF!,29+CV$1,0),IFERROR(VLOOKUP($A55,#REF!,42+CV$1,0),IFERROR(VLOOKUP($A55,#REF!,42+CV$1,0),IFERROR(VLOOKUP($A55,#REF!,42+CV$1,0),IFERROR(VLOOKUP($A55,#REF!,26+CV$1,0),IFERROR(VLOOKUP($A55,#REF!,5+CV$1,0),0))))))))))))</f>
        <v>0</v>
      </c>
      <c r="CX55" s="37">
        <f>IFERROR(VLOOKUP($A55,#REF!,36,0),IFERROR(VLOOKUP($A55,#REF!,23,0),IFERROR(VLOOKUP($A55,#REF!,65,0),IFERROR(VLOOKUP($A55,#REF!,34,0),IFERROR(VLOOKUP($A55,#REF!,25,0),IFERROR(VLOOKUP($A55,#REF!,25,0),IFERROR(VLOOKUP($A55,#REF!,21,0),IFERROR(VLOOKUP($A55,#REF!,23,0),IFERROR(VLOOKUP($A55,#REF!,23,0),IFERROR(VLOOKUP($A55,#REF!,23,0),IFERROR(VLOOKUP($A55,#REF!,23,0),IFERROR(VLOOKUP($A55,#REF!,23,0),IFERROR(VLOOKUP($A55,#REF!,21,0),IFERROR(VLOOKUP($A55,#REF!,23,0),0))))))))))))))</f>
        <v>0</v>
      </c>
      <c r="CY55" s="37">
        <f>IFERROR(VLOOKUP($A55,[20]DESIRE!$A:$AP,42,0),IFERROR(VLOOKUP($A55,'[20]TEMA PD'!$A:$AA,27,0),IFERROR(VLOOKUP($A55,'[20]TEMA HAJI'!$A:$AA,27,0),IFERROR(VLOOKUP($A55,'[20]TEMA C3'!$A:$AA,27,0),IFERROR(VLOOKUP($A55,'[20]TEMA C2'!$A:$AA,27,0),IFERROR(VLOOKUP($A55,'[20]TEMA C1'!$A:$Y,25,0),IFERROR(VLOOKUP($A55,[20]DELTA!$A:$AC,29,0),IFERROR(VLOOKUP($A55,'[20]AAV AUTO 2000'!$A:$AA,27,0),IFERROR(VLOOKUP($A55,'[20]CC SK'!$A:$AC,29,0),IFERROR(VLOOKUP($A55,[20]SBPV!$A:$AN,40,0),IFERROR(VLOOKUP($A55,[20]RVO!$A:$CA,79,0),IFERROR(VLOOKUP($A55,[20]GC!$A:$AC,29,0),IFERROR(VLOOKUP($A55,[20]AAV!$A:$AR,44,0),0)))))))))))))</f>
        <v>0</v>
      </c>
      <c r="CZ55" s="37">
        <f>IFERROR(VLOOKUP($A55,#REF!,5+CY$1,0),IFERROR(VLOOKUP($A55,#REF!,26+CY$1,0),IFERROR(VLOOKUP($A55,#REF!,42+CY$1,0),IFERROR(VLOOKUP($A55,#REF!,42+CY$1,0),IFERROR(VLOOKUP($A55,#REF!,42+CY$1,0),IFERROR(VLOOKUP($A55,#REF!,29+CY$1,0),IFERROR(VLOOKUP($A55,#REF!,33+CY$1,0),IFERROR(VLOOKUP($A55,#REF!,42+CY$1,0),IFERROR(VLOOKUP($A55,#REF!,16+CY$1,0),IFERROR(VLOOKUP($A55,#REF!,29+CY$1,0),IFERROR(VLOOKUP($A55,#REF!,42+CY$1,0),IFERROR(VLOOKUP($A55,#REF!,42+CY$1,0),0))))))))))))</f>
        <v>0</v>
      </c>
      <c r="DA55" s="37">
        <f>IFERROR(VLOOKUP($A55,#REF!,5+CZ$1,0),IFERROR(VLOOKUP($A55,#REF!,26+CZ$1,0),IFERROR(VLOOKUP($A55,#REF!,42+CZ$1,0),IFERROR(VLOOKUP($A55,#REF!,42+CZ$1,0),IFERROR(VLOOKUP($A55,#REF!,42+CZ$1,0),IFERROR(VLOOKUP($A55,#REF!,29+CZ$1,0),IFERROR(VLOOKUP($A55,#REF!,33+CZ$1,0),IFERROR(VLOOKUP($A55,#REF!,42+CZ$1,0),IFERROR(VLOOKUP($A55,#REF!,16+CZ$1,0),IFERROR(VLOOKUP($A55,#REF!,29+CZ$1,0),IFERROR(VLOOKUP($A55,#REF!,42+CZ$1,0),IFERROR(VLOOKUP($A55,#REF!,42+CZ$1,0),0))))))))))))</f>
        <v>0</v>
      </c>
      <c r="DB55" s="37">
        <f>IFERROR(VLOOKUP($A55,#REF!,5+DA$1,0),IFERROR(VLOOKUP($A55,#REF!,26+DA$1,0),IFERROR(VLOOKUP($A55,#REF!,42+DA$1,0),IFERROR(VLOOKUP($A55,#REF!,42+DA$1,0),IFERROR(VLOOKUP($A55,#REF!,42+DA$1,0),IFERROR(VLOOKUP($A55,#REF!,29+DA$1,0),IFERROR(VLOOKUP($A55,#REF!,33+DA$1,0),IFERROR(VLOOKUP($A55,#REF!,42+DA$1,0),IFERROR(VLOOKUP($A55,#REF!,16+DA$1,0),IFERROR(VLOOKUP($A55,#REF!,29+DA$1,0),IFERROR(VLOOKUP($A55,#REF!,42+DA$1,0),IFERROR(VLOOKUP($A55,#REF!,42+DA$1,0),0))))))))))))</f>
        <v>0</v>
      </c>
      <c r="DC55" s="37">
        <f>IFERROR(VLOOKUP($A55,#REF!,5+DB$1,0),IFERROR(VLOOKUP($A55,#REF!,26+DB$1,0),IFERROR(VLOOKUP($A55,#REF!,42+DB$1,0),IFERROR(VLOOKUP($A55,#REF!,42+DB$1,0),IFERROR(VLOOKUP($A55,#REF!,42+DB$1,0),IFERROR(VLOOKUP($A55,#REF!,29+DB$1,0),IFERROR(VLOOKUP($A55,#REF!,33+DB$1,0),IFERROR(VLOOKUP($A55,#REF!,42+DB$1,0),IFERROR(VLOOKUP($A55,#REF!,16+DB$1,0),IFERROR(VLOOKUP($A55,#REF!,29+DB$1,0),IFERROR(VLOOKUP($A55,#REF!,42+DB$1,0),IFERROR(VLOOKUP($A55,#REF!,42+DB$1,0),0))))))))))))</f>
        <v>0</v>
      </c>
      <c r="DD55" s="37">
        <f>IFERROR(VLOOKUP($A55,#REF!,5+DC$1,0),IFERROR(VLOOKUP($A55,#REF!,26+DC$1,0),IFERROR(VLOOKUP($A55,#REF!,42+DC$1,0),IFERROR(VLOOKUP($A55,#REF!,42+DC$1,0),IFERROR(VLOOKUP($A55,#REF!,42+DC$1,0),IFERROR(VLOOKUP($A55,#REF!,29+DC$1,0),IFERROR(VLOOKUP($A55,#REF!,33+DC$1,0),IFERROR(VLOOKUP($A55,#REF!,42+DC$1,0),IFERROR(VLOOKUP($A55,#REF!,16+DC$1,0),IFERROR(VLOOKUP($A55,#REF!,29+DC$1,0),IFERROR(VLOOKUP($A55,#REF!,42+DC$1,0),IFERROR(VLOOKUP($A55,#REF!,42+DC$1,0),0))))))))))))</f>
        <v>0</v>
      </c>
      <c r="DE55" s="37">
        <f>IFERROR(VLOOKUP($A55,#REF!,23,0),IFERROR(VLOOKUP($A55,#REF!,21,0),IFERROR(VLOOKUP($A55,#REF!,23,0),IFERROR(VLOOKUP($A55,#REF!,23,0),IFERROR(VLOOKUP($A55,#REF!,23,0),IFERROR(VLOOKUP($A55,#REF!,23,0),IFERROR(VLOOKUP($A55,#REF!,23,0),IFERROR(VLOOKUP($A55,#REF!,21,0),IFERROR(VLOOKUP($A55,#REF!,25,0),IFERROR(VLOOKUP($A55,#REF!,25,0),IFERROR(VLOOKUP($A55,#REF!,34,0),IFERROR(VLOOKUP($A55,#REF!,65,0),IFERROR(VLOOKUP($A55,#REF!,23,0),IFERROR(VLOOKUP($A55,#REF!,36,0),0))))))))))))))</f>
        <v>0</v>
      </c>
      <c r="DF55" s="37" t="b">
        <f t="shared" si="40"/>
        <v>1</v>
      </c>
      <c r="DG55" s="37" t="b">
        <f t="shared" si="40"/>
        <v>1</v>
      </c>
      <c r="DH55" s="37" t="b">
        <f t="shared" si="40"/>
        <v>1</v>
      </c>
      <c r="DI55" s="37" t="b">
        <f t="shared" si="26"/>
        <v>1</v>
      </c>
      <c r="DJ55" s="37" t="b">
        <f t="shared" si="26"/>
        <v>1</v>
      </c>
      <c r="DK55" s="37" t="b">
        <f t="shared" si="26"/>
        <v>1</v>
      </c>
      <c r="DL55" s="37" t="b">
        <f t="shared" si="26"/>
        <v>1</v>
      </c>
      <c r="DM55" s="37">
        <f t="shared" si="41"/>
        <v>0</v>
      </c>
      <c r="DN55" s="37">
        <f t="shared" si="41"/>
        <v>0</v>
      </c>
      <c r="DO55" s="37">
        <f t="shared" si="41"/>
        <v>0</v>
      </c>
      <c r="DP55" s="37">
        <f t="shared" si="27"/>
        <v>0</v>
      </c>
      <c r="DQ55" s="37">
        <f t="shared" si="27"/>
        <v>0</v>
      </c>
      <c r="DR55" s="37">
        <f t="shared" si="27"/>
        <v>0</v>
      </c>
      <c r="DS55" s="37">
        <f t="shared" si="27"/>
        <v>0</v>
      </c>
      <c r="DT55" s="29">
        <f t="shared" si="16"/>
        <v>0</v>
      </c>
      <c r="DU55" s="37">
        <f t="shared" si="42"/>
        <v>0</v>
      </c>
      <c r="DV55" s="37">
        <f t="shared" si="42"/>
        <v>0</v>
      </c>
      <c r="DW55" s="37">
        <f t="shared" si="42"/>
        <v>0</v>
      </c>
      <c r="DX55" s="37">
        <f t="shared" si="28"/>
        <v>0</v>
      </c>
      <c r="DY55" s="37">
        <f t="shared" si="28"/>
        <v>0</v>
      </c>
      <c r="DZ55" s="37">
        <f t="shared" si="28"/>
        <v>0</v>
      </c>
      <c r="EA55" s="37">
        <f t="shared" si="28"/>
        <v>0</v>
      </c>
      <c r="EB55" s="29">
        <f t="shared" si="18"/>
        <v>0</v>
      </c>
      <c r="EC55" s="36">
        <f t="shared" si="19"/>
        <v>7</v>
      </c>
      <c r="ED55" s="36" t="str">
        <f t="shared" si="20"/>
        <v>DOWNGRADE</v>
      </c>
      <c r="EE55" s="36" t="str">
        <f t="shared" si="21"/>
        <v>RESET</v>
      </c>
      <c r="EF55" s="37">
        <f t="shared" si="22"/>
        <v>0</v>
      </c>
      <c r="EG55" s="2"/>
      <c r="EH55" s="37" t="str">
        <f t="shared" si="23"/>
        <v>SAPHIRE</v>
      </c>
      <c r="EI55" s="2"/>
      <c r="EJ55" s="2"/>
      <c r="EK55" s="2"/>
      <c r="EL55" s="2"/>
      <c r="EM55" s="2"/>
      <c r="EN55" s="2"/>
      <c r="EO55" s="2"/>
      <c r="EP55" s="2"/>
      <c r="EQ55" s="37">
        <f t="shared" si="43"/>
        <v>0</v>
      </c>
      <c r="ER55" s="37">
        <f t="shared" si="43"/>
        <v>0</v>
      </c>
      <c r="ES55" s="37">
        <f t="shared" si="43"/>
        <v>0</v>
      </c>
      <c r="ET55" s="37">
        <f t="shared" si="29"/>
        <v>0</v>
      </c>
      <c r="EU55" s="37">
        <f t="shared" si="29"/>
        <v>0</v>
      </c>
      <c r="EV55" s="37">
        <f t="shared" si="29"/>
        <v>0</v>
      </c>
      <c r="EW55" s="37">
        <f t="shared" si="29"/>
        <v>0</v>
      </c>
    </row>
    <row r="56" spans="1:153" ht="15.6">
      <c r="A56" s="36" t="s">
        <v>163</v>
      </c>
      <c r="B56" s="1" t="s">
        <v>303</v>
      </c>
      <c r="C56" s="37" t="s">
        <v>170</v>
      </c>
      <c r="D56" s="15" t="str">
        <f>IFERROR(VLOOKUP(A56,[1]!CCSK,3,0),"")</f>
        <v/>
      </c>
      <c r="E56" s="15" t="str">
        <f t="shared" si="3"/>
        <v/>
      </c>
      <c r="F56" s="37"/>
      <c r="G56" s="37"/>
      <c r="H56" s="37"/>
      <c r="I56" s="37"/>
      <c r="J56" s="37"/>
      <c r="K56" s="37"/>
      <c r="L56" s="2"/>
      <c r="M56" s="37"/>
      <c r="N56" s="37"/>
      <c r="O56" s="37">
        <v>28</v>
      </c>
      <c r="P56" s="37">
        <v>26</v>
      </c>
      <c r="Q56" s="37">
        <v>31</v>
      </c>
      <c r="R56" s="37"/>
      <c r="S56" s="37"/>
      <c r="T56" s="36">
        <v>85</v>
      </c>
      <c r="U56" s="37">
        <v>0</v>
      </c>
      <c r="V56" s="37">
        <v>0</v>
      </c>
      <c r="W56" s="37">
        <v>28</v>
      </c>
      <c r="X56" s="37">
        <v>26</v>
      </c>
      <c r="Y56" s="37">
        <v>31</v>
      </c>
      <c r="Z56" s="37">
        <v>0</v>
      </c>
      <c r="AA56" s="37">
        <v>0</v>
      </c>
      <c r="AB56" s="36">
        <v>85</v>
      </c>
      <c r="AC56" s="36">
        <v>2</v>
      </c>
      <c r="AD56" s="36" t="s">
        <v>413</v>
      </c>
      <c r="AE56" s="36" t="s">
        <v>413</v>
      </c>
      <c r="AF56" s="37">
        <v>85</v>
      </c>
      <c r="AG56" s="13">
        <v>1</v>
      </c>
      <c r="AH56" s="37" t="s">
        <v>418</v>
      </c>
      <c r="AI56" s="37">
        <v>0</v>
      </c>
      <c r="AJ56" s="37" t="s">
        <v>423</v>
      </c>
      <c r="AK56" s="37">
        <v>0</v>
      </c>
      <c r="AL56" s="15">
        <v>45261</v>
      </c>
      <c r="AM56" s="15">
        <v>45701</v>
      </c>
      <c r="AN56" s="37">
        <v>1</v>
      </c>
      <c r="AO56" s="37">
        <v>85</v>
      </c>
      <c r="AP56" s="37" t="str">
        <f>IFERROR(VLOOKUP($A56,[2]Sheet1!$A:$D,4,0),"-")</f>
        <v>-</v>
      </c>
      <c r="AQ56" s="37"/>
      <c r="AR56" s="37"/>
      <c r="AS56" s="37"/>
      <c r="AT56" s="37"/>
      <c r="AU56" s="37"/>
      <c r="AV56" s="37" t="str">
        <f>IFERROR(VLOOKUP(A56,#REF!,13,0),"")</f>
        <v/>
      </c>
      <c r="AW56" s="37">
        <f>IFERROR(VLOOKUP(A56,[7]DATABASE!$A:$BA,49,0),"")</f>
        <v>42</v>
      </c>
      <c r="AX56" s="37">
        <f>IFERROR(VLOOKUP(A56,[7]DATABASE!$A:$BA,50,0),"")</f>
        <v>34</v>
      </c>
      <c r="AY56" s="37">
        <f>IFERROR(VLOOKUP(A56,[7]DATABASE!$A:$BA,51,0),"")</f>
        <v>19</v>
      </c>
      <c r="AZ56" s="37">
        <f>IFERROR(VLOOKUP(A56,[7]DATABASE!$A:$BA,52,0),"")</f>
        <v>0</v>
      </c>
      <c r="BA56" s="37">
        <f>IFERROR(VLOOKUP(A56,[7]DATABASE!$A:$BA,53,0),"")</f>
        <v>0</v>
      </c>
      <c r="BB56" s="37">
        <f>IFERROR(VLOOKUP(A56,[7]DATABASE!$A:$BF,54,0),"")</f>
        <v>42</v>
      </c>
      <c r="BC56" s="37">
        <f>IFERROR(VLOOKUP(A56,[7]DATABASE!$A:$BF,55,0),"")</f>
        <v>34</v>
      </c>
      <c r="BD56" s="37">
        <f>IFERROR(VLOOKUP(A56,[7]DATABASE!$A:$BF,56,0),"")</f>
        <v>19</v>
      </c>
      <c r="BE56" s="37">
        <f>IFERROR(VLOOKUP(A56,[7]DATABASE!$A:$BF,57,0),"")</f>
        <v>0</v>
      </c>
      <c r="BF56" s="37">
        <f>IFERROR(VLOOKUP(A56,[7]DATABASE!$A:$BF,58,0),"")</f>
        <v>0</v>
      </c>
      <c r="BG56" s="37" t="str">
        <f>IFERROR(VLOOKUP(A56,[22]CCSK!$A$4:$Y$10,25,0),"")</f>
        <v/>
      </c>
      <c r="BH56" s="37">
        <f>IFERROR(VLOOKUP(A56,[7]DATABASE!$A:$BM,60,0),"")</f>
        <v>42</v>
      </c>
      <c r="BI56" s="37">
        <f>IFERROR(VLOOKUP(A56,[7]DATABASE!$A:$BM,61,0),"")</f>
        <v>34</v>
      </c>
      <c r="BJ56" s="37">
        <f>IFERROR(VLOOKUP(A56,[7]DATABASE!$A:$BM,62,0),"")</f>
        <v>19</v>
      </c>
      <c r="BK56" s="37">
        <f>IFERROR(VLOOKUP(A56,[7]DATABASE!$A:$BM,63,0),"")</f>
        <v>0</v>
      </c>
      <c r="BL56" s="37">
        <f>IFERROR(VLOOKUP(A56,[7]DATABASE!$A:$BM,64,0),"")</f>
        <v>0</v>
      </c>
      <c r="BM56" s="37" t="str">
        <f>IFERROR(VLOOKUP($A56,[9]AAV!$A:$AM,39,0),IFERROR(VLOOKUP($A56,[9]GC!$A:$Y,25,0),IFERROR(VLOOKUP($A56,[9]RVO!$A:$BS,71,0),IFERROR(VLOOKUP($A56,[9]SBPV!$A:$AK,37,0),IFERROR(VLOOKUP($A56,'[9]CC SK'!$A:$AA,27,0),IFERROR(VLOOKUP($A56,[9]DELTA!$A:$AA,27,0),IFERROR(VLOOKUP($A56,'[9]TEMA C1'!$A:$W,23,0),IFERROR(VLOOKUP($A56,'[9]TEMA C2'!$A:$Y,25,0),IFERROR(VLOOKUP($A56,'[9]TEMA C3'!$A:$Y,25,0),IFERROR(VLOOKUP($A56,'[9]TEMA HAJI'!$A:$Y,25,0),IFERROR(VLOOKUP($A56,'[9]TEMA PD'!$A:$Y,25,0),"")))))))))))</f>
        <v/>
      </c>
      <c r="BN56" s="37">
        <f t="shared" si="30"/>
        <v>95</v>
      </c>
      <c r="BO56" s="37" t="str">
        <f t="shared" si="31"/>
        <v/>
      </c>
      <c r="BP56" s="37">
        <f t="shared" si="31"/>
        <v>42</v>
      </c>
      <c r="BQ56" s="37">
        <f t="shared" si="31"/>
        <v>34</v>
      </c>
      <c r="BR56" s="37">
        <f t="shared" si="31"/>
        <v>19</v>
      </c>
      <c r="BS56" s="37">
        <f t="shared" si="31"/>
        <v>0</v>
      </c>
      <c r="BT56" s="37">
        <f t="shared" si="31"/>
        <v>0</v>
      </c>
      <c r="BU56" s="37" t="str">
        <f t="shared" si="31"/>
        <v/>
      </c>
      <c r="BV56" s="37">
        <f t="shared" si="32"/>
        <v>95</v>
      </c>
      <c r="BW56" s="36">
        <f t="shared" si="33"/>
        <v>4</v>
      </c>
      <c r="BX56" s="36" t="str">
        <f t="shared" si="34"/>
        <v>DOWNGRADE</v>
      </c>
      <c r="BY56" s="36" t="str">
        <f>IFERROR(VLOOKUP(A56,[7]DATABASE!$A:$BY,77,0),"")</f>
        <v>RESET</v>
      </c>
      <c r="BZ56" s="37">
        <f t="shared" si="35"/>
        <v>0</v>
      </c>
      <c r="CA56" s="12"/>
      <c r="CB56" s="37" t="str">
        <f t="shared" si="36"/>
        <v>SAPHIRE</v>
      </c>
      <c r="CC56" s="37" t="str">
        <f>IFERROR(VLOOKUP(A56,[11]SUMMARY!$B:$E,4,0),"")</f>
        <v/>
      </c>
      <c r="CD56" s="37">
        <f>IFERROR(VLOOKUP(A56,'[12]RECAP REDEEM P2 - v2'!$A:$I,5,0),0)</f>
        <v>0</v>
      </c>
      <c r="CE56" s="37" t="str">
        <f t="shared" si="37"/>
        <v>FALSE</v>
      </c>
      <c r="CF56" s="37"/>
      <c r="CG56" s="15">
        <v>45093</v>
      </c>
      <c r="CH56" s="15">
        <f t="shared" ca="1" si="38"/>
        <v>46174</v>
      </c>
      <c r="CI56" s="37">
        <f t="shared" ca="1" si="39"/>
        <v>2</v>
      </c>
      <c r="CJ56" s="37">
        <v>0</v>
      </c>
      <c r="CK56" s="37" t="str">
        <f>IFERROR(VLOOKUP($A56,[13]ME!$A:$K,11,0),"-")</f>
        <v>-</v>
      </c>
      <c r="CL56" s="37" t="str">
        <f>IFERROR(VLOOKUP($A56,[14]EKS!$A:$K,11,0),"-")</f>
        <v>-</v>
      </c>
      <c r="CM56" s="37" t="str">
        <f>IFERROR(VLOOKUP($A56,[15]EKS!$A:$K,11,0),"-")</f>
        <v>-</v>
      </c>
      <c r="CN56" s="37" t="str">
        <f>IFERROR(VLOOKUP($A56,[16]EKS!$A:$K,11,0),"-")</f>
        <v>-</v>
      </c>
      <c r="CO56" s="37" t="str">
        <f>IFERROR(VLOOKUP($A56,[17]EKS!$A:$K,11,0),"-")</f>
        <v>-</v>
      </c>
      <c r="CP56" s="37" t="str">
        <f>IFERROR(VLOOKUP($A56,[18]EKS!$A:$K,11,0),"-")</f>
        <v>-</v>
      </c>
      <c r="CQ56" s="37" t="str">
        <f>IFERROR(VLOOKUP(A56,[19]Sheet1!$A:$D,4,0),"-")</f>
        <v>-</v>
      </c>
      <c r="CR56" s="37">
        <f>IFERROR(VLOOKUP($A56,[20]AAV!$A:$AR,44,0),IFERROR(VLOOKUP($A56,[20]GC!$A:$AC,29,0),IFERROR(VLOOKUP($A56,[20]RVO!$A:$CA,79,0),IFERROR(VLOOKUP($A56,[20]SBPV!$A:$AN,40,0),IFERROR(VLOOKUP($A56,'[20]CC SK'!$A:$AC,29,0),IFERROR(VLOOKUP($A56,'[20]AAV AUTO 2000'!$A:$AA,27,0),IFERROR(VLOOKUP($A56,[20]DELTA!$A:$AC,29,0),IFERROR(VLOOKUP($A56,'[20]TEMA C1'!$A:$Y,25,0),IFERROR(VLOOKUP($A56,'[20]TEMA C2'!$A:$AA,27,0),IFERROR(VLOOKUP($A56,'[20]TEMA C3'!$A:$AA,27,0),IFERROR(VLOOKUP($A56,'[20]TEMA HAJI'!$A:$AA,27,0),IFERROR(VLOOKUP($A56,'[20]TEMA PD'!$A:$AA,27,0),IFERROR(VLOOKUP($A56,[20]DESIRE!$A:$AP,42,0),0)))))))))))))</f>
        <v>0</v>
      </c>
      <c r="CS56" s="37">
        <f>IFERROR(VLOOKUP($A56,#REF!,42+CR$1,0),IFERROR(VLOOKUP($A56,#REF!,42+CR$1,0),IFERROR(VLOOKUP($A56,#REF!,29+CR$1,0),IFERROR(VLOOKUP($A56,#REF!,16+CR$1,0),IFERROR(VLOOKUP($A56,#REF!,42+CR$1,0),IFERROR(VLOOKUP($A56,#REF!,33+CR$1,0),IFERROR(VLOOKUP($A56,#REF!,29+CR$1,0),IFERROR(VLOOKUP($A56,#REF!,42+CR$1,0),IFERROR(VLOOKUP($A56,#REF!,42+CR$1,0),IFERROR(VLOOKUP($A56,#REF!,42+CR$1,0),IFERROR(VLOOKUP($A56,#REF!,26+CR$1,0),IFERROR(VLOOKUP($A56,#REF!,5+CR$1,0),0))))))))))))</f>
        <v>0</v>
      </c>
      <c r="CT56" s="37">
        <f>IFERROR(VLOOKUP($A56,#REF!,42+CS$1,0),IFERROR(VLOOKUP($A56,#REF!,42+CS$1,0),IFERROR(VLOOKUP($A56,#REF!,29+CS$1,0),IFERROR(VLOOKUP($A56,#REF!,16+CS$1,0),IFERROR(VLOOKUP($A56,#REF!,42+CS$1,0),IFERROR(VLOOKUP($A56,#REF!,33+CS$1,0),IFERROR(VLOOKUP($A56,#REF!,29+CS$1,0),IFERROR(VLOOKUP($A56,#REF!,42+CS$1,0),IFERROR(VLOOKUP($A56,#REF!,42+CS$1,0),IFERROR(VLOOKUP($A56,#REF!,42+CS$1,0),IFERROR(VLOOKUP($A56,#REF!,26+CS$1,0),IFERROR(VLOOKUP($A56,#REF!,5+CS$1,0),0))))))))))))</f>
        <v>0</v>
      </c>
      <c r="CU56" s="37">
        <f>IFERROR(VLOOKUP($A56,#REF!,42+CT$1,0),IFERROR(VLOOKUP($A56,#REF!,42+CT$1,0),IFERROR(VLOOKUP($A56,#REF!,29+CT$1,0),IFERROR(VLOOKUP($A56,#REF!,16+CT$1,0),IFERROR(VLOOKUP($A56,#REF!,42+CT$1,0),IFERROR(VLOOKUP($A56,#REF!,33+CT$1,0),IFERROR(VLOOKUP($A56,#REF!,29+CT$1,0),IFERROR(VLOOKUP($A56,#REF!,42+CT$1,0),IFERROR(VLOOKUP($A56,#REF!,42+CT$1,0),IFERROR(VLOOKUP($A56,#REF!,42+CT$1,0),IFERROR(VLOOKUP($A56,#REF!,26+CT$1,0),IFERROR(VLOOKUP($A56,#REF!,5+CT$1,0),0))))))))))))</f>
        <v>0</v>
      </c>
      <c r="CV56" s="37">
        <f>IFERROR(VLOOKUP($A56,#REF!,42+CU$1,0),IFERROR(VLOOKUP($A56,#REF!,42+CU$1,0),IFERROR(VLOOKUP($A56,#REF!,29+CU$1,0),IFERROR(VLOOKUP($A56,#REF!,16+CU$1,0),IFERROR(VLOOKUP($A56,#REF!,42+CU$1,0),IFERROR(VLOOKUP($A56,#REF!,33+CU$1,0),IFERROR(VLOOKUP($A56,#REF!,29+CU$1,0),IFERROR(VLOOKUP($A56,#REF!,42+CU$1,0),IFERROR(VLOOKUP($A56,#REF!,42+CU$1,0),IFERROR(VLOOKUP($A56,#REF!,42+CU$1,0),IFERROR(VLOOKUP($A56,#REF!,26+CU$1,0),IFERROR(VLOOKUP($A56,#REF!,5+CU$1,0),0))))))))))))</f>
        <v>0</v>
      </c>
      <c r="CW56" s="37">
        <f>IFERROR(VLOOKUP($A56,#REF!,42+CV$1,0),IFERROR(VLOOKUP($A56,#REF!,42+CV$1,0),IFERROR(VLOOKUP($A56,#REF!,29+CV$1,0),IFERROR(VLOOKUP($A56,#REF!,16+CV$1,0),IFERROR(VLOOKUP($A56,#REF!,42+CV$1,0),IFERROR(VLOOKUP($A56,#REF!,33+CV$1,0),IFERROR(VLOOKUP($A56,#REF!,29+CV$1,0),IFERROR(VLOOKUP($A56,#REF!,42+CV$1,0),IFERROR(VLOOKUP($A56,#REF!,42+CV$1,0),IFERROR(VLOOKUP($A56,#REF!,42+CV$1,0),IFERROR(VLOOKUP($A56,#REF!,26+CV$1,0),IFERROR(VLOOKUP($A56,#REF!,5+CV$1,0),0))))))))))))</f>
        <v>0</v>
      </c>
      <c r="CX56" s="37">
        <f>IFERROR(VLOOKUP($A56,#REF!,36,0),IFERROR(VLOOKUP($A56,#REF!,23,0),IFERROR(VLOOKUP($A56,#REF!,65,0),IFERROR(VLOOKUP($A56,#REF!,34,0),IFERROR(VLOOKUP($A56,#REF!,25,0),IFERROR(VLOOKUP($A56,#REF!,25,0),IFERROR(VLOOKUP($A56,#REF!,21,0),IFERROR(VLOOKUP($A56,#REF!,23,0),IFERROR(VLOOKUP($A56,#REF!,23,0),IFERROR(VLOOKUP($A56,#REF!,23,0),IFERROR(VLOOKUP($A56,#REF!,23,0),IFERROR(VLOOKUP($A56,#REF!,23,0),IFERROR(VLOOKUP($A56,#REF!,21,0),IFERROR(VLOOKUP($A56,#REF!,23,0),0))))))))))))))</f>
        <v>0</v>
      </c>
      <c r="CY56" s="37">
        <f>IFERROR(VLOOKUP($A56,[20]DESIRE!$A:$AP,42,0),IFERROR(VLOOKUP($A56,'[20]TEMA PD'!$A:$AA,27,0),IFERROR(VLOOKUP($A56,'[20]TEMA HAJI'!$A:$AA,27,0),IFERROR(VLOOKUP($A56,'[20]TEMA C3'!$A:$AA,27,0),IFERROR(VLOOKUP($A56,'[20]TEMA C2'!$A:$AA,27,0),IFERROR(VLOOKUP($A56,'[20]TEMA C1'!$A:$Y,25,0),IFERROR(VLOOKUP($A56,[20]DELTA!$A:$AC,29,0),IFERROR(VLOOKUP($A56,'[20]AAV AUTO 2000'!$A:$AA,27,0),IFERROR(VLOOKUP($A56,'[20]CC SK'!$A:$AC,29,0),IFERROR(VLOOKUP($A56,[20]SBPV!$A:$AN,40,0),IFERROR(VLOOKUP($A56,[20]RVO!$A:$CA,79,0),IFERROR(VLOOKUP($A56,[20]GC!$A:$AC,29,0),IFERROR(VLOOKUP($A56,[20]AAV!$A:$AR,44,0),0)))))))))))))</f>
        <v>0</v>
      </c>
      <c r="CZ56" s="37">
        <f>IFERROR(VLOOKUP($A56,#REF!,5+CY$1,0),IFERROR(VLOOKUP($A56,#REF!,26+CY$1,0),IFERROR(VLOOKUP($A56,#REF!,42+CY$1,0),IFERROR(VLOOKUP($A56,#REF!,42+CY$1,0),IFERROR(VLOOKUP($A56,#REF!,42+CY$1,0),IFERROR(VLOOKUP($A56,#REF!,29+CY$1,0),IFERROR(VLOOKUP($A56,#REF!,33+CY$1,0),IFERROR(VLOOKUP($A56,#REF!,42+CY$1,0),IFERROR(VLOOKUP($A56,#REF!,16+CY$1,0),IFERROR(VLOOKUP($A56,#REF!,29+CY$1,0),IFERROR(VLOOKUP($A56,#REF!,42+CY$1,0),IFERROR(VLOOKUP($A56,#REF!,42+CY$1,0),0))))))))))))</f>
        <v>0</v>
      </c>
      <c r="DA56" s="37">
        <f>IFERROR(VLOOKUP($A56,#REF!,5+CZ$1,0),IFERROR(VLOOKUP($A56,#REF!,26+CZ$1,0),IFERROR(VLOOKUP($A56,#REF!,42+CZ$1,0),IFERROR(VLOOKUP($A56,#REF!,42+CZ$1,0),IFERROR(VLOOKUP($A56,#REF!,42+CZ$1,0),IFERROR(VLOOKUP($A56,#REF!,29+CZ$1,0),IFERROR(VLOOKUP($A56,#REF!,33+CZ$1,0),IFERROR(VLOOKUP($A56,#REF!,42+CZ$1,0),IFERROR(VLOOKUP($A56,#REF!,16+CZ$1,0),IFERROR(VLOOKUP($A56,#REF!,29+CZ$1,0),IFERROR(VLOOKUP($A56,#REF!,42+CZ$1,0),IFERROR(VLOOKUP($A56,#REF!,42+CZ$1,0),0))))))))))))</f>
        <v>0</v>
      </c>
      <c r="DB56" s="37">
        <f>IFERROR(VLOOKUP($A56,#REF!,5+DA$1,0),IFERROR(VLOOKUP($A56,#REF!,26+DA$1,0),IFERROR(VLOOKUP($A56,#REF!,42+DA$1,0),IFERROR(VLOOKUP($A56,#REF!,42+DA$1,0),IFERROR(VLOOKUP($A56,#REF!,42+DA$1,0),IFERROR(VLOOKUP($A56,#REF!,29+DA$1,0),IFERROR(VLOOKUP($A56,#REF!,33+DA$1,0),IFERROR(VLOOKUP($A56,#REF!,42+DA$1,0),IFERROR(VLOOKUP($A56,#REF!,16+DA$1,0),IFERROR(VLOOKUP($A56,#REF!,29+DA$1,0),IFERROR(VLOOKUP($A56,#REF!,42+DA$1,0),IFERROR(VLOOKUP($A56,#REF!,42+DA$1,0),0))))))))))))</f>
        <v>0</v>
      </c>
      <c r="DC56" s="37">
        <f>IFERROR(VLOOKUP($A56,#REF!,5+DB$1,0),IFERROR(VLOOKUP($A56,#REF!,26+DB$1,0),IFERROR(VLOOKUP($A56,#REF!,42+DB$1,0),IFERROR(VLOOKUP($A56,#REF!,42+DB$1,0),IFERROR(VLOOKUP($A56,#REF!,42+DB$1,0),IFERROR(VLOOKUP($A56,#REF!,29+DB$1,0),IFERROR(VLOOKUP($A56,#REF!,33+DB$1,0),IFERROR(VLOOKUP($A56,#REF!,42+DB$1,0),IFERROR(VLOOKUP($A56,#REF!,16+DB$1,0),IFERROR(VLOOKUP($A56,#REF!,29+DB$1,0),IFERROR(VLOOKUP($A56,#REF!,42+DB$1,0),IFERROR(VLOOKUP($A56,#REF!,42+DB$1,0),0))))))))))))</f>
        <v>0</v>
      </c>
      <c r="DD56" s="37">
        <f>IFERROR(VLOOKUP($A56,#REF!,5+DC$1,0),IFERROR(VLOOKUP($A56,#REF!,26+DC$1,0),IFERROR(VLOOKUP($A56,#REF!,42+DC$1,0),IFERROR(VLOOKUP($A56,#REF!,42+DC$1,0),IFERROR(VLOOKUP($A56,#REF!,42+DC$1,0),IFERROR(VLOOKUP($A56,#REF!,29+DC$1,0),IFERROR(VLOOKUP($A56,#REF!,33+DC$1,0),IFERROR(VLOOKUP($A56,#REF!,42+DC$1,0),IFERROR(VLOOKUP($A56,#REF!,16+DC$1,0),IFERROR(VLOOKUP($A56,#REF!,29+DC$1,0),IFERROR(VLOOKUP($A56,#REF!,42+DC$1,0),IFERROR(VLOOKUP($A56,#REF!,42+DC$1,0),0))))))))))))</f>
        <v>0</v>
      </c>
      <c r="DE56" s="37">
        <f>IFERROR(VLOOKUP($A56,#REF!,23,0),IFERROR(VLOOKUP($A56,#REF!,21,0),IFERROR(VLOOKUP($A56,#REF!,23,0),IFERROR(VLOOKUP($A56,#REF!,23,0),IFERROR(VLOOKUP($A56,#REF!,23,0),IFERROR(VLOOKUP($A56,#REF!,23,0),IFERROR(VLOOKUP($A56,#REF!,23,0),IFERROR(VLOOKUP($A56,#REF!,21,0),IFERROR(VLOOKUP($A56,#REF!,25,0),IFERROR(VLOOKUP($A56,#REF!,25,0),IFERROR(VLOOKUP($A56,#REF!,34,0),IFERROR(VLOOKUP($A56,#REF!,65,0),IFERROR(VLOOKUP($A56,#REF!,23,0),IFERROR(VLOOKUP($A56,#REF!,36,0),0))))))))))))))</f>
        <v>0</v>
      </c>
      <c r="DF56" s="37" t="b">
        <f t="shared" si="40"/>
        <v>1</v>
      </c>
      <c r="DG56" s="37" t="b">
        <f t="shared" si="40"/>
        <v>1</v>
      </c>
      <c r="DH56" s="37" t="b">
        <f t="shared" si="40"/>
        <v>1</v>
      </c>
      <c r="DI56" s="37" t="b">
        <f t="shared" si="26"/>
        <v>1</v>
      </c>
      <c r="DJ56" s="37" t="b">
        <f t="shared" si="26"/>
        <v>1</v>
      </c>
      <c r="DK56" s="37" t="b">
        <f t="shared" si="26"/>
        <v>1</v>
      </c>
      <c r="DL56" s="37" t="b">
        <f t="shared" si="26"/>
        <v>1</v>
      </c>
      <c r="DM56" s="37">
        <f t="shared" si="41"/>
        <v>0</v>
      </c>
      <c r="DN56" s="37">
        <f t="shared" si="41"/>
        <v>0</v>
      </c>
      <c r="DO56" s="37">
        <f t="shared" si="41"/>
        <v>0</v>
      </c>
      <c r="DP56" s="37">
        <f t="shared" si="27"/>
        <v>0</v>
      </c>
      <c r="DQ56" s="37">
        <f t="shared" si="27"/>
        <v>0</v>
      </c>
      <c r="DR56" s="37">
        <f t="shared" si="27"/>
        <v>0</v>
      </c>
      <c r="DS56" s="37">
        <f t="shared" si="27"/>
        <v>0</v>
      </c>
      <c r="DT56" s="29">
        <f t="shared" si="16"/>
        <v>0</v>
      </c>
      <c r="DU56" s="37">
        <f t="shared" si="42"/>
        <v>0</v>
      </c>
      <c r="DV56" s="37">
        <f t="shared" si="42"/>
        <v>0</v>
      </c>
      <c r="DW56" s="37">
        <f t="shared" si="42"/>
        <v>0</v>
      </c>
      <c r="DX56" s="37">
        <f t="shared" si="28"/>
        <v>0</v>
      </c>
      <c r="DY56" s="37">
        <f t="shared" si="28"/>
        <v>0</v>
      </c>
      <c r="DZ56" s="37">
        <f t="shared" si="28"/>
        <v>0</v>
      </c>
      <c r="EA56" s="37">
        <f t="shared" si="28"/>
        <v>0</v>
      </c>
      <c r="EB56" s="29">
        <f t="shared" si="18"/>
        <v>0</v>
      </c>
      <c r="EC56" s="36">
        <f t="shared" si="19"/>
        <v>7</v>
      </c>
      <c r="ED56" s="36" t="str">
        <f t="shared" si="20"/>
        <v>DOWNGRADE</v>
      </c>
      <c r="EE56" s="36" t="str">
        <f t="shared" si="21"/>
        <v>RESET</v>
      </c>
      <c r="EF56" s="37">
        <f t="shared" si="22"/>
        <v>0</v>
      </c>
      <c r="EG56" s="2"/>
      <c r="EH56" s="37" t="str">
        <f t="shared" si="23"/>
        <v>SAPHIRE</v>
      </c>
      <c r="EI56" s="2"/>
      <c r="EJ56" s="2"/>
      <c r="EK56" s="2"/>
      <c r="EL56" s="2"/>
      <c r="EM56" s="2"/>
      <c r="EN56" s="2"/>
      <c r="EO56" s="2"/>
      <c r="EP56" s="2"/>
      <c r="EQ56" s="37">
        <f t="shared" si="43"/>
        <v>0</v>
      </c>
      <c r="ER56" s="37">
        <f t="shared" si="43"/>
        <v>0</v>
      </c>
      <c r="ES56" s="37">
        <f t="shared" si="43"/>
        <v>0</v>
      </c>
      <c r="ET56" s="37">
        <f t="shared" si="29"/>
        <v>0</v>
      </c>
      <c r="EU56" s="37">
        <f t="shared" si="29"/>
        <v>0</v>
      </c>
      <c r="EV56" s="37">
        <f t="shared" si="29"/>
        <v>0</v>
      </c>
      <c r="EW56" s="37">
        <f t="shared" si="29"/>
        <v>0</v>
      </c>
    </row>
    <row r="57" spans="1:153" ht="15.6">
      <c r="A57" s="36" t="s">
        <v>155</v>
      </c>
      <c r="B57" s="1" t="s">
        <v>297</v>
      </c>
      <c r="C57" s="37" t="s">
        <v>170</v>
      </c>
      <c r="D57" s="15" t="str">
        <f>IFERROR(VLOOKUP(A57,[1]!CCSK,3,0),"")</f>
        <v/>
      </c>
      <c r="E57" s="15" t="str">
        <f t="shared" si="3"/>
        <v/>
      </c>
      <c r="F57" s="37"/>
      <c r="G57" s="37"/>
      <c r="H57" s="37"/>
      <c r="I57" s="37"/>
      <c r="J57" s="37"/>
      <c r="K57" s="37"/>
      <c r="L57" s="2"/>
      <c r="M57" s="37">
        <v>6</v>
      </c>
      <c r="N57" s="37">
        <v>41</v>
      </c>
      <c r="O57" s="37">
        <v>33</v>
      </c>
      <c r="P57" s="37">
        <v>3</v>
      </c>
      <c r="Q57" s="37"/>
      <c r="R57" s="37">
        <v>1</v>
      </c>
      <c r="S57" s="37"/>
      <c r="T57" s="36">
        <v>84</v>
      </c>
      <c r="U57" s="37">
        <v>6</v>
      </c>
      <c r="V57" s="37">
        <v>41</v>
      </c>
      <c r="W57" s="37">
        <v>33</v>
      </c>
      <c r="X57" s="37">
        <v>3</v>
      </c>
      <c r="Y57" s="37">
        <v>0</v>
      </c>
      <c r="Z57" s="37">
        <v>1</v>
      </c>
      <c r="AA57" s="37">
        <v>0</v>
      </c>
      <c r="AB57" s="36">
        <v>84</v>
      </c>
      <c r="AC57" s="36">
        <v>2</v>
      </c>
      <c r="AD57" s="36" t="s">
        <v>413</v>
      </c>
      <c r="AE57" s="36" t="s">
        <v>413</v>
      </c>
      <c r="AF57" s="37">
        <v>84</v>
      </c>
      <c r="AG57" s="13">
        <v>1</v>
      </c>
      <c r="AH57" s="37" t="s">
        <v>418</v>
      </c>
      <c r="AI57" s="37">
        <v>0</v>
      </c>
      <c r="AJ57" s="37" t="s">
        <v>423</v>
      </c>
      <c r="AK57" s="37">
        <v>0</v>
      </c>
      <c r="AL57" s="15">
        <v>45261</v>
      </c>
      <c r="AM57" s="15">
        <v>45701</v>
      </c>
      <c r="AN57" s="37">
        <v>1</v>
      </c>
      <c r="AO57" s="37">
        <v>84</v>
      </c>
      <c r="AP57" s="37" t="str">
        <f>IFERROR(VLOOKUP($A57,[2]Sheet1!$A:$D,4,0),"-")</f>
        <v>-</v>
      </c>
      <c r="AQ57" s="37"/>
      <c r="AR57" s="37"/>
      <c r="AS57" s="37"/>
      <c r="AT57" s="37"/>
      <c r="AU57" s="37"/>
      <c r="AV57" s="37" t="str">
        <f>IFERROR(VLOOKUP(A57,#REF!,13,0),"")</f>
        <v/>
      </c>
      <c r="AW57" s="37">
        <f>IFERROR(VLOOKUP(A57,[7]DATABASE!$A:$BA,49,0),"")</f>
        <v>0</v>
      </c>
      <c r="AX57" s="37">
        <f>IFERROR(VLOOKUP(A57,[7]DATABASE!$A:$BA,50,0),"")</f>
        <v>1</v>
      </c>
      <c r="AY57" s="37">
        <f>IFERROR(VLOOKUP(A57,[7]DATABASE!$A:$BA,51,0),"")</f>
        <v>2</v>
      </c>
      <c r="AZ57" s="37">
        <f>IFERROR(VLOOKUP(A57,[7]DATABASE!$A:$BA,52,0),"")</f>
        <v>0</v>
      </c>
      <c r="BA57" s="37">
        <f>IFERROR(VLOOKUP(A57,[7]DATABASE!$A:$BA,53,0),"")</f>
        <v>0</v>
      </c>
      <c r="BB57" s="37">
        <f>IFERROR(VLOOKUP(A57,[7]DATABASE!$A:$BF,54,0),"")</f>
        <v>0</v>
      </c>
      <c r="BC57" s="37">
        <f>IFERROR(VLOOKUP(A57,[7]DATABASE!$A:$BF,55,0),"")</f>
        <v>1</v>
      </c>
      <c r="BD57" s="37">
        <f>IFERROR(VLOOKUP(A57,[7]DATABASE!$A:$BF,56,0),"")</f>
        <v>2</v>
      </c>
      <c r="BE57" s="37">
        <f>IFERROR(VLOOKUP(A57,[7]DATABASE!$A:$BF,57,0),"")</f>
        <v>0</v>
      </c>
      <c r="BF57" s="37">
        <f>IFERROR(VLOOKUP(A57,[7]DATABASE!$A:$BF,58,0),"")</f>
        <v>0</v>
      </c>
      <c r="BG57" s="37" t="str">
        <f>IFERROR(VLOOKUP(A57,[22]CCSK!$A$4:$Y$10,25,0),"")</f>
        <v/>
      </c>
      <c r="BH57" s="37">
        <f>IFERROR(VLOOKUP(A57,[7]DATABASE!$A:$BM,60,0),"")</f>
        <v>0</v>
      </c>
      <c r="BI57" s="37">
        <f>IFERROR(VLOOKUP(A57,[7]DATABASE!$A:$BM,61,0),"")</f>
        <v>1</v>
      </c>
      <c r="BJ57" s="37">
        <f>IFERROR(VLOOKUP(A57,[7]DATABASE!$A:$BM,62,0),"")</f>
        <v>2</v>
      </c>
      <c r="BK57" s="37">
        <f>IFERROR(VLOOKUP(A57,[7]DATABASE!$A:$BM,63,0),"")</f>
        <v>0</v>
      </c>
      <c r="BL57" s="37">
        <f>IFERROR(VLOOKUP(A57,[7]DATABASE!$A:$BM,64,0),"")</f>
        <v>0</v>
      </c>
      <c r="BM57" s="37" t="str">
        <f>IFERROR(VLOOKUP($A57,[9]AAV!$A:$AM,39,0),IFERROR(VLOOKUP($A57,[9]GC!$A:$Y,25,0),IFERROR(VLOOKUP($A57,[9]RVO!$A:$BS,71,0),IFERROR(VLOOKUP($A57,[9]SBPV!$A:$AK,37,0),IFERROR(VLOOKUP($A57,'[9]CC SK'!$A:$AA,27,0),IFERROR(VLOOKUP($A57,[9]DELTA!$A:$AA,27,0),IFERROR(VLOOKUP($A57,'[9]TEMA C1'!$A:$W,23,0),IFERROR(VLOOKUP($A57,'[9]TEMA C2'!$A:$Y,25,0),IFERROR(VLOOKUP($A57,'[9]TEMA C3'!$A:$Y,25,0),IFERROR(VLOOKUP($A57,'[9]TEMA HAJI'!$A:$Y,25,0),IFERROR(VLOOKUP($A57,'[9]TEMA PD'!$A:$Y,25,0),"")))))))))))</f>
        <v/>
      </c>
      <c r="BN57" s="37">
        <f t="shared" si="30"/>
        <v>3</v>
      </c>
      <c r="BO57" s="37" t="str">
        <f t="shared" si="31"/>
        <v/>
      </c>
      <c r="BP57" s="37">
        <f t="shared" si="31"/>
        <v>0</v>
      </c>
      <c r="BQ57" s="37">
        <f t="shared" si="31"/>
        <v>1</v>
      </c>
      <c r="BR57" s="37">
        <f t="shared" si="31"/>
        <v>2</v>
      </c>
      <c r="BS57" s="37">
        <f t="shared" si="31"/>
        <v>0</v>
      </c>
      <c r="BT57" s="37">
        <f t="shared" si="31"/>
        <v>0</v>
      </c>
      <c r="BU57" s="37" t="str">
        <f t="shared" si="31"/>
        <v/>
      </c>
      <c r="BV57" s="37">
        <f t="shared" si="32"/>
        <v>3</v>
      </c>
      <c r="BW57" s="36">
        <f t="shared" si="33"/>
        <v>5</v>
      </c>
      <c r="BX57" s="36" t="str">
        <f t="shared" si="34"/>
        <v>DOWNGRADE</v>
      </c>
      <c r="BY57" s="36" t="str">
        <f>IFERROR(VLOOKUP(A57,[7]DATABASE!$A:$BY,77,0),"")</f>
        <v>RESET</v>
      </c>
      <c r="BZ57" s="37">
        <f t="shared" si="35"/>
        <v>0</v>
      </c>
      <c r="CA57" s="12"/>
      <c r="CB57" s="37" t="str">
        <f t="shared" si="36"/>
        <v>SAPHIRE</v>
      </c>
      <c r="CC57" s="37" t="str">
        <f>IFERROR(VLOOKUP(A57,[11]SUMMARY!$B:$E,4,0),"")</f>
        <v/>
      </c>
      <c r="CD57" s="37">
        <f>IFERROR(VLOOKUP(A57,'[12]RECAP REDEEM P2 - v2'!$A:$I,5,0),0)</f>
        <v>0</v>
      </c>
      <c r="CE57" s="37" t="str">
        <f t="shared" si="37"/>
        <v>FALSE</v>
      </c>
      <c r="CF57" s="37"/>
      <c r="CG57" s="15">
        <v>45093</v>
      </c>
      <c r="CH57" s="15">
        <f t="shared" ca="1" si="38"/>
        <v>46174</v>
      </c>
      <c r="CI57" s="37">
        <f t="shared" ca="1" si="39"/>
        <v>2</v>
      </c>
      <c r="CJ57" s="37">
        <v>0</v>
      </c>
      <c r="CK57" s="37" t="str">
        <f>IFERROR(VLOOKUP($A57,[13]ME!$A:$K,11,0),"-")</f>
        <v>-</v>
      </c>
      <c r="CL57" s="37" t="str">
        <f>IFERROR(VLOOKUP($A57,[14]EKS!$A:$K,11,0),"-")</f>
        <v>-</v>
      </c>
      <c r="CM57" s="37" t="str">
        <f>IFERROR(VLOOKUP($A57,[15]EKS!$A:$K,11,0),"-")</f>
        <v>-</v>
      </c>
      <c r="CN57" s="37" t="str">
        <f>IFERROR(VLOOKUP($A57,[16]EKS!$A:$K,11,0),"-")</f>
        <v>-</v>
      </c>
      <c r="CO57" s="37" t="str">
        <f>IFERROR(VLOOKUP($A57,[17]EKS!$A:$K,11,0),"-")</f>
        <v>-</v>
      </c>
      <c r="CP57" s="37" t="str">
        <f>IFERROR(VLOOKUP($A57,[18]EKS!$A:$K,11,0),"-")</f>
        <v>-</v>
      </c>
      <c r="CQ57" s="37" t="str">
        <f>IFERROR(VLOOKUP(A57,[19]Sheet1!$A:$D,4,0),"-")</f>
        <v>-</v>
      </c>
      <c r="CR57" s="37">
        <f>IFERROR(VLOOKUP($A57,[20]AAV!$A:$AR,44,0),IFERROR(VLOOKUP($A57,[20]GC!$A:$AC,29,0),IFERROR(VLOOKUP($A57,[20]RVO!$A:$CA,79,0),IFERROR(VLOOKUP($A57,[20]SBPV!$A:$AN,40,0),IFERROR(VLOOKUP($A57,'[20]CC SK'!$A:$AC,29,0),IFERROR(VLOOKUP($A57,'[20]AAV AUTO 2000'!$A:$AA,27,0),IFERROR(VLOOKUP($A57,[20]DELTA!$A:$AC,29,0),IFERROR(VLOOKUP($A57,'[20]TEMA C1'!$A:$Y,25,0),IFERROR(VLOOKUP($A57,'[20]TEMA C2'!$A:$AA,27,0),IFERROR(VLOOKUP($A57,'[20]TEMA C3'!$A:$AA,27,0),IFERROR(VLOOKUP($A57,'[20]TEMA HAJI'!$A:$AA,27,0),IFERROR(VLOOKUP($A57,'[20]TEMA PD'!$A:$AA,27,0),IFERROR(VLOOKUP($A57,[20]DESIRE!$A:$AP,42,0),0)))))))))))))</f>
        <v>0</v>
      </c>
      <c r="CS57" s="37">
        <f>IFERROR(VLOOKUP($A57,#REF!,42+CR$1,0),IFERROR(VLOOKUP($A57,#REF!,42+CR$1,0),IFERROR(VLOOKUP($A57,#REF!,29+CR$1,0),IFERROR(VLOOKUP($A57,#REF!,16+CR$1,0),IFERROR(VLOOKUP($A57,#REF!,42+CR$1,0),IFERROR(VLOOKUP($A57,#REF!,33+CR$1,0),IFERROR(VLOOKUP($A57,#REF!,29+CR$1,0),IFERROR(VLOOKUP($A57,#REF!,42+CR$1,0),IFERROR(VLOOKUP($A57,#REF!,42+CR$1,0),IFERROR(VLOOKUP($A57,#REF!,42+CR$1,0),IFERROR(VLOOKUP($A57,#REF!,26+CR$1,0),IFERROR(VLOOKUP($A57,#REF!,5+CR$1,0),0))))))))))))</f>
        <v>0</v>
      </c>
      <c r="CT57" s="37">
        <f>IFERROR(VLOOKUP($A57,#REF!,42+CS$1,0),IFERROR(VLOOKUP($A57,#REF!,42+CS$1,0),IFERROR(VLOOKUP($A57,#REF!,29+CS$1,0),IFERROR(VLOOKUP($A57,#REF!,16+CS$1,0),IFERROR(VLOOKUP($A57,#REF!,42+CS$1,0),IFERROR(VLOOKUP($A57,#REF!,33+CS$1,0),IFERROR(VLOOKUP($A57,#REF!,29+CS$1,0),IFERROR(VLOOKUP($A57,#REF!,42+CS$1,0),IFERROR(VLOOKUP($A57,#REF!,42+CS$1,0),IFERROR(VLOOKUP($A57,#REF!,42+CS$1,0),IFERROR(VLOOKUP($A57,#REF!,26+CS$1,0),IFERROR(VLOOKUP($A57,#REF!,5+CS$1,0),0))))))))))))</f>
        <v>0</v>
      </c>
      <c r="CU57" s="37">
        <f>IFERROR(VLOOKUP($A57,#REF!,42+CT$1,0),IFERROR(VLOOKUP($A57,#REF!,42+CT$1,0),IFERROR(VLOOKUP($A57,#REF!,29+CT$1,0),IFERROR(VLOOKUP($A57,#REF!,16+CT$1,0),IFERROR(VLOOKUP($A57,#REF!,42+CT$1,0),IFERROR(VLOOKUP($A57,#REF!,33+CT$1,0),IFERROR(VLOOKUP($A57,#REF!,29+CT$1,0),IFERROR(VLOOKUP($A57,#REF!,42+CT$1,0),IFERROR(VLOOKUP($A57,#REF!,42+CT$1,0),IFERROR(VLOOKUP($A57,#REF!,42+CT$1,0),IFERROR(VLOOKUP($A57,#REF!,26+CT$1,0),IFERROR(VLOOKUP($A57,#REF!,5+CT$1,0),0))))))))))))</f>
        <v>0</v>
      </c>
      <c r="CV57" s="37">
        <f>IFERROR(VLOOKUP($A57,#REF!,42+CU$1,0),IFERROR(VLOOKUP($A57,#REF!,42+CU$1,0),IFERROR(VLOOKUP($A57,#REF!,29+CU$1,0),IFERROR(VLOOKUP($A57,#REF!,16+CU$1,0),IFERROR(VLOOKUP($A57,#REF!,42+CU$1,0),IFERROR(VLOOKUP($A57,#REF!,33+CU$1,0),IFERROR(VLOOKUP($A57,#REF!,29+CU$1,0),IFERROR(VLOOKUP($A57,#REF!,42+CU$1,0),IFERROR(VLOOKUP($A57,#REF!,42+CU$1,0),IFERROR(VLOOKUP($A57,#REF!,42+CU$1,0),IFERROR(VLOOKUP($A57,#REF!,26+CU$1,0),IFERROR(VLOOKUP($A57,#REF!,5+CU$1,0),0))))))))))))</f>
        <v>0</v>
      </c>
      <c r="CW57" s="37">
        <f>IFERROR(VLOOKUP($A57,#REF!,42+CV$1,0),IFERROR(VLOOKUP($A57,#REF!,42+CV$1,0),IFERROR(VLOOKUP($A57,#REF!,29+CV$1,0),IFERROR(VLOOKUP($A57,#REF!,16+CV$1,0),IFERROR(VLOOKUP($A57,#REF!,42+CV$1,0),IFERROR(VLOOKUP($A57,#REF!,33+CV$1,0),IFERROR(VLOOKUP($A57,#REF!,29+CV$1,0),IFERROR(VLOOKUP($A57,#REF!,42+CV$1,0),IFERROR(VLOOKUP($A57,#REF!,42+CV$1,0),IFERROR(VLOOKUP($A57,#REF!,42+CV$1,0),IFERROR(VLOOKUP($A57,#REF!,26+CV$1,0),IFERROR(VLOOKUP($A57,#REF!,5+CV$1,0),0))))))))))))</f>
        <v>0</v>
      </c>
      <c r="CX57" s="37">
        <f>IFERROR(VLOOKUP($A57,#REF!,36,0),IFERROR(VLOOKUP($A57,#REF!,23,0),IFERROR(VLOOKUP($A57,#REF!,65,0),IFERROR(VLOOKUP($A57,#REF!,34,0),IFERROR(VLOOKUP($A57,#REF!,25,0),IFERROR(VLOOKUP($A57,#REF!,25,0),IFERROR(VLOOKUP($A57,#REF!,21,0),IFERROR(VLOOKUP($A57,#REF!,23,0),IFERROR(VLOOKUP($A57,#REF!,23,0),IFERROR(VLOOKUP($A57,#REF!,23,0),IFERROR(VLOOKUP($A57,#REF!,23,0),IFERROR(VLOOKUP($A57,#REF!,23,0),IFERROR(VLOOKUP($A57,#REF!,21,0),IFERROR(VLOOKUP($A57,#REF!,23,0),0))))))))))))))</f>
        <v>0</v>
      </c>
      <c r="CY57" s="37">
        <f>IFERROR(VLOOKUP($A57,[20]DESIRE!$A:$AP,42,0),IFERROR(VLOOKUP($A57,'[20]TEMA PD'!$A:$AA,27,0),IFERROR(VLOOKUP($A57,'[20]TEMA HAJI'!$A:$AA,27,0),IFERROR(VLOOKUP($A57,'[20]TEMA C3'!$A:$AA,27,0),IFERROR(VLOOKUP($A57,'[20]TEMA C2'!$A:$AA,27,0),IFERROR(VLOOKUP($A57,'[20]TEMA C1'!$A:$Y,25,0),IFERROR(VLOOKUP($A57,[20]DELTA!$A:$AC,29,0),IFERROR(VLOOKUP($A57,'[20]AAV AUTO 2000'!$A:$AA,27,0),IFERROR(VLOOKUP($A57,'[20]CC SK'!$A:$AC,29,0),IFERROR(VLOOKUP($A57,[20]SBPV!$A:$AN,40,0),IFERROR(VLOOKUP($A57,[20]RVO!$A:$CA,79,0),IFERROR(VLOOKUP($A57,[20]GC!$A:$AC,29,0),IFERROR(VLOOKUP($A57,[20]AAV!$A:$AR,44,0),0)))))))))))))</f>
        <v>0</v>
      </c>
      <c r="CZ57" s="37">
        <f>IFERROR(VLOOKUP($A57,#REF!,5+CY$1,0),IFERROR(VLOOKUP($A57,#REF!,26+CY$1,0),IFERROR(VLOOKUP($A57,#REF!,42+CY$1,0),IFERROR(VLOOKUP($A57,#REF!,42+CY$1,0),IFERROR(VLOOKUP($A57,#REF!,42+CY$1,0),IFERROR(VLOOKUP($A57,#REF!,29+CY$1,0),IFERROR(VLOOKUP($A57,#REF!,33+CY$1,0),IFERROR(VLOOKUP($A57,#REF!,42+CY$1,0),IFERROR(VLOOKUP($A57,#REF!,16+CY$1,0),IFERROR(VLOOKUP($A57,#REF!,29+CY$1,0),IFERROR(VLOOKUP($A57,#REF!,42+CY$1,0),IFERROR(VLOOKUP($A57,#REF!,42+CY$1,0),0))))))))))))</f>
        <v>0</v>
      </c>
      <c r="DA57" s="37">
        <f>IFERROR(VLOOKUP($A57,#REF!,5+CZ$1,0),IFERROR(VLOOKUP($A57,#REF!,26+CZ$1,0),IFERROR(VLOOKUP($A57,#REF!,42+CZ$1,0),IFERROR(VLOOKUP($A57,#REF!,42+CZ$1,0),IFERROR(VLOOKUP($A57,#REF!,42+CZ$1,0),IFERROR(VLOOKUP($A57,#REF!,29+CZ$1,0),IFERROR(VLOOKUP($A57,#REF!,33+CZ$1,0),IFERROR(VLOOKUP($A57,#REF!,42+CZ$1,0),IFERROR(VLOOKUP($A57,#REF!,16+CZ$1,0),IFERROR(VLOOKUP($A57,#REF!,29+CZ$1,0),IFERROR(VLOOKUP($A57,#REF!,42+CZ$1,0),IFERROR(VLOOKUP($A57,#REF!,42+CZ$1,0),0))))))))))))</f>
        <v>0</v>
      </c>
      <c r="DB57" s="37">
        <f>IFERROR(VLOOKUP($A57,#REF!,5+DA$1,0),IFERROR(VLOOKUP($A57,#REF!,26+DA$1,0),IFERROR(VLOOKUP($A57,#REF!,42+DA$1,0),IFERROR(VLOOKUP($A57,#REF!,42+DA$1,0),IFERROR(VLOOKUP($A57,#REF!,42+DA$1,0),IFERROR(VLOOKUP($A57,#REF!,29+DA$1,0),IFERROR(VLOOKUP($A57,#REF!,33+DA$1,0),IFERROR(VLOOKUP($A57,#REF!,42+DA$1,0),IFERROR(VLOOKUP($A57,#REF!,16+DA$1,0),IFERROR(VLOOKUP($A57,#REF!,29+DA$1,0),IFERROR(VLOOKUP($A57,#REF!,42+DA$1,0),IFERROR(VLOOKUP($A57,#REF!,42+DA$1,0),0))))))))))))</f>
        <v>0</v>
      </c>
      <c r="DC57" s="37">
        <f>IFERROR(VLOOKUP($A57,#REF!,5+DB$1,0),IFERROR(VLOOKUP($A57,#REF!,26+DB$1,0),IFERROR(VLOOKUP($A57,#REF!,42+DB$1,0),IFERROR(VLOOKUP($A57,#REF!,42+DB$1,0),IFERROR(VLOOKUP($A57,#REF!,42+DB$1,0),IFERROR(VLOOKUP($A57,#REF!,29+DB$1,0),IFERROR(VLOOKUP($A57,#REF!,33+DB$1,0),IFERROR(VLOOKUP($A57,#REF!,42+DB$1,0),IFERROR(VLOOKUP($A57,#REF!,16+DB$1,0),IFERROR(VLOOKUP($A57,#REF!,29+DB$1,0),IFERROR(VLOOKUP($A57,#REF!,42+DB$1,0),IFERROR(VLOOKUP($A57,#REF!,42+DB$1,0),0))))))))))))</f>
        <v>0</v>
      </c>
      <c r="DD57" s="37">
        <f>IFERROR(VLOOKUP($A57,#REF!,5+DC$1,0),IFERROR(VLOOKUP($A57,#REF!,26+DC$1,0),IFERROR(VLOOKUP($A57,#REF!,42+DC$1,0),IFERROR(VLOOKUP($A57,#REF!,42+DC$1,0),IFERROR(VLOOKUP($A57,#REF!,42+DC$1,0),IFERROR(VLOOKUP($A57,#REF!,29+DC$1,0),IFERROR(VLOOKUP($A57,#REF!,33+DC$1,0),IFERROR(VLOOKUP($A57,#REF!,42+DC$1,0),IFERROR(VLOOKUP($A57,#REF!,16+DC$1,0),IFERROR(VLOOKUP($A57,#REF!,29+DC$1,0),IFERROR(VLOOKUP($A57,#REF!,42+DC$1,0),IFERROR(VLOOKUP($A57,#REF!,42+DC$1,0),0))))))))))))</f>
        <v>0</v>
      </c>
      <c r="DE57" s="37">
        <f>IFERROR(VLOOKUP($A57,#REF!,23,0),IFERROR(VLOOKUP($A57,#REF!,21,0),IFERROR(VLOOKUP($A57,#REF!,23,0),IFERROR(VLOOKUP($A57,#REF!,23,0),IFERROR(VLOOKUP($A57,#REF!,23,0),IFERROR(VLOOKUP($A57,#REF!,23,0),IFERROR(VLOOKUP($A57,#REF!,23,0),IFERROR(VLOOKUP($A57,#REF!,21,0),IFERROR(VLOOKUP($A57,#REF!,25,0),IFERROR(VLOOKUP($A57,#REF!,25,0),IFERROR(VLOOKUP($A57,#REF!,34,0),IFERROR(VLOOKUP($A57,#REF!,65,0),IFERROR(VLOOKUP($A57,#REF!,23,0),IFERROR(VLOOKUP($A57,#REF!,36,0),0))))))))))))))</f>
        <v>0</v>
      </c>
      <c r="DF57" s="37" t="b">
        <f t="shared" si="40"/>
        <v>1</v>
      </c>
      <c r="DG57" s="37" t="b">
        <f t="shared" si="40"/>
        <v>1</v>
      </c>
      <c r="DH57" s="37" t="b">
        <f t="shared" si="40"/>
        <v>1</v>
      </c>
      <c r="DI57" s="37" t="b">
        <f t="shared" si="26"/>
        <v>1</v>
      </c>
      <c r="DJ57" s="37" t="b">
        <f t="shared" si="26"/>
        <v>1</v>
      </c>
      <c r="DK57" s="37" t="b">
        <f t="shared" si="26"/>
        <v>1</v>
      </c>
      <c r="DL57" s="37" t="b">
        <f t="shared" si="26"/>
        <v>1</v>
      </c>
      <c r="DM57" s="37">
        <f t="shared" si="41"/>
        <v>0</v>
      </c>
      <c r="DN57" s="37">
        <f t="shared" si="41"/>
        <v>0</v>
      </c>
      <c r="DO57" s="37">
        <f t="shared" si="41"/>
        <v>0</v>
      </c>
      <c r="DP57" s="37">
        <f t="shared" si="27"/>
        <v>0</v>
      </c>
      <c r="DQ57" s="37">
        <f t="shared" si="27"/>
        <v>0</v>
      </c>
      <c r="DR57" s="37">
        <f t="shared" si="27"/>
        <v>0</v>
      </c>
      <c r="DS57" s="37">
        <f t="shared" si="27"/>
        <v>0</v>
      </c>
      <c r="DT57" s="29">
        <f t="shared" si="16"/>
        <v>0</v>
      </c>
      <c r="DU57" s="37">
        <f t="shared" si="42"/>
        <v>0</v>
      </c>
      <c r="DV57" s="37">
        <f t="shared" si="42"/>
        <v>0</v>
      </c>
      <c r="DW57" s="37">
        <f t="shared" si="42"/>
        <v>0</v>
      </c>
      <c r="DX57" s="37">
        <f t="shared" si="28"/>
        <v>0</v>
      </c>
      <c r="DY57" s="37">
        <f t="shared" si="28"/>
        <v>0</v>
      </c>
      <c r="DZ57" s="37">
        <f t="shared" si="28"/>
        <v>0</v>
      </c>
      <c r="EA57" s="37">
        <f t="shared" si="28"/>
        <v>0</v>
      </c>
      <c r="EB57" s="29">
        <f t="shared" si="18"/>
        <v>0</v>
      </c>
      <c r="EC57" s="36">
        <f t="shared" si="19"/>
        <v>7</v>
      </c>
      <c r="ED57" s="36" t="str">
        <f t="shared" si="20"/>
        <v>DOWNGRADE</v>
      </c>
      <c r="EE57" s="36" t="str">
        <f t="shared" si="21"/>
        <v>RESET</v>
      </c>
      <c r="EF57" s="37">
        <f t="shared" si="22"/>
        <v>0</v>
      </c>
      <c r="EG57" s="2"/>
      <c r="EH57" s="37" t="str">
        <f t="shared" si="23"/>
        <v>SAPHIRE</v>
      </c>
      <c r="EI57" s="2"/>
      <c r="EJ57" s="2"/>
      <c r="EK57" s="2"/>
      <c r="EL57" s="2"/>
      <c r="EM57" s="2"/>
      <c r="EN57" s="2"/>
      <c r="EO57" s="2"/>
      <c r="EP57" s="2"/>
      <c r="EQ57" s="37">
        <f t="shared" si="43"/>
        <v>0</v>
      </c>
      <c r="ER57" s="37">
        <f t="shared" si="43"/>
        <v>0</v>
      </c>
      <c r="ES57" s="37">
        <f t="shared" si="43"/>
        <v>0</v>
      </c>
      <c r="ET57" s="37">
        <f t="shared" si="29"/>
        <v>0</v>
      </c>
      <c r="EU57" s="37">
        <f t="shared" si="29"/>
        <v>0</v>
      </c>
      <c r="EV57" s="37">
        <f t="shared" si="29"/>
        <v>0</v>
      </c>
      <c r="EW57" s="37">
        <f t="shared" si="29"/>
        <v>0</v>
      </c>
    </row>
    <row r="58" spans="1:153" ht="15.6">
      <c r="A58" s="36" t="s">
        <v>161</v>
      </c>
      <c r="B58" s="1" t="s">
        <v>301</v>
      </c>
      <c r="C58" s="37" t="s">
        <v>170</v>
      </c>
      <c r="D58" s="15" t="str">
        <f>IFERROR(VLOOKUP(A58,[1]!CCSK,3,0),"")</f>
        <v/>
      </c>
      <c r="E58" s="15" t="str">
        <f t="shared" si="3"/>
        <v/>
      </c>
      <c r="F58" s="37"/>
      <c r="G58" s="37"/>
      <c r="H58" s="37"/>
      <c r="I58" s="37"/>
      <c r="J58" s="37"/>
      <c r="K58" s="37"/>
      <c r="L58" s="2"/>
      <c r="M58" s="37"/>
      <c r="N58" s="37">
        <v>4</v>
      </c>
      <c r="O58" s="37">
        <v>6</v>
      </c>
      <c r="P58" s="37">
        <v>5</v>
      </c>
      <c r="Q58" s="37"/>
      <c r="R58" s="37"/>
      <c r="S58" s="37"/>
      <c r="T58" s="36">
        <v>15</v>
      </c>
      <c r="U58" s="37">
        <v>0</v>
      </c>
      <c r="V58" s="37">
        <v>4</v>
      </c>
      <c r="W58" s="37">
        <v>6</v>
      </c>
      <c r="X58" s="37">
        <v>5</v>
      </c>
      <c r="Y58" s="37">
        <v>0</v>
      </c>
      <c r="Z58" s="37">
        <v>0</v>
      </c>
      <c r="AA58" s="37">
        <v>0</v>
      </c>
      <c r="AB58" s="36">
        <v>15</v>
      </c>
      <c r="AC58" s="36">
        <v>3</v>
      </c>
      <c r="AD58" s="36" t="s">
        <v>415</v>
      </c>
      <c r="AE58" s="36" t="s">
        <v>416</v>
      </c>
      <c r="AF58" s="37">
        <v>0</v>
      </c>
      <c r="AG58" s="13">
        <v>1</v>
      </c>
      <c r="AH58" s="37" t="s">
        <v>418</v>
      </c>
      <c r="AI58" s="37">
        <v>0</v>
      </c>
      <c r="AJ58" s="37" t="s">
        <v>424</v>
      </c>
      <c r="AK58" s="37">
        <v>0</v>
      </c>
      <c r="AL58" s="15">
        <v>45261</v>
      </c>
      <c r="AM58" s="15">
        <v>45701</v>
      </c>
      <c r="AN58" s="37">
        <v>1</v>
      </c>
      <c r="AO58" s="37">
        <v>0</v>
      </c>
      <c r="AP58" s="37" t="str">
        <f>IFERROR(VLOOKUP($A58,[2]Sheet1!$A:$D,4,0),"-")</f>
        <v>-</v>
      </c>
      <c r="AQ58" s="37"/>
      <c r="AR58" s="37"/>
      <c r="AS58" s="37"/>
      <c r="AT58" s="37"/>
      <c r="AU58" s="37"/>
      <c r="AV58" s="37" t="str">
        <f>IFERROR(VLOOKUP(A58,#REF!,13,0),"")</f>
        <v/>
      </c>
      <c r="AW58" s="37">
        <f>IFERROR(VLOOKUP(A58,[7]DATABASE!$A:$BA,49,0),"")</f>
        <v>0</v>
      </c>
      <c r="AX58" s="37">
        <f>IFERROR(VLOOKUP(A58,[7]DATABASE!$A:$BA,50,0),"")</f>
        <v>0</v>
      </c>
      <c r="AY58" s="37">
        <f>IFERROR(VLOOKUP(A58,[7]DATABASE!$A:$BA,51,0),"")</f>
        <v>0</v>
      </c>
      <c r="AZ58" s="37">
        <f>IFERROR(VLOOKUP(A58,[7]DATABASE!$A:$BA,52,0),"")</f>
        <v>0</v>
      </c>
      <c r="BA58" s="37">
        <f>IFERROR(VLOOKUP(A58,[7]DATABASE!$A:$BA,53,0),"")</f>
        <v>0</v>
      </c>
      <c r="BB58" s="37">
        <f>IFERROR(VLOOKUP(A58,[7]DATABASE!$A:$BF,54,0),"")</f>
        <v>0</v>
      </c>
      <c r="BC58" s="37">
        <f>IFERROR(VLOOKUP(A58,[7]DATABASE!$A:$BF,55,0),"")</f>
        <v>0</v>
      </c>
      <c r="BD58" s="37">
        <f>IFERROR(VLOOKUP(A58,[7]DATABASE!$A:$BF,56,0),"")</f>
        <v>0</v>
      </c>
      <c r="BE58" s="37">
        <f>IFERROR(VLOOKUP(A58,[7]DATABASE!$A:$BF,57,0),"")</f>
        <v>0</v>
      </c>
      <c r="BF58" s="37">
        <f>IFERROR(VLOOKUP(A58,[7]DATABASE!$A:$BF,58,0),"")</f>
        <v>0</v>
      </c>
      <c r="BG58" s="37" t="str">
        <f>IFERROR(VLOOKUP(A58,[22]CCSK!$A$4:$Y$10,25,0),"")</f>
        <v/>
      </c>
      <c r="BH58" s="37">
        <f>IFERROR(VLOOKUP(A58,[7]DATABASE!$A:$BM,60,0),"")</f>
        <v>0</v>
      </c>
      <c r="BI58" s="37">
        <f>IFERROR(VLOOKUP(A58,[7]DATABASE!$A:$BM,61,0),"")</f>
        <v>0</v>
      </c>
      <c r="BJ58" s="37">
        <f>IFERROR(VLOOKUP(A58,[7]DATABASE!$A:$BM,62,0),"")</f>
        <v>0</v>
      </c>
      <c r="BK58" s="37">
        <f>IFERROR(VLOOKUP(A58,[7]DATABASE!$A:$BM,63,0),"")</f>
        <v>0</v>
      </c>
      <c r="BL58" s="37">
        <f>IFERROR(VLOOKUP(A58,[7]DATABASE!$A:$BM,64,0),"")</f>
        <v>0</v>
      </c>
      <c r="BM58" s="37" t="str">
        <f>IFERROR(VLOOKUP($A58,[9]AAV!$A:$AM,39,0),IFERROR(VLOOKUP($A58,[9]GC!$A:$Y,25,0),IFERROR(VLOOKUP($A58,[9]RVO!$A:$BS,71,0),IFERROR(VLOOKUP($A58,[9]SBPV!$A:$AK,37,0),IFERROR(VLOOKUP($A58,'[9]CC SK'!$A:$AA,27,0),IFERROR(VLOOKUP($A58,[9]DELTA!$A:$AA,27,0),IFERROR(VLOOKUP($A58,'[9]TEMA C1'!$A:$W,23,0),IFERROR(VLOOKUP($A58,'[9]TEMA C2'!$A:$Y,25,0),IFERROR(VLOOKUP($A58,'[9]TEMA C3'!$A:$Y,25,0),IFERROR(VLOOKUP($A58,'[9]TEMA HAJI'!$A:$Y,25,0),IFERROR(VLOOKUP($A58,'[9]TEMA PD'!$A:$Y,25,0),"")))))))))))</f>
        <v/>
      </c>
      <c r="BN58" s="37">
        <f t="shared" si="30"/>
        <v>0</v>
      </c>
      <c r="BO58" s="37" t="str">
        <f t="shared" si="31"/>
        <v/>
      </c>
      <c r="BP58" s="37">
        <f t="shared" si="31"/>
        <v>0</v>
      </c>
      <c r="BQ58" s="37">
        <f t="shared" si="31"/>
        <v>0</v>
      </c>
      <c r="BR58" s="37">
        <f t="shared" si="31"/>
        <v>0</v>
      </c>
      <c r="BS58" s="37">
        <f t="shared" si="31"/>
        <v>0</v>
      </c>
      <c r="BT58" s="37">
        <f t="shared" si="31"/>
        <v>0</v>
      </c>
      <c r="BU58" s="37" t="str">
        <f t="shared" si="31"/>
        <v/>
      </c>
      <c r="BV58" s="37">
        <f t="shared" si="32"/>
        <v>0</v>
      </c>
      <c r="BW58" s="36">
        <f t="shared" si="33"/>
        <v>7</v>
      </c>
      <c r="BX58" s="36" t="str">
        <f t="shared" si="34"/>
        <v>DOWNGRADE</v>
      </c>
      <c r="BY58" s="36" t="str">
        <f>IFERROR(VLOOKUP(A58,[7]DATABASE!$A:$BY,77,0),"")</f>
        <v>RESET</v>
      </c>
      <c r="BZ58" s="37">
        <f t="shared" si="35"/>
        <v>0</v>
      </c>
      <c r="CA58" s="12"/>
      <c r="CB58" s="37" t="str">
        <f t="shared" si="36"/>
        <v>SAPHIRE</v>
      </c>
      <c r="CC58" s="37" t="str">
        <f>IFERROR(VLOOKUP(A58,[11]SUMMARY!$B:$E,4,0),"")</f>
        <v/>
      </c>
      <c r="CD58" s="37">
        <f>IFERROR(VLOOKUP(A58,'[12]RECAP REDEEM P2 - v2'!$A:$I,5,0),0)</f>
        <v>0</v>
      </c>
      <c r="CE58" s="37" t="str">
        <f t="shared" si="37"/>
        <v>FALSE</v>
      </c>
      <c r="CF58" s="37"/>
      <c r="CG58" s="15">
        <v>45093</v>
      </c>
      <c r="CH58" s="15">
        <f t="shared" ca="1" si="38"/>
        <v>46174</v>
      </c>
      <c r="CI58" s="37">
        <f t="shared" ca="1" si="39"/>
        <v>2</v>
      </c>
      <c r="CJ58" s="37">
        <v>0</v>
      </c>
      <c r="CK58" s="37" t="str">
        <f>IFERROR(VLOOKUP($A58,[13]ME!$A:$K,11,0),"-")</f>
        <v>-</v>
      </c>
      <c r="CL58" s="37" t="str">
        <f>IFERROR(VLOOKUP($A58,[14]EKS!$A:$K,11,0),"-")</f>
        <v>-</v>
      </c>
      <c r="CM58" s="37" t="str">
        <f>IFERROR(VLOOKUP($A58,[15]EKS!$A:$K,11,0),"-")</f>
        <v>-</v>
      </c>
      <c r="CN58" s="37" t="str">
        <f>IFERROR(VLOOKUP($A58,[16]EKS!$A:$K,11,0),"-")</f>
        <v>-</v>
      </c>
      <c r="CO58" s="37" t="str">
        <f>IFERROR(VLOOKUP($A58,[17]EKS!$A:$K,11,0),"-")</f>
        <v>-</v>
      </c>
      <c r="CP58" s="37" t="str">
        <f>IFERROR(VLOOKUP($A58,[18]EKS!$A:$K,11,0),"-")</f>
        <v>-</v>
      </c>
      <c r="CQ58" s="37" t="str">
        <f>IFERROR(VLOOKUP(A58,[19]Sheet1!$A:$D,4,0),"-")</f>
        <v>-</v>
      </c>
      <c r="CR58" s="37">
        <f>IFERROR(VLOOKUP($A58,[20]AAV!$A:$AR,44,0),IFERROR(VLOOKUP($A58,[20]GC!$A:$AC,29,0),IFERROR(VLOOKUP($A58,[20]RVO!$A:$CA,79,0),IFERROR(VLOOKUP($A58,[20]SBPV!$A:$AN,40,0),IFERROR(VLOOKUP($A58,'[20]CC SK'!$A:$AC,29,0),IFERROR(VLOOKUP($A58,'[20]AAV AUTO 2000'!$A:$AA,27,0),IFERROR(VLOOKUP($A58,[20]DELTA!$A:$AC,29,0),IFERROR(VLOOKUP($A58,'[20]TEMA C1'!$A:$Y,25,0),IFERROR(VLOOKUP($A58,'[20]TEMA C2'!$A:$AA,27,0),IFERROR(VLOOKUP($A58,'[20]TEMA C3'!$A:$AA,27,0),IFERROR(VLOOKUP($A58,'[20]TEMA HAJI'!$A:$AA,27,0),IFERROR(VLOOKUP($A58,'[20]TEMA PD'!$A:$AA,27,0),IFERROR(VLOOKUP($A58,[20]DESIRE!$A:$AP,42,0),0)))))))))))))</f>
        <v>0</v>
      </c>
      <c r="CS58" s="37">
        <f>IFERROR(VLOOKUP($A58,#REF!,42+CR$1,0),IFERROR(VLOOKUP($A58,#REF!,42+CR$1,0),IFERROR(VLOOKUP($A58,#REF!,29+CR$1,0),IFERROR(VLOOKUP($A58,#REF!,16+CR$1,0),IFERROR(VLOOKUP($A58,#REF!,42+CR$1,0),IFERROR(VLOOKUP($A58,#REF!,33+CR$1,0),IFERROR(VLOOKUP($A58,#REF!,29+CR$1,0),IFERROR(VLOOKUP($A58,#REF!,42+CR$1,0),IFERROR(VLOOKUP($A58,#REF!,42+CR$1,0),IFERROR(VLOOKUP($A58,#REF!,42+CR$1,0),IFERROR(VLOOKUP($A58,#REF!,26+CR$1,0),IFERROR(VLOOKUP($A58,#REF!,5+CR$1,0),0))))))))))))</f>
        <v>0</v>
      </c>
      <c r="CT58" s="37">
        <f>IFERROR(VLOOKUP($A58,#REF!,42+CS$1,0),IFERROR(VLOOKUP($A58,#REF!,42+CS$1,0),IFERROR(VLOOKUP($A58,#REF!,29+CS$1,0),IFERROR(VLOOKUP($A58,#REF!,16+CS$1,0),IFERROR(VLOOKUP($A58,#REF!,42+CS$1,0),IFERROR(VLOOKUP($A58,#REF!,33+CS$1,0),IFERROR(VLOOKUP($A58,#REF!,29+CS$1,0),IFERROR(VLOOKUP($A58,#REF!,42+CS$1,0),IFERROR(VLOOKUP($A58,#REF!,42+CS$1,0),IFERROR(VLOOKUP($A58,#REF!,42+CS$1,0),IFERROR(VLOOKUP($A58,#REF!,26+CS$1,0),IFERROR(VLOOKUP($A58,#REF!,5+CS$1,0),0))))))))))))</f>
        <v>0</v>
      </c>
      <c r="CU58" s="37">
        <f>IFERROR(VLOOKUP($A58,#REF!,42+CT$1,0),IFERROR(VLOOKUP($A58,#REF!,42+CT$1,0),IFERROR(VLOOKUP($A58,#REF!,29+CT$1,0),IFERROR(VLOOKUP($A58,#REF!,16+CT$1,0),IFERROR(VLOOKUP($A58,#REF!,42+CT$1,0),IFERROR(VLOOKUP($A58,#REF!,33+CT$1,0),IFERROR(VLOOKUP($A58,#REF!,29+CT$1,0),IFERROR(VLOOKUP($A58,#REF!,42+CT$1,0),IFERROR(VLOOKUP($A58,#REF!,42+CT$1,0),IFERROR(VLOOKUP($A58,#REF!,42+CT$1,0),IFERROR(VLOOKUP($A58,#REF!,26+CT$1,0),IFERROR(VLOOKUP($A58,#REF!,5+CT$1,0),0))))))))))))</f>
        <v>0</v>
      </c>
      <c r="CV58" s="37">
        <f>IFERROR(VLOOKUP($A58,#REF!,42+CU$1,0),IFERROR(VLOOKUP($A58,#REF!,42+CU$1,0),IFERROR(VLOOKUP($A58,#REF!,29+CU$1,0),IFERROR(VLOOKUP($A58,#REF!,16+CU$1,0),IFERROR(VLOOKUP($A58,#REF!,42+CU$1,0),IFERROR(VLOOKUP($A58,#REF!,33+CU$1,0),IFERROR(VLOOKUP($A58,#REF!,29+CU$1,0),IFERROR(VLOOKUP($A58,#REF!,42+CU$1,0),IFERROR(VLOOKUP($A58,#REF!,42+CU$1,0),IFERROR(VLOOKUP($A58,#REF!,42+CU$1,0),IFERROR(VLOOKUP($A58,#REF!,26+CU$1,0),IFERROR(VLOOKUP($A58,#REF!,5+CU$1,0),0))))))))))))</f>
        <v>0</v>
      </c>
      <c r="CW58" s="37">
        <f>IFERROR(VLOOKUP($A58,#REF!,42+CV$1,0),IFERROR(VLOOKUP($A58,#REF!,42+CV$1,0),IFERROR(VLOOKUP($A58,#REF!,29+CV$1,0),IFERROR(VLOOKUP($A58,#REF!,16+CV$1,0),IFERROR(VLOOKUP($A58,#REF!,42+CV$1,0),IFERROR(VLOOKUP($A58,#REF!,33+CV$1,0),IFERROR(VLOOKUP($A58,#REF!,29+CV$1,0),IFERROR(VLOOKUP($A58,#REF!,42+CV$1,0),IFERROR(VLOOKUP($A58,#REF!,42+CV$1,0),IFERROR(VLOOKUP($A58,#REF!,42+CV$1,0),IFERROR(VLOOKUP($A58,#REF!,26+CV$1,0),IFERROR(VLOOKUP($A58,#REF!,5+CV$1,0),0))))))))))))</f>
        <v>0</v>
      </c>
      <c r="CX58" s="37">
        <f>IFERROR(VLOOKUP($A58,#REF!,36,0),IFERROR(VLOOKUP($A58,#REF!,23,0),IFERROR(VLOOKUP($A58,#REF!,65,0),IFERROR(VLOOKUP($A58,#REF!,34,0),IFERROR(VLOOKUP($A58,#REF!,25,0),IFERROR(VLOOKUP($A58,#REF!,25,0),IFERROR(VLOOKUP($A58,#REF!,21,0),IFERROR(VLOOKUP($A58,#REF!,23,0),IFERROR(VLOOKUP($A58,#REF!,23,0),IFERROR(VLOOKUP($A58,#REF!,23,0),IFERROR(VLOOKUP($A58,#REF!,23,0),IFERROR(VLOOKUP($A58,#REF!,23,0),IFERROR(VLOOKUP($A58,#REF!,21,0),IFERROR(VLOOKUP($A58,#REF!,23,0),0))))))))))))))</f>
        <v>0</v>
      </c>
      <c r="CY58" s="37">
        <f>IFERROR(VLOOKUP($A58,[20]DESIRE!$A:$AP,42,0),IFERROR(VLOOKUP($A58,'[20]TEMA PD'!$A:$AA,27,0),IFERROR(VLOOKUP($A58,'[20]TEMA HAJI'!$A:$AA,27,0),IFERROR(VLOOKUP($A58,'[20]TEMA C3'!$A:$AA,27,0),IFERROR(VLOOKUP($A58,'[20]TEMA C2'!$A:$AA,27,0),IFERROR(VLOOKUP($A58,'[20]TEMA C1'!$A:$Y,25,0),IFERROR(VLOOKUP($A58,[20]DELTA!$A:$AC,29,0),IFERROR(VLOOKUP($A58,'[20]AAV AUTO 2000'!$A:$AA,27,0),IFERROR(VLOOKUP($A58,'[20]CC SK'!$A:$AC,29,0),IFERROR(VLOOKUP($A58,[20]SBPV!$A:$AN,40,0),IFERROR(VLOOKUP($A58,[20]RVO!$A:$CA,79,0),IFERROR(VLOOKUP($A58,[20]GC!$A:$AC,29,0),IFERROR(VLOOKUP($A58,[20]AAV!$A:$AR,44,0),0)))))))))))))</f>
        <v>0</v>
      </c>
      <c r="CZ58" s="37">
        <f>IFERROR(VLOOKUP($A58,#REF!,5+CY$1,0),IFERROR(VLOOKUP($A58,#REF!,26+CY$1,0),IFERROR(VLOOKUP($A58,#REF!,42+CY$1,0),IFERROR(VLOOKUP($A58,#REF!,42+CY$1,0),IFERROR(VLOOKUP($A58,#REF!,42+CY$1,0),IFERROR(VLOOKUP($A58,#REF!,29+CY$1,0),IFERROR(VLOOKUP($A58,#REF!,33+CY$1,0),IFERROR(VLOOKUP($A58,#REF!,42+CY$1,0),IFERROR(VLOOKUP($A58,#REF!,16+CY$1,0),IFERROR(VLOOKUP($A58,#REF!,29+CY$1,0),IFERROR(VLOOKUP($A58,#REF!,42+CY$1,0),IFERROR(VLOOKUP($A58,#REF!,42+CY$1,0),0))))))))))))</f>
        <v>0</v>
      </c>
      <c r="DA58" s="37">
        <f>IFERROR(VLOOKUP($A58,#REF!,5+CZ$1,0),IFERROR(VLOOKUP($A58,#REF!,26+CZ$1,0),IFERROR(VLOOKUP($A58,#REF!,42+CZ$1,0),IFERROR(VLOOKUP($A58,#REF!,42+CZ$1,0),IFERROR(VLOOKUP($A58,#REF!,42+CZ$1,0),IFERROR(VLOOKUP($A58,#REF!,29+CZ$1,0),IFERROR(VLOOKUP($A58,#REF!,33+CZ$1,0),IFERROR(VLOOKUP($A58,#REF!,42+CZ$1,0),IFERROR(VLOOKUP($A58,#REF!,16+CZ$1,0),IFERROR(VLOOKUP($A58,#REF!,29+CZ$1,0),IFERROR(VLOOKUP($A58,#REF!,42+CZ$1,0),IFERROR(VLOOKUP($A58,#REF!,42+CZ$1,0),0))))))))))))</f>
        <v>0</v>
      </c>
      <c r="DB58" s="37">
        <f>IFERROR(VLOOKUP($A58,#REF!,5+DA$1,0),IFERROR(VLOOKUP($A58,#REF!,26+DA$1,0),IFERROR(VLOOKUP($A58,#REF!,42+DA$1,0),IFERROR(VLOOKUP($A58,#REF!,42+DA$1,0),IFERROR(VLOOKUP($A58,#REF!,42+DA$1,0),IFERROR(VLOOKUP($A58,#REF!,29+DA$1,0),IFERROR(VLOOKUP($A58,#REF!,33+DA$1,0),IFERROR(VLOOKUP($A58,#REF!,42+DA$1,0),IFERROR(VLOOKUP($A58,#REF!,16+DA$1,0),IFERROR(VLOOKUP($A58,#REF!,29+DA$1,0),IFERROR(VLOOKUP($A58,#REF!,42+DA$1,0),IFERROR(VLOOKUP($A58,#REF!,42+DA$1,0),0))))))))))))</f>
        <v>0</v>
      </c>
      <c r="DC58" s="37">
        <f>IFERROR(VLOOKUP($A58,#REF!,5+DB$1,0),IFERROR(VLOOKUP($A58,#REF!,26+DB$1,0),IFERROR(VLOOKUP($A58,#REF!,42+DB$1,0),IFERROR(VLOOKUP($A58,#REF!,42+DB$1,0),IFERROR(VLOOKUP($A58,#REF!,42+DB$1,0),IFERROR(VLOOKUP($A58,#REF!,29+DB$1,0),IFERROR(VLOOKUP($A58,#REF!,33+DB$1,0),IFERROR(VLOOKUP($A58,#REF!,42+DB$1,0),IFERROR(VLOOKUP($A58,#REF!,16+DB$1,0),IFERROR(VLOOKUP($A58,#REF!,29+DB$1,0),IFERROR(VLOOKUP($A58,#REF!,42+DB$1,0),IFERROR(VLOOKUP($A58,#REF!,42+DB$1,0),0))))))))))))</f>
        <v>0</v>
      </c>
      <c r="DD58" s="37">
        <f>IFERROR(VLOOKUP($A58,#REF!,5+DC$1,0),IFERROR(VLOOKUP($A58,#REF!,26+DC$1,0),IFERROR(VLOOKUP($A58,#REF!,42+DC$1,0),IFERROR(VLOOKUP($A58,#REF!,42+DC$1,0),IFERROR(VLOOKUP($A58,#REF!,42+DC$1,0),IFERROR(VLOOKUP($A58,#REF!,29+DC$1,0),IFERROR(VLOOKUP($A58,#REF!,33+DC$1,0),IFERROR(VLOOKUP($A58,#REF!,42+DC$1,0),IFERROR(VLOOKUP($A58,#REF!,16+DC$1,0),IFERROR(VLOOKUP($A58,#REF!,29+DC$1,0),IFERROR(VLOOKUP($A58,#REF!,42+DC$1,0),IFERROR(VLOOKUP($A58,#REF!,42+DC$1,0),0))))))))))))</f>
        <v>0</v>
      </c>
      <c r="DE58" s="37">
        <f>IFERROR(VLOOKUP($A58,#REF!,23,0),IFERROR(VLOOKUP($A58,#REF!,21,0),IFERROR(VLOOKUP($A58,#REF!,23,0),IFERROR(VLOOKUP($A58,#REF!,23,0),IFERROR(VLOOKUP($A58,#REF!,23,0),IFERROR(VLOOKUP($A58,#REF!,23,0),IFERROR(VLOOKUP($A58,#REF!,23,0),IFERROR(VLOOKUP($A58,#REF!,21,0),IFERROR(VLOOKUP($A58,#REF!,25,0),IFERROR(VLOOKUP($A58,#REF!,25,0),IFERROR(VLOOKUP($A58,#REF!,34,0),IFERROR(VLOOKUP($A58,#REF!,65,0),IFERROR(VLOOKUP($A58,#REF!,23,0),IFERROR(VLOOKUP($A58,#REF!,36,0),0))))))))))))))</f>
        <v>0</v>
      </c>
      <c r="DF58" s="37" t="b">
        <f t="shared" si="40"/>
        <v>1</v>
      </c>
      <c r="DG58" s="37" t="b">
        <f t="shared" si="40"/>
        <v>1</v>
      </c>
      <c r="DH58" s="37" t="b">
        <f t="shared" si="40"/>
        <v>1</v>
      </c>
      <c r="DI58" s="37" t="b">
        <f t="shared" si="26"/>
        <v>1</v>
      </c>
      <c r="DJ58" s="37" t="b">
        <f t="shared" si="26"/>
        <v>1</v>
      </c>
      <c r="DK58" s="37" t="b">
        <f t="shared" si="26"/>
        <v>1</v>
      </c>
      <c r="DL58" s="37" t="b">
        <f t="shared" si="26"/>
        <v>1</v>
      </c>
      <c r="DM58" s="37">
        <f t="shared" si="41"/>
        <v>0</v>
      </c>
      <c r="DN58" s="37">
        <f t="shared" si="41"/>
        <v>0</v>
      </c>
      <c r="DO58" s="37">
        <f t="shared" si="41"/>
        <v>0</v>
      </c>
      <c r="DP58" s="37">
        <f t="shared" si="27"/>
        <v>0</v>
      </c>
      <c r="DQ58" s="37">
        <f t="shared" si="27"/>
        <v>0</v>
      </c>
      <c r="DR58" s="37">
        <f t="shared" si="27"/>
        <v>0</v>
      </c>
      <c r="DS58" s="37">
        <f t="shared" si="27"/>
        <v>0</v>
      </c>
      <c r="DT58" s="29">
        <f t="shared" si="16"/>
        <v>0</v>
      </c>
      <c r="DU58" s="37">
        <f t="shared" si="42"/>
        <v>0</v>
      </c>
      <c r="DV58" s="37">
        <f t="shared" si="42"/>
        <v>0</v>
      </c>
      <c r="DW58" s="37">
        <f t="shared" si="42"/>
        <v>0</v>
      </c>
      <c r="DX58" s="37">
        <f t="shared" si="28"/>
        <v>0</v>
      </c>
      <c r="DY58" s="37">
        <f t="shared" si="28"/>
        <v>0</v>
      </c>
      <c r="DZ58" s="37">
        <f t="shared" si="28"/>
        <v>0</v>
      </c>
      <c r="EA58" s="37">
        <f t="shared" si="28"/>
        <v>0</v>
      </c>
      <c r="EB58" s="29">
        <f t="shared" si="18"/>
        <v>0</v>
      </c>
      <c r="EC58" s="36">
        <f t="shared" si="19"/>
        <v>7</v>
      </c>
      <c r="ED58" s="36" t="str">
        <f t="shared" si="20"/>
        <v>DOWNGRADE</v>
      </c>
      <c r="EE58" s="36" t="str">
        <f t="shared" si="21"/>
        <v>RESET</v>
      </c>
      <c r="EF58" s="37">
        <f t="shared" si="22"/>
        <v>0</v>
      </c>
      <c r="EG58" s="2"/>
      <c r="EH58" s="37" t="str">
        <f t="shared" si="23"/>
        <v>SAPHIRE</v>
      </c>
      <c r="EI58" s="2"/>
      <c r="EJ58" s="2"/>
      <c r="EK58" s="2"/>
      <c r="EL58" s="2"/>
      <c r="EM58" s="2"/>
      <c r="EN58" s="2"/>
      <c r="EO58" s="2"/>
      <c r="EP58" s="2"/>
      <c r="EQ58" s="37">
        <f t="shared" si="43"/>
        <v>0</v>
      </c>
      <c r="ER58" s="37">
        <f t="shared" si="43"/>
        <v>0</v>
      </c>
      <c r="ES58" s="37">
        <f t="shared" si="43"/>
        <v>0</v>
      </c>
      <c r="ET58" s="37">
        <f t="shared" si="29"/>
        <v>0</v>
      </c>
      <c r="EU58" s="37">
        <f t="shared" si="29"/>
        <v>0</v>
      </c>
      <c r="EV58" s="37">
        <f t="shared" si="29"/>
        <v>0</v>
      </c>
      <c r="EW58" s="37">
        <f t="shared" si="29"/>
        <v>0</v>
      </c>
    </row>
    <row r="59" spans="1:153" ht="15.6">
      <c r="A59" s="36" t="s">
        <v>159</v>
      </c>
      <c r="B59" s="1" t="s">
        <v>299</v>
      </c>
      <c r="C59" s="37" t="s">
        <v>170</v>
      </c>
      <c r="D59" s="15" t="str">
        <f>IFERROR(VLOOKUP(A59,[1]!CCSK,3,0),"")</f>
        <v/>
      </c>
      <c r="E59" s="15" t="str">
        <f t="shared" si="3"/>
        <v/>
      </c>
      <c r="F59" s="37"/>
      <c r="G59" s="37"/>
      <c r="H59" s="37"/>
      <c r="I59" s="37"/>
      <c r="J59" s="37"/>
      <c r="K59" s="37"/>
      <c r="L59" s="2"/>
      <c r="M59" s="37">
        <v>16</v>
      </c>
      <c r="N59" s="37">
        <v>5</v>
      </c>
      <c r="O59" s="37">
        <v>1</v>
      </c>
      <c r="P59" s="37"/>
      <c r="Q59" s="37"/>
      <c r="R59" s="37">
        <v>1</v>
      </c>
      <c r="S59" s="37"/>
      <c r="T59" s="36">
        <v>23</v>
      </c>
      <c r="U59" s="37">
        <v>16</v>
      </c>
      <c r="V59" s="37">
        <v>5</v>
      </c>
      <c r="W59" s="37">
        <v>1</v>
      </c>
      <c r="X59" s="37">
        <v>0</v>
      </c>
      <c r="Y59" s="37">
        <v>0</v>
      </c>
      <c r="Z59" s="37">
        <v>1</v>
      </c>
      <c r="AA59" s="37">
        <v>0</v>
      </c>
      <c r="AB59" s="36">
        <v>23</v>
      </c>
      <c r="AC59" s="36">
        <v>3</v>
      </c>
      <c r="AD59" s="36" t="s">
        <v>415</v>
      </c>
      <c r="AE59" s="36" t="s">
        <v>413</v>
      </c>
      <c r="AF59" s="37">
        <v>11.5</v>
      </c>
      <c r="AG59" s="13">
        <v>1</v>
      </c>
      <c r="AH59" s="37" t="s">
        <v>418</v>
      </c>
      <c r="AI59" s="37">
        <v>0</v>
      </c>
      <c r="AJ59" s="37" t="s">
        <v>424</v>
      </c>
      <c r="AK59" s="37">
        <v>0</v>
      </c>
      <c r="AL59" s="15">
        <v>45261</v>
      </c>
      <c r="AM59" s="15">
        <v>45701</v>
      </c>
      <c r="AN59" s="37">
        <v>1</v>
      </c>
      <c r="AO59" s="37">
        <v>11.5</v>
      </c>
      <c r="AP59" s="37" t="str">
        <f>IFERROR(VLOOKUP($A59,[2]Sheet1!$A:$D,4,0),"-")</f>
        <v>-</v>
      </c>
      <c r="AQ59" s="37"/>
      <c r="AR59" s="37"/>
      <c r="AS59" s="37"/>
      <c r="AT59" s="37"/>
      <c r="AU59" s="37"/>
      <c r="AV59" s="37" t="str">
        <f>IFERROR(VLOOKUP(A59,#REF!,13,0),"")</f>
        <v/>
      </c>
      <c r="AW59" s="37">
        <f>IFERROR(VLOOKUP(A59,[7]DATABASE!$A:$BA,49,0),"")</f>
        <v>0</v>
      </c>
      <c r="AX59" s="37">
        <f>IFERROR(VLOOKUP(A59,[7]DATABASE!$A:$BA,50,0),"")</f>
        <v>0</v>
      </c>
      <c r="AY59" s="37">
        <f>IFERROR(VLOOKUP(A59,[7]DATABASE!$A:$BA,51,0),"")</f>
        <v>0</v>
      </c>
      <c r="AZ59" s="37">
        <f>IFERROR(VLOOKUP(A59,[7]DATABASE!$A:$BA,52,0),"")</f>
        <v>0</v>
      </c>
      <c r="BA59" s="37">
        <f>IFERROR(VLOOKUP(A59,[7]DATABASE!$A:$BA,53,0),"")</f>
        <v>0</v>
      </c>
      <c r="BB59" s="37">
        <f>IFERROR(VLOOKUP(A59,[7]DATABASE!$A:$BF,54,0),"")</f>
        <v>0</v>
      </c>
      <c r="BC59" s="37">
        <f>IFERROR(VLOOKUP(A59,[7]DATABASE!$A:$BF,55,0),"")</f>
        <v>0</v>
      </c>
      <c r="BD59" s="37">
        <f>IFERROR(VLOOKUP(A59,[7]DATABASE!$A:$BF,56,0),"")</f>
        <v>0</v>
      </c>
      <c r="BE59" s="37">
        <f>IFERROR(VLOOKUP(A59,[7]DATABASE!$A:$BF,57,0),"")</f>
        <v>0</v>
      </c>
      <c r="BF59" s="37">
        <f>IFERROR(VLOOKUP(A59,[7]DATABASE!$A:$BF,58,0),"")</f>
        <v>0</v>
      </c>
      <c r="BG59" s="37" t="str">
        <f>IFERROR(VLOOKUP(A59,[22]CCSK!$A$4:$Y$10,25,0),"")</f>
        <v/>
      </c>
      <c r="BH59" s="37">
        <f>IFERROR(VLOOKUP(A59,[7]DATABASE!$A:$BM,60,0),"")</f>
        <v>0</v>
      </c>
      <c r="BI59" s="37">
        <f>IFERROR(VLOOKUP(A59,[7]DATABASE!$A:$BM,61,0),"")</f>
        <v>0</v>
      </c>
      <c r="BJ59" s="37">
        <f>IFERROR(VLOOKUP(A59,[7]DATABASE!$A:$BM,62,0),"")</f>
        <v>0</v>
      </c>
      <c r="BK59" s="37">
        <f>IFERROR(VLOOKUP(A59,[7]DATABASE!$A:$BM,63,0),"")</f>
        <v>0</v>
      </c>
      <c r="BL59" s="37">
        <f>IFERROR(VLOOKUP(A59,[7]DATABASE!$A:$BM,64,0),"")</f>
        <v>0</v>
      </c>
      <c r="BM59" s="37" t="str">
        <f>IFERROR(VLOOKUP($A59,[9]AAV!$A:$AM,39,0),IFERROR(VLOOKUP($A59,[9]GC!$A:$Y,25,0),IFERROR(VLOOKUP($A59,[9]RVO!$A:$BS,71,0),IFERROR(VLOOKUP($A59,[9]SBPV!$A:$AK,37,0),IFERROR(VLOOKUP($A59,'[9]CC SK'!$A:$AA,27,0),IFERROR(VLOOKUP($A59,[9]DELTA!$A:$AA,27,0),IFERROR(VLOOKUP($A59,'[9]TEMA C1'!$A:$W,23,0),IFERROR(VLOOKUP($A59,'[9]TEMA C2'!$A:$Y,25,0),IFERROR(VLOOKUP($A59,'[9]TEMA C3'!$A:$Y,25,0),IFERROR(VLOOKUP($A59,'[9]TEMA HAJI'!$A:$Y,25,0),IFERROR(VLOOKUP($A59,'[9]TEMA PD'!$A:$Y,25,0),"")))))))))))</f>
        <v/>
      </c>
      <c r="BN59" s="37">
        <f t="shared" si="30"/>
        <v>0</v>
      </c>
      <c r="BO59" s="37" t="str">
        <f t="shared" si="31"/>
        <v/>
      </c>
      <c r="BP59" s="37">
        <f t="shared" si="31"/>
        <v>0</v>
      </c>
      <c r="BQ59" s="37">
        <f t="shared" si="31"/>
        <v>0</v>
      </c>
      <c r="BR59" s="37">
        <f t="shared" si="31"/>
        <v>0</v>
      </c>
      <c r="BS59" s="37">
        <f t="shared" si="31"/>
        <v>0</v>
      </c>
      <c r="BT59" s="37">
        <f t="shared" si="31"/>
        <v>0</v>
      </c>
      <c r="BU59" s="37" t="str">
        <f t="shared" si="31"/>
        <v/>
      </c>
      <c r="BV59" s="37">
        <f t="shared" si="32"/>
        <v>0</v>
      </c>
      <c r="BW59" s="36">
        <f t="shared" si="33"/>
        <v>7</v>
      </c>
      <c r="BX59" s="36" t="str">
        <f t="shared" si="34"/>
        <v>DOWNGRADE</v>
      </c>
      <c r="BY59" s="36" t="str">
        <f>IFERROR(VLOOKUP(A59,[7]DATABASE!$A:$BY,77,0),"")</f>
        <v>RESET</v>
      </c>
      <c r="BZ59" s="37">
        <f t="shared" si="35"/>
        <v>0</v>
      </c>
      <c r="CA59" s="12"/>
      <c r="CB59" s="37" t="str">
        <f t="shared" si="36"/>
        <v>SAPHIRE</v>
      </c>
      <c r="CC59" s="37" t="str">
        <f>IFERROR(VLOOKUP(A59,[11]SUMMARY!$B:$E,4,0),"")</f>
        <v/>
      </c>
      <c r="CD59" s="37">
        <f>IFERROR(VLOOKUP(A59,'[12]RECAP REDEEM P2 - v2'!$A:$I,5,0),0)</f>
        <v>0</v>
      </c>
      <c r="CE59" s="37" t="str">
        <f t="shared" si="37"/>
        <v>FALSE</v>
      </c>
      <c r="CF59" s="37"/>
      <c r="CG59" s="15">
        <v>45093</v>
      </c>
      <c r="CH59" s="15">
        <f t="shared" ca="1" si="38"/>
        <v>46174</v>
      </c>
      <c r="CI59" s="37">
        <f t="shared" ca="1" si="39"/>
        <v>2</v>
      </c>
      <c r="CJ59" s="37">
        <v>0</v>
      </c>
      <c r="CK59" s="37" t="str">
        <f>IFERROR(VLOOKUP($A59,[13]ME!$A:$K,11,0),"-")</f>
        <v>-</v>
      </c>
      <c r="CL59" s="37" t="str">
        <f>IFERROR(VLOOKUP($A59,[14]EKS!$A:$K,11,0),"-")</f>
        <v>-</v>
      </c>
      <c r="CM59" s="37" t="str">
        <f>IFERROR(VLOOKUP($A59,[15]EKS!$A:$K,11,0),"-")</f>
        <v>-</v>
      </c>
      <c r="CN59" s="37" t="str">
        <f>IFERROR(VLOOKUP($A59,[16]EKS!$A:$K,11,0),"-")</f>
        <v>-</v>
      </c>
      <c r="CO59" s="37" t="str">
        <f>IFERROR(VLOOKUP($A59,[17]EKS!$A:$K,11,0),"-")</f>
        <v>-</v>
      </c>
      <c r="CP59" s="37" t="str">
        <f>IFERROR(VLOOKUP($A59,[18]EKS!$A:$K,11,0),"-")</f>
        <v>-</v>
      </c>
      <c r="CQ59" s="37" t="str">
        <f>IFERROR(VLOOKUP(A59,[19]Sheet1!$A:$D,4,0),"-")</f>
        <v>-</v>
      </c>
      <c r="CR59" s="37">
        <f>IFERROR(VLOOKUP($A59,[20]AAV!$A:$AR,44,0),IFERROR(VLOOKUP($A59,[20]GC!$A:$AC,29,0),IFERROR(VLOOKUP($A59,[20]RVO!$A:$CA,79,0),IFERROR(VLOOKUP($A59,[20]SBPV!$A:$AN,40,0),IFERROR(VLOOKUP($A59,'[20]CC SK'!$A:$AC,29,0),IFERROR(VLOOKUP($A59,'[20]AAV AUTO 2000'!$A:$AA,27,0),IFERROR(VLOOKUP($A59,[20]DELTA!$A:$AC,29,0),IFERROR(VLOOKUP($A59,'[20]TEMA C1'!$A:$Y,25,0),IFERROR(VLOOKUP($A59,'[20]TEMA C2'!$A:$AA,27,0),IFERROR(VLOOKUP($A59,'[20]TEMA C3'!$A:$AA,27,0),IFERROR(VLOOKUP($A59,'[20]TEMA HAJI'!$A:$AA,27,0),IFERROR(VLOOKUP($A59,'[20]TEMA PD'!$A:$AA,27,0),IFERROR(VLOOKUP($A59,[20]DESIRE!$A:$AP,42,0),0)))))))))))))</f>
        <v>0</v>
      </c>
      <c r="CS59" s="37">
        <f>IFERROR(VLOOKUP($A59,#REF!,42+CR$1,0),IFERROR(VLOOKUP($A59,#REF!,42+CR$1,0),IFERROR(VLOOKUP($A59,#REF!,29+CR$1,0),IFERROR(VLOOKUP($A59,#REF!,16+CR$1,0),IFERROR(VLOOKUP($A59,#REF!,42+CR$1,0),IFERROR(VLOOKUP($A59,#REF!,33+CR$1,0),IFERROR(VLOOKUP($A59,#REF!,29+CR$1,0),IFERROR(VLOOKUP($A59,#REF!,42+CR$1,0),IFERROR(VLOOKUP($A59,#REF!,42+CR$1,0),IFERROR(VLOOKUP($A59,#REF!,42+CR$1,0),IFERROR(VLOOKUP($A59,#REF!,26+CR$1,0),IFERROR(VLOOKUP($A59,#REF!,5+CR$1,0),0))))))))))))</f>
        <v>0</v>
      </c>
      <c r="CT59" s="37">
        <f>IFERROR(VLOOKUP($A59,#REF!,42+CS$1,0),IFERROR(VLOOKUP($A59,#REF!,42+CS$1,0),IFERROR(VLOOKUP($A59,#REF!,29+CS$1,0),IFERROR(VLOOKUP($A59,#REF!,16+CS$1,0),IFERROR(VLOOKUP($A59,#REF!,42+CS$1,0),IFERROR(VLOOKUP($A59,#REF!,33+CS$1,0),IFERROR(VLOOKUP($A59,#REF!,29+CS$1,0),IFERROR(VLOOKUP($A59,#REF!,42+CS$1,0),IFERROR(VLOOKUP($A59,#REF!,42+CS$1,0),IFERROR(VLOOKUP($A59,#REF!,42+CS$1,0),IFERROR(VLOOKUP($A59,#REF!,26+CS$1,0),IFERROR(VLOOKUP($A59,#REF!,5+CS$1,0),0))))))))))))</f>
        <v>0</v>
      </c>
      <c r="CU59" s="37">
        <f>IFERROR(VLOOKUP($A59,#REF!,42+CT$1,0),IFERROR(VLOOKUP($A59,#REF!,42+CT$1,0),IFERROR(VLOOKUP($A59,#REF!,29+CT$1,0),IFERROR(VLOOKUP($A59,#REF!,16+CT$1,0),IFERROR(VLOOKUP($A59,#REF!,42+CT$1,0),IFERROR(VLOOKUP($A59,#REF!,33+CT$1,0),IFERROR(VLOOKUP($A59,#REF!,29+CT$1,0),IFERROR(VLOOKUP($A59,#REF!,42+CT$1,0),IFERROR(VLOOKUP($A59,#REF!,42+CT$1,0),IFERROR(VLOOKUP($A59,#REF!,42+CT$1,0),IFERROR(VLOOKUP($A59,#REF!,26+CT$1,0),IFERROR(VLOOKUP($A59,#REF!,5+CT$1,0),0))))))))))))</f>
        <v>0</v>
      </c>
      <c r="CV59" s="37">
        <f>IFERROR(VLOOKUP($A59,#REF!,42+CU$1,0),IFERROR(VLOOKUP($A59,#REF!,42+CU$1,0),IFERROR(VLOOKUP($A59,#REF!,29+CU$1,0),IFERROR(VLOOKUP($A59,#REF!,16+CU$1,0),IFERROR(VLOOKUP($A59,#REF!,42+CU$1,0),IFERROR(VLOOKUP($A59,#REF!,33+CU$1,0),IFERROR(VLOOKUP($A59,#REF!,29+CU$1,0),IFERROR(VLOOKUP($A59,#REF!,42+CU$1,0),IFERROR(VLOOKUP($A59,#REF!,42+CU$1,0),IFERROR(VLOOKUP($A59,#REF!,42+CU$1,0),IFERROR(VLOOKUP($A59,#REF!,26+CU$1,0),IFERROR(VLOOKUP($A59,#REF!,5+CU$1,0),0))))))))))))</f>
        <v>0</v>
      </c>
      <c r="CW59" s="37">
        <f>IFERROR(VLOOKUP($A59,#REF!,42+CV$1,0),IFERROR(VLOOKUP($A59,#REF!,42+CV$1,0),IFERROR(VLOOKUP($A59,#REF!,29+CV$1,0),IFERROR(VLOOKUP($A59,#REF!,16+CV$1,0),IFERROR(VLOOKUP($A59,#REF!,42+CV$1,0),IFERROR(VLOOKUP($A59,#REF!,33+CV$1,0),IFERROR(VLOOKUP($A59,#REF!,29+CV$1,0),IFERROR(VLOOKUP($A59,#REF!,42+CV$1,0),IFERROR(VLOOKUP($A59,#REF!,42+CV$1,0),IFERROR(VLOOKUP($A59,#REF!,42+CV$1,0),IFERROR(VLOOKUP($A59,#REF!,26+CV$1,0),IFERROR(VLOOKUP($A59,#REF!,5+CV$1,0),0))))))))))))</f>
        <v>0</v>
      </c>
      <c r="CX59" s="37">
        <f>IFERROR(VLOOKUP($A59,#REF!,36,0),IFERROR(VLOOKUP($A59,#REF!,23,0),IFERROR(VLOOKUP($A59,#REF!,65,0),IFERROR(VLOOKUP($A59,#REF!,34,0),IFERROR(VLOOKUP($A59,#REF!,25,0),IFERROR(VLOOKUP($A59,#REF!,25,0),IFERROR(VLOOKUP($A59,#REF!,21,0),IFERROR(VLOOKUP($A59,#REF!,23,0),IFERROR(VLOOKUP($A59,#REF!,23,0),IFERROR(VLOOKUP($A59,#REF!,23,0),IFERROR(VLOOKUP($A59,#REF!,23,0),IFERROR(VLOOKUP($A59,#REF!,23,0),IFERROR(VLOOKUP($A59,#REF!,21,0),IFERROR(VLOOKUP($A59,#REF!,23,0),0))))))))))))))</f>
        <v>0</v>
      </c>
      <c r="CY59" s="37">
        <f>IFERROR(VLOOKUP($A59,[20]DESIRE!$A:$AP,42,0),IFERROR(VLOOKUP($A59,'[20]TEMA PD'!$A:$AA,27,0),IFERROR(VLOOKUP($A59,'[20]TEMA HAJI'!$A:$AA,27,0),IFERROR(VLOOKUP($A59,'[20]TEMA C3'!$A:$AA,27,0),IFERROR(VLOOKUP($A59,'[20]TEMA C2'!$A:$AA,27,0),IFERROR(VLOOKUP($A59,'[20]TEMA C1'!$A:$Y,25,0),IFERROR(VLOOKUP($A59,[20]DELTA!$A:$AC,29,0),IFERROR(VLOOKUP($A59,'[20]AAV AUTO 2000'!$A:$AA,27,0),IFERROR(VLOOKUP($A59,'[20]CC SK'!$A:$AC,29,0),IFERROR(VLOOKUP($A59,[20]SBPV!$A:$AN,40,0),IFERROR(VLOOKUP($A59,[20]RVO!$A:$CA,79,0),IFERROR(VLOOKUP($A59,[20]GC!$A:$AC,29,0),IFERROR(VLOOKUP($A59,[20]AAV!$A:$AR,44,0),0)))))))))))))</f>
        <v>0</v>
      </c>
      <c r="CZ59" s="37">
        <f>IFERROR(VLOOKUP($A59,#REF!,5+CY$1,0),IFERROR(VLOOKUP($A59,#REF!,26+CY$1,0),IFERROR(VLOOKUP($A59,#REF!,42+CY$1,0),IFERROR(VLOOKUP($A59,#REF!,42+CY$1,0),IFERROR(VLOOKUP($A59,#REF!,42+CY$1,0),IFERROR(VLOOKUP($A59,#REF!,29+CY$1,0),IFERROR(VLOOKUP($A59,#REF!,33+CY$1,0),IFERROR(VLOOKUP($A59,#REF!,42+CY$1,0),IFERROR(VLOOKUP($A59,#REF!,16+CY$1,0),IFERROR(VLOOKUP($A59,#REF!,29+CY$1,0),IFERROR(VLOOKUP($A59,#REF!,42+CY$1,0),IFERROR(VLOOKUP($A59,#REF!,42+CY$1,0),0))))))))))))</f>
        <v>0</v>
      </c>
      <c r="DA59" s="37">
        <f>IFERROR(VLOOKUP($A59,#REF!,5+CZ$1,0),IFERROR(VLOOKUP($A59,#REF!,26+CZ$1,0),IFERROR(VLOOKUP($A59,#REF!,42+CZ$1,0),IFERROR(VLOOKUP($A59,#REF!,42+CZ$1,0),IFERROR(VLOOKUP($A59,#REF!,42+CZ$1,0),IFERROR(VLOOKUP($A59,#REF!,29+CZ$1,0),IFERROR(VLOOKUP($A59,#REF!,33+CZ$1,0),IFERROR(VLOOKUP($A59,#REF!,42+CZ$1,0),IFERROR(VLOOKUP($A59,#REF!,16+CZ$1,0),IFERROR(VLOOKUP($A59,#REF!,29+CZ$1,0),IFERROR(VLOOKUP($A59,#REF!,42+CZ$1,0),IFERROR(VLOOKUP($A59,#REF!,42+CZ$1,0),0))))))))))))</f>
        <v>0</v>
      </c>
      <c r="DB59" s="37">
        <f>IFERROR(VLOOKUP($A59,#REF!,5+DA$1,0),IFERROR(VLOOKUP($A59,#REF!,26+DA$1,0),IFERROR(VLOOKUP($A59,#REF!,42+DA$1,0),IFERROR(VLOOKUP($A59,#REF!,42+DA$1,0),IFERROR(VLOOKUP($A59,#REF!,42+DA$1,0),IFERROR(VLOOKUP($A59,#REF!,29+DA$1,0),IFERROR(VLOOKUP($A59,#REF!,33+DA$1,0),IFERROR(VLOOKUP($A59,#REF!,42+DA$1,0),IFERROR(VLOOKUP($A59,#REF!,16+DA$1,0),IFERROR(VLOOKUP($A59,#REF!,29+DA$1,0),IFERROR(VLOOKUP($A59,#REF!,42+DA$1,0),IFERROR(VLOOKUP($A59,#REF!,42+DA$1,0),0))))))))))))</f>
        <v>0</v>
      </c>
      <c r="DC59" s="37">
        <f>IFERROR(VLOOKUP($A59,#REF!,5+DB$1,0),IFERROR(VLOOKUP($A59,#REF!,26+DB$1,0),IFERROR(VLOOKUP($A59,#REF!,42+DB$1,0),IFERROR(VLOOKUP($A59,#REF!,42+DB$1,0),IFERROR(VLOOKUP($A59,#REF!,42+DB$1,0),IFERROR(VLOOKUP($A59,#REF!,29+DB$1,0),IFERROR(VLOOKUP($A59,#REF!,33+DB$1,0),IFERROR(VLOOKUP($A59,#REF!,42+DB$1,0),IFERROR(VLOOKUP($A59,#REF!,16+DB$1,0),IFERROR(VLOOKUP($A59,#REF!,29+DB$1,0),IFERROR(VLOOKUP($A59,#REF!,42+DB$1,0),IFERROR(VLOOKUP($A59,#REF!,42+DB$1,0),0))))))))))))</f>
        <v>0</v>
      </c>
      <c r="DD59" s="37">
        <f>IFERROR(VLOOKUP($A59,#REF!,5+DC$1,0),IFERROR(VLOOKUP($A59,#REF!,26+DC$1,0),IFERROR(VLOOKUP($A59,#REF!,42+DC$1,0),IFERROR(VLOOKUP($A59,#REF!,42+DC$1,0),IFERROR(VLOOKUP($A59,#REF!,42+DC$1,0),IFERROR(VLOOKUP($A59,#REF!,29+DC$1,0),IFERROR(VLOOKUP($A59,#REF!,33+DC$1,0),IFERROR(VLOOKUP($A59,#REF!,42+DC$1,0),IFERROR(VLOOKUP($A59,#REF!,16+DC$1,0),IFERROR(VLOOKUP($A59,#REF!,29+DC$1,0),IFERROR(VLOOKUP($A59,#REF!,42+DC$1,0),IFERROR(VLOOKUP($A59,#REF!,42+DC$1,0),0))))))))))))</f>
        <v>0</v>
      </c>
      <c r="DE59" s="37">
        <f>IFERROR(VLOOKUP($A59,#REF!,23,0),IFERROR(VLOOKUP($A59,#REF!,21,0),IFERROR(VLOOKUP($A59,#REF!,23,0),IFERROR(VLOOKUP($A59,#REF!,23,0),IFERROR(VLOOKUP($A59,#REF!,23,0),IFERROR(VLOOKUP($A59,#REF!,23,0),IFERROR(VLOOKUP($A59,#REF!,23,0),IFERROR(VLOOKUP($A59,#REF!,21,0),IFERROR(VLOOKUP($A59,#REF!,25,0),IFERROR(VLOOKUP($A59,#REF!,25,0),IFERROR(VLOOKUP($A59,#REF!,34,0),IFERROR(VLOOKUP($A59,#REF!,65,0),IFERROR(VLOOKUP($A59,#REF!,23,0),IFERROR(VLOOKUP($A59,#REF!,36,0),0))))))))))))))</f>
        <v>0</v>
      </c>
      <c r="DF59" s="37" t="b">
        <f t="shared" si="40"/>
        <v>1</v>
      </c>
      <c r="DG59" s="37" t="b">
        <f t="shared" si="40"/>
        <v>1</v>
      </c>
      <c r="DH59" s="37" t="b">
        <f t="shared" si="40"/>
        <v>1</v>
      </c>
      <c r="DI59" s="37" t="b">
        <f t="shared" si="26"/>
        <v>1</v>
      </c>
      <c r="DJ59" s="37" t="b">
        <f t="shared" si="26"/>
        <v>1</v>
      </c>
      <c r="DK59" s="37" t="b">
        <f t="shared" si="26"/>
        <v>1</v>
      </c>
      <c r="DL59" s="37" t="b">
        <f t="shared" si="26"/>
        <v>1</v>
      </c>
      <c r="DM59" s="37">
        <f t="shared" si="41"/>
        <v>0</v>
      </c>
      <c r="DN59" s="37">
        <f t="shared" si="41"/>
        <v>0</v>
      </c>
      <c r="DO59" s="37">
        <f t="shared" si="41"/>
        <v>0</v>
      </c>
      <c r="DP59" s="37">
        <f t="shared" si="27"/>
        <v>0</v>
      </c>
      <c r="DQ59" s="37">
        <f t="shared" si="27"/>
        <v>0</v>
      </c>
      <c r="DR59" s="37">
        <f t="shared" si="27"/>
        <v>0</v>
      </c>
      <c r="DS59" s="37">
        <f t="shared" si="27"/>
        <v>0</v>
      </c>
      <c r="DT59" s="29">
        <f t="shared" si="16"/>
        <v>0</v>
      </c>
      <c r="DU59" s="37">
        <f t="shared" si="42"/>
        <v>0</v>
      </c>
      <c r="DV59" s="37">
        <f t="shared" si="42"/>
        <v>0</v>
      </c>
      <c r="DW59" s="37">
        <f t="shared" si="42"/>
        <v>0</v>
      </c>
      <c r="DX59" s="37">
        <f t="shared" si="28"/>
        <v>0</v>
      </c>
      <c r="DY59" s="37">
        <f t="shared" si="28"/>
        <v>0</v>
      </c>
      <c r="DZ59" s="37">
        <f t="shared" si="28"/>
        <v>0</v>
      </c>
      <c r="EA59" s="37">
        <f t="shared" si="28"/>
        <v>0</v>
      </c>
      <c r="EB59" s="29">
        <f t="shared" si="18"/>
        <v>0</v>
      </c>
      <c r="EC59" s="36">
        <f t="shared" si="19"/>
        <v>7</v>
      </c>
      <c r="ED59" s="36" t="str">
        <f t="shared" si="20"/>
        <v>DOWNGRADE</v>
      </c>
      <c r="EE59" s="36" t="str">
        <f t="shared" si="21"/>
        <v>RESET</v>
      </c>
      <c r="EF59" s="37">
        <f t="shared" si="22"/>
        <v>0</v>
      </c>
      <c r="EG59" s="2"/>
      <c r="EH59" s="37" t="str">
        <f t="shared" si="23"/>
        <v>SAPHIRE</v>
      </c>
      <c r="EI59" s="2"/>
      <c r="EJ59" s="2"/>
      <c r="EK59" s="2"/>
      <c r="EL59" s="2"/>
      <c r="EM59" s="2"/>
      <c r="EN59" s="2"/>
      <c r="EO59" s="2"/>
      <c r="EP59" s="2"/>
      <c r="EQ59" s="37">
        <f t="shared" si="43"/>
        <v>0</v>
      </c>
      <c r="ER59" s="37">
        <f t="shared" si="43"/>
        <v>0</v>
      </c>
      <c r="ES59" s="37">
        <f t="shared" si="43"/>
        <v>0</v>
      </c>
      <c r="ET59" s="37">
        <f t="shared" si="29"/>
        <v>0</v>
      </c>
      <c r="EU59" s="37">
        <f t="shared" si="29"/>
        <v>0</v>
      </c>
      <c r="EV59" s="37">
        <f t="shared" si="29"/>
        <v>0</v>
      </c>
      <c r="EW59" s="37">
        <f t="shared" si="29"/>
        <v>0</v>
      </c>
    </row>
    <row r="60" spans="1:153" ht="15.6">
      <c r="A60" s="36" t="s">
        <v>158</v>
      </c>
      <c r="B60" s="1" t="s">
        <v>298</v>
      </c>
      <c r="C60" s="37" t="s">
        <v>170</v>
      </c>
      <c r="D60" s="15" t="str">
        <f>IFERROR(VLOOKUP(A60,[1]!CCSK,3,0),"")</f>
        <v/>
      </c>
      <c r="E60" s="15" t="str">
        <f t="shared" si="3"/>
        <v/>
      </c>
      <c r="F60" s="37"/>
      <c r="G60" s="37"/>
      <c r="H60" s="37"/>
      <c r="I60" s="37"/>
      <c r="J60" s="37"/>
      <c r="K60" s="37"/>
      <c r="L60" s="2"/>
      <c r="M60" s="37">
        <v>23</v>
      </c>
      <c r="N60" s="37">
        <v>48</v>
      </c>
      <c r="O60" s="37">
        <v>38</v>
      </c>
      <c r="P60" s="37">
        <v>48</v>
      </c>
      <c r="Q60" s="37">
        <v>6</v>
      </c>
      <c r="R60" s="37">
        <v>48</v>
      </c>
      <c r="S60" s="37">
        <v>24</v>
      </c>
      <c r="T60" s="36">
        <v>235</v>
      </c>
      <c r="U60" s="37">
        <v>23</v>
      </c>
      <c r="V60" s="37">
        <v>48</v>
      </c>
      <c r="W60" s="37">
        <v>38</v>
      </c>
      <c r="X60" s="37">
        <v>48</v>
      </c>
      <c r="Y60" s="37">
        <v>6</v>
      </c>
      <c r="Z60" s="37">
        <v>48</v>
      </c>
      <c r="AA60" s="37">
        <v>24</v>
      </c>
      <c r="AB60" s="36">
        <v>235</v>
      </c>
      <c r="AC60" s="36">
        <v>0</v>
      </c>
      <c r="AD60" s="36" t="s">
        <v>413</v>
      </c>
      <c r="AE60" s="36" t="s">
        <v>413</v>
      </c>
      <c r="AF60" s="37">
        <v>235</v>
      </c>
      <c r="AG60" s="13">
        <v>1</v>
      </c>
      <c r="AH60" s="37" t="s">
        <v>418</v>
      </c>
      <c r="AI60" s="37">
        <v>195</v>
      </c>
      <c r="AJ60" s="37" t="s">
        <v>423</v>
      </c>
      <c r="AK60" s="37">
        <v>0</v>
      </c>
      <c r="AL60" s="15">
        <v>45261</v>
      </c>
      <c r="AM60" s="15">
        <v>45701</v>
      </c>
      <c r="AN60" s="37">
        <v>1</v>
      </c>
      <c r="AO60" s="37">
        <v>40</v>
      </c>
      <c r="AP60" s="37" t="str">
        <f>IFERROR(VLOOKUP($A60,[2]Sheet1!$A:$D,4,0),"-")</f>
        <v>-</v>
      </c>
      <c r="AQ60" s="37"/>
      <c r="AR60" s="37"/>
      <c r="AS60" s="37"/>
      <c r="AT60" s="37"/>
      <c r="AU60" s="37"/>
      <c r="AV60" s="37" t="str">
        <f>IFERROR(VLOOKUP(A60,#REF!,13,0),"")</f>
        <v/>
      </c>
      <c r="AW60" s="37">
        <f>IFERROR(VLOOKUP(A60,[7]DATABASE!$A:$BA,49,0),"")</f>
        <v>54</v>
      </c>
      <c r="AX60" s="37">
        <f>IFERROR(VLOOKUP(A60,[7]DATABASE!$A:$BA,50,0),"")</f>
        <v>47</v>
      </c>
      <c r="AY60" s="37">
        <f>IFERROR(VLOOKUP(A60,[7]DATABASE!$A:$BA,51,0),"")</f>
        <v>45</v>
      </c>
      <c r="AZ60" s="37">
        <f>IFERROR(VLOOKUP(A60,[7]DATABASE!$A:$BA,52,0),"")</f>
        <v>54</v>
      </c>
      <c r="BA60" s="37">
        <f>IFERROR(VLOOKUP(A60,[7]DATABASE!$A:$BA,53,0),"")</f>
        <v>20</v>
      </c>
      <c r="BB60" s="37">
        <f>IFERROR(VLOOKUP(A60,[7]DATABASE!$A:$BF,54,0),"")</f>
        <v>54</v>
      </c>
      <c r="BC60" s="37">
        <f>IFERROR(VLOOKUP(A60,[7]DATABASE!$A:$BF,55,0),"")</f>
        <v>47</v>
      </c>
      <c r="BD60" s="37">
        <f>IFERROR(VLOOKUP(A60,[7]DATABASE!$A:$BF,56,0),"")</f>
        <v>45</v>
      </c>
      <c r="BE60" s="37">
        <f>IFERROR(VLOOKUP(A60,[7]DATABASE!$A:$BF,57,0),"")</f>
        <v>54</v>
      </c>
      <c r="BF60" s="37">
        <f>IFERROR(VLOOKUP(A60,[7]DATABASE!$A:$BF,58,0),"")</f>
        <v>20</v>
      </c>
      <c r="BG60" s="37">
        <f>IFERROR(VLOOKUP(A60,[22]CCSK!$A$4:$Y$10,25,0),"")</f>
        <v>22</v>
      </c>
      <c r="BH60" s="37">
        <f>IFERROR(VLOOKUP(A60,[7]DATABASE!$A:$BM,60,0),"")</f>
        <v>54</v>
      </c>
      <c r="BI60" s="37">
        <f>IFERROR(VLOOKUP(A60,[7]DATABASE!$A:$BM,61,0),"")</f>
        <v>47</v>
      </c>
      <c r="BJ60" s="37">
        <f>IFERROR(VLOOKUP(A60,[7]DATABASE!$A:$BM,62,0),"")</f>
        <v>45</v>
      </c>
      <c r="BK60" s="37">
        <f>IFERROR(VLOOKUP(A60,[7]DATABASE!$A:$BM,63,0),"")</f>
        <v>54</v>
      </c>
      <c r="BL60" s="37">
        <f>IFERROR(VLOOKUP(A60,[7]DATABASE!$A:$BM,64,0),"")</f>
        <v>20</v>
      </c>
      <c r="BM60" s="37">
        <f>IFERROR(VLOOKUP($A60,[9]AAV!$A:$AM,39,0),IFERROR(VLOOKUP($A60,[9]GC!$A:$Y,25,0),IFERROR(VLOOKUP($A60,[9]RVO!$A:$BS,71,0),IFERROR(VLOOKUP($A60,[9]SBPV!$A:$AK,37,0),IFERROR(VLOOKUP($A60,'[9]CC SK'!$A:$AA,27,0),IFERROR(VLOOKUP($A60,[9]DELTA!$A:$AA,27,0),IFERROR(VLOOKUP($A60,'[9]TEMA C1'!$A:$W,23,0),IFERROR(VLOOKUP($A60,'[9]TEMA C2'!$A:$Y,25,0),IFERROR(VLOOKUP($A60,'[9]TEMA C3'!$A:$Y,25,0),IFERROR(VLOOKUP($A60,'[9]TEMA HAJI'!$A:$Y,25,0),IFERROR(VLOOKUP($A60,'[9]TEMA PD'!$A:$Y,25,0),"")))))))))))</f>
        <v>1</v>
      </c>
      <c r="BN60" s="37">
        <f t="shared" si="30"/>
        <v>243</v>
      </c>
      <c r="BO60" s="37">
        <f t="shared" si="31"/>
        <v>22</v>
      </c>
      <c r="BP60" s="37">
        <f t="shared" si="31"/>
        <v>54</v>
      </c>
      <c r="BQ60" s="37">
        <f t="shared" si="31"/>
        <v>47</v>
      </c>
      <c r="BR60" s="37">
        <f t="shared" si="31"/>
        <v>45</v>
      </c>
      <c r="BS60" s="37">
        <f t="shared" si="31"/>
        <v>54</v>
      </c>
      <c r="BT60" s="37">
        <f t="shared" si="31"/>
        <v>20</v>
      </c>
      <c r="BU60" s="37">
        <f t="shared" si="31"/>
        <v>1</v>
      </c>
      <c r="BV60" s="37">
        <f t="shared" si="32"/>
        <v>243</v>
      </c>
      <c r="BW60" s="36">
        <f t="shared" si="33"/>
        <v>0</v>
      </c>
      <c r="BX60" s="36" t="str">
        <f t="shared" si="34"/>
        <v>TIDAK</v>
      </c>
      <c r="BY60" s="36" t="str">
        <f>IFERROR(VLOOKUP(A60,[7]DATABASE!$A:$BY,77,0),"")</f>
        <v>TIDAK</v>
      </c>
      <c r="BZ60" s="37">
        <f t="shared" si="35"/>
        <v>283</v>
      </c>
      <c r="CA60" s="12"/>
      <c r="CB60" s="37" t="str">
        <f t="shared" si="36"/>
        <v>SAPHIRE</v>
      </c>
      <c r="CC60" s="37" t="str">
        <f>IFERROR(VLOOKUP(A60,[11]SUMMARY!$B:$E,4,0),"")</f>
        <v/>
      </c>
      <c r="CD60" s="37">
        <f>IFERROR(VLOOKUP(A60,'[12]RECAP REDEEM P2 - v2'!$A:$I,5,0),0)</f>
        <v>265</v>
      </c>
      <c r="CE60" s="37" t="str">
        <f t="shared" si="37"/>
        <v>Y</v>
      </c>
      <c r="CF60" s="37"/>
      <c r="CG60" s="15">
        <v>45093</v>
      </c>
      <c r="CH60" s="15">
        <f t="shared" ca="1" si="38"/>
        <v>46174</v>
      </c>
      <c r="CI60" s="37">
        <f t="shared" ca="1" si="39"/>
        <v>2</v>
      </c>
      <c r="CJ60" s="37">
        <v>18</v>
      </c>
      <c r="CK60" s="37" t="str">
        <f>IFERROR(VLOOKUP($A60,[13]ME!$A:$K,11,0),"-")</f>
        <v>-</v>
      </c>
      <c r="CL60" s="37" t="str">
        <f>IFERROR(VLOOKUP($A60,[14]EKS!$A:$K,11,0),"-")</f>
        <v>-</v>
      </c>
      <c r="CM60" s="37" t="str">
        <f>IFERROR(VLOOKUP($A60,[15]EKS!$A:$K,11,0),"-")</f>
        <v>-</v>
      </c>
      <c r="CN60" s="37" t="str">
        <f>IFERROR(VLOOKUP($A60,[16]EKS!$A:$K,11,0),"-")</f>
        <v>-</v>
      </c>
      <c r="CO60" s="37" t="str">
        <f>IFERROR(VLOOKUP($A60,[17]EKS!$A:$K,11,0),"-")</f>
        <v>-</v>
      </c>
      <c r="CP60" s="37" t="str">
        <f>IFERROR(VLOOKUP($A60,[18]EKS!$A:$K,11,0),"-")</f>
        <v>-</v>
      </c>
      <c r="CQ60" s="37" t="str">
        <f>IFERROR(VLOOKUP(A60,[19]Sheet1!$A:$D,4,0),"-")</f>
        <v>-</v>
      </c>
      <c r="CR60" s="37">
        <f>IFERROR(VLOOKUP($A60,[20]AAV!$A:$AR,44,0),IFERROR(VLOOKUP($A60,[20]GC!$A:$AC,29,0),IFERROR(VLOOKUP($A60,[20]RVO!$A:$CA,79,0),IFERROR(VLOOKUP($A60,[20]SBPV!$A:$AN,40,0),IFERROR(VLOOKUP($A60,'[20]CC SK'!$A:$AC,29,0),IFERROR(VLOOKUP($A60,'[20]AAV AUTO 2000'!$A:$AA,27,0),IFERROR(VLOOKUP($A60,[20]DELTA!$A:$AC,29,0),IFERROR(VLOOKUP($A60,'[20]TEMA C1'!$A:$Y,25,0),IFERROR(VLOOKUP($A60,'[20]TEMA C2'!$A:$AA,27,0),IFERROR(VLOOKUP($A60,'[20]TEMA C3'!$A:$AA,27,0),IFERROR(VLOOKUP($A60,'[20]TEMA HAJI'!$A:$AA,27,0),IFERROR(VLOOKUP($A60,'[20]TEMA PD'!$A:$AA,27,0),IFERROR(VLOOKUP($A60,[20]DESIRE!$A:$AP,42,0),0)))))))))))))</f>
        <v>2</v>
      </c>
      <c r="CS60" s="37">
        <f>IFERROR(VLOOKUP($A60,#REF!,42+CR$1,0),IFERROR(VLOOKUP($A60,#REF!,42+CR$1,0),IFERROR(VLOOKUP($A60,#REF!,29+CR$1,0),IFERROR(VLOOKUP($A60,#REF!,16+CR$1,0),IFERROR(VLOOKUP($A60,#REF!,42+CR$1,0),IFERROR(VLOOKUP($A60,#REF!,33+CR$1,0),IFERROR(VLOOKUP($A60,#REF!,29+CR$1,0),IFERROR(VLOOKUP($A60,#REF!,42+CR$1,0),IFERROR(VLOOKUP($A60,#REF!,42+CR$1,0),IFERROR(VLOOKUP($A60,#REF!,42+CR$1,0),IFERROR(VLOOKUP($A60,#REF!,26+CR$1,0),IFERROR(VLOOKUP($A60,#REF!,5+CR$1,0),0))))))))))))</f>
        <v>0</v>
      </c>
      <c r="CT60" s="37">
        <f>IFERROR(VLOOKUP($A60,#REF!,42+CS$1,0),IFERROR(VLOOKUP($A60,#REF!,42+CS$1,0),IFERROR(VLOOKUP($A60,#REF!,29+CS$1,0),IFERROR(VLOOKUP($A60,#REF!,16+CS$1,0),IFERROR(VLOOKUP($A60,#REF!,42+CS$1,0),IFERROR(VLOOKUP($A60,#REF!,33+CS$1,0),IFERROR(VLOOKUP($A60,#REF!,29+CS$1,0),IFERROR(VLOOKUP($A60,#REF!,42+CS$1,0),IFERROR(VLOOKUP($A60,#REF!,42+CS$1,0),IFERROR(VLOOKUP($A60,#REF!,42+CS$1,0),IFERROR(VLOOKUP($A60,#REF!,26+CS$1,0),IFERROR(VLOOKUP($A60,#REF!,5+CS$1,0),0))))))))))))</f>
        <v>0</v>
      </c>
      <c r="CU60" s="37">
        <f>IFERROR(VLOOKUP($A60,#REF!,42+CT$1,0),IFERROR(VLOOKUP($A60,#REF!,42+CT$1,0),IFERROR(VLOOKUP($A60,#REF!,29+CT$1,0),IFERROR(VLOOKUP($A60,#REF!,16+CT$1,0),IFERROR(VLOOKUP($A60,#REF!,42+CT$1,0),IFERROR(VLOOKUP($A60,#REF!,33+CT$1,0),IFERROR(VLOOKUP($A60,#REF!,29+CT$1,0),IFERROR(VLOOKUP($A60,#REF!,42+CT$1,0),IFERROR(VLOOKUP($A60,#REF!,42+CT$1,0),IFERROR(VLOOKUP($A60,#REF!,42+CT$1,0),IFERROR(VLOOKUP($A60,#REF!,26+CT$1,0),IFERROR(VLOOKUP($A60,#REF!,5+CT$1,0),0))))))))))))</f>
        <v>0</v>
      </c>
      <c r="CV60" s="37">
        <f>IFERROR(VLOOKUP($A60,#REF!,42+CU$1,0),IFERROR(VLOOKUP($A60,#REF!,42+CU$1,0),IFERROR(VLOOKUP($A60,#REF!,29+CU$1,0),IFERROR(VLOOKUP($A60,#REF!,16+CU$1,0),IFERROR(VLOOKUP($A60,#REF!,42+CU$1,0),IFERROR(VLOOKUP($A60,#REF!,33+CU$1,0),IFERROR(VLOOKUP($A60,#REF!,29+CU$1,0),IFERROR(VLOOKUP($A60,#REF!,42+CU$1,0),IFERROR(VLOOKUP($A60,#REF!,42+CU$1,0),IFERROR(VLOOKUP($A60,#REF!,42+CU$1,0),IFERROR(VLOOKUP($A60,#REF!,26+CU$1,0),IFERROR(VLOOKUP($A60,#REF!,5+CU$1,0),0))))))))))))</f>
        <v>0</v>
      </c>
      <c r="CW60" s="37">
        <f>IFERROR(VLOOKUP($A60,#REF!,42+CV$1,0),IFERROR(VLOOKUP($A60,#REF!,42+CV$1,0),IFERROR(VLOOKUP($A60,#REF!,29+CV$1,0),IFERROR(VLOOKUP($A60,#REF!,16+CV$1,0),IFERROR(VLOOKUP($A60,#REF!,42+CV$1,0),IFERROR(VLOOKUP($A60,#REF!,33+CV$1,0),IFERROR(VLOOKUP($A60,#REF!,29+CV$1,0),IFERROR(VLOOKUP($A60,#REF!,42+CV$1,0),IFERROR(VLOOKUP($A60,#REF!,42+CV$1,0),IFERROR(VLOOKUP($A60,#REF!,42+CV$1,0),IFERROR(VLOOKUP($A60,#REF!,26+CV$1,0),IFERROR(VLOOKUP($A60,#REF!,5+CV$1,0),0))))))))))))</f>
        <v>0</v>
      </c>
      <c r="CX60" s="37">
        <f>IFERROR(VLOOKUP($A60,#REF!,36,0),IFERROR(VLOOKUP($A60,#REF!,23,0),IFERROR(VLOOKUP($A60,#REF!,65,0),IFERROR(VLOOKUP($A60,#REF!,34,0),IFERROR(VLOOKUP($A60,#REF!,25,0),IFERROR(VLOOKUP($A60,#REF!,25,0),IFERROR(VLOOKUP($A60,#REF!,21,0),IFERROR(VLOOKUP($A60,#REF!,23,0),IFERROR(VLOOKUP($A60,#REF!,23,0),IFERROR(VLOOKUP($A60,#REF!,23,0),IFERROR(VLOOKUP($A60,#REF!,23,0),IFERROR(VLOOKUP($A60,#REF!,23,0),IFERROR(VLOOKUP($A60,#REF!,21,0),IFERROR(VLOOKUP($A60,#REF!,23,0),0))))))))))))))</f>
        <v>0</v>
      </c>
      <c r="CY60" s="37">
        <f>IFERROR(VLOOKUP($A60,[20]DESIRE!$A:$AP,42,0),IFERROR(VLOOKUP($A60,'[20]TEMA PD'!$A:$AA,27,0),IFERROR(VLOOKUP($A60,'[20]TEMA HAJI'!$A:$AA,27,0),IFERROR(VLOOKUP($A60,'[20]TEMA C3'!$A:$AA,27,0),IFERROR(VLOOKUP($A60,'[20]TEMA C2'!$A:$AA,27,0),IFERROR(VLOOKUP($A60,'[20]TEMA C1'!$A:$Y,25,0),IFERROR(VLOOKUP($A60,[20]DELTA!$A:$AC,29,0),IFERROR(VLOOKUP($A60,'[20]AAV AUTO 2000'!$A:$AA,27,0),IFERROR(VLOOKUP($A60,'[20]CC SK'!$A:$AC,29,0),IFERROR(VLOOKUP($A60,[20]SBPV!$A:$AN,40,0),IFERROR(VLOOKUP($A60,[20]RVO!$A:$CA,79,0),IFERROR(VLOOKUP($A60,[20]GC!$A:$AC,29,0),IFERROR(VLOOKUP($A60,[20]AAV!$A:$AR,44,0),0)))))))))))))</f>
        <v>2</v>
      </c>
      <c r="CZ60" s="37">
        <f>IFERROR(VLOOKUP($A60,#REF!,5+CY$1,0),IFERROR(VLOOKUP($A60,#REF!,26+CY$1,0),IFERROR(VLOOKUP($A60,#REF!,42+CY$1,0),IFERROR(VLOOKUP($A60,#REF!,42+CY$1,0),IFERROR(VLOOKUP($A60,#REF!,42+CY$1,0),IFERROR(VLOOKUP($A60,#REF!,29+CY$1,0),IFERROR(VLOOKUP($A60,#REF!,33+CY$1,0),IFERROR(VLOOKUP($A60,#REF!,42+CY$1,0),IFERROR(VLOOKUP($A60,#REF!,16+CY$1,0),IFERROR(VLOOKUP($A60,#REF!,29+CY$1,0),IFERROR(VLOOKUP($A60,#REF!,42+CY$1,0),IFERROR(VLOOKUP($A60,#REF!,42+CY$1,0),0))))))))))))</f>
        <v>0</v>
      </c>
      <c r="DA60" s="37">
        <f>IFERROR(VLOOKUP($A60,#REF!,5+CZ$1,0),IFERROR(VLOOKUP($A60,#REF!,26+CZ$1,0),IFERROR(VLOOKUP($A60,#REF!,42+CZ$1,0),IFERROR(VLOOKUP($A60,#REF!,42+CZ$1,0),IFERROR(VLOOKUP($A60,#REF!,42+CZ$1,0),IFERROR(VLOOKUP($A60,#REF!,29+CZ$1,0),IFERROR(VLOOKUP($A60,#REF!,33+CZ$1,0),IFERROR(VLOOKUP($A60,#REF!,42+CZ$1,0),IFERROR(VLOOKUP($A60,#REF!,16+CZ$1,0),IFERROR(VLOOKUP($A60,#REF!,29+CZ$1,0),IFERROR(VLOOKUP($A60,#REF!,42+CZ$1,0),IFERROR(VLOOKUP($A60,#REF!,42+CZ$1,0),0))))))))))))</f>
        <v>0</v>
      </c>
      <c r="DB60" s="37">
        <f>IFERROR(VLOOKUP($A60,#REF!,5+DA$1,0),IFERROR(VLOOKUP($A60,#REF!,26+DA$1,0),IFERROR(VLOOKUP($A60,#REF!,42+DA$1,0),IFERROR(VLOOKUP($A60,#REF!,42+DA$1,0),IFERROR(VLOOKUP($A60,#REF!,42+DA$1,0),IFERROR(VLOOKUP($A60,#REF!,29+DA$1,0),IFERROR(VLOOKUP($A60,#REF!,33+DA$1,0),IFERROR(VLOOKUP($A60,#REF!,42+DA$1,0),IFERROR(VLOOKUP($A60,#REF!,16+DA$1,0),IFERROR(VLOOKUP($A60,#REF!,29+DA$1,0),IFERROR(VLOOKUP($A60,#REF!,42+DA$1,0),IFERROR(VLOOKUP($A60,#REF!,42+DA$1,0),0))))))))))))</f>
        <v>0</v>
      </c>
      <c r="DC60" s="37">
        <f>IFERROR(VLOOKUP($A60,#REF!,5+DB$1,0),IFERROR(VLOOKUP($A60,#REF!,26+DB$1,0),IFERROR(VLOOKUP($A60,#REF!,42+DB$1,0),IFERROR(VLOOKUP($A60,#REF!,42+DB$1,0),IFERROR(VLOOKUP($A60,#REF!,42+DB$1,0),IFERROR(VLOOKUP($A60,#REF!,29+DB$1,0),IFERROR(VLOOKUP($A60,#REF!,33+DB$1,0),IFERROR(VLOOKUP($A60,#REF!,42+DB$1,0),IFERROR(VLOOKUP($A60,#REF!,16+DB$1,0),IFERROR(VLOOKUP($A60,#REF!,29+DB$1,0),IFERROR(VLOOKUP($A60,#REF!,42+DB$1,0),IFERROR(VLOOKUP($A60,#REF!,42+DB$1,0),0))))))))))))</f>
        <v>0</v>
      </c>
      <c r="DD60" s="37">
        <f>IFERROR(VLOOKUP($A60,#REF!,5+DC$1,0),IFERROR(VLOOKUP($A60,#REF!,26+DC$1,0),IFERROR(VLOOKUP($A60,#REF!,42+DC$1,0),IFERROR(VLOOKUP($A60,#REF!,42+DC$1,0),IFERROR(VLOOKUP($A60,#REF!,42+DC$1,0),IFERROR(VLOOKUP($A60,#REF!,29+DC$1,0),IFERROR(VLOOKUP($A60,#REF!,33+DC$1,0),IFERROR(VLOOKUP($A60,#REF!,42+DC$1,0),IFERROR(VLOOKUP($A60,#REF!,16+DC$1,0),IFERROR(VLOOKUP($A60,#REF!,29+DC$1,0),IFERROR(VLOOKUP($A60,#REF!,42+DC$1,0),IFERROR(VLOOKUP($A60,#REF!,42+DC$1,0),0))))))))))))</f>
        <v>0</v>
      </c>
      <c r="DE60" s="37">
        <f>IFERROR(VLOOKUP($A60,#REF!,23,0),IFERROR(VLOOKUP($A60,#REF!,21,0),IFERROR(VLOOKUP($A60,#REF!,23,0),IFERROR(VLOOKUP($A60,#REF!,23,0),IFERROR(VLOOKUP($A60,#REF!,23,0),IFERROR(VLOOKUP($A60,#REF!,23,0),IFERROR(VLOOKUP($A60,#REF!,23,0),IFERROR(VLOOKUP($A60,#REF!,21,0),IFERROR(VLOOKUP($A60,#REF!,25,0),IFERROR(VLOOKUP($A60,#REF!,25,0),IFERROR(VLOOKUP($A60,#REF!,34,0),IFERROR(VLOOKUP($A60,#REF!,65,0),IFERROR(VLOOKUP($A60,#REF!,23,0),IFERROR(VLOOKUP($A60,#REF!,36,0),0))))))))))))))</f>
        <v>0</v>
      </c>
      <c r="DF60" s="37" t="b">
        <f t="shared" si="40"/>
        <v>1</v>
      </c>
      <c r="DG60" s="37" t="b">
        <f t="shared" si="40"/>
        <v>1</v>
      </c>
      <c r="DH60" s="37" t="b">
        <f t="shared" si="40"/>
        <v>1</v>
      </c>
      <c r="DI60" s="37" t="b">
        <f t="shared" si="26"/>
        <v>1</v>
      </c>
      <c r="DJ60" s="37" t="b">
        <f t="shared" si="26"/>
        <v>1</v>
      </c>
      <c r="DK60" s="37" t="b">
        <f t="shared" si="26"/>
        <v>1</v>
      </c>
      <c r="DL60" s="37" t="b">
        <f t="shared" si="26"/>
        <v>1</v>
      </c>
      <c r="DM60" s="37">
        <f t="shared" si="41"/>
        <v>2</v>
      </c>
      <c r="DN60" s="37">
        <f t="shared" si="41"/>
        <v>0</v>
      </c>
      <c r="DO60" s="37">
        <f t="shared" si="41"/>
        <v>0</v>
      </c>
      <c r="DP60" s="37">
        <f t="shared" si="27"/>
        <v>0</v>
      </c>
      <c r="DQ60" s="37">
        <f t="shared" si="27"/>
        <v>0</v>
      </c>
      <c r="DR60" s="37">
        <f t="shared" si="27"/>
        <v>0</v>
      </c>
      <c r="DS60" s="37">
        <f t="shared" si="27"/>
        <v>0</v>
      </c>
      <c r="DT60" s="29">
        <f t="shared" si="16"/>
        <v>2</v>
      </c>
      <c r="DU60" s="37">
        <f t="shared" si="42"/>
        <v>2</v>
      </c>
      <c r="DV60" s="37">
        <f t="shared" si="42"/>
        <v>0</v>
      </c>
      <c r="DW60" s="37">
        <f t="shared" si="42"/>
        <v>0</v>
      </c>
      <c r="DX60" s="37">
        <f t="shared" si="28"/>
        <v>0</v>
      </c>
      <c r="DY60" s="37">
        <f t="shared" si="28"/>
        <v>0</v>
      </c>
      <c r="DZ60" s="37">
        <f t="shared" si="28"/>
        <v>0</v>
      </c>
      <c r="EA60" s="37">
        <f t="shared" si="28"/>
        <v>0</v>
      </c>
      <c r="EB60" s="29">
        <f t="shared" si="18"/>
        <v>2</v>
      </c>
      <c r="EC60" s="36">
        <f t="shared" si="19"/>
        <v>6</v>
      </c>
      <c r="ED60" s="36" t="str">
        <f t="shared" si="20"/>
        <v>DOWNGRADE</v>
      </c>
      <c r="EE60" s="36" t="str">
        <f t="shared" si="21"/>
        <v>RESET</v>
      </c>
      <c r="EF60" s="37">
        <f t="shared" si="22"/>
        <v>0</v>
      </c>
      <c r="EG60" s="2"/>
      <c r="EH60" s="37" t="str">
        <f t="shared" si="23"/>
        <v>SAPHIRE</v>
      </c>
      <c r="EI60" s="2"/>
      <c r="EJ60" s="2"/>
      <c r="EK60" s="2"/>
      <c r="EL60" s="2"/>
      <c r="EM60" s="2"/>
      <c r="EN60" s="2"/>
      <c r="EO60" s="2"/>
      <c r="EP60" s="2"/>
      <c r="EQ60" s="37">
        <f t="shared" si="43"/>
        <v>2</v>
      </c>
      <c r="ER60" s="37">
        <f t="shared" si="43"/>
        <v>0</v>
      </c>
      <c r="ES60" s="37">
        <f t="shared" si="43"/>
        <v>0</v>
      </c>
      <c r="ET60" s="37">
        <f t="shared" si="29"/>
        <v>0</v>
      </c>
      <c r="EU60" s="37">
        <f t="shared" si="29"/>
        <v>0</v>
      </c>
      <c r="EV60" s="37">
        <f t="shared" si="29"/>
        <v>0</v>
      </c>
      <c r="EW60" s="37">
        <f t="shared" si="29"/>
        <v>0</v>
      </c>
    </row>
    <row r="61" spans="1:153" ht="15.6">
      <c r="A61" s="36" t="s">
        <v>168</v>
      </c>
      <c r="B61" s="1" t="s">
        <v>308</v>
      </c>
      <c r="C61" s="37" t="s">
        <v>170</v>
      </c>
      <c r="D61" s="15" t="str">
        <f>IFERROR(VLOOKUP(A61,[1]!CCSK,3,0),"")</f>
        <v/>
      </c>
      <c r="E61" s="15" t="str">
        <f t="shared" si="3"/>
        <v/>
      </c>
      <c r="F61" s="37"/>
      <c r="G61" s="37"/>
      <c r="H61" s="37"/>
      <c r="I61" s="37"/>
      <c r="J61" s="37"/>
      <c r="K61" s="37"/>
      <c r="L61" s="2"/>
      <c r="M61" s="37"/>
      <c r="N61" s="37"/>
      <c r="O61" s="37"/>
      <c r="P61" s="37"/>
      <c r="Q61" s="37">
        <v>3</v>
      </c>
      <c r="R61" s="37"/>
      <c r="S61" s="37"/>
      <c r="T61" s="36">
        <v>3</v>
      </c>
      <c r="U61" s="37">
        <v>0</v>
      </c>
      <c r="V61" s="37">
        <v>0</v>
      </c>
      <c r="W61" s="37">
        <v>0</v>
      </c>
      <c r="X61" s="37">
        <v>0</v>
      </c>
      <c r="Y61" s="37">
        <v>3</v>
      </c>
      <c r="Z61" s="37">
        <v>0</v>
      </c>
      <c r="AA61" s="37">
        <v>0</v>
      </c>
      <c r="AB61" s="36">
        <v>3</v>
      </c>
      <c r="AC61" s="36">
        <v>2</v>
      </c>
      <c r="AD61" s="36" t="s">
        <v>413</v>
      </c>
      <c r="AE61" s="36" t="s">
        <v>413</v>
      </c>
      <c r="AF61" s="37">
        <v>3</v>
      </c>
      <c r="AG61" s="13">
        <v>1</v>
      </c>
      <c r="AH61" s="37" t="s">
        <v>418</v>
      </c>
      <c r="AI61" s="37">
        <v>0</v>
      </c>
      <c r="AJ61" s="37" t="s">
        <v>424</v>
      </c>
      <c r="AK61" s="37">
        <v>0</v>
      </c>
      <c r="AL61" s="15">
        <v>45261</v>
      </c>
      <c r="AM61" s="15">
        <v>45701</v>
      </c>
      <c r="AN61" s="37">
        <v>1</v>
      </c>
      <c r="AO61" s="37">
        <v>3</v>
      </c>
      <c r="AP61" s="37" t="str">
        <f>IFERROR(VLOOKUP($A61,[2]Sheet1!$A:$D,4,0),"-")</f>
        <v>-</v>
      </c>
      <c r="AQ61" s="37"/>
      <c r="AR61" s="37"/>
      <c r="AS61" s="37"/>
      <c r="AT61" s="37"/>
      <c r="AU61" s="37"/>
      <c r="AV61" s="37" t="str">
        <f>IFERROR(VLOOKUP(A61,#REF!,13,0),"")</f>
        <v/>
      </c>
      <c r="AW61" s="37">
        <f>IFERROR(VLOOKUP(A61,[7]DATABASE!$A:$BA,49,0),"")</f>
        <v>0</v>
      </c>
      <c r="AX61" s="37">
        <f>IFERROR(VLOOKUP(A61,[7]DATABASE!$A:$BA,50,0),"")</f>
        <v>0</v>
      </c>
      <c r="AY61" s="37">
        <f>IFERROR(VLOOKUP(A61,[7]DATABASE!$A:$BA,51,0),"")</f>
        <v>0</v>
      </c>
      <c r="AZ61" s="37">
        <f>IFERROR(VLOOKUP(A61,[7]DATABASE!$A:$BA,52,0),"")</f>
        <v>0</v>
      </c>
      <c r="BA61" s="37">
        <f>IFERROR(VLOOKUP(A61,[7]DATABASE!$A:$BA,53,0),"")</f>
        <v>0</v>
      </c>
      <c r="BB61" s="37">
        <f>IFERROR(VLOOKUP(A61,[7]DATABASE!$A:$BF,54,0),"")</f>
        <v>0</v>
      </c>
      <c r="BC61" s="37">
        <f>IFERROR(VLOOKUP(A61,[7]DATABASE!$A:$BF,55,0),"")</f>
        <v>0</v>
      </c>
      <c r="BD61" s="37">
        <f>IFERROR(VLOOKUP(A61,[7]DATABASE!$A:$BF,56,0),"")</f>
        <v>0</v>
      </c>
      <c r="BE61" s="37">
        <f>IFERROR(VLOOKUP(A61,[7]DATABASE!$A:$BF,57,0),"")</f>
        <v>0</v>
      </c>
      <c r="BF61" s="37">
        <f>IFERROR(VLOOKUP(A61,[7]DATABASE!$A:$BF,58,0),"")</f>
        <v>0</v>
      </c>
      <c r="BG61" s="37" t="str">
        <f>IFERROR(VLOOKUP(A61,[22]CCSK!$A$4:$Y$10,25,0),"")</f>
        <v/>
      </c>
      <c r="BH61" s="37">
        <f>IFERROR(VLOOKUP(A61,[7]DATABASE!$A:$BM,60,0),"")</f>
        <v>0</v>
      </c>
      <c r="BI61" s="37">
        <f>IFERROR(VLOOKUP(A61,[7]DATABASE!$A:$BM,61,0),"")</f>
        <v>0</v>
      </c>
      <c r="BJ61" s="37">
        <f>IFERROR(VLOOKUP(A61,[7]DATABASE!$A:$BM,62,0),"")</f>
        <v>0</v>
      </c>
      <c r="BK61" s="37">
        <f>IFERROR(VLOOKUP(A61,[7]DATABASE!$A:$BM,63,0),"")</f>
        <v>0</v>
      </c>
      <c r="BL61" s="37">
        <f>IFERROR(VLOOKUP(A61,[7]DATABASE!$A:$BM,64,0),"")</f>
        <v>0</v>
      </c>
      <c r="BM61" s="37" t="str">
        <f>IFERROR(VLOOKUP($A61,[9]AAV!$A:$AM,39,0),IFERROR(VLOOKUP($A61,[9]GC!$A:$Y,25,0),IFERROR(VLOOKUP($A61,[9]RVO!$A:$BS,71,0),IFERROR(VLOOKUP($A61,[9]SBPV!$A:$AK,37,0),IFERROR(VLOOKUP($A61,'[9]CC SK'!$A:$AA,27,0),IFERROR(VLOOKUP($A61,[9]DELTA!$A:$AA,27,0),IFERROR(VLOOKUP($A61,'[9]TEMA C1'!$A:$W,23,0),IFERROR(VLOOKUP($A61,'[9]TEMA C2'!$A:$Y,25,0),IFERROR(VLOOKUP($A61,'[9]TEMA C3'!$A:$Y,25,0),IFERROR(VLOOKUP($A61,'[9]TEMA HAJI'!$A:$Y,25,0),IFERROR(VLOOKUP($A61,'[9]TEMA PD'!$A:$Y,25,0),"")))))))))))</f>
        <v/>
      </c>
      <c r="BN61" s="37">
        <f t="shared" si="30"/>
        <v>0</v>
      </c>
      <c r="BO61" s="37" t="str">
        <f t="shared" si="31"/>
        <v/>
      </c>
      <c r="BP61" s="37">
        <f t="shared" si="31"/>
        <v>0</v>
      </c>
      <c r="BQ61" s="37">
        <f t="shared" si="31"/>
        <v>0</v>
      </c>
      <c r="BR61" s="37">
        <f t="shared" si="31"/>
        <v>0</v>
      </c>
      <c r="BS61" s="37">
        <f t="shared" si="31"/>
        <v>0</v>
      </c>
      <c r="BT61" s="37">
        <f t="shared" si="31"/>
        <v>0</v>
      </c>
      <c r="BU61" s="37" t="str">
        <f t="shared" si="31"/>
        <v/>
      </c>
      <c r="BV61" s="37">
        <f t="shared" si="32"/>
        <v>0</v>
      </c>
      <c r="BW61" s="36">
        <f t="shared" si="33"/>
        <v>7</v>
      </c>
      <c r="BX61" s="36" t="str">
        <f t="shared" si="34"/>
        <v>DOWNGRADE</v>
      </c>
      <c r="BY61" s="36" t="str">
        <f>IFERROR(VLOOKUP(A61,[7]DATABASE!$A:$BY,77,0),"")</f>
        <v>RESET</v>
      </c>
      <c r="BZ61" s="37">
        <f t="shared" si="35"/>
        <v>0</v>
      </c>
      <c r="CA61" s="12"/>
      <c r="CB61" s="37" t="str">
        <f t="shared" si="36"/>
        <v>SAPHIRE</v>
      </c>
      <c r="CC61" s="37" t="str">
        <f>IFERROR(VLOOKUP(A61,[11]SUMMARY!$B:$E,4,0),"")</f>
        <v/>
      </c>
      <c r="CD61" s="37">
        <f>IFERROR(VLOOKUP(A61,'[12]RECAP REDEEM P2 - v2'!$A:$I,5,0),0)</f>
        <v>0</v>
      </c>
      <c r="CE61" s="37" t="str">
        <f t="shared" si="37"/>
        <v>FALSE</v>
      </c>
      <c r="CF61" s="37"/>
      <c r="CG61" s="15">
        <v>45093</v>
      </c>
      <c r="CH61" s="15">
        <f t="shared" ca="1" si="38"/>
        <v>46174</v>
      </c>
      <c r="CI61" s="37">
        <f t="shared" ca="1" si="39"/>
        <v>2</v>
      </c>
      <c r="CJ61" s="37">
        <v>0</v>
      </c>
      <c r="CK61" s="37" t="str">
        <f>IFERROR(VLOOKUP($A61,[13]ME!$A:$K,11,0),"-")</f>
        <v>-</v>
      </c>
      <c r="CL61" s="37" t="str">
        <f>IFERROR(VLOOKUP($A61,[14]EKS!$A:$K,11,0),"-")</f>
        <v>-</v>
      </c>
      <c r="CM61" s="37" t="str">
        <f>IFERROR(VLOOKUP($A61,[15]EKS!$A:$K,11,0),"-")</f>
        <v>-</v>
      </c>
      <c r="CN61" s="37" t="str">
        <f>IFERROR(VLOOKUP($A61,[16]EKS!$A:$K,11,0),"-")</f>
        <v>-</v>
      </c>
      <c r="CO61" s="37" t="str">
        <f>IFERROR(VLOOKUP($A61,[17]EKS!$A:$K,11,0),"-")</f>
        <v>-</v>
      </c>
      <c r="CP61" s="37" t="str">
        <f>IFERROR(VLOOKUP($A61,[18]EKS!$A:$K,11,0),"-")</f>
        <v>-</v>
      </c>
      <c r="CQ61" s="37" t="str">
        <f>IFERROR(VLOOKUP(A61,[19]Sheet1!$A:$D,4,0),"-")</f>
        <v>-</v>
      </c>
      <c r="CR61" s="37">
        <f>IFERROR(VLOOKUP($A61,[20]AAV!$A:$AR,44,0),IFERROR(VLOOKUP($A61,[20]GC!$A:$AC,29,0),IFERROR(VLOOKUP($A61,[20]RVO!$A:$CA,79,0),IFERROR(VLOOKUP($A61,[20]SBPV!$A:$AN,40,0),IFERROR(VLOOKUP($A61,'[20]CC SK'!$A:$AC,29,0),IFERROR(VLOOKUP($A61,'[20]AAV AUTO 2000'!$A:$AA,27,0),IFERROR(VLOOKUP($A61,[20]DELTA!$A:$AC,29,0),IFERROR(VLOOKUP($A61,'[20]TEMA C1'!$A:$Y,25,0),IFERROR(VLOOKUP($A61,'[20]TEMA C2'!$A:$AA,27,0),IFERROR(VLOOKUP($A61,'[20]TEMA C3'!$A:$AA,27,0),IFERROR(VLOOKUP($A61,'[20]TEMA HAJI'!$A:$AA,27,0),IFERROR(VLOOKUP($A61,'[20]TEMA PD'!$A:$AA,27,0),IFERROR(VLOOKUP($A61,[20]DESIRE!$A:$AP,42,0),0)))))))))))))</f>
        <v>0</v>
      </c>
      <c r="CS61" s="37">
        <f>IFERROR(VLOOKUP($A61,#REF!,42+CR$1,0),IFERROR(VLOOKUP($A61,#REF!,42+CR$1,0),IFERROR(VLOOKUP($A61,#REF!,29+CR$1,0),IFERROR(VLOOKUP($A61,#REF!,16+CR$1,0),IFERROR(VLOOKUP($A61,#REF!,42+CR$1,0),IFERROR(VLOOKUP($A61,#REF!,33+CR$1,0),IFERROR(VLOOKUP($A61,#REF!,29+CR$1,0),IFERROR(VLOOKUP($A61,#REF!,42+CR$1,0),IFERROR(VLOOKUP($A61,#REF!,42+CR$1,0),IFERROR(VLOOKUP($A61,#REF!,42+CR$1,0),IFERROR(VLOOKUP($A61,#REF!,26+CR$1,0),IFERROR(VLOOKUP($A61,#REF!,5+CR$1,0),0))))))))))))</f>
        <v>0</v>
      </c>
      <c r="CT61" s="37">
        <f>IFERROR(VLOOKUP($A61,#REF!,42+CS$1,0),IFERROR(VLOOKUP($A61,#REF!,42+CS$1,0),IFERROR(VLOOKUP($A61,#REF!,29+CS$1,0),IFERROR(VLOOKUP($A61,#REF!,16+CS$1,0),IFERROR(VLOOKUP($A61,#REF!,42+CS$1,0),IFERROR(VLOOKUP($A61,#REF!,33+CS$1,0),IFERROR(VLOOKUP($A61,#REF!,29+CS$1,0),IFERROR(VLOOKUP($A61,#REF!,42+CS$1,0),IFERROR(VLOOKUP($A61,#REF!,42+CS$1,0),IFERROR(VLOOKUP($A61,#REF!,42+CS$1,0),IFERROR(VLOOKUP($A61,#REF!,26+CS$1,0),IFERROR(VLOOKUP($A61,#REF!,5+CS$1,0),0))))))))))))</f>
        <v>0</v>
      </c>
      <c r="CU61" s="37">
        <f>IFERROR(VLOOKUP($A61,#REF!,42+CT$1,0),IFERROR(VLOOKUP($A61,#REF!,42+CT$1,0),IFERROR(VLOOKUP($A61,#REF!,29+CT$1,0),IFERROR(VLOOKUP($A61,#REF!,16+CT$1,0),IFERROR(VLOOKUP($A61,#REF!,42+CT$1,0),IFERROR(VLOOKUP($A61,#REF!,33+CT$1,0),IFERROR(VLOOKUP($A61,#REF!,29+CT$1,0),IFERROR(VLOOKUP($A61,#REF!,42+CT$1,0),IFERROR(VLOOKUP($A61,#REF!,42+CT$1,0),IFERROR(VLOOKUP($A61,#REF!,42+CT$1,0),IFERROR(VLOOKUP($A61,#REF!,26+CT$1,0),IFERROR(VLOOKUP($A61,#REF!,5+CT$1,0),0))))))))))))</f>
        <v>0</v>
      </c>
      <c r="CV61" s="37">
        <f>IFERROR(VLOOKUP($A61,#REF!,42+CU$1,0),IFERROR(VLOOKUP($A61,#REF!,42+CU$1,0),IFERROR(VLOOKUP($A61,#REF!,29+CU$1,0),IFERROR(VLOOKUP($A61,#REF!,16+CU$1,0),IFERROR(VLOOKUP($A61,#REF!,42+CU$1,0),IFERROR(VLOOKUP($A61,#REF!,33+CU$1,0),IFERROR(VLOOKUP($A61,#REF!,29+CU$1,0),IFERROR(VLOOKUP($A61,#REF!,42+CU$1,0),IFERROR(VLOOKUP($A61,#REF!,42+CU$1,0),IFERROR(VLOOKUP($A61,#REF!,42+CU$1,0),IFERROR(VLOOKUP($A61,#REF!,26+CU$1,0),IFERROR(VLOOKUP($A61,#REF!,5+CU$1,0),0))))))))))))</f>
        <v>0</v>
      </c>
      <c r="CW61" s="37">
        <f>IFERROR(VLOOKUP($A61,#REF!,42+CV$1,0),IFERROR(VLOOKUP($A61,#REF!,42+CV$1,0),IFERROR(VLOOKUP($A61,#REF!,29+CV$1,0),IFERROR(VLOOKUP($A61,#REF!,16+CV$1,0),IFERROR(VLOOKUP($A61,#REF!,42+CV$1,0),IFERROR(VLOOKUP($A61,#REF!,33+CV$1,0),IFERROR(VLOOKUP($A61,#REF!,29+CV$1,0),IFERROR(VLOOKUP($A61,#REF!,42+CV$1,0),IFERROR(VLOOKUP($A61,#REF!,42+CV$1,0),IFERROR(VLOOKUP($A61,#REF!,42+CV$1,0),IFERROR(VLOOKUP($A61,#REF!,26+CV$1,0),IFERROR(VLOOKUP($A61,#REF!,5+CV$1,0),0))))))))))))</f>
        <v>0</v>
      </c>
      <c r="CX61" s="37">
        <f>IFERROR(VLOOKUP($A61,#REF!,36,0),IFERROR(VLOOKUP($A61,#REF!,23,0),IFERROR(VLOOKUP($A61,#REF!,65,0),IFERROR(VLOOKUP($A61,#REF!,34,0),IFERROR(VLOOKUP($A61,#REF!,25,0),IFERROR(VLOOKUP($A61,#REF!,25,0),IFERROR(VLOOKUP($A61,#REF!,21,0),IFERROR(VLOOKUP($A61,#REF!,23,0),IFERROR(VLOOKUP($A61,#REF!,23,0),IFERROR(VLOOKUP($A61,#REF!,23,0),IFERROR(VLOOKUP($A61,#REF!,23,0),IFERROR(VLOOKUP($A61,#REF!,23,0),IFERROR(VLOOKUP($A61,#REF!,21,0),IFERROR(VLOOKUP($A61,#REF!,23,0),0))))))))))))))</f>
        <v>0</v>
      </c>
      <c r="CY61" s="37">
        <f>IFERROR(VLOOKUP($A61,[20]DESIRE!$A:$AP,42,0),IFERROR(VLOOKUP($A61,'[20]TEMA PD'!$A:$AA,27,0),IFERROR(VLOOKUP($A61,'[20]TEMA HAJI'!$A:$AA,27,0),IFERROR(VLOOKUP($A61,'[20]TEMA C3'!$A:$AA,27,0),IFERROR(VLOOKUP($A61,'[20]TEMA C2'!$A:$AA,27,0),IFERROR(VLOOKUP($A61,'[20]TEMA C1'!$A:$Y,25,0),IFERROR(VLOOKUP($A61,[20]DELTA!$A:$AC,29,0),IFERROR(VLOOKUP($A61,'[20]AAV AUTO 2000'!$A:$AA,27,0),IFERROR(VLOOKUP($A61,'[20]CC SK'!$A:$AC,29,0),IFERROR(VLOOKUP($A61,[20]SBPV!$A:$AN,40,0),IFERROR(VLOOKUP($A61,[20]RVO!$A:$CA,79,0),IFERROR(VLOOKUP($A61,[20]GC!$A:$AC,29,0),IFERROR(VLOOKUP($A61,[20]AAV!$A:$AR,44,0),0)))))))))))))</f>
        <v>0</v>
      </c>
      <c r="CZ61" s="37">
        <f>IFERROR(VLOOKUP($A61,#REF!,5+CY$1,0),IFERROR(VLOOKUP($A61,#REF!,26+CY$1,0),IFERROR(VLOOKUP($A61,#REF!,42+CY$1,0),IFERROR(VLOOKUP($A61,#REF!,42+CY$1,0),IFERROR(VLOOKUP($A61,#REF!,42+CY$1,0),IFERROR(VLOOKUP($A61,#REF!,29+CY$1,0),IFERROR(VLOOKUP($A61,#REF!,33+CY$1,0),IFERROR(VLOOKUP($A61,#REF!,42+CY$1,0),IFERROR(VLOOKUP($A61,#REF!,16+CY$1,0),IFERROR(VLOOKUP($A61,#REF!,29+CY$1,0),IFERROR(VLOOKUP($A61,#REF!,42+CY$1,0),IFERROR(VLOOKUP($A61,#REF!,42+CY$1,0),0))))))))))))</f>
        <v>0</v>
      </c>
      <c r="DA61" s="37">
        <f>IFERROR(VLOOKUP($A61,#REF!,5+CZ$1,0),IFERROR(VLOOKUP($A61,#REF!,26+CZ$1,0),IFERROR(VLOOKUP($A61,#REF!,42+CZ$1,0),IFERROR(VLOOKUP($A61,#REF!,42+CZ$1,0),IFERROR(VLOOKUP($A61,#REF!,42+CZ$1,0),IFERROR(VLOOKUP($A61,#REF!,29+CZ$1,0),IFERROR(VLOOKUP($A61,#REF!,33+CZ$1,0),IFERROR(VLOOKUP($A61,#REF!,42+CZ$1,0),IFERROR(VLOOKUP($A61,#REF!,16+CZ$1,0),IFERROR(VLOOKUP($A61,#REF!,29+CZ$1,0),IFERROR(VLOOKUP($A61,#REF!,42+CZ$1,0),IFERROR(VLOOKUP($A61,#REF!,42+CZ$1,0),0))))))))))))</f>
        <v>0</v>
      </c>
      <c r="DB61" s="37">
        <f>IFERROR(VLOOKUP($A61,#REF!,5+DA$1,0),IFERROR(VLOOKUP($A61,#REF!,26+DA$1,0),IFERROR(VLOOKUP($A61,#REF!,42+DA$1,0),IFERROR(VLOOKUP($A61,#REF!,42+DA$1,0),IFERROR(VLOOKUP($A61,#REF!,42+DA$1,0),IFERROR(VLOOKUP($A61,#REF!,29+DA$1,0),IFERROR(VLOOKUP($A61,#REF!,33+DA$1,0),IFERROR(VLOOKUP($A61,#REF!,42+DA$1,0),IFERROR(VLOOKUP($A61,#REF!,16+DA$1,0),IFERROR(VLOOKUP($A61,#REF!,29+DA$1,0),IFERROR(VLOOKUP($A61,#REF!,42+DA$1,0),IFERROR(VLOOKUP($A61,#REF!,42+DA$1,0),0))))))))))))</f>
        <v>0</v>
      </c>
      <c r="DC61" s="37">
        <f>IFERROR(VLOOKUP($A61,#REF!,5+DB$1,0),IFERROR(VLOOKUP($A61,#REF!,26+DB$1,0),IFERROR(VLOOKUP($A61,#REF!,42+DB$1,0),IFERROR(VLOOKUP($A61,#REF!,42+DB$1,0),IFERROR(VLOOKUP($A61,#REF!,42+DB$1,0),IFERROR(VLOOKUP($A61,#REF!,29+DB$1,0),IFERROR(VLOOKUP($A61,#REF!,33+DB$1,0),IFERROR(VLOOKUP($A61,#REF!,42+DB$1,0),IFERROR(VLOOKUP($A61,#REF!,16+DB$1,0),IFERROR(VLOOKUP($A61,#REF!,29+DB$1,0),IFERROR(VLOOKUP($A61,#REF!,42+DB$1,0),IFERROR(VLOOKUP($A61,#REF!,42+DB$1,0),0))))))))))))</f>
        <v>0</v>
      </c>
      <c r="DD61" s="37">
        <f>IFERROR(VLOOKUP($A61,#REF!,5+DC$1,0),IFERROR(VLOOKUP($A61,#REF!,26+DC$1,0),IFERROR(VLOOKUP($A61,#REF!,42+DC$1,0),IFERROR(VLOOKUP($A61,#REF!,42+DC$1,0),IFERROR(VLOOKUP($A61,#REF!,42+DC$1,0),IFERROR(VLOOKUP($A61,#REF!,29+DC$1,0),IFERROR(VLOOKUP($A61,#REF!,33+DC$1,0),IFERROR(VLOOKUP($A61,#REF!,42+DC$1,0),IFERROR(VLOOKUP($A61,#REF!,16+DC$1,0),IFERROR(VLOOKUP($A61,#REF!,29+DC$1,0),IFERROR(VLOOKUP($A61,#REF!,42+DC$1,0),IFERROR(VLOOKUP($A61,#REF!,42+DC$1,0),0))))))))))))</f>
        <v>0</v>
      </c>
      <c r="DE61" s="37">
        <f>IFERROR(VLOOKUP($A61,#REF!,23,0),IFERROR(VLOOKUP($A61,#REF!,21,0),IFERROR(VLOOKUP($A61,#REF!,23,0),IFERROR(VLOOKUP($A61,#REF!,23,0),IFERROR(VLOOKUP($A61,#REF!,23,0),IFERROR(VLOOKUP($A61,#REF!,23,0),IFERROR(VLOOKUP($A61,#REF!,23,0),IFERROR(VLOOKUP($A61,#REF!,21,0),IFERROR(VLOOKUP($A61,#REF!,25,0),IFERROR(VLOOKUP($A61,#REF!,25,0),IFERROR(VLOOKUP($A61,#REF!,34,0),IFERROR(VLOOKUP($A61,#REF!,65,0),IFERROR(VLOOKUP($A61,#REF!,23,0),IFERROR(VLOOKUP($A61,#REF!,36,0),0))))))))))))))</f>
        <v>0</v>
      </c>
      <c r="DF61" s="37" t="b">
        <f t="shared" si="40"/>
        <v>1</v>
      </c>
      <c r="DG61" s="37" t="b">
        <f t="shared" si="40"/>
        <v>1</v>
      </c>
      <c r="DH61" s="37" t="b">
        <f t="shared" si="40"/>
        <v>1</v>
      </c>
      <c r="DI61" s="37" t="b">
        <f t="shared" si="26"/>
        <v>1</v>
      </c>
      <c r="DJ61" s="37" t="b">
        <f t="shared" si="26"/>
        <v>1</v>
      </c>
      <c r="DK61" s="37" t="b">
        <f t="shared" si="26"/>
        <v>1</v>
      </c>
      <c r="DL61" s="37" t="b">
        <f t="shared" si="26"/>
        <v>1</v>
      </c>
      <c r="DM61" s="37">
        <f t="shared" si="41"/>
        <v>0</v>
      </c>
      <c r="DN61" s="37">
        <f t="shared" si="41"/>
        <v>0</v>
      </c>
      <c r="DO61" s="37">
        <f t="shared" si="41"/>
        <v>0</v>
      </c>
      <c r="DP61" s="37">
        <f t="shared" si="27"/>
        <v>0</v>
      </c>
      <c r="DQ61" s="37">
        <f t="shared" si="27"/>
        <v>0</v>
      </c>
      <c r="DR61" s="37">
        <f t="shared" si="27"/>
        <v>0</v>
      </c>
      <c r="DS61" s="37">
        <f t="shared" si="27"/>
        <v>0</v>
      </c>
      <c r="DT61" s="29">
        <f t="shared" si="16"/>
        <v>0</v>
      </c>
      <c r="DU61" s="37">
        <f t="shared" si="42"/>
        <v>0</v>
      </c>
      <c r="DV61" s="37">
        <f t="shared" si="42"/>
        <v>0</v>
      </c>
      <c r="DW61" s="37">
        <f t="shared" si="42"/>
        <v>0</v>
      </c>
      <c r="DX61" s="37">
        <f t="shared" si="28"/>
        <v>0</v>
      </c>
      <c r="DY61" s="37">
        <f t="shared" si="28"/>
        <v>0</v>
      </c>
      <c r="DZ61" s="37">
        <f t="shared" si="28"/>
        <v>0</v>
      </c>
      <c r="EA61" s="37">
        <f t="shared" si="28"/>
        <v>0</v>
      </c>
      <c r="EB61" s="29">
        <f t="shared" si="18"/>
        <v>0</v>
      </c>
      <c r="EC61" s="36">
        <f t="shared" si="19"/>
        <v>7</v>
      </c>
      <c r="ED61" s="36" t="str">
        <f t="shared" si="20"/>
        <v>DOWNGRADE</v>
      </c>
      <c r="EE61" s="36" t="str">
        <f t="shared" si="21"/>
        <v>RESET</v>
      </c>
      <c r="EF61" s="37">
        <f t="shared" si="22"/>
        <v>0</v>
      </c>
      <c r="EG61" s="2"/>
      <c r="EH61" s="37" t="str">
        <f t="shared" si="23"/>
        <v>SAPHIRE</v>
      </c>
      <c r="EI61" s="2"/>
      <c r="EJ61" s="2"/>
      <c r="EK61" s="2"/>
      <c r="EL61" s="2"/>
      <c r="EM61" s="2"/>
      <c r="EN61" s="2"/>
      <c r="EO61" s="2"/>
      <c r="EP61" s="2"/>
      <c r="EQ61" s="37">
        <f t="shared" si="43"/>
        <v>0</v>
      </c>
      <c r="ER61" s="37">
        <f t="shared" si="43"/>
        <v>0</v>
      </c>
      <c r="ES61" s="37">
        <f t="shared" si="43"/>
        <v>0</v>
      </c>
      <c r="ET61" s="37">
        <f t="shared" si="29"/>
        <v>0</v>
      </c>
      <c r="EU61" s="37">
        <f t="shared" si="29"/>
        <v>0</v>
      </c>
      <c r="EV61" s="37">
        <f t="shared" si="29"/>
        <v>0</v>
      </c>
      <c r="EW61" s="37">
        <f t="shared" si="29"/>
        <v>0</v>
      </c>
    </row>
    <row r="62" spans="1:153" ht="15.6">
      <c r="A62" s="36" t="s">
        <v>165</v>
      </c>
      <c r="B62" s="1" t="s">
        <v>305</v>
      </c>
      <c r="C62" s="37" t="s">
        <v>170</v>
      </c>
      <c r="D62" s="15" t="str">
        <f>IFERROR(VLOOKUP(A62,[1]!CCSK,3,0),"")</f>
        <v/>
      </c>
      <c r="E62" s="15" t="str">
        <f t="shared" si="3"/>
        <v/>
      </c>
      <c r="F62" s="37"/>
      <c r="G62" s="37"/>
      <c r="H62" s="37"/>
      <c r="I62" s="37"/>
      <c r="J62" s="37"/>
      <c r="K62" s="37"/>
      <c r="L62" s="2"/>
      <c r="M62" s="37"/>
      <c r="N62" s="37"/>
      <c r="O62" s="37"/>
      <c r="P62" s="37">
        <v>2</v>
      </c>
      <c r="Q62" s="37">
        <v>12</v>
      </c>
      <c r="R62" s="37">
        <v>18</v>
      </c>
      <c r="S62" s="37">
        <v>3</v>
      </c>
      <c r="T62" s="36">
        <v>35</v>
      </c>
      <c r="U62" s="37">
        <v>0</v>
      </c>
      <c r="V62" s="37">
        <v>0</v>
      </c>
      <c r="W62" s="37">
        <v>0</v>
      </c>
      <c r="X62" s="37">
        <v>2</v>
      </c>
      <c r="Y62" s="37">
        <v>12</v>
      </c>
      <c r="Z62" s="37">
        <v>18</v>
      </c>
      <c r="AA62" s="37">
        <v>3</v>
      </c>
      <c r="AB62" s="36">
        <v>35</v>
      </c>
      <c r="AC62" s="36">
        <v>0</v>
      </c>
      <c r="AD62" s="36" t="s">
        <v>413</v>
      </c>
      <c r="AE62" s="36" t="s">
        <v>413</v>
      </c>
      <c r="AF62" s="37">
        <v>35</v>
      </c>
      <c r="AG62" s="13">
        <v>1</v>
      </c>
      <c r="AH62" s="37" t="s">
        <v>418</v>
      </c>
      <c r="AI62" s="37">
        <v>0</v>
      </c>
      <c r="AJ62" s="37" t="s">
        <v>424</v>
      </c>
      <c r="AK62" s="37">
        <v>0</v>
      </c>
      <c r="AL62" s="15">
        <v>45261</v>
      </c>
      <c r="AM62" s="15">
        <v>45701</v>
      </c>
      <c r="AN62" s="37">
        <v>1</v>
      </c>
      <c r="AO62" s="37">
        <v>35</v>
      </c>
      <c r="AP62" s="37" t="str">
        <f>IFERROR(VLOOKUP($A62,[2]Sheet1!$A:$D,4,0),"-")</f>
        <v>-</v>
      </c>
      <c r="AQ62" s="37"/>
      <c r="AR62" s="37"/>
      <c r="AS62" s="37"/>
      <c r="AT62" s="37"/>
      <c r="AU62" s="37"/>
      <c r="AV62" s="37" t="str">
        <f>IFERROR(VLOOKUP(A62,#REF!,13,0),"")</f>
        <v/>
      </c>
      <c r="AW62" s="37">
        <f>IFERROR(VLOOKUP(A62,[7]DATABASE!$A:$BA,49,0),"")</f>
        <v>19</v>
      </c>
      <c r="AX62" s="37">
        <f>IFERROR(VLOOKUP(A62,[7]DATABASE!$A:$BA,50,0),"")</f>
        <v>26</v>
      </c>
      <c r="AY62" s="37">
        <f>IFERROR(VLOOKUP(A62,[7]DATABASE!$A:$BA,51,0),"")</f>
        <v>0</v>
      </c>
      <c r="AZ62" s="37">
        <f>IFERROR(VLOOKUP(A62,[7]DATABASE!$A:$BA,52,0),"")</f>
        <v>0</v>
      </c>
      <c r="BA62" s="37">
        <f>IFERROR(VLOOKUP(A62,[7]DATABASE!$A:$BA,53,0),"")</f>
        <v>21</v>
      </c>
      <c r="BB62" s="37">
        <f>IFERROR(VLOOKUP(A62,[7]DATABASE!$A:$BF,54,0),"")</f>
        <v>19</v>
      </c>
      <c r="BC62" s="37">
        <f>IFERROR(VLOOKUP(A62,[7]DATABASE!$A:$BF,55,0),"")</f>
        <v>26</v>
      </c>
      <c r="BD62" s="37">
        <f>IFERROR(VLOOKUP(A62,[7]DATABASE!$A:$BF,56,0),"")</f>
        <v>0</v>
      </c>
      <c r="BE62" s="37">
        <f>IFERROR(VLOOKUP(A62,[7]DATABASE!$A:$BF,57,0),"")</f>
        <v>0</v>
      </c>
      <c r="BF62" s="37">
        <f>IFERROR(VLOOKUP(A62,[7]DATABASE!$A:$BF,58,0),"")</f>
        <v>21</v>
      </c>
      <c r="BG62" s="37">
        <f>IFERROR(VLOOKUP(A62,[22]CCSK!$A$4:$Y$10,25,0),"")</f>
        <v>18</v>
      </c>
      <c r="BH62" s="37">
        <f>IFERROR(VLOOKUP(A62,[7]DATABASE!$A:$BM,60,0),"")</f>
        <v>19</v>
      </c>
      <c r="BI62" s="37">
        <f>IFERROR(VLOOKUP(A62,[7]DATABASE!$A:$BM,61,0),"")</f>
        <v>26</v>
      </c>
      <c r="BJ62" s="37">
        <f>IFERROR(VLOOKUP(A62,[7]DATABASE!$A:$BM,62,0),"")</f>
        <v>0</v>
      </c>
      <c r="BK62" s="37">
        <f>IFERROR(VLOOKUP(A62,[7]DATABASE!$A:$BM,63,0),"")</f>
        <v>0</v>
      </c>
      <c r="BL62" s="37">
        <f>IFERROR(VLOOKUP(A62,[7]DATABASE!$A:$BM,64,0),"")</f>
        <v>21</v>
      </c>
      <c r="BM62" s="37">
        <f>IFERROR(VLOOKUP($A62,[9]AAV!$A:$AM,39,0),IFERROR(VLOOKUP($A62,[9]GC!$A:$Y,25,0),IFERROR(VLOOKUP($A62,[9]RVO!$A:$BS,71,0),IFERROR(VLOOKUP($A62,[9]SBPV!$A:$AK,37,0),IFERROR(VLOOKUP($A62,'[9]CC SK'!$A:$AA,27,0),IFERROR(VLOOKUP($A62,[9]DELTA!$A:$AA,27,0),IFERROR(VLOOKUP($A62,'[9]TEMA C1'!$A:$W,23,0),IFERROR(VLOOKUP($A62,'[9]TEMA C2'!$A:$Y,25,0),IFERROR(VLOOKUP($A62,'[9]TEMA C3'!$A:$Y,25,0),IFERROR(VLOOKUP($A62,'[9]TEMA HAJI'!$A:$Y,25,0),IFERROR(VLOOKUP($A62,'[9]TEMA PD'!$A:$Y,25,0),"")))))))))))</f>
        <v>14</v>
      </c>
      <c r="BN62" s="37">
        <f t="shared" si="30"/>
        <v>98</v>
      </c>
      <c r="BO62" s="37">
        <f t="shared" si="31"/>
        <v>18</v>
      </c>
      <c r="BP62" s="37">
        <f t="shared" si="31"/>
        <v>19</v>
      </c>
      <c r="BQ62" s="37">
        <f t="shared" si="31"/>
        <v>26</v>
      </c>
      <c r="BR62" s="37">
        <f t="shared" si="31"/>
        <v>0</v>
      </c>
      <c r="BS62" s="37">
        <f t="shared" si="31"/>
        <v>0</v>
      </c>
      <c r="BT62" s="37">
        <f t="shared" si="31"/>
        <v>21</v>
      </c>
      <c r="BU62" s="37">
        <f t="shared" si="31"/>
        <v>14</v>
      </c>
      <c r="BV62" s="37">
        <f t="shared" si="32"/>
        <v>98</v>
      </c>
      <c r="BW62" s="36">
        <f t="shared" si="33"/>
        <v>2</v>
      </c>
      <c r="BX62" s="36" t="str">
        <f t="shared" si="34"/>
        <v>TIDAK</v>
      </c>
      <c r="BY62" s="36" t="str">
        <f>IFERROR(VLOOKUP(A62,[7]DATABASE!$A:$BY,77,0),"")</f>
        <v>TIDAK</v>
      </c>
      <c r="BZ62" s="37">
        <f t="shared" si="35"/>
        <v>133</v>
      </c>
      <c r="CA62" s="12"/>
      <c r="CB62" s="37" t="str">
        <f t="shared" si="36"/>
        <v>SAPHIRE</v>
      </c>
      <c r="CC62" s="37" t="str">
        <f>IFERROR(VLOOKUP(A62,[11]SUMMARY!$B:$E,4,0),"")</f>
        <v/>
      </c>
      <c r="CD62" s="37">
        <f>IFERROR(VLOOKUP(A62,'[12]RECAP REDEEM P2 - v2'!$A:$I,5,0),0)</f>
        <v>130</v>
      </c>
      <c r="CE62" s="37" t="str">
        <f t="shared" si="37"/>
        <v>Y</v>
      </c>
      <c r="CF62" s="37"/>
      <c r="CG62" s="15">
        <v>45093</v>
      </c>
      <c r="CH62" s="15">
        <f t="shared" ca="1" si="38"/>
        <v>46174</v>
      </c>
      <c r="CI62" s="37">
        <f t="shared" ca="1" si="39"/>
        <v>2</v>
      </c>
      <c r="CJ62" s="37">
        <v>3</v>
      </c>
      <c r="CK62" s="37" t="str">
        <f>IFERROR(VLOOKUP($A62,[13]ME!$A:$K,11,0),"-")</f>
        <v>-</v>
      </c>
      <c r="CL62" s="37" t="str">
        <f>IFERROR(VLOOKUP($A62,[14]EKS!$A:$K,11,0),"-")</f>
        <v>-</v>
      </c>
      <c r="CM62" s="37" t="str">
        <f>IFERROR(VLOOKUP($A62,[15]EKS!$A:$K,11,0),"-")</f>
        <v>-</v>
      </c>
      <c r="CN62" s="37" t="str">
        <f>IFERROR(VLOOKUP($A62,[16]EKS!$A:$K,11,0),"-")</f>
        <v>-</v>
      </c>
      <c r="CO62" s="37" t="str">
        <f>IFERROR(VLOOKUP($A62,[17]EKS!$A:$K,11,0),"-")</f>
        <v>-</v>
      </c>
      <c r="CP62" s="37" t="str">
        <f>IFERROR(VLOOKUP($A62,[18]EKS!$A:$K,11,0),"-")</f>
        <v>-</v>
      </c>
      <c r="CQ62" s="37" t="str">
        <f>IFERROR(VLOOKUP(A62,[19]Sheet1!$A:$D,4,0),"-")</f>
        <v>-</v>
      </c>
      <c r="CR62" s="37">
        <f>IFERROR(VLOOKUP($A62,[20]AAV!$A:$AR,44,0),IFERROR(VLOOKUP($A62,[20]GC!$A:$AC,29,0),IFERROR(VLOOKUP($A62,[20]RVO!$A:$CA,79,0),IFERROR(VLOOKUP($A62,[20]SBPV!$A:$AN,40,0),IFERROR(VLOOKUP($A62,'[20]CC SK'!$A:$AC,29,0),IFERROR(VLOOKUP($A62,'[20]AAV AUTO 2000'!$A:$AA,27,0),IFERROR(VLOOKUP($A62,[20]DELTA!$A:$AC,29,0),IFERROR(VLOOKUP($A62,'[20]TEMA C1'!$A:$Y,25,0),IFERROR(VLOOKUP($A62,'[20]TEMA C2'!$A:$AA,27,0),IFERROR(VLOOKUP($A62,'[20]TEMA C3'!$A:$AA,27,0),IFERROR(VLOOKUP($A62,'[20]TEMA HAJI'!$A:$AA,27,0),IFERROR(VLOOKUP($A62,'[20]TEMA PD'!$A:$AA,27,0),IFERROR(VLOOKUP($A62,[20]DESIRE!$A:$AP,42,0),0)))))))))))))</f>
        <v>15</v>
      </c>
      <c r="CS62" s="37">
        <f>IFERROR(VLOOKUP($A62,#REF!,42+CR$1,0),IFERROR(VLOOKUP($A62,#REF!,42+CR$1,0),IFERROR(VLOOKUP($A62,#REF!,29+CR$1,0),IFERROR(VLOOKUP($A62,#REF!,16+CR$1,0),IFERROR(VLOOKUP($A62,#REF!,42+CR$1,0),IFERROR(VLOOKUP($A62,#REF!,33+CR$1,0),IFERROR(VLOOKUP($A62,#REF!,29+CR$1,0),IFERROR(VLOOKUP($A62,#REF!,42+CR$1,0),IFERROR(VLOOKUP($A62,#REF!,42+CR$1,0),IFERROR(VLOOKUP($A62,#REF!,42+CR$1,0),IFERROR(VLOOKUP($A62,#REF!,26+CR$1,0),IFERROR(VLOOKUP($A62,#REF!,5+CR$1,0),0))))))))))))</f>
        <v>0</v>
      </c>
      <c r="CT62" s="37">
        <f>IFERROR(VLOOKUP($A62,#REF!,42+CS$1,0),IFERROR(VLOOKUP($A62,#REF!,42+CS$1,0),IFERROR(VLOOKUP($A62,#REF!,29+CS$1,0),IFERROR(VLOOKUP($A62,#REF!,16+CS$1,0),IFERROR(VLOOKUP($A62,#REF!,42+CS$1,0),IFERROR(VLOOKUP($A62,#REF!,33+CS$1,0),IFERROR(VLOOKUP($A62,#REF!,29+CS$1,0),IFERROR(VLOOKUP($A62,#REF!,42+CS$1,0),IFERROR(VLOOKUP($A62,#REF!,42+CS$1,0),IFERROR(VLOOKUP($A62,#REF!,42+CS$1,0),IFERROR(VLOOKUP($A62,#REF!,26+CS$1,0),IFERROR(VLOOKUP($A62,#REF!,5+CS$1,0),0))))))))))))</f>
        <v>0</v>
      </c>
      <c r="CU62" s="37">
        <f>IFERROR(VLOOKUP($A62,#REF!,42+CT$1,0),IFERROR(VLOOKUP($A62,#REF!,42+CT$1,0),IFERROR(VLOOKUP($A62,#REF!,29+CT$1,0),IFERROR(VLOOKUP($A62,#REF!,16+CT$1,0),IFERROR(VLOOKUP($A62,#REF!,42+CT$1,0),IFERROR(VLOOKUP($A62,#REF!,33+CT$1,0),IFERROR(VLOOKUP($A62,#REF!,29+CT$1,0),IFERROR(VLOOKUP($A62,#REF!,42+CT$1,0),IFERROR(VLOOKUP($A62,#REF!,42+CT$1,0),IFERROR(VLOOKUP($A62,#REF!,42+CT$1,0),IFERROR(VLOOKUP($A62,#REF!,26+CT$1,0),IFERROR(VLOOKUP($A62,#REF!,5+CT$1,0),0))))))))))))</f>
        <v>0</v>
      </c>
      <c r="CV62" s="37">
        <f>IFERROR(VLOOKUP($A62,#REF!,42+CU$1,0),IFERROR(VLOOKUP($A62,#REF!,42+CU$1,0),IFERROR(VLOOKUP($A62,#REF!,29+CU$1,0),IFERROR(VLOOKUP($A62,#REF!,16+CU$1,0),IFERROR(VLOOKUP($A62,#REF!,42+CU$1,0),IFERROR(VLOOKUP($A62,#REF!,33+CU$1,0),IFERROR(VLOOKUP($A62,#REF!,29+CU$1,0),IFERROR(VLOOKUP($A62,#REF!,42+CU$1,0),IFERROR(VLOOKUP($A62,#REF!,42+CU$1,0),IFERROR(VLOOKUP($A62,#REF!,42+CU$1,0),IFERROR(VLOOKUP($A62,#REF!,26+CU$1,0),IFERROR(VLOOKUP($A62,#REF!,5+CU$1,0),0))))))))))))</f>
        <v>0</v>
      </c>
      <c r="CW62" s="37">
        <f>IFERROR(VLOOKUP($A62,#REF!,42+CV$1,0),IFERROR(VLOOKUP($A62,#REF!,42+CV$1,0),IFERROR(VLOOKUP($A62,#REF!,29+CV$1,0),IFERROR(VLOOKUP($A62,#REF!,16+CV$1,0),IFERROR(VLOOKUP($A62,#REF!,42+CV$1,0),IFERROR(VLOOKUP($A62,#REF!,33+CV$1,0),IFERROR(VLOOKUP($A62,#REF!,29+CV$1,0),IFERROR(VLOOKUP($A62,#REF!,42+CV$1,0),IFERROR(VLOOKUP($A62,#REF!,42+CV$1,0),IFERROR(VLOOKUP($A62,#REF!,42+CV$1,0),IFERROR(VLOOKUP($A62,#REF!,26+CV$1,0),IFERROR(VLOOKUP($A62,#REF!,5+CV$1,0),0))))))))))))</f>
        <v>0</v>
      </c>
      <c r="CX62" s="37">
        <f>IFERROR(VLOOKUP($A62,#REF!,36,0),IFERROR(VLOOKUP($A62,#REF!,23,0),IFERROR(VLOOKUP($A62,#REF!,65,0),IFERROR(VLOOKUP($A62,#REF!,34,0),IFERROR(VLOOKUP($A62,#REF!,25,0),IFERROR(VLOOKUP($A62,#REF!,25,0),IFERROR(VLOOKUP($A62,#REF!,21,0),IFERROR(VLOOKUP($A62,#REF!,23,0),IFERROR(VLOOKUP($A62,#REF!,23,0),IFERROR(VLOOKUP($A62,#REF!,23,0),IFERROR(VLOOKUP($A62,#REF!,23,0),IFERROR(VLOOKUP($A62,#REF!,23,0),IFERROR(VLOOKUP($A62,#REF!,21,0),IFERROR(VLOOKUP($A62,#REF!,23,0),0))))))))))))))</f>
        <v>0</v>
      </c>
      <c r="CY62" s="37">
        <f>IFERROR(VLOOKUP($A62,[20]DESIRE!$A:$AP,42,0),IFERROR(VLOOKUP($A62,'[20]TEMA PD'!$A:$AA,27,0),IFERROR(VLOOKUP($A62,'[20]TEMA HAJI'!$A:$AA,27,0),IFERROR(VLOOKUP($A62,'[20]TEMA C3'!$A:$AA,27,0),IFERROR(VLOOKUP($A62,'[20]TEMA C2'!$A:$AA,27,0),IFERROR(VLOOKUP($A62,'[20]TEMA C1'!$A:$Y,25,0),IFERROR(VLOOKUP($A62,[20]DELTA!$A:$AC,29,0),IFERROR(VLOOKUP($A62,'[20]AAV AUTO 2000'!$A:$AA,27,0),IFERROR(VLOOKUP($A62,'[20]CC SK'!$A:$AC,29,0),IFERROR(VLOOKUP($A62,[20]SBPV!$A:$AN,40,0),IFERROR(VLOOKUP($A62,[20]RVO!$A:$CA,79,0),IFERROR(VLOOKUP($A62,[20]GC!$A:$AC,29,0),IFERROR(VLOOKUP($A62,[20]AAV!$A:$AR,44,0),0)))))))))))))</f>
        <v>15</v>
      </c>
      <c r="CZ62" s="37">
        <f>IFERROR(VLOOKUP($A62,#REF!,5+CY$1,0),IFERROR(VLOOKUP($A62,#REF!,26+CY$1,0),IFERROR(VLOOKUP($A62,#REF!,42+CY$1,0),IFERROR(VLOOKUP($A62,#REF!,42+CY$1,0),IFERROR(VLOOKUP($A62,#REF!,42+CY$1,0),IFERROR(VLOOKUP($A62,#REF!,29+CY$1,0),IFERROR(VLOOKUP($A62,#REF!,33+CY$1,0),IFERROR(VLOOKUP($A62,#REF!,42+CY$1,0),IFERROR(VLOOKUP($A62,#REF!,16+CY$1,0),IFERROR(VLOOKUP($A62,#REF!,29+CY$1,0),IFERROR(VLOOKUP($A62,#REF!,42+CY$1,0),IFERROR(VLOOKUP($A62,#REF!,42+CY$1,0),0))))))))))))</f>
        <v>0</v>
      </c>
      <c r="DA62" s="37">
        <f>IFERROR(VLOOKUP($A62,#REF!,5+CZ$1,0),IFERROR(VLOOKUP($A62,#REF!,26+CZ$1,0),IFERROR(VLOOKUP($A62,#REF!,42+CZ$1,0),IFERROR(VLOOKUP($A62,#REF!,42+CZ$1,0),IFERROR(VLOOKUP($A62,#REF!,42+CZ$1,0),IFERROR(VLOOKUP($A62,#REF!,29+CZ$1,0),IFERROR(VLOOKUP($A62,#REF!,33+CZ$1,0),IFERROR(VLOOKUP($A62,#REF!,42+CZ$1,0),IFERROR(VLOOKUP($A62,#REF!,16+CZ$1,0),IFERROR(VLOOKUP($A62,#REF!,29+CZ$1,0),IFERROR(VLOOKUP($A62,#REF!,42+CZ$1,0),IFERROR(VLOOKUP($A62,#REF!,42+CZ$1,0),0))))))))))))</f>
        <v>0</v>
      </c>
      <c r="DB62" s="37">
        <f>IFERROR(VLOOKUP($A62,#REF!,5+DA$1,0),IFERROR(VLOOKUP($A62,#REF!,26+DA$1,0),IFERROR(VLOOKUP($A62,#REF!,42+DA$1,0),IFERROR(VLOOKUP($A62,#REF!,42+DA$1,0),IFERROR(VLOOKUP($A62,#REF!,42+DA$1,0),IFERROR(VLOOKUP($A62,#REF!,29+DA$1,0),IFERROR(VLOOKUP($A62,#REF!,33+DA$1,0),IFERROR(VLOOKUP($A62,#REF!,42+DA$1,0),IFERROR(VLOOKUP($A62,#REF!,16+DA$1,0),IFERROR(VLOOKUP($A62,#REF!,29+DA$1,0),IFERROR(VLOOKUP($A62,#REF!,42+DA$1,0),IFERROR(VLOOKUP($A62,#REF!,42+DA$1,0),0))))))))))))</f>
        <v>0</v>
      </c>
      <c r="DC62" s="37">
        <f>IFERROR(VLOOKUP($A62,#REF!,5+DB$1,0),IFERROR(VLOOKUP($A62,#REF!,26+DB$1,0),IFERROR(VLOOKUP($A62,#REF!,42+DB$1,0),IFERROR(VLOOKUP($A62,#REF!,42+DB$1,0),IFERROR(VLOOKUP($A62,#REF!,42+DB$1,0),IFERROR(VLOOKUP($A62,#REF!,29+DB$1,0),IFERROR(VLOOKUP($A62,#REF!,33+DB$1,0),IFERROR(VLOOKUP($A62,#REF!,42+DB$1,0),IFERROR(VLOOKUP($A62,#REF!,16+DB$1,0),IFERROR(VLOOKUP($A62,#REF!,29+DB$1,0),IFERROR(VLOOKUP($A62,#REF!,42+DB$1,0),IFERROR(VLOOKUP($A62,#REF!,42+DB$1,0),0))))))))))))</f>
        <v>0</v>
      </c>
      <c r="DD62" s="37">
        <f>IFERROR(VLOOKUP($A62,#REF!,5+DC$1,0),IFERROR(VLOOKUP($A62,#REF!,26+DC$1,0),IFERROR(VLOOKUP($A62,#REF!,42+DC$1,0),IFERROR(VLOOKUP($A62,#REF!,42+DC$1,0),IFERROR(VLOOKUP($A62,#REF!,42+DC$1,0),IFERROR(VLOOKUP($A62,#REF!,29+DC$1,0),IFERROR(VLOOKUP($A62,#REF!,33+DC$1,0),IFERROR(VLOOKUP($A62,#REF!,42+DC$1,0),IFERROR(VLOOKUP($A62,#REF!,16+DC$1,0),IFERROR(VLOOKUP($A62,#REF!,29+DC$1,0),IFERROR(VLOOKUP($A62,#REF!,42+DC$1,0),IFERROR(VLOOKUP($A62,#REF!,42+DC$1,0),0))))))))))))</f>
        <v>0</v>
      </c>
      <c r="DE62" s="37">
        <f>IFERROR(VLOOKUP($A62,#REF!,23,0),IFERROR(VLOOKUP($A62,#REF!,21,0),IFERROR(VLOOKUP($A62,#REF!,23,0),IFERROR(VLOOKUP($A62,#REF!,23,0),IFERROR(VLOOKUP($A62,#REF!,23,0),IFERROR(VLOOKUP($A62,#REF!,23,0),IFERROR(VLOOKUP($A62,#REF!,23,0),IFERROR(VLOOKUP($A62,#REF!,21,0),IFERROR(VLOOKUP($A62,#REF!,25,0),IFERROR(VLOOKUP($A62,#REF!,25,0),IFERROR(VLOOKUP($A62,#REF!,34,0),IFERROR(VLOOKUP($A62,#REF!,65,0),IFERROR(VLOOKUP($A62,#REF!,23,0),IFERROR(VLOOKUP($A62,#REF!,36,0),0))))))))))))))</f>
        <v>0</v>
      </c>
      <c r="DF62" s="37" t="b">
        <f t="shared" si="40"/>
        <v>1</v>
      </c>
      <c r="DG62" s="37" t="b">
        <f t="shared" si="40"/>
        <v>1</v>
      </c>
      <c r="DH62" s="37" t="b">
        <f t="shared" si="40"/>
        <v>1</v>
      </c>
      <c r="DI62" s="37" t="b">
        <f t="shared" si="26"/>
        <v>1</v>
      </c>
      <c r="DJ62" s="37" t="b">
        <f t="shared" si="26"/>
        <v>1</v>
      </c>
      <c r="DK62" s="37" t="b">
        <f t="shared" si="26"/>
        <v>1</v>
      </c>
      <c r="DL62" s="37" t="b">
        <f t="shared" si="26"/>
        <v>1</v>
      </c>
      <c r="DM62" s="37">
        <f t="shared" si="41"/>
        <v>15</v>
      </c>
      <c r="DN62" s="37">
        <f t="shared" si="41"/>
        <v>0</v>
      </c>
      <c r="DO62" s="37">
        <f t="shared" si="41"/>
        <v>0</v>
      </c>
      <c r="DP62" s="37">
        <f t="shared" si="27"/>
        <v>0</v>
      </c>
      <c r="DQ62" s="37">
        <f t="shared" si="27"/>
        <v>0</v>
      </c>
      <c r="DR62" s="37">
        <f t="shared" si="27"/>
        <v>0</v>
      </c>
      <c r="DS62" s="37">
        <f t="shared" si="27"/>
        <v>0</v>
      </c>
      <c r="DT62" s="29">
        <f t="shared" si="16"/>
        <v>15</v>
      </c>
      <c r="DU62" s="37">
        <f t="shared" si="42"/>
        <v>15</v>
      </c>
      <c r="DV62" s="37">
        <f t="shared" si="42"/>
        <v>0</v>
      </c>
      <c r="DW62" s="37">
        <f t="shared" si="42"/>
        <v>0</v>
      </c>
      <c r="DX62" s="37">
        <f t="shared" si="28"/>
        <v>0</v>
      </c>
      <c r="DY62" s="37">
        <f t="shared" si="28"/>
        <v>0</v>
      </c>
      <c r="DZ62" s="37">
        <f t="shared" si="28"/>
        <v>0</v>
      </c>
      <c r="EA62" s="37">
        <f t="shared" si="28"/>
        <v>0</v>
      </c>
      <c r="EB62" s="29">
        <f t="shared" si="18"/>
        <v>15</v>
      </c>
      <c r="EC62" s="36">
        <f t="shared" si="19"/>
        <v>6</v>
      </c>
      <c r="ED62" s="36" t="str">
        <f t="shared" si="20"/>
        <v>DOWNGRADE</v>
      </c>
      <c r="EE62" s="36" t="str">
        <f t="shared" si="21"/>
        <v>RESET</v>
      </c>
      <c r="EF62" s="37">
        <f t="shared" si="22"/>
        <v>0</v>
      </c>
      <c r="EG62" s="2"/>
      <c r="EH62" s="37" t="str">
        <f t="shared" si="23"/>
        <v>SAPHIRE</v>
      </c>
      <c r="EI62" s="2"/>
      <c r="EJ62" s="2"/>
      <c r="EK62" s="2"/>
      <c r="EL62" s="2"/>
      <c r="EM62" s="2"/>
      <c r="EN62" s="2"/>
      <c r="EO62" s="2"/>
      <c r="EP62" s="2"/>
      <c r="EQ62" s="37">
        <f t="shared" si="43"/>
        <v>15</v>
      </c>
      <c r="ER62" s="37">
        <f t="shared" si="43"/>
        <v>0</v>
      </c>
      <c r="ES62" s="37">
        <f t="shared" si="43"/>
        <v>0</v>
      </c>
      <c r="ET62" s="37">
        <f t="shared" si="29"/>
        <v>0</v>
      </c>
      <c r="EU62" s="37">
        <f t="shared" si="29"/>
        <v>0</v>
      </c>
      <c r="EV62" s="37">
        <f t="shared" si="29"/>
        <v>0</v>
      </c>
      <c r="EW62" s="37">
        <f t="shared" si="29"/>
        <v>0</v>
      </c>
    </row>
    <row r="63" spans="1:153" ht="15.6">
      <c r="A63" s="36" t="s">
        <v>167</v>
      </c>
      <c r="B63" s="1" t="s">
        <v>307</v>
      </c>
      <c r="C63" s="37" t="s">
        <v>170</v>
      </c>
      <c r="D63" s="15" t="str">
        <f>IFERROR(VLOOKUP(A63,[1]!CCSK,3,0),"")</f>
        <v/>
      </c>
      <c r="E63" s="15" t="str">
        <f t="shared" si="3"/>
        <v/>
      </c>
      <c r="F63" s="37"/>
      <c r="G63" s="37"/>
      <c r="H63" s="37"/>
      <c r="I63" s="37"/>
      <c r="J63" s="37"/>
      <c r="K63" s="37"/>
      <c r="L63" s="2"/>
      <c r="M63" s="37"/>
      <c r="N63" s="37"/>
      <c r="O63" s="37"/>
      <c r="P63" s="37"/>
      <c r="Q63" s="37">
        <v>5</v>
      </c>
      <c r="R63" s="37">
        <v>22</v>
      </c>
      <c r="S63" s="37"/>
      <c r="T63" s="36">
        <v>27</v>
      </c>
      <c r="U63" s="37">
        <v>0</v>
      </c>
      <c r="V63" s="37">
        <v>0</v>
      </c>
      <c r="W63" s="37">
        <v>0</v>
      </c>
      <c r="X63" s="37">
        <v>0</v>
      </c>
      <c r="Y63" s="37">
        <v>5</v>
      </c>
      <c r="Z63" s="37">
        <v>22</v>
      </c>
      <c r="AA63" s="37">
        <v>0</v>
      </c>
      <c r="AB63" s="36">
        <v>27</v>
      </c>
      <c r="AC63" s="36">
        <v>1</v>
      </c>
      <c r="AD63" s="36" t="s">
        <v>413</v>
      </c>
      <c r="AE63" s="36" t="s">
        <v>413</v>
      </c>
      <c r="AF63" s="37">
        <v>27</v>
      </c>
      <c r="AG63" s="13">
        <v>1</v>
      </c>
      <c r="AH63" s="37" t="s">
        <v>418</v>
      </c>
      <c r="AI63" s="37">
        <v>0</v>
      </c>
      <c r="AJ63" s="37" t="s">
        <v>424</v>
      </c>
      <c r="AK63" s="37">
        <v>0</v>
      </c>
      <c r="AL63" s="15">
        <v>45261</v>
      </c>
      <c r="AM63" s="15">
        <v>45701</v>
      </c>
      <c r="AN63" s="37">
        <v>1</v>
      </c>
      <c r="AO63" s="37">
        <v>27</v>
      </c>
      <c r="AP63" s="37" t="str">
        <f>IFERROR(VLOOKUP($A63,[2]Sheet1!$A:$D,4,0),"-")</f>
        <v>-</v>
      </c>
      <c r="AQ63" s="37"/>
      <c r="AR63" s="37"/>
      <c r="AS63" s="37"/>
      <c r="AT63" s="37"/>
      <c r="AU63" s="37"/>
      <c r="AV63" s="37" t="str">
        <f>IFERROR(VLOOKUP(A63,#REF!,13,0),"")</f>
        <v/>
      </c>
      <c r="AW63" s="37">
        <f>IFERROR(VLOOKUP(A63,[7]DATABASE!$A:$BA,49,0),"")</f>
        <v>0</v>
      </c>
      <c r="AX63" s="37">
        <f>IFERROR(VLOOKUP(A63,[7]DATABASE!$A:$BA,50,0),"")</f>
        <v>0</v>
      </c>
      <c r="AY63" s="37">
        <f>IFERROR(VLOOKUP(A63,[7]DATABASE!$A:$BA,51,0),"")</f>
        <v>0</v>
      </c>
      <c r="AZ63" s="37">
        <f>IFERROR(VLOOKUP(A63,[7]DATABASE!$A:$BA,52,0),"")</f>
        <v>0</v>
      </c>
      <c r="BA63" s="37">
        <f>IFERROR(VLOOKUP(A63,[7]DATABASE!$A:$BA,53,0),"")</f>
        <v>0</v>
      </c>
      <c r="BB63" s="37">
        <f>IFERROR(VLOOKUP(A63,[7]DATABASE!$A:$BF,54,0),"")</f>
        <v>0</v>
      </c>
      <c r="BC63" s="37">
        <f>IFERROR(VLOOKUP(A63,[7]DATABASE!$A:$BF,55,0),"")</f>
        <v>0</v>
      </c>
      <c r="BD63" s="37">
        <f>IFERROR(VLOOKUP(A63,[7]DATABASE!$A:$BF,56,0),"")</f>
        <v>0</v>
      </c>
      <c r="BE63" s="37">
        <f>IFERROR(VLOOKUP(A63,[7]DATABASE!$A:$BF,57,0),"")</f>
        <v>0</v>
      </c>
      <c r="BF63" s="37">
        <f>IFERROR(VLOOKUP(A63,[7]DATABASE!$A:$BF,58,0),"")</f>
        <v>0</v>
      </c>
      <c r="BG63" s="37" t="str">
        <f>IFERROR(VLOOKUP(A63,[22]CCSK!$A$4:$Y$10,25,0),"")</f>
        <v/>
      </c>
      <c r="BH63" s="37">
        <f>IFERROR(VLOOKUP(A63,[7]DATABASE!$A:$BM,60,0),"")</f>
        <v>0</v>
      </c>
      <c r="BI63" s="37">
        <f>IFERROR(VLOOKUP(A63,[7]DATABASE!$A:$BM,61,0),"")</f>
        <v>0</v>
      </c>
      <c r="BJ63" s="37">
        <f>IFERROR(VLOOKUP(A63,[7]DATABASE!$A:$BM,62,0),"")</f>
        <v>0</v>
      </c>
      <c r="BK63" s="37">
        <f>IFERROR(VLOOKUP(A63,[7]DATABASE!$A:$BM,63,0),"")</f>
        <v>0</v>
      </c>
      <c r="BL63" s="37">
        <f>IFERROR(VLOOKUP(A63,[7]DATABASE!$A:$BM,64,0),"")</f>
        <v>0</v>
      </c>
      <c r="BM63" s="37" t="str">
        <f>IFERROR(VLOOKUP($A63,[9]AAV!$A:$AM,39,0),IFERROR(VLOOKUP($A63,[9]GC!$A:$Y,25,0),IFERROR(VLOOKUP($A63,[9]RVO!$A:$BS,71,0),IFERROR(VLOOKUP($A63,[9]SBPV!$A:$AK,37,0),IFERROR(VLOOKUP($A63,'[9]CC SK'!$A:$AA,27,0),IFERROR(VLOOKUP($A63,[9]DELTA!$A:$AA,27,0),IFERROR(VLOOKUP($A63,'[9]TEMA C1'!$A:$W,23,0),IFERROR(VLOOKUP($A63,'[9]TEMA C2'!$A:$Y,25,0),IFERROR(VLOOKUP($A63,'[9]TEMA C3'!$A:$Y,25,0),IFERROR(VLOOKUP($A63,'[9]TEMA HAJI'!$A:$Y,25,0),IFERROR(VLOOKUP($A63,'[9]TEMA PD'!$A:$Y,25,0),"")))))))))))</f>
        <v/>
      </c>
      <c r="BN63" s="37">
        <f t="shared" si="30"/>
        <v>0</v>
      </c>
      <c r="BO63" s="37" t="str">
        <f t="shared" si="31"/>
        <v/>
      </c>
      <c r="BP63" s="37">
        <f t="shared" si="31"/>
        <v>0</v>
      </c>
      <c r="BQ63" s="37">
        <f t="shared" si="31"/>
        <v>0</v>
      </c>
      <c r="BR63" s="37">
        <f t="shared" si="31"/>
        <v>0</v>
      </c>
      <c r="BS63" s="37">
        <f t="shared" si="31"/>
        <v>0</v>
      </c>
      <c r="BT63" s="37">
        <f t="shared" si="31"/>
        <v>0</v>
      </c>
      <c r="BU63" s="37" t="str">
        <f t="shared" si="31"/>
        <v/>
      </c>
      <c r="BV63" s="37">
        <f t="shared" si="32"/>
        <v>0</v>
      </c>
      <c r="BW63" s="36">
        <f t="shared" si="33"/>
        <v>7</v>
      </c>
      <c r="BX63" s="36" t="str">
        <f t="shared" si="34"/>
        <v>DOWNGRADE</v>
      </c>
      <c r="BY63" s="36" t="str">
        <f>IFERROR(VLOOKUP(A63,[7]DATABASE!$A:$BY,77,0),"")</f>
        <v>RESET</v>
      </c>
      <c r="BZ63" s="37">
        <f t="shared" si="35"/>
        <v>0</v>
      </c>
      <c r="CA63" s="12"/>
      <c r="CB63" s="37" t="str">
        <f t="shared" si="36"/>
        <v>SAPHIRE</v>
      </c>
      <c r="CC63" s="37" t="str">
        <f>IFERROR(VLOOKUP(A63,[11]SUMMARY!$B:$E,4,0),"")</f>
        <v/>
      </c>
      <c r="CD63" s="37">
        <f>IFERROR(VLOOKUP(A63,'[12]RECAP REDEEM P2 - v2'!$A:$I,5,0),0)</f>
        <v>0</v>
      </c>
      <c r="CE63" s="37" t="str">
        <f t="shared" si="37"/>
        <v>FALSE</v>
      </c>
      <c r="CF63" s="37"/>
      <c r="CG63" s="15">
        <v>45093</v>
      </c>
      <c r="CH63" s="15">
        <f t="shared" ca="1" si="38"/>
        <v>46174</v>
      </c>
      <c r="CI63" s="37">
        <f t="shared" ca="1" si="39"/>
        <v>2</v>
      </c>
      <c r="CJ63" s="37">
        <v>0</v>
      </c>
      <c r="CK63" s="37" t="str">
        <f>IFERROR(VLOOKUP($A63,[13]ME!$A:$K,11,0),"-")</f>
        <v>-</v>
      </c>
      <c r="CL63" s="37" t="str">
        <f>IFERROR(VLOOKUP($A63,[14]EKS!$A:$K,11,0),"-")</f>
        <v>-</v>
      </c>
      <c r="CM63" s="37" t="str">
        <f>IFERROR(VLOOKUP($A63,[15]EKS!$A:$K,11,0),"-")</f>
        <v>-</v>
      </c>
      <c r="CN63" s="37" t="str">
        <f>IFERROR(VLOOKUP($A63,[16]EKS!$A:$K,11,0),"-")</f>
        <v>-</v>
      </c>
      <c r="CO63" s="37" t="str">
        <f>IFERROR(VLOOKUP($A63,[17]EKS!$A:$K,11,0),"-")</f>
        <v>-</v>
      </c>
      <c r="CP63" s="37" t="str">
        <f>IFERROR(VLOOKUP($A63,[18]EKS!$A:$K,11,0),"-")</f>
        <v>-</v>
      </c>
      <c r="CQ63" s="37" t="str">
        <f>IFERROR(VLOOKUP(A63,[19]Sheet1!$A:$D,4,0),"-")</f>
        <v>-</v>
      </c>
      <c r="CR63" s="37">
        <f>IFERROR(VLOOKUP($A63,[20]AAV!$A:$AR,44,0),IFERROR(VLOOKUP($A63,[20]GC!$A:$AC,29,0),IFERROR(VLOOKUP($A63,[20]RVO!$A:$CA,79,0),IFERROR(VLOOKUP($A63,[20]SBPV!$A:$AN,40,0),IFERROR(VLOOKUP($A63,'[20]CC SK'!$A:$AC,29,0),IFERROR(VLOOKUP($A63,'[20]AAV AUTO 2000'!$A:$AA,27,0),IFERROR(VLOOKUP($A63,[20]DELTA!$A:$AC,29,0),IFERROR(VLOOKUP($A63,'[20]TEMA C1'!$A:$Y,25,0),IFERROR(VLOOKUP($A63,'[20]TEMA C2'!$A:$AA,27,0),IFERROR(VLOOKUP($A63,'[20]TEMA C3'!$A:$AA,27,0),IFERROR(VLOOKUP($A63,'[20]TEMA HAJI'!$A:$AA,27,0),IFERROR(VLOOKUP($A63,'[20]TEMA PD'!$A:$AA,27,0),IFERROR(VLOOKUP($A63,[20]DESIRE!$A:$AP,42,0),0)))))))))))))</f>
        <v>0</v>
      </c>
      <c r="CS63" s="37">
        <f>IFERROR(VLOOKUP($A63,#REF!,42+CR$1,0),IFERROR(VLOOKUP($A63,#REF!,42+CR$1,0),IFERROR(VLOOKUP($A63,#REF!,29+CR$1,0),IFERROR(VLOOKUP($A63,#REF!,16+CR$1,0),IFERROR(VLOOKUP($A63,#REF!,42+CR$1,0),IFERROR(VLOOKUP($A63,#REF!,33+CR$1,0),IFERROR(VLOOKUP($A63,#REF!,29+CR$1,0),IFERROR(VLOOKUP($A63,#REF!,42+CR$1,0),IFERROR(VLOOKUP($A63,#REF!,42+CR$1,0),IFERROR(VLOOKUP($A63,#REF!,42+CR$1,0),IFERROR(VLOOKUP($A63,#REF!,26+CR$1,0),IFERROR(VLOOKUP($A63,#REF!,5+CR$1,0),0))))))))))))</f>
        <v>0</v>
      </c>
      <c r="CT63" s="37">
        <f>IFERROR(VLOOKUP($A63,#REF!,42+CS$1,0),IFERROR(VLOOKUP($A63,#REF!,42+CS$1,0),IFERROR(VLOOKUP($A63,#REF!,29+CS$1,0),IFERROR(VLOOKUP($A63,#REF!,16+CS$1,0),IFERROR(VLOOKUP($A63,#REF!,42+CS$1,0),IFERROR(VLOOKUP($A63,#REF!,33+CS$1,0),IFERROR(VLOOKUP($A63,#REF!,29+CS$1,0),IFERROR(VLOOKUP($A63,#REF!,42+CS$1,0),IFERROR(VLOOKUP($A63,#REF!,42+CS$1,0),IFERROR(VLOOKUP($A63,#REF!,42+CS$1,0),IFERROR(VLOOKUP($A63,#REF!,26+CS$1,0),IFERROR(VLOOKUP($A63,#REF!,5+CS$1,0),0))))))))))))</f>
        <v>0</v>
      </c>
      <c r="CU63" s="37">
        <f>IFERROR(VLOOKUP($A63,#REF!,42+CT$1,0),IFERROR(VLOOKUP($A63,#REF!,42+CT$1,0),IFERROR(VLOOKUP($A63,#REF!,29+CT$1,0),IFERROR(VLOOKUP($A63,#REF!,16+CT$1,0),IFERROR(VLOOKUP($A63,#REF!,42+CT$1,0),IFERROR(VLOOKUP($A63,#REF!,33+CT$1,0),IFERROR(VLOOKUP($A63,#REF!,29+CT$1,0),IFERROR(VLOOKUP($A63,#REF!,42+CT$1,0),IFERROR(VLOOKUP($A63,#REF!,42+CT$1,0),IFERROR(VLOOKUP($A63,#REF!,42+CT$1,0),IFERROR(VLOOKUP($A63,#REF!,26+CT$1,0),IFERROR(VLOOKUP($A63,#REF!,5+CT$1,0),0))))))))))))</f>
        <v>0</v>
      </c>
      <c r="CV63" s="37">
        <f>IFERROR(VLOOKUP($A63,#REF!,42+CU$1,0),IFERROR(VLOOKUP($A63,#REF!,42+CU$1,0),IFERROR(VLOOKUP($A63,#REF!,29+CU$1,0),IFERROR(VLOOKUP($A63,#REF!,16+CU$1,0),IFERROR(VLOOKUP($A63,#REF!,42+CU$1,0),IFERROR(VLOOKUP($A63,#REF!,33+CU$1,0),IFERROR(VLOOKUP($A63,#REF!,29+CU$1,0),IFERROR(VLOOKUP($A63,#REF!,42+CU$1,0),IFERROR(VLOOKUP($A63,#REF!,42+CU$1,0),IFERROR(VLOOKUP($A63,#REF!,42+CU$1,0),IFERROR(VLOOKUP($A63,#REF!,26+CU$1,0),IFERROR(VLOOKUP($A63,#REF!,5+CU$1,0),0))))))))))))</f>
        <v>0</v>
      </c>
      <c r="CW63" s="37">
        <f>IFERROR(VLOOKUP($A63,#REF!,42+CV$1,0),IFERROR(VLOOKUP($A63,#REF!,42+CV$1,0),IFERROR(VLOOKUP($A63,#REF!,29+CV$1,0),IFERROR(VLOOKUP($A63,#REF!,16+CV$1,0),IFERROR(VLOOKUP($A63,#REF!,42+CV$1,0),IFERROR(VLOOKUP($A63,#REF!,33+CV$1,0),IFERROR(VLOOKUP($A63,#REF!,29+CV$1,0),IFERROR(VLOOKUP($A63,#REF!,42+CV$1,0),IFERROR(VLOOKUP($A63,#REF!,42+CV$1,0),IFERROR(VLOOKUP($A63,#REF!,42+CV$1,0),IFERROR(VLOOKUP($A63,#REF!,26+CV$1,0),IFERROR(VLOOKUP($A63,#REF!,5+CV$1,0),0))))))))))))</f>
        <v>0</v>
      </c>
      <c r="CX63" s="37">
        <f>IFERROR(VLOOKUP($A63,#REF!,36,0),IFERROR(VLOOKUP($A63,#REF!,23,0),IFERROR(VLOOKUP($A63,#REF!,65,0),IFERROR(VLOOKUP($A63,#REF!,34,0),IFERROR(VLOOKUP($A63,#REF!,25,0),IFERROR(VLOOKUP($A63,#REF!,25,0),IFERROR(VLOOKUP($A63,#REF!,21,0),IFERROR(VLOOKUP($A63,#REF!,23,0),IFERROR(VLOOKUP($A63,#REF!,23,0),IFERROR(VLOOKUP($A63,#REF!,23,0),IFERROR(VLOOKUP($A63,#REF!,23,0),IFERROR(VLOOKUP($A63,#REF!,23,0),IFERROR(VLOOKUP($A63,#REF!,21,0),IFERROR(VLOOKUP($A63,#REF!,23,0),0))))))))))))))</f>
        <v>0</v>
      </c>
      <c r="CY63" s="37">
        <f>IFERROR(VLOOKUP($A63,[20]DESIRE!$A:$AP,42,0),IFERROR(VLOOKUP($A63,'[20]TEMA PD'!$A:$AA,27,0),IFERROR(VLOOKUP($A63,'[20]TEMA HAJI'!$A:$AA,27,0),IFERROR(VLOOKUP($A63,'[20]TEMA C3'!$A:$AA,27,0),IFERROR(VLOOKUP($A63,'[20]TEMA C2'!$A:$AA,27,0),IFERROR(VLOOKUP($A63,'[20]TEMA C1'!$A:$Y,25,0),IFERROR(VLOOKUP($A63,[20]DELTA!$A:$AC,29,0),IFERROR(VLOOKUP($A63,'[20]AAV AUTO 2000'!$A:$AA,27,0),IFERROR(VLOOKUP($A63,'[20]CC SK'!$A:$AC,29,0),IFERROR(VLOOKUP($A63,[20]SBPV!$A:$AN,40,0),IFERROR(VLOOKUP($A63,[20]RVO!$A:$CA,79,0),IFERROR(VLOOKUP($A63,[20]GC!$A:$AC,29,0),IFERROR(VLOOKUP($A63,[20]AAV!$A:$AR,44,0),0)))))))))))))</f>
        <v>0</v>
      </c>
      <c r="CZ63" s="37">
        <f>IFERROR(VLOOKUP($A63,#REF!,5+CY$1,0),IFERROR(VLOOKUP($A63,#REF!,26+CY$1,0),IFERROR(VLOOKUP($A63,#REF!,42+CY$1,0),IFERROR(VLOOKUP($A63,#REF!,42+CY$1,0),IFERROR(VLOOKUP($A63,#REF!,42+CY$1,0),IFERROR(VLOOKUP($A63,#REF!,29+CY$1,0),IFERROR(VLOOKUP($A63,#REF!,33+CY$1,0),IFERROR(VLOOKUP($A63,#REF!,42+CY$1,0),IFERROR(VLOOKUP($A63,#REF!,16+CY$1,0),IFERROR(VLOOKUP($A63,#REF!,29+CY$1,0),IFERROR(VLOOKUP($A63,#REF!,42+CY$1,0),IFERROR(VLOOKUP($A63,#REF!,42+CY$1,0),0))))))))))))</f>
        <v>0</v>
      </c>
      <c r="DA63" s="37">
        <f>IFERROR(VLOOKUP($A63,#REF!,5+CZ$1,0),IFERROR(VLOOKUP($A63,#REF!,26+CZ$1,0),IFERROR(VLOOKUP($A63,#REF!,42+CZ$1,0),IFERROR(VLOOKUP($A63,#REF!,42+CZ$1,0),IFERROR(VLOOKUP($A63,#REF!,42+CZ$1,0),IFERROR(VLOOKUP($A63,#REF!,29+CZ$1,0),IFERROR(VLOOKUP($A63,#REF!,33+CZ$1,0),IFERROR(VLOOKUP($A63,#REF!,42+CZ$1,0),IFERROR(VLOOKUP($A63,#REF!,16+CZ$1,0),IFERROR(VLOOKUP($A63,#REF!,29+CZ$1,0),IFERROR(VLOOKUP($A63,#REF!,42+CZ$1,0),IFERROR(VLOOKUP($A63,#REF!,42+CZ$1,0),0))))))))))))</f>
        <v>0</v>
      </c>
      <c r="DB63" s="37">
        <f>IFERROR(VLOOKUP($A63,#REF!,5+DA$1,0),IFERROR(VLOOKUP($A63,#REF!,26+DA$1,0),IFERROR(VLOOKUP($A63,#REF!,42+DA$1,0),IFERROR(VLOOKUP($A63,#REF!,42+DA$1,0),IFERROR(VLOOKUP($A63,#REF!,42+DA$1,0),IFERROR(VLOOKUP($A63,#REF!,29+DA$1,0),IFERROR(VLOOKUP($A63,#REF!,33+DA$1,0),IFERROR(VLOOKUP($A63,#REF!,42+DA$1,0),IFERROR(VLOOKUP($A63,#REF!,16+DA$1,0),IFERROR(VLOOKUP($A63,#REF!,29+DA$1,0),IFERROR(VLOOKUP($A63,#REF!,42+DA$1,0),IFERROR(VLOOKUP($A63,#REF!,42+DA$1,0),0))))))))))))</f>
        <v>0</v>
      </c>
      <c r="DC63" s="37">
        <f>IFERROR(VLOOKUP($A63,#REF!,5+DB$1,0),IFERROR(VLOOKUP($A63,#REF!,26+DB$1,0),IFERROR(VLOOKUP($A63,#REF!,42+DB$1,0),IFERROR(VLOOKUP($A63,#REF!,42+DB$1,0),IFERROR(VLOOKUP($A63,#REF!,42+DB$1,0),IFERROR(VLOOKUP($A63,#REF!,29+DB$1,0),IFERROR(VLOOKUP($A63,#REF!,33+DB$1,0),IFERROR(VLOOKUP($A63,#REF!,42+DB$1,0),IFERROR(VLOOKUP($A63,#REF!,16+DB$1,0),IFERROR(VLOOKUP($A63,#REF!,29+DB$1,0),IFERROR(VLOOKUP($A63,#REF!,42+DB$1,0),IFERROR(VLOOKUP($A63,#REF!,42+DB$1,0),0))))))))))))</f>
        <v>0</v>
      </c>
      <c r="DD63" s="37">
        <f>IFERROR(VLOOKUP($A63,#REF!,5+DC$1,0),IFERROR(VLOOKUP($A63,#REF!,26+DC$1,0),IFERROR(VLOOKUP($A63,#REF!,42+DC$1,0),IFERROR(VLOOKUP($A63,#REF!,42+DC$1,0),IFERROR(VLOOKUP($A63,#REF!,42+DC$1,0),IFERROR(VLOOKUP($A63,#REF!,29+DC$1,0),IFERROR(VLOOKUP($A63,#REF!,33+DC$1,0),IFERROR(VLOOKUP($A63,#REF!,42+DC$1,0),IFERROR(VLOOKUP($A63,#REF!,16+DC$1,0),IFERROR(VLOOKUP($A63,#REF!,29+DC$1,0),IFERROR(VLOOKUP($A63,#REF!,42+DC$1,0),IFERROR(VLOOKUP($A63,#REF!,42+DC$1,0),0))))))))))))</f>
        <v>0</v>
      </c>
      <c r="DE63" s="37">
        <f>IFERROR(VLOOKUP($A63,#REF!,23,0),IFERROR(VLOOKUP($A63,#REF!,21,0),IFERROR(VLOOKUP($A63,#REF!,23,0),IFERROR(VLOOKUP($A63,#REF!,23,0),IFERROR(VLOOKUP($A63,#REF!,23,0),IFERROR(VLOOKUP($A63,#REF!,23,0),IFERROR(VLOOKUP($A63,#REF!,23,0),IFERROR(VLOOKUP($A63,#REF!,21,0),IFERROR(VLOOKUP($A63,#REF!,25,0),IFERROR(VLOOKUP($A63,#REF!,25,0),IFERROR(VLOOKUP($A63,#REF!,34,0),IFERROR(VLOOKUP($A63,#REF!,65,0),IFERROR(VLOOKUP($A63,#REF!,23,0),IFERROR(VLOOKUP($A63,#REF!,36,0),0))))))))))))))</f>
        <v>0</v>
      </c>
      <c r="DF63" s="37" t="b">
        <f t="shared" si="40"/>
        <v>1</v>
      </c>
      <c r="DG63" s="37" t="b">
        <f t="shared" si="40"/>
        <v>1</v>
      </c>
      <c r="DH63" s="37" t="b">
        <f t="shared" si="40"/>
        <v>1</v>
      </c>
      <c r="DI63" s="37" t="b">
        <f t="shared" si="26"/>
        <v>1</v>
      </c>
      <c r="DJ63" s="37" t="b">
        <f t="shared" si="26"/>
        <v>1</v>
      </c>
      <c r="DK63" s="37" t="b">
        <f t="shared" si="26"/>
        <v>1</v>
      </c>
      <c r="DL63" s="37" t="b">
        <f t="shared" si="26"/>
        <v>1</v>
      </c>
      <c r="DM63" s="37">
        <f t="shared" si="41"/>
        <v>0</v>
      </c>
      <c r="DN63" s="37">
        <f t="shared" si="41"/>
        <v>0</v>
      </c>
      <c r="DO63" s="37">
        <f t="shared" si="41"/>
        <v>0</v>
      </c>
      <c r="DP63" s="37">
        <f t="shared" si="27"/>
        <v>0</v>
      </c>
      <c r="DQ63" s="37">
        <f t="shared" si="27"/>
        <v>0</v>
      </c>
      <c r="DR63" s="37">
        <f t="shared" si="27"/>
        <v>0</v>
      </c>
      <c r="DS63" s="37">
        <f t="shared" si="27"/>
        <v>0</v>
      </c>
      <c r="DT63" s="29">
        <f t="shared" si="16"/>
        <v>0</v>
      </c>
      <c r="DU63" s="37">
        <f t="shared" si="42"/>
        <v>0</v>
      </c>
      <c r="DV63" s="37">
        <f t="shared" si="42"/>
        <v>0</v>
      </c>
      <c r="DW63" s="37">
        <f t="shared" si="42"/>
        <v>0</v>
      </c>
      <c r="DX63" s="37">
        <f t="shared" si="28"/>
        <v>0</v>
      </c>
      <c r="DY63" s="37">
        <f t="shared" si="28"/>
        <v>0</v>
      </c>
      <c r="DZ63" s="37">
        <f t="shared" si="28"/>
        <v>0</v>
      </c>
      <c r="EA63" s="37">
        <f t="shared" si="28"/>
        <v>0</v>
      </c>
      <c r="EB63" s="29">
        <f t="shared" si="18"/>
        <v>0</v>
      </c>
      <c r="EC63" s="36">
        <f t="shared" si="19"/>
        <v>7</v>
      </c>
      <c r="ED63" s="36" t="str">
        <f t="shared" si="20"/>
        <v>DOWNGRADE</v>
      </c>
      <c r="EE63" s="36" t="str">
        <f t="shared" si="21"/>
        <v>RESET</v>
      </c>
      <c r="EF63" s="37">
        <f t="shared" si="22"/>
        <v>0</v>
      </c>
      <c r="EG63" s="2"/>
      <c r="EH63" s="37" t="str">
        <f t="shared" si="23"/>
        <v>SAPHIRE</v>
      </c>
      <c r="EI63" s="2"/>
      <c r="EJ63" s="2"/>
      <c r="EK63" s="2"/>
      <c r="EL63" s="2"/>
      <c r="EM63" s="2"/>
      <c r="EN63" s="2"/>
      <c r="EO63" s="2"/>
      <c r="EP63" s="2"/>
      <c r="EQ63" s="37">
        <f t="shared" si="43"/>
        <v>0</v>
      </c>
      <c r="ER63" s="37">
        <f t="shared" si="43"/>
        <v>0</v>
      </c>
      <c r="ES63" s="37">
        <f t="shared" si="43"/>
        <v>0</v>
      </c>
      <c r="ET63" s="37">
        <f t="shared" si="29"/>
        <v>0</v>
      </c>
      <c r="EU63" s="37">
        <f t="shared" si="29"/>
        <v>0</v>
      </c>
      <c r="EV63" s="37">
        <f t="shared" si="29"/>
        <v>0</v>
      </c>
      <c r="EW63" s="37">
        <f t="shared" si="29"/>
        <v>0</v>
      </c>
    </row>
    <row r="64" spans="1:153" ht="15.6">
      <c r="A64" s="36" t="s">
        <v>169</v>
      </c>
      <c r="B64" s="1" t="s">
        <v>309</v>
      </c>
      <c r="C64" s="37" t="s">
        <v>170</v>
      </c>
      <c r="D64" s="15" t="str">
        <f>IFERROR(VLOOKUP(A64,[1]!CCSK,3,0),"")</f>
        <v/>
      </c>
      <c r="E64" s="15" t="str">
        <f t="shared" si="3"/>
        <v/>
      </c>
      <c r="F64" s="37"/>
      <c r="G64" s="37"/>
      <c r="H64" s="37"/>
      <c r="I64" s="37"/>
      <c r="J64" s="37"/>
      <c r="K64" s="37"/>
      <c r="L64" s="2"/>
      <c r="M64" s="37"/>
      <c r="N64" s="37"/>
      <c r="O64" s="37"/>
      <c r="P64" s="37"/>
      <c r="Q64" s="37">
        <v>12</v>
      </c>
      <c r="R64" s="37">
        <v>8</v>
      </c>
      <c r="S64" s="37">
        <v>21</v>
      </c>
      <c r="T64" s="36">
        <v>41</v>
      </c>
      <c r="U64" s="37">
        <v>0</v>
      </c>
      <c r="V64" s="37">
        <v>0</v>
      </c>
      <c r="W64" s="37">
        <v>0</v>
      </c>
      <c r="X64" s="37">
        <v>0</v>
      </c>
      <c r="Y64" s="37">
        <v>12</v>
      </c>
      <c r="Z64" s="37">
        <v>8</v>
      </c>
      <c r="AA64" s="37">
        <v>21</v>
      </c>
      <c r="AB64" s="36">
        <v>41</v>
      </c>
      <c r="AC64" s="36">
        <v>0</v>
      </c>
      <c r="AD64" s="36" t="s">
        <v>413</v>
      </c>
      <c r="AE64" s="36" t="s">
        <v>413</v>
      </c>
      <c r="AF64" s="37">
        <v>41</v>
      </c>
      <c r="AG64" s="13">
        <v>1</v>
      </c>
      <c r="AH64" s="37" t="s">
        <v>418</v>
      </c>
      <c r="AI64" s="37">
        <v>0</v>
      </c>
      <c r="AJ64" s="37" t="s">
        <v>424</v>
      </c>
      <c r="AK64" s="37">
        <v>0</v>
      </c>
      <c r="AL64" s="15">
        <v>45261</v>
      </c>
      <c r="AM64" s="15">
        <v>45701</v>
      </c>
      <c r="AN64" s="37">
        <v>1</v>
      </c>
      <c r="AO64" s="37">
        <v>41</v>
      </c>
      <c r="AP64" s="37" t="str">
        <f>IFERROR(VLOOKUP($A64,[2]Sheet1!$A:$D,4,0),"-")</f>
        <v>-</v>
      </c>
      <c r="AQ64" s="37"/>
      <c r="AR64" s="37"/>
      <c r="AS64" s="37"/>
      <c r="AT64" s="37"/>
      <c r="AU64" s="37"/>
      <c r="AV64" s="37" t="str">
        <f>IFERROR(VLOOKUP(A64,#REF!,13,0),"")</f>
        <v/>
      </c>
      <c r="AW64" s="37">
        <f>IFERROR(VLOOKUP(A64,[7]DATABASE!$A:$BA,49,0),"")</f>
        <v>2</v>
      </c>
      <c r="AX64" s="37">
        <f>IFERROR(VLOOKUP(A64,[7]DATABASE!$A:$BA,50,0),"")</f>
        <v>0</v>
      </c>
      <c r="AY64" s="37">
        <f>IFERROR(VLOOKUP(A64,[7]DATABASE!$A:$BA,51,0),"")</f>
        <v>0</v>
      </c>
      <c r="AZ64" s="37">
        <f>IFERROR(VLOOKUP(A64,[7]DATABASE!$A:$BA,52,0),"")</f>
        <v>0</v>
      </c>
      <c r="BA64" s="37">
        <f>IFERROR(VLOOKUP(A64,[7]DATABASE!$A:$BA,53,0),"")</f>
        <v>0</v>
      </c>
      <c r="BB64" s="37">
        <f>IFERROR(VLOOKUP(A64,[7]DATABASE!$A:$BF,54,0),"")</f>
        <v>2</v>
      </c>
      <c r="BC64" s="37">
        <f>IFERROR(VLOOKUP(A64,[7]DATABASE!$A:$BF,55,0),"")</f>
        <v>0</v>
      </c>
      <c r="BD64" s="37">
        <f>IFERROR(VLOOKUP(A64,[7]DATABASE!$A:$BF,56,0),"")</f>
        <v>0</v>
      </c>
      <c r="BE64" s="37">
        <f>IFERROR(VLOOKUP(A64,[7]DATABASE!$A:$BF,57,0),"")</f>
        <v>0</v>
      </c>
      <c r="BF64" s="37">
        <f>IFERROR(VLOOKUP(A64,[7]DATABASE!$A:$BF,58,0),"")</f>
        <v>0</v>
      </c>
      <c r="BG64" s="37">
        <f>IFERROR(VLOOKUP(A64,[22]CCSK!$A$4:$Y$10,25,0),"")</f>
        <v>17</v>
      </c>
      <c r="BH64" s="37">
        <f>IFERROR(VLOOKUP(A64,[7]DATABASE!$A:$BM,60,0),"")</f>
        <v>2</v>
      </c>
      <c r="BI64" s="37">
        <f>IFERROR(VLOOKUP(A64,[7]DATABASE!$A:$BM,61,0),"")</f>
        <v>0</v>
      </c>
      <c r="BJ64" s="37">
        <f>IFERROR(VLOOKUP(A64,[7]DATABASE!$A:$BM,62,0),"")</f>
        <v>0</v>
      </c>
      <c r="BK64" s="37">
        <f>IFERROR(VLOOKUP(A64,[7]DATABASE!$A:$BM,63,0),"")</f>
        <v>0</v>
      </c>
      <c r="BL64" s="37">
        <f>IFERROR(VLOOKUP(A64,[7]DATABASE!$A:$BM,64,0),"")</f>
        <v>0</v>
      </c>
      <c r="BM64" s="37" t="str">
        <f>IFERROR(VLOOKUP($A64,[9]AAV!$A:$AM,39,0),IFERROR(VLOOKUP($A64,[9]GC!$A:$Y,25,0),IFERROR(VLOOKUP($A64,[9]RVO!$A:$BS,71,0),IFERROR(VLOOKUP($A64,[9]SBPV!$A:$AK,37,0),IFERROR(VLOOKUP($A64,'[9]CC SK'!$A:$AA,27,0),IFERROR(VLOOKUP($A64,[9]DELTA!$A:$AA,27,0),IFERROR(VLOOKUP($A64,'[9]TEMA C1'!$A:$W,23,0),IFERROR(VLOOKUP($A64,'[9]TEMA C2'!$A:$Y,25,0),IFERROR(VLOOKUP($A64,'[9]TEMA C3'!$A:$Y,25,0),IFERROR(VLOOKUP($A64,'[9]TEMA HAJI'!$A:$Y,25,0),IFERROR(VLOOKUP($A64,'[9]TEMA PD'!$A:$Y,25,0),"")))))))))))</f>
        <v/>
      </c>
      <c r="BN64" s="37">
        <f t="shared" si="30"/>
        <v>19</v>
      </c>
      <c r="BO64" s="37">
        <f t="shared" si="31"/>
        <v>17</v>
      </c>
      <c r="BP64" s="37">
        <f t="shared" si="31"/>
        <v>2</v>
      </c>
      <c r="BQ64" s="37">
        <f t="shared" si="31"/>
        <v>0</v>
      </c>
      <c r="BR64" s="37">
        <f t="shared" si="31"/>
        <v>0</v>
      </c>
      <c r="BS64" s="37">
        <f t="shared" si="31"/>
        <v>0</v>
      </c>
      <c r="BT64" s="37">
        <f t="shared" si="31"/>
        <v>0</v>
      </c>
      <c r="BU64" s="37" t="str">
        <f t="shared" si="31"/>
        <v/>
      </c>
      <c r="BV64" s="37">
        <f t="shared" si="32"/>
        <v>19</v>
      </c>
      <c r="BW64" s="36">
        <f t="shared" si="33"/>
        <v>5</v>
      </c>
      <c r="BX64" s="36" t="str">
        <f t="shared" si="34"/>
        <v>DOWNGRADE</v>
      </c>
      <c r="BY64" s="36" t="str">
        <f>IFERROR(VLOOKUP(A64,[7]DATABASE!$A:$BY,77,0),"")</f>
        <v>RESET</v>
      </c>
      <c r="BZ64" s="37">
        <f t="shared" si="35"/>
        <v>0</v>
      </c>
      <c r="CA64" s="12"/>
      <c r="CB64" s="37" t="str">
        <f t="shared" si="36"/>
        <v>SAPHIRE</v>
      </c>
      <c r="CC64" s="37" t="str">
        <f>IFERROR(VLOOKUP(A64,[11]SUMMARY!$B:$E,4,0),"")</f>
        <v/>
      </c>
      <c r="CD64" s="37">
        <f>IFERROR(VLOOKUP(A64,'[12]RECAP REDEEM P2 - v2'!$A:$I,5,0),0)</f>
        <v>0</v>
      </c>
      <c r="CE64" s="37" t="str">
        <f t="shared" si="37"/>
        <v>FALSE</v>
      </c>
      <c r="CF64" s="37"/>
      <c r="CG64" s="15">
        <v>45093</v>
      </c>
      <c r="CH64" s="15">
        <f t="shared" ca="1" si="38"/>
        <v>46174</v>
      </c>
      <c r="CI64" s="37">
        <f t="shared" ca="1" si="39"/>
        <v>2</v>
      </c>
      <c r="CJ64" s="37">
        <v>0</v>
      </c>
      <c r="CK64" s="37" t="str">
        <f>IFERROR(VLOOKUP($A64,[13]ME!$A:$K,11,0),"-")</f>
        <v>-</v>
      </c>
      <c r="CL64" s="37" t="str">
        <f>IFERROR(VLOOKUP($A64,[14]EKS!$A:$K,11,0),"-")</f>
        <v>-</v>
      </c>
      <c r="CM64" s="37" t="str">
        <f>IFERROR(VLOOKUP($A64,[15]EKS!$A:$K,11,0),"-")</f>
        <v>-</v>
      </c>
      <c r="CN64" s="37" t="str">
        <f>IFERROR(VLOOKUP($A64,[16]EKS!$A:$K,11,0),"-")</f>
        <v>-</v>
      </c>
      <c r="CO64" s="37" t="str">
        <f>IFERROR(VLOOKUP($A64,[17]EKS!$A:$K,11,0),"-")</f>
        <v>-</v>
      </c>
      <c r="CP64" s="37" t="str">
        <f>IFERROR(VLOOKUP($A64,[18]EKS!$A:$K,11,0),"-")</f>
        <v>-</v>
      </c>
      <c r="CQ64" s="37" t="str">
        <f>IFERROR(VLOOKUP(A64,[19]Sheet1!$A:$D,4,0),"-")</f>
        <v>-</v>
      </c>
      <c r="CR64" s="37">
        <f>IFERROR(VLOOKUP($A64,[20]AAV!$A:$AR,44,0),IFERROR(VLOOKUP($A64,[20]GC!$A:$AC,29,0),IFERROR(VLOOKUP($A64,[20]RVO!$A:$CA,79,0),IFERROR(VLOOKUP($A64,[20]SBPV!$A:$AN,40,0),IFERROR(VLOOKUP($A64,'[20]CC SK'!$A:$AC,29,0),IFERROR(VLOOKUP($A64,'[20]AAV AUTO 2000'!$A:$AA,27,0),IFERROR(VLOOKUP($A64,[20]DELTA!$A:$AC,29,0),IFERROR(VLOOKUP($A64,'[20]TEMA C1'!$A:$Y,25,0),IFERROR(VLOOKUP($A64,'[20]TEMA C2'!$A:$AA,27,0),IFERROR(VLOOKUP($A64,'[20]TEMA C3'!$A:$AA,27,0),IFERROR(VLOOKUP($A64,'[20]TEMA HAJI'!$A:$AA,27,0),IFERROR(VLOOKUP($A64,'[20]TEMA PD'!$A:$AA,27,0),IFERROR(VLOOKUP($A64,[20]DESIRE!$A:$AP,42,0),0)))))))))))))</f>
        <v>0</v>
      </c>
      <c r="CS64" s="37">
        <f>IFERROR(VLOOKUP($A64,#REF!,42+CR$1,0),IFERROR(VLOOKUP($A64,#REF!,42+CR$1,0),IFERROR(VLOOKUP($A64,#REF!,29+CR$1,0),IFERROR(VLOOKUP($A64,#REF!,16+CR$1,0),IFERROR(VLOOKUP($A64,#REF!,42+CR$1,0),IFERROR(VLOOKUP($A64,#REF!,33+CR$1,0),IFERROR(VLOOKUP($A64,#REF!,29+CR$1,0),IFERROR(VLOOKUP($A64,#REF!,42+CR$1,0),IFERROR(VLOOKUP($A64,#REF!,42+CR$1,0),IFERROR(VLOOKUP($A64,#REF!,42+CR$1,0),IFERROR(VLOOKUP($A64,#REF!,26+CR$1,0),IFERROR(VLOOKUP($A64,#REF!,5+CR$1,0),0))))))))))))</f>
        <v>0</v>
      </c>
      <c r="CT64" s="37">
        <f>IFERROR(VLOOKUP($A64,#REF!,42+CS$1,0),IFERROR(VLOOKUP($A64,#REF!,42+CS$1,0),IFERROR(VLOOKUP($A64,#REF!,29+CS$1,0),IFERROR(VLOOKUP($A64,#REF!,16+CS$1,0),IFERROR(VLOOKUP($A64,#REF!,42+CS$1,0),IFERROR(VLOOKUP($A64,#REF!,33+CS$1,0),IFERROR(VLOOKUP($A64,#REF!,29+CS$1,0),IFERROR(VLOOKUP($A64,#REF!,42+CS$1,0),IFERROR(VLOOKUP($A64,#REF!,42+CS$1,0),IFERROR(VLOOKUP($A64,#REF!,42+CS$1,0),IFERROR(VLOOKUP($A64,#REF!,26+CS$1,0),IFERROR(VLOOKUP($A64,#REF!,5+CS$1,0),0))))))))))))</f>
        <v>0</v>
      </c>
      <c r="CU64" s="37">
        <f>IFERROR(VLOOKUP($A64,#REF!,42+CT$1,0),IFERROR(VLOOKUP($A64,#REF!,42+CT$1,0),IFERROR(VLOOKUP($A64,#REF!,29+CT$1,0),IFERROR(VLOOKUP($A64,#REF!,16+CT$1,0),IFERROR(VLOOKUP($A64,#REF!,42+CT$1,0),IFERROR(VLOOKUP($A64,#REF!,33+CT$1,0),IFERROR(VLOOKUP($A64,#REF!,29+CT$1,0),IFERROR(VLOOKUP($A64,#REF!,42+CT$1,0),IFERROR(VLOOKUP($A64,#REF!,42+CT$1,0),IFERROR(VLOOKUP($A64,#REF!,42+CT$1,0),IFERROR(VLOOKUP($A64,#REF!,26+CT$1,0),IFERROR(VLOOKUP($A64,#REF!,5+CT$1,0),0))))))))))))</f>
        <v>0</v>
      </c>
      <c r="CV64" s="37">
        <f>IFERROR(VLOOKUP($A64,#REF!,42+CU$1,0),IFERROR(VLOOKUP($A64,#REF!,42+CU$1,0),IFERROR(VLOOKUP($A64,#REF!,29+CU$1,0),IFERROR(VLOOKUP($A64,#REF!,16+CU$1,0),IFERROR(VLOOKUP($A64,#REF!,42+CU$1,0),IFERROR(VLOOKUP($A64,#REF!,33+CU$1,0),IFERROR(VLOOKUP($A64,#REF!,29+CU$1,0),IFERROR(VLOOKUP($A64,#REF!,42+CU$1,0),IFERROR(VLOOKUP($A64,#REF!,42+CU$1,0),IFERROR(VLOOKUP($A64,#REF!,42+CU$1,0),IFERROR(VLOOKUP($A64,#REF!,26+CU$1,0),IFERROR(VLOOKUP($A64,#REF!,5+CU$1,0),0))))))))))))</f>
        <v>0</v>
      </c>
      <c r="CW64" s="37">
        <f>IFERROR(VLOOKUP($A64,#REF!,42+CV$1,0),IFERROR(VLOOKUP($A64,#REF!,42+CV$1,0),IFERROR(VLOOKUP($A64,#REF!,29+CV$1,0),IFERROR(VLOOKUP($A64,#REF!,16+CV$1,0),IFERROR(VLOOKUP($A64,#REF!,42+CV$1,0),IFERROR(VLOOKUP($A64,#REF!,33+CV$1,0),IFERROR(VLOOKUP($A64,#REF!,29+CV$1,0),IFERROR(VLOOKUP($A64,#REF!,42+CV$1,0),IFERROR(VLOOKUP($A64,#REF!,42+CV$1,0),IFERROR(VLOOKUP($A64,#REF!,42+CV$1,0),IFERROR(VLOOKUP($A64,#REF!,26+CV$1,0),IFERROR(VLOOKUP($A64,#REF!,5+CV$1,0),0))))))))))))</f>
        <v>0</v>
      </c>
      <c r="CX64" s="37">
        <f>IFERROR(VLOOKUP($A64,#REF!,36,0),IFERROR(VLOOKUP($A64,#REF!,23,0),IFERROR(VLOOKUP($A64,#REF!,65,0),IFERROR(VLOOKUP($A64,#REF!,34,0),IFERROR(VLOOKUP($A64,#REF!,25,0),IFERROR(VLOOKUP($A64,#REF!,25,0),IFERROR(VLOOKUP($A64,#REF!,21,0),IFERROR(VLOOKUP($A64,#REF!,23,0),IFERROR(VLOOKUP($A64,#REF!,23,0),IFERROR(VLOOKUP($A64,#REF!,23,0),IFERROR(VLOOKUP($A64,#REF!,23,0),IFERROR(VLOOKUP($A64,#REF!,23,0),IFERROR(VLOOKUP($A64,#REF!,21,0),IFERROR(VLOOKUP($A64,#REF!,23,0),0))))))))))))))</f>
        <v>0</v>
      </c>
      <c r="CY64" s="37">
        <f>IFERROR(VLOOKUP($A64,[20]DESIRE!$A:$AP,42,0),IFERROR(VLOOKUP($A64,'[20]TEMA PD'!$A:$AA,27,0),IFERROR(VLOOKUP($A64,'[20]TEMA HAJI'!$A:$AA,27,0),IFERROR(VLOOKUP($A64,'[20]TEMA C3'!$A:$AA,27,0),IFERROR(VLOOKUP($A64,'[20]TEMA C2'!$A:$AA,27,0),IFERROR(VLOOKUP($A64,'[20]TEMA C1'!$A:$Y,25,0),IFERROR(VLOOKUP($A64,[20]DELTA!$A:$AC,29,0),IFERROR(VLOOKUP($A64,'[20]AAV AUTO 2000'!$A:$AA,27,0),IFERROR(VLOOKUP($A64,'[20]CC SK'!$A:$AC,29,0),IFERROR(VLOOKUP($A64,[20]SBPV!$A:$AN,40,0),IFERROR(VLOOKUP($A64,[20]RVO!$A:$CA,79,0),IFERROR(VLOOKUP($A64,[20]GC!$A:$AC,29,0),IFERROR(VLOOKUP($A64,[20]AAV!$A:$AR,44,0),0)))))))))))))</f>
        <v>0</v>
      </c>
      <c r="CZ64" s="37">
        <f>IFERROR(VLOOKUP($A64,#REF!,5+CY$1,0),IFERROR(VLOOKUP($A64,#REF!,26+CY$1,0),IFERROR(VLOOKUP($A64,#REF!,42+CY$1,0),IFERROR(VLOOKUP($A64,#REF!,42+CY$1,0),IFERROR(VLOOKUP($A64,#REF!,42+CY$1,0),IFERROR(VLOOKUP($A64,#REF!,29+CY$1,0),IFERROR(VLOOKUP($A64,#REF!,33+CY$1,0),IFERROR(VLOOKUP($A64,#REF!,42+CY$1,0),IFERROR(VLOOKUP($A64,#REF!,16+CY$1,0),IFERROR(VLOOKUP($A64,#REF!,29+CY$1,0),IFERROR(VLOOKUP($A64,#REF!,42+CY$1,0),IFERROR(VLOOKUP($A64,#REF!,42+CY$1,0),0))))))))))))</f>
        <v>0</v>
      </c>
      <c r="DA64" s="37">
        <f>IFERROR(VLOOKUP($A64,#REF!,5+CZ$1,0),IFERROR(VLOOKUP($A64,#REF!,26+CZ$1,0),IFERROR(VLOOKUP($A64,#REF!,42+CZ$1,0),IFERROR(VLOOKUP($A64,#REF!,42+CZ$1,0),IFERROR(VLOOKUP($A64,#REF!,42+CZ$1,0),IFERROR(VLOOKUP($A64,#REF!,29+CZ$1,0),IFERROR(VLOOKUP($A64,#REF!,33+CZ$1,0),IFERROR(VLOOKUP($A64,#REF!,42+CZ$1,0),IFERROR(VLOOKUP($A64,#REF!,16+CZ$1,0),IFERROR(VLOOKUP($A64,#REF!,29+CZ$1,0),IFERROR(VLOOKUP($A64,#REF!,42+CZ$1,0),IFERROR(VLOOKUP($A64,#REF!,42+CZ$1,0),0))))))))))))</f>
        <v>0</v>
      </c>
      <c r="DB64" s="37">
        <f>IFERROR(VLOOKUP($A64,#REF!,5+DA$1,0),IFERROR(VLOOKUP($A64,#REF!,26+DA$1,0),IFERROR(VLOOKUP($A64,#REF!,42+DA$1,0),IFERROR(VLOOKUP($A64,#REF!,42+DA$1,0),IFERROR(VLOOKUP($A64,#REF!,42+DA$1,0),IFERROR(VLOOKUP($A64,#REF!,29+DA$1,0),IFERROR(VLOOKUP($A64,#REF!,33+DA$1,0),IFERROR(VLOOKUP($A64,#REF!,42+DA$1,0),IFERROR(VLOOKUP($A64,#REF!,16+DA$1,0),IFERROR(VLOOKUP($A64,#REF!,29+DA$1,0),IFERROR(VLOOKUP($A64,#REF!,42+DA$1,0),IFERROR(VLOOKUP($A64,#REF!,42+DA$1,0),0))))))))))))</f>
        <v>0</v>
      </c>
      <c r="DC64" s="37">
        <f>IFERROR(VLOOKUP($A64,#REF!,5+DB$1,0),IFERROR(VLOOKUP($A64,#REF!,26+DB$1,0),IFERROR(VLOOKUP($A64,#REF!,42+DB$1,0),IFERROR(VLOOKUP($A64,#REF!,42+DB$1,0),IFERROR(VLOOKUP($A64,#REF!,42+DB$1,0),IFERROR(VLOOKUP($A64,#REF!,29+DB$1,0),IFERROR(VLOOKUP($A64,#REF!,33+DB$1,0),IFERROR(VLOOKUP($A64,#REF!,42+DB$1,0),IFERROR(VLOOKUP($A64,#REF!,16+DB$1,0),IFERROR(VLOOKUP($A64,#REF!,29+DB$1,0),IFERROR(VLOOKUP($A64,#REF!,42+DB$1,0),IFERROR(VLOOKUP($A64,#REF!,42+DB$1,0),0))))))))))))</f>
        <v>0</v>
      </c>
      <c r="DD64" s="37">
        <f>IFERROR(VLOOKUP($A64,#REF!,5+DC$1,0),IFERROR(VLOOKUP($A64,#REF!,26+DC$1,0),IFERROR(VLOOKUP($A64,#REF!,42+DC$1,0),IFERROR(VLOOKUP($A64,#REF!,42+DC$1,0),IFERROR(VLOOKUP($A64,#REF!,42+DC$1,0),IFERROR(VLOOKUP($A64,#REF!,29+DC$1,0),IFERROR(VLOOKUP($A64,#REF!,33+DC$1,0),IFERROR(VLOOKUP($A64,#REF!,42+DC$1,0),IFERROR(VLOOKUP($A64,#REF!,16+DC$1,0),IFERROR(VLOOKUP($A64,#REF!,29+DC$1,0),IFERROR(VLOOKUP($A64,#REF!,42+DC$1,0),IFERROR(VLOOKUP($A64,#REF!,42+DC$1,0),0))))))))))))</f>
        <v>0</v>
      </c>
      <c r="DE64" s="37">
        <f>IFERROR(VLOOKUP($A64,#REF!,23,0),IFERROR(VLOOKUP($A64,#REF!,21,0),IFERROR(VLOOKUP($A64,#REF!,23,0),IFERROR(VLOOKUP($A64,#REF!,23,0),IFERROR(VLOOKUP($A64,#REF!,23,0),IFERROR(VLOOKUP($A64,#REF!,23,0),IFERROR(VLOOKUP($A64,#REF!,23,0),IFERROR(VLOOKUP($A64,#REF!,21,0),IFERROR(VLOOKUP($A64,#REF!,25,0),IFERROR(VLOOKUP($A64,#REF!,25,0),IFERROR(VLOOKUP($A64,#REF!,34,0),IFERROR(VLOOKUP($A64,#REF!,65,0),IFERROR(VLOOKUP($A64,#REF!,23,0),IFERROR(VLOOKUP($A64,#REF!,36,0),0))))))))))))))</f>
        <v>0</v>
      </c>
      <c r="DF64" s="37" t="b">
        <f t="shared" si="40"/>
        <v>1</v>
      </c>
      <c r="DG64" s="37" t="b">
        <f t="shared" si="40"/>
        <v>1</v>
      </c>
      <c r="DH64" s="37" t="b">
        <f t="shared" si="40"/>
        <v>1</v>
      </c>
      <c r="DI64" s="37" t="b">
        <f t="shared" si="26"/>
        <v>1</v>
      </c>
      <c r="DJ64" s="37" t="b">
        <f t="shared" si="26"/>
        <v>1</v>
      </c>
      <c r="DK64" s="37" t="b">
        <f t="shared" si="26"/>
        <v>1</v>
      </c>
      <c r="DL64" s="37" t="b">
        <f t="shared" si="26"/>
        <v>1</v>
      </c>
      <c r="DM64" s="37">
        <f t="shared" si="41"/>
        <v>0</v>
      </c>
      <c r="DN64" s="37">
        <f t="shared" si="41"/>
        <v>0</v>
      </c>
      <c r="DO64" s="37">
        <f t="shared" si="41"/>
        <v>0</v>
      </c>
      <c r="DP64" s="37">
        <f t="shared" si="27"/>
        <v>0</v>
      </c>
      <c r="DQ64" s="37">
        <f t="shared" si="27"/>
        <v>0</v>
      </c>
      <c r="DR64" s="37">
        <f t="shared" si="27"/>
        <v>0</v>
      </c>
      <c r="DS64" s="37">
        <f t="shared" si="27"/>
        <v>0</v>
      </c>
      <c r="DT64" s="29">
        <f t="shared" si="16"/>
        <v>0</v>
      </c>
      <c r="DU64" s="37">
        <f t="shared" si="42"/>
        <v>0</v>
      </c>
      <c r="DV64" s="37">
        <f t="shared" si="42"/>
        <v>0</v>
      </c>
      <c r="DW64" s="37">
        <f t="shared" si="42"/>
        <v>0</v>
      </c>
      <c r="DX64" s="37">
        <f t="shared" si="28"/>
        <v>0</v>
      </c>
      <c r="DY64" s="37">
        <f t="shared" si="28"/>
        <v>0</v>
      </c>
      <c r="DZ64" s="37">
        <f t="shared" si="28"/>
        <v>0</v>
      </c>
      <c r="EA64" s="37">
        <f t="shared" si="28"/>
        <v>0</v>
      </c>
      <c r="EB64" s="29">
        <f t="shared" si="18"/>
        <v>0</v>
      </c>
      <c r="EC64" s="36">
        <f t="shared" si="19"/>
        <v>7</v>
      </c>
      <c r="ED64" s="36" t="str">
        <f t="shared" si="20"/>
        <v>DOWNGRADE</v>
      </c>
      <c r="EE64" s="36" t="str">
        <f t="shared" si="21"/>
        <v>RESET</v>
      </c>
      <c r="EF64" s="37">
        <f t="shared" si="22"/>
        <v>0</v>
      </c>
      <c r="EG64" s="2"/>
      <c r="EH64" s="37" t="str">
        <f t="shared" si="23"/>
        <v>SAPHIRE</v>
      </c>
      <c r="EI64" s="2"/>
      <c r="EJ64" s="2"/>
      <c r="EK64" s="2"/>
      <c r="EL64" s="2"/>
      <c r="EM64" s="2"/>
      <c r="EN64" s="2"/>
      <c r="EO64" s="2"/>
      <c r="EP64" s="2"/>
      <c r="EQ64" s="37">
        <f t="shared" si="43"/>
        <v>0</v>
      </c>
      <c r="ER64" s="37">
        <f t="shared" si="43"/>
        <v>0</v>
      </c>
      <c r="ES64" s="37">
        <f t="shared" si="43"/>
        <v>0</v>
      </c>
      <c r="ET64" s="37">
        <f t="shared" si="29"/>
        <v>0</v>
      </c>
      <c r="EU64" s="37">
        <f t="shared" si="29"/>
        <v>0</v>
      </c>
      <c r="EV64" s="37">
        <f t="shared" si="29"/>
        <v>0</v>
      </c>
      <c r="EW64" s="37">
        <f t="shared" si="29"/>
        <v>0</v>
      </c>
    </row>
    <row r="65" spans="1:153" ht="15.6">
      <c r="A65" s="36" t="s">
        <v>156</v>
      </c>
      <c r="B65" s="1" t="s">
        <v>157</v>
      </c>
      <c r="C65" s="37" t="s">
        <v>170</v>
      </c>
      <c r="D65" s="15" t="str">
        <f>IFERROR(VLOOKUP(A65,[1]!CCSK,3,0),"")</f>
        <v/>
      </c>
      <c r="E65" s="15" t="str">
        <f t="shared" si="3"/>
        <v/>
      </c>
      <c r="F65" s="37"/>
      <c r="G65" s="37"/>
      <c r="H65" s="37"/>
      <c r="I65" s="37"/>
      <c r="J65" s="37"/>
      <c r="K65" s="37"/>
      <c r="L65" s="2"/>
      <c r="M65" s="37">
        <v>5</v>
      </c>
      <c r="N65" s="37"/>
      <c r="O65" s="37"/>
      <c r="P65" s="37"/>
      <c r="Q65" s="37"/>
      <c r="R65" s="37"/>
      <c r="S65" s="37"/>
      <c r="T65" s="36">
        <v>5</v>
      </c>
      <c r="U65" s="37">
        <v>5</v>
      </c>
      <c r="V65" s="37">
        <v>0</v>
      </c>
      <c r="W65" s="37">
        <v>0</v>
      </c>
      <c r="X65" s="37">
        <v>0</v>
      </c>
      <c r="Y65" s="37">
        <v>0</v>
      </c>
      <c r="Z65" s="37">
        <v>0</v>
      </c>
      <c r="AA65" s="37">
        <v>0</v>
      </c>
      <c r="AB65" s="36">
        <v>5</v>
      </c>
      <c r="AC65" s="36">
        <v>6</v>
      </c>
      <c r="AD65" s="36" t="s">
        <v>415</v>
      </c>
      <c r="AE65" s="36" t="s">
        <v>416</v>
      </c>
      <c r="AF65" s="37">
        <v>0</v>
      </c>
      <c r="AG65" s="13">
        <v>1</v>
      </c>
      <c r="AH65" s="37" t="s">
        <v>418</v>
      </c>
      <c r="AI65" s="37">
        <v>0</v>
      </c>
      <c r="AJ65" s="37" t="s">
        <v>424</v>
      </c>
      <c r="AK65" s="37">
        <v>0</v>
      </c>
      <c r="AL65" s="15">
        <v>45261</v>
      </c>
      <c r="AM65" s="15">
        <v>45701</v>
      </c>
      <c r="AN65" s="37">
        <v>1</v>
      </c>
      <c r="AO65" s="37">
        <v>0</v>
      </c>
      <c r="AP65" s="37" t="str">
        <f>IFERROR(VLOOKUP($A65,[2]Sheet1!$A:$D,4,0),"-")</f>
        <v>-</v>
      </c>
      <c r="AQ65" s="37"/>
      <c r="AR65" s="37"/>
      <c r="AS65" s="37"/>
      <c r="AT65" s="37"/>
      <c r="AU65" s="37"/>
      <c r="AV65" s="37" t="str">
        <f>IFERROR(VLOOKUP(A65,#REF!,13,0),"")</f>
        <v/>
      </c>
      <c r="AW65" s="37">
        <f>IFERROR(VLOOKUP(A65,[7]DATABASE!$A:$BA,49,0),"")</f>
        <v>0</v>
      </c>
      <c r="AX65" s="37">
        <f>IFERROR(VLOOKUP(A65,[7]DATABASE!$A:$BA,50,0),"")</f>
        <v>0</v>
      </c>
      <c r="AY65" s="37">
        <f>IFERROR(VLOOKUP(A65,[7]DATABASE!$A:$BA,51,0),"")</f>
        <v>0</v>
      </c>
      <c r="AZ65" s="37">
        <f>IFERROR(VLOOKUP(A65,[7]DATABASE!$A:$BA,52,0),"")</f>
        <v>0</v>
      </c>
      <c r="BA65" s="37">
        <f>IFERROR(VLOOKUP(A65,[7]DATABASE!$A:$BA,53,0),"")</f>
        <v>0</v>
      </c>
      <c r="BB65" s="37">
        <f>IFERROR(VLOOKUP(A65,[7]DATABASE!$A:$BF,54,0),"")</f>
        <v>0</v>
      </c>
      <c r="BC65" s="37">
        <f>IFERROR(VLOOKUP(A65,[7]DATABASE!$A:$BF,55,0),"")</f>
        <v>0</v>
      </c>
      <c r="BD65" s="37">
        <f>IFERROR(VLOOKUP(A65,[7]DATABASE!$A:$BF,56,0),"")</f>
        <v>0</v>
      </c>
      <c r="BE65" s="37">
        <f>IFERROR(VLOOKUP(A65,[7]DATABASE!$A:$BF,57,0),"")</f>
        <v>0</v>
      </c>
      <c r="BF65" s="37">
        <f>IFERROR(VLOOKUP(A65,[7]DATABASE!$A:$BF,58,0),"")</f>
        <v>0</v>
      </c>
      <c r="BG65" s="37" t="str">
        <f>IFERROR(VLOOKUP(A65,[22]CCSK!$A$4:$Y$10,25,0),"")</f>
        <v/>
      </c>
      <c r="BH65" s="37">
        <f>IFERROR(VLOOKUP(A65,[7]DATABASE!$A:$BM,60,0),"")</f>
        <v>0</v>
      </c>
      <c r="BI65" s="37">
        <f>IFERROR(VLOOKUP(A65,[7]DATABASE!$A:$BM,61,0),"")</f>
        <v>0</v>
      </c>
      <c r="BJ65" s="37">
        <f>IFERROR(VLOOKUP(A65,[7]DATABASE!$A:$BM,62,0),"")</f>
        <v>0</v>
      </c>
      <c r="BK65" s="37">
        <f>IFERROR(VLOOKUP(A65,[7]DATABASE!$A:$BM,63,0),"")</f>
        <v>0</v>
      </c>
      <c r="BL65" s="37">
        <f>IFERROR(VLOOKUP(A65,[7]DATABASE!$A:$BM,64,0),"")</f>
        <v>0</v>
      </c>
      <c r="BM65" s="37" t="str">
        <f>IFERROR(VLOOKUP($A65,[9]AAV!$A:$AM,39,0),IFERROR(VLOOKUP($A65,[9]GC!$A:$Y,25,0),IFERROR(VLOOKUP($A65,[9]RVO!$A:$BS,71,0),IFERROR(VLOOKUP($A65,[9]SBPV!$A:$AK,37,0),IFERROR(VLOOKUP($A65,'[9]CC SK'!$A:$AA,27,0),IFERROR(VLOOKUP($A65,[9]DELTA!$A:$AA,27,0),IFERROR(VLOOKUP($A65,'[9]TEMA C1'!$A:$W,23,0),IFERROR(VLOOKUP($A65,'[9]TEMA C2'!$A:$Y,25,0),IFERROR(VLOOKUP($A65,'[9]TEMA C3'!$A:$Y,25,0),IFERROR(VLOOKUP($A65,'[9]TEMA HAJI'!$A:$Y,25,0),IFERROR(VLOOKUP($A65,'[9]TEMA PD'!$A:$Y,25,0),"")))))))))))</f>
        <v/>
      </c>
      <c r="BN65" s="37">
        <f t="shared" si="30"/>
        <v>0</v>
      </c>
      <c r="BO65" s="37" t="str">
        <f t="shared" si="31"/>
        <v/>
      </c>
      <c r="BP65" s="37">
        <f t="shared" si="31"/>
        <v>0</v>
      </c>
      <c r="BQ65" s="37">
        <f t="shared" si="31"/>
        <v>0</v>
      </c>
      <c r="BR65" s="37">
        <f t="shared" si="31"/>
        <v>0</v>
      </c>
      <c r="BS65" s="37">
        <f t="shared" si="31"/>
        <v>0</v>
      </c>
      <c r="BT65" s="37">
        <f t="shared" si="31"/>
        <v>0</v>
      </c>
      <c r="BU65" s="37" t="str">
        <f t="shared" si="31"/>
        <v/>
      </c>
      <c r="BV65" s="37">
        <f t="shared" si="32"/>
        <v>0</v>
      </c>
      <c r="BW65" s="36">
        <f t="shared" si="33"/>
        <v>7</v>
      </c>
      <c r="BX65" s="36" t="str">
        <f t="shared" si="34"/>
        <v>DOWNGRADE</v>
      </c>
      <c r="BY65" s="36" t="str">
        <f>IFERROR(VLOOKUP(A65,[7]DATABASE!$A:$BY,77,0),"")</f>
        <v>RESET</v>
      </c>
      <c r="BZ65" s="37">
        <f t="shared" si="35"/>
        <v>0</v>
      </c>
      <c r="CA65" s="12"/>
      <c r="CB65" s="37" t="str">
        <f t="shared" si="36"/>
        <v>SAPHIRE</v>
      </c>
      <c r="CC65" s="37" t="str">
        <f>IFERROR(VLOOKUP(A65,[11]SUMMARY!$B:$E,4,0),"")</f>
        <v/>
      </c>
      <c r="CD65" s="37">
        <f>IFERROR(VLOOKUP(A65,'[12]RECAP REDEEM P2 - v2'!$A:$I,5,0),0)</f>
        <v>0</v>
      </c>
      <c r="CE65" s="37" t="str">
        <f t="shared" si="37"/>
        <v>FALSE</v>
      </c>
      <c r="CF65" s="37"/>
      <c r="CG65" s="15">
        <v>45093</v>
      </c>
      <c r="CH65" s="15">
        <f t="shared" ca="1" si="38"/>
        <v>46174</v>
      </c>
      <c r="CI65" s="37">
        <f t="shared" ca="1" si="39"/>
        <v>2</v>
      </c>
      <c r="CJ65" s="37">
        <v>0</v>
      </c>
      <c r="CK65" s="37" t="str">
        <f>IFERROR(VLOOKUP($A65,[13]ME!$A:$K,11,0),"-")</f>
        <v>-</v>
      </c>
      <c r="CL65" s="37" t="str">
        <f>IFERROR(VLOOKUP($A65,[14]EKS!$A:$K,11,0),"-")</f>
        <v>-</v>
      </c>
      <c r="CM65" s="37" t="str">
        <f>IFERROR(VLOOKUP($A65,[15]EKS!$A:$K,11,0),"-")</f>
        <v>-</v>
      </c>
      <c r="CN65" s="37" t="str">
        <f>IFERROR(VLOOKUP($A65,[16]EKS!$A:$K,11,0),"-")</f>
        <v>-</v>
      </c>
      <c r="CO65" s="37" t="str">
        <f>IFERROR(VLOOKUP($A65,[17]EKS!$A:$K,11,0),"-")</f>
        <v>-</v>
      </c>
      <c r="CP65" s="37" t="str">
        <f>IFERROR(VLOOKUP($A65,[18]EKS!$A:$K,11,0),"-")</f>
        <v>-</v>
      </c>
      <c r="CQ65" s="37" t="str">
        <f>IFERROR(VLOOKUP(A65,[19]Sheet1!$A:$D,4,0),"-")</f>
        <v>-</v>
      </c>
      <c r="CR65" s="37">
        <f>IFERROR(VLOOKUP($A65,[20]AAV!$A:$AR,44,0),IFERROR(VLOOKUP($A65,[20]GC!$A:$AC,29,0),IFERROR(VLOOKUP($A65,[20]RVO!$A:$CA,79,0),IFERROR(VLOOKUP($A65,[20]SBPV!$A:$AN,40,0),IFERROR(VLOOKUP($A65,'[20]CC SK'!$A:$AC,29,0),IFERROR(VLOOKUP($A65,'[20]AAV AUTO 2000'!$A:$AA,27,0),IFERROR(VLOOKUP($A65,[20]DELTA!$A:$AC,29,0),IFERROR(VLOOKUP($A65,'[20]TEMA C1'!$A:$Y,25,0),IFERROR(VLOOKUP($A65,'[20]TEMA C2'!$A:$AA,27,0),IFERROR(VLOOKUP($A65,'[20]TEMA C3'!$A:$AA,27,0),IFERROR(VLOOKUP($A65,'[20]TEMA HAJI'!$A:$AA,27,0),IFERROR(VLOOKUP($A65,'[20]TEMA PD'!$A:$AA,27,0),IFERROR(VLOOKUP($A65,[20]DESIRE!$A:$AP,42,0),0)))))))))))))</f>
        <v>0</v>
      </c>
      <c r="CS65" s="37">
        <f>IFERROR(VLOOKUP($A65,#REF!,42+CR$1,0),IFERROR(VLOOKUP($A65,#REF!,42+CR$1,0),IFERROR(VLOOKUP($A65,#REF!,29+CR$1,0),IFERROR(VLOOKUP($A65,#REF!,16+CR$1,0),IFERROR(VLOOKUP($A65,#REF!,42+CR$1,0),IFERROR(VLOOKUP($A65,#REF!,33+CR$1,0),IFERROR(VLOOKUP($A65,#REF!,29+CR$1,0),IFERROR(VLOOKUP($A65,#REF!,42+CR$1,0),IFERROR(VLOOKUP($A65,#REF!,42+CR$1,0),IFERROR(VLOOKUP($A65,#REF!,42+CR$1,0),IFERROR(VLOOKUP($A65,#REF!,26+CR$1,0),IFERROR(VLOOKUP($A65,#REF!,5+CR$1,0),0))))))))))))</f>
        <v>0</v>
      </c>
      <c r="CT65" s="37">
        <f>IFERROR(VLOOKUP($A65,#REF!,42+CS$1,0),IFERROR(VLOOKUP($A65,#REF!,42+CS$1,0),IFERROR(VLOOKUP($A65,#REF!,29+CS$1,0),IFERROR(VLOOKUP($A65,#REF!,16+CS$1,0),IFERROR(VLOOKUP($A65,#REF!,42+CS$1,0),IFERROR(VLOOKUP($A65,#REF!,33+CS$1,0),IFERROR(VLOOKUP($A65,#REF!,29+CS$1,0),IFERROR(VLOOKUP($A65,#REF!,42+CS$1,0),IFERROR(VLOOKUP($A65,#REF!,42+CS$1,0),IFERROR(VLOOKUP($A65,#REF!,42+CS$1,0),IFERROR(VLOOKUP($A65,#REF!,26+CS$1,0),IFERROR(VLOOKUP($A65,#REF!,5+CS$1,0),0))))))))))))</f>
        <v>0</v>
      </c>
      <c r="CU65" s="37">
        <f>IFERROR(VLOOKUP($A65,#REF!,42+CT$1,0),IFERROR(VLOOKUP($A65,#REF!,42+CT$1,0),IFERROR(VLOOKUP($A65,#REF!,29+CT$1,0),IFERROR(VLOOKUP($A65,#REF!,16+CT$1,0),IFERROR(VLOOKUP($A65,#REF!,42+CT$1,0),IFERROR(VLOOKUP($A65,#REF!,33+CT$1,0),IFERROR(VLOOKUP($A65,#REF!,29+CT$1,0),IFERROR(VLOOKUP($A65,#REF!,42+CT$1,0),IFERROR(VLOOKUP($A65,#REF!,42+CT$1,0),IFERROR(VLOOKUP($A65,#REF!,42+CT$1,0),IFERROR(VLOOKUP($A65,#REF!,26+CT$1,0),IFERROR(VLOOKUP($A65,#REF!,5+CT$1,0),0))))))))))))</f>
        <v>0</v>
      </c>
      <c r="CV65" s="37">
        <f>IFERROR(VLOOKUP($A65,#REF!,42+CU$1,0),IFERROR(VLOOKUP($A65,#REF!,42+CU$1,0),IFERROR(VLOOKUP($A65,#REF!,29+CU$1,0),IFERROR(VLOOKUP($A65,#REF!,16+CU$1,0),IFERROR(VLOOKUP($A65,#REF!,42+CU$1,0),IFERROR(VLOOKUP($A65,#REF!,33+CU$1,0),IFERROR(VLOOKUP($A65,#REF!,29+CU$1,0),IFERROR(VLOOKUP($A65,#REF!,42+CU$1,0),IFERROR(VLOOKUP($A65,#REF!,42+CU$1,0),IFERROR(VLOOKUP($A65,#REF!,42+CU$1,0),IFERROR(VLOOKUP($A65,#REF!,26+CU$1,0),IFERROR(VLOOKUP($A65,#REF!,5+CU$1,0),0))))))))))))</f>
        <v>0</v>
      </c>
      <c r="CW65" s="37">
        <f>IFERROR(VLOOKUP($A65,#REF!,42+CV$1,0),IFERROR(VLOOKUP($A65,#REF!,42+CV$1,0),IFERROR(VLOOKUP($A65,#REF!,29+CV$1,0),IFERROR(VLOOKUP($A65,#REF!,16+CV$1,0),IFERROR(VLOOKUP($A65,#REF!,42+CV$1,0),IFERROR(VLOOKUP($A65,#REF!,33+CV$1,0),IFERROR(VLOOKUP($A65,#REF!,29+CV$1,0),IFERROR(VLOOKUP($A65,#REF!,42+CV$1,0),IFERROR(VLOOKUP($A65,#REF!,42+CV$1,0),IFERROR(VLOOKUP($A65,#REF!,42+CV$1,0),IFERROR(VLOOKUP($A65,#REF!,26+CV$1,0),IFERROR(VLOOKUP($A65,#REF!,5+CV$1,0),0))))))))))))</f>
        <v>0</v>
      </c>
      <c r="CX65" s="37">
        <f>IFERROR(VLOOKUP($A65,#REF!,36,0),IFERROR(VLOOKUP($A65,#REF!,23,0),IFERROR(VLOOKUP($A65,#REF!,65,0),IFERROR(VLOOKUP($A65,#REF!,34,0),IFERROR(VLOOKUP($A65,#REF!,25,0),IFERROR(VLOOKUP($A65,#REF!,25,0),IFERROR(VLOOKUP($A65,#REF!,21,0),IFERROR(VLOOKUP($A65,#REF!,23,0),IFERROR(VLOOKUP($A65,#REF!,23,0),IFERROR(VLOOKUP($A65,#REF!,23,0),IFERROR(VLOOKUP($A65,#REF!,23,0),IFERROR(VLOOKUP($A65,#REF!,23,0),IFERROR(VLOOKUP($A65,#REF!,21,0),IFERROR(VLOOKUP($A65,#REF!,23,0),0))))))))))))))</f>
        <v>0</v>
      </c>
      <c r="CY65" s="37">
        <f>IFERROR(VLOOKUP($A65,[20]DESIRE!$A:$AP,42,0),IFERROR(VLOOKUP($A65,'[20]TEMA PD'!$A:$AA,27,0),IFERROR(VLOOKUP($A65,'[20]TEMA HAJI'!$A:$AA,27,0),IFERROR(VLOOKUP($A65,'[20]TEMA C3'!$A:$AA,27,0),IFERROR(VLOOKUP($A65,'[20]TEMA C2'!$A:$AA,27,0),IFERROR(VLOOKUP($A65,'[20]TEMA C1'!$A:$Y,25,0),IFERROR(VLOOKUP($A65,[20]DELTA!$A:$AC,29,0),IFERROR(VLOOKUP($A65,'[20]AAV AUTO 2000'!$A:$AA,27,0),IFERROR(VLOOKUP($A65,'[20]CC SK'!$A:$AC,29,0),IFERROR(VLOOKUP($A65,[20]SBPV!$A:$AN,40,0),IFERROR(VLOOKUP($A65,[20]RVO!$A:$CA,79,0),IFERROR(VLOOKUP($A65,[20]GC!$A:$AC,29,0),IFERROR(VLOOKUP($A65,[20]AAV!$A:$AR,44,0),0)))))))))))))</f>
        <v>0</v>
      </c>
      <c r="CZ65" s="37">
        <f>IFERROR(VLOOKUP($A65,#REF!,5+CY$1,0),IFERROR(VLOOKUP($A65,#REF!,26+CY$1,0),IFERROR(VLOOKUP($A65,#REF!,42+CY$1,0),IFERROR(VLOOKUP($A65,#REF!,42+CY$1,0),IFERROR(VLOOKUP($A65,#REF!,42+CY$1,0),IFERROR(VLOOKUP($A65,#REF!,29+CY$1,0),IFERROR(VLOOKUP($A65,#REF!,33+CY$1,0),IFERROR(VLOOKUP($A65,#REF!,42+CY$1,0),IFERROR(VLOOKUP($A65,#REF!,16+CY$1,0),IFERROR(VLOOKUP($A65,#REF!,29+CY$1,0),IFERROR(VLOOKUP($A65,#REF!,42+CY$1,0),IFERROR(VLOOKUP($A65,#REF!,42+CY$1,0),0))))))))))))</f>
        <v>0</v>
      </c>
      <c r="DA65" s="37">
        <f>IFERROR(VLOOKUP($A65,#REF!,5+CZ$1,0),IFERROR(VLOOKUP($A65,#REF!,26+CZ$1,0),IFERROR(VLOOKUP($A65,#REF!,42+CZ$1,0),IFERROR(VLOOKUP($A65,#REF!,42+CZ$1,0),IFERROR(VLOOKUP($A65,#REF!,42+CZ$1,0),IFERROR(VLOOKUP($A65,#REF!,29+CZ$1,0),IFERROR(VLOOKUP($A65,#REF!,33+CZ$1,0),IFERROR(VLOOKUP($A65,#REF!,42+CZ$1,0),IFERROR(VLOOKUP($A65,#REF!,16+CZ$1,0),IFERROR(VLOOKUP($A65,#REF!,29+CZ$1,0),IFERROR(VLOOKUP($A65,#REF!,42+CZ$1,0),IFERROR(VLOOKUP($A65,#REF!,42+CZ$1,0),0))))))))))))</f>
        <v>0</v>
      </c>
      <c r="DB65" s="37">
        <f>IFERROR(VLOOKUP($A65,#REF!,5+DA$1,0),IFERROR(VLOOKUP($A65,#REF!,26+DA$1,0),IFERROR(VLOOKUP($A65,#REF!,42+DA$1,0),IFERROR(VLOOKUP($A65,#REF!,42+DA$1,0),IFERROR(VLOOKUP($A65,#REF!,42+DA$1,0),IFERROR(VLOOKUP($A65,#REF!,29+DA$1,0),IFERROR(VLOOKUP($A65,#REF!,33+DA$1,0),IFERROR(VLOOKUP($A65,#REF!,42+DA$1,0),IFERROR(VLOOKUP($A65,#REF!,16+DA$1,0),IFERROR(VLOOKUP($A65,#REF!,29+DA$1,0),IFERROR(VLOOKUP($A65,#REF!,42+DA$1,0),IFERROR(VLOOKUP($A65,#REF!,42+DA$1,0),0))))))))))))</f>
        <v>0</v>
      </c>
      <c r="DC65" s="37">
        <f>IFERROR(VLOOKUP($A65,#REF!,5+DB$1,0),IFERROR(VLOOKUP($A65,#REF!,26+DB$1,0),IFERROR(VLOOKUP($A65,#REF!,42+DB$1,0),IFERROR(VLOOKUP($A65,#REF!,42+DB$1,0),IFERROR(VLOOKUP($A65,#REF!,42+DB$1,0),IFERROR(VLOOKUP($A65,#REF!,29+DB$1,0),IFERROR(VLOOKUP($A65,#REF!,33+DB$1,0),IFERROR(VLOOKUP($A65,#REF!,42+DB$1,0),IFERROR(VLOOKUP($A65,#REF!,16+DB$1,0),IFERROR(VLOOKUP($A65,#REF!,29+DB$1,0),IFERROR(VLOOKUP($A65,#REF!,42+DB$1,0),IFERROR(VLOOKUP($A65,#REF!,42+DB$1,0),0))))))))))))</f>
        <v>0</v>
      </c>
      <c r="DD65" s="37">
        <f>IFERROR(VLOOKUP($A65,#REF!,5+DC$1,0),IFERROR(VLOOKUP($A65,#REF!,26+DC$1,0),IFERROR(VLOOKUP($A65,#REF!,42+DC$1,0),IFERROR(VLOOKUP($A65,#REF!,42+DC$1,0),IFERROR(VLOOKUP($A65,#REF!,42+DC$1,0),IFERROR(VLOOKUP($A65,#REF!,29+DC$1,0),IFERROR(VLOOKUP($A65,#REF!,33+DC$1,0),IFERROR(VLOOKUP($A65,#REF!,42+DC$1,0),IFERROR(VLOOKUP($A65,#REF!,16+DC$1,0),IFERROR(VLOOKUP($A65,#REF!,29+DC$1,0),IFERROR(VLOOKUP($A65,#REF!,42+DC$1,0),IFERROR(VLOOKUP($A65,#REF!,42+DC$1,0),0))))))))))))</f>
        <v>0</v>
      </c>
      <c r="DE65" s="37">
        <f>IFERROR(VLOOKUP($A65,#REF!,23,0),IFERROR(VLOOKUP($A65,#REF!,21,0),IFERROR(VLOOKUP($A65,#REF!,23,0),IFERROR(VLOOKUP($A65,#REF!,23,0),IFERROR(VLOOKUP($A65,#REF!,23,0),IFERROR(VLOOKUP($A65,#REF!,23,0),IFERROR(VLOOKUP($A65,#REF!,23,0),IFERROR(VLOOKUP($A65,#REF!,21,0),IFERROR(VLOOKUP($A65,#REF!,25,0),IFERROR(VLOOKUP($A65,#REF!,25,0),IFERROR(VLOOKUP($A65,#REF!,34,0),IFERROR(VLOOKUP($A65,#REF!,65,0),IFERROR(VLOOKUP($A65,#REF!,23,0),IFERROR(VLOOKUP($A65,#REF!,36,0),0))))))))))))))</f>
        <v>0</v>
      </c>
      <c r="DF65" s="37" t="b">
        <f t="shared" si="40"/>
        <v>1</v>
      </c>
      <c r="DG65" s="37" t="b">
        <f t="shared" si="40"/>
        <v>1</v>
      </c>
      <c r="DH65" s="37" t="b">
        <f t="shared" si="40"/>
        <v>1</v>
      </c>
      <c r="DI65" s="37" t="b">
        <f t="shared" si="26"/>
        <v>1</v>
      </c>
      <c r="DJ65" s="37" t="b">
        <f t="shared" si="26"/>
        <v>1</v>
      </c>
      <c r="DK65" s="37" t="b">
        <f t="shared" si="26"/>
        <v>1</v>
      </c>
      <c r="DL65" s="37" t="b">
        <f t="shared" si="26"/>
        <v>1</v>
      </c>
      <c r="DM65" s="37">
        <f t="shared" si="41"/>
        <v>0</v>
      </c>
      <c r="DN65" s="37">
        <f t="shared" si="41"/>
        <v>0</v>
      </c>
      <c r="DO65" s="37">
        <f t="shared" si="41"/>
        <v>0</v>
      </c>
      <c r="DP65" s="37">
        <f t="shared" si="27"/>
        <v>0</v>
      </c>
      <c r="DQ65" s="37">
        <f t="shared" si="27"/>
        <v>0</v>
      </c>
      <c r="DR65" s="37">
        <f t="shared" si="27"/>
        <v>0</v>
      </c>
      <c r="DS65" s="37">
        <f t="shared" si="27"/>
        <v>0</v>
      </c>
      <c r="DT65" s="29">
        <f t="shared" si="16"/>
        <v>0</v>
      </c>
      <c r="DU65" s="37">
        <f t="shared" si="42"/>
        <v>0</v>
      </c>
      <c r="DV65" s="37">
        <f t="shared" si="42"/>
        <v>0</v>
      </c>
      <c r="DW65" s="37">
        <f t="shared" si="42"/>
        <v>0</v>
      </c>
      <c r="DX65" s="37">
        <f t="shared" si="28"/>
        <v>0</v>
      </c>
      <c r="DY65" s="37">
        <f t="shared" si="28"/>
        <v>0</v>
      </c>
      <c r="DZ65" s="37">
        <f t="shared" si="28"/>
        <v>0</v>
      </c>
      <c r="EA65" s="37">
        <f t="shared" si="28"/>
        <v>0</v>
      </c>
      <c r="EB65" s="29">
        <f t="shared" si="18"/>
        <v>0</v>
      </c>
      <c r="EC65" s="36">
        <f t="shared" si="19"/>
        <v>7</v>
      </c>
      <c r="ED65" s="36" t="str">
        <f t="shared" si="20"/>
        <v>DOWNGRADE</v>
      </c>
      <c r="EE65" s="36" t="str">
        <f t="shared" si="21"/>
        <v>RESET</v>
      </c>
      <c r="EF65" s="37">
        <f t="shared" si="22"/>
        <v>0</v>
      </c>
      <c r="EG65" s="2"/>
      <c r="EH65" s="37" t="str">
        <f t="shared" si="23"/>
        <v>SAPHIRE</v>
      </c>
      <c r="EI65" s="2"/>
      <c r="EJ65" s="2"/>
      <c r="EK65" s="2"/>
      <c r="EL65" s="2"/>
      <c r="EM65" s="2"/>
      <c r="EN65" s="2"/>
      <c r="EO65" s="2"/>
      <c r="EP65" s="2"/>
      <c r="EQ65" s="37">
        <f t="shared" si="43"/>
        <v>0</v>
      </c>
      <c r="ER65" s="37">
        <f t="shared" si="43"/>
        <v>0</v>
      </c>
      <c r="ES65" s="37">
        <f t="shared" si="43"/>
        <v>0</v>
      </c>
      <c r="ET65" s="37">
        <f t="shared" si="29"/>
        <v>0</v>
      </c>
      <c r="EU65" s="37">
        <f t="shared" si="29"/>
        <v>0</v>
      </c>
      <c r="EV65" s="37">
        <f t="shared" si="29"/>
        <v>0</v>
      </c>
      <c r="EW65" s="37">
        <f t="shared" si="29"/>
        <v>0</v>
      </c>
    </row>
    <row r="66" spans="1:153" ht="15.6">
      <c r="A66" s="37" t="s">
        <v>363</v>
      </c>
      <c r="B66" s="2" t="s">
        <v>364</v>
      </c>
      <c r="C66" s="37" t="s">
        <v>170</v>
      </c>
      <c r="D66" s="15" t="str">
        <f>IFERROR(VLOOKUP(A66,[1]!CCSK,3,0),"")</f>
        <v/>
      </c>
      <c r="E66" s="15" t="str">
        <f t="shared" si="3"/>
        <v/>
      </c>
      <c r="F66" s="37"/>
      <c r="G66" s="37"/>
      <c r="H66" s="37"/>
      <c r="I66" s="37"/>
      <c r="J66" s="37"/>
      <c r="K66" s="37"/>
      <c r="L66" s="37"/>
      <c r="M66" s="36"/>
      <c r="N66" s="37"/>
      <c r="O66" s="37"/>
      <c r="P66" s="37"/>
      <c r="Q66" s="37"/>
      <c r="R66" s="37"/>
      <c r="S66" s="37"/>
      <c r="T66" s="2"/>
      <c r="U66" s="36"/>
      <c r="V66" s="37"/>
      <c r="W66" s="37"/>
      <c r="X66" s="37"/>
      <c r="Y66" s="37"/>
      <c r="Z66" s="37"/>
      <c r="AA66" s="37"/>
      <c r="AB66" s="2"/>
      <c r="AC66" s="2"/>
      <c r="AD66" s="2"/>
      <c r="AE66" s="2"/>
      <c r="AF66" s="2"/>
      <c r="AG66" s="36"/>
      <c r="AH66" s="2"/>
      <c r="AI66" s="2"/>
      <c r="AJ66" s="2"/>
      <c r="AK66" s="2"/>
      <c r="AL66" s="19"/>
      <c r="AM66" s="37"/>
      <c r="AN66" s="37"/>
      <c r="AO66" s="37"/>
      <c r="AP66" s="37" t="str">
        <f>IFERROR(VLOOKUP($A66,[2]Sheet1!$A:$D,4,0),"-")</f>
        <v>-</v>
      </c>
      <c r="AQ66" s="37"/>
      <c r="AR66" s="37"/>
      <c r="AS66" s="37"/>
      <c r="AT66" s="37"/>
      <c r="AU66" s="37"/>
      <c r="AV66" s="37" t="str">
        <f>IFERROR(VLOOKUP(A66,#REF!,13,0),"")</f>
        <v/>
      </c>
      <c r="AW66" s="37">
        <f>IFERROR(VLOOKUP(A66,[7]DATABASE!$A:$BA,49,0),"")</f>
        <v>3</v>
      </c>
      <c r="AX66" s="37">
        <f>IFERROR(VLOOKUP(A66,[7]DATABASE!$A:$BA,50,0),"")</f>
        <v>33</v>
      </c>
      <c r="AY66" s="37">
        <f>IFERROR(VLOOKUP(A66,[7]DATABASE!$A:$BA,51,0),"")</f>
        <v>10</v>
      </c>
      <c r="AZ66" s="37">
        <f>IFERROR(VLOOKUP(A66,[7]DATABASE!$A:$BA,52,0),"")</f>
        <v>21</v>
      </c>
      <c r="BA66" s="37">
        <f>IFERROR(VLOOKUP(A66,[7]DATABASE!$A:$BA,53,0),"")</f>
        <v>18</v>
      </c>
      <c r="BB66" s="37">
        <f>IFERROR(VLOOKUP(A66,[7]DATABASE!$A:$BF,54,0),"")</f>
        <v>3</v>
      </c>
      <c r="BC66" s="37">
        <f>IFERROR(VLOOKUP(A66,[7]DATABASE!$A:$BF,55,0),"")</f>
        <v>33</v>
      </c>
      <c r="BD66" s="37">
        <f>IFERROR(VLOOKUP(A66,[7]DATABASE!$A:$BF,56,0),"")</f>
        <v>10</v>
      </c>
      <c r="BE66" s="37">
        <f>IFERROR(VLOOKUP(A66,[7]DATABASE!$A:$BF,57,0),"")</f>
        <v>21</v>
      </c>
      <c r="BF66" s="37">
        <f>IFERROR(VLOOKUP(A66,[7]DATABASE!$A:$BF,58,0),"")</f>
        <v>18</v>
      </c>
      <c r="BG66" s="37" t="str">
        <f>IFERROR(VLOOKUP(A66,[22]CCSK!$A$4:$Y$10,25,0),"")</f>
        <v/>
      </c>
      <c r="BH66" s="37">
        <f>IFERROR(VLOOKUP(A66,[7]DATABASE!$A:$BM,60,0),"")</f>
        <v>3</v>
      </c>
      <c r="BI66" s="37">
        <f>IFERROR(VLOOKUP(A66,[7]DATABASE!$A:$BM,61,0),"")</f>
        <v>33</v>
      </c>
      <c r="BJ66" s="37">
        <f>IFERROR(VLOOKUP(A66,[7]DATABASE!$A:$BM,62,0),"")</f>
        <v>10</v>
      </c>
      <c r="BK66" s="37">
        <f>IFERROR(VLOOKUP(A66,[7]DATABASE!$A:$BM,63,0),"")</f>
        <v>21</v>
      </c>
      <c r="BL66" s="37">
        <f>IFERROR(VLOOKUP(A66,[7]DATABASE!$A:$BM,64,0),"")</f>
        <v>18</v>
      </c>
      <c r="BM66" s="37">
        <f>IFERROR(VLOOKUP($A66,[9]AAV!$A:$AM,39,0),IFERROR(VLOOKUP($A66,[9]GC!$A:$Y,25,0),IFERROR(VLOOKUP($A66,[9]RVO!$A:$BS,71,0),IFERROR(VLOOKUP($A66,[9]SBPV!$A:$AK,37,0),IFERROR(VLOOKUP($A66,'[9]CC SK'!$A:$AA,27,0),IFERROR(VLOOKUP($A66,[9]DELTA!$A:$AA,27,0),IFERROR(VLOOKUP($A66,'[9]TEMA C1'!$A:$W,23,0),IFERROR(VLOOKUP($A66,'[9]TEMA C2'!$A:$Y,25,0),IFERROR(VLOOKUP($A66,'[9]TEMA C3'!$A:$Y,25,0),IFERROR(VLOOKUP($A66,'[9]TEMA HAJI'!$A:$Y,25,0),IFERROR(VLOOKUP($A66,'[9]TEMA PD'!$A:$Y,25,0),"")))))))))))</f>
        <v>9</v>
      </c>
      <c r="BN66" s="37">
        <f t="shared" si="30"/>
        <v>94</v>
      </c>
      <c r="BO66" s="37" t="str">
        <f t="shared" si="31"/>
        <v/>
      </c>
      <c r="BP66" s="37">
        <f t="shared" si="31"/>
        <v>3</v>
      </c>
      <c r="BQ66" s="37">
        <f t="shared" si="31"/>
        <v>33</v>
      </c>
      <c r="BR66" s="37">
        <f t="shared" si="31"/>
        <v>10</v>
      </c>
      <c r="BS66" s="37">
        <f t="shared" si="31"/>
        <v>21</v>
      </c>
      <c r="BT66" s="37">
        <f t="shared" si="31"/>
        <v>18</v>
      </c>
      <c r="BU66" s="37">
        <f t="shared" si="31"/>
        <v>9</v>
      </c>
      <c r="BV66" s="37">
        <f t="shared" si="32"/>
        <v>94</v>
      </c>
      <c r="BW66" s="36">
        <f t="shared" si="33"/>
        <v>1</v>
      </c>
      <c r="BX66" s="36" t="str">
        <f t="shared" si="34"/>
        <v>TIDAK</v>
      </c>
      <c r="BY66" s="36" t="str">
        <f>IFERROR(VLOOKUP(A66,[7]DATABASE!$A:$BY,77,0),"")</f>
        <v>TIDAK</v>
      </c>
      <c r="BZ66" s="37">
        <f t="shared" si="35"/>
        <v>94</v>
      </c>
      <c r="CA66" s="12"/>
      <c r="CB66" s="37" t="str">
        <f t="shared" si="36"/>
        <v>SAPHIRE</v>
      </c>
      <c r="CC66" s="37" t="str">
        <f>IFERROR(VLOOKUP(A66,[11]SUMMARY!$B:$E,4,0),"")</f>
        <v/>
      </c>
      <c r="CD66" s="37">
        <f>IFERROR(VLOOKUP(A66,'[12]RECAP REDEEM P2 - v2'!$A:$I,5,0),0)</f>
        <v>0</v>
      </c>
      <c r="CE66" s="37" t="str">
        <f t="shared" si="37"/>
        <v>Y</v>
      </c>
      <c r="CF66" s="37"/>
      <c r="CG66" s="15">
        <v>45093</v>
      </c>
      <c r="CH66" s="15">
        <f t="shared" ca="1" si="38"/>
        <v>46174</v>
      </c>
      <c r="CI66" s="37">
        <f t="shared" ca="1" si="39"/>
        <v>2</v>
      </c>
      <c r="CJ66" s="37">
        <v>94</v>
      </c>
      <c r="CK66" s="37" t="str">
        <f>IFERROR(VLOOKUP($A66,[13]ME!$A:$K,11,0),"-")</f>
        <v>-</v>
      </c>
      <c r="CL66" s="37" t="str">
        <f>IFERROR(VLOOKUP($A66,[14]EKS!$A:$K,11,0),"-")</f>
        <v>-</v>
      </c>
      <c r="CM66" s="37" t="str">
        <f>IFERROR(VLOOKUP($A66,[15]EKS!$A:$K,11,0),"-")</f>
        <v>-</v>
      </c>
      <c r="CN66" s="37" t="str">
        <f>IFERROR(VLOOKUP($A66,[16]EKS!$A:$K,11,0),"-")</f>
        <v>-</v>
      </c>
      <c r="CO66" s="37" t="str">
        <f>IFERROR(VLOOKUP($A66,[17]EKS!$A:$K,11,0),"-")</f>
        <v>-</v>
      </c>
      <c r="CP66" s="37" t="str">
        <f>IFERROR(VLOOKUP($A66,[18]EKS!$A:$K,11,0),"-")</f>
        <v>-</v>
      </c>
      <c r="CQ66" s="37" t="str">
        <f>IFERROR(VLOOKUP(A66,[19]Sheet1!$A:$D,4,0),"-")</f>
        <v>-</v>
      </c>
      <c r="CR66" s="37">
        <f>IFERROR(VLOOKUP($A66,[20]AAV!$A:$AR,44,0),IFERROR(VLOOKUP($A66,[20]GC!$A:$AC,29,0),IFERROR(VLOOKUP($A66,[20]RVO!$A:$CA,79,0),IFERROR(VLOOKUP($A66,[20]SBPV!$A:$AN,40,0),IFERROR(VLOOKUP($A66,'[20]CC SK'!$A:$AC,29,0),IFERROR(VLOOKUP($A66,'[20]AAV AUTO 2000'!$A:$AA,27,0),IFERROR(VLOOKUP($A66,[20]DELTA!$A:$AC,29,0),IFERROR(VLOOKUP($A66,'[20]TEMA C1'!$A:$Y,25,0),IFERROR(VLOOKUP($A66,'[20]TEMA C2'!$A:$AA,27,0),IFERROR(VLOOKUP($A66,'[20]TEMA C3'!$A:$AA,27,0),IFERROR(VLOOKUP($A66,'[20]TEMA HAJI'!$A:$AA,27,0),IFERROR(VLOOKUP($A66,'[20]TEMA PD'!$A:$AA,27,0),IFERROR(VLOOKUP($A66,[20]DESIRE!$A:$AP,42,0),0)))))))))))))</f>
        <v>15</v>
      </c>
      <c r="CS66" s="37">
        <f>IFERROR(VLOOKUP($A66,#REF!,42+CR$1,0),IFERROR(VLOOKUP($A66,#REF!,42+CR$1,0),IFERROR(VLOOKUP($A66,#REF!,29+CR$1,0),IFERROR(VLOOKUP($A66,#REF!,16+CR$1,0),IFERROR(VLOOKUP($A66,#REF!,42+CR$1,0),IFERROR(VLOOKUP($A66,#REF!,33+CR$1,0),IFERROR(VLOOKUP($A66,#REF!,29+CR$1,0),IFERROR(VLOOKUP($A66,#REF!,42+CR$1,0),IFERROR(VLOOKUP($A66,#REF!,42+CR$1,0),IFERROR(VLOOKUP($A66,#REF!,42+CR$1,0),IFERROR(VLOOKUP($A66,#REF!,26+CR$1,0),IFERROR(VLOOKUP($A66,#REF!,5+CR$1,0),0))))))))))))</f>
        <v>0</v>
      </c>
      <c r="CT66" s="37">
        <f>IFERROR(VLOOKUP($A66,#REF!,42+CS$1,0),IFERROR(VLOOKUP($A66,#REF!,42+CS$1,0),IFERROR(VLOOKUP($A66,#REF!,29+CS$1,0),IFERROR(VLOOKUP($A66,#REF!,16+CS$1,0),IFERROR(VLOOKUP($A66,#REF!,42+CS$1,0),IFERROR(VLOOKUP($A66,#REF!,33+CS$1,0),IFERROR(VLOOKUP($A66,#REF!,29+CS$1,0),IFERROR(VLOOKUP($A66,#REF!,42+CS$1,0),IFERROR(VLOOKUP($A66,#REF!,42+CS$1,0),IFERROR(VLOOKUP($A66,#REF!,42+CS$1,0),IFERROR(VLOOKUP($A66,#REF!,26+CS$1,0),IFERROR(VLOOKUP($A66,#REF!,5+CS$1,0),0))))))))))))</f>
        <v>0</v>
      </c>
      <c r="CU66" s="37">
        <f>IFERROR(VLOOKUP($A66,#REF!,42+CT$1,0),IFERROR(VLOOKUP($A66,#REF!,42+CT$1,0),IFERROR(VLOOKUP($A66,#REF!,29+CT$1,0),IFERROR(VLOOKUP($A66,#REF!,16+CT$1,0),IFERROR(VLOOKUP($A66,#REF!,42+CT$1,0),IFERROR(VLOOKUP($A66,#REF!,33+CT$1,0),IFERROR(VLOOKUP($A66,#REF!,29+CT$1,0),IFERROR(VLOOKUP($A66,#REF!,42+CT$1,0),IFERROR(VLOOKUP($A66,#REF!,42+CT$1,0),IFERROR(VLOOKUP($A66,#REF!,42+CT$1,0),IFERROR(VLOOKUP($A66,#REF!,26+CT$1,0),IFERROR(VLOOKUP($A66,#REF!,5+CT$1,0),0))))))))))))</f>
        <v>0</v>
      </c>
      <c r="CV66" s="37">
        <f>IFERROR(VLOOKUP($A66,#REF!,42+CU$1,0),IFERROR(VLOOKUP($A66,#REF!,42+CU$1,0),IFERROR(VLOOKUP($A66,#REF!,29+CU$1,0),IFERROR(VLOOKUP($A66,#REF!,16+CU$1,0),IFERROR(VLOOKUP($A66,#REF!,42+CU$1,0),IFERROR(VLOOKUP($A66,#REF!,33+CU$1,0),IFERROR(VLOOKUP($A66,#REF!,29+CU$1,0),IFERROR(VLOOKUP($A66,#REF!,42+CU$1,0),IFERROR(VLOOKUP($A66,#REF!,42+CU$1,0),IFERROR(VLOOKUP($A66,#REF!,42+CU$1,0),IFERROR(VLOOKUP($A66,#REF!,26+CU$1,0),IFERROR(VLOOKUP($A66,#REF!,5+CU$1,0),0))))))))))))</f>
        <v>0</v>
      </c>
      <c r="CW66" s="37">
        <f>IFERROR(VLOOKUP($A66,#REF!,42+CV$1,0),IFERROR(VLOOKUP($A66,#REF!,42+CV$1,0),IFERROR(VLOOKUP($A66,#REF!,29+CV$1,0),IFERROR(VLOOKUP($A66,#REF!,16+CV$1,0),IFERROR(VLOOKUP($A66,#REF!,42+CV$1,0),IFERROR(VLOOKUP($A66,#REF!,33+CV$1,0),IFERROR(VLOOKUP($A66,#REF!,29+CV$1,0),IFERROR(VLOOKUP($A66,#REF!,42+CV$1,0),IFERROR(VLOOKUP($A66,#REF!,42+CV$1,0),IFERROR(VLOOKUP($A66,#REF!,42+CV$1,0),IFERROR(VLOOKUP($A66,#REF!,26+CV$1,0),IFERROR(VLOOKUP($A66,#REF!,5+CV$1,0),0))))))))))))</f>
        <v>0</v>
      </c>
      <c r="CX66" s="37">
        <f>IFERROR(VLOOKUP($A66,#REF!,36,0),IFERROR(VLOOKUP($A66,#REF!,23,0),IFERROR(VLOOKUP($A66,#REF!,65,0),IFERROR(VLOOKUP($A66,#REF!,34,0),IFERROR(VLOOKUP($A66,#REF!,25,0),IFERROR(VLOOKUP($A66,#REF!,25,0),IFERROR(VLOOKUP($A66,#REF!,21,0),IFERROR(VLOOKUP($A66,#REF!,23,0),IFERROR(VLOOKUP($A66,#REF!,23,0),IFERROR(VLOOKUP($A66,#REF!,23,0),IFERROR(VLOOKUP($A66,#REF!,23,0),IFERROR(VLOOKUP($A66,#REF!,23,0),IFERROR(VLOOKUP($A66,#REF!,21,0),IFERROR(VLOOKUP($A66,#REF!,23,0),0))))))))))))))</f>
        <v>0</v>
      </c>
      <c r="CY66" s="37">
        <f>IFERROR(VLOOKUP($A66,[20]DESIRE!$A:$AP,42,0),IFERROR(VLOOKUP($A66,'[20]TEMA PD'!$A:$AA,27,0),IFERROR(VLOOKUP($A66,'[20]TEMA HAJI'!$A:$AA,27,0),IFERROR(VLOOKUP($A66,'[20]TEMA C3'!$A:$AA,27,0),IFERROR(VLOOKUP($A66,'[20]TEMA C2'!$A:$AA,27,0),IFERROR(VLOOKUP($A66,'[20]TEMA C1'!$A:$Y,25,0),IFERROR(VLOOKUP($A66,[20]DELTA!$A:$AC,29,0),IFERROR(VLOOKUP($A66,'[20]AAV AUTO 2000'!$A:$AA,27,0),IFERROR(VLOOKUP($A66,'[20]CC SK'!$A:$AC,29,0),IFERROR(VLOOKUP($A66,[20]SBPV!$A:$AN,40,0),IFERROR(VLOOKUP($A66,[20]RVO!$A:$CA,79,0),IFERROR(VLOOKUP($A66,[20]GC!$A:$AC,29,0),IFERROR(VLOOKUP($A66,[20]AAV!$A:$AR,44,0),0)))))))))))))</f>
        <v>15</v>
      </c>
      <c r="CZ66" s="37">
        <f>IFERROR(VLOOKUP($A66,#REF!,5+CY$1,0),IFERROR(VLOOKUP($A66,#REF!,26+CY$1,0),IFERROR(VLOOKUP($A66,#REF!,42+CY$1,0),IFERROR(VLOOKUP($A66,#REF!,42+CY$1,0),IFERROR(VLOOKUP($A66,#REF!,42+CY$1,0),IFERROR(VLOOKUP($A66,#REF!,29+CY$1,0),IFERROR(VLOOKUP($A66,#REF!,33+CY$1,0),IFERROR(VLOOKUP($A66,#REF!,42+CY$1,0),IFERROR(VLOOKUP($A66,#REF!,16+CY$1,0),IFERROR(VLOOKUP($A66,#REF!,29+CY$1,0),IFERROR(VLOOKUP($A66,#REF!,42+CY$1,0),IFERROR(VLOOKUP($A66,#REF!,42+CY$1,0),0))))))))))))</f>
        <v>0</v>
      </c>
      <c r="DA66" s="37">
        <f>IFERROR(VLOOKUP($A66,#REF!,5+CZ$1,0),IFERROR(VLOOKUP($A66,#REF!,26+CZ$1,0),IFERROR(VLOOKUP($A66,#REF!,42+CZ$1,0),IFERROR(VLOOKUP($A66,#REF!,42+CZ$1,0),IFERROR(VLOOKUP($A66,#REF!,42+CZ$1,0),IFERROR(VLOOKUP($A66,#REF!,29+CZ$1,0),IFERROR(VLOOKUP($A66,#REF!,33+CZ$1,0),IFERROR(VLOOKUP($A66,#REF!,42+CZ$1,0),IFERROR(VLOOKUP($A66,#REF!,16+CZ$1,0),IFERROR(VLOOKUP($A66,#REF!,29+CZ$1,0),IFERROR(VLOOKUP($A66,#REF!,42+CZ$1,0),IFERROR(VLOOKUP($A66,#REF!,42+CZ$1,0),0))))))))))))</f>
        <v>0</v>
      </c>
      <c r="DB66" s="37">
        <f>IFERROR(VLOOKUP($A66,#REF!,5+DA$1,0),IFERROR(VLOOKUP($A66,#REF!,26+DA$1,0),IFERROR(VLOOKUP($A66,#REF!,42+DA$1,0),IFERROR(VLOOKUP($A66,#REF!,42+DA$1,0),IFERROR(VLOOKUP($A66,#REF!,42+DA$1,0),IFERROR(VLOOKUP($A66,#REF!,29+DA$1,0),IFERROR(VLOOKUP($A66,#REF!,33+DA$1,0),IFERROR(VLOOKUP($A66,#REF!,42+DA$1,0),IFERROR(VLOOKUP($A66,#REF!,16+DA$1,0),IFERROR(VLOOKUP($A66,#REF!,29+DA$1,0),IFERROR(VLOOKUP($A66,#REF!,42+DA$1,0),IFERROR(VLOOKUP($A66,#REF!,42+DA$1,0),0))))))))))))</f>
        <v>0</v>
      </c>
      <c r="DC66" s="37">
        <f>IFERROR(VLOOKUP($A66,#REF!,5+DB$1,0),IFERROR(VLOOKUP($A66,#REF!,26+DB$1,0),IFERROR(VLOOKUP($A66,#REF!,42+DB$1,0),IFERROR(VLOOKUP($A66,#REF!,42+DB$1,0),IFERROR(VLOOKUP($A66,#REF!,42+DB$1,0),IFERROR(VLOOKUP($A66,#REF!,29+DB$1,0),IFERROR(VLOOKUP($A66,#REF!,33+DB$1,0),IFERROR(VLOOKUP($A66,#REF!,42+DB$1,0),IFERROR(VLOOKUP($A66,#REF!,16+DB$1,0),IFERROR(VLOOKUP($A66,#REF!,29+DB$1,0),IFERROR(VLOOKUP($A66,#REF!,42+DB$1,0),IFERROR(VLOOKUP($A66,#REF!,42+DB$1,0),0))))))))))))</f>
        <v>0</v>
      </c>
      <c r="DD66" s="37">
        <f>IFERROR(VLOOKUP($A66,#REF!,5+DC$1,0),IFERROR(VLOOKUP($A66,#REF!,26+DC$1,0),IFERROR(VLOOKUP($A66,#REF!,42+DC$1,0),IFERROR(VLOOKUP($A66,#REF!,42+DC$1,0),IFERROR(VLOOKUP($A66,#REF!,42+DC$1,0),IFERROR(VLOOKUP($A66,#REF!,29+DC$1,0),IFERROR(VLOOKUP($A66,#REF!,33+DC$1,0),IFERROR(VLOOKUP($A66,#REF!,42+DC$1,0),IFERROR(VLOOKUP($A66,#REF!,16+DC$1,0),IFERROR(VLOOKUP($A66,#REF!,29+DC$1,0),IFERROR(VLOOKUP($A66,#REF!,42+DC$1,0),IFERROR(VLOOKUP($A66,#REF!,42+DC$1,0),0))))))))))))</f>
        <v>0</v>
      </c>
      <c r="DE66" s="37">
        <f>IFERROR(VLOOKUP($A66,#REF!,23,0),IFERROR(VLOOKUP($A66,#REF!,21,0),IFERROR(VLOOKUP($A66,#REF!,23,0),IFERROR(VLOOKUP($A66,#REF!,23,0),IFERROR(VLOOKUP($A66,#REF!,23,0),IFERROR(VLOOKUP($A66,#REF!,23,0),IFERROR(VLOOKUP($A66,#REF!,23,0),IFERROR(VLOOKUP($A66,#REF!,21,0),IFERROR(VLOOKUP($A66,#REF!,25,0),IFERROR(VLOOKUP($A66,#REF!,25,0),IFERROR(VLOOKUP($A66,#REF!,34,0),IFERROR(VLOOKUP($A66,#REF!,65,0),IFERROR(VLOOKUP($A66,#REF!,23,0),IFERROR(VLOOKUP($A66,#REF!,36,0),0))))))))))))))</f>
        <v>0</v>
      </c>
      <c r="DF66" s="37" t="b">
        <f t="shared" si="40"/>
        <v>1</v>
      </c>
      <c r="DG66" s="37" t="b">
        <f t="shared" si="40"/>
        <v>1</v>
      </c>
      <c r="DH66" s="37" t="b">
        <f t="shared" si="40"/>
        <v>1</v>
      </c>
      <c r="DI66" s="37" t="b">
        <f t="shared" si="26"/>
        <v>1</v>
      </c>
      <c r="DJ66" s="37" t="b">
        <f t="shared" si="26"/>
        <v>1</v>
      </c>
      <c r="DK66" s="37" t="b">
        <f t="shared" si="26"/>
        <v>1</v>
      </c>
      <c r="DL66" s="37" t="b">
        <f t="shared" si="26"/>
        <v>1</v>
      </c>
      <c r="DM66" s="37">
        <f t="shared" si="41"/>
        <v>15</v>
      </c>
      <c r="DN66" s="37">
        <f t="shared" si="41"/>
        <v>0</v>
      </c>
      <c r="DO66" s="37">
        <f t="shared" si="41"/>
        <v>0</v>
      </c>
      <c r="DP66" s="37">
        <f t="shared" si="27"/>
        <v>0</v>
      </c>
      <c r="DQ66" s="37">
        <f t="shared" si="27"/>
        <v>0</v>
      </c>
      <c r="DR66" s="37">
        <f t="shared" si="27"/>
        <v>0</v>
      </c>
      <c r="DS66" s="37">
        <f t="shared" si="27"/>
        <v>0</v>
      </c>
      <c r="DT66" s="29">
        <f t="shared" si="16"/>
        <v>15</v>
      </c>
      <c r="DU66" s="37">
        <f t="shared" si="42"/>
        <v>15</v>
      </c>
      <c r="DV66" s="37">
        <f t="shared" si="42"/>
        <v>0</v>
      </c>
      <c r="DW66" s="37">
        <f t="shared" si="42"/>
        <v>0</v>
      </c>
      <c r="DX66" s="37">
        <f t="shared" si="28"/>
        <v>0</v>
      </c>
      <c r="DY66" s="37">
        <f t="shared" si="28"/>
        <v>0</v>
      </c>
      <c r="DZ66" s="37">
        <f t="shared" si="28"/>
        <v>0</v>
      </c>
      <c r="EA66" s="37">
        <f t="shared" si="28"/>
        <v>0</v>
      </c>
      <c r="EB66" s="29">
        <f t="shared" si="18"/>
        <v>15</v>
      </c>
      <c r="EC66" s="36">
        <f t="shared" si="19"/>
        <v>6</v>
      </c>
      <c r="ED66" s="36" t="str">
        <f t="shared" si="20"/>
        <v>DOWNGRADE</v>
      </c>
      <c r="EE66" s="36" t="str">
        <f t="shared" si="21"/>
        <v>RESET</v>
      </c>
      <c r="EF66" s="37">
        <f t="shared" si="22"/>
        <v>0</v>
      </c>
      <c r="EG66" s="2"/>
      <c r="EH66" s="37" t="str">
        <f t="shared" si="23"/>
        <v>SAPHIRE</v>
      </c>
      <c r="EI66" s="2"/>
      <c r="EJ66" s="2"/>
      <c r="EK66" s="2"/>
      <c r="EL66" s="2"/>
      <c r="EM66" s="2"/>
      <c r="EN66" s="2"/>
      <c r="EO66" s="2"/>
      <c r="EP66" s="2"/>
      <c r="EQ66" s="37">
        <f t="shared" si="43"/>
        <v>15</v>
      </c>
      <c r="ER66" s="37">
        <f t="shared" si="43"/>
        <v>0</v>
      </c>
      <c r="ES66" s="37">
        <f t="shared" si="43"/>
        <v>0</v>
      </c>
      <c r="ET66" s="37">
        <f t="shared" si="29"/>
        <v>0</v>
      </c>
      <c r="EU66" s="37">
        <f t="shared" si="29"/>
        <v>0</v>
      </c>
      <c r="EV66" s="37">
        <f t="shared" si="29"/>
        <v>0</v>
      </c>
      <c r="EW66" s="37">
        <f t="shared" si="29"/>
        <v>0</v>
      </c>
    </row>
    <row r="67" spans="1:153" ht="15.6">
      <c r="A67" s="37" t="s">
        <v>367</v>
      </c>
      <c r="B67" s="2" t="s">
        <v>368</v>
      </c>
      <c r="C67" s="37" t="s">
        <v>170</v>
      </c>
      <c r="D67" s="15" t="str">
        <f>IFERROR(VLOOKUP(A67,[1]!CCSK,3,0),"")</f>
        <v/>
      </c>
      <c r="E67" s="15" t="str">
        <f t="shared" si="3"/>
        <v/>
      </c>
      <c r="F67" s="37"/>
      <c r="G67" s="37"/>
      <c r="H67" s="37"/>
      <c r="I67" s="37"/>
      <c r="J67" s="37"/>
      <c r="K67" s="37"/>
      <c r="L67" s="37"/>
      <c r="M67" s="36"/>
      <c r="N67" s="37"/>
      <c r="O67" s="37"/>
      <c r="P67" s="37"/>
      <c r="Q67" s="37"/>
      <c r="R67" s="37"/>
      <c r="S67" s="37"/>
      <c r="T67" s="2"/>
      <c r="U67" s="36"/>
      <c r="V67" s="37"/>
      <c r="W67" s="37"/>
      <c r="X67" s="37"/>
      <c r="Y67" s="37"/>
      <c r="Z67" s="37"/>
      <c r="AA67" s="37"/>
      <c r="AB67" s="2"/>
      <c r="AC67" s="2"/>
      <c r="AD67" s="2"/>
      <c r="AE67" s="2"/>
      <c r="AF67" s="2"/>
      <c r="AG67" s="36"/>
      <c r="AH67" s="2"/>
      <c r="AI67" s="2"/>
      <c r="AJ67" s="2"/>
      <c r="AK67" s="2"/>
      <c r="AL67" s="19"/>
      <c r="AM67" s="37"/>
      <c r="AN67" s="37"/>
      <c r="AO67" s="37"/>
      <c r="AP67" s="37" t="str">
        <f>IFERROR(VLOOKUP($A67,[2]Sheet1!$A:$D,4,0),"-")</f>
        <v>-</v>
      </c>
      <c r="AQ67" s="37"/>
      <c r="AR67" s="37"/>
      <c r="AS67" s="37"/>
      <c r="AT67" s="37"/>
      <c r="AU67" s="37"/>
      <c r="AV67" s="37" t="str">
        <f>IFERROR(VLOOKUP(A67,#REF!,13,0),"")</f>
        <v/>
      </c>
      <c r="AW67" s="37">
        <f>IFERROR(VLOOKUP(A67,[7]DATABASE!$A:$BA,49,0),"")</f>
        <v>0</v>
      </c>
      <c r="AX67" s="37">
        <f>IFERROR(VLOOKUP(A67,[7]DATABASE!$A:$BA,50,0),"")</f>
        <v>0</v>
      </c>
      <c r="AY67" s="37">
        <f>IFERROR(VLOOKUP(A67,[7]DATABASE!$A:$BA,51,0),"")</f>
        <v>13</v>
      </c>
      <c r="AZ67" s="37">
        <f>IFERROR(VLOOKUP(A67,[7]DATABASE!$A:$BA,52,0),"")</f>
        <v>34</v>
      </c>
      <c r="BA67" s="37">
        <f>IFERROR(VLOOKUP(A67,[7]DATABASE!$A:$BA,53,0),"")</f>
        <v>31</v>
      </c>
      <c r="BB67" s="37">
        <f>IFERROR(VLOOKUP(A67,[7]DATABASE!$A:$BF,54,0),"")</f>
        <v>0</v>
      </c>
      <c r="BC67" s="37">
        <f>IFERROR(VLOOKUP(A67,[7]DATABASE!$A:$BF,55,0),"")</f>
        <v>0</v>
      </c>
      <c r="BD67" s="37">
        <f>IFERROR(VLOOKUP(A67,[7]DATABASE!$A:$BF,56,0),"")</f>
        <v>13</v>
      </c>
      <c r="BE67" s="37">
        <f>IFERROR(VLOOKUP(A67,[7]DATABASE!$A:$BF,57,0),"")</f>
        <v>34</v>
      </c>
      <c r="BF67" s="37">
        <f>IFERROR(VLOOKUP(A67,[7]DATABASE!$A:$BF,58,0),"")</f>
        <v>31</v>
      </c>
      <c r="BG67" s="37" t="str">
        <f>IFERROR(VLOOKUP(A67,[22]CCSK!$A$4:$Y$10,25,0),"")</f>
        <v/>
      </c>
      <c r="BH67" s="37">
        <f>IFERROR(VLOOKUP(A67,[7]DATABASE!$A:$BM,60,0),"")</f>
        <v>0</v>
      </c>
      <c r="BI67" s="37">
        <f>IFERROR(VLOOKUP(A67,[7]DATABASE!$A:$BM,61,0),"")</f>
        <v>0</v>
      </c>
      <c r="BJ67" s="37">
        <f>IFERROR(VLOOKUP(A67,[7]DATABASE!$A:$BM,62,0),"")</f>
        <v>13</v>
      </c>
      <c r="BK67" s="37">
        <f>IFERROR(VLOOKUP(A67,[7]DATABASE!$A:$BM,63,0),"")</f>
        <v>34</v>
      </c>
      <c r="BL67" s="37">
        <f>IFERROR(VLOOKUP(A67,[7]DATABASE!$A:$BM,64,0),"")</f>
        <v>31</v>
      </c>
      <c r="BM67" s="37">
        <f>IFERROR(VLOOKUP($A67,[9]AAV!$A:$AM,39,0),IFERROR(VLOOKUP($A67,[9]GC!$A:$Y,25,0),IFERROR(VLOOKUP($A67,[9]RVO!$A:$BS,71,0),IFERROR(VLOOKUP($A67,[9]SBPV!$A:$AK,37,0),IFERROR(VLOOKUP($A67,'[9]CC SK'!$A:$AA,27,0),IFERROR(VLOOKUP($A67,[9]DELTA!$A:$AA,27,0),IFERROR(VLOOKUP($A67,'[9]TEMA C1'!$A:$W,23,0),IFERROR(VLOOKUP($A67,'[9]TEMA C2'!$A:$Y,25,0),IFERROR(VLOOKUP($A67,'[9]TEMA C3'!$A:$Y,25,0),IFERROR(VLOOKUP($A67,'[9]TEMA HAJI'!$A:$Y,25,0),IFERROR(VLOOKUP($A67,'[9]TEMA PD'!$A:$Y,25,0),"")))))))))))</f>
        <v>14</v>
      </c>
      <c r="BN67" s="37">
        <f t="shared" si="30"/>
        <v>92</v>
      </c>
      <c r="BO67" s="37" t="str">
        <f t="shared" si="31"/>
        <v/>
      </c>
      <c r="BP67" s="37">
        <f t="shared" si="31"/>
        <v>0</v>
      </c>
      <c r="BQ67" s="37">
        <f t="shared" si="31"/>
        <v>0</v>
      </c>
      <c r="BR67" s="37">
        <f t="shared" si="31"/>
        <v>13</v>
      </c>
      <c r="BS67" s="37">
        <f t="shared" si="31"/>
        <v>34</v>
      </c>
      <c r="BT67" s="37">
        <f t="shared" si="31"/>
        <v>31</v>
      </c>
      <c r="BU67" s="37">
        <f t="shared" si="31"/>
        <v>14</v>
      </c>
      <c r="BV67" s="37">
        <f t="shared" si="32"/>
        <v>92</v>
      </c>
      <c r="BW67" s="36">
        <f t="shared" si="33"/>
        <v>3</v>
      </c>
      <c r="BX67" s="36" t="str">
        <f t="shared" si="34"/>
        <v>DOWNGRADE</v>
      </c>
      <c r="BY67" s="36" t="str">
        <f>IFERROR(VLOOKUP(A67,[7]DATABASE!$A:$BY,77,0),"")</f>
        <v>TIDAK</v>
      </c>
      <c r="BZ67" s="37">
        <f t="shared" si="35"/>
        <v>46</v>
      </c>
      <c r="CA67" s="12"/>
      <c r="CB67" s="37" t="str">
        <f t="shared" si="36"/>
        <v>SAPHIRE</v>
      </c>
      <c r="CC67" s="37" t="str">
        <f>IFERROR(VLOOKUP(A67,[11]SUMMARY!$B:$E,4,0),"")</f>
        <v/>
      </c>
      <c r="CD67" s="37">
        <f>IFERROR(VLOOKUP(A67,'[12]RECAP REDEEM P2 - v2'!$A:$I,5,0),0)</f>
        <v>65</v>
      </c>
      <c r="CE67" s="37" t="str">
        <f t="shared" si="37"/>
        <v>FALSE</v>
      </c>
      <c r="CF67" s="37"/>
      <c r="CG67" s="15">
        <v>45093</v>
      </c>
      <c r="CH67" s="15">
        <f t="shared" ca="1" si="38"/>
        <v>46174</v>
      </c>
      <c r="CI67" s="37">
        <f t="shared" ca="1" si="39"/>
        <v>2</v>
      </c>
      <c r="CJ67" s="37">
        <v>27</v>
      </c>
      <c r="CK67" s="37" t="str">
        <f>IFERROR(VLOOKUP($A67,[13]ME!$A:$K,11,0),"-")</f>
        <v>-</v>
      </c>
      <c r="CL67" s="37" t="str">
        <f>IFERROR(VLOOKUP($A67,[14]EKS!$A:$K,11,0),"-")</f>
        <v>-</v>
      </c>
      <c r="CM67" s="37" t="str">
        <f>IFERROR(VLOOKUP($A67,[15]EKS!$A:$K,11,0),"-")</f>
        <v>-</v>
      </c>
      <c r="CN67" s="37" t="str">
        <f>IFERROR(VLOOKUP($A67,[16]EKS!$A:$K,11,0),"-")</f>
        <v>-</v>
      </c>
      <c r="CO67" s="37" t="str">
        <f>IFERROR(VLOOKUP($A67,[17]EKS!$A:$K,11,0),"-")</f>
        <v>-</v>
      </c>
      <c r="CP67" s="37" t="str">
        <f>IFERROR(VLOOKUP($A67,[18]EKS!$A:$K,11,0),"-")</f>
        <v>-</v>
      </c>
      <c r="CQ67" s="37" t="str">
        <f>IFERROR(VLOOKUP(A67,[19]Sheet1!$A:$D,4,0),"-")</f>
        <v>-</v>
      </c>
      <c r="CR67" s="37">
        <f>IFERROR(VLOOKUP($A67,[20]AAV!$A:$AR,44,0),IFERROR(VLOOKUP($A67,[20]GC!$A:$AC,29,0),IFERROR(VLOOKUP($A67,[20]RVO!$A:$CA,79,0),IFERROR(VLOOKUP($A67,[20]SBPV!$A:$AN,40,0),IFERROR(VLOOKUP($A67,'[20]CC SK'!$A:$AC,29,0),IFERROR(VLOOKUP($A67,'[20]AAV AUTO 2000'!$A:$AA,27,0),IFERROR(VLOOKUP($A67,[20]DELTA!$A:$AC,29,0),IFERROR(VLOOKUP($A67,'[20]TEMA C1'!$A:$Y,25,0),IFERROR(VLOOKUP($A67,'[20]TEMA C2'!$A:$AA,27,0),IFERROR(VLOOKUP($A67,'[20]TEMA C3'!$A:$AA,27,0),IFERROR(VLOOKUP($A67,'[20]TEMA HAJI'!$A:$AA,27,0),IFERROR(VLOOKUP($A67,'[20]TEMA PD'!$A:$AA,27,0),IFERROR(VLOOKUP($A67,[20]DESIRE!$A:$AP,42,0),0)))))))))))))</f>
        <v>19</v>
      </c>
      <c r="CS67" s="37">
        <f>IFERROR(VLOOKUP($A67,#REF!,42+CR$1,0),IFERROR(VLOOKUP($A67,#REF!,42+CR$1,0),IFERROR(VLOOKUP($A67,#REF!,29+CR$1,0),IFERROR(VLOOKUP($A67,#REF!,16+CR$1,0),IFERROR(VLOOKUP($A67,#REF!,42+CR$1,0),IFERROR(VLOOKUP($A67,#REF!,33+CR$1,0),IFERROR(VLOOKUP($A67,#REF!,29+CR$1,0),IFERROR(VLOOKUP($A67,#REF!,42+CR$1,0),IFERROR(VLOOKUP($A67,#REF!,42+CR$1,0),IFERROR(VLOOKUP($A67,#REF!,42+CR$1,0),IFERROR(VLOOKUP($A67,#REF!,26+CR$1,0),IFERROR(VLOOKUP($A67,#REF!,5+CR$1,0),0))))))))))))</f>
        <v>0</v>
      </c>
      <c r="CT67" s="37">
        <f>IFERROR(VLOOKUP($A67,#REF!,42+CS$1,0),IFERROR(VLOOKUP($A67,#REF!,42+CS$1,0),IFERROR(VLOOKUP($A67,#REF!,29+CS$1,0),IFERROR(VLOOKUP($A67,#REF!,16+CS$1,0),IFERROR(VLOOKUP($A67,#REF!,42+CS$1,0),IFERROR(VLOOKUP($A67,#REF!,33+CS$1,0),IFERROR(VLOOKUP($A67,#REF!,29+CS$1,0),IFERROR(VLOOKUP($A67,#REF!,42+CS$1,0),IFERROR(VLOOKUP($A67,#REF!,42+CS$1,0),IFERROR(VLOOKUP($A67,#REF!,42+CS$1,0),IFERROR(VLOOKUP($A67,#REF!,26+CS$1,0),IFERROR(VLOOKUP($A67,#REF!,5+CS$1,0),0))))))))))))</f>
        <v>0</v>
      </c>
      <c r="CU67" s="37">
        <f>IFERROR(VLOOKUP($A67,#REF!,42+CT$1,0),IFERROR(VLOOKUP($A67,#REF!,42+CT$1,0),IFERROR(VLOOKUP($A67,#REF!,29+CT$1,0),IFERROR(VLOOKUP($A67,#REF!,16+CT$1,0),IFERROR(VLOOKUP($A67,#REF!,42+CT$1,0),IFERROR(VLOOKUP($A67,#REF!,33+CT$1,0),IFERROR(VLOOKUP($A67,#REF!,29+CT$1,0),IFERROR(VLOOKUP($A67,#REF!,42+CT$1,0),IFERROR(VLOOKUP($A67,#REF!,42+CT$1,0),IFERROR(VLOOKUP($A67,#REF!,42+CT$1,0),IFERROR(VLOOKUP($A67,#REF!,26+CT$1,0),IFERROR(VLOOKUP($A67,#REF!,5+CT$1,0),0))))))))))))</f>
        <v>0</v>
      </c>
      <c r="CV67" s="37">
        <f>IFERROR(VLOOKUP($A67,#REF!,42+CU$1,0),IFERROR(VLOOKUP($A67,#REF!,42+CU$1,0),IFERROR(VLOOKUP($A67,#REF!,29+CU$1,0),IFERROR(VLOOKUP($A67,#REF!,16+CU$1,0),IFERROR(VLOOKUP($A67,#REF!,42+CU$1,0),IFERROR(VLOOKUP($A67,#REF!,33+CU$1,0),IFERROR(VLOOKUP($A67,#REF!,29+CU$1,0),IFERROR(VLOOKUP($A67,#REF!,42+CU$1,0),IFERROR(VLOOKUP($A67,#REF!,42+CU$1,0),IFERROR(VLOOKUP($A67,#REF!,42+CU$1,0),IFERROR(VLOOKUP($A67,#REF!,26+CU$1,0),IFERROR(VLOOKUP($A67,#REF!,5+CU$1,0),0))))))))))))</f>
        <v>0</v>
      </c>
      <c r="CW67" s="37">
        <f>IFERROR(VLOOKUP($A67,#REF!,42+CV$1,0),IFERROR(VLOOKUP($A67,#REF!,42+CV$1,0),IFERROR(VLOOKUP($A67,#REF!,29+CV$1,0),IFERROR(VLOOKUP($A67,#REF!,16+CV$1,0),IFERROR(VLOOKUP($A67,#REF!,42+CV$1,0),IFERROR(VLOOKUP($A67,#REF!,33+CV$1,0),IFERROR(VLOOKUP($A67,#REF!,29+CV$1,0),IFERROR(VLOOKUP($A67,#REF!,42+CV$1,0),IFERROR(VLOOKUP($A67,#REF!,42+CV$1,0),IFERROR(VLOOKUP($A67,#REF!,42+CV$1,0),IFERROR(VLOOKUP($A67,#REF!,26+CV$1,0),IFERROR(VLOOKUP($A67,#REF!,5+CV$1,0),0))))))))))))</f>
        <v>0</v>
      </c>
      <c r="CX67" s="37">
        <f>IFERROR(VLOOKUP($A67,#REF!,36,0),IFERROR(VLOOKUP($A67,#REF!,23,0),IFERROR(VLOOKUP($A67,#REF!,65,0),IFERROR(VLOOKUP($A67,#REF!,34,0),IFERROR(VLOOKUP($A67,#REF!,25,0),IFERROR(VLOOKUP($A67,#REF!,25,0),IFERROR(VLOOKUP($A67,#REF!,21,0),IFERROR(VLOOKUP($A67,#REF!,23,0),IFERROR(VLOOKUP($A67,#REF!,23,0),IFERROR(VLOOKUP($A67,#REF!,23,0),IFERROR(VLOOKUP($A67,#REF!,23,0),IFERROR(VLOOKUP($A67,#REF!,23,0),IFERROR(VLOOKUP($A67,#REF!,21,0),IFERROR(VLOOKUP($A67,#REF!,23,0),0))))))))))))))</f>
        <v>0</v>
      </c>
      <c r="CY67" s="37">
        <f>IFERROR(VLOOKUP($A67,[20]DESIRE!$A:$AP,42,0),IFERROR(VLOOKUP($A67,'[20]TEMA PD'!$A:$AA,27,0),IFERROR(VLOOKUP($A67,'[20]TEMA HAJI'!$A:$AA,27,0),IFERROR(VLOOKUP($A67,'[20]TEMA C3'!$A:$AA,27,0),IFERROR(VLOOKUP($A67,'[20]TEMA C2'!$A:$AA,27,0),IFERROR(VLOOKUP($A67,'[20]TEMA C1'!$A:$Y,25,0),IFERROR(VLOOKUP($A67,[20]DELTA!$A:$AC,29,0),IFERROR(VLOOKUP($A67,'[20]AAV AUTO 2000'!$A:$AA,27,0),IFERROR(VLOOKUP($A67,'[20]CC SK'!$A:$AC,29,0),IFERROR(VLOOKUP($A67,[20]SBPV!$A:$AN,40,0),IFERROR(VLOOKUP($A67,[20]RVO!$A:$CA,79,0),IFERROR(VLOOKUP($A67,[20]GC!$A:$AC,29,0),IFERROR(VLOOKUP($A67,[20]AAV!$A:$AR,44,0),0)))))))))))))</f>
        <v>19</v>
      </c>
      <c r="CZ67" s="37">
        <f>IFERROR(VLOOKUP($A67,#REF!,5+CY$1,0),IFERROR(VLOOKUP($A67,#REF!,26+CY$1,0),IFERROR(VLOOKUP($A67,#REF!,42+CY$1,0),IFERROR(VLOOKUP($A67,#REF!,42+CY$1,0),IFERROR(VLOOKUP($A67,#REF!,42+CY$1,0),IFERROR(VLOOKUP($A67,#REF!,29+CY$1,0),IFERROR(VLOOKUP($A67,#REF!,33+CY$1,0),IFERROR(VLOOKUP($A67,#REF!,42+CY$1,0),IFERROR(VLOOKUP($A67,#REF!,16+CY$1,0),IFERROR(VLOOKUP($A67,#REF!,29+CY$1,0),IFERROR(VLOOKUP($A67,#REF!,42+CY$1,0),IFERROR(VLOOKUP($A67,#REF!,42+CY$1,0),0))))))))))))</f>
        <v>0</v>
      </c>
      <c r="DA67" s="37">
        <f>IFERROR(VLOOKUP($A67,#REF!,5+CZ$1,0),IFERROR(VLOOKUP($A67,#REF!,26+CZ$1,0),IFERROR(VLOOKUP($A67,#REF!,42+CZ$1,0),IFERROR(VLOOKUP($A67,#REF!,42+CZ$1,0),IFERROR(VLOOKUP($A67,#REF!,42+CZ$1,0),IFERROR(VLOOKUP($A67,#REF!,29+CZ$1,0),IFERROR(VLOOKUP($A67,#REF!,33+CZ$1,0),IFERROR(VLOOKUP($A67,#REF!,42+CZ$1,0),IFERROR(VLOOKUP($A67,#REF!,16+CZ$1,0),IFERROR(VLOOKUP($A67,#REF!,29+CZ$1,0),IFERROR(VLOOKUP($A67,#REF!,42+CZ$1,0),IFERROR(VLOOKUP($A67,#REF!,42+CZ$1,0),0))))))))))))</f>
        <v>0</v>
      </c>
      <c r="DB67" s="37">
        <f>IFERROR(VLOOKUP($A67,#REF!,5+DA$1,0),IFERROR(VLOOKUP($A67,#REF!,26+DA$1,0),IFERROR(VLOOKUP($A67,#REF!,42+DA$1,0),IFERROR(VLOOKUP($A67,#REF!,42+DA$1,0),IFERROR(VLOOKUP($A67,#REF!,42+DA$1,0),IFERROR(VLOOKUP($A67,#REF!,29+DA$1,0),IFERROR(VLOOKUP($A67,#REF!,33+DA$1,0),IFERROR(VLOOKUP($A67,#REF!,42+DA$1,0),IFERROR(VLOOKUP($A67,#REF!,16+DA$1,0),IFERROR(VLOOKUP($A67,#REF!,29+DA$1,0),IFERROR(VLOOKUP($A67,#REF!,42+DA$1,0),IFERROR(VLOOKUP($A67,#REF!,42+DA$1,0),0))))))))))))</f>
        <v>0</v>
      </c>
      <c r="DC67" s="37">
        <f>IFERROR(VLOOKUP($A67,#REF!,5+DB$1,0),IFERROR(VLOOKUP($A67,#REF!,26+DB$1,0),IFERROR(VLOOKUP($A67,#REF!,42+DB$1,0),IFERROR(VLOOKUP($A67,#REF!,42+DB$1,0),IFERROR(VLOOKUP($A67,#REF!,42+DB$1,0),IFERROR(VLOOKUP($A67,#REF!,29+DB$1,0),IFERROR(VLOOKUP($A67,#REF!,33+DB$1,0),IFERROR(VLOOKUP($A67,#REF!,42+DB$1,0),IFERROR(VLOOKUP($A67,#REF!,16+DB$1,0),IFERROR(VLOOKUP($A67,#REF!,29+DB$1,0),IFERROR(VLOOKUP($A67,#REF!,42+DB$1,0),IFERROR(VLOOKUP($A67,#REF!,42+DB$1,0),0))))))))))))</f>
        <v>0</v>
      </c>
      <c r="DD67" s="37">
        <f>IFERROR(VLOOKUP($A67,#REF!,5+DC$1,0),IFERROR(VLOOKUP($A67,#REF!,26+DC$1,0),IFERROR(VLOOKUP($A67,#REF!,42+DC$1,0),IFERROR(VLOOKUP($A67,#REF!,42+DC$1,0),IFERROR(VLOOKUP($A67,#REF!,42+DC$1,0),IFERROR(VLOOKUP($A67,#REF!,29+DC$1,0),IFERROR(VLOOKUP($A67,#REF!,33+DC$1,0),IFERROR(VLOOKUP($A67,#REF!,42+DC$1,0),IFERROR(VLOOKUP($A67,#REF!,16+DC$1,0),IFERROR(VLOOKUP($A67,#REF!,29+DC$1,0),IFERROR(VLOOKUP($A67,#REF!,42+DC$1,0),IFERROR(VLOOKUP($A67,#REF!,42+DC$1,0),0))))))))))))</f>
        <v>0</v>
      </c>
      <c r="DE67" s="37">
        <f>IFERROR(VLOOKUP($A67,#REF!,23,0),IFERROR(VLOOKUP($A67,#REF!,21,0),IFERROR(VLOOKUP($A67,#REF!,23,0),IFERROR(VLOOKUP($A67,#REF!,23,0),IFERROR(VLOOKUP($A67,#REF!,23,0),IFERROR(VLOOKUP($A67,#REF!,23,0),IFERROR(VLOOKUP($A67,#REF!,23,0),IFERROR(VLOOKUP($A67,#REF!,21,0),IFERROR(VLOOKUP($A67,#REF!,25,0),IFERROR(VLOOKUP($A67,#REF!,25,0),IFERROR(VLOOKUP($A67,#REF!,34,0),IFERROR(VLOOKUP($A67,#REF!,65,0),IFERROR(VLOOKUP($A67,#REF!,23,0),IFERROR(VLOOKUP($A67,#REF!,36,0),0))))))))))))))</f>
        <v>0</v>
      </c>
      <c r="DF67" s="37" t="b">
        <f t="shared" si="40"/>
        <v>1</v>
      </c>
      <c r="DG67" s="37" t="b">
        <f t="shared" si="40"/>
        <v>1</v>
      </c>
      <c r="DH67" s="37" t="b">
        <f t="shared" si="40"/>
        <v>1</v>
      </c>
      <c r="DI67" s="37" t="b">
        <f t="shared" si="26"/>
        <v>1</v>
      </c>
      <c r="DJ67" s="37" t="b">
        <f t="shared" si="26"/>
        <v>1</v>
      </c>
      <c r="DK67" s="37" t="b">
        <f t="shared" si="26"/>
        <v>1</v>
      </c>
      <c r="DL67" s="37" t="b">
        <f t="shared" si="26"/>
        <v>1</v>
      </c>
      <c r="DM67" s="37">
        <f t="shared" si="41"/>
        <v>19</v>
      </c>
      <c r="DN67" s="37">
        <f t="shared" si="41"/>
        <v>0</v>
      </c>
      <c r="DO67" s="37">
        <f t="shared" si="41"/>
        <v>0</v>
      </c>
      <c r="DP67" s="37">
        <f t="shared" si="27"/>
        <v>0</v>
      </c>
      <c r="DQ67" s="37">
        <f t="shared" si="27"/>
        <v>0</v>
      </c>
      <c r="DR67" s="37">
        <f t="shared" si="27"/>
        <v>0</v>
      </c>
      <c r="DS67" s="37">
        <f t="shared" si="27"/>
        <v>0</v>
      </c>
      <c r="DT67" s="29">
        <f t="shared" si="16"/>
        <v>19</v>
      </c>
      <c r="DU67" s="37">
        <f t="shared" si="42"/>
        <v>19</v>
      </c>
      <c r="DV67" s="37">
        <f t="shared" si="42"/>
        <v>0</v>
      </c>
      <c r="DW67" s="37">
        <f t="shared" si="42"/>
        <v>0</v>
      </c>
      <c r="DX67" s="37">
        <f t="shared" si="28"/>
        <v>0</v>
      </c>
      <c r="DY67" s="37">
        <f t="shared" si="28"/>
        <v>0</v>
      </c>
      <c r="DZ67" s="37">
        <f t="shared" si="28"/>
        <v>0</v>
      </c>
      <c r="EA67" s="37">
        <f t="shared" si="28"/>
        <v>0</v>
      </c>
      <c r="EB67" s="29">
        <f t="shared" si="18"/>
        <v>19</v>
      </c>
      <c r="EC67" s="36">
        <f t="shared" si="19"/>
        <v>6</v>
      </c>
      <c r="ED67" s="36" t="str">
        <f t="shared" si="20"/>
        <v>DOWNGRADE</v>
      </c>
      <c r="EE67" s="36" t="str">
        <f t="shared" si="21"/>
        <v>RESET</v>
      </c>
      <c r="EF67" s="37">
        <f t="shared" si="22"/>
        <v>0</v>
      </c>
      <c r="EG67" s="2"/>
      <c r="EH67" s="37" t="str">
        <f t="shared" si="23"/>
        <v>SAPHIRE</v>
      </c>
      <c r="EI67" s="2"/>
      <c r="EJ67" s="2"/>
      <c r="EK67" s="2"/>
      <c r="EL67" s="2"/>
      <c r="EM67" s="2"/>
      <c r="EN67" s="2"/>
      <c r="EO67" s="2"/>
      <c r="EP67" s="2"/>
      <c r="EQ67" s="37">
        <f t="shared" si="43"/>
        <v>19</v>
      </c>
      <c r="ER67" s="37">
        <f t="shared" si="43"/>
        <v>0</v>
      </c>
      <c r="ES67" s="37">
        <f t="shared" si="43"/>
        <v>0</v>
      </c>
      <c r="ET67" s="37">
        <f t="shared" si="29"/>
        <v>0</v>
      </c>
      <c r="EU67" s="37">
        <f t="shared" si="29"/>
        <v>0</v>
      </c>
      <c r="EV67" s="37">
        <f t="shared" si="29"/>
        <v>0</v>
      </c>
      <c r="EW67" s="37">
        <f t="shared" si="29"/>
        <v>0</v>
      </c>
    </row>
    <row r="68" spans="1:153" ht="15.6">
      <c r="A68" s="37" t="s">
        <v>369</v>
      </c>
      <c r="B68" s="2" t="s">
        <v>370</v>
      </c>
      <c r="C68" s="37" t="s">
        <v>170</v>
      </c>
      <c r="D68" s="15" t="str">
        <f>IFERROR(VLOOKUP(A68,[1]!CCSK,3,0),"")</f>
        <v/>
      </c>
      <c r="E68" s="15" t="str">
        <f t="shared" si="3"/>
        <v/>
      </c>
      <c r="F68" s="37"/>
      <c r="G68" s="37"/>
      <c r="H68" s="37"/>
      <c r="I68" s="37"/>
      <c r="J68" s="37"/>
      <c r="K68" s="37"/>
      <c r="L68" s="37"/>
      <c r="M68" s="36"/>
      <c r="N68" s="37"/>
      <c r="O68" s="37"/>
      <c r="P68" s="37"/>
      <c r="Q68" s="37"/>
      <c r="R68" s="37"/>
      <c r="S68" s="37"/>
      <c r="T68" s="2"/>
      <c r="U68" s="36"/>
      <c r="V68" s="37"/>
      <c r="W68" s="37"/>
      <c r="X68" s="37"/>
      <c r="Y68" s="37"/>
      <c r="Z68" s="37"/>
      <c r="AA68" s="37"/>
      <c r="AB68" s="2"/>
      <c r="AC68" s="2"/>
      <c r="AD68" s="2"/>
      <c r="AE68" s="2"/>
      <c r="AF68" s="2"/>
      <c r="AG68" s="36"/>
      <c r="AH68" s="2"/>
      <c r="AI68" s="2"/>
      <c r="AJ68" s="2"/>
      <c r="AK68" s="2"/>
      <c r="AL68" s="19"/>
      <c r="AM68" s="37"/>
      <c r="AN68" s="37"/>
      <c r="AO68" s="37"/>
      <c r="AP68" s="37" t="str">
        <f>IFERROR(VLOOKUP($A68,[2]Sheet1!$A:$D,4,0),"-")</f>
        <v>-</v>
      </c>
      <c r="AQ68" s="37"/>
      <c r="AR68" s="37"/>
      <c r="AS68" s="37"/>
      <c r="AT68" s="37"/>
      <c r="AU68" s="37"/>
      <c r="AV68" s="37" t="str">
        <f>IFERROR(VLOOKUP(A68,#REF!,13,0),"")</f>
        <v/>
      </c>
      <c r="AW68" s="37">
        <f>IFERROR(VLOOKUP(A68,[7]DATABASE!$A:$BA,49,0),"")</f>
        <v>0</v>
      </c>
      <c r="AX68" s="37">
        <f>IFERROR(VLOOKUP(A68,[7]DATABASE!$A:$BA,50,0),"")</f>
        <v>0</v>
      </c>
      <c r="AY68" s="37">
        <f>IFERROR(VLOOKUP(A68,[7]DATABASE!$A:$BA,51,0),"")</f>
        <v>0</v>
      </c>
      <c r="AZ68" s="37">
        <f>IFERROR(VLOOKUP(A68,[7]DATABASE!$A:$BA,52,0),"")</f>
        <v>2</v>
      </c>
      <c r="BA68" s="37">
        <f>IFERROR(VLOOKUP(A68,[7]DATABASE!$A:$BA,53,0),"")</f>
        <v>42</v>
      </c>
      <c r="BB68" s="37">
        <f>IFERROR(VLOOKUP(A68,[7]DATABASE!$A:$BF,54,0),"")</f>
        <v>0</v>
      </c>
      <c r="BC68" s="37">
        <f>IFERROR(VLOOKUP(A68,[7]DATABASE!$A:$BF,55,0),"")</f>
        <v>0</v>
      </c>
      <c r="BD68" s="37">
        <f>IFERROR(VLOOKUP(A68,[7]DATABASE!$A:$BF,56,0),"")</f>
        <v>0</v>
      </c>
      <c r="BE68" s="37">
        <f>IFERROR(VLOOKUP(A68,[7]DATABASE!$A:$BF,57,0),"")</f>
        <v>2</v>
      </c>
      <c r="BF68" s="37">
        <f>IFERROR(VLOOKUP(A68,[7]DATABASE!$A:$BF,58,0),"")</f>
        <v>42</v>
      </c>
      <c r="BG68" s="37" t="str">
        <f>IFERROR(VLOOKUP(A68,[22]CCSK!$A$4:$Y$10,25,0),"")</f>
        <v/>
      </c>
      <c r="BH68" s="37">
        <f>IFERROR(VLOOKUP(A68,[7]DATABASE!$A:$BM,60,0),"")</f>
        <v>0</v>
      </c>
      <c r="BI68" s="37">
        <f>IFERROR(VLOOKUP(A68,[7]DATABASE!$A:$BM,61,0),"")</f>
        <v>0</v>
      </c>
      <c r="BJ68" s="37">
        <f>IFERROR(VLOOKUP(A68,[7]DATABASE!$A:$BM,62,0),"")</f>
        <v>0</v>
      </c>
      <c r="BK68" s="37">
        <f>IFERROR(VLOOKUP(A68,[7]DATABASE!$A:$BM,63,0),"")</f>
        <v>2</v>
      </c>
      <c r="BL68" s="37">
        <f>IFERROR(VLOOKUP(A68,[7]DATABASE!$A:$BM,64,0),"")</f>
        <v>42</v>
      </c>
      <c r="BM68" s="37">
        <f>IFERROR(VLOOKUP($A68,[9]AAV!$A:$AM,39,0),IFERROR(VLOOKUP($A68,[9]GC!$A:$Y,25,0),IFERROR(VLOOKUP($A68,[9]RVO!$A:$BS,71,0),IFERROR(VLOOKUP($A68,[9]SBPV!$A:$AK,37,0),IFERROR(VLOOKUP($A68,'[9]CC SK'!$A:$AA,27,0),IFERROR(VLOOKUP($A68,[9]DELTA!$A:$AA,27,0),IFERROR(VLOOKUP($A68,'[9]TEMA C1'!$A:$W,23,0),IFERROR(VLOOKUP($A68,'[9]TEMA C2'!$A:$Y,25,0),IFERROR(VLOOKUP($A68,'[9]TEMA C3'!$A:$Y,25,0),IFERROR(VLOOKUP($A68,'[9]TEMA HAJI'!$A:$Y,25,0),IFERROR(VLOOKUP($A68,'[9]TEMA PD'!$A:$Y,25,0),"")))))))))))</f>
        <v>24</v>
      </c>
      <c r="BN68" s="37">
        <f t="shared" si="30"/>
        <v>68</v>
      </c>
      <c r="BO68" s="37" t="str">
        <f t="shared" si="31"/>
        <v/>
      </c>
      <c r="BP68" s="37">
        <f t="shared" si="31"/>
        <v>0</v>
      </c>
      <c r="BQ68" s="37">
        <f t="shared" si="31"/>
        <v>0</v>
      </c>
      <c r="BR68" s="37">
        <f t="shared" si="31"/>
        <v>0</v>
      </c>
      <c r="BS68" s="37">
        <f t="shared" si="31"/>
        <v>2</v>
      </c>
      <c r="BT68" s="37">
        <f t="shared" si="31"/>
        <v>42</v>
      </c>
      <c r="BU68" s="37">
        <f t="shared" si="31"/>
        <v>24</v>
      </c>
      <c r="BV68" s="37">
        <f t="shared" si="32"/>
        <v>68</v>
      </c>
      <c r="BW68" s="36">
        <f t="shared" si="33"/>
        <v>4</v>
      </c>
      <c r="BX68" s="36" t="str">
        <f t="shared" si="34"/>
        <v>DOWNGRADE</v>
      </c>
      <c r="BY68" s="36" t="str">
        <f>IFERROR(VLOOKUP(A68,[7]DATABASE!$A:$BY,77,0),"")</f>
        <v>TIDAK</v>
      </c>
      <c r="BZ68" s="37">
        <f t="shared" si="35"/>
        <v>34</v>
      </c>
      <c r="CA68" s="12"/>
      <c r="CB68" s="37" t="str">
        <f t="shared" si="36"/>
        <v>SAPHIRE</v>
      </c>
      <c r="CC68" s="37" t="str">
        <f>IFERROR(VLOOKUP(A68,[11]SUMMARY!$B:$E,4,0),"")</f>
        <v/>
      </c>
      <c r="CD68" s="37">
        <f>IFERROR(VLOOKUP(A68,'[12]RECAP REDEEM P2 - v2'!$A:$I,5,0),0)</f>
        <v>0</v>
      </c>
      <c r="CE68" s="37" t="str">
        <f t="shared" si="37"/>
        <v>FALSE</v>
      </c>
      <c r="CF68" s="37"/>
      <c r="CG68" s="15">
        <v>45093</v>
      </c>
      <c r="CH68" s="15">
        <f t="shared" ca="1" si="38"/>
        <v>46174</v>
      </c>
      <c r="CI68" s="37">
        <f t="shared" ca="1" si="39"/>
        <v>2</v>
      </c>
      <c r="CJ68" s="37">
        <v>68</v>
      </c>
      <c r="CK68" s="37" t="str">
        <f>IFERROR(VLOOKUP($A68,[13]ME!$A:$K,11,0),"-")</f>
        <v>-</v>
      </c>
      <c r="CL68" s="37" t="str">
        <f>IFERROR(VLOOKUP($A68,[14]EKS!$A:$K,11,0),"-")</f>
        <v>-</v>
      </c>
      <c r="CM68" s="37" t="str">
        <f>IFERROR(VLOOKUP($A68,[15]EKS!$A:$K,11,0),"-")</f>
        <v>-</v>
      </c>
      <c r="CN68" s="37" t="str">
        <f>IFERROR(VLOOKUP($A68,[16]EKS!$A:$K,11,0),"-")</f>
        <v>-</v>
      </c>
      <c r="CO68" s="37" t="str">
        <f>IFERROR(VLOOKUP($A68,[17]EKS!$A:$K,11,0),"-")</f>
        <v>-</v>
      </c>
      <c r="CP68" s="37" t="str">
        <f>IFERROR(VLOOKUP($A68,[18]EKS!$A:$K,11,0),"-")</f>
        <v>-</v>
      </c>
      <c r="CQ68" s="37" t="str">
        <f>IFERROR(VLOOKUP(A68,[19]Sheet1!$A:$D,4,0),"-")</f>
        <v>-</v>
      </c>
      <c r="CR68" s="37">
        <f>IFERROR(VLOOKUP($A68,[20]AAV!$A:$AR,44,0),IFERROR(VLOOKUP($A68,[20]GC!$A:$AC,29,0),IFERROR(VLOOKUP($A68,[20]RVO!$A:$CA,79,0),IFERROR(VLOOKUP($A68,[20]SBPV!$A:$AN,40,0),IFERROR(VLOOKUP($A68,'[20]CC SK'!$A:$AC,29,0),IFERROR(VLOOKUP($A68,'[20]AAV AUTO 2000'!$A:$AA,27,0),IFERROR(VLOOKUP($A68,[20]DELTA!$A:$AC,29,0),IFERROR(VLOOKUP($A68,'[20]TEMA C1'!$A:$Y,25,0),IFERROR(VLOOKUP($A68,'[20]TEMA C2'!$A:$AA,27,0),IFERROR(VLOOKUP($A68,'[20]TEMA C3'!$A:$AA,27,0),IFERROR(VLOOKUP($A68,'[20]TEMA HAJI'!$A:$AA,27,0),IFERROR(VLOOKUP($A68,'[20]TEMA PD'!$A:$AA,27,0),IFERROR(VLOOKUP($A68,[20]DESIRE!$A:$AP,42,0),0)))))))))))))</f>
        <v>0</v>
      </c>
      <c r="CS68" s="37">
        <f>IFERROR(VLOOKUP($A68,#REF!,42+CR$1,0),IFERROR(VLOOKUP($A68,#REF!,42+CR$1,0),IFERROR(VLOOKUP($A68,#REF!,29+CR$1,0),IFERROR(VLOOKUP($A68,#REF!,16+CR$1,0),IFERROR(VLOOKUP($A68,#REF!,42+CR$1,0),IFERROR(VLOOKUP($A68,#REF!,33+CR$1,0),IFERROR(VLOOKUP($A68,#REF!,29+CR$1,0),IFERROR(VLOOKUP($A68,#REF!,42+CR$1,0),IFERROR(VLOOKUP($A68,#REF!,42+CR$1,0),IFERROR(VLOOKUP($A68,#REF!,42+CR$1,0),IFERROR(VLOOKUP($A68,#REF!,26+CR$1,0),IFERROR(VLOOKUP($A68,#REF!,5+CR$1,0),0))))))))))))</f>
        <v>0</v>
      </c>
      <c r="CT68" s="37">
        <f>IFERROR(VLOOKUP($A68,#REF!,42+CS$1,0),IFERROR(VLOOKUP($A68,#REF!,42+CS$1,0),IFERROR(VLOOKUP($A68,#REF!,29+CS$1,0),IFERROR(VLOOKUP($A68,#REF!,16+CS$1,0),IFERROR(VLOOKUP($A68,#REF!,42+CS$1,0),IFERROR(VLOOKUP($A68,#REF!,33+CS$1,0),IFERROR(VLOOKUP($A68,#REF!,29+CS$1,0),IFERROR(VLOOKUP($A68,#REF!,42+CS$1,0),IFERROR(VLOOKUP($A68,#REF!,42+CS$1,0),IFERROR(VLOOKUP($A68,#REF!,42+CS$1,0),IFERROR(VLOOKUP($A68,#REF!,26+CS$1,0),IFERROR(VLOOKUP($A68,#REF!,5+CS$1,0),0))))))))))))</f>
        <v>0</v>
      </c>
      <c r="CU68" s="37">
        <f>IFERROR(VLOOKUP($A68,#REF!,42+CT$1,0),IFERROR(VLOOKUP($A68,#REF!,42+CT$1,0),IFERROR(VLOOKUP($A68,#REF!,29+CT$1,0),IFERROR(VLOOKUP($A68,#REF!,16+CT$1,0),IFERROR(VLOOKUP($A68,#REF!,42+CT$1,0),IFERROR(VLOOKUP($A68,#REF!,33+CT$1,0),IFERROR(VLOOKUP($A68,#REF!,29+CT$1,0),IFERROR(VLOOKUP($A68,#REF!,42+CT$1,0),IFERROR(VLOOKUP($A68,#REF!,42+CT$1,0),IFERROR(VLOOKUP($A68,#REF!,42+CT$1,0),IFERROR(VLOOKUP($A68,#REF!,26+CT$1,0),IFERROR(VLOOKUP($A68,#REF!,5+CT$1,0),0))))))))))))</f>
        <v>0</v>
      </c>
      <c r="CV68" s="37">
        <f>IFERROR(VLOOKUP($A68,#REF!,42+CU$1,0),IFERROR(VLOOKUP($A68,#REF!,42+CU$1,0),IFERROR(VLOOKUP($A68,#REF!,29+CU$1,0),IFERROR(VLOOKUP($A68,#REF!,16+CU$1,0),IFERROR(VLOOKUP($A68,#REF!,42+CU$1,0),IFERROR(VLOOKUP($A68,#REF!,33+CU$1,0),IFERROR(VLOOKUP($A68,#REF!,29+CU$1,0),IFERROR(VLOOKUP($A68,#REF!,42+CU$1,0),IFERROR(VLOOKUP($A68,#REF!,42+CU$1,0),IFERROR(VLOOKUP($A68,#REF!,42+CU$1,0),IFERROR(VLOOKUP($A68,#REF!,26+CU$1,0),IFERROR(VLOOKUP($A68,#REF!,5+CU$1,0),0))))))))))))</f>
        <v>0</v>
      </c>
      <c r="CW68" s="37">
        <f>IFERROR(VLOOKUP($A68,#REF!,42+CV$1,0),IFERROR(VLOOKUP($A68,#REF!,42+CV$1,0),IFERROR(VLOOKUP($A68,#REF!,29+CV$1,0),IFERROR(VLOOKUP($A68,#REF!,16+CV$1,0),IFERROR(VLOOKUP($A68,#REF!,42+CV$1,0),IFERROR(VLOOKUP($A68,#REF!,33+CV$1,0),IFERROR(VLOOKUP($A68,#REF!,29+CV$1,0),IFERROR(VLOOKUP($A68,#REF!,42+CV$1,0),IFERROR(VLOOKUP($A68,#REF!,42+CV$1,0),IFERROR(VLOOKUP($A68,#REF!,42+CV$1,0),IFERROR(VLOOKUP($A68,#REF!,26+CV$1,0),IFERROR(VLOOKUP($A68,#REF!,5+CV$1,0),0))))))))))))</f>
        <v>0</v>
      </c>
      <c r="CX68" s="37">
        <f>IFERROR(VLOOKUP($A68,#REF!,36,0),IFERROR(VLOOKUP($A68,#REF!,23,0),IFERROR(VLOOKUP($A68,#REF!,65,0),IFERROR(VLOOKUP($A68,#REF!,34,0),IFERROR(VLOOKUP($A68,#REF!,25,0),IFERROR(VLOOKUP($A68,#REF!,25,0),IFERROR(VLOOKUP($A68,#REF!,21,0),IFERROR(VLOOKUP($A68,#REF!,23,0),IFERROR(VLOOKUP($A68,#REF!,23,0),IFERROR(VLOOKUP($A68,#REF!,23,0),IFERROR(VLOOKUP($A68,#REF!,23,0),IFERROR(VLOOKUP($A68,#REF!,23,0),IFERROR(VLOOKUP($A68,#REF!,21,0),IFERROR(VLOOKUP($A68,#REF!,23,0),0))))))))))))))</f>
        <v>0</v>
      </c>
      <c r="CY68" s="37">
        <f>IFERROR(VLOOKUP($A68,[20]DESIRE!$A:$AP,42,0),IFERROR(VLOOKUP($A68,'[20]TEMA PD'!$A:$AA,27,0),IFERROR(VLOOKUP($A68,'[20]TEMA HAJI'!$A:$AA,27,0),IFERROR(VLOOKUP($A68,'[20]TEMA C3'!$A:$AA,27,0),IFERROR(VLOOKUP($A68,'[20]TEMA C2'!$A:$AA,27,0),IFERROR(VLOOKUP($A68,'[20]TEMA C1'!$A:$Y,25,0),IFERROR(VLOOKUP($A68,[20]DELTA!$A:$AC,29,0),IFERROR(VLOOKUP($A68,'[20]AAV AUTO 2000'!$A:$AA,27,0),IFERROR(VLOOKUP($A68,'[20]CC SK'!$A:$AC,29,0),IFERROR(VLOOKUP($A68,[20]SBPV!$A:$AN,40,0),IFERROR(VLOOKUP($A68,[20]RVO!$A:$CA,79,0),IFERROR(VLOOKUP($A68,[20]GC!$A:$AC,29,0),IFERROR(VLOOKUP($A68,[20]AAV!$A:$AR,44,0),0)))))))))))))</f>
        <v>0</v>
      </c>
      <c r="CZ68" s="37">
        <f>IFERROR(VLOOKUP($A68,#REF!,5+CY$1,0),IFERROR(VLOOKUP($A68,#REF!,26+CY$1,0),IFERROR(VLOOKUP($A68,#REF!,42+CY$1,0),IFERROR(VLOOKUP($A68,#REF!,42+CY$1,0),IFERROR(VLOOKUP($A68,#REF!,42+CY$1,0),IFERROR(VLOOKUP($A68,#REF!,29+CY$1,0),IFERROR(VLOOKUP($A68,#REF!,33+CY$1,0),IFERROR(VLOOKUP($A68,#REF!,42+CY$1,0),IFERROR(VLOOKUP($A68,#REF!,16+CY$1,0),IFERROR(VLOOKUP($A68,#REF!,29+CY$1,0),IFERROR(VLOOKUP($A68,#REF!,42+CY$1,0),IFERROR(VLOOKUP($A68,#REF!,42+CY$1,0),0))))))))))))</f>
        <v>0</v>
      </c>
      <c r="DA68" s="37">
        <f>IFERROR(VLOOKUP($A68,#REF!,5+CZ$1,0),IFERROR(VLOOKUP($A68,#REF!,26+CZ$1,0),IFERROR(VLOOKUP($A68,#REF!,42+CZ$1,0),IFERROR(VLOOKUP($A68,#REF!,42+CZ$1,0),IFERROR(VLOOKUP($A68,#REF!,42+CZ$1,0),IFERROR(VLOOKUP($A68,#REF!,29+CZ$1,0),IFERROR(VLOOKUP($A68,#REF!,33+CZ$1,0),IFERROR(VLOOKUP($A68,#REF!,42+CZ$1,0),IFERROR(VLOOKUP($A68,#REF!,16+CZ$1,0),IFERROR(VLOOKUP($A68,#REF!,29+CZ$1,0),IFERROR(VLOOKUP($A68,#REF!,42+CZ$1,0),IFERROR(VLOOKUP($A68,#REF!,42+CZ$1,0),0))))))))))))</f>
        <v>0</v>
      </c>
      <c r="DB68" s="37">
        <f>IFERROR(VLOOKUP($A68,#REF!,5+DA$1,0),IFERROR(VLOOKUP($A68,#REF!,26+DA$1,0),IFERROR(VLOOKUP($A68,#REF!,42+DA$1,0),IFERROR(VLOOKUP($A68,#REF!,42+DA$1,0),IFERROR(VLOOKUP($A68,#REF!,42+DA$1,0),IFERROR(VLOOKUP($A68,#REF!,29+DA$1,0),IFERROR(VLOOKUP($A68,#REF!,33+DA$1,0),IFERROR(VLOOKUP($A68,#REF!,42+DA$1,0),IFERROR(VLOOKUP($A68,#REF!,16+DA$1,0),IFERROR(VLOOKUP($A68,#REF!,29+DA$1,0),IFERROR(VLOOKUP($A68,#REF!,42+DA$1,0),IFERROR(VLOOKUP($A68,#REF!,42+DA$1,0),0))))))))))))</f>
        <v>0</v>
      </c>
      <c r="DC68" s="37">
        <f>IFERROR(VLOOKUP($A68,#REF!,5+DB$1,0),IFERROR(VLOOKUP($A68,#REF!,26+DB$1,0),IFERROR(VLOOKUP($A68,#REF!,42+DB$1,0),IFERROR(VLOOKUP($A68,#REF!,42+DB$1,0),IFERROR(VLOOKUP($A68,#REF!,42+DB$1,0),IFERROR(VLOOKUP($A68,#REF!,29+DB$1,0),IFERROR(VLOOKUP($A68,#REF!,33+DB$1,0),IFERROR(VLOOKUP($A68,#REF!,42+DB$1,0),IFERROR(VLOOKUP($A68,#REF!,16+DB$1,0),IFERROR(VLOOKUP($A68,#REF!,29+DB$1,0),IFERROR(VLOOKUP($A68,#REF!,42+DB$1,0),IFERROR(VLOOKUP($A68,#REF!,42+DB$1,0),0))))))))))))</f>
        <v>0</v>
      </c>
      <c r="DD68" s="37">
        <f>IFERROR(VLOOKUP($A68,#REF!,5+DC$1,0),IFERROR(VLOOKUP($A68,#REF!,26+DC$1,0),IFERROR(VLOOKUP($A68,#REF!,42+DC$1,0),IFERROR(VLOOKUP($A68,#REF!,42+DC$1,0),IFERROR(VLOOKUP($A68,#REF!,42+DC$1,0),IFERROR(VLOOKUP($A68,#REF!,29+DC$1,0),IFERROR(VLOOKUP($A68,#REF!,33+DC$1,0),IFERROR(VLOOKUP($A68,#REF!,42+DC$1,0),IFERROR(VLOOKUP($A68,#REF!,16+DC$1,0),IFERROR(VLOOKUP($A68,#REF!,29+DC$1,0),IFERROR(VLOOKUP($A68,#REF!,42+DC$1,0),IFERROR(VLOOKUP($A68,#REF!,42+DC$1,0),0))))))))))))</f>
        <v>0</v>
      </c>
      <c r="DE68" s="37">
        <f>IFERROR(VLOOKUP($A68,#REF!,23,0),IFERROR(VLOOKUP($A68,#REF!,21,0),IFERROR(VLOOKUP($A68,#REF!,23,0),IFERROR(VLOOKUP($A68,#REF!,23,0),IFERROR(VLOOKUP($A68,#REF!,23,0),IFERROR(VLOOKUP($A68,#REF!,23,0),IFERROR(VLOOKUP($A68,#REF!,23,0),IFERROR(VLOOKUP($A68,#REF!,21,0),IFERROR(VLOOKUP($A68,#REF!,25,0),IFERROR(VLOOKUP($A68,#REF!,25,0),IFERROR(VLOOKUP($A68,#REF!,34,0),IFERROR(VLOOKUP($A68,#REF!,65,0),IFERROR(VLOOKUP($A68,#REF!,23,0),IFERROR(VLOOKUP($A68,#REF!,36,0),0))))))))))))))</f>
        <v>0</v>
      </c>
      <c r="DF68" s="37" t="b">
        <f t="shared" si="40"/>
        <v>1</v>
      </c>
      <c r="DG68" s="37" t="b">
        <f t="shared" si="40"/>
        <v>1</v>
      </c>
      <c r="DH68" s="37" t="b">
        <f t="shared" si="40"/>
        <v>1</v>
      </c>
      <c r="DI68" s="37" t="b">
        <f t="shared" si="26"/>
        <v>1</v>
      </c>
      <c r="DJ68" s="37" t="b">
        <f t="shared" si="26"/>
        <v>1</v>
      </c>
      <c r="DK68" s="37" t="b">
        <f t="shared" si="26"/>
        <v>1</v>
      </c>
      <c r="DL68" s="37" t="b">
        <f t="shared" si="26"/>
        <v>1</v>
      </c>
      <c r="DM68" s="37">
        <f t="shared" si="41"/>
        <v>0</v>
      </c>
      <c r="DN68" s="37">
        <f t="shared" si="41"/>
        <v>0</v>
      </c>
      <c r="DO68" s="37">
        <f t="shared" si="41"/>
        <v>0</v>
      </c>
      <c r="DP68" s="37">
        <f t="shared" si="27"/>
        <v>0</v>
      </c>
      <c r="DQ68" s="37">
        <f t="shared" si="27"/>
        <v>0</v>
      </c>
      <c r="DR68" s="37">
        <f t="shared" si="27"/>
        <v>0</v>
      </c>
      <c r="DS68" s="37">
        <f t="shared" si="27"/>
        <v>0</v>
      </c>
      <c r="DT68" s="29">
        <f t="shared" si="16"/>
        <v>0</v>
      </c>
      <c r="DU68" s="37">
        <f t="shared" si="42"/>
        <v>0</v>
      </c>
      <c r="DV68" s="37">
        <f t="shared" si="42"/>
        <v>0</v>
      </c>
      <c r="DW68" s="37">
        <f t="shared" si="42"/>
        <v>0</v>
      </c>
      <c r="DX68" s="37">
        <f t="shared" si="28"/>
        <v>0</v>
      </c>
      <c r="DY68" s="37">
        <f t="shared" si="28"/>
        <v>0</v>
      </c>
      <c r="DZ68" s="37">
        <f t="shared" si="28"/>
        <v>0</v>
      </c>
      <c r="EA68" s="37">
        <f t="shared" si="28"/>
        <v>0</v>
      </c>
      <c r="EB68" s="29">
        <f t="shared" si="18"/>
        <v>0</v>
      </c>
      <c r="EC68" s="36">
        <f t="shared" si="19"/>
        <v>7</v>
      </c>
      <c r="ED68" s="36" t="str">
        <f t="shared" si="20"/>
        <v>DOWNGRADE</v>
      </c>
      <c r="EE68" s="36" t="str">
        <f t="shared" si="21"/>
        <v>RESET</v>
      </c>
      <c r="EF68" s="37">
        <f t="shared" si="22"/>
        <v>0</v>
      </c>
      <c r="EG68" s="2"/>
      <c r="EH68" s="37" t="str">
        <f t="shared" si="23"/>
        <v>SAPHIRE</v>
      </c>
      <c r="EI68" s="2"/>
      <c r="EJ68" s="2"/>
      <c r="EK68" s="2"/>
      <c r="EL68" s="2"/>
      <c r="EM68" s="2"/>
      <c r="EN68" s="2"/>
      <c r="EO68" s="2"/>
      <c r="EP68" s="2"/>
      <c r="EQ68" s="37">
        <f t="shared" si="43"/>
        <v>0</v>
      </c>
      <c r="ER68" s="37">
        <f t="shared" si="43"/>
        <v>0</v>
      </c>
      <c r="ES68" s="37">
        <f t="shared" si="43"/>
        <v>0</v>
      </c>
      <c r="ET68" s="37">
        <f t="shared" si="29"/>
        <v>0</v>
      </c>
      <c r="EU68" s="37">
        <f t="shared" si="29"/>
        <v>0</v>
      </c>
      <c r="EV68" s="37">
        <f t="shared" si="29"/>
        <v>0</v>
      </c>
      <c r="EW68" s="37">
        <f t="shared" si="29"/>
        <v>0</v>
      </c>
    </row>
    <row r="69" spans="1:153" ht="15.6">
      <c r="A69" s="37" t="s">
        <v>371</v>
      </c>
      <c r="B69" s="2" t="s">
        <v>372</v>
      </c>
      <c r="C69" s="37" t="s">
        <v>170</v>
      </c>
      <c r="D69" s="15" t="str">
        <f>IFERROR(VLOOKUP(A69,[1]!CCSK,3,0),"")</f>
        <v/>
      </c>
      <c r="E69" s="15" t="str">
        <f t="shared" ref="E69:E132" si="44">TEXT(D69,"mmm-yy")</f>
        <v/>
      </c>
      <c r="F69" s="37"/>
      <c r="G69" s="37"/>
      <c r="H69" s="37"/>
      <c r="I69" s="37"/>
      <c r="J69" s="37"/>
      <c r="K69" s="37"/>
      <c r="L69" s="37"/>
      <c r="M69" s="36"/>
      <c r="N69" s="37"/>
      <c r="O69" s="37"/>
      <c r="P69" s="37"/>
      <c r="Q69" s="37"/>
      <c r="R69" s="37"/>
      <c r="S69" s="37"/>
      <c r="T69" s="2"/>
      <c r="U69" s="36"/>
      <c r="V69" s="37"/>
      <c r="W69" s="37"/>
      <c r="X69" s="37"/>
      <c r="Y69" s="37"/>
      <c r="Z69" s="37"/>
      <c r="AA69" s="37"/>
      <c r="AB69" s="2"/>
      <c r="AC69" s="2"/>
      <c r="AD69" s="2"/>
      <c r="AE69" s="2"/>
      <c r="AF69" s="2"/>
      <c r="AG69" s="36"/>
      <c r="AH69" s="2"/>
      <c r="AI69" s="2"/>
      <c r="AJ69" s="2"/>
      <c r="AK69" s="2"/>
      <c r="AL69" s="19"/>
      <c r="AM69" s="37"/>
      <c r="AN69" s="37"/>
      <c r="AO69" s="37"/>
      <c r="AP69" s="37" t="str">
        <f>IFERROR(VLOOKUP($A69,[2]Sheet1!$A:$D,4,0),"-")</f>
        <v>-</v>
      </c>
      <c r="AQ69" s="37"/>
      <c r="AR69" s="37"/>
      <c r="AS69" s="37"/>
      <c r="AT69" s="37"/>
      <c r="AU69" s="37"/>
      <c r="AV69" s="37" t="str">
        <f>IFERROR(VLOOKUP(A69,#REF!,13,0),"")</f>
        <v/>
      </c>
      <c r="AW69" s="37">
        <f>IFERROR(VLOOKUP(A69,[7]DATABASE!$A:$BA,49,0),"")</f>
        <v>0</v>
      </c>
      <c r="AX69" s="37">
        <f>IFERROR(VLOOKUP(A69,[7]DATABASE!$A:$BA,50,0),"")</f>
        <v>0</v>
      </c>
      <c r="AY69" s="37">
        <f>IFERROR(VLOOKUP(A69,[7]DATABASE!$A:$BA,51,0),"")</f>
        <v>0</v>
      </c>
      <c r="AZ69" s="37">
        <f>IFERROR(VLOOKUP(A69,[7]DATABASE!$A:$BA,52,0),"")</f>
        <v>1</v>
      </c>
      <c r="BA69" s="37">
        <f>IFERROR(VLOOKUP(A69,[7]DATABASE!$A:$BA,53,0),"")</f>
        <v>0</v>
      </c>
      <c r="BB69" s="37">
        <f>IFERROR(VLOOKUP(A69,[7]DATABASE!$A:$BF,54,0),"")</f>
        <v>0</v>
      </c>
      <c r="BC69" s="37">
        <f>IFERROR(VLOOKUP(A69,[7]DATABASE!$A:$BF,55,0),"")</f>
        <v>0</v>
      </c>
      <c r="BD69" s="37">
        <f>IFERROR(VLOOKUP(A69,[7]DATABASE!$A:$BF,56,0),"")</f>
        <v>0</v>
      </c>
      <c r="BE69" s="37">
        <f>IFERROR(VLOOKUP(A69,[7]DATABASE!$A:$BF,57,0),"")</f>
        <v>1</v>
      </c>
      <c r="BF69" s="37">
        <f>IFERROR(VLOOKUP(A69,[7]DATABASE!$A:$BF,58,0),"")</f>
        <v>0</v>
      </c>
      <c r="BG69" s="37" t="str">
        <f>IFERROR(VLOOKUP(A69,[22]CCSK!$A$4:$Y$10,25,0),"")</f>
        <v/>
      </c>
      <c r="BH69" s="37">
        <f>IFERROR(VLOOKUP(A69,[7]DATABASE!$A:$BM,60,0),"")</f>
        <v>0</v>
      </c>
      <c r="BI69" s="37">
        <f>IFERROR(VLOOKUP(A69,[7]DATABASE!$A:$BM,61,0),"")</f>
        <v>0</v>
      </c>
      <c r="BJ69" s="37">
        <f>IFERROR(VLOOKUP(A69,[7]DATABASE!$A:$BM,62,0),"")</f>
        <v>0</v>
      </c>
      <c r="BK69" s="37">
        <f>IFERROR(VLOOKUP(A69,[7]DATABASE!$A:$BM,63,0),"")</f>
        <v>1</v>
      </c>
      <c r="BL69" s="37">
        <f>IFERROR(VLOOKUP(A69,[7]DATABASE!$A:$BM,64,0),"")</f>
        <v>0</v>
      </c>
      <c r="BM69" s="37" t="str">
        <f>IFERROR(VLOOKUP($A69,[9]AAV!$A:$AM,39,0),IFERROR(VLOOKUP($A69,[9]GC!$A:$Y,25,0),IFERROR(VLOOKUP($A69,[9]RVO!$A:$BS,71,0),IFERROR(VLOOKUP($A69,[9]SBPV!$A:$AK,37,0),IFERROR(VLOOKUP($A69,'[9]CC SK'!$A:$AA,27,0),IFERROR(VLOOKUP($A69,[9]DELTA!$A:$AA,27,0),IFERROR(VLOOKUP($A69,'[9]TEMA C1'!$A:$W,23,0),IFERROR(VLOOKUP($A69,'[9]TEMA C2'!$A:$Y,25,0),IFERROR(VLOOKUP($A69,'[9]TEMA C3'!$A:$Y,25,0),IFERROR(VLOOKUP($A69,'[9]TEMA HAJI'!$A:$Y,25,0),IFERROR(VLOOKUP($A69,'[9]TEMA PD'!$A:$Y,25,0),"")))))))))))</f>
        <v/>
      </c>
      <c r="BN69" s="37">
        <f t="shared" si="30"/>
        <v>1</v>
      </c>
      <c r="BO69" s="37" t="str">
        <f t="shared" si="31"/>
        <v/>
      </c>
      <c r="BP69" s="37">
        <f t="shared" si="31"/>
        <v>0</v>
      </c>
      <c r="BQ69" s="37">
        <f t="shared" si="31"/>
        <v>0</v>
      </c>
      <c r="BR69" s="37">
        <f t="shared" si="31"/>
        <v>0</v>
      </c>
      <c r="BS69" s="37">
        <f t="shared" si="31"/>
        <v>1</v>
      </c>
      <c r="BT69" s="37">
        <f t="shared" si="31"/>
        <v>0</v>
      </c>
      <c r="BU69" s="37" t="str">
        <f t="shared" si="31"/>
        <v/>
      </c>
      <c r="BV69" s="37">
        <f t="shared" si="32"/>
        <v>1</v>
      </c>
      <c r="BW69" s="36">
        <f t="shared" si="33"/>
        <v>6</v>
      </c>
      <c r="BX69" s="36" t="str">
        <f t="shared" si="34"/>
        <v>DOWNGRADE</v>
      </c>
      <c r="BY69" s="36" t="str">
        <f>IFERROR(VLOOKUP(A69,[7]DATABASE!$A:$BY,77,0),"")</f>
        <v>TIDAK</v>
      </c>
      <c r="BZ69" s="37">
        <f t="shared" si="35"/>
        <v>0.5</v>
      </c>
      <c r="CA69" s="12"/>
      <c r="CB69" s="37" t="str">
        <f t="shared" si="36"/>
        <v>SAPHIRE</v>
      </c>
      <c r="CC69" s="37"/>
      <c r="CD69" s="37">
        <f>IFERROR(VLOOKUP(A69,'[12]RECAP REDEEM P2 - v2'!$A:$I,5,0),0)</f>
        <v>0</v>
      </c>
      <c r="CE69" s="37" t="str">
        <f t="shared" si="37"/>
        <v>FALSE</v>
      </c>
      <c r="CF69" s="37"/>
      <c r="CG69" s="15">
        <v>45093</v>
      </c>
      <c r="CH69" s="15">
        <f t="shared" ca="1" si="38"/>
        <v>46174</v>
      </c>
      <c r="CI69" s="37">
        <f t="shared" ca="1" si="39"/>
        <v>2</v>
      </c>
      <c r="CJ69" s="37">
        <v>1</v>
      </c>
      <c r="CK69" s="37" t="str">
        <f>IFERROR(VLOOKUP($A69,[13]ME!$A:$K,11,0),"-")</f>
        <v>-</v>
      </c>
      <c r="CL69" s="37" t="str">
        <f>IFERROR(VLOOKUP($A69,[14]EKS!$A:$K,11,0),"-")</f>
        <v>-</v>
      </c>
      <c r="CM69" s="37" t="str">
        <f>IFERROR(VLOOKUP($A69,[15]EKS!$A:$K,11,0),"-")</f>
        <v>-</v>
      </c>
      <c r="CN69" s="37" t="str">
        <f>IFERROR(VLOOKUP($A69,[16]EKS!$A:$K,11,0),"-")</f>
        <v>-</v>
      </c>
      <c r="CO69" s="37" t="str">
        <f>IFERROR(VLOOKUP($A69,[17]EKS!$A:$K,11,0),"-")</f>
        <v>-</v>
      </c>
      <c r="CP69" s="37" t="str">
        <f>IFERROR(VLOOKUP($A69,[18]EKS!$A:$K,11,0),"-")</f>
        <v>-</v>
      </c>
      <c r="CQ69" s="37" t="str">
        <f>IFERROR(VLOOKUP(A69,[19]Sheet1!$A:$D,4,0),"-")</f>
        <v>-</v>
      </c>
      <c r="CR69" s="37">
        <f>IFERROR(VLOOKUP($A69,[20]AAV!$A:$AR,44,0),IFERROR(VLOOKUP($A69,[20]GC!$A:$AC,29,0),IFERROR(VLOOKUP($A69,[20]RVO!$A:$CA,79,0),IFERROR(VLOOKUP($A69,[20]SBPV!$A:$AN,40,0),IFERROR(VLOOKUP($A69,'[20]CC SK'!$A:$AC,29,0),IFERROR(VLOOKUP($A69,'[20]AAV AUTO 2000'!$A:$AA,27,0),IFERROR(VLOOKUP($A69,[20]DELTA!$A:$AC,29,0),IFERROR(VLOOKUP($A69,'[20]TEMA C1'!$A:$Y,25,0),IFERROR(VLOOKUP($A69,'[20]TEMA C2'!$A:$AA,27,0),IFERROR(VLOOKUP($A69,'[20]TEMA C3'!$A:$AA,27,0),IFERROR(VLOOKUP($A69,'[20]TEMA HAJI'!$A:$AA,27,0),IFERROR(VLOOKUP($A69,'[20]TEMA PD'!$A:$AA,27,0),IFERROR(VLOOKUP($A69,[20]DESIRE!$A:$AP,42,0),0)))))))))))))</f>
        <v>0</v>
      </c>
      <c r="CS69" s="37">
        <f>IFERROR(VLOOKUP($A69,#REF!,42+CR$1,0),IFERROR(VLOOKUP($A69,#REF!,42+CR$1,0),IFERROR(VLOOKUP($A69,#REF!,29+CR$1,0),IFERROR(VLOOKUP($A69,#REF!,16+CR$1,0),IFERROR(VLOOKUP($A69,#REF!,42+CR$1,0),IFERROR(VLOOKUP($A69,#REF!,33+CR$1,0),IFERROR(VLOOKUP($A69,#REF!,29+CR$1,0),IFERROR(VLOOKUP($A69,#REF!,42+CR$1,0),IFERROR(VLOOKUP($A69,#REF!,42+CR$1,0),IFERROR(VLOOKUP($A69,#REF!,42+CR$1,0),IFERROR(VLOOKUP($A69,#REF!,26+CR$1,0),IFERROR(VLOOKUP($A69,#REF!,5+CR$1,0),0))))))))))))</f>
        <v>0</v>
      </c>
      <c r="CT69" s="37">
        <f>IFERROR(VLOOKUP($A69,#REF!,42+CS$1,0),IFERROR(VLOOKUP($A69,#REF!,42+CS$1,0),IFERROR(VLOOKUP($A69,#REF!,29+CS$1,0),IFERROR(VLOOKUP($A69,#REF!,16+CS$1,0),IFERROR(VLOOKUP($A69,#REF!,42+CS$1,0),IFERROR(VLOOKUP($A69,#REF!,33+CS$1,0),IFERROR(VLOOKUP($A69,#REF!,29+CS$1,0),IFERROR(VLOOKUP($A69,#REF!,42+CS$1,0),IFERROR(VLOOKUP($A69,#REF!,42+CS$1,0),IFERROR(VLOOKUP($A69,#REF!,42+CS$1,0),IFERROR(VLOOKUP($A69,#REF!,26+CS$1,0),IFERROR(VLOOKUP($A69,#REF!,5+CS$1,0),0))))))))))))</f>
        <v>0</v>
      </c>
      <c r="CU69" s="37">
        <f>IFERROR(VLOOKUP($A69,#REF!,42+CT$1,0),IFERROR(VLOOKUP($A69,#REF!,42+CT$1,0),IFERROR(VLOOKUP($A69,#REF!,29+CT$1,0),IFERROR(VLOOKUP($A69,#REF!,16+CT$1,0),IFERROR(VLOOKUP($A69,#REF!,42+CT$1,0),IFERROR(VLOOKUP($A69,#REF!,33+CT$1,0),IFERROR(VLOOKUP($A69,#REF!,29+CT$1,0),IFERROR(VLOOKUP($A69,#REF!,42+CT$1,0),IFERROR(VLOOKUP($A69,#REF!,42+CT$1,0),IFERROR(VLOOKUP($A69,#REF!,42+CT$1,0),IFERROR(VLOOKUP($A69,#REF!,26+CT$1,0),IFERROR(VLOOKUP($A69,#REF!,5+CT$1,0),0))))))))))))</f>
        <v>0</v>
      </c>
      <c r="CV69" s="37">
        <f>IFERROR(VLOOKUP($A69,#REF!,42+CU$1,0),IFERROR(VLOOKUP($A69,#REF!,42+CU$1,0),IFERROR(VLOOKUP($A69,#REF!,29+CU$1,0),IFERROR(VLOOKUP($A69,#REF!,16+CU$1,0),IFERROR(VLOOKUP($A69,#REF!,42+CU$1,0),IFERROR(VLOOKUP($A69,#REF!,33+CU$1,0),IFERROR(VLOOKUP($A69,#REF!,29+CU$1,0),IFERROR(VLOOKUP($A69,#REF!,42+CU$1,0),IFERROR(VLOOKUP($A69,#REF!,42+CU$1,0),IFERROR(VLOOKUP($A69,#REF!,42+CU$1,0),IFERROR(VLOOKUP($A69,#REF!,26+CU$1,0),IFERROR(VLOOKUP($A69,#REF!,5+CU$1,0),0))))))))))))</f>
        <v>0</v>
      </c>
      <c r="CW69" s="37">
        <f>IFERROR(VLOOKUP($A69,#REF!,42+CV$1,0),IFERROR(VLOOKUP($A69,#REF!,42+CV$1,0),IFERROR(VLOOKUP($A69,#REF!,29+CV$1,0),IFERROR(VLOOKUP($A69,#REF!,16+CV$1,0),IFERROR(VLOOKUP($A69,#REF!,42+CV$1,0),IFERROR(VLOOKUP($A69,#REF!,33+CV$1,0),IFERROR(VLOOKUP($A69,#REF!,29+CV$1,0),IFERROR(VLOOKUP($A69,#REF!,42+CV$1,0),IFERROR(VLOOKUP($A69,#REF!,42+CV$1,0),IFERROR(VLOOKUP($A69,#REF!,42+CV$1,0),IFERROR(VLOOKUP($A69,#REF!,26+CV$1,0),IFERROR(VLOOKUP($A69,#REF!,5+CV$1,0),0))))))))))))</f>
        <v>0</v>
      </c>
      <c r="CX69" s="37">
        <f>IFERROR(VLOOKUP($A69,#REF!,36,0),IFERROR(VLOOKUP($A69,#REF!,23,0),IFERROR(VLOOKUP($A69,#REF!,65,0),IFERROR(VLOOKUP($A69,#REF!,34,0),IFERROR(VLOOKUP($A69,#REF!,25,0),IFERROR(VLOOKUP($A69,#REF!,25,0),IFERROR(VLOOKUP($A69,#REF!,21,0),IFERROR(VLOOKUP($A69,#REF!,23,0),IFERROR(VLOOKUP($A69,#REF!,23,0),IFERROR(VLOOKUP($A69,#REF!,23,0),IFERROR(VLOOKUP($A69,#REF!,23,0),IFERROR(VLOOKUP($A69,#REF!,23,0),IFERROR(VLOOKUP($A69,#REF!,21,0),IFERROR(VLOOKUP($A69,#REF!,23,0),0))))))))))))))</f>
        <v>0</v>
      </c>
      <c r="CY69" s="37">
        <f>IFERROR(VLOOKUP($A69,[20]DESIRE!$A:$AP,42,0),IFERROR(VLOOKUP($A69,'[20]TEMA PD'!$A:$AA,27,0),IFERROR(VLOOKUP($A69,'[20]TEMA HAJI'!$A:$AA,27,0),IFERROR(VLOOKUP($A69,'[20]TEMA C3'!$A:$AA,27,0),IFERROR(VLOOKUP($A69,'[20]TEMA C2'!$A:$AA,27,0),IFERROR(VLOOKUP($A69,'[20]TEMA C1'!$A:$Y,25,0),IFERROR(VLOOKUP($A69,[20]DELTA!$A:$AC,29,0),IFERROR(VLOOKUP($A69,'[20]AAV AUTO 2000'!$A:$AA,27,0),IFERROR(VLOOKUP($A69,'[20]CC SK'!$A:$AC,29,0),IFERROR(VLOOKUP($A69,[20]SBPV!$A:$AN,40,0),IFERROR(VLOOKUP($A69,[20]RVO!$A:$CA,79,0),IFERROR(VLOOKUP($A69,[20]GC!$A:$AC,29,0),IFERROR(VLOOKUP($A69,[20]AAV!$A:$AR,44,0),0)))))))))))))</f>
        <v>0</v>
      </c>
      <c r="CZ69" s="37">
        <f>IFERROR(VLOOKUP($A69,#REF!,5+CY$1,0),IFERROR(VLOOKUP($A69,#REF!,26+CY$1,0),IFERROR(VLOOKUP($A69,#REF!,42+CY$1,0),IFERROR(VLOOKUP($A69,#REF!,42+CY$1,0),IFERROR(VLOOKUP($A69,#REF!,42+CY$1,0),IFERROR(VLOOKUP($A69,#REF!,29+CY$1,0),IFERROR(VLOOKUP($A69,#REF!,33+CY$1,0),IFERROR(VLOOKUP($A69,#REF!,42+CY$1,0),IFERROR(VLOOKUP($A69,#REF!,16+CY$1,0),IFERROR(VLOOKUP($A69,#REF!,29+CY$1,0),IFERROR(VLOOKUP($A69,#REF!,42+CY$1,0),IFERROR(VLOOKUP($A69,#REF!,42+CY$1,0),0))))))))))))</f>
        <v>0</v>
      </c>
      <c r="DA69" s="37">
        <f>IFERROR(VLOOKUP($A69,#REF!,5+CZ$1,0),IFERROR(VLOOKUP($A69,#REF!,26+CZ$1,0),IFERROR(VLOOKUP($A69,#REF!,42+CZ$1,0),IFERROR(VLOOKUP($A69,#REF!,42+CZ$1,0),IFERROR(VLOOKUP($A69,#REF!,42+CZ$1,0),IFERROR(VLOOKUP($A69,#REF!,29+CZ$1,0),IFERROR(VLOOKUP($A69,#REF!,33+CZ$1,0),IFERROR(VLOOKUP($A69,#REF!,42+CZ$1,0),IFERROR(VLOOKUP($A69,#REF!,16+CZ$1,0),IFERROR(VLOOKUP($A69,#REF!,29+CZ$1,0),IFERROR(VLOOKUP($A69,#REF!,42+CZ$1,0),IFERROR(VLOOKUP($A69,#REF!,42+CZ$1,0),0))))))))))))</f>
        <v>0</v>
      </c>
      <c r="DB69" s="37">
        <f>IFERROR(VLOOKUP($A69,#REF!,5+DA$1,0),IFERROR(VLOOKUP($A69,#REF!,26+DA$1,0),IFERROR(VLOOKUP($A69,#REF!,42+DA$1,0),IFERROR(VLOOKUP($A69,#REF!,42+DA$1,0),IFERROR(VLOOKUP($A69,#REF!,42+DA$1,0),IFERROR(VLOOKUP($A69,#REF!,29+DA$1,0),IFERROR(VLOOKUP($A69,#REF!,33+DA$1,0),IFERROR(VLOOKUP($A69,#REF!,42+DA$1,0),IFERROR(VLOOKUP($A69,#REF!,16+DA$1,0),IFERROR(VLOOKUP($A69,#REF!,29+DA$1,0),IFERROR(VLOOKUP($A69,#REF!,42+DA$1,0),IFERROR(VLOOKUP($A69,#REF!,42+DA$1,0),0))))))))))))</f>
        <v>0</v>
      </c>
      <c r="DC69" s="37">
        <f>IFERROR(VLOOKUP($A69,#REF!,5+DB$1,0),IFERROR(VLOOKUP($A69,#REF!,26+DB$1,0),IFERROR(VLOOKUP($A69,#REF!,42+DB$1,0),IFERROR(VLOOKUP($A69,#REF!,42+DB$1,0),IFERROR(VLOOKUP($A69,#REF!,42+DB$1,0),IFERROR(VLOOKUP($A69,#REF!,29+DB$1,0),IFERROR(VLOOKUP($A69,#REF!,33+DB$1,0),IFERROR(VLOOKUP($A69,#REF!,42+DB$1,0),IFERROR(VLOOKUP($A69,#REF!,16+DB$1,0),IFERROR(VLOOKUP($A69,#REF!,29+DB$1,0),IFERROR(VLOOKUP($A69,#REF!,42+DB$1,0),IFERROR(VLOOKUP($A69,#REF!,42+DB$1,0),0))))))))))))</f>
        <v>0</v>
      </c>
      <c r="DD69" s="37">
        <f>IFERROR(VLOOKUP($A69,#REF!,5+DC$1,0),IFERROR(VLOOKUP($A69,#REF!,26+DC$1,0),IFERROR(VLOOKUP($A69,#REF!,42+DC$1,0),IFERROR(VLOOKUP($A69,#REF!,42+DC$1,0),IFERROR(VLOOKUP($A69,#REF!,42+DC$1,0),IFERROR(VLOOKUP($A69,#REF!,29+DC$1,0),IFERROR(VLOOKUP($A69,#REF!,33+DC$1,0),IFERROR(VLOOKUP($A69,#REF!,42+DC$1,0),IFERROR(VLOOKUP($A69,#REF!,16+DC$1,0),IFERROR(VLOOKUP($A69,#REF!,29+DC$1,0),IFERROR(VLOOKUP($A69,#REF!,42+DC$1,0),IFERROR(VLOOKUP($A69,#REF!,42+DC$1,0),0))))))))))))</f>
        <v>0</v>
      </c>
      <c r="DE69" s="37">
        <f>IFERROR(VLOOKUP($A69,#REF!,23,0),IFERROR(VLOOKUP($A69,#REF!,21,0),IFERROR(VLOOKUP($A69,#REF!,23,0),IFERROR(VLOOKUP($A69,#REF!,23,0),IFERROR(VLOOKUP($A69,#REF!,23,0),IFERROR(VLOOKUP($A69,#REF!,23,0),IFERROR(VLOOKUP($A69,#REF!,23,0),IFERROR(VLOOKUP($A69,#REF!,21,0),IFERROR(VLOOKUP($A69,#REF!,25,0),IFERROR(VLOOKUP($A69,#REF!,25,0),IFERROR(VLOOKUP($A69,#REF!,34,0),IFERROR(VLOOKUP($A69,#REF!,65,0),IFERROR(VLOOKUP($A69,#REF!,23,0),IFERROR(VLOOKUP($A69,#REF!,36,0),0))))))))))))))</f>
        <v>0</v>
      </c>
      <c r="DF69" s="37" t="b">
        <f t="shared" si="40"/>
        <v>1</v>
      </c>
      <c r="DG69" s="37" t="b">
        <f t="shared" si="40"/>
        <v>1</v>
      </c>
      <c r="DH69" s="37" t="b">
        <f t="shared" si="40"/>
        <v>1</v>
      </c>
      <c r="DI69" s="37" t="b">
        <f t="shared" si="26"/>
        <v>1</v>
      </c>
      <c r="DJ69" s="37" t="b">
        <f t="shared" si="26"/>
        <v>1</v>
      </c>
      <c r="DK69" s="37" t="b">
        <f t="shared" si="26"/>
        <v>1</v>
      </c>
      <c r="DL69" s="37" t="b">
        <f t="shared" si="26"/>
        <v>1</v>
      </c>
      <c r="DM69" s="37">
        <f t="shared" si="41"/>
        <v>0</v>
      </c>
      <c r="DN69" s="37">
        <f t="shared" si="41"/>
        <v>0</v>
      </c>
      <c r="DO69" s="37">
        <f t="shared" si="41"/>
        <v>0</v>
      </c>
      <c r="DP69" s="37">
        <f t="shared" si="27"/>
        <v>0</v>
      </c>
      <c r="DQ69" s="37">
        <f t="shared" si="27"/>
        <v>0</v>
      </c>
      <c r="DR69" s="37">
        <f t="shared" si="27"/>
        <v>0</v>
      </c>
      <c r="DS69" s="37">
        <f t="shared" si="27"/>
        <v>0</v>
      </c>
      <c r="DT69" s="29">
        <f t="shared" ref="DT69:DT132" si="45">SUM(DM69:DS69)</f>
        <v>0</v>
      </c>
      <c r="DU69" s="37">
        <f t="shared" si="42"/>
        <v>0</v>
      </c>
      <c r="DV69" s="37">
        <f t="shared" si="42"/>
        <v>0</v>
      </c>
      <c r="DW69" s="37">
        <f t="shared" si="42"/>
        <v>0</v>
      </c>
      <c r="DX69" s="37">
        <f t="shared" si="28"/>
        <v>0</v>
      </c>
      <c r="DY69" s="37">
        <f t="shared" si="28"/>
        <v>0</v>
      </c>
      <c r="DZ69" s="37">
        <f t="shared" si="28"/>
        <v>0</v>
      </c>
      <c r="EA69" s="37">
        <f t="shared" si="28"/>
        <v>0</v>
      </c>
      <c r="EB69" s="29">
        <f t="shared" ref="EB69:EB132" si="46">SUM(DU69:EA69)</f>
        <v>0</v>
      </c>
      <c r="EC69" s="36">
        <f t="shared" ref="EC69:EC132" si="47">IF($E69=DU$1,COUNTIF(DM69:DS69,0)+COUNTIF(DM69:DS69,""),IF($E69=DV$1,COUNTIF(DN69:DS69,0)+COUNTIF(DN69:DS69,""),IF($E69=DW$1,COUNTIF(DO69:DS69,0)+COUNTIF(DO69:DS69,""),IF($E69=DX$1,COUNTIF(DP69:DS69,0)+COUNTIF(DP69:DS69,""),IF($E69=DY$1,COUNTIF(DQ69:DS69,0)+COUNTIF(DQ69:DS69,""),IF($E69=DZ$1,COUNTIF(DR69:DS69,0)+COUNTIF(DR69:DS69,""),IF($E69=EA$1,COUNTIF(DS69:DS69,0)+COUNTIF(DS69:DS69,""),COUNTIF(DM69:DS69,0)+COUNTIF(DM69:DS69,""))))))))</f>
        <v>7</v>
      </c>
      <c r="ED69" s="36" t="str">
        <f t="shared" ref="ED69:ED132" si="48">IF(EC69&gt;=3,"DOWNGRADE","TIDAK")</f>
        <v>DOWNGRADE</v>
      </c>
      <c r="EE69" s="36" t="str">
        <f t="shared" ref="EE69:EE132" si="49">IF($E69=DU$1,IF(OR(SUM(DM69:DO69)=0,SUM(DN69:DP69)=0,SUM(DO69:DQ69)=0,SUM(DP69:DR69)=0,SUM(DQ69:DS69)=0),"RESET","TIDAK"),IF($E69=DV$1,IF(OR(SUM(DN69:DP69)=0,SUM(DO69:DQ69)=0,SUM(DP69:DR69)=0,SUM(DQ69:DS69)=0),"RESET","TIDAK"),IF($E69=DW$1,IF(OR(SUM(DO69:DQ69)=0,SUM(DP69:DR69)=0,SUM(DQ69:DS69)=0),"RESET","TIDAK"),IF($E69=DX$1,IF(OR(SUM(DP69:DR69)=0,SUM(DQ69:DS69)=0),"RESET","TIDAK"),IF($E69=DY$1,IF(SUM(DQ69:DS69)=0,"RESET","TIDAK"),IF(OR($E69=DZ$1,$E69=EA$1),"TIDAK",IF(OR(SUM(DM69:DO69)=0,SUM(DN69:DP69)=0,SUM(DO69:DQ69)=0,SUM(DP69:DR69)=0,SUM(DQ69:DS69)=0),"RESET","TIDAK")))))))</f>
        <v>RESET</v>
      </c>
      <c r="EF69" s="37">
        <f t="shared" ref="EF69:EF132" si="50">IF(EE69="RESET", 0, IF(AND(EE69&lt;&gt;"RESET", ED69="DOWNGRADE"), (EB69+CJ69)*0.5, EB69+CJ69))</f>
        <v>0</v>
      </c>
      <c r="EG69" s="2"/>
      <c r="EH69" s="37" t="str">
        <f t="shared" ref="EH69:EH132" si="51">IF(AND(EF69&gt;=1300,EG69&gt;=3),"DIAMOND",IF(AND(EF69&gt;=860,EG69&gt;=2),"RUBY",IF(AND(EF69&gt;=430),"EMERALD","SAPHIRE")))</f>
        <v>SAPHIRE</v>
      </c>
      <c r="EI69" s="2"/>
      <c r="EJ69" s="2"/>
      <c r="EK69" s="2"/>
      <c r="EL69" s="2"/>
      <c r="EM69" s="2"/>
      <c r="EN69" s="2"/>
      <c r="EO69" s="2"/>
      <c r="EP69" s="2"/>
      <c r="EQ69" s="37">
        <f t="shared" si="43"/>
        <v>0</v>
      </c>
      <c r="ER69" s="37">
        <f t="shared" si="43"/>
        <v>0</v>
      </c>
      <c r="ES69" s="37">
        <f t="shared" si="43"/>
        <v>0</v>
      </c>
      <c r="ET69" s="37">
        <f t="shared" si="29"/>
        <v>0</v>
      </c>
      <c r="EU69" s="37">
        <f t="shared" si="29"/>
        <v>0</v>
      </c>
      <c r="EV69" s="37">
        <f t="shared" si="29"/>
        <v>0</v>
      </c>
      <c r="EW69" s="37">
        <f t="shared" si="29"/>
        <v>0</v>
      </c>
    </row>
    <row r="70" spans="1:153" ht="15.6">
      <c r="A70" s="37" t="s">
        <v>390</v>
      </c>
      <c r="B70" s="2" t="s">
        <v>391</v>
      </c>
      <c r="C70" s="37" t="s">
        <v>170</v>
      </c>
      <c r="D70" s="15" t="str">
        <f>IFERROR(VLOOKUP(A70,[1]!CCSK,3,0),"")</f>
        <v/>
      </c>
      <c r="E70" s="15" t="str">
        <f t="shared" si="44"/>
        <v/>
      </c>
      <c r="F70" s="37"/>
      <c r="G70" s="37"/>
      <c r="H70" s="37"/>
      <c r="I70" s="37"/>
      <c r="J70" s="37"/>
      <c r="K70" s="37"/>
      <c r="L70" s="37"/>
      <c r="M70" s="36"/>
      <c r="N70" s="37"/>
      <c r="O70" s="37"/>
      <c r="P70" s="37"/>
      <c r="Q70" s="37"/>
      <c r="R70" s="37"/>
      <c r="S70" s="37"/>
      <c r="T70" s="2"/>
      <c r="U70" s="36"/>
      <c r="V70" s="37"/>
      <c r="W70" s="37"/>
      <c r="X70" s="37"/>
      <c r="Y70" s="37"/>
      <c r="Z70" s="37"/>
      <c r="AA70" s="37"/>
      <c r="AB70" s="2"/>
      <c r="AC70" s="2"/>
      <c r="AD70" s="2"/>
      <c r="AE70" s="2"/>
      <c r="AF70" s="2"/>
      <c r="AG70" s="36"/>
      <c r="AH70" s="2"/>
      <c r="AI70" s="2"/>
      <c r="AJ70" s="2"/>
      <c r="AK70" s="2"/>
      <c r="AL70" s="19"/>
      <c r="AM70" s="37"/>
      <c r="AN70" s="37"/>
      <c r="AO70" s="37"/>
      <c r="AP70" s="37" t="str">
        <f>IFERROR(VLOOKUP($A70,[2]Sheet1!$A:$D,4,0),"-")</f>
        <v>-</v>
      </c>
      <c r="AQ70" s="37"/>
      <c r="AR70" s="37"/>
      <c r="AS70" s="37"/>
      <c r="AT70" s="37"/>
      <c r="AU70" s="37"/>
      <c r="AV70" s="37" t="str">
        <f>IFERROR(VLOOKUP(A70,#REF!,13,0),"")</f>
        <v/>
      </c>
      <c r="AW70" s="37">
        <f>IFERROR(VLOOKUP(A70,[7]DATABASE!$A:$BA,49,0),"")</f>
        <v>0</v>
      </c>
      <c r="AX70" s="37">
        <f>IFERROR(VLOOKUP(A70,[7]DATABASE!$A:$BA,50,0),"")</f>
        <v>0</v>
      </c>
      <c r="AY70" s="37">
        <f>IFERROR(VLOOKUP(A70,[7]DATABASE!$A:$BA,51,0),"")</f>
        <v>0</v>
      </c>
      <c r="AZ70" s="37">
        <f>IFERROR(VLOOKUP(A70,[7]DATABASE!$A:$BA,52,0),"")</f>
        <v>0</v>
      </c>
      <c r="BA70" s="37">
        <f>IFERROR(VLOOKUP(A70,[7]DATABASE!$A:$BA,53,0),"")</f>
        <v>5</v>
      </c>
      <c r="BB70" s="37">
        <f>IFERROR(VLOOKUP(A70,[7]DATABASE!$A:$BF,54,0),"")</f>
        <v>0</v>
      </c>
      <c r="BC70" s="37">
        <f>IFERROR(VLOOKUP(A70,[7]DATABASE!$A:$BF,55,0),"")</f>
        <v>0</v>
      </c>
      <c r="BD70" s="37">
        <f>IFERROR(VLOOKUP(A70,[7]DATABASE!$A:$BF,56,0),"")</f>
        <v>0</v>
      </c>
      <c r="BE70" s="37">
        <f>IFERROR(VLOOKUP(A70,[7]DATABASE!$A:$BF,57,0),"")</f>
        <v>0</v>
      </c>
      <c r="BF70" s="37">
        <f>IFERROR(VLOOKUP(A70,[7]DATABASE!$A:$BF,58,0),"")</f>
        <v>5</v>
      </c>
      <c r="BG70" s="37"/>
      <c r="BH70" s="37">
        <f>IFERROR(VLOOKUP(A70,[7]DATABASE!$A:$BM,60,0),"")</f>
        <v>0</v>
      </c>
      <c r="BI70" s="37">
        <f>IFERROR(VLOOKUP(A70,[7]DATABASE!$A:$BM,61,0),"")</f>
        <v>0</v>
      </c>
      <c r="BJ70" s="37">
        <f>IFERROR(VLOOKUP(A70,[7]DATABASE!$A:$BM,62,0),"")</f>
        <v>0</v>
      </c>
      <c r="BK70" s="37">
        <f>IFERROR(VLOOKUP(A70,[7]DATABASE!$A:$BM,63,0),"")</f>
        <v>0</v>
      </c>
      <c r="BL70" s="37">
        <f>IFERROR(VLOOKUP(A70,[7]DATABASE!$A:$BM,64,0),"")</f>
        <v>5</v>
      </c>
      <c r="BM70" s="37">
        <f>IFERROR(VLOOKUP($A70,[9]AAV!$A:$AM,39,0),IFERROR(VLOOKUP($A70,[9]GC!$A:$Y,25,0),IFERROR(VLOOKUP($A70,[9]RVO!$A:$BS,71,0),IFERROR(VLOOKUP($A70,[9]SBPV!$A:$AK,37,0),IFERROR(VLOOKUP($A70,'[9]CC SK'!$A:$AA,27,0),IFERROR(VLOOKUP($A70,[9]DELTA!$A:$AA,27,0),IFERROR(VLOOKUP($A70,'[9]TEMA C1'!$A:$W,23,0),IFERROR(VLOOKUP($A70,'[9]TEMA C2'!$A:$Y,25,0),IFERROR(VLOOKUP($A70,'[9]TEMA C3'!$A:$Y,25,0),IFERROR(VLOOKUP($A70,'[9]TEMA HAJI'!$A:$Y,25,0),IFERROR(VLOOKUP($A70,'[9]TEMA PD'!$A:$Y,25,0),"")))))))))))</f>
        <v>1</v>
      </c>
      <c r="BN70" s="37">
        <f t="shared" si="30"/>
        <v>6</v>
      </c>
      <c r="BO70" s="37">
        <f t="shared" si="31"/>
        <v>0</v>
      </c>
      <c r="BP70" s="37">
        <f t="shared" si="31"/>
        <v>0</v>
      </c>
      <c r="BQ70" s="37">
        <f t="shared" si="31"/>
        <v>0</v>
      </c>
      <c r="BR70" s="37">
        <f t="shared" si="31"/>
        <v>0</v>
      </c>
      <c r="BS70" s="37">
        <f t="shared" si="31"/>
        <v>0</v>
      </c>
      <c r="BT70" s="37">
        <f t="shared" si="31"/>
        <v>5</v>
      </c>
      <c r="BU70" s="37">
        <f t="shared" si="31"/>
        <v>1</v>
      </c>
      <c r="BV70" s="37">
        <f t="shared" si="32"/>
        <v>6</v>
      </c>
      <c r="BW70" s="36">
        <f t="shared" si="33"/>
        <v>5</v>
      </c>
      <c r="BX70" s="36" t="str">
        <f t="shared" si="34"/>
        <v>DOWNGRADE</v>
      </c>
      <c r="BY70" s="36" t="str">
        <f>IFERROR(VLOOKUP(A70,[7]DATABASE!$A:$BY,77,0),"")</f>
        <v>TIDAK</v>
      </c>
      <c r="BZ70" s="37">
        <f t="shared" si="35"/>
        <v>3</v>
      </c>
      <c r="CA70" s="12"/>
      <c r="CB70" s="37" t="str">
        <f t="shared" si="36"/>
        <v>SAPHIRE</v>
      </c>
      <c r="CC70" s="37" t="str">
        <f>IFERROR(VLOOKUP(A70,[11]SUMMARY!$B:$E,4,0),"")</f>
        <v/>
      </c>
      <c r="CD70" s="37">
        <f>IFERROR(VLOOKUP(A70,'[12]RECAP REDEEM P2 - v2'!$A:$I,5,0),0)</f>
        <v>0</v>
      </c>
      <c r="CE70" s="37" t="str">
        <f t="shared" si="37"/>
        <v>FALSE</v>
      </c>
      <c r="CF70" s="37"/>
      <c r="CG70" s="15">
        <v>45093</v>
      </c>
      <c r="CH70" s="15">
        <f t="shared" ca="1" si="38"/>
        <v>46174</v>
      </c>
      <c r="CI70" s="37">
        <f t="shared" ca="1" si="39"/>
        <v>2</v>
      </c>
      <c r="CJ70" s="37">
        <v>6</v>
      </c>
      <c r="CK70" s="37" t="str">
        <f>IFERROR(VLOOKUP($A70,[13]ME!$A:$K,11,0),"-")</f>
        <v>-</v>
      </c>
      <c r="CL70" s="37" t="str">
        <f>IFERROR(VLOOKUP($A70,[14]EKS!$A:$K,11,0),"-")</f>
        <v>-</v>
      </c>
      <c r="CM70" s="37" t="str">
        <f>IFERROR(VLOOKUP($A70,[15]EKS!$A:$K,11,0),"-")</f>
        <v>-</v>
      </c>
      <c r="CN70" s="37" t="str">
        <f>IFERROR(VLOOKUP($A70,[16]EKS!$A:$K,11,0),"-")</f>
        <v>-</v>
      </c>
      <c r="CO70" s="37" t="str">
        <f>IFERROR(VLOOKUP($A70,[17]EKS!$A:$K,11,0),"-")</f>
        <v>-</v>
      </c>
      <c r="CP70" s="37" t="str">
        <f>IFERROR(VLOOKUP($A70,[18]EKS!$A:$K,11,0),"-")</f>
        <v>-</v>
      </c>
      <c r="CQ70" s="37" t="str">
        <f>IFERROR(VLOOKUP(A70,[19]Sheet1!$A:$D,4,0),"-")</f>
        <v>-</v>
      </c>
      <c r="CR70" s="37">
        <f>IFERROR(VLOOKUP($A70,[20]AAV!$A:$AR,44,0),IFERROR(VLOOKUP($A70,[20]GC!$A:$AC,29,0),IFERROR(VLOOKUP($A70,[20]RVO!$A:$CA,79,0),IFERROR(VLOOKUP($A70,[20]SBPV!$A:$AN,40,0),IFERROR(VLOOKUP($A70,'[20]CC SK'!$A:$AC,29,0),IFERROR(VLOOKUP($A70,'[20]AAV AUTO 2000'!$A:$AA,27,0),IFERROR(VLOOKUP($A70,[20]DELTA!$A:$AC,29,0),IFERROR(VLOOKUP($A70,'[20]TEMA C1'!$A:$Y,25,0),IFERROR(VLOOKUP($A70,'[20]TEMA C2'!$A:$AA,27,0),IFERROR(VLOOKUP($A70,'[20]TEMA C3'!$A:$AA,27,0),IFERROR(VLOOKUP($A70,'[20]TEMA HAJI'!$A:$AA,27,0),IFERROR(VLOOKUP($A70,'[20]TEMA PD'!$A:$AA,27,0),IFERROR(VLOOKUP($A70,[20]DESIRE!$A:$AP,42,0),0)))))))))))))</f>
        <v>7</v>
      </c>
      <c r="CS70" s="37">
        <f>IFERROR(VLOOKUP($A70,#REF!,42+CR$1,0),IFERROR(VLOOKUP($A70,#REF!,42+CR$1,0),IFERROR(VLOOKUP($A70,#REF!,29+CR$1,0),IFERROR(VLOOKUP($A70,#REF!,16+CR$1,0),IFERROR(VLOOKUP($A70,#REF!,42+CR$1,0),IFERROR(VLOOKUP($A70,#REF!,33+CR$1,0),IFERROR(VLOOKUP($A70,#REF!,29+CR$1,0),IFERROR(VLOOKUP($A70,#REF!,42+CR$1,0),IFERROR(VLOOKUP($A70,#REF!,42+CR$1,0),IFERROR(VLOOKUP($A70,#REF!,42+CR$1,0),IFERROR(VLOOKUP($A70,#REF!,26+CR$1,0),IFERROR(VLOOKUP($A70,#REF!,5+CR$1,0),0))))))))))))</f>
        <v>0</v>
      </c>
      <c r="CT70" s="37">
        <f>IFERROR(VLOOKUP($A70,#REF!,42+CS$1,0),IFERROR(VLOOKUP($A70,#REF!,42+CS$1,0),IFERROR(VLOOKUP($A70,#REF!,29+CS$1,0),IFERROR(VLOOKUP($A70,#REF!,16+CS$1,0),IFERROR(VLOOKUP($A70,#REF!,42+CS$1,0),IFERROR(VLOOKUP($A70,#REF!,33+CS$1,0),IFERROR(VLOOKUP($A70,#REF!,29+CS$1,0),IFERROR(VLOOKUP($A70,#REF!,42+CS$1,0),IFERROR(VLOOKUP($A70,#REF!,42+CS$1,0),IFERROR(VLOOKUP($A70,#REF!,42+CS$1,0),IFERROR(VLOOKUP($A70,#REF!,26+CS$1,0),IFERROR(VLOOKUP($A70,#REF!,5+CS$1,0),0))))))))))))</f>
        <v>0</v>
      </c>
      <c r="CU70" s="37">
        <f>IFERROR(VLOOKUP($A70,#REF!,42+CT$1,0),IFERROR(VLOOKUP($A70,#REF!,42+CT$1,0),IFERROR(VLOOKUP($A70,#REF!,29+CT$1,0),IFERROR(VLOOKUP($A70,#REF!,16+CT$1,0),IFERROR(VLOOKUP($A70,#REF!,42+CT$1,0),IFERROR(VLOOKUP($A70,#REF!,33+CT$1,0),IFERROR(VLOOKUP($A70,#REF!,29+CT$1,0),IFERROR(VLOOKUP($A70,#REF!,42+CT$1,0),IFERROR(VLOOKUP($A70,#REF!,42+CT$1,0),IFERROR(VLOOKUP($A70,#REF!,42+CT$1,0),IFERROR(VLOOKUP($A70,#REF!,26+CT$1,0),IFERROR(VLOOKUP($A70,#REF!,5+CT$1,0),0))))))))))))</f>
        <v>0</v>
      </c>
      <c r="CV70" s="37">
        <f>IFERROR(VLOOKUP($A70,#REF!,42+CU$1,0),IFERROR(VLOOKUP($A70,#REF!,42+CU$1,0),IFERROR(VLOOKUP($A70,#REF!,29+CU$1,0),IFERROR(VLOOKUP($A70,#REF!,16+CU$1,0),IFERROR(VLOOKUP($A70,#REF!,42+CU$1,0),IFERROR(VLOOKUP($A70,#REF!,33+CU$1,0),IFERROR(VLOOKUP($A70,#REF!,29+CU$1,0),IFERROR(VLOOKUP($A70,#REF!,42+CU$1,0),IFERROR(VLOOKUP($A70,#REF!,42+CU$1,0),IFERROR(VLOOKUP($A70,#REF!,42+CU$1,0),IFERROR(VLOOKUP($A70,#REF!,26+CU$1,0),IFERROR(VLOOKUP($A70,#REF!,5+CU$1,0),0))))))))))))</f>
        <v>0</v>
      </c>
      <c r="CW70" s="37">
        <f>IFERROR(VLOOKUP($A70,#REF!,42+CV$1,0),IFERROR(VLOOKUP($A70,#REF!,42+CV$1,0),IFERROR(VLOOKUP($A70,#REF!,29+CV$1,0),IFERROR(VLOOKUP($A70,#REF!,16+CV$1,0),IFERROR(VLOOKUP($A70,#REF!,42+CV$1,0),IFERROR(VLOOKUP($A70,#REF!,33+CV$1,0),IFERROR(VLOOKUP($A70,#REF!,29+CV$1,0),IFERROR(VLOOKUP($A70,#REF!,42+CV$1,0),IFERROR(VLOOKUP($A70,#REF!,42+CV$1,0),IFERROR(VLOOKUP($A70,#REF!,42+CV$1,0),IFERROR(VLOOKUP($A70,#REF!,26+CV$1,0),IFERROR(VLOOKUP($A70,#REF!,5+CV$1,0),0))))))))))))</f>
        <v>0</v>
      </c>
      <c r="CX70" s="37">
        <f>IFERROR(VLOOKUP($A70,#REF!,36,0),IFERROR(VLOOKUP($A70,#REF!,23,0),IFERROR(VLOOKUP($A70,#REF!,65,0),IFERROR(VLOOKUP($A70,#REF!,34,0),IFERROR(VLOOKUP($A70,#REF!,25,0),IFERROR(VLOOKUP($A70,#REF!,25,0),IFERROR(VLOOKUP($A70,#REF!,21,0),IFERROR(VLOOKUP($A70,#REF!,23,0),IFERROR(VLOOKUP($A70,#REF!,23,0),IFERROR(VLOOKUP($A70,#REF!,23,0),IFERROR(VLOOKUP($A70,#REF!,23,0),IFERROR(VLOOKUP($A70,#REF!,23,0),IFERROR(VLOOKUP($A70,#REF!,21,0),IFERROR(VLOOKUP($A70,#REF!,23,0),0))))))))))))))</f>
        <v>0</v>
      </c>
      <c r="CY70" s="37">
        <f>IFERROR(VLOOKUP($A70,[20]DESIRE!$A:$AP,42,0),IFERROR(VLOOKUP($A70,'[20]TEMA PD'!$A:$AA,27,0),IFERROR(VLOOKUP($A70,'[20]TEMA HAJI'!$A:$AA,27,0),IFERROR(VLOOKUP($A70,'[20]TEMA C3'!$A:$AA,27,0),IFERROR(VLOOKUP($A70,'[20]TEMA C2'!$A:$AA,27,0),IFERROR(VLOOKUP($A70,'[20]TEMA C1'!$A:$Y,25,0),IFERROR(VLOOKUP($A70,[20]DELTA!$A:$AC,29,0),IFERROR(VLOOKUP($A70,'[20]AAV AUTO 2000'!$A:$AA,27,0),IFERROR(VLOOKUP($A70,'[20]CC SK'!$A:$AC,29,0),IFERROR(VLOOKUP($A70,[20]SBPV!$A:$AN,40,0),IFERROR(VLOOKUP($A70,[20]RVO!$A:$CA,79,0),IFERROR(VLOOKUP($A70,[20]GC!$A:$AC,29,0),IFERROR(VLOOKUP($A70,[20]AAV!$A:$AR,44,0),0)))))))))))))</f>
        <v>7</v>
      </c>
      <c r="CZ70" s="37">
        <f>IFERROR(VLOOKUP($A70,#REF!,5+CY$1,0),IFERROR(VLOOKUP($A70,#REF!,26+CY$1,0),IFERROR(VLOOKUP($A70,#REF!,42+CY$1,0),IFERROR(VLOOKUP($A70,#REF!,42+CY$1,0),IFERROR(VLOOKUP($A70,#REF!,42+CY$1,0),IFERROR(VLOOKUP($A70,#REF!,29+CY$1,0),IFERROR(VLOOKUP($A70,#REF!,33+CY$1,0),IFERROR(VLOOKUP($A70,#REF!,42+CY$1,0),IFERROR(VLOOKUP($A70,#REF!,16+CY$1,0),IFERROR(VLOOKUP($A70,#REF!,29+CY$1,0),IFERROR(VLOOKUP($A70,#REF!,42+CY$1,0),IFERROR(VLOOKUP($A70,#REF!,42+CY$1,0),0))))))))))))</f>
        <v>0</v>
      </c>
      <c r="DA70" s="37">
        <f>IFERROR(VLOOKUP($A70,#REF!,5+CZ$1,0),IFERROR(VLOOKUP($A70,#REF!,26+CZ$1,0),IFERROR(VLOOKUP($A70,#REF!,42+CZ$1,0),IFERROR(VLOOKUP($A70,#REF!,42+CZ$1,0),IFERROR(VLOOKUP($A70,#REF!,42+CZ$1,0),IFERROR(VLOOKUP($A70,#REF!,29+CZ$1,0),IFERROR(VLOOKUP($A70,#REF!,33+CZ$1,0),IFERROR(VLOOKUP($A70,#REF!,42+CZ$1,0),IFERROR(VLOOKUP($A70,#REF!,16+CZ$1,0),IFERROR(VLOOKUP($A70,#REF!,29+CZ$1,0),IFERROR(VLOOKUP($A70,#REF!,42+CZ$1,0),IFERROR(VLOOKUP($A70,#REF!,42+CZ$1,0),0))))))))))))</f>
        <v>0</v>
      </c>
      <c r="DB70" s="37">
        <f>IFERROR(VLOOKUP($A70,#REF!,5+DA$1,0),IFERROR(VLOOKUP($A70,#REF!,26+DA$1,0),IFERROR(VLOOKUP($A70,#REF!,42+DA$1,0),IFERROR(VLOOKUP($A70,#REF!,42+DA$1,0),IFERROR(VLOOKUP($A70,#REF!,42+DA$1,0),IFERROR(VLOOKUP($A70,#REF!,29+DA$1,0),IFERROR(VLOOKUP($A70,#REF!,33+DA$1,0),IFERROR(VLOOKUP($A70,#REF!,42+DA$1,0),IFERROR(VLOOKUP($A70,#REF!,16+DA$1,0),IFERROR(VLOOKUP($A70,#REF!,29+DA$1,0),IFERROR(VLOOKUP($A70,#REF!,42+DA$1,0),IFERROR(VLOOKUP($A70,#REF!,42+DA$1,0),0))))))))))))</f>
        <v>0</v>
      </c>
      <c r="DC70" s="37">
        <f>IFERROR(VLOOKUP($A70,#REF!,5+DB$1,0),IFERROR(VLOOKUP($A70,#REF!,26+DB$1,0),IFERROR(VLOOKUP($A70,#REF!,42+DB$1,0),IFERROR(VLOOKUP($A70,#REF!,42+DB$1,0),IFERROR(VLOOKUP($A70,#REF!,42+DB$1,0),IFERROR(VLOOKUP($A70,#REF!,29+DB$1,0),IFERROR(VLOOKUP($A70,#REF!,33+DB$1,0),IFERROR(VLOOKUP($A70,#REF!,42+DB$1,0),IFERROR(VLOOKUP($A70,#REF!,16+DB$1,0),IFERROR(VLOOKUP($A70,#REF!,29+DB$1,0),IFERROR(VLOOKUP($A70,#REF!,42+DB$1,0),IFERROR(VLOOKUP($A70,#REF!,42+DB$1,0),0))))))))))))</f>
        <v>0</v>
      </c>
      <c r="DD70" s="37">
        <f>IFERROR(VLOOKUP($A70,#REF!,5+DC$1,0),IFERROR(VLOOKUP($A70,#REF!,26+DC$1,0),IFERROR(VLOOKUP($A70,#REF!,42+DC$1,0),IFERROR(VLOOKUP($A70,#REF!,42+DC$1,0),IFERROR(VLOOKUP($A70,#REF!,42+DC$1,0),IFERROR(VLOOKUP($A70,#REF!,29+DC$1,0),IFERROR(VLOOKUP($A70,#REF!,33+DC$1,0),IFERROR(VLOOKUP($A70,#REF!,42+DC$1,0),IFERROR(VLOOKUP($A70,#REF!,16+DC$1,0),IFERROR(VLOOKUP($A70,#REF!,29+DC$1,0),IFERROR(VLOOKUP($A70,#REF!,42+DC$1,0),IFERROR(VLOOKUP($A70,#REF!,42+DC$1,0),0))))))))))))</f>
        <v>0</v>
      </c>
      <c r="DE70" s="37">
        <f>IFERROR(VLOOKUP($A70,#REF!,23,0),IFERROR(VLOOKUP($A70,#REF!,21,0),IFERROR(VLOOKUP($A70,#REF!,23,0),IFERROR(VLOOKUP($A70,#REF!,23,0),IFERROR(VLOOKUP($A70,#REF!,23,0),IFERROR(VLOOKUP($A70,#REF!,23,0),IFERROR(VLOOKUP($A70,#REF!,23,0),IFERROR(VLOOKUP($A70,#REF!,21,0),IFERROR(VLOOKUP($A70,#REF!,25,0),IFERROR(VLOOKUP($A70,#REF!,25,0),IFERROR(VLOOKUP($A70,#REF!,34,0),IFERROR(VLOOKUP($A70,#REF!,65,0),IFERROR(VLOOKUP($A70,#REF!,23,0),IFERROR(VLOOKUP($A70,#REF!,36,0),0))))))))))))))</f>
        <v>0</v>
      </c>
      <c r="DF70" s="37" t="b">
        <f t="shared" si="40"/>
        <v>1</v>
      </c>
      <c r="DG70" s="37" t="b">
        <f t="shared" si="40"/>
        <v>1</v>
      </c>
      <c r="DH70" s="37" t="b">
        <f t="shared" si="40"/>
        <v>1</v>
      </c>
      <c r="DI70" s="37" t="b">
        <f t="shared" si="26"/>
        <v>1</v>
      </c>
      <c r="DJ70" s="37" t="b">
        <f t="shared" si="26"/>
        <v>1</v>
      </c>
      <c r="DK70" s="37" t="b">
        <f t="shared" si="26"/>
        <v>1</v>
      </c>
      <c r="DL70" s="37" t="b">
        <f t="shared" si="26"/>
        <v>1</v>
      </c>
      <c r="DM70" s="37">
        <f t="shared" si="41"/>
        <v>7</v>
      </c>
      <c r="DN70" s="37">
        <f t="shared" si="41"/>
        <v>0</v>
      </c>
      <c r="DO70" s="37">
        <f t="shared" si="41"/>
        <v>0</v>
      </c>
      <c r="DP70" s="37">
        <f t="shared" si="27"/>
        <v>0</v>
      </c>
      <c r="DQ70" s="37">
        <f t="shared" si="27"/>
        <v>0</v>
      </c>
      <c r="DR70" s="37">
        <f t="shared" si="27"/>
        <v>0</v>
      </c>
      <c r="DS70" s="37">
        <f t="shared" si="27"/>
        <v>0</v>
      </c>
      <c r="DT70" s="29">
        <f t="shared" si="45"/>
        <v>7</v>
      </c>
      <c r="DU70" s="37">
        <f t="shared" si="42"/>
        <v>7</v>
      </c>
      <c r="DV70" s="37">
        <f t="shared" si="42"/>
        <v>0</v>
      </c>
      <c r="DW70" s="37">
        <f t="shared" si="42"/>
        <v>0</v>
      </c>
      <c r="DX70" s="37">
        <f t="shared" si="28"/>
        <v>0</v>
      </c>
      <c r="DY70" s="37">
        <f t="shared" si="28"/>
        <v>0</v>
      </c>
      <c r="DZ70" s="37">
        <f t="shared" si="28"/>
        <v>0</v>
      </c>
      <c r="EA70" s="37">
        <f t="shared" si="28"/>
        <v>0</v>
      </c>
      <c r="EB70" s="29">
        <f t="shared" si="46"/>
        <v>7</v>
      </c>
      <c r="EC70" s="36">
        <f t="shared" si="47"/>
        <v>6</v>
      </c>
      <c r="ED70" s="36" t="str">
        <f t="shared" si="48"/>
        <v>DOWNGRADE</v>
      </c>
      <c r="EE70" s="36" t="str">
        <f t="shared" si="49"/>
        <v>RESET</v>
      </c>
      <c r="EF70" s="37">
        <f t="shared" si="50"/>
        <v>0</v>
      </c>
      <c r="EG70" s="2"/>
      <c r="EH70" s="37" t="str">
        <f t="shared" si="51"/>
        <v>SAPHIRE</v>
      </c>
      <c r="EI70" s="2"/>
      <c r="EJ70" s="2"/>
      <c r="EK70" s="2"/>
      <c r="EL70" s="2"/>
      <c r="EM70" s="2"/>
      <c r="EN70" s="2"/>
      <c r="EO70" s="2"/>
      <c r="EP70" s="2"/>
      <c r="EQ70" s="37">
        <f t="shared" si="43"/>
        <v>7</v>
      </c>
      <c r="ER70" s="37">
        <f t="shared" si="43"/>
        <v>0</v>
      </c>
      <c r="ES70" s="37">
        <f t="shared" si="43"/>
        <v>0</v>
      </c>
      <c r="ET70" s="37">
        <f t="shared" si="29"/>
        <v>0</v>
      </c>
      <c r="EU70" s="37">
        <f t="shared" si="29"/>
        <v>0</v>
      </c>
      <c r="EV70" s="37">
        <f t="shared" si="29"/>
        <v>0</v>
      </c>
      <c r="EW70" s="37">
        <f t="shared" si="29"/>
        <v>0</v>
      </c>
    </row>
    <row r="71" spans="1:153" ht="15.6">
      <c r="A71" s="37" t="s">
        <v>392</v>
      </c>
      <c r="B71" s="2" t="s">
        <v>393</v>
      </c>
      <c r="C71" s="37" t="s">
        <v>170</v>
      </c>
      <c r="D71" s="15" t="str">
        <f>IFERROR(VLOOKUP(A71,[1]!CCSK,3,0),"")</f>
        <v/>
      </c>
      <c r="E71" s="15" t="str">
        <f t="shared" si="44"/>
        <v/>
      </c>
      <c r="F71" s="37"/>
      <c r="G71" s="37"/>
      <c r="H71" s="37"/>
      <c r="I71" s="37"/>
      <c r="J71" s="37"/>
      <c r="K71" s="37"/>
      <c r="L71" s="37"/>
      <c r="M71" s="36"/>
      <c r="N71" s="37"/>
      <c r="O71" s="37"/>
      <c r="P71" s="37"/>
      <c r="Q71" s="37"/>
      <c r="R71" s="37"/>
      <c r="S71" s="37"/>
      <c r="T71" s="2"/>
      <c r="U71" s="36"/>
      <c r="V71" s="37"/>
      <c r="W71" s="37"/>
      <c r="X71" s="37"/>
      <c r="Y71" s="37"/>
      <c r="Z71" s="37"/>
      <c r="AA71" s="37"/>
      <c r="AB71" s="2"/>
      <c r="AC71" s="2"/>
      <c r="AD71" s="2"/>
      <c r="AE71" s="2"/>
      <c r="AF71" s="2"/>
      <c r="AG71" s="36"/>
      <c r="AH71" s="2"/>
      <c r="AI71" s="2"/>
      <c r="AJ71" s="2"/>
      <c r="AK71" s="2"/>
      <c r="AL71" s="19"/>
      <c r="AM71" s="37"/>
      <c r="AN71" s="37"/>
      <c r="AO71" s="37"/>
      <c r="AP71" s="37" t="str">
        <f>IFERROR(VLOOKUP($A71,[2]Sheet1!$A:$D,4,0),"-")</f>
        <v>-</v>
      </c>
      <c r="AQ71" s="37"/>
      <c r="AR71" s="37"/>
      <c r="AS71" s="37"/>
      <c r="AT71" s="37"/>
      <c r="AU71" s="37"/>
      <c r="AV71" s="37" t="str">
        <f>IFERROR(VLOOKUP(A71,#REF!,13,0),"")</f>
        <v/>
      </c>
      <c r="AW71" s="37">
        <f>IFERROR(VLOOKUP(A71,[7]DATABASE!$A:$BA,49,0),"")</f>
        <v>0</v>
      </c>
      <c r="AX71" s="37">
        <f>IFERROR(VLOOKUP(A71,[7]DATABASE!$A:$BA,50,0),"")</f>
        <v>0</v>
      </c>
      <c r="AY71" s="37">
        <f>IFERROR(VLOOKUP(A71,[7]DATABASE!$A:$BA,51,0),"")</f>
        <v>0</v>
      </c>
      <c r="AZ71" s="37">
        <f>IFERROR(VLOOKUP(A71,[7]DATABASE!$A:$BA,52,0),"")</f>
        <v>0</v>
      </c>
      <c r="BA71" s="37">
        <f>IFERROR(VLOOKUP(A71,[7]DATABASE!$A:$BA,53,0),"")</f>
        <v>2</v>
      </c>
      <c r="BB71" s="37">
        <f>IFERROR(VLOOKUP(A71,[7]DATABASE!$A:$BF,54,0),"")</f>
        <v>0</v>
      </c>
      <c r="BC71" s="37">
        <f>IFERROR(VLOOKUP(A71,[7]DATABASE!$A:$BF,55,0),"")</f>
        <v>0</v>
      </c>
      <c r="BD71" s="37">
        <f>IFERROR(VLOOKUP(A71,[7]DATABASE!$A:$BF,56,0),"")</f>
        <v>0</v>
      </c>
      <c r="BE71" s="37">
        <f>IFERROR(VLOOKUP(A71,[7]DATABASE!$A:$BF,57,0),"")</f>
        <v>0</v>
      </c>
      <c r="BF71" s="37">
        <f>IFERROR(VLOOKUP(A71,[7]DATABASE!$A:$BF,58,0),"")</f>
        <v>2</v>
      </c>
      <c r="BG71" s="37"/>
      <c r="BH71" s="37">
        <f>IFERROR(VLOOKUP(A71,[7]DATABASE!$A:$BM,60,0),"")</f>
        <v>0</v>
      </c>
      <c r="BI71" s="37">
        <f>IFERROR(VLOOKUP(A71,[7]DATABASE!$A:$BM,61,0),"")</f>
        <v>0</v>
      </c>
      <c r="BJ71" s="37">
        <f>IFERROR(VLOOKUP(A71,[7]DATABASE!$A:$BM,62,0),"")</f>
        <v>0</v>
      </c>
      <c r="BK71" s="37">
        <f>IFERROR(VLOOKUP(A71,[7]DATABASE!$A:$BM,63,0),"")</f>
        <v>0</v>
      </c>
      <c r="BL71" s="37">
        <f>IFERROR(VLOOKUP(A71,[7]DATABASE!$A:$BM,64,0),"")</f>
        <v>2</v>
      </c>
      <c r="BM71" s="37">
        <f>IFERROR(VLOOKUP($A71,[9]AAV!$A:$AM,39,0),IFERROR(VLOOKUP($A71,[9]GC!$A:$Y,25,0),IFERROR(VLOOKUP($A71,[9]RVO!$A:$BS,71,0),IFERROR(VLOOKUP($A71,[9]SBPV!$A:$AK,37,0),IFERROR(VLOOKUP($A71,'[9]CC SK'!$A:$AA,27,0),IFERROR(VLOOKUP($A71,[9]DELTA!$A:$AA,27,0),IFERROR(VLOOKUP($A71,'[9]TEMA C1'!$A:$W,23,0),IFERROR(VLOOKUP($A71,'[9]TEMA C2'!$A:$Y,25,0),IFERROR(VLOOKUP($A71,'[9]TEMA C3'!$A:$Y,25,0),IFERROR(VLOOKUP($A71,'[9]TEMA HAJI'!$A:$Y,25,0),IFERROR(VLOOKUP($A71,'[9]TEMA PD'!$A:$Y,25,0),"")))))))))))</f>
        <v>4</v>
      </c>
      <c r="BN71" s="37">
        <f t="shared" si="30"/>
        <v>6</v>
      </c>
      <c r="BO71" s="37">
        <f t="shared" si="31"/>
        <v>0</v>
      </c>
      <c r="BP71" s="37">
        <f t="shared" si="31"/>
        <v>0</v>
      </c>
      <c r="BQ71" s="37">
        <f t="shared" si="31"/>
        <v>0</v>
      </c>
      <c r="BR71" s="37">
        <f t="shared" si="31"/>
        <v>0</v>
      </c>
      <c r="BS71" s="37">
        <f t="shared" si="31"/>
        <v>0</v>
      </c>
      <c r="BT71" s="37">
        <f t="shared" si="31"/>
        <v>2</v>
      </c>
      <c r="BU71" s="37">
        <f t="shared" si="31"/>
        <v>4</v>
      </c>
      <c r="BV71" s="37">
        <f t="shared" si="32"/>
        <v>6</v>
      </c>
      <c r="BW71" s="36">
        <f t="shared" si="33"/>
        <v>5</v>
      </c>
      <c r="BX71" s="36" t="str">
        <f t="shared" si="34"/>
        <v>DOWNGRADE</v>
      </c>
      <c r="BY71" s="36" t="str">
        <f>IFERROR(VLOOKUP(A71,[7]DATABASE!$A:$BY,77,0),"")</f>
        <v>TIDAK</v>
      </c>
      <c r="BZ71" s="37">
        <f t="shared" si="35"/>
        <v>3</v>
      </c>
      <c r="CA71" s="12"/>
      <c r="CB71" s="37" t="str">
        <f t="shared" si="36"/>
        <v>SAPHIRE</v>
      </c>
      <c r="CC71" s="37" t="str">
        <f>IFERROR(VLOOKUP(A71,[11]SUMMARY!$B:$E,4,0),"")</f>
        <v/>
      </c>
      <c r="CD71" s="37">
        <f>IFERROR(VLOOKUP(A71,'[12]RECAP REDEEM P2 - v2'!$A:$I,5,0),0)</f>
        <v>0</v>
      </c>
      <c r="CE71" s="37" t="str">
        <f t="shared" si="37"/>
        <v>FALSE</v>
      </c>
      <c r="CF71" s="37"/>
      <c r="CG71" s="15">
        <v>45093</v>
      </c>
      <c r="CH71" s="15">
        <f t="shared" ca="1" si="38"/>
        <v>46174</v>
      </c>
      <c r="CI71" s="37">
        <f t="shared" ca="1" si="39"/>
        <v>2</v>
      </c>
      <c r="CJ71" s="37">
        <v>6</v>
      </c>
      <c r="CK71" s="37" t="str">
        <f>IFERROR(VLOOKUP($A71,[13]ME!$A:$K,11,0),"-")</f>
        <v>-</v>
      </c>
      <c r="CL71" s="37" t="str">
        <f>IFERROR(VLOOKUP($A71,[14]EKS!$A:$K,11,0),"-")</f>
        <v>-</v>
      </c>
      <c r="CM71" s="37" t="str">
        <f>IFERROR(VLOOKUP($A71,[15]EKS!$A:$K,11,0),"-")</f>
        <v>-</v>
      </c>
      <c r="CN71" s="37" t="str">
        <f>IFERROR(VLOOKUP($A71,[16]EKS!$A:$K,11,0),"-")</f>
        <v>-</v>
      </c>
      <c r="CO71" s="37" t="str">
        <f>IFERROR(VLOOKUP($A71,[17]EKS!$A:$K,11,0),"-")</f>
        <v>-</v>
      </c>
      <c r="CP71" s="37" t="str">
        <f>IFERROR(VLOOKUP($A71,[18]EKS!$A:$K,11,0),"-")</f>
        <v>-</v>
      </c>
      <c r="CQ71" s="37" t="str">
        <f>IFERROR(VLOOKUP(A71,[19]Sheet1!$A:$D,4,0),"-")</f>
        <v>-</v>
      </c>
      <c r="CR71" s="37">
        <f>IFERROR(VLOOKUP($A71,[20]AAV!$A:$AR,44,0),IFERROR(VLOOKUP($A71,[20]GC!$A:$AC,29,0),IFERROR(VLOOKUP($A71,[20]RVO!$A:$CA,79,0),IFERROR(VLOOKUP($A71,[20]SBPV!$A:$AN,40,0),IFERROR(VLOOKUP($A71,'[20]CC SK'!$A:$AC,29,0),IFERROR(VLOOKUP($A71,'[20]AAV AUTO 2000'!$A:$AA,27,0),IFERROR(VLOOKUP($A71,[20]DELTA!$A:$AC,29,0),IFERROR(VLOOKUP($A71,'[20]TEMA C1'!$A:$Y,25,0),IFERROR(VLOOKUP($A71,'[20]TEMA C2'!$A:$AA,27,0),IFERROR(VLOOKUP($A71,'[20]TEMA C3'!$A:$AA,27,0),IFERROR(VLOOKUP($A71,'[20]TEMA HAJI'!$A:$AA,27,0),IFERROR(VLOOKUP($A71,'[20]TEMA PD'!$A:$AA,27,0),IFERROR(VLOOKUP($A71,[20]DESIRE!$A:$AP,42,0),0)))))))))))))</f>
        <v>18</v>
      </c>
      <c r="CS71" s="37">
        <f>IFERROR(VLOOKUP($A71,#REF!,42+CR$1,0),IFERROR(VLOOKUP($A71,#REF!,42+CR$1,0),IFERROR(VLOOKUP($A71,#REF!,29+CR$1,0),IFERROR(VLOOKUP($A71,#REF!,16+CR$1,0),IFERROR(VLOOKUP($A71,#REF!,42+CR$1,0),IFERROR(VLOOKUP($A71,#REF!,33+CR$1,0),IFERROR(VLOOKUP($A71,#REF!,29+CR$1,0),IFERROR(VLOOKUP($A71,#REF!,42+CR$1,0),IFERROR(VLOOKUP($A71,#REF!,42+CR$1,0),IFERROR(VLOOKUP($A71,#REF!,42+CR$1,0),IFERROR(VLOOKUP($A71,#REF!,26+CR$1,0),IFERROR(VLOOKUP($A71,#REF!,5+CR$1,0),0))))))))))))</f>
        <v>0</v>
      </c>
      <c r="CT71" s="37">
        <f>IFERROR(VLOOKUP($A71,#REF!,42+CS$1,0),IFERROR(VLOOKUP($A71,#REF!,42+CS$1,0),IFERROR(VLOOKUP($A71,#REF!,29+CS$1,0),IFERROR(VLOOKUP($A71,#REF!,16+CS$1,0),IFERROR(VLOOKUP($A71,#REF!,42+CS$1,0),IFERROR(VLOOKUP($A71,#REF!,33+CS$1,0),IFERROR(VLOOKUP($A71,#REF!,29+CS$1,0),IFERROR(VLOOKUP($A71,#REF!,42+CS$1,0),IFERROR(VLOOKUP($A71,#REF!,42+CS$1,0),IFERROR(VLOOKUP($A71,#REF!,42+CS$1,0),IFERROR(VLOOKUP($A71,#REF!,26+CS$1,0),IFERROR(VLOOKUP($A71,#REF!,5+CS$1,0),0))))))))))))</f>
        <v>0</v>
      </c>
      <c r="CU71" s="37">
        <f>IFERROR(VLOOKUP($A71,#REF!,42+CT$1,0),IFERROR(VLOOKUP($A71,#REF!,42+CT$1,0),IFERROR(VLOOKUP($A71,#REF!,29+CT$1,0),IFERROR(VLOOKUP($A71,#REF!,16+CT$1,0),IFERROR(VLOOKUP($A71,#REF!,42+CT$1,0),IFERROR(VLOOKUP($A71,#REF!,33+CT$1,0),IFERROR(VLOOKUP($A71,#REF!,29+CT$1,0),IFERROR(VLOOKUP($A71,#REF!,42+CT$1,0),IFERROR(VLOOKUP($A71,#REF!,42+CT$1,0),IFERROR(VLOOKUP($A71,#REF!,42+CT$1,0),IFERROR(VLOOKUP($A71,#REF!,26+CT$1,0),IFERROR(VLOOKUP($A71,#REF!,5+CT$1,0),0))))))))))))</f>
        <v>0</v>
      </c>
      <c r="CV71" s="37">
        <f>IFERROR(VLOOKUP($A71,#REF!,42+CU$1,0),IFERROR(VLOOKUP($A71,#REF!,42+CU$1,0),IFERROR(VLOOKUP($A71,#REF!,29+CU$1,0),IFERROR(VLOOKUP($A71,#REF!,16+CU$1,0),IFERROR(VLOOKUP($A71,#REF!,42+CU$1,0),IFERROR(VLOOKUP($A71,#REF!,33+CU$1,0),IFERROR(VLOOKUP($A71,#REF!,29+CU$1,0),IFERROR(VLOOKUP($A71,#REF!,42+CU$1,0),IFERROR(VLOOKUP($A71,#REF!,42+CU$1,0),IFERROR(VLOOKUP($A71,#REF!,42+CU$1,0),IFERROR(VLOOKUP($A71,#REF!,26+CU$1,0),IFERROR(VLOOKUP($A71,#REF!,5+CU$1,0),0))))))))))))</f>
        <v>0</v>
      </c>
      <c r="CW71" s="37">
        <f>IFERROR(VLOOKUP($A71,#REF!,42+CV$1,0),IFERROR(VLOOKUP($A71,#REF!,42+CV$1,0),IFERROR(VLOOKUP($A71,#REF!,29+CV$1,0),IFERROR(VLOOKUP($A71,#REF!,16+CV$1,0),IFERROR(VLOOKUP($A71,#REF!,42+CV$1,0),IFERROR(VLOOKUP($A71,#REF!,33+CV$1,0),IFERROR(VLOOKUP($A71,#REF!,29+CV$1,0),IFERROR(VLOOKUP($A71,#REF!,42+CV$1,0),IFERROR(VLOOKUP($A71,#REF!,42+CV$1,0),IFERROR(VLOOKUP($A71,#REF!,42+CV$1,0),IFERROR(VLOOKUP($A71,#REF!,26+CV$1,0),IFERROR(VLOOKUP($A71,#REF!,5+CV$1,0),0))))))))))))</f>
        <v>0</v>
      </c>
      <c r="CX71" s="37">
        <f>IFERROR(VLOOKUP($A71,#REF!,36,0),IFERROR(VLOOKUP($A71,#REF!,23,0),IFERROR(VLOOKUP($A71,#REF!,65,0),IFERROR(VLOOKUP($A71,#REF!,34,0),IFERROR(VLOOKUP($A71,#REF!,25,0),IFERROR(VLOOKUP($A71,#REF!,25,0),IFERROR(VLOOKUP($A71,#REF!,21,0),IFERROR(VLOOKUP($A71,#REF!,23,0),IFERROR(VLOOKUP($A71,#REF!,23,0),IFERROR(VLOOKUP($A71,#REF!,23,0),IFERROR(VLOOKUP($A71,#REF!,23,0),IFERROR(VLOOKUP($A71,#REF!,23,0),IFERROR(VLOOKUP($A71,#REF!,21,0),IFERROR(VLOOKUP($A71,#REF!,23,0),0))))))))))))))</f>
        <v>0</v>
      </c>
      <c r="CY71" s="37">
        <f>IFERROR(VLOOKUP($A71,[20]DESIRE!$A:$AP,42,0),IFERROR(VLOOKUP($A71,'[20]TEMA PD'!$A:$AA,27,0),IFERROR(VLOOKUP($A71,'[20]TEMA HAJI'!$A:$AA,27,0),IFERROR(VLOOKUP($A71,'[20]TEMA C3'!$A:$AA,27,0),IFERROR(VLOOKUP($A71,'[20]TEMA C2'!$A:$AA,27,0),IFERROR(VLOOKUP($A71,'[20]TEMA C1'!$A:$Y,25,0),IFERROR(VLOOKUP($A71,[20]DELTA!$A:$AC,29,0),IFERROR(VLOOKUP($A71,'[20]AAV AUTO 2000'!$A:$AA,27,0),IFERROR(VLOOKUP($A71,'[20]CC SK'!$A:$AC,29,0),IFERROR(VLOOKUP($A71,[20]SBPV!$A:$AN,40,0),IFERROR(VLOOKUP($A71,[20]RVO!$A:$CA,79,0),IFERROR(VLOOKUP($A71,[20]GC!$A:$AC,29,0),IFERROR(VLOOKUP($A71,[20]AAV!$A:$AR,44,0),0)))))))))))))</f>
        <v>18</v>
      </c>
      <c r="CZ71" s="37">
        <f>IFERROR(VLOOKUP($A71,#REF!,5+CY$1,0),IFERROR(VLOOKUP($A71,#REF!,26+CY$1,0),IFERROR(VLOOKUP($A71,#REF!,42+CY$1,0),IFERROR(VLOOKUP($A71,#REF!,42+CY$1,0),IFERROR(VLOOKUP($A71,#REF!,42+CY$1,0),IFERROR(VLOOKUP($A71,#REF!,29+CY$1,0),IFERROR(VLOOKUP($A71,#REF!,33+CY$1,0),IFERROR(VLOOKUP($A71,#REF!,42+CY$1,0),IFERROR(VLOOKUP($A71,#REF!,16+CY$1,0),IFERROR(VLOOKUP($A71,#REF!,29+CY$1,0),IFERROR(VLOOKUP($A71,#REF!,42+CY$1,0),IFERROR(VLOOKUP($A71,#REF!,42+CY$1,0),0))))))))))))</f>
        <v>0</v>
      </c>
      <c r="DA71" s="37">
        <f>IFERROR(VLOOKUP($A71,#REF!,5+CZ$1,0),IFERROR(VLOOKUP($A71,#REF!,26+CZ$1,0),IFERROR(VLOOKUP($A71,#REF!,42+CZ$1,0),IFERROR(VLOOKUP($A71,#REF!,42+CZ$1,0),IFERROR(VLOOKUP($A71,#REF!,42+CZ$1,0),IFERROR(VLOOKUP($A71,#REF!,29+CZ$1,0),IFERROR(VLOOKUP($A71,#REF!,33+CZ$1,0),IFERROR(VLOOKUP($A71,#REF!,42+CZ$1,0),IFERROR(VLOOKUP($A71,#REF!,16+CZ$1,0),IFERROR(VLOOKUP($A71,#REF!,29+CZ$1,0),IFERROR(VLOOKUP($A71,#REF!,42+CZ$1,0),IFERROR(VLOOKUP($A71,#REF!,42+CZ$1,0),0))))))))))))</f>
        <v>0</v>
      </c>
      <c r="DB71" s="37">
        <f>IFERROR(VLOOKUP($A71,#REF!,5+DA$1,0),IFERROR(VLOOKUP($A71,#REF!,26+DA$1,0),IFERROR(VLOOKUP($A71,#REF!,42+DA$1,0),IFERROR(VLOOKUP($A71,#REF!,42+DA$1,0),IFERROR(VLOOKUP($A71,#REF!,42+DA$1,0),IFERROR(VLOOKUP($A71,#REF!,29+DA$1,0),IFERROR(VLOOKUP($A71,#REF!,33+DA$1,0),IFERROR(VLOOKUP($A71,#REF!,42+DA$1,0),IFERROR(VLOOKUP($A71,#REF!,16+DA$1,0),IFERROR(VLOOKUP($A71,#REF!,29+DA$1,0),IFERROR(VLOOKUP($A71,#REF!,42+DA$1,0),IFERROR(VLOOKUP($A71,#REF!,42+DA$1,0),0))))))))))))</f>
        <v>0</v>
      </c>
      <c r="DC71" s="37">
        <f>IFERROR(VLOOKUP($A71,#REF!,5+DB$1,0),IFERROR(VLOOKUP($A71,#REF!,26+DB$1,0),IFERROR(VLOOKUP($A71,#REF!,42+DB$1,0),IFERROR(VLOOKUP($A71,#REF!,42+DB$1,0),IFERROR(VLOOKUP($A71,#REF!,42+DB$1,0),IFERROR(VLOOKUP($A71,#REF!,29+DB$1,0),IFERROR(VLOOKUP($A71,#REF!,33+DB$1,0),IFERROR(VLOOKUP($A71,#REF!,42+DB$1,0),IFERROR(VLOOKUP($A71,#REF!,16+DB$1,0),IFERROR(VLOOKUP($A71,#REF!,29+DB$1,0),IFERROR(VLOOKUP($A71,#REF!,42+DB$1,0),IFERROR(VLOOKUP($A71,#REF!,42+DB$1,0),0))))))))))))</f>
        <v>0</v>
      </c>
      <c r="DD71" s="37">
        <f>IFERROR(VLOOKUP($A71,#REF!,5+DC$1,0),IFERROR(VLOOKUP($A71,#REF!,26+DC$1,0),IFERROR(VLOOKUP($A71,#REF!,42+DC$1,0),IFERROR(VLOOKUP($A71,#REF!,42+DC$1,0),IFERROR(VLOOKUP($A71,#REF!,42+DC$1,0),IFERROR(VLOOKUP($A71,#REF!,29+DC$1,0),IFERROR(VLOOKUP($A71,#REF!,33+DC$1,0),IFERROR(VLOOKUP($A71,#REF!,42+DC$1,0),IFERROR(VLOOKUP($A71,#REF!,16+DC$1,0),IFERROR(VLOOKUP($A71,#REF!,29+DC$1,0),IFERROR(VLOOKUP($A71,#REF!,42+DC$1,0),IFERROR(VLOOKUP($A71,#REF!,42+DC$1,0),0))))))))))))</f>
        <v>0</v>
      </c>
      <c r="DE71" s="37">
        <f>IFERROR(VLOOKUP($A71,#REF!,23,0),IFERROR(VLOOKUP($A71,#REF!,21,0),IFERROR(VLOOKUP($A71,#REF!,23,0),IFERROR(VLOOKUP($A71,#REF!,23,0),IFERROR(VLOOKUP($A71,#REF!,23,0),IFERROR(VLOOKUP($A71,#REF!,23,0),IFERROR(VLOOKUP($A71,#REF!,23,0),IFERROR(VLOOKUP($A71,#REF!,21,0),IFERROR(VLOOKUP($A71,#REF!,25,0),IFERROR(VLOOKUP($A71,#REF!,25,0),IFERROR(VLOOKUP($A71,#REF!,34,0),IFERROR(VLOOKUP($A71,#REF!,65,0),IFERROR(VLOOKUP($A71,#REF!,23,0),IFERROR(VLOOKUP($A71,#REF!,36,0),0))))))))))))))</f>
        <v>0</v>
      </c>
      <c r="DF71" s="37" t="b">
        <f t="shared" si="40"/>
        <v>1</v>
      </c>
      <c r="DG71" s="37" t="b">
        <f t="shared" si="40"/>
        <v>1</v>
      </c>
      <c r="DH71" s="37" t="b">
        <f t="shared" si="40"/>
        <v>1</v>
      </c>
      <c r="DI71" s="37" t="b">
        <f t="shared" si="26"/>
        <v>1</v>
      </c>
      <c r="DJ71" s="37" t="b">
        <f t="shared" si="26"/>
        <v>1</v>
      </c>
      <c r="DK71" s="37" t="b">
        <f t="shared" si="26"/>
        <v>1</v>
      </c>
      <c r="DL71" s="37" t="b">
        <f t="shared" si="26"/>
        <v>1</v>
      </c>
      <c r="DM71" s="37">
        <f t="shared" si="41"/>
        <v>18</v>
      </c>
      <c r="DN71" s="37">
        <f t="shared" si="41"/>
        <v>0</v>
      </c>
      <c r="DO71" s="37">
        <f t="shared" si="41"/>
        <v>0</v>
      </c>
      <c r="DP71" s="37">
        <f t="shared" si="27"/>
        <v>0</v>
      </c>
      <c r="DQ71" s="37">
        <f t="shared" si="27"/>
        <v>0</v>
      </c>
      <c r="DR71" s="37">
        <f t="shared" si="27"/>
        <v>0</v>
      </c>
      <c r="DS71" s="37">
        <f t="shared" si="27"/>
        <v>0</v>
      </c>
      <c r="DT71" s="29">
        <f t="shared" si="45"/>
        <v>18</v>
      </c>
      <c r="DU71" s="37">
        <f t="shared" si="42"/>
        <v>18</v>
      </c>
      <c r="DV71" s="37">
        <f t="shared" si="42"/>
        <v>0</v>
      </c>
      <c r="DW71" s="37">
        <f t="shared" si="42"/>
        <v>0</v>
      </c>
      <c r="DX71" s="37">
        <f t="shared" si="28"/>
        <v>0</v>
      </c>
      <c r="DY71" s="37">
        <f t="shared" si="28"/>
        <v>0</v>
      </c>
      <c r="DZ71" s="37">
        <f t="shared" si="28"/>
        <v>0</v>
      </c>
      <c r="EA71" s="37">
        <f t="shared" si="28"/>
        <v>0</v>
      </c>
      <c r="EB71" s="29">
        <f t="shared" si="46"/>
        <v>18</v>
      </c>
      <c r="EC71" s="36">
        <f t="shared" si="47"/>
        <v>6</v>
      </c>
      <c r="ED71" s="36" t="str">
        <f t="shared" si="48"/>
        <v>DOWNGRADE</v>
      </c>
      <c r="EE71" s="36" t="str">
        <f t="shared" si="49"/>
        <v>RESET</v>
      </c>
      <c r="EF71" s="37">
        <f t="shared" si="50"/>
        <v>0</v>
      </c>
      <c r="EG71" s="2"/>
      <c r="EH71" s="37" t="str">
        <f t="shared" si="51"/>
        <v>SAPHIRE</v>
      </c>
      <c r="EI71" s="2"/>
      <c r="EJ71" s="2"/>
      <c r="EK71" s="2"/>
      <c r="EL71" s="2"/>
      <c r="EM71" s="2"/>
      <c r="EN71" s="2"/>
      <c r="EO71" s="2"/>
      <c r="EP71" s="2"/>
      <c r="EQ71" s="37">
        <f t="shared" si="43"/>
        <v>18</v>
      </c>
      <c r="ER71" s="37">
        <f t="shared" si="43"/>
        <v>0</v>
      </c>
      <c r="ES71" s="37">
        <f t="shared" si="43"/>
        <v>0</v>
      </c>
      <c r="ET71" s="37">
        <f t="shared" si="29"/>
        <v>0</v>
      </c>
      <c r="EU71" s="37">
        <f t="shared" si="29"/>
        <v>0</v>
      </c>
      <c r="EV71" s="37">
        <f t="shared" si="29"/>
        <v>0</v>
      </c>
      <c r="EW71" s="37">
        <f t="shared" si="29"/>
        <v>0</v>
      </c>
    </row>
    <row r="72" spans="1:153" ht="15.6">
      <c r="A72" s="36">
        <v>90552</v>
      </c>
      <c r="B72" s="1" t="s">
        <v>313</v>
      </c>
      <c r="C72" s="37" t="s">
        <v>153</v>
      </c>
      <c r="D72" s="15">
        <f>IFERROR(VLOOKUP(A72,[23]aav!$A:$C,3,0),"")</f>
        <v>44378</v>
      </c>
      <c r="E72" s="15" t="str">
        <f t="shared" si="44"/>
        <v>Jul-21</v>
      </c>
      <c r="F72" s="37" t="s">
        <v>349</v>
      </c>
      <c r="G72" s="37" t="s">
        <v>349</v>
      </c>
      <c r="H72" s="37" t="s">
        <v>349</v>
      </c>
      <c r="I72" s="37" t="s">
        <v>349</v>
      </c>
      <c r="J72" s="37" t="s">
        <v>349</v>
      </c>
      <c r="K72" s="37" t="s">
        <v>349</v>
      </c>
      <c r="L72" s="37" t="s">
        <v>349</v>
      </c>
      <c r="M72" s="36"/>
      <c r="N72" s="37">
        <v>34</v>
      </c>
      <c r="O72" s="37">
        <v>33</v>
      </c>
      <c r="P72" s="37">
        <v>40</v>
      </c>
      <c r="Q72" s="37">
        <v>33</v>
      </c>
      <c r="R72" s="37">
        <v>14</v>
      </c>
      <c r="S72" s="37">
        <v>13</v>
      </c>
      <c r="T72" s="36">
        <v>167</v>
      </c>
      <c r="U72" s="37">
        <v>0</v>
      </c>
      <c r="V72" s="37">
        <v>34</v>
      </c>
      <c r="W72" s="37">
        <v>33</v>
      </c>
      <c r="X72" s="37">
        <v>40</v>
      </c>
      <c r="Y72" s="37">
        <v>33</v>
      </c>
      <c r="Z72" s="37">
        <v>14</v>
      </c>
      <c r="AA72" s="37">
        <v>13</v>
      </c>
      <c r="AB72" s="36">
        <v>167</v>
      </c>
      <c r="AC72" s="36">
        <v>1</v>
      </c>
      <c r="AD72" s="36" t="s">
        <v>413</v>
      </c>
      <c r="AE72" s="36" t="s">
        <v>413</v>
      </c>
      <c r="AF72" s="37">
        <v>167</v>
      </c>
      <c r="AG72" s="13">
        <v>3</v>
      </c>
      <c r="AH72" s="37" t="s">
        <v>418</v>
      </c>
      <c r="AI72" s="37">
        <v>0</v>
      </c>
      <c r="AJ72" s="37" t="s">
        <v>423</v>
      </c>
      <c r="AK72" s="37">
        <v>0</v>
      </c>
      <c r="AL72" s="15">
        <v>45261</v>
      </c>
      <c r="AM72" s="15">
        <v>45701</v>
      </c>
      <c r="AN72" s="37">
        <v>1</v>
      </c>
      <c r="AO72" s="37">
        <v>167</v>
      </c>
      <c r="AP72" s="37" t="str">
        <f>IFERROR(VLOOKUP($A72,[2]Sheet1!$A:$D,4,0),"-")</f>
        <v>-</v>
      </c>
      <c r="AQ72" s="37" t="str">
        <f>IFERROR(VLOOKUP($A72,#REF!,3,0),"-")</f>
        <v>-</v>
      </c>
      <c r="AR72" s="37" t="str">
        <f>IFERROR(VLOOKUP(A72,[3]AAV!$A:$C,3,0),"-")</f>
        <v>REGULER</v>
      </c>
      <c r="AS72" s="37" t="str">
        <f>IFERROR(VLOOKUP(A72,[4]AAV!$A:$C,3,0),"-")</f>
        <v>-</v>
      </c>
      <c r="AT72" s="37" t="str">
        <f>IFERROR(VLOOKUP(A72,[5]AAV!$A:$C,3,0),"-")</f>
        <v>-</v>
      </c>
      <c r="AU72" s="37" t="str">
        <f>IFERROR(VLOOKUP(A72,[6]AAV!$A:$C,3,0),"-")</f>
        <v>-</v>
      </c>
      <c r="AV72" s="37" t="str">
        <f>IFERROR(VLOOKUP(A72,#REF!,13,0),"")</f>
        <v/>
      </c>
      <c r="AW72" s="37">
        <f>IFERROR(VLOOKUP(A72,[7]DATABASE!$A:$BA,49,0),"")</f>
        <v>8</v>
      </c>
      <c r="AX72" s="37">
        <f>IFERROR(VLOOKUP(A72,[7]DATABASE!$A:$BA,50,0),"")</f>
        <v>28</v>
      </c>
      <c r="AY72" s="37">
        <f>IFERROR(VLOOKUP(A72,[7]DATABASE!$A:$BA,51,0),"")</f>
        <v>43</v>
      </c>
      <c r="AZ72" s="37">
        <f>IFERROR(VLOOKUP(A72,[7]DATABASE!$A:$BA,52,0),"")</f>
        <v>45</v>
      </c>
      <c r="BA72" s="37">
        <f>IFERROR(VLOOKUP(A72,[7]DATABASE!$A:$BA,53,0),"")</f>
        <v>38</v>
      </c>
      <c r="BB72" s="37">
        <f>IFERROR(VLOOKUP(A72,[7]DATABASE!$A:$BF,54,0),"")</f>
        <v>8</v>
      </c>
      <c r="BC72" s="37">
        <f>IFERROR(VLOOKUP(A72,[7]DATABASE!$A:$BF,55,0),"")</f>
        <v>28</v>
      </c>
      <c r="BD72" s="37">
        <f>IFERROR(VLOOKUP(A72,[7]DATABASE!$A:$BF,56,0),"")</f>
        <v>43</v>
      </c>
      <c r="BE72" s="37">
        <f>IFERROR(VLOOKUP(A72,[7]DATABASE!$A:$BF,57,0),"")</f>
        <v>45</v>
      </c>
      <c r="BF72" s="37">
        <f>IFERROR(VLOOKUP(A72,[7]DATABASE!$A:$BF,58,0),"")</f>
        <v>38</v>
      </c>
      <c r="BG72" s="36">
        <f>IFERROR(VLOOKUP($A72,[8]Summary!$A$3:$GA$66,183,0),"")</f>
        <v>5</v>
      </c>
      <c r="BH72" s="37">
        <f>IFERROR(VLOOKUP(A72,[7]DATABASE!$A:$BM,60,0),"")</f>
        <v>8</v>
      </c>
      <c r="BI72" s="37">
        <f>IFERROR(VLOOKUP(A72,[7]DATABASE!$A:$BM,61,0),"")</f>
        <v>28</v>
      </c>
      <c r="BJ72" s="37">
        <f>IFERROR(VLOOKUP(A72,[7]DATABASE!$A:$BM,62,0),"")</f>
        <v>43</v>
      </c>
      <c r="BK72" s="37">
        <f>IFERROR(VLOOKUP(A72,[7]DATABASE!$A:$BM,63,0),"")</f>
        <v>45</v>
      </c>
      <c r="BL72" s="37">
        <f>IFERROR(VLOOKUP(A72,[7]DATABASE!$A:$BM,64,0),"")</f>
        <v>38</v>
      </c>
      <c r="BM72" s="22">
        <f>IFERROR(VLOOKUP($A72,[9]AAV!$A:$AM,39,0),IFERROR(VLOOKUP($A72,[9]GC!$A:$Y,25,0),IFERROR(VLOOKUP($A72,[9]RVO!$A:$BS,71,0),IFERROR(VLOOKUP($A72,[9]SBPV!$A:$AK,37,0),IFERROR(VLOOKUP($A72,'[9]CC SK'!$A:$AA,27,0),IFERROR(VLOOKUP($A72,[9]DELTA!$A:$AA,27,0),IFERROR(VLOOKUP($A72,'[9]TEMA C1'!$A:$W,23,0),IFERROR(VLOOKUP($A72,'[9]TEMA C2'!$A:$Y,25,0),IFERROR(VLOOKUP('[9]TEMA C3'!$A:$Y,25,0),IFERROR(VLOOKUP($A72,'[9]TEMA HAJI'!$A:$Y,25,0),IFERROR(VLOOKUP($A72,'[9]TEMA PD'!$A:$Y,25,0),"")))))))))))</f>
        <v>20</v>
      </c>
      <c r="BN72" s="37">
        <f t="shared" si="30"/>
        <v>187</v>
      </c>
      <c r="BO72" s="37">
        <f t="shared" si="31"/>
        <v>5</v>
      </c>
      <c r="BP72" s="37">
        <f t="shared" si="31"/>
        <v>8</v>
      </c>
      <c r="BQ72" s="37">
        <f t="shared" si="31"/>
        <v>28</v>
      </c>
      <c r="BR72" s="37">
        <f t="shared" si="31"/>
        <v>43</v>
      </c>
      <c r="BS72" s="37">
        <f t="shared" si="31"/>
        <v>45</v>
      </c>
      <c r="BT72" s="37">
        <f t="shared" si="31"/>
        <v>38</v>
      </c>
      <c r="BU72" s="37">
        <f t="shared" si="31"/>
        <v>20</v>
      </c>
      <c r="BV72" s="37">
        <f t="shared" si="32"/>
        <v>187</v>
      </c>
      <c r="BW72" s="36">
        <f t="shared" si="33"/>
        <v>0</v>
      </c>
      <c r="BX72" s="36" t="str">
        <f t="shared" si="34"/>
        <v>TIDAK</v>
      </c>
      <c r="BY72" s="36" t="str">
        <f>IFERROR(VLOOKUP(A72,[7]DATABASE!$A:$BY,77,0),"")</f>
        <v>TIDAK</v>
      </c>
      <c r="BZ72" s="37">
        <f t="shared" si="35"/>
        <v>354</v>
      </c>
      <c r="CA72" s="12">
        <f>IFERROR(VLOOKUP(A72,[10]DELTA!$A:$AE,31,0),"")</f>
        <v>2</v>
      </c>
      <c r="CB72" s="37" t="str">
        <f t="shared" si="36"/>
        <v>SAPHIRE</v>
      </c>
      <c r="CC72" s="37" t="str">
        <f>IFERROR(VLOOKUP(A72,[11]SUMMARY!$B:$E,4,0),"")</f>
        <v/>
      </c>
      <c r="CD72" s="37">
        <f>IFERROR(VLOOKUP(A72,'[12]RECAP REDEEM P2 - v2'!$A:$I,5,0),0)</f>
        <v>0</v>
      </c>
      <c r="CE72" s="37" t="str">
        <f t="shared" si="37"/>
        <v>Y</v>
      </c>
      <c r="CF72" s="37"/>
      <c r="CG72" s="15">
        <v>45093</v>
      </c>
      <c r="CH72" s="15">
        <f t="shared" ca="1" si="38"/>
        <v>46174</v>
      </c>
      <c r="CI72" s="37">
        <f t="shared" ca="1" si="39"/>
        <v>2</v>
      </c>
      <c r="CJ72" s="37">
        <v>354</v>
      </c>
      <c r="CK72" s="37" t="str">
        <f>IFERROR(VLOOKUP($A72,[13]ME!$A:$K,11,0),"-")</f>
        <v>-</v>
      </c>
      <c r="CL72" s="37" t="str">
        <f>IFERROR(VLOOKUP($A72,[14]EKS!$A:$K,11,0),"-")</f>
        <v>-</v>
      </c>
      <c r="CM72" s="37" t="str">
        <f>IFERROR(VLOOKUP($A72,[15]EKS!$A:$K,11,0),"-")</f>
        <v>-</v>
      </c>
      <c r="CN72" s="37" t="str">
        <f>IFERROR(VLOOKUP($A72,[16]EKS!$A:$K,11,0),"-")</f>
        <v>-</v>
      </c>
      <c r="CO72" s="37" t="str">
        <f>IFERROR(VLOOKUP($A72,[17]EKS!$A:$K,11,0),"-")</f>
        <v>-</v>
      </c>
      <c r="CP72" s="37" t="str">
        <f>IFERROR(VLOOKUP($A72,[18]EKS!$A:$K,11,0),"-")</f>
        <v>-</v>
      </c>
      <c r="CQ72" s="37" t="str">
        <f>IFERROR(VLOOKUP(A72,[19]Sheet1!$A:$D,4,0),"-")</f>
        <v>-</v>
      </c>
      <c r="CR72" s="37">
        <f>IFERROR(VLOOKUP($A72,[20]AAV!$A:$AR,44,0),IFERROR(VLOOKUP($A72,[20]GC!$A:$AC,29,0),IFERROR(VLOOKUP($A72,[20]RVO!$A:$CA,79,0),IFERROR(VLOOKUP($A72,[20]SBPV!$A:$AN,40,0),IFERROR(VLOOKUP($A72,'[20]CC SK'!$A:$AC,29,0),IFERROR(VLOOKUP($A72,'[20]AAV AUTO 2000'!$A:$AA,27,0),IFERROR(VLOOKUP($A72,[20]DELTA!$A:$AC,29,0),IFERROR(VLOOKUP($A72,'[20]TEMA C1'!$A:$Y,25,0),IFERROR(VLOOKUP($A72,'[20]TEMA C2'!$A:$AA,27,0),IFERROR(VLOOKUP($A72,'[20]TEMA C3'!$A:$AA,27,0),IFERROR(VLOOKUP($A72,'[20]TEMA HAJI'!$A:$AA,27,0),IFERROR(VLOOKUP($A72,'[20]TEMA PD'!$A:$AA,27,0),IFERROR(VLOOKUP($A72,[20]DESIRE!$A:$AP,42,0),0)))))))))))))</f>
        <v>22</v>
      </c>
      <c r="CS72" s="37">
        <f>IFERROR(VLOOKUP($A72,#REF!,42+CR$1,0),IFERROR(VLOOKUP($A72,#REF!,42+CR$1,0),IFERROR(VLOOKUP($A72,#REF!,29+CR$1,0),IFERROR(VLOOKUP($A72,#REF!,16+CR$1,0),IFERROR(VLOOKUP($A72,#REF!,42+CR$1,0),IFERROR(VLOOKUP($A72,#REF!,33+CR$1,0),IFERROR(VLOOKUP($A72,#REF!,29+CR$1,0),IFERROR(VLOOKUP($A72,#REF!,42+CR$1,0),IFERROR(VLOOKUP($A72,#REF!,42+CR$1,0),IFERROR(VLOOKUP($A72,#REF!,42+CR$1,0),IFERROR(VLOOKUP($A72,#REF!,26+CR$1,0),IFERROR(VLOOKUP($A72,#REF!,5+CR$1,0),0))))))))))))</f>
        <v>0</v>
      </c>
      <c r="CT72" s="37">
        <f>IFERROR(VLOOKUP($A72,#REF!,42+CS$1,0),IFERROR(VLOOKUP($A72,#REF!,42+CS$1,0),IFERROR(VLOOKUP($A72,#REF!,29+CS$1,0),IFERROR(VLOOKUP($A72,#REF!,16+CS$1,0),IFERROR(VLOOKUP($A72,#REF!,42+CS$1,0),IFERROR(VLOOKUP($A72,#REF!,33+CS$1,0),IFERROR(VLOOKUP($A72,#REF!,29+CS$1,0),IFERROR(VLOOKUP($A72,#REF!,42+CS$1,0),IFERROR(VLOOKUP($A72,#REF!,42+CS$1,0),IFERROR(VLOOKUP($A72,#REF!,42+CS$1,0),IFERROR(VLOOKUP($A72,#REF!,26+CS$1,0),IFERROR(VLOOKUP($A72,#REF!,5+CS$1,0),0))))))))))))</f>
        <v>0</v>
      </c>
      <c r="CU72" s="37">
        <f>IFERROR(VLOOKUP($A72,#REF!,42+CT$1,0),IFERROR(VLOOKUP($A72,#REF!,42+CT$1,0),IFERROR(VLOOKUP($A72,#REF!,29+CT$1,0),IFERROR(VLOOKUP($A72,#REF!,16+CT$1,0),IFERROR(VLOOKUP($A72,#REF!,42+CT$1,0),IFERROR(VLOOKUP($A72,#REF!,33+CT$1,0),IFERROR(VLOOKUP($A72,#REF!,29+CT$1,0),IFERROR(VLOOKUP($A72,#REF!,42+CT$1,0),IFERROR(VLOOKUP($A72,#REF!,42+CT$1,0),IFERROR(VLOOKUP($A72,#REF!,42+CT$1,0),IFERROR(VLOOKUP($A72,#REF!,26+CT$1,0),IFERROR(VLOOKUP($A72,#REF!,5+CT$1,0),0))))))))))))</f>
        <v>0</v>
      </c>
      <c r="CV72" s="37">
        <f>IFERROR(VLOOKUP($A72,#REF!,42+CU$1,0),IFERROR(VLOOKUP($A72,#REF!,42+CU$1,0),IFERROR(VLOOKUP($A72,#REF!,29+CU$1,0),IFERROR(VLOOKUP($A72,#REF!,16+CU$1,0),IFERROR(VLOOKUP($A72,#REF!,42+CU$1,0),IFERROR(VLOOKUP($A72,#REF!,33+CU$1,0),IFERROR(VLOOKUP($A72,#REF!,29+CU$1,0),IFERROR(VLOOKUP($A72,#REF!,42+CU$1,0),IFERROR(VLOOKUP($A72,#REF!,42+CU$1,0),IFERROR(VLOOKUP($A72,#REF!,42+CU$1,0),IFERROR(VLOOKUP($A72,#REF!,26+CU$1,0),IFERROR(VLOOKUP($A72,#REF!,5+CU$1,0),0))))))))))))</f>
        <v>0</v>
      </c>
      <c r="CW72" s="37">
        <f>IFERROR(VLOOKUP($A72,#REF!,42+CV$1,0),IFERROR(VLOOKUP($A72,#REF!,42+CV$1,0),IFERROR(VLOOKUP($A72,#REF!,29+CV$1,0),IFERROR(VLOOKUP($A72,#REF!,16+CV$1,0),IFERROR(VLOOKUP($A72,#REF!,42+CV$1,0),IFERROR(VLOOKUP($A72,#REF!,33+CV$1,0),IFERROR(VLOOKUP($A72,#REF!,29+CV$1,0),IFERROR(VLOOKUP($A72,#REF!,42+CV$1,0),IFERROR(VLOOKUP($A72,#REF!,42+CV$1,0),IFERROR(VLOOKUP($A72,#REF!,42+CV$1,0),IFERROR(VLOOKUP($A72,#REF!,26+CV$1,0),IFERROR(VLOOKUP($A72,#REF!,5+CV$1,0),0))))))))))))</f>
        <v>0</v>
      </c>
      <c r="CX72" s="37">
        <f>IFERROR(VLOOKUP($A72,#REF!,36,0),IFERROR(VLOOKUP($A72,#REF!,23,0),IFERROR(VLOOKUP($A72,#REF!,65,0),IFERROR(VLOOKUP($A72,#REF!,34,0),IFERROR(VLOOKUP($A72,#REF!,25,0),IFERROR(VLOOKUP($A72,#REF!,25,0),IFERROR(VLOOKUP($A72,#REF!,21,0),IFERROR(VLOOKUP($A72,#REF!,23,0),IFERROR(VLOOKUP($A72,#REF!,23,0),IFERROR(VLOOKUP($A72,#REF!,23,0),IFERROR(VLOOKUP($A72,#REF!,23,0),IFERROR(VLOOKUP($A72,#REF!,23,0),IFERROR(VLOOKUP($A72,#REF!,21,0),IFERROR(VLOOKUP($A72,#REF!,23,0),0))))))))))))))</f>
        <v>0</v>
      </c>
      <c r="CY72" s="37">
        <f>IFERROR(VLOOKUP($A72,[20]DESIRE!$A:$AP,42,0),IFERROR(VLOOKUP($A72,'[20]TEMA PD'!$A:$AA,27,0),IFERROR(VLOOKUP($A72,'[20]TEMA HAJI'!$A:$AA,27,0),IFERROR(VLOOKUP($A72,'[20]TEMA C3'!$A:$AA,27,0),IFERROR(VLOOKUP($A72,'[20]TEMA C2'!$A:$AA,27,0),IFERROR(VLOOKUP($A72,'[20]TEMA C1'!$A:$Y,25,0),IFERROR(VLOOKUP($A72,[20]DELTA!$A:$AC,29,0),IFERROR(VLOOKUP($A72,'[20]AAV AUTO 2000'!$A:$AA,27,0),IFERROR(VLOOKUP($A72,'[20]CC SK'!$A:$AC,29,0),IFERROR(VLOOKUP($A72,[20]SBPV!$A:$AN,40,0),IFERROR(VLOOKUP($A72,[20]RVO!$A:$CA,79,0),IFERROR(VLOOKUP($A72,[20]GC!$A:$AC,29,0),IFERROR(VLOOKUP($A72,[20]AAV!$A:$AR,44,0),0)))))))))))))</f>
        <v>22</v>
      </c>
      <c r="CZ72" s="37">
        <f>IFERROR(VLOOKUP($A72,#REF!,5+CY$1,0),IFERROR(VLOOKUP($A72,#REF!,26+CY$1,0),IFERROR(VLOOKUP($A72,#REF!,42+CY$1,0),IFERROR(VLOOKUP($A72,#REF!,42+CY$1,0),IFERROR(VLOOKUP($A72,#REF!,42+CY$1,0),IFERROR(VLOOKUP($A72,#REF!,29+CY$1,0),IFERROR(VLOOKUP($A72,#REF!,33+CY$1,0),IFERROR(VLOOKUP($A72,#REF!,42+CY$1,0),IFERROR(VLOOKUP($A72,#REF!,16+CY$1,0),IFERROR(VLOOKUP($A72,#REF!,29+CY$1,0),IFERROR(VLOOKUP($A72,#REF!,42+CY$1,0),IFERROR(VLOOKUP($A72,#REF!,42+CY$1,0),0))))))))))))</f>
        <v>0</v>
      </c>
      <c r="DA72" s="37">
        <f>IFERROR(VLOOKUP($A72,#REF!,5+CZ$1,0),IFERROR(VLOOKUP($A72,#REF!,26+CZ$1,0),IFERROR(VLOOKUP($A72,#REF!,42+CZ$1,0),IFERROR(VLOOKUP($A72,#REF!,42+CZ$1,0),IFERROR(VLOOKUP($A72,#REF!,42+CZ$1,0),IFERROR(VLOOKUP($A72,#REF!,29+CZ$1,0),IFERROR(VLOOKUP($A72,#REF!,33+CZ$1,0),IFERROR(VLOOKUP($A72,#REF!,42+CZ$1,0),IFERROR(VLOOKUP($A72,#REF!,16+CZ$1,0),IFERROR(VLOOKUP($A72,#REF!,29+CZ$1,0),IFERROR(VLOOKUP($A72,#REF!,42+CZ$1,0),IFERROR(VLOOKUP($A72,#REF!,42+CZ$1,0),0))))))))))))</f>
        <v>0</v>
      </c>
      <c r="DB72" s="37">
        <f>IFERROR(VLOOKUP($A72,#REF!,5+DA$1,0),IFERROR(VLOOKUP($A72,#REF!,26+DA$1,0),IFERROR(VLOOKUP($A72,#REF!,42+DA$1,0),IFERROR(VLOOKUP($A72,#REF!,42+DA$1,0),IFERROR(VLOOKUP($A72,#REF!,42+DA$1,0),IFERROR(VLOOKUP($A72,#REF!,29+DA$1,0),IFERROR(VLOOKUP($A72,#REF!,33+DA$1,0),IFERROR(VLOOKUP($A72,#REF!,42+DA$1,0),IFERROR(VLOOKUP($A72,#REF!,16+DA$1,0),IFERROR(VLOOKUP($A72,#REF!,29+DA$1,0),IFERROR(VLOOKUP($A72,#REF!,42+DA$1,0),IFERROR(VLOOKUP($A72,#REF!,42+DA$1,0),0))))))))))))</f>
        <v>0</v>
      </c>
      <c r="DC72" s="37">
        <f>IFERROR(VLOOKUP($A72,#REF!,5+DB$1,0),IFERROR(VLOOKUP($A72,#REF!,26+DB$1,0),IFERROR(VLOOKUP($A72,#REF!,42+DB$1,0),IFERROR(VLOOKUP($A72,#REF!,42+DB$1,0),IFERROR(VLOOKUP($A72,#REF!,42+DB$1,0),IFERROR(VLOOKUP($A72,#REF!,29+DB$1,0),IFERROR(VLOOKUP($A72,#REF!,33+DB$1,0),IFERROR(VLOOKUP($A72,#REF!,42+DB$1,0),IFERROR(VLOOKUP($A72,#REF!,16+DB$1,0),IFERROR(VLOOKUP($A72,#REF!,29+DB$1,0),IFERROR(VLOOKUP($A72,#REF!,42+DB$1,0),IFERROR(VLOOKUP($A72,#REF!,42+DB$1,0),0))))))))))))</f>
        <v>0</v>
      </c>
      <c r="DD72" s="37">
        <f>IFERROR(VLOOKUP($A72,#REF!,5+DC$1,0),IFERROR(VLOOKUP($A72,#REF!,26+DC$1,0),IFERROR(VLOOKUP($A72,#REF!,42+DC$1,0),IFERROR(VLOOKUP($A72,#REF!,42+DC$1,0),IFERROR(VLOOKUP($A72,#REF!,42+DC$1,0),IFERROR(VLOOKUP($A72,#REF!,29+DC$1,0),IFERROR(VLOOKUP($A72,#REF!,33+DC$1,0),IFERROR(VLOOKUP($A72,#REF!,42+DC$1,0),IFERROR(VLOOKUP($A72,#REF!,16+DC$1,0),IFERROR(VLOOKUP($A72,#REF!,29+DC$1,0),IFERROR(VLOOKUP($A72,#REF!,42+DC$1,0),IFERROR(VLOOKUP($A72,#REF!,42+DC$1,0),0))))))))))))</f>
        <v>0</v>
      </c>
      <c r="DE72" s="37">
        <f>IFERROR(VLOOKUP($A72,#REF!,23,0),IFERROR(VLOOKUP($A72,#REF!,21,0),IFERROR(VLOOKUP($A72,#REF!,23,0),IFERROR(VLOOKUP($A72,#REF!,23,0),IFERROR(VLOOKUP($A72,#REF!,23,0),IFERROR(VLOOKUP($A72,#REF!,23,0),IFERROR(VLOOKUP($A72,#REF!,23,0),IFERROR(VLOOKUP($A72,#REF!,21,0),IFERROR(VLOOKUP($A72,#REF!,25,0),IFERROR(VLOOKUP($A72,#REF!,25,0),IFERROR(VLOOKUP($A72,#REF!,34,0),IFERROR(VLOOKUP($A72,#REF!,65,0),IFERROR(VLOOKUP($A72,#REF!,23,0),IFERROR(VLOOKUP($A72,#REF!,36,0),0))))))))))))))</f>
        <v>0</v>
      </c>
      <c r="DF72" s="37" t="b">
        <f t="shared" si="40"/>
        <v>1</v>
      </c>
      <c r="DG72" s="37" t="b">
        <f t="shared" si="40"/>
        <v>1</v>
      </c>
      <c r="DH72" s="37" t="b">
        <f t="shared" si="40"/>
        <v>1</v>
      </c>
      <c r="DI72" s="37" t="b">
        <f t="shared" si="26"/>
        <v>1</v>
      </c>
      <c r="DJ72" s="37" t="b">
        <f t="shared" si="26"/>
        <v>1</v>
      </c>
      <c r="DK72" s="37" t="b">
        <f t="shared" si="26"/>
        <v>1</v>
      </c>
      <c r="DL72" s="37" t="b">
        <f t="shared" si="26"/>
        <v>1</v>
      </c>
      <c r="DM72" s="37">
        <f t="shared" si="41"/>
        <v>22</v>
      </c>
      <c r="DN72" s="37">
        <f t="shared" si="41"/>
        <v>0</v>
      </c>
      <c r="DO72" s="37">
        <f t="shared" si="41"/>
        <v>0</v>
      </c>
      <c r="DP72" s="37">
        <f t="shared" si="27"/>
        <v>0</v>
      </c>
      <c r="DQ72" s="37">
        <f t="shared" si="27"/>
        <v>0</v>
      </c>
      <c r="DR72" s="37">
        <f t="shared" si="27"/>
        <v>0</v>
      </c>
      <c r="DS72" s="37">
        <f t="shared" si="27"/>
        <v>0</v>
      </c>
      <c r="DT72" s="29">
        <f t="shared" si="45"/>
        <v>22</v>
      </c>
      <c r="DU72" s="37">
        <f t="shared" si="42"/>
        <v>22</v>
      </c>
      <c r="DV72" s="37">
        <f t="shared" si="42"/>
        <v>0</v>
      </c>
      <c r="DW72" s="37">
        <f t="shared" si="42"/>
        <v>0</v>
      </c>
      <c r="DX72" s="37">
        <f t="shared" si="28"/>
        <v>0</v>
      </c>
      <c r="DY72" s="37">
        <f t="shared" si="28"/>
        <v>0</v>
      </c>
      <c r="DZ72" s="37">
        <f t="shared" si="28"/>
        <v>0</v>
      </c>
      <c r="EA72" s="37">
        <f t="shared" si="28"/>
        <v>0</v>
      </c>
      <c r="EB72" s="29">
        <f t="shared" si="46"/>
        <v>22</v>
      </c>
      <c r="EC72" s="36">
        <f t="shared" si="47"/>
        <v>6</v>
      </c>
      <c r="ED72" s="36" t="str">
        <f t="shared" si="48"/>
        <v>DOWNGRADE</v>
      </c>
      <c r="EE72" s="36" t="str">
        <f t="shared" si="49"/>
        <v>RESET</v>
      </c>
      <c r="EF72" s="37">
        <f t="shared" si="50"/>
        <v>0</v>
      </c>
      <c r="EG72" s="2">
        <f>IFERROR(VLOOKUP(A72,[21]DELTA!$A:$AT,46,0),"")</f>
        <v>3</v>
      </c>
      <c r="EH72" s="37" t="str">
        <f t="shared" si="51"/>
        <v>SAPHIRE</v>
      </c>
      <c r="EI72" s="2"/>
      <c r="EJ72" s="2"/>
      <c r="EK72" s="2"/>
      <c r="EL72" s="2"/>
      <c r="EM72" s="2"/>
      <c r="EN72" s="2"/>
      <c r="EO72" s="2"/>
      <c r="EP72" s="2"/>
      <c r="EQ72" s="37">
        <f t="shared" si="43"/>
        <v>22</v>
      </c>
      <c r="ER72" s="37">
        <f t="shared" si="43"/>
        <v>0</v>
      </c>
      <c r="ES72" s="37">
        <f t="shared" si="43"/>
        <v>0</v>
      </c>
      <c r="ET72" s="37">
        <f t="shared" si="29"/>
        <v>0</v>
      </c>
      <c r="EU72" s="37">
        <f t="shared" si="29"/>
        <v>0</v>
      </c>
      <c r="EV72" s="37">
        <f t="shared" si="29"/>
        <v>0</v>
      </c>
      <c r="EW72" s="37">
        <f t="shared" si="29"/>
        <v>0</v>
      </c>
    </row>
    <row r="73" spans="1:153" ht="15.6">
      <c r="A73" s="36" t="s">
        <v>144</v>
      </c>
      <c r="B73" s="5" t="s">
        <v>287</v>
      </c>
      <c r="C73" s="37" t="s">
        <v>153</v>
      </c>
      <c r="D73" s="15">
        <f>IFERROR(VLOOKUP(A73,[23]delta!$A:$C,3,0),"")</f>
        <v>45338</v>
      </c>
      <c r="E73" s="15" t="str">
        <f t="shared" si="44"/>
        <v>Feb-24</v>
      </c>
      <c r="F73" s="37" t="s">
        <v>414</v>
      </c>
      <c r="G73" s="37" t="s">
        <v>414</v>
      </c>
      <c r="H73" s="37" t="s">
        <v>349</v>
      </c>
      <c r="I73" s="37" t="s">
        <v>349</v>
      </c>
      <c r="J73" s="37" t="s">
        <v>349</v>
      </c>
      <c r="K73" s="37" t="s">
        <v>349</v>
      </c>
      <c r="L73" s="37" t="s">
        <v>349</v>
      </c>
      <c r="M73" s="37"/>
      <c r="N73" s="37"/>
      <c r="O73" s="37">
        <v>10</v>
      </c>
      <c r="P73" s="37">
        <v>16</v>
      </c>
      <c r="Q73" s="37">
        <v>33</v>
      </c>
      <c r="R73" s="37">
        <v>18</v>
      </c>
      <c r="S73" s="37">
        <v>16</v>
      </c>
      <c r="T73" s="36">
        <v>93</v>
      </c>
      <c r="U73" s="37">
        <v>0</v>
      </c>
      <c r="V73" s="37">
        <v>0</v>
      </c>
      <c r="W73" s="37">
        <v>10</v>
      </c>
      <c r="X73" s="37">
        <v>16</v>
      </c>
      <c r="Y73" s="37">
        <v>33</v>
      </c>
      <c r="Z73" s="37">
        <v>18</v>
      </c>
      <c r="AA73" s="37">
        <v>16</v>
      </c>
      <c r="AB73" s="36">
        <v>93</v>
      </c>
      <c r="AC73" s="36">
        <v>0</v>
      </c>
      <c r="AD73" s="36" t="s">
        <v>413</v>
      </c>
      <c r="AE73" s="36" t="s">
        <v>413</v>
      </c>
      <c r="AF73" s="37">
        <v>93</v>
      </c>
      <c r="AG73" s="13">
        <v>2</v>
      </c>
      <c r="AH73" s="37" t="s">
        <v>418</v>
      </c>
      <c r="AI73" s="37">
        <v>0</v>
      </c>
      <c r="AJ73" s="37" t="s">
        <v>423</v>
      </c>
      <c r="AK73" s="37">
        <v>0</v>
      </c>
      <c r="AL73" s="15">
        <v>45261</v>
      </c>
      <c r="AM73" s="15">
        <v>45701</v>
      </c>
      <c r="AN73" s="37">
        <v>1</v>
      </c>
      <c r="AO73" s="37">
        <v>93</v>
      </c>
      <c r="AP73" s="37" t="str">
        <f>IFERROR(VLOOKUP($A73,[2]Sheet1!$A:$D,4,0),"-")</f>
        <v>-</v>
      </c>
      <c r="AQ73" s="37" t="str">
        <f>IFERROR(VLOOKUP($A73,#REF!,4,0),"-")</f>
        <v>-</v>
      </c>
      <c r="AR73" s="37" t="str">
        <f>IFERROR(VLOOKUP(A73,[3]DELTA!$A:$D,4,0),"-")</f>
        <v>REGULER</v>
      </c>
      <c r="AS73" s="37" t="str">
        <f>IFERROR(VLOOKUP(A73,[4]DELTA!$A:$D,4,0),"-")</f>
        <v>REGULER</v>
      </c>
      <c r="AT73" s="37" t="str">
        <f>IFERROR(VLOOKUP(A73,[5]DELTA!$A:$D,4,0),"-")</f>
        <v>REGULER</v>
      </c>
      <c r="AU73" s="37" t="str">
        <f>IFERROR(VLOOKUP(A73,[6]DELTA!$A:$D,4,0),"-")</f>
        <v>REGULER</v>
      </c>
      <c r="AV73" s="37" t="str">
        <f>IFERROR(VLOOKUP(A73,#REF!,13,0),"")</f>
        <v/>
      </c>
      <c r="AW73" s="37">
        <f>IFERROR(VLOOKUP(A73,[7]DATABASE!$A:$BA,49,0),"")</f>
        <v>39</v>
      </c>
      <c r="AX73" s="37">
        <f>IFERROR(VLOOKUP(A73,[7]DATABASE!$A:$BA,50,0),"")</f>
        <v>43</v>
      </c>
      <c r="AY73" s="37">
        <f>IFERROR(VLOOKUP(A73,[7]DATABASE!$A:$BA,51,0),"")</f>
        <v>28</v>
      </c>
      <c r="AZ73" s="37">
        <f>IFERROR(VLOOKUP(A73,[7]DATABASE!$A:$BA,52,0),"")</f>
        <v>19</v>
      </c>
      <c r="BA73" s="37">
        <f>IFERROR(VLOOKUP(A73,[7]DATABASE!$A:$BA,53,0),"")</f>
        <v>33</v>
      </c>
      <c r="BB73" s="37">
        <f>IFERROR(VLOOKUP(A73,[7]DATABASE!$A:$BF,54,0),"")</f>
        <v>39</v>
      </c>
      <c r="BC73" s="37">
        <f>IFERROR(VLOOKUP(A73,[7]DATABASE!$A:$BF,55,0),"")</f>
        <v>43</v>
      </c>
      <c r="BD73" s="37">
        <f>IFERROR(VLOOKUP(A73,[7]DATABASE!$A:$BF,56,0),"")</f>
        <v>28</v>
      </c>
      <c r="BE73" s="37">
        <f>IFERROR(VLOOKUP(A73,[7]DATABASE!$A:$BF,57,0),"")</f>
        <v>19</v>
      </c>
      <c r="BF73" s="37">
        <f>IFERROR(VLOOKUP(A73,[7]DATABASE!$A:$BF,58,0),"")</f>
        <v>33</v>
      </c>
      <c r="BG73" s="37">
        <f>IFERROR(VLOOKUP($A73,'[24]NEW MITRA'!$A:$BV,69,0),"")</f>
        <v>19</v>
      </c>
      <c r="BH73" s="37">
        <f>IFERROR(VLOOKUP(A73,[7]DATABASE!$A:$BM,60,0),"")</f>
        <v>39</v>
      </c>
      <c r="BI73" s="37">
        <f>IFERROR(VLOOKUP(A73,[7]DATABASE!$A:$BM,61,0),"")</f>
        <v>43</v>
      </c>
      <c r="BJ73" s="37">
        <f>IFERROR(VLOOKUP(A73,[7]DATABASE!$A:$BM,62,0),"")</f>
        <v>28</v>
      </c>
      <c r="BK73" s="37">
        <f>IFERROR(VLOOKUP(A73,[7]DATABASE!$A:$BM,63,0),"")</f>
        <v>19</v>
      </c>
      <c r="BL73" s="37">
        <f>IFERROR(VLOOKUP(A73,[7]DATABASE!$A:$BM,64,0),"")</f>
        <v>33</v>
      </c>
      <c r="BM73" s="37">
        <f>IFERROR(VLOOKUP($A73,[9]AAV!$A:$AM,39,0),IFERROR(VLOOKUP($A73,[9]GC!$A:$Y,25,0),IFERROR(VLOOKUP($A73,[9]RVO!$A:$BS,71,0),IFERROR(VLOOKUP($A73,[9]SBPV!$A:$AK,37,0),IFERROR(VLOOKUP($A73,'[9]CC SK'!$A:$AA,27,0),IFERROR(VLOOKUP($A73,[9]DELTA!$A:$AA,27,0),IFERROR(VLOOKUP($A73,'[9]TEMA C1'!$A:$W,23,0),IFERROR(VLOOKUP($A73,'[9]TEMA C2'!$A:$Y,25,0),IFERROR(VLOOKUP($A73,'[9]TEMA C3'!$A:$Y,25,0),IFERROR(VLOOKUP($A73,'[9]TEMA HAJI'!$A:$Y,25,0),IFERROR(VLOOKUP($A73,'[9]TEMA PD'!$A:$Y,25,0),"")))))))))))</f>
        <v>16</v>
      </c>
      <c r="BN73" s="37">
        <f t="shared" si="30"/>
        <v>197</v>
      </c>
      <c r="BO73" s="37">
        <f t="shared" si="31"/>
        <v>19</v>
      </c>
      <c r="BP73" s="37">
        <f t="shared" si="31"/>
        <v>39</v>
      </c>
      <c r="BQ73" s="37">
        <f t="shared" si="31"/>
        <v>43</v>
      </c>
      <c r="BR73" s="37">
        <f t="shared" si="31"/>
        <v>28</v>
      </c>
      <c r="BS73" s="37">
        <f t="shared" si="31"/>
        <v>19</v>
      </c>
      <c r="BT73" s="37">
        <f t="shared" si="31"/>
        <v>33</v>
      </c>
      <c r="BU73" s="37">
        <f t="shared" si="31"/>
        <v>16</v>
      </c>
      <c r="BV73" s="37">
        <f t="shared" si="32"/>
        <v>197</v>
      </c>
      <c r="BW73" s="36">
        <f t="shared" si="33"/>
        <v>0</v>
      </c>
      <c r="BX73" s="36" t="str">
        <f t="shared" si="34"/>
        <v>TIDAK</v>
      </c>
      <c r="BY73" s="36" t="str">
        <f>IFERROR(VLOOKUP(A73,[7]DATABASE!$A:$BY,77,0),"")</f>
        <v>TIDAK</v>
      </c>
      <c r="BZ73" s="37">
        <f t="shared" si="35"/>
        <v>290</v>
      </c>
      <c r="CA73" s="12">
        <f>IFERROR(VLOOKUP(A73,[10]DELTA!$A:$AE,31,0),"")</f>
        <v>2</v>
      </c>
      <c r="CB73" s="37" t="str">
        <f t="shared" si="36"/>
        <v>SAPHIRE</v>
      </c>
      <c r="CC73" s="37" t="str">
        <f>IFERROR(VLOOKUP(A73,[11]SUMMARY!$B:$E,4,0),"")</f>
        <v/>
      </c>
      <c r="CD73" s="37">
        <f>IFERROR(VLOOKUP(A73,'[12]RECAP REDEEM P2 - v2'!$A:$I,5,0),0)</f>
        <v>0</v>
      </c>
      <c r="CE73" s="37" t="str">
        <f t="shared" si="37"/>
        <v>Y</v>
      </c>
      <c r="CF73" s="37"/>
      <c r="CG73" s="15">
        <v>45093</v>
      </c>
      <c r="CH73" s="15">
        <f t="shared" ca="1" si="38"/>
        <v>46174</v>
      </c>
      <c r="CI73" s="37">
        <f t="shared" ca="1" si="39"/>
        <v>2</v>
      </c>
      <c r="CJ73" s="37">
        <v>290</v>
      </c>
      <c r="CK73" s="37" t="str">
        <f>IFERROR(VLOOKUP($A73,[13]ME!$A:$K,11,0),"-")</f>
        <v>-</v>
      </c>
      <c r="CL73" s="37" t="str">
        <f>IFERROR(VLOOKUP($A73,[14]EKS!$A:$K,11,0),"-")</f>
        <v>-</v>
      </c>
      <c r="CM73" s="37" t="str">
        <f>IFERROR(VLOOKUP($A73,[15]EKS!$A:$K,11,0),"-")</f>
        <v>-</v>
      </c>
      <c r="CN73" s="37" t="str">
        <f>IFERROR(VLOOKUP($A73,[16]EKS!$A:$K,11,0),"-")</f>
        <v>-</v>
      </c>
      <c r="CO73" s="37" t="str">
        <f>IFERROR(VLOOKUP($A73,[17]EKS!$A:$K,11,0),"-")</f>
        <v>-</v>
      </c>
      <c r="CP73" s="37" t="str">
        <f>IFERROR(VLOOKUP($A73,[18]EKS!$A:$K,11,0),"-")</f>
        <v>-</v>
      </c>
      <c r="CQ73" s="37" t="str">
        <f>IFERROR(VLOOKUP(A73,[19]Sheet1!$A:$D,4,0),"-")</f>
        <v>-</v>
      </c>
      <c r="CR73" s="37">
        <f>IFERROR(VLOOKUP($A73,[20]AAV!$A:$AR,44,0),IFERROR(VLOOKUP($A73,[20]GC!$A:$AC,29,0),IFERROR(VLOOKUP($A73,[20]RVO!$A:$CA,79,0),IFERROR(VLOOKUP($A73,[20]SBPV!$A:$AN,40,0),IFERROR(VLOOKUP($A73,'[20]CC SK'!$A:$AC,29,0),IFERROR(VLOOKUP($A73,'[20]AAV AUTO 2000'!$A:$AA,27,0),IFERROR(VLOOKUP($A73,[20]DELTA!$A:$AC,29,0),IFERROR(VLOOKUP($A73,'[20]TEMA C1'!$A:$Y,25,0),IFERROR(VLOOKUP($A73,'[20]TEMA C2'!$A:$AA,27,0),IFERROR(VLOOKUP($A73,'[20]TEMA C3'!$A:$AA,27,0),IFERROR(VLOOKUP($A73,'[20]TEMA HAJI'!$A:$AA,27,0),IFERROR(VLOOKUP($A73,'[20]TEMA PD'!$A:$AA,27,0),IFERROR(VLOOKUP($A73,[20]DESIRE!$A:$AP,42,0),0)))))))))))))</f>
        <v>17</v>
      </c>
      <c r="CS73" s="37">
        <f>IFERROR(VLOOKUP($A73,#REF!,42+CR$1,0),IFERROR(VLOOKUP($A73,#REF!,42+CR$1,0),IFERROR(VLOOKUP($A73,#REF!,29+CR$1,0),IFERROR(VLOOKUP($A73,#REF!,16+CR$1,0),IFERROR(VLOOKUP($A73,#REF!,42+CR$1,0),IFERROR(VLOOKUP($A73,#REF!,33+CR$1,0),IFERROR(VLOOKUP($A73,#REF!,29+CR$1,0),IFERROR(VLOOKUP($A73,#REF!,42+CR$1,0),IFERROR(VLOOKUP($A73,#REF!,42+CR$1,0),IFERROR(VLOOKUP($A73,#REF!,42+CR$1,0),IFERROR(VLOOKUP($A73,#REF!,26+CR$1,0),IFERROR(VLOOKUP($A73,#REF!,5+CR$1,0),0))))))))))))</f>
        <v>0</v>
      </c>
      <c r="CT73" s="37">
        <f>IFERROR(VLOOKUP($A73,#REF!,42+CS$1,0),IFERROR(VLOOKUP($A73,#REF!,42+CS$1,0),IFERROR(VLOOKUP($A73,#REF!,29+CS$1,0),IFERROR(VLOOKUP($A73,#REF!,16+CS$1,0),IFERROR(VLOOKUP($A73,#REF!,42+CS$1,0),IFERROR(VLOOKUP($A73,#REF!,33+CS$1,0),IFERROR(VLOOKUP($A73,#REF!,29+CS$1,0),IFERROR(VLOOKUP($A73,#REF!,42+CS$1,0),IFERROR(VLOOKUP($A73,#REF!,42+CS$1,0),IFERROR(VLOOKUP($A73,#REF!,42+CS$1,0),IFERROR(VLOOKUP($A73,#REF!,26+CS$1,0),IFERROR(VLOOKUP($A73,#REF!,5+CS$1,0),0))))))))))))</f>
        <v>0</v>
      </c>
      <c r="CU73" s="37">
        <f>IFERROR(VLOOKUP($A73,#REF!,42+CT$1,0),IFERROR(VLOOKUP($A73,#REF!,42+CT$1,0),IFERROR(VLOOKUP($A73,#REF!,29+CT$1,0),IFERROR(VLOOKUP($A73,#REF!,16+CT$1,0),IFERROR(VLOOKUP($A73,#REF!,42+CT$1,0),IFERROR(VLOOKUP($A73,#REF!,33+CT$1,0),IFERROR(VLOOKUP($A73,#REF!,29+CT$1,0),IFERROR(VLOOKUP($A73,#REF!,42+CT$1,0),IFERROR(VLOOKUP($A73,#REF!,42+CT$1,0),IFERROR(VLOOKUP($A73,#REF!,42+CT$1,0),IFERROR(VLOOKUP($A73,#REF!,26+CT$1,0),IFERROR(VLOOKUP($A73,#REF!,5+CT$1,0),0))))))))))))</f>
        <v>0</v>
      </c>
      <c r="CV73" s="37">
        <f>IFERROR(VLOOKUP($A73,#REF!,42+CU$1,0),IFERROR(VLOOKUP($A73,#REF!,42+CU$1,0),IFERROR(VLOOKUP($A73,#REF!,29+CU$1,0),IFERROR(VLOOKUP($A73,#REF!,16+CU$1,0),IFERROR(VLOOKUP($A73,#REF!,42+CU$1,0),IFERROR(VLOOKUP($A73,#REF!,33+CU$1,0),IFERROR(VLOOKUP($A73,#REF!,29+CU$1,0),IFERROR(VLOOKUP($A73,#REF!,42+CU$1,0),IFERROR(VLOOKUP($A73,#REF!,42+CU$1,0),IFERROR(VLOOKUP($A73,#REF!,42+CU$1,0),IFERROR(VLOOKUP($A73,#REF!,26+CU$1,0),IFERROR(VLOOKUP($A73,#REF!,5+CU$1,0),0))))))))))))</f>
        <v>0</v>
      </c>
      <c r="CW73" s="37">
        <f>IFERROR(VLOOKUP($A73,#REF!,42+CV$1,0),IFERROR(VLOOKUP($A73,#REF!,42+CV$1,0),IFERROR(VLOOKUP($A73,#REF!,29+CV$1,0),IFERROR(VLOOKUP($A73,#REF!,16+CV$1,0),IFERROR(VLOOKUP($A73,#REF!,42+CV$1,0),IFERROR(VLOOKUP($A73,#REF!,33+CV$1,0),IFERROR(VLOOKUP($A73,#REF!,29+CV$1,0),IFERROR(VLOOKUP($A73,#REF!,42+CV$1,0),IFERROR(VLOOKUP($A73,#REF!,42+CV$1,0),IFERROR(VLOOKUP($A73,#REF!,42+CV$1,0),IFERROR(VLOOKUP($A73,#REF!,26+CV$1,0),IFERROR(VLOOKUP($A73,#REF!,5+CV$1,0),0))))))))))))</f>
        <v>0</v>
      </c>
      <c r="CX73" s="37">
        <f>IFERROR(VLOOKUP($A73,#REF!,36,0),IFERROR(VLOOKUP($A73,#REF!,23,0),IFERROR(VLOOKUP($A73,#REF!,65,0),IFERROR(VLOOKUP($A73,#REF!,34,0),IFERROR(VLOOKUP($A73,#REF!,25,0),IFERROR(VLOOKUP($A73,#REF!,25,0),IFERROR(VLOOKUP($A73,#REF!,21,0),IFERROR(VLOOKUP($A73,#REF!,23,0),IFERROR(VLOOKUP($A73,#REF!,23,0),IFERROR(VLOOKUP($A73,#REF!,23,0),IFERROR(VLOOKUP($A73,#REF!,23,0),IFERROR(VLOOKUP($A73,#REF!,23,0),IFERROR(VLOOKUP($A73,#REF!,21,0),IFERROR(VLOOKUP($A73,#REF!,23,0),0))))))))))))))</f>
        <v>0</v>
      </c>
      <c r="CY73" s="37">
        <f>IFERROR(VLOOKUP($A73,[20]DESIRE!$A:$AP,42,0),IFERROR(VLOOKUP($A73,'[20]TEMA PD'!$A:$AA,27,0),IFERROR(VLOOKUP($A73,'[20]TEMA HAJI'!$A:$AA,27,0),IFERROR(VLOOKUP($A73,'[20]TEMA C3'!$A:$AA,27,0),IFERROR(VLOOKUP($A73,'[20]TEMA C2'!$A:$AA,27,0),IFERROR(VLOOKUP($A73,'[20]TEMA C1'!$A:$Y,25,0),IFERROR(VLOOKUP($A73,[20]DELTA!$A:$AC,29,0),IFERROR(VLOOKUP($A73,'[20]AAV AUTO 2000'!$A:$AA,27,0),IFERROR(VLOOKUP($A73,'[20]CC SK'!$A:$AC,29,0),IFERROR(VLOOKUP($A73,[20]SBPV!$A:$AN,40,0),IFERROR(VLOOKUP($A73,[20]RVO!$A:$CA,79,0),IFERROR(VLOOKUP($A73,[20]GC!$A:$AC,29,0),IFERROR(VLOOKUP($A73,[20]AAV!$A:$AR,44,0),0)))))))))))))</f>
        <v>17</v>
      </c>
      <c r="CZ73" s="37">
        <f>IFERROR(VLOOKUP($A73,#REF!,5+CY$1,0),IFERROR(VLOOKUP($A73,#REF!,26+CY$1,0),IFERROR(VLOOKUP($A73,#REF!,42+CY$1,0),IFERROR(VLOOKUP($A73,#REF!,42+CY$1,0),IFERROR(VLOOKUP($A73,#REF!,42+CY$1,0),IFERROR(VLOOKUP($A73,#REF!,29+CY$1,0),IFERROR(VLOOKUP($A73,#REF!,33+CY$1,0),IFERROR(VLOOKUP($A73,#REF!,42+CY$1,0),IFERROR(VLOOKUP($A73,#REF!,16+CY$1,0),IFERROR(VLOOKUP($A73,#REF!,29+CY$1,0),IFERROR(VLOOKUP($A73,#REF!,42+CY$1,0),IFERROR(VLOOKUP($A73,#REF!,42+CY$1,0),0))))))))))))</f>
        <v>0</v>
      </c>
      <c r="DA73" s="37">
        <f>IFERROR(VLOOKUP($A73,#REF!,5+CZ$1,0),IFERROR(VLOOKUP($A73,#REF!,26+CZ$1,0),IFERROR(VLOOKUP($A73,#REF!,42+CZ$1,0),IFERROR(VLOOKUP($A73,#REF!,42+CZ$1,0),IFERROR(VLOOKUP($A73,#REF!,42+CZ$1,0),IFERROR(VLOOKUP($A73,#REF!,29+CZ$1,0),IFERROR(VLOOKUP($A73,#REF!,33+CZ$1,0),IFERROR(VLOOKUP($A73,#REF!,42+CZ$1,0),IFERROR(VLOOKUP($A73,#REF!,16+CZ$1,0),IFERROR(VLOOKUP($A73,#REF!,29+CZ$1,0),IFERROR(VLOOKUP($A73,#REF!,42+CZ$1,0),IFERROR(VLOOKUP($A73,#REF!,42+CZ$1,0),0))))))))))))</f>
        <v>0</v>
      </c>
      <c r="DB73" s="37">
        <f>IFERROR(VLOOKUP($A73,#REF!,5+DA$1,0),IFERROR(VLOOKUP($A73,#REF!,26+DA$1,0),IFERROR(VLOOKUP($A73,#REF!,42+DA$1,0),IFERROR(VLOOKUP($A73,#REF!,42+DA$1,0),IFERROR(VLOOKUP($A73,#REF!,42+DA$1,0),IFERROR(VLOOKUP($A73,#REF!,29+DA$1,0),IFERROR(VLOOKUP($A73,#REF!,33+DA$1,0),IFERROR(VLOOKUP($A73,#REF!,42+DA$1,0),IFERROR(VLOOKUP($A73,#REF!,16+DA$1,0),IFERROR(VLOOKUP($A73,#REF!,29+DA$1,0),IFERROR(VLOOKUP($A73,#REF!,42+DA$1,0),IFERROR(VLOOKUP($A73,#REF!,42+DA$1,0),0))))))))))))</f>
        <v>0</v>
      </c>
      <c r="DC73" s="37">
        <f>IFERROR(VLOOKUP($A73,#REF!,5+DB$1,0),IFERROR(VLOOKUP($A73,#REF!,26+DB$1,0),IFERROR(VLOOKUP($A73,#REF!,42+DB$1,0),IFERROR(VLOOKUP($A73,#REF!,42+DB$1,0),IFERROR(VLOOKUP($A73,#REF!,42+DB$1,0),IFERROR(VLOOKUP($A73,#REF!,29+DB$1,0),IFERROR(VLOOKUP($A73,#REF!,33+DB$1,0),IFERROR(VLOOKUP($A73,#REF!,42+DB$1,0),IFERROR(VLOOKUP($A73,#REF!,16+DB$1,0),IFERROR(VLOOKUP($A73,#REF!,29+DB$1,0),IFERROR(VLOOKUP($A73,#REF!,42+DB$1,0),IFERROR(VLOOKUP($A73,#REF!,42+DB$1,0),0))))))))))))</f>
        <v>0</v>
      </c>
      <c r="DD73" s="37">
        <f>IFERROR(VLOOKUP($A73,#REF!,5+DC$1,0),IFERROR(VLOOKUP($A73,#REF!,26+DC$1,0),IFERROR(VLOOKUP($A73,#REF!,42+DC$1,0),IFERROR(VLOOKUP($A73,#REF!,42+DC$1,0),IFERROR(VLOOKUP($A73,#REF!,42+DC$1,0),IFERROR(VLOOKUP($A73,#REF!,29+DC$1,0),IFERROR(VLOOKUP($A73,#REF!,33+DC$1,0),IFERROR(VLOOKUP($A73,#REF!,42+DC$1,0),IFERROR(VLOOKUP($A73,#REF!,16+DC$1,0),IFERROR(VLOOKUP($A73,#REF!,29+DC$1,0),IFERROR(VLOOKUP($A73,#REF!,42+DC$1,0),IFERROR(VLOOKUP($A73,#REF!,42+DC$1,0),0))))))))))))</f>
        <v>0</v>
      </c>
      <c r="DE73" s="37">
        <f>IFERROR(VLOOKUP($A73,#REF!,23,0),IFERROR(VLOOKUP($A73,#REF!,21,0),IFERROR(VLOOKUP($A73,#REF!,23,0),IFERROR(VLOOKUP($A73,#REF!,23,0),IFERROR(VLOOKUP($A73,#REF!,23,0),IFERROR(VLOOKUP($A73,#REF!,23,0),IFERROR(VLOOKUP($A73,#REF!,23,0),IFERROR(VLOOKUP($A73,#REF!,21,0),IFERROR(VLOOKUP($A73,#REF!,25,0),IFERROR(VLOOKUP($A73,#REF!,25,0),IFERROR(VLOOKUP($A73,#REF!,34,0),IFERROR(VLOOKUP($A73,#REF!,65,0),IFERROR(VLOOKUP($A73,#REF!,23,0),IFERROR(VLOOKUP($A73,#REF!,36,0),0))))))))))))))</f>
        <v>0</v>
      </c>
      <c r="DF73" s="37" t="b">
        <f t="shared" si="40"/>
        <v>1</v>
      </c>
      <c r="DG73" s="37" t="b">
        <f t="shared" si="40"/>
        <v>1</v>
      </c>
      <c r="DH73" s="37" t="b">
        <f t="shared" si="40"/>
        <v>1</v>
      </c>
      <c r="DI73" s="37" t="b">
        <f t="shared" si="26"/>
        <v>1</v>
      </c>
      <c r="DJ73" s="37" t="b">
        <f t="shared" si="26"/>
        <v>1</v>
      </c>
      <c r="DK73" s="37" t="b">
        <f t="shared" si="26"/>
        <v>1</v>
      </c>
      <c r="DL73" s="37" t="b">
        <f t="shared" si="26"/>
        <v>1</v>
      </c>
      <c r="DM73" s="37">
        <f t="shared" si="41"/>
        <v>17</v>
      </c>
      <c r="DN73" s="37">
        <f t="shared" si="41"/>
        <v>0</v>
      </c>
      <c r="DO73" s="37">
        <f t="shared" si="41"/>
        <v>0</v>
      </c>
      <c r="DP73" s="37">
        <f t="shared" si="27"/>
        <v>0</v>
      </c>
      <c r="DQ73" s="37">
        <f t="shared" si="27"/>
        <v>0</v>
      </c>
      <c r="DR73" s="37">
        <f t="shared" si="27"/>
        <v>0</v>
      </c>
      <c r="DS73" s="37">
        <f t="shared" si="27"/>
        <v>0</v>
      </c>
      <c r="DT73" s="29">
        <f t="shared" si="45"/>
        <v>17</v>
      </c>
      <c r="DU73" s="37">
        <f t="shared" si="42"/>
        <v>17</v>
      </c>
      <c r="DV73" s="37">
        <f t="shared" si="42"/>
        <v>0</v>
      </c>
      <c r="DW73" s="37">
        <f t="shared" si="42"/>
        <v>0</v>
      </c>
      <c r="DX73" s="37">
        <f t="shared" si="28"/>
        <v>0</v>
      </c>
      <c r="DY73" s="37">
        <f t="shared" si="28"/>
        <v>0</v>
      </c>
      <c r="DZ73" s="37">
        <f t="shared" si="28"/>
        <v>0</v>
      </c>
      <c r="EA73" s="37">
        <f t="shared" si="28"/>
        <v>0</v>
      </c>
      <c r="EB73" s="29">
        <f t="shared" si="46"/>
        <v>17</v>
      </c>
      <c r="EC73" s="36">
        <f t="shared" si="47"/>
        <v>6</v>
      </c>
      <c r="ED73" s="36" t="str">
        <f t="shared" si="48"/>
        <v>DOWNGRADE</v>
      </c>
      <c r="EE73" s="36" t="str">
        <f t="shared" si="49"/>
        <v>RESET</v>
      </c>
      <c r="EF73" s="37">
        <f t="shared" si="50"/>
        <v>0</v>
      </c>
      <c r="EG73" s="2">
        <f>IFERROR(VLOOKUP(A73,[21]DELTA!$A:$AT,46,0),"")</f>
        <v>3</v>
      </c>
      <c r="EH73" s="37" t="str">
        <f t="shared" si="51"/>
        <v>SAPHIRE</v>
      </c>
      <c r="EI73" s="2"/>
      <c r="EJ73" s="2"/>
      <c r="EK73" s="2"/>
      <c r="EL73" s="2"/>
      <c r="EM73" s="2"/>
      <c r="EN73" s="2"/>
      <c r="EO73" s="2"/>
      <c r="EP73" s="2"/>
      <c r="EQ73" s="37">
        <f t="shared" si="43"/>
        <v>17</v>
      </c>
      <c r="ER73" s="37">
        <f t="shared" si="43"/>
        <v>0</v>
      </c>
      <c r="ES73" s="37">
        <f t="shared" si="43"/>
        <v>0</v>
      </c>
      <c r="ET73" s="37">
        <f t="shared" si="29"/>
        <v>0</v>
      </c>
      <c r="EU73" s="37">
        <f t="shared" si="29"/>
        <v>0</v>
      </c>
      <c r="EV73" s="37">
        <f t="shared" si="29"/>
        <v>0</v>
      </c>
      <c r="EW73" s="37">
        <f t="shared" si="29"/>
        <v>0</v>
      </c>
    </row>
    <row r="74" spans="1:153" ht="15.6">
      <c r="A74" s="36" t="s">
        <v>85</v>
      </c>
      <c r="B74" s="5" t="s">
        <v>232</v>
      </c>
      <c r="C74" s="37" t="s">
        <v>153</v>
      </c>
      <c r="D74" s="15">
        <f>IFERROR(VLOOKUP(A74,[23]delta!$A:$C,3,0),"")</f>
        <v>44986</v>
      </c>
      <c r="E74" s="15" t="str">
        <f t="shared" si="44"/>
        <v>Mar-23</v>
      </c>
      <c r="F74" s="37" t="s">
        <v>349</v>
      </c>
      <c r="G74" s="37" t="s">
        <v>349</v>
      </c>
      <c r="H74" s="37" t="s">
        <v>414</v>
      </c>
      <c r="I74" s="37" t="s">
        <v>414</v>
      </c>
      <c r="J74" s="37" t="s">
        <v>414</v>
      </c>
      <c r="K74" s="37" t="s">
        <v>414</v>
      </c>
      <c r="L74" s="37" t="s">
        <v>414</v>
      </c>
      <c r="M74" s="37">
        <v>16</v>
      </c>
      <c r="N74" s="37">
        <v>15</v>
      </c>
      <c r="O74" s="37"/>
      <c r="P74" s="37"/>
      <c r="Q74" s="37"/>
      <c r="R74" s="37"/>
      <c r="S74" s="37" t="s">
        <v>417</v>
      </c>
      <c r="T74" s="36">
        <v>31</v>
      </c>
      <c r="U74" s="37">
        <v>16</v>
      </c>
      <c r="V74" s="37">
        <v>15</v>
      </c>
      <c r="W74" s="37">
        <v>0</v>
      </c>
      <c r="X74" s="37">
        <v>0</v>
      </c>
      <c r="Y74" s="37">
        <v>0</v>
      </c>
      <c r="Z74" s="37">
        <v>0</v>
      </c>
      <c r="AA74" s="37" t="s">
        <v>417</v>
      </c>
      <c r="AB74" s="36">
        <v>31</v>
      </c>
      <c r="AC74" s="36">
        <v>5</v>
      </c>
      <c r="AD74" s="36" t="s">
        <v>415</v>
      </c>
      <c r="AE74" s="36" t="s">
        <v>416</v>
      </c>
      <c r="AF74" s="37">
        <v>0</v>
      </c>
      <c r="AG74" s="13">
        <v>2</v>
      </c>
      <c r="AH74" s="37" t="s">
        <v>418</v>
      </c>
      <c r="AI74" s="37">
        <v>0</v>
      </c>
      <c r="AJ74" s="37" t="s">
        <v>424</v>
      </c>
      <c r="AK74" s="37">
        <v>0</v>
      </c>
      <c r="AL74" s="15">
        <v>45261</v>
      </c>
      <c r="AM74" s="15">
        <v>45701</v>
      </c>
      <c r="AN74" s="37">
        <v>1</v>
      </c>
      <c r="AO74" s="37">
        <v>0</v>
      </c>
      <c r="AP74" s="37" t="str">
        <f>IFERROR(VLOOKUP($A74,[2]Sheet1!$A:$D,4,0),"-")</f>
        <v>-</v>
      </c>
      <c r="AQ74" s="37" t="str">
        <f>IFERROR(VLOOKUP($A74,#REF!,4,0),"-")</f>
        <v>-</v>
      </c>
      <c r="AR74" s="37" t="str">
        <f>IFERROR(VLOOKUP(A74,[3]DELTA!$A:$D,4,0),"-")</f>
        <v>-</v>
      </c>
      <c r="AS74" s="37" t="str">
        <f>IFERROR(VLOOKUP(A74,[4]DELTA!$A:$D,4,0),"-")</f>
        <v>-</v>
      </c>
      <c r="AT74" s="37" t="str">
        <f>IFERROR(VLOOKUP(A74,[5]DELTA!$A:$D,4,0),"-")</f>
        <v>-</v>
      </c>
      <c r="AU74" s="37" t="str">
        <f>IFERROR(VLOOKUP(A74,[6]DELTA!$A:$D,4,0),"-")</f>
        <v>-</v>
      </c>
      <c r="AV74" s="37" t="str">
        <f>IFERROR(VLOOKUP(A74,#REF!,13,0),"")</f>
        <v/>
      </c>
      <c r="AW74" s="37">
        <f>IFERROR(VLOOKUP(A74,[7]DATABASE!$A:$BA,49,0),"")</f>
        <v>0</v>
      </c>
      <c r="AX74" s="37">
        <f>IFERROR(VLOOKUP(A74,[7]DATABASE!$A:$BA,50,0),"")</f>
        <v>0</v>
      </c>
      <c r="AY74" s="37">
        <f>IFERROR(VLOOKUP(A74,[7]DATABASE!$A:$BA,51,0),"")</f>
        <v>0</v>
      </c>
      <c r="AZ74" s="37">
        <f>IFERROR(VLOOKUP(A74,[7]DATABASE!$A:$BA,52,0),"")</f>
        <v>0</v>
      </c>
      <c r="BA74" s="37">
        <f>IFERROR(VLOOKUP(A74,[7]DATABASE!$A:$BA,53,0),"")</f>
        <v>0</v>
      </c>
      <c r="BB74" s="37">
        <f>IFERROR(VLOOKUP(A74,[7]DATABASE!$A:$BF,54,0),"")</f>
        <v>0</v>
      </c>
      <c r="BC74" s="37">
        <f>IFERROR(VLOOKUP(A74,[7]DATABASE!$A:$BF,55,0),"")</f>
        <v>0</v>
      </c>
      <c r="BD74" s="37">
        <f>IFERROR(VLOOKUP(A74,[7]DATABASE!$A:$BF,56,0),"")</f>
        <v>0</v>
      </c>
      <c r="BE74" s="37">
        <f>IFERROR(VLOOKUP(A74,[7]DATABASE!$A:$BF,57,0),"")</f>
        <v>0</v>
      </c>
      <c r="BF74" s="37">
        <f>IFERROR(VLOOKUP(A74,[7]DATABASE!$A:$BF,58,0),"")</f>
        <v>0</v>
      </c>
      <c r="BG74" s="37" t="str">
        <f>IFERROR(VLOOKUP($A74,'[24]NEW MITRA'!$A:$BV,69,0),"")</f>
        <v/>
      </c>
      <c r="BH74" s="37">
        <f>IFERROR(VLOOKUP(A74,[7]DATABASE!$A:$BM,60,0),"")</f>
        <v>0</v>
      </c>
      <c r="BI74" s="37">
        <f>IFERROR(VLOOKUP(A74,[7]DATABASE!$A:$BM,61,0),"")</f>
        <v>0</v>
      </c>
      <c r="BJ74" s="37">
        <f>IFERROR(VLOOKUP(A74,[7]DATABASE!$A:$BM,62,0),"")</f>
        <v>0</v>
      </c>
      <c r="BK74" s="37">
        <f>IFERROR(VLOOKUP(A74,[7]DATABASE!$A:$BM,63,0),"")</f>
        <v>0</v>
      </c>
      <c r="BL74" s="37">
        <f>IFERROR(VLOOKUP(A74,[7]DATABASE!$A:$BM,64,0),"")</f>
        <v>0</v>
      </c>
      <c r="BM74" s="37" t="str">
        <f>IFERROR(VLOOKUP($A74,[9]AAV!$A:$AM,39,0),IFERROR(VLOOKUP($A74,[9]GC!$A:$Y,25,0),IFERROR(VLOOKUP($A74,[9]RVO!$A:$BS,71,0),IFERROR(VLOOKUP($A74,[9]SBPV!$A:$AK,37,0),IFERROR(VLOOKUP($A74,'[9]CC SK'!$A:$AA,27,0),IFERROR(VLOOKUP($A74,[9]DELTA!$A:$AA,27,0),IFERROR(VLOOKUP($A74,'[9]TEMA C1'!$A:$W,23,0),IFERROR(VLOOKUP($A74,'[9]TEMA C2'!$A:$Y,25,0),IFERROR(VLOOKUP($A74,'[9]TEMA C3'!$A:$Y,25,0),IFERROR(VLOOKUP($A74,'[9]TEMA HAJI'!$A:$Y,25,0),IFERROR(VLOOKUP($A74,'[9]TEMA PD'!$A:$Y,25,0),"")))))))))))</f>
        <v/>
      </c>
      <c r="BN74" s="37">
        <f t="shared" si="30"/>
        <v>0</v>
      </c>
      <c r="BO74" s="37" t="str">
        <f t="shared" si="31"/>
        <v/>
      </c>
      <c r="BP74" s="37">
        <f t="shared" si="31"/>
        <v>0</v>
      </c>
      <c r="BQ74" s="37">
        <f t="shared" si="31"/>
        <v>0</v>
      </c>
      <c r="BR74" s="37">
        <f t="shared" si="31"/>
        <v>0</v>
      </c>
      <c r="BS74" s="37">
        <f t="shared" si="31"/>
        <v>0</v>
      </c>
      <c r="BT74" s="37">
        <f t="shared" si="31"/>
        <v>0</v>
      </c>
      <c r="BU74" s="37" t="str">
        <f t="shared" si="31"/>
        <v/>
      </c>
      <c r="BV74" s="37">
        <f t="shared" si="32"/>
        <v>0</v>
      </c>
      <c r="BW74" s="36">
        <f t="shared" si="33"/>
        <v>7</v>
      </c>
      <c r="BX74" s="36" t="str">
        <f t="shared" si="34"/>
        <v>DOWNGRADE</v>
      </c>
      <c r="BY74" s="36" t="str">
        <f>IFERROR(VLOOKUP(A74,[7]DATABASE!$A:$BY,77,0),"")</f>
        <v>RESET</v>
      </c>
      <c r="BZ74" s="37">
        <f t="shared" si="35"/>
        <v>0</v>
      </c>
      <c r="CA74" s="12">
        <f>IFERROR(VLOOKUP(A74,[10]DELTA!$A:$AE,31,0),"")</f>
        <v>0</v>
      </c>
      <c r="CB74" s="37" t="str">
        <f t="shared" si="36"/>
        <v>SAPHIRE</v>
      </c>
      <c r="CC74" s="37" t="str">
        <f>IFERROR(VLOOKUP(A74,[11]SUMMARY!$B:$E,4,0),"")</f>
        <v/>
      </c>
      <c r="CD74" s="37">
        <f>IFERROR(VLOOKUP(A74,'[12]RECAP REDEEM P2 - v2'!$A:$I,5,0),0)</f>
        <v>0</v>
      </c>
      <c r="CE74" s="37" t="str">
        <f t="shared" si="37"/>
        <v>FALSE</v>
      </c>
      <c r="CF74" s="37"/>
      <c r="CG74" s="15">
        <v>45093</v>
      </c>
      <c r="CH74" s="15">
        <f t="shared" ca="1" si="38"/>
        <v>46174</v>
      </c>
      <c r="CI74" s="37">
        <f t="shared" ca="1" si="39"/>
        <v>2</v>
      </c>
      <c r="CJ74" s="37">
        <v>0</v>
      </c>
      <c r="CK74" s="37" t="str">
        <f>IFERROR(VLOOKUP($A74,[13]ME!$A:$K,11,0),"-")</f>
        <v>-</v>
      </c>
      <c r="CL74" s="37" t="str">
        <f>IFERROR(VLOOKUP($A74,[14]EKS!$A:$K,11,0),"-")</f>
        <v>-</v>
      </c>
      <c r="CM74" s="37" t="str">
        <f>IFERROR(VLOOKUP($A74,[15]EKS!$A:$K,11,0),"-")</f>
        <v>-</v>
      </c>
      <c r="CN74" s="37" t="str">
        <f>IFERROR(VLOOKUP($A74,[16]EKS!$A:$K,11,0),"-")</f>
        <v>-</v>
      </c>
      <c r="CO74" s="37" t="str">
        <f>IFERROR(VLOOKUP($A74,[17]EKS!$A:$K,11,0),"-")</f>
        <v>-</v>
      </c>
      <c r="CP74" s="37" t="str">
        <f>IFERROR(VLOOKUP($A74,[18]EKS!$A:$K,11,0),"-")</f>
        <v>-</v>
      </c>
      <c r="CQ74" s="37" t="str">
        <f>IFERROR(VLOOKUP(A74,[19]Sheet1!$A:$D,4,0),"-")</f>
        <v>-</v>
      </c>
      <c r="CR74" s="37">
        <f>IFERROR(VLOOKUP($A74,[20]AAV!$A:$AR,44,0),IFERROR(VLOOKUP($A74,[20]GC!$A:$AC,29,0),IFERROR(VLOOKUP($A74,[20]RVO!$A:$CA,79,0),IFERROR(VLOOKUP($A74,[20]SBPV!$A:$AN,40,0),IFERROR(VLOOKUP($A74,'[20]CC SK'!$A:$AC,29,0),IFERROR(VLOOKUP($A74,'[20]AAV AUTO 2000'!$A:$AA,27,0),IFERROR(VLOOKUP($A74,[20]DELTA!$A:$AC,29,0),IFERROR(VLOOKUP($A74,'[20]TEMA C1'!$A:$Y,25,0),IFERROR(VLOOKUP($A74,'[20]TEMA C2'!$A:$AA,27,0),IFERROR(VLOOKUP($A74,'[20]TEMA C3'!$A:$AA,27,0),IFERROR(VLOOKUP($A74,'[20]TEMA HAJI'!$A:$AA,27,0),IFERROR(VLOOKUP($A74,'[20]TEMA PD'!$A:$AA,27,0),IFERROR(VLOOKUP($A74,[20]DESIRE!$A:$AP,42,0),0)))))))))))))</f>
        <v>0</v>
      </c>
      <c r="CS74" s="37">
        <f>IFERROR(VLOOKUP($A74,#REF!,42+CR$1,0),IFERROR(VLOOKUP($A74,#REF!,42+CR$1,0),IFERROR(VLOOKUP($A74,#REF!,29+CR$1,0),IFERROR(VLOOKUP($A74,#REF!,16+CR$1,0),IFERROR(VLOOKUP($A74,#REF!,42+CR$1,0),IFERROR(VLOOKUP($A74,#REF!,33+CR$1,0),IFERROR(VLOOKUP($A74,#REF!,29+CR$1,0),IFERROR(VLOOKUP($A74,#REF!,42+CR$1,0),IFERROR(VLOOKUP($A74,#REF!,42+CR$1,0),IFERROR(VLOOKUP($A74,#REF!,42+CR$1,0),IFERROR(VLOOKUP($A74,#REF!,26+CR$1,0),IFERROR(VLOOKUP($A74,#REF!,5+CR$1,0),0))))))))))))</f>
        <v>0</v>
      </c>
      <c r="CT74" s="37">
        <f>IFERROR(VLOOKUP($A74,#REF!,42+CS$1,0),IFERROR(VLOOKUP($A74,#REF!,42+CS$1,0),IFERROR(VLOOKUP($A74,#REF!,29+CS$1,0),IFERROR(VLOOKUP($A74,#REF!,16+CS$1,0),IFERROR(VLOOKUP($A74,#REF!,42+CS$1,0),IFERROR(VLOOKUP($A74,#REF!,33+CS$1,0),IFERROR(VLOOKUP($A74,#REF!,29+CS$1,0),IFERROR(VLOOKUP($A74,#REF!,42+CS$1,0),IFERROR(VLOOKUP($A74,#REF!,42+CS$1,0),IFERROR(VLOOKUP($A74,#REF!,42+CS$1,0),IFERROR(VLOOKUP($A74,#REF!,26+CS$1,0),IFERROR(VLOOKUP($A74,#REF!,5+CS$1,0),0))))))))))))</f>
        <v>0</v>
      </c>
      <c r="CU74" s="37">
        <f>IFERROR(VLOOKUP($A74,#REF!,42+CT$1,0),IFERROR(VLOOKUP($A74,#REF!,42+CT$1,0),IFERROR(VLOOKUP($A74,#REF!,29+CT$1,0),IFERROR(VLOOKUP($A74,#REF!,16+CT$1,0),IFERROR(VLOOKUP($A74,#REF!,42+CT$1,0),IFERROR(VLOOKUP($A74,#REF!,33+CT$1,0),IFERROR(VLOOKUP($A74,#REF!,29+CT$1,0),IFERROR(VLOOKUP($A74,#REF!,42+CT$1,0),IFERROR(VLOOKUP($A74,#REF!,42+CT$1,0),IFERROR(VLOOKUP($A74,#REF!,42+CT$1,0),IFERROR(VLOOKUP($A74,#REF!,26+CT$1,0),IFERROR(VLOOKUP($A74,#REF!,5+CT$1,0),0))))))))))))</f>
        <v>0</v>
      </c>
      <c r="CV74" s="37">
        <f>IFERROR(VLOOKUP($A74,#REF!,42+CU$1,0),IFERROR(VLOOKUP($A74,#REF!,42+CU$1,0),IFERROR(VLOOKUP($A74,#REF!,29+CU$1,0),IFERROR(VLOOKUP($A74,#REF!,16+CU$1,0),IFERROR(VLOOKUP($A74,#REF!,42+CU$1,0),IFERROR(VLOOKUP($A74,#REF!,33+CU$1,0),IFERROR(VLOOKUP($A74,#REF!,29+CU$1,0),IFERROR(VLOOKUP($A74,#REF!,42+CU$1,0),IFERROR(VLOOKUP($A74,#REF!,42+CU$1,0),IFERROR(VLOOKUP($A74,#REF!,42+CU$1,0),IFERROR(VLOOKUP($A74,#REF!,26+CU$1,0),IFERROR(VLOOKUP($A74,#REF!,5+CU$1,0),0))))))))))))</f>
        <v>0</v>
      </c>
      <c r="CW74" s="37">
        <f>IFERROR(VLOOKUP($A74,#REF!,42+CV$1,0),IFERROR(VLOOKUP($A74,#REF!,42+CV$1,0),IFERROR(VLOOKUP($A74,#REF!,29+CV$1,0),IFERROR(VLOOKUP($A74,#REF!,16+CV$1,0),IFERROR(VLOOKUP($A74,#REF!,42+CV$1,0),IFERROR(VLOOKUP($A74,#REF!,33+CV$1,0),IFERROR(VLOOKUP($A74,#REF!,29+CV$1,0),IFERROR(VLOOKUP($A74,#REF!,42+CV$1,0),IFERROR(VLOOKUP($A74,#REF!,42+CV$1,0),IFERROR(VLOOKUP($A74,#REF!,42+CV$1,0),IFERROR(VLOOKUP($A74,#REF!,26+CV$1,0),IFERROR(VLOOKUP($A74,#REF!,5+CV$1,0),0))))))))))))</f>
        <v>0</v>
      </c>
      <c r="CX74" s="37">
        <f>IFERROR(VLOOKUP($A74,#REF!,36,0),IFERROR(VLOOKUP($A74,#REF!,23,0),IFERROR(VLOOKUP($A74,#REF!,65,0),IFERROR(VLOOKUP($A74,#REF!,34,0),IFERROR(VLOOKUP($A74,#REF!,25,0),IFERROR(VLOOKUP($A74,#REF!,25,0),IFERROR(VLOOKUP($A74,#REF!,21,0),IFERROR(VLOOKUP($A74,#REF!,23,0),IFERROR(VLOOKUP($A74,#REF!,23,0),IFERROR(VLOOKUP($A74,#REF!,23,0),IFERROR(VLOOKUP($A74,#REF!,23,0),IFERROR(VLOOKUP($A74,#REF!,23,0),IFERROR(VLOOKUP($A74,#REF!,21,0),IFERROR(VLOOKUP($A74,#REF!,23,0),0))))))))))))))</f>
        <v>0</v>
      </c>
      <c r="CY74" s="37">
        <f>IFERROR(VLOOKUP($A74,[20]DESIRE!$A:$AP,42,0),IFERROR(VLOOKUP($A74,'[20]TEMA PD'!$A:$AA,27,0),IFERROR(VLOOKUP($A74,'[20]TEMA HAJI'!$A:$AA,27,0),IFERROR(VLOOKUP($A74,'[20]TEMA C3'!$A:$AA,27,0),IFERROR(VLOOKUP($A74,'[20]TEMA C2'!$A:$AA,27,0),IFERROR(VLOOKUP($A74,'[20]TEMA C1'!$A:$Y,25,0),IFERROR(VLOOKUP($A74,[20]DELTA!$A:$AC,29,0),IFERROR(VLOOKUP($A74,'[20]AAV AUTO 2000'!$A:$AA,27,0),IFERROR(VLOOKUP($A74,'[20]CC SK'!$A:$AC,29,0),IFERROR(VLOOKUP($A74,[20]SBPV!$A:$AN,40,0),IFERROR(VLOOKUP($A74,[20]RVO!$A:$CA,79,0),IFERROR(VLOOKUP($A74,[20]GC!$A:$AC,29,0),IFERROR(VLOOKUP($A74,[20]AAV!$A:$AR,44,0),0)))))))))))))</f>
        <v>0</v>
      </c>
      <c r="CZ74" s="37">
        <f>IFERROR(VLOOKUP($A74,#REF!,5+CY$1,0),IFERROR(VLOOKUP($A74,#REF!,26+CY$1,0),IFERROR(VLOOKUP($A74,#REF!,42+CY$1,0),IFERROR(VLOOKUP($A74,#REF!,42+CY$1,0),IFERROR(VLOOKUP($A74,#REF!,42+CY$1,0),IFERROR(VLOOKUP($A74,#REF!,29+CY$1,0),IFERROR(VLOOKUP($A74,#REF!,33+CY$1,0),IFERROR(VLOOKUP($A74,#REF!,42+CY$1,0),IFERROR(VLOOKUP($A74,#REF!,16+CY$1,0),IFERROR(VLOOKUP($A74,#REF!,29+CY$1,0),IFERROR(VLOOKUP($A74,#REF!,42+CY$1,0),IFERROR(VLOOKUP($A74,#REF!,42+CY$1,0),0))))))))))))</f>
        <v>0</v>
      </c>
      <c r="DA74" s="37">
        <f>IFERROR(VLOOKUP($A74,#REF!,5+CZ$1,0),IFERROR(VLOOKUP($A74,#REF!,26+CZ$1,0),IFERROR(VLOOKUP($A74,#REF!,42+CZ$1,0),IFERROR(VLOOKUP($A74,#REF!,42+CZ$1,0),IFERROR(VLOOKUP($A74,#REF!,42+CZ$1,0),IFERROR(VLOOKUP($A74,#REF!,29+CZ$1,0),IFERROR(VLOOKUP($A74,#REF!,33+CZ$1,0),IFERROR(VLOOKUP($A74,#REF!,42+CZ$1,0),IFERROR(VLOOKUP($A74,#REF!,16+CZ$1,0),IFERROR(VLOOKUP($A74,#REF!,29+CZ$1,0),IFERROR(VLOOKUP($A74,#REF!,42+CZ$1,0),IFERROR(VLOOKUP($A74,#REF!,42+CZ$1,0),0))))))))))))</f>
        <v>0</v>
      </c>
      <c r="DB74" s="37">
        <f>IFERROR(VLOOKUP($A74,#REF!,5+DA$1,0),IFERROR(VLOOKUP($A74,#REF!,26+DA$1,0),IFERROR(VLOOKUP($A74,#REF!,42+DA$1,0),IFERROR(VLOOKUP($A74,#REF!,42+DA$1,0),IFERROR(VLOOKUP($A74,#REF!,42+DA$1,0),IFERROR(VLOOKUP($A74,#REF!,29+DA$1,0),IFERROR(VLOOKUP($A74,#REF!,33+DA$1,0),IFERROR(VLOOKUP($A74,#REF!,42+DA$1,0),IFERROR(VLOOKUP($A74,#REF!,16+DA$1,0),IFERROR(VLOOKUP($A74,#REF!,29+DA$1,0),IFERROR(VLOOKUP($A74,#REF!,42+DA$1,0),IFERROR(VLOOKUP($A74,#REF!,42+DA$1,0),0))))))))))))</f>
        <v>0</v>
      </c>
      <c r="DC74" s="37">
        <f>IFERROR(VLOOKUP($A74,#REF!,5+DB$1,0),IFERROR(VLOOKUP($A74,#REF!,26+DB$1,0),IFERROR(VLOOKUP($A74,#REF!,42+DB$1,0),IFERROR(VLOOKUP($A74,#REF!,42+DB$1,0),IFERROR(VLOOKUP($A74,#REF!,42+DB$1,0),IFERROR(VLOOKUP($A74,#REF!,29+DB$1,0),IFERROR(VLOOKUP($A74,#REF!,33+DB$1,0),IFERROR(VLOOKUP($A74,#REF!,42+DB$1,0),IFERROR(VLOOKUP($A74,#REF!,16+DB$1,0),IFERROR(VLOOKUP($A74,#REF!,29+DB$1,0),IFERROR(VLOOKUP($A74,#REF!,42+DB$1,0),IFERROR(VLOOKUP($A74,#REF!,42+DB$1,0),0))))))))))))</f>
        <v>0</v>
      </c>
      <c r="DD74" s="37">
        <f>IFERROR(VLOOKUP($A74,#REF!,5+DC$1,0),IFERROR(VLOOKUP($A74,#REF!,26+DC$1,0),IFERROR(VLOOKUP($A74,#REF!,42+DC$1,0),IFERROR(VLOOKUP($A74,#REF!,42+DC$1,0),IFERROR(VLOOKUP($A74,#REF!,42+DC$1,0),IFERROR(VLOOKUP($A74,#REF!,29+DC$1,0),IFERROR(VLOOKUP($A74,#REF!,33+DC$1,0),IFERROR(VLOOKUP($A74,#REF!,42+DC$1,0),IFERROR(VLOOKUP($A74,#REF!,16+DC$1,0),IFERROR(VLOOKUP($A74,#REF!,29+DC$1,0),IFERROR(VLOOKUP($A74,#REF!,42+DC$1,0),IFERROR(VLOOKUP($A74,#REF!,42+DC$1,0),0))))))))))))</f>
        <v>0</v>
      </c>
      <c r="DE74" s="37">
        <f>IFERROR(VLOOKUP($A74,#REF!,23,0),IFERROR(VLOOKUP($A74,#REF!,21,0),IFERROR(VLOOKUP($A74,#REF!,23,0),IFERROR(VLOOKUP($A74,#REF!,23,0),IFERROR(VLOOKUP($A74,#REF!,23,0),IFERROR(VLOOKUP($A74,#REF!,23,0),IFERROR(VLOOKUP($A74,#REF!,23,0),IFERROR(VLOOKUP($A74,#REF!,21,0),IFERROR(VLOOKUP($A74,#REF!,25,0),IFERROR(VLOOKUP($A74,#REF!,25,0),IFERROR(VLOOKUP($A74,#REF!,34,0),IFERROR(VLOOKUP($A74,#REF!,65,0),IFERROR(VLOOKUP($A74,#REF!,23,0),IFERROR(VLOOKUP($A74,#REF!,36,0),0))))))))))))))</f>
        <v>0</v>
      </c>
      <c r="DF74" s="37" t="b">
        <f t="shared" si="40"/>
        <v>1</v>
      </c>
      <c r="DG74" s="37" t="b">
        <f t="shared" si="40"/>
        <v>1</v>
      </c>
      <c r="DH74" s="37" t="b">
        <f t="shared" si="40"/>
        <v>1</v>
      </c>
      <c r="DI74" s="37" t="b">
        <f t="shared" si="26"/>
        <v>1</v>
      </c>
      <c r="DJ74" s="37" t="b">
        <f t="shared" si="26"/>
        <v>1</v>
      </c>
      <c r="DK74" s="37" t="b">
        <f t="shared" si="26"/>
        <v>1</v>
      </c>
      <c r="DL74" s="37" t="b">
        <f t="shared" si="26"/>
        <v>1</v>
      </c>
      <c r="DM74" s="37">
        <f t="shared" si="41"/>
        <v>0</v>
      </c>
      <c r="DN74" s="37">
        <f t="shared" si="41"/>
        <v>0</v>
      </c>
      <c r="DO74" s="37">
        <f t="shared" si="41"/>
        <v>0</v>
      </c>
      <c r="DP74" s="37">
        <f t="shared" si="27"/>
        <v>0</v>
      </c>
      <c r="DQ74" s="37">
        <f t="shared" si="27"/>
        <v>0</v>
      </c>
      <c r="DR74" s="37">
        <f t="shared" si="27"/>
        <v>0</v>
      </c>
      <c r="DS74" s="37">
        <f t="shared" si="27"/>
        <v>0</v>
      </c>
      <c r="DT74" s="29">
        <f t="shared" si="45"/>
        <v>0</v>
      </c>
      <c r="DU74" s="37">
        <f t="shared" si="42"/>
        <v>0</v>
      </c>
      <c r="DV74" s="37">
        <f t="shared" si="42"/>
        <v>0</v>
      </c>
      <c r="DW74" s="37">
        <f t="shared" si="42"/>
        <v>0</v>
      </c>
      <c r="DX74" s="37">
        <f t="shared" si="28"/>
        <v>0</v>
      </c>
      <c r="DY74" s="37">
        <f t="shared" si="28"/>
        <v>0</v>
      </c>
      <c r="DZ74" s="37">
        <f t="shared" si="28"/>
        <v>0</v>
      </c>
      <c r="EA74" s="37">
        <f t="shared" si="28"/>
        <v>0</v>
      </c>
      <c r="EB74" s="29">
        <f t="shared" si="46"/>
        <v>0</v>
      </c>
      <c r="EC74" s="36">
        <f t="shared" si="47"/>
        <v>7</v>
      </c>
      <c r="ED74" s="36" t="str">
        <f t="shared" si="48"/>
        <v>DOWNGRADE</v>
      </c>
      <c r="EE74" s="36" t="str">
        <f t="shared" si="49"/>
        <v>RESET</v>
      </c>
      <c r="EF74" s="37">
        <f t="shared" si="50"/>
        <v>0</v>
      </c>
      <c r="EG74" s="2" t="str">
        <f>IFERROR(VLOOKUP(A74,[21]DELTA!$A:$AT,46,0),"")</f>
        <v/>
      </c>
      <c r="EH74" s="37" t="str">
        <f t="shared" si="51"/>
        <v>SAPHIRE</v>
      </c>
      <c r="EI74" s="2"/>
      <c r="EJ74" s="2"/>
      <c r="EK74" s="2"/>
      <c r="EL74" s="2"/>
      <c r="EM74" s="2"/>
      <c r="EN74" s="2"/>
      <c r="EO74" s="2"/>
      <c r="EP74" s="2"/>
      <c r="EQ74" s="37">
        <f t="shared" si="43"/>
        <v>0</v>
      </c>
      <c r="ER74" s="37">
        <f t="shared" si="43"/>
        <v>0</v>
      </c>
      <c r="ES74" s="37">
        <f t="shared" si="43"/>
        <v>0</v>
      </c>
      <c r="ET74" s="37">
        <f t="shared" si="29"/>
        <v>0</v>
      </c>
      <c r="EU74" s="37">
        <f t="shared" si="29"/>
        <v>0</v>
      </c>
      <c r="EV74" s="37">
        <f t="shared" si="29"/>
        <v>0</v>
      </c>
      <c r="EW74" s="37">
        <f t="shared" si="29"/>
        <v>0</v>
      </c>
    </row>
    <row r="75" spans="1:153" ht="15.6">
      <c r="A75" s="36" t="s">
        <v>152</v>
      </c>
      <c r="B75" s="5" t="s">
        <v>295</v>
      </c>
      <c r="C75" s="37" t="s">
        <v>153</v>
      </c>
      <c r="D75" s="15">
        <f>IFERROR(VLOOKUP(A75,[23]delta!$A:$C,3,0),"")</f>
        <v>45398</v>
      </c>
      <c r="E75" s="15" t="str">
        <f t="shared" si="44"/>
        <v>Apr-24</v>
      </c>
      <c r="F75" s="37" t="s">
        <v>414</v>
      </c>
      <c r="G75" s="37" t="s">
        <v>414</v>
      </c>
      <c r="H75" s="37" t="s">
        <v>414</v>
      </c>
      <c r="I75" s="37" t="s">
        <v>414</v>
      </c>
      <c r="J75" s="37" t="s">
        <v>349</v>
      </c>
      <c r="K75" s="37" t="s">
        <v>414</v>
      </c>
      <c r="L75" s="37" t="s">
        <v>414</v>
      </c>
      <c r="M75" s="37"/>
      <c r="N75" s="37"/>
      <c r="O75" s="37"/>
      <c r="P75" s="37"/>
      <c r="Q75" s="37">
        <v>1</v>
      </c>
      <c r="R75" s="37"/>
      <c r="S75" s="37" t="s">
        <v>417</v>
      </c>
      <c r="T75" s="36">
        <v>1</v>
      </c>
      <c r="U75" s="37">
        <v>0</v>
      </c>
      <c r="V75" s="37">
        <v>0</v>
      </c>
      <c r="W75" s="37">
        <v>0</v>
      </c>
      <c r="X75" s="37">
        <v>0</v>
      </c>
      <c r="Y75" s="37">
        <v>1</v>
      </c>
      <c r="Z75" s="37">
        <v>0</v>
      </c>
      <c r="AA75" s="37" t="s">
        <v>417</v>
      </c>
      <c r="AB75" s="36">
        <v>1</v>
      </c>
      <c r="AC75" s="36">
        <v>2</v>
      </c>
      <c r="AD75" s="36" t="s">
        <v>413</v>
      </c>
      <c r="AE75" s="36" t="s">
        <v>413</v>
      </c>
      <c r="AF75" s="37">
        <v>1</v>
      </c>
      <c r="AG75" s="13">
        <v>0</v>
      </c>
      <c r="AH75" s="37" t="s">
        <v>418</v>
      </c>
      <c r="AI75" s="37">
        <v>0</v>
      </c>
      <c r="AJ75" s="37" t="s">
        <v>424</v>
      </c>
      <c r="AK75" s="37">
        <v>0</v>
      </c>
      <c r="AL75" s="15">
        <v>45261</v>
      </c>
      <c r="AM75" s="15">
        <v>45701</v>
      </c>
      <c r="AN75" s="37">
        <v>1</v>
      </c>
      <c r="AO75" s="37">
        <v>1</v>
      </c>
      <c r="AP75" s="37" t="str">
        <f>IFERROR(VLOOKUP($A75,[2]Sheet1!$A:$D,4,0),"-")</f>
        <v>-</v>
      </c>
      <c r="AQ75" s="37" t="str">
        <f>IFERROR(VLOOKUP($A75,#REF!,4,0),"-")</f>
        <v>-</v>
      </c>
      <c r="AR75" s="37" t="str">
        <f>IFERROR(VLOOKUP(A75,[3]DELTA!$A:$D,4,0),"-")</f>
        <v>-</v>
      </c>
      <c r="AS75" s="37" t="str">
        <f>IFERROR(VLOOKUP(A75,[4]DELTA!$A:$D,4,0),"-")</f>
        <v>-</v>
      </c>
      <c r="AT75" s="37" t="str">
        <f>IFERROR(VLOOKUP(A75,[5]DELTA!$A:$D,4,0),"-")</f>
        <v>-</v>
      </c>
      <c r="AU75" s="37" t="str">
        <f>IFERROR(VLOOKUP(A75,[6]DELTA!$A:$D,4,0),"-")</f>
        <v>-</v>
      </c>
      <c r="AV75" s="37" t="str">
        <f>IFERROR(VLOOKUP(A75,#REF!,13,0),"")</f>
        <v/>
      </c>
      <c r="AW75" s="37">
        <f>IFERROR(VLOOKUP(A75,[7]DATABASE!$A:$BA,49,0),"")</f>
        <v>0</v>
      </c>
      <c r="AX75" s="37">
        <f>IFERROR(VLOOKUP(A75,[7]DATABASE!$A:$BA,50,0),"")</f>
        <v>0</v>
      </c>
      <c r="AY75" s="37">
        <f>IFERROR(VLOOKUP(A75,[7]DATABASE!$A:$BA,51,0),"")</f>
        <v>0</v>
      </c>
      <c r="AZ75" s="37">
        <f>IFERROR(VLOOKUP(A75,[7]DATABASE!$A:$BA,52,0),"")</f>
        <v>0</v>
      </c>
      <c r="BA75" s="37">
        <f>IFERROR(VLOOKUP(A75,[7]DATABASE!$A:$BA,53,0),"")</f>
        <v>0</v>
      </c>
      <c r="BB75" s="37">
        <f>IFERROR(VLOOKUP(A75,[7]DATABASE!$A:$BF,54,0),"")</f>
        <v>0</v>
      </c>
      <c r="BC75" s="37">
        <f>IFERROR(VLOOKUP(A75,[7]DATABASE!$A:$BF,55,0),"")</f>
        <v>0</v>
      </c>
      <c r="BD75" s="37">
        <f>IFERROR(VLOOKUP(A75,[7]DATABASE!$A:$BF,56,0),"")</f>
        <v>0</v>
      </c>
      <c r="BE75" s="37">
        <f>IFERROR(VLOOKUP(A75,[7]DATABASE!$A:$BF,57,0),"")</f>
        <v>0</v>
      </c>
      <c r="BF75" s="37">
        <f>IFERROR(VLOOKUP(A75,[7]DATABASE!$A:$BF,58,0),"")</f>
        <v>0</v>
      </c>
      <c r="BG75" s="37" t="str">
        <f>IFERROR(VLOOKUP($A75,'[24]NEW MITRA'!$A:$BV,69,0),"")</f>
        <v/>
      </c>
      <c r="BH75" s="37">
        <f>IFERROR(VLOOKUP(A75,[7]DATABASE!$A:$BM,60,0),"")</f>
        <v>0</v>
      </c>
      <c r="BI75" s="37">
        <f>IFERROR(VLOOKUP(A75,[7]DATABASE!$A:$BM,61,0),"")</f>
        <v>0</v>
      </c>
      <c r="BJ75" s="37">
        <f>IFERROR(VLOOKUP(A75,[7]DATABASE!$A:$BM,62,0),"")</f>
        <v>0</v>
      </c>
      <c r="BK75" s="37">
        <f>IFERROR(VLOOKUP(A75,[7]DATABASE!$A:$BM,63,0),"")</f>
        <v>0</v>
      </c>
      <c r="BL75" s="37">
        <f>IFERROR(VLOOKUP(A75,[7]DATABASE!$A:$BM,64,0),"")</f>
        <v>0</v>
      </c>
      <c r="BM75" s="37" t="str">
        <f>IFERROR(VLOOKUP($A75,[9]AAV!$A:$AM,39,0),IFERROR(VLOOKUP($A75,[9]GC!$A:$Y,25,0),IFERROR(VLOOKUP($A75,[9]RVO!$A:$BS,71,0),IFERROR(VLOOKUP($A75,[9]SBPV!$A:$AK,37,0),IFERROR(VLOOKUP($A75,'[9]CC SK'!$A:$AA,27,0),IFERROR(VLOOKUP($A75,[9]DELTA!$A:$AA,27,0),IFERROR(VLOOKUP($A75,'[9]TEMA C1'!$A:$W,23,0),IFERROR(VLOOKUP($A75,'[9]TEMA C2'!$A:$Y,25,0),IFERROR(VLOOKUP($A75,'[9]TEMA C3'!$A:$Y,25,0),IFERROR(VLOOKUP($A75,'[9]TEMA HAJI'!$A:$Y,25,0),IFERROR(VLOOKUP($A75,'[9]TEMA PD'!$A:$Y,25,0),"")))))))))))</f>
        <v/>
      </c>
      <c r="BN75" s="37">
        <f t="shared" si="30"/>
        <v>0</v>
      </c>
      <c r="BO75" s="37" t="str">
        <f t="shared" si="31"/>
        <v/>
      </c>
      <c r="BP75" s="37">
        <f t="shared" si="31"/>
        <v>0</v>
      </c>
      <c r="BQ75" s="37">
        <f t="shared" si="31"/>
        <v>0</v>
      </c>
      <c r="BR75" s="37">
        <f t="shared" si="31"/>
        <v>0</v>
      </c>
      <c r="BS75" s="37">
        <f t="shared" si="31"/>
        <v>0</v>
      </c>
      <c r="BT75" s="37">
        <f t="shared" si="31"/>
        <v>0</v>
      </c>
      <c r="BU75" s="37" t="str">
        <f t="shared" si="31"/>
        <v/>
      </c>
      <c r="BV75" s="37">
        <f t="shared" si="32"/>
        <v>0</v>
      </c>
      <c r="BW75" s="36">
        <f t="shared" si="33"/>
        <v>7</v>
      </c>
      <c r="BX75" s="36" t="str">
        <f t="shared" si="34"/>
        <v>DOWNGRADE</v>
      </c>
      <c r="BY75" s="36" t="str">
        <f>IFERROR(VLOOKUP(A75,[7]DATABASE!$A:$BY,77,0),"")</f>
        <v>RESET</v>
      </c>
      <c r="BZ75" s="37">
        <f t="shared" si="35"/>
        <v>0</v>
      </c>
      <c r="CA75" s="12">
        <f>IFERROR(VLOOKUP(A75,[10]DELTA!$A:$AE,31,0),"")</f>
        <v>0</v>
      </c>
      <c r="CB75" s="37" t="str">
        <f t="shared" si="36"/>
        <v>SAPHIRE</v>
      </c>
      <c r="CC75" s="37" t="str">
        <f>IFERROR(VLOOKUP(A75,[11]SUMMARY!$B:$E,4,0),"")</f>
        <v>RESIGN</v>
      </c>
      <c r="CD75" s="37">
        <f>IFERROR(VLOOKUP(A75,'[12]RECAP REDEEM P2 - v2'!$A:$I,5,0),0)</f>
        <v>0</v>
      </c>
      <c r="CE75" s="37" t="str">
        <f t="shared" si="37"/>
        <v>FALSE</v>
      </c>
      <c r="CF75" s="37"/>
      <c r="CG75" s="15">
        <v>45093</v>
      </c>
      <c r="CH75" s="15">
        <f t="shared" ca="1" si="38"/>
        <v>46174</v>
      </c>
      <c r="CI75" s="37">
        <f t="shared" ca="1" si="39"/>
        <v>2</v>
      </c>
      <c r="CJ75" s="37">
        <v>0</v>
      </c>
      <c r="CK75" s="37" t="str">
        <f>IFERROR(VLOOKUP($A75,[13]ME!$A:$K,11,0),"-")</f>
        <v>-</v>
      </c>
      <c r="CL75" s="37" t="str">
        <f>IFERROR(VLOOKUP($A75,[14]EKS!$A:$K,11,0),"-")</f>
        <v>-</v>
      </c>
      <c r="CM75" s="37" t="str">
        <f>IFERROR(VLOOKUP($A75,[15]EKS!$A:$K,11,0),"-")</f>
        <v>-</v>
      </c>
      <c r="CN75" s="37" t="str">
        <f>IFERROR(VLOOKUP($A75,[16]EKS!$A:$K,11,0),"-")</f>
        <v>-</v>
      </c>
      <c r="CO75" s="37" t="str">
        <f>IFERROR(VLOOKUP($A75,[17]EKS!$A:$K,11,0),"-")</f>
        <v>-</v>
      </c>
      <c r="CP75" s="37" t="str">
        <f>IFERROR(VLOOKUP($A75,[18]EKS!$A:$K,11,0),"-")</f>
        <v>-</v>
      </c>
      <c r="CQ75" s="37" t="str">
        <f>IFERROR(VLOOKUP(A75,[19]Sheet1!$A:$D,4,0),"-")</f>
        <v>-</v>
      </c>
      <c r="CR75" s="37">
        <f>IFERROR(VLOOKUP($A75,[20]AAV!$A:$AR,44,0),IFERROR(VLOOKUP($A75,[20]GC!$A:$AC,29,0),IFERROR(VLOOKUP($A75,[20]RVO!$A:$CA,79,0),IFERROR(VLOOKUP($A75,[20]SBPV!$A:$AN,40,0),IFERROR(VLOOKUP($A75,'[20]CC SK'!$A:$AC,29,0),IFERROR(VLOOKUP($A75,'[20]AAV AUTO 2000'!$A:$AA,27,0),IFERROR(VLOOKUP($A75,[20]DELTA!$A:$AC,29,0),IFERROR(VLOOKUP($A75,'[20]TEMA C1'!$A:$Y,25,0),IFERROR(VLOOKUP($A75,'[20]TEMA C2'!$A:$AA,27,0),IFERROR(VLOOKUP($A75,'[20]TEMA C3'!$A:$AA,27,0),IFERROR(VLOOKUP($A75,'[20]TEMA HAJI'!$A:$AA,27,0),IFERROR(VLOOKUP($A75,'[20]TEMA PD'!$A:$AA,27,0),IFERROR(VLOOKUP($A75,[20]DESIRE!$A:$AP,42,0),0)))))))))))))</f>
        <v>0</v>
      </c>
      <c r="CS75" s="37">
        <f>IFERROR(VLOOKUP($A75,#REF!,42+CR$1,0),IFERROR(VLOOKUP($A75,#REF!,42+CR$1,0),IFERROR(VLOOKUP($A75,#REF!,29+CR$1,0),IFERROR(VLOOKUP($A75,#REF!,16+CR$1,0),IFERROR(VLOOKUP($A75,#REF!,42+CR$1,0),IFERROR(VLOOKUP($A75,#REF!,33+CR$1,0),IFERROR(VLOOKUP($A75,#REF!,29+CR$1,0),IFERROR(VLOOKUP($A75,#REF!,42+CR$1,0),IFERROR(VLOOKUP($A75,#REF!,42+CR$1,0),IFERROR(VLOOKUP($A75,#REF!,42+CR$1,0),IFERROR(VLOOKUP($A75,#REF!,26+CR$1,0),IFERROR(VLOOKUP($A75,#REF!,5+CR$1,0),0))))))))))))</f>
        <v>0</v>
      </c>
      <c r="CT75" s="37">
        <f>IFERROR(VLOOKUP($A75,#REF!,42+CS$1,0),IFERROR(VLOOKUP($A75,#REF!,42+CS$1,0),IFERROR(VLOOKUP($A75,#REF!,29+CS$1,0),IFERROR(VLOOKUP($A75,#REF!,16+CS$1,0),IFERROR(VLOOKUP($A75,#REF!,42+CS$1,0),IFERROR(VLOOKUP($A75,#REF!,33+CS$1,0),IFERROR(VLOOKUP($A75,#REF!,29+CS$1,0),IFERROR(VLOOKUP($A75,#REF!,42+CS$1,0),IFERROR(VLOOKUP($A75,#REF!,42+CS$1,0),IFERROR(VLOOKUP($A75,#REF!,42+CS$1,0),IFERROR(VLOOKUP($A75,#REF!,26+CS$1,0),IFERROR(VLOOKUP($A75,#REF!,5+CS$1,0),0))))))))))))</f>
        <v>0</v>
      </c>
      <c r="CU75" s="37">
        <f>IFERROR(VLOOKUP($A75,#REF!,42+CT$1,0),IFERROR(VLOOKUP($A75,#REF!,42+CT$1,0),IFERROR(VLOOKUP($A75,#REF!,29+CT$1,0),IFERROR(VLOOKUP($A75,#REF!,16+CT$1,0),IFERROR(VLOOKUP($A75,#REF!,42+CT$1,0),IFERROR(VLOOKUP($A75,#REF!,33+CT$1,0),IFERROR(VLOOKUP($A75,#REF!,29+CT$1,0),IFERROR(VLOOKUP($A75,#REF!,42+CT$1,0),IFERROR(VLOOKUP($A75,#REF!,42+CT$1,0),IFERROR(VLOOKUP($A75,#REF!,42+CT$1,0),IFERROR(VLOOKUP($A75,#REF!,26+CT$1,0),IFERROR(VLOOKUP($A75,#REF!,5+CT$1,0),0))))))))))))</f>
        <v>0</v>
      </c>
      <c r="CV75" s="37">
        <f>IFERROR(VLOOKUP($A75,#REF!,42+CU$1,0),IFERROR(VLOOKUP($A75,#REF!,42+CU$1,0),IFERROR(VLOOKUP($A75,#REF!,29+CU$1,0),IFERROR(VLOOKUP($A75,#REF!,16+CU$1,0),IFERROR(VLOOKUP($A75,#REF!,42+CU$1,0),IFERROR(VLOOKUP($A75,#REF!,33+CU$1,0),IFERROR(VLOOKUP($A75,#REF!,29+CU$1,0),IFERROR(VLOOKUP($A75,#REF!,42+CU$1,0),IFERROR(VLOOKUP($A75,#REF!,42+CU$1,0),IFERROR(VLOOKUP($A75,#REF!,42+CU$1,0),IFERROR(VLOOKUP($A75,#REF!,26+CU$1,0),IFERROR(VLOOKUP($A75,#REF!,5+CU$1,0),0))))))))))))</f>
        <v>0</v>
      </c>
      <c r="CW75" s="37">
        <f>IFERROR(VLOOKUP($A75,#REF!,42+CV$1,0),IFERROR(VLOOKUP($A75,#REF!,42+CV$1,0),IFERROR(VLOOKUP($A75,#REF!,29+CV$1,0),IFERROR(VLOOKUP($A75,#REF!,16+CV$1,0),IFERROR(VLOOKUP($A75,#REF!,42+CV$1,0),IFERROR(VLOOKUP($A75,#REF!,33+CV$1,0),IFERROR(VLOOKUP($A75,#REF!,29+CV$1,0),IFERROR(VLOOKUP($A75,#REF!,42+CV$1,0),IFERROR(VLOOKUP($A75,#REF!,42+CV$1,0),IFERROR(VLOOKUP($A75,#REF!,42+CV$1,0),IFERROR(VLOOKUP($A75,#REF!,26+CV$1,0),IFERROR(VLOOKUP($A75,#REF!,5+CV$1,0),0))))))))))))</f>
        <v>0</v>
      </c>
      <c r="CX75" s="37">
        <f>IFERROR(VLOOKUP($A75,#REF!,36,0),IFERROR(VLOOKUP($A75,#REF!,23,0),IFERROR(VLOOKUP($A75,#REF!,65,0),IFERROR(VLOOKUP($A75,#REF!,34,0),IFERROR(VLOOKUP($A75,#REF!,25,0),IFERROR(VLOOKUP($A75,#REF!,25,0),IFERROR(VLOOKUP($A75,#REF!,21,0),IFERROR(VLOOKUP($A75,#REF!,23,0),IFERROR(VLOOKUP($A75,#REF!,23,0),IFERROR(VLOOKUP($A75,#REF!,23,0),IFERROR(VLOOKUP($A75,#REF!,23,0),IFERROR(VLOOKUP($A75,#REF!,23,0),IFERROR(VLOOKUP($A75,#REF!,21,0),IFERROR(VLOOKUP($A75,#REF!,23,0),0))))))))))))))</f>
        <v>0</v>
      </c>
      <c r="CY75" s="37">
        <f>IFERROR(VLOOKUP($A75,[20]DESIRE!$A:$AP,42,0),IFERROR(VLOOKUP($A75,'[20]TEMA PD'!$A:$AA,27,0),IFERROR(VLOOKUP($A75,'[20]TEMA HAJI'!$A:$AA,27,0),IFERROR(VLOOKUP($A75,'[20]TEMA C3'!$A:$AA,27,0),IFERROR(VLOOKUP($A75,'[20]TEMA C2'!$A:$AA,27,0),IFERROR(VLOOKUP($A75,'[20]TEMA C1'!$A:$Y,25,0),IFERROR(VLOOKUP($A75,[20]DELTA!$A:$AC,29,0),IFERROR(VLOOKUP($A75,'[20]AAV AUTO 2000'!$A:$AA,27,0),IFERROR(VLOOKUP($A75,'[20]CC SK'!$A:$AC,29,0),IFERROR(VLOOKUP($A75,[20]SBPV!$A:$AN,40,0),IFERROR(VLOOKUP($A75,[20]RVO!$A:$CA,79,0),IFERROR(VLOOKUP($A75,[20]GC!$A:$AC,29,0),IFERROR(VLOOKUP($A75,[20]AAV!$A:$AR,44,0),0)))))))))))))</f>
        <v>0</v>
      </c>
      <c r="CZ75" s="37">
        <f>IFERROR(VLOOKUP($A75,#REF!,5+CY$1,0),IFERROR(VLOOKUP($A75,#REF!,26+CY$1,0),IFERROR(VLOOKUP($A75,#REF!,42+CY$1,0),IFERROR(VLOOKUP($A75,#REF!,42+CY$1,0),IFERROR(VLOOKUP($A75,#REF!,42+CY$1,0),IFERROR(VLOOKUP($A75,#REF!,29+CY$1,0),IFERROR(VLOOKUP($A75,#REF!,33+CY$1,0),IFERROR(VLOOKUP($A75,#REF!,42+CY$1,0),IFERROR(VLOOKUP($A75,#REF!,16+CY$1,0),IFERROR(VLOOKUP($A75,#REF!,29+CY$1,0),IFERROR(VLOOKUP($A75,#REF!,42+CY$1,0),IFERROR(VLOOKUP($A75,#REF!,42+CY$1,0),0))))))))))))</f>
        <v>0</v>
      </c>
      <c r="DA75" s="37">
        <f>IFERROR(VLOOKUP($A75,#REF!,5+CZ$1,0),IFERROR(VLOOKUP($A75,#REF!,26+CZ$1,0),IFERROR(VLOOKUP($A75,#REF!,42+CZ$1,0),IFERROR(VLOOKUP($A75,#REF!,42+CZ$1,0),IFERROR(VLOOKUP($A75,#REF!,42+CZ$1,0),IFERROR(VLOOKUP($A75,#REF!,29+CZ$1,0),IFERROR(VLOOKUP($A75,#REF!,33+CZ$1,0),IFERROR(VLOOKUP($A75,#REF!,42+CZ$1,0),IFERROR(VLOOKUP($A75,#REF!,16+CZ$1,0),IFERROR(VLOOKUP($A75,#REF!,29+CZ$1,0),IFERROR(VLOOKUP($A75,#REF!,42+CZ$1,0),IFERROR(VLOOKUP($A75,#REF!,42+CZ$1,0),0))))))))))))</f>
        <v>0</v>
      </c>
      <c r="DB75" s="37">
        <f>IFERROR(VLOOKUP($A75,#REF!,5+DA$1,0),IFERROR(VLOOKUP($A75,#REF!,26+DA$1,0),IFERROR(VLOOKUP($A75,#REF!,42+DA$1,0),IFERROR(VLOOKUP($A75,#REF!,42+DA$1,0),IFERROR(VLOOKUP($A75,#REF!,42+DA$1,0),IFERROR(VLOOKUP($A75,#REF!,29+DA$1,0),IFERROR(VLOOKUP($A75,#REF!,33+DA$1,0),IFERROR(VLOOKUP($A75,#REF!,42+DA$1,0),IFERROR(VLOOKUP($A75,#REF!,16+DA$1,0),IFERROR(VLOOKUP($A75,#REF!,29+DA$1,0),IFERROR(VLOOKUP($A75,#REF!,42+DA$1,0),IFERROR(VLOOKUP($A75,#REF!,42+DA$1,0),0))))))))))))</f>
        <v>0</v>
      </c>
      <c r="DC75" s="37">
        <f>IFERROR(VLOOKUP($A75,#REF!,5+DB$1,0),IFERROR(VLOOKUP($A75,#REF!,26+DB$1,0),IFERROR(VLOOKUP($A75,#REF!,42+DB$1,0),IFERROR(VLOOKUP($A75,#REF!,42+DB$1,0),IFERROR(VLOOKUP($A75,#REF!,42+DB$1,0),IFERROR(VLOOKUP($A75,#REF!,29+DB$1,0),IFERROR(VLOOKUP($A75,#REF!,33+DB$1,0),IFERROR(VLOOKUP($A75,#REF!,42+DB$1,0),IFERROR(VLOOKUP($A75,#REF!,16+DB$1,0),IFERROR(VLOOKUP($A75,#REF!,29+DB$1,0),IFERROR(VLOOKUP($A75,#REF!,42+DB$1,0),IFERROR(VLOOKUP($A75,#REF!,42+DB$1,0),0))))))))))))</f>
        <v>0</v>
      </c>
      <c r="DD75" s="37">
        <f>IFERROR(VLOOKUP($A75,#REF!,5+DC$1,0),IFERROR(VLOOKUP($A75,#REF!,26+DC$1,0),IFERROR(VLOOKUP($A75,#REF!,42+DC$1,0),IFERROR(VLOOKUP($A75,#REF!,42+DC$1,0),IFERROR(VLOOKUP($A75,#REF!,42+DC$1,0),IFERROR(VLOOKUP($A75,#REF!,29+DC$1,0),IFERROR(VLOOKUP($A75,#REF!,33+DC$1,0),IFERROR(VLOOKUP($A75,#REF!,42+DC$1,0),IFERROR(VLOOKUP($A75,#REF!,16+DC$1,0),IFERROR(VLOOKUP($A75,#REF!,29+DC$1,0),IFERROR(VLOOKUP($A75,#REF!,42+DC$1,0),IFERROR(VLOOKUP($A75,#REF!,42+DC$1,0),0))))))))))))</f>
        <v>0</v>
      </c>
      <c r="DE75" s="37">
        <f>IFERROR(VLOOKUP($A75,#REF!,23,0),IFERROR(VLOOKUP($A75,#REF!,21,0),IFERROR(VLOOKUP($A75,#REF!,23,0),IFERROR(VLOOKUP($A75,#REF!,23,0),IFERROR(VLOOKUP($A75,#REF!,23,0),IFERROR(VLOOKUP($A75,#REF!,23,0),IFERROR(VLOOKUP($A75,#REF!,23,0),IFERROR(VLOOKUP($A75,#REF!,21,0),IFERROR(VLOOKUP($A75,#REF!,25,0),IFERROR(VLOOKUP($A75,#REF!,25,0),IFERROR(VLOOKUP($A75,#REF!,34,0),IFERROR(VLOOKUP($A75,#REF!,65,0),IFERROR(VLOOKUP($A75,#REF!,23,0),IFERROR(VLOOKUP($A75,#REF!,36,0),0))))))))))))))</f>
        <v>0</v>
      </c>
      <c r="DF75" s="37" t="b">
        <f t="shared" si="40"/>
        <v>1</v>
      </c>
      <c r="DG75" s="37" t="b">
        <f t="shared" si="40"/>
        <v>1</v>
      </c>
      <c r="DH75" s="37" t="b">
        <f t="shared" si="40"/>
        <v>1</v>
      </c>
      <c r="DI75" s="37" t="b">
        <f t="shared" si="26"/>
        <v>1</v>
      </c>
      <c r="DJ75" s="37" t="b">
        <f t="shared" si="26"/>
        <v>1</v>
      </c>
      <c r="DK75" s="37" t="b">
        <f t="shared" si="26"/>
        <v>1</v>
      </c>
      <c r="DL75" s="37" t="b">
        <f t="shared" si="26"/>
        <v>1</v>
      </c>
      <c r="DM75" s="37">
        <f t="shared" si="41"/>
        <v>0</v>
      </c>
      <c r="DN75" s="37">
        <f t="shared" si="41"/>
        <v>0</v>
      </c>
      <c r="DO75" s="37">
        <f t="shared" si="41"/>
        <v>0</v>
      </c>
      <c r="DP75" s="37">
        <f t="shared" si="27"/>
        <v>0</v>
      </c>
      <c r="DQ75" s="37">
        <f t="shared" si="27"/>
        <v>0</v>
      </c>
      <c r="DR75" s="37">
        <f t="shared" si="27"/>
        <v>0</v>
      </c>
      <c r="DS75" s="37">
        <f t="shared" si="27"/>
        <v>0</v>
      </c>
      <c r="DT75" s="29">
        <f t="shared" si="45"/>
        <v>0</v>
      </c>
      <c r="DU75" s="37">
        <f t="shared" si="42"/>
        <v>0</v>
      </c>
      <c r="DV75" s="37">
        <f t="shared" si="42"/>
        <v>0</v>
      </c>
      <c r="DW75" s="37">
        <f t="shared" si="42"/>
        <v>0</v>
      </c>
      <c r="DX75" s="37">
        <f t="shared" si="28"/>
        <v>0</v>
      </c>
      <c r="DY75" s="37">
        <f t="shared" si="28"/>
        <v>0</v>
      </c>
      <c r="DZ75" s="37">
        <f t="shared" si="28"/>
        <v>0</v>
      </c>
      <c r="EA75" s="37">
        <f t="shared" si="28"/>
        <v>0</v>
      </c>
      <c r="EB75" s="29">
        <f t="shared" si="46"/>
        <v>0</v>
      </c>
      <c r="EC75" s="36">
        <f t="shared" si="47"/>
        <v>7</v>
      </c>
      <c r="ED75" s="36" t="str">
        <f t="shared" si="48"/>
        <v>DOWNGRADE</v>
      </c>
      <c r="EE75" s="36" t="str">
        <f t="shared" si="49"/>
        <v>RESET</v>
      </c>
      <c r="EF75" s="37">
        <f t="shared" si="50"/>
        <v>0</v>
      </c>
      <c r="EG75" s="2" t="str">
        <f>IFERROR(VLOOKUP(A75,[21]DELTA!$A:$AT,46,0),"")</f>
        <v/>
      </c>
      <c r="EH75" s="37" t="str">
        <f t="shared" si="51"/>
        <v>SAPHIRE</v>
      </c>
      <c r="EI75" s="2"/>
      <c r="EJ75" s="2"/>
      <c r="EK75" s="2"/>
      <c r="EL75" s="2"/>
      <c r="EM75" s="2"/>
      <c r="EN75" s="2"/>
      <c r="EO75" s="2"/>
      <c r="EP75" s="2"/>
      <c r="EQ75" s="37">
        <f t="shared" si="43"/>
        <v>0</v>
      </c>
      <c r="ER75" s="37">
        <f t="shared" si="43"/>
        <v>0</v>
      </c>
      <c r="ES75" s="37">
        <f t="shared" si="43"/>
        <v>0</v>
      </c>
      <c r="ET75" s="37">
        <f t="shared" si="29"/>
        <v>0</v>
      </c>
      <c r="EU75" s="37">
        <f t="shared" si="29"/>
        <v>0</v>
      </c>
      <c r="EV75" s="37">
        <f t="shared" si="29"/>
        <v>0</v>
      </c>
      <c r="EW75" s="37">
        <f t="shared" si="29"/>
        <v>0</v>
      </c>
    </row>
    <row r="76" spans="1:153" ht="15.6">
      <c r="A76" s="36" t="s">
        <v>93</v>
      </c>
      <c r="B76" s="5" t="s">
        <v>240</v>
      </c>
      <c r="C76" s="37" t="s">
        <v>153</v>
      </c>
      <c r="D76" s="15">
        <f>IFERROR(VLOOKUP(A76,[23]delta!$A:$C,3,0),"")</f>
        <v>45001</v>
      </c>
      <c r="E76" s="15" t="str">
        <f t="shared" si="44"/>
        <v>Mar-23</v>
      </c>
      <c r="F76" s="37" t="s">
        <v>352</v>
      </c>
      <c r="G76" s="37" t="s">
        <v>352</v>
      </c>
      <c r="H76" s="37" t="s">
        <v>352</v>
      </c>
      <c r="I76" s="37" t="s">
        <v>352</v>
      </c>
      <c r="J76" s="37" t="s">
        <v>352</v>
      </c>
      <c r="K76" s="37" t="s">
        <v>352</v>
      </c>
      <c r="L76" s="37" t="s">
        <v>352</v>
      </c>
      <c r="M76" s="37">
        <v>20</v>
      </c>
      <c r="N76" s="37">
        <v>44</v>
      </c>
      <c r="O76" s="37">
        <v>38</v>
      </c>
      <c r="P76" s="37">
        <v>41</v>
      </c>
      <c r="Q76" s="37">
        <v>37</v>
      </c>
      <c r="R76" s="37">
        <v>40</v>
      </c>
      <c r="S76" s="37">
        <v>21</v>
      </c>
      <c r="T76" s="36">
        <v>241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36">
        <v>0</v>
      </c>
      <c r="AC76" s="36">
        <v>0</v>
      </c>
      <c r="AD76" s="36" t="s">
        <v>413</v>
      </c>
      <c r="AE76" s="36" t="s">
        <v>413</v>
      </c>
      <c r="AF76" s="37">
        <v>0</v>
      </c>
      <c r="AG76" s="13">
        <v>2</v>
      </c>
      <c r="AH76" s="37" t="s">
        <v>418</v>
      </c>
      <c r="AI76" s="37">
        <v>0</v>
      </c>
      <c r="AJ76" s="37" t="s">
        <v>424</v>
      </c>
      <c r="AK76" s="37">
        <v>0</v>
      </c>
      <c r="AL76" s="15">
        <v>45261</v>
      </c>
      <c r="AM76" s="15">
        <v>45701</v>
      </c>
      <c r="AN76" s="37">
        <v>1</v>
      </c>
      <c r="AO76" s="37">
        <v>0</v>
      </c>
      <c r="AP76" s="37" t="str">
        <f>IFERROR(VLOOKUP($A76,[2]Sheet1!$A:$D,4,0),"-")</f>
        <v>EKSKLUSIF</v>
      </c>
      <c r="AQ76" s="37" t="str">
        <f>IFERROR(VLOOKUP($A76,#REF!,4,0),"-")</f>
        <v>-</v>
      </c>
      <c r="AR76" s="37" t="str">
        <f>IFERROR(VLOOKUP(A76,[3]DELTA!$A:$D,4,0),"-")</f>
        <v>EKSKLUSIF</v>
      </c>
      <c r="AS76" s="37" t="str">
        <f>IFERROR(VLOOKUP(A76,[4]DELTA!$A:$D,4,0),"-")</f>
        <v>EKSKLUSIF</v>
      </c>
      <c r="AT76" s="37" t="str">
        <f>IFERROR(VLOOKUP(A76,[5]DELTA!$A:$D,4,0),"-")</f>
        <v>EKSKLUSIF</v>
      </c>
      <c r="AU76" s="37" t="str">
        <f>IFERROR(VLOOKUP(A76,[6]DELTA!$A:$D,4,0),"-")</f>
        <v>REGULER</v>
      </c>
      <c r="AV76" s="37" t="str">
        <f>IFERROR(VLOOKUP(A76,#REF!,13,0),"")</f>
        <v/>
      </c>
      <c r="AW76" s="37">
        <f>IFERROR(VLOOKUP(A76,[7]DATABASE!$A:$BA,49,0),"")</f>
        <v>47</v>
      </c>
      <c r="AX76" s="37">
        <f>IFERROR(VLOOKUP(A76,[7]DATABASE!$A:$BA,50,0),"")</f>
        <v>48</v>
      </c>
      <c r="AY76" s="37">
        <f>IFERROR(VLOOKUP(A76,[7]DATABASE!$A:$BA,51,0),"")</f>
        <v>40</v>
      </c>
      <c r="AZ76" s="37">
        <f>IFERROR(VLOOKUP(A76,[7]DATABASE!$A:$BA,52,0),"")</f>
        <v>48</v>
      </c>
      <c r="BA76" s="37">
        <f>IFERROR(VLOOKUP(A76,[7]DATABASE!$A:$BA,53,0),"")</f>
        <v>31</v>
      </c>
      <c r="BB76" s="37">
        <f>IFERROR(VLOOKUP(A76,[7]DATABASE!$A:$BF,54,0),"")</f>
        <v>47</v>
      </c>
      <c r="BC76" s="37">
        <f>IFERROR(VLOOKUP(A76,[7]DATABASE!$A:$BF,55,0),"")</f>
        <v>48</v>
      </c>
      <c r="BD76" s="37">
        <f>IFERROR(VLOOKUP(A76,[7]DATABASE!$A:$BF,56,0),"")</f>
        <v>40</v>
      </c>
      <c r="BE76" s="37">
        <f>IFERROR(VLOOKUP(A76,[7]DATABASE!$A:$BF,57,0),"")</f>
        <v>48</v>
      </c>
      <c r="BF76" s="37">
        <f>IFERROR(VLOOKUP(A76,[7]DATABASE!$A:$BF,58,0),"")</f>
        <v>31</v>
      </c>
      <c r="BG76" s="37">
        <f>IFERROR(VLOOKUP($A76,'[24]NEW MITRA'!$A:$BV,69,0),"")</f>
        <v>19</v>
      </c>
      <c r="BH76" s="37">
        <f>IFERROR(VLOOKUP(A76,[7]DATABASE!$A:$BM,60,0),"")</f>
        <v>47</v>
      </c>
      <c r="BI76" s="37">
        <f>IFERROR(VLOOKUP(A76,[7]DATABASE!$A:$BM,61,0),"")</f>
        <v>48</v>
      </c>
      <c r="BJ76" s="37">
        <f>IFERROR(VLOOKUP(A76,[7]DATABASE!$A:$BM,62,0),"")</f>
        <v>40</v>
      </c>
      <c r="BK76" s="37">
        <f>IFERROR(VLOOKUP(A76,[7]DATABASE!$A:$BM,63,0),"")</f>
        <v>48</v>
      </c>
      <c r="BL76" s="37">
        <f>IFERROR(VLOOKUP(A76,[7]DATABASE!$A:$BM,64,0),"")</f>
        <v>31</v>
      </c>
      <c r="BM76" s="37">
        <f>IFERROR(VLOOKUP($A76,[9]AAV!$A:$AM,39,0),IFERROR(VLOOKUP($A76,[9]GC!$A:$Y,25,0),IFERROR(VLOOKUP($A76,[9]RVO!$A:$BS,71,0),IFERROR(VLOOKUP($A76,[9]SBPV!$A:$AK,37,0),IFERROR(VLOOKUP($A76,'[9]CC SK'!$A:$AA,27,0),IFERROR(VLOOKUP($A76,[9]DELTA!$A:$AA,27,0),IFERROR(VLOOKUP($A76,'[9]TEMA C1'!$A:$W,23,0),IFERROR(VLOOKUP($A76,'[9]TEMA C2'!$A:$Y,25,0),IFERROR(VLOOKUP($A76,'[9]TEMA C3'!$A:$Y,25,0),IFERROR(VLOOKUP($A76,'[9]TEMA HAJI'!$A:$Y,25,0),IFERROR(VLOOKUP($A76,'[9]TEMA PD'!$A:$Y,25,0),"")))))))))))</f>
        <v>15</v>
      </c>
      <c r="BN76" s="37">
        <f t="shared" si="30"/>
        <v>248</v>
      </c>
      <c r="BO76" s="14">
        <f t="shared" si="31"/>
        <v>0</v>
      </c>
      <c r="BP76" s="14">
        <f t="shared" si="31"/>
        <v>47</v>
      </c>
      <c r="BQ76" s="14">
        <f t="shared" si="31"/>
        <v>0</v>
      </c>
      <c r="BR76" s="14">
        <f t="shared" si="31"/>
        <v>0</v>
      </c>
      <c r="BS76" s="14">
        <f t="shared" si="31"/>
        <v>0</v>
      </c>
      <c r="BT76" s="37">
        <f t="shared" si="31"/>
        <v>31</v>
      </c>
      <c r="BU76" s="37">
        <f t="shared" si="31"/>
        <v>15</v>
      </c>
      <c r="BV76" s="37">
        <f t="shared" si="32"/>
        <v>93</v>
      </c>
      <c r="BW76" s="36">
        <f t="shared" si="33"/>
        <v>0</v>
      </c>
      <c r="BX76" s="36" t="str">
        <f t="shared" si="34"/>
        <v>TIDAK</v>
      </c>
      <c r="BY76" s="36" t="str">
        <f>IFERROR(VLOOKUP(A76,[7]DATABASE!$A:$BY,77,0),"")</f>
        <v>TIDAK</v>
      </c>
      <c r="BZ76" s="37">
        <f t="shared" si="35"/>
        <v>93</v>
      </c>
      <c r="CA76" s="12">
        <f>IFERROR(VLOOKUP(A76,[10]DELTA!$A:$AE,31,0),"")</f>
        <v>2</v>
      </c>
      <c r="CB76" s="37" t="str">
        <f t="shared" si="36"/>
        <v>SAPHIRE</v>
      </c>
      <c r="CC76" s="37" t="str">
        <f>IFERROR(VLOOKUP(A76,[11]SUMMARY!$B:$E,4,0),"")</f>
        <v/>
      </c>
      <c r="CD76" s="37">
        <f>IFERROR(VLOOKUP(A76,'[12]RECAP REDEEM P2 - v2'!$A:$I,5,0),0)</f>
        <v>0</v>
      </c>
      <c r="CE76" s="37" t="str">
        <f t="shared" si="37"/>
        <v>Y</v>
      </c>
      <c r="CF76" s="37"/>
      <c r="CG76" s="15">
        <v>45093</v>
      </c>
      <c r="CH76" s="15">
        <f t="shared" ca="1" si="38"/>
        <v>46174</v>
      </c>
      <c r="CI76" s="37">
        <f t="shared" ca="1" si="39"/>
        <v>2</v>
      </c>
      <c r="CJ76" s="37">
        <v>93</v>
      </c>
      <c r="CK76" s="37" t="str">
        <f>IFERROR(VLOOKUP($A76,[13]ME!$A:$K,11,0),"-")</f>
        <v>-</v>
      </c>
      <c r="CL76" s="37" t="str">
        <f>IFERROR(VLOOKUP($A76,[14]EKS!$A:$K,11,0),"-")</f>
        <v>EKSKLUSIF</v>
      </c>
      <c r="CM76" s="37" t="str">
        <f>IFERROR(VLOOKUP($A76,[15]EKS!$A:$K,11,0),"-")</f>
        <v>EKSKLUSIF</v>
      </c>
      <c r="CN76" s="37" t="str">
        <f>IFERROR(VLOOKUP($A76,[16]EKS!$A:$K,11,0),"-")</f>
        <v>EKSKLUSIF</v>
      </c>
      <c r="CO76" s="37" t="str">
        <f>IFERROR(VLOOKUP($A76,[17]EKS!$A:$K,11,0),"-")</f>
        <v>EKSKLUSIF</v>
      </c>
      <c r="CP76" s="37" t="str">
        <f>IFERROR(VLOOKUP($A76,[18]EKS!$A:$K,11,0),"-")</f>
        <v>EKSKLUSIF</v>
      </c>
      <c r="CQ76" s="37" t="str">
        <f>IFERROR(VLOOKUP(A76,[19]Sheet1!$A:$D,4,0),"-")</f>
        <v>EKSKLUSIF</v>
      </c>
      <c r="CR76" s="37">
        <f>IFERROR(VLOOKUP($A76,[20]AAV!$A:$AR,44,0),IFERROR(VLOOKUP($A76,[20]GC!$A:$AC,29,0),IFERROR(VLOOKUP($A76,[20]RVO!$A:$CA,79,0),IFERROR(VLOOKUP($A76,[20]SBPV!$A:$AN,40,0),IFERROR(VLOOKUP($A76,'[20]CC SK'!$A:$AC,29,0),IFERROR(VLOOKUP($A76,'[20]AAV AUTO 2000'!$A:$AA,27,0),IFERROR(VLOOKUP($A76,[20]DELTA!$A:$AC,29,0),IFERROR(VLOOKUP($A76,'[20]TEMA C1'!$A:$Y,25,0),IFERROR(VLOOKUP($A76,'[20]TEMA C2'!$A:$AA,27,0),IFERROR(VLOOKUP($A76,'[20]TEMA C3'!$A:$AA,27,0),IFERROR(VLOOKUP($A76,'[20]TEMA HAJI'!$A:$AA,27,0),IFERROR(VLOOKUP($A76,'[20]TEMA PD'!$A:$AA,27,0),IFERROR(VLOOKUP($A76,[20]DESIRE!$A:$AP,42,0),0)))))))))))))</f>
        <v>20</v>
      </c>
      <c r="CS76" s="37">
        <f>IFERROR(VLOOKUP($A76,#REF!,42+CR$1,0),IFERROR(VLOOKUP($A76,#REF!,42+CR$1,0),IFERROR(VLOOKUP($A76,#REF!,29+CR$1,0),IFERROR(VLOOKUP($A76,#REF!,16+CR$1,0),IFERROR(VLOOKUP($A76,#REF!,42+CR$1,0),IFERROR(VLOOKUP($A76,#REF!,33+CR$1,0),IFERROR(VLOOKUP($A76,#REF!,29+CR$1,0),IFERROR(VLOOKUP($A76,#REF!,42+CR$1,0),IFERROR(VLOOKUP($A76,#REF!,42+CR$1,0),IFERROR(VLOOKUP($A76,#REF!,42+CR$1,0),IFERROR(VLOOKUP($A76,#REF!,26+CR$1,0),IFERROR(VLOOKUP($A76,#REF!,5+CR$1,0),0))))))))))))</f>
        <v>0</v>
      </c>
      <c r="CT76" s="37">
        <f>IFERROR(VLOOKUP($A76,#REF!,42+CS$1,0),IFERROR(VLOOKUP($A76,#REF!,42+CS$1,0),IFERROR(VLOOKUP($A76,#REF!,29+CS$1,0),IFERROR(VLOOKUP($A76,#REF!,16+CS$1,0),IFERROR(VLOOKUP($A76,#REF!,42+CS$1,0),IFERROR(VLOOKUP($A76,#REF!,33+CS$1,0),IFERROR(VLOOKUP($A76,#REF!,29+CS$1,0),IFERROR(VLOOKUP($A76,#REF!,42+CS$1,0),IFERROR(VLOOKUP($A76,#REF!,42+CS$1,0),IFERROR(VLOOKUP($A76,#REF!,42+CS$1,0),IFERROR(VLOOKUP($A76,#REF!,26+CS$1,0),IFERROR(VLOOKUP($A76,#REF!,5+CS$1,0),0))))))))))))</f>
        <v>0</v>
      </c>
      <c r="CU76" s="37">
        <f>IFERROR(VLOOKUP($A76,#REF!,42+CT$1,0),IFERROR(VLOOKUP($A76,#REF!,42+CT$1,0),IFERROR(VLOOKUP($A76,#REF!,29+CT$1,0),IFERROR(VLOOKUP($A76,#REF!,16+CT$1,0),IFERROR(VLOOKUP($A76,#REF!,42+CT$1,0),IFERROR(VLOOKUP($A76,#REF!,33+CT$1,0),IFERROR(VLOOKUP($A76,#REF!,29+CT$1,0),IFERROR(VLOOKUP($A76,#REF!,42+CT$1,0),IFERROR(VLOOKUP($A76,#REF!,42+CT$1,0),IFERROR(VLOOKUP($A76,#REF!,42+CT$1,0),IFERROR(VLOOKUP($A76,#REF!,26+CT$1,0),IFERROR(VLOOKUP($A76,#REF!,5+CT$1,0),0))))))))))))</f>
        <v>0</v>
      </c>
      <c r="CV76" s="37">
        <f>IFERROR(VLOOKUP($A76,#REF!,42+CU$1,0),IFERROR(VLOOKUP($A76,#REF!,42+CU$1,0),IFERROR(VLOOKUP($A76,#REF!,29+CU$1,0),IFERROR(VLOOKUP($A76,#REF!,16+CU$1,0),IFERROR(VLOOKUP($A76,#REF!,42+CU$1,0),IFERROR(VLOOKUP($A76,#REF!,33+CU$1,0),IFERROR(VLOOKUP($A76,#REF!,29+CU$1,0),IFERROR(VLOOKUP($A76,#REF!,42+CU$1,0),IFERROR(VLOOKUP($A76,#REF!,42+CU$1,0),IFERROR(VLOOKUP($A76,#REF!,42+CU$1,0),IFERROR(VLOOKUP($A76,#REF!,26+CU$1,0),IFERROR(VLOOKUP($A76,#REF!,5+CU$1,0),0))))))))))))</f>
        <v>0</v>
      </c>
      <c r="CW76" s="37">
        <f>IFERROR(VLOOKUP($A76,#REF!,42+CV$1,0),IFERROR(VLOOKUP($A76,#REF!,42+CV$1,0),IFERROR(VLOOKUP($A76,#REF!,29+CV$1,0),IFERROR(VLOOKUP($A76,#REF!,16+CV$1,0),IFERROR(VLOOKUP($A76,#REF!,42+CV$1,0),IFERROR(VLOOKUP($A76,#REF!,33+CV$1,0),IFERROR(VLOOKUP($A76,#REF!,29+CV$1,0),IFERROR(VLOOKUP($A76,#REF!,42+CV$1,0),IFERROR(VLOOKUP($A76,#REF!,42+CV$1,0),IFERROR(VLOOKUP($A76,#REF!,42+CV$1,0),IFERROR(VLOOKUP($A76,#REF!,26+CV$1,0),IFERROR(VLOOKUP($A76,#REF!,5+CV$1,0),0))))))))))))</f>
        <v>0</v>
      </c>
      <c r="CX76" s="37">
        <f>IFERROR(VLOOKUP($A76,#REF!,36,0),IFERROR(VLOOKUP($A76,#REF!,23,0),IFERROR(VLOOKUP($A76,#REF!,65,0),IFERROR(VLOOKUP($A76,#REF!,34,0),IFERROR(VLOOKUP($A76,#REF!,25,0),IFERROR(VLOOKUP($A76,#REF!,25,0),IFERROR(VLOOKUP($A76,#REF!,21,0),IFERROR(VLOOKUP($A76,#REF!,23,0),IFERROR(VLOOKUP($A76,#REF!,23,0),IFERROR(VLOOKUP($A76,#REF!,23,0),IFERROR(VLOOKUP($A76,#REF!,23,0),IFERROR(VLOOKUP($A76,#REF!,23,0),IFERROR(VLOOKUP($A76,#REF!,21,0),IFERROR(VLOOKUP($A76,#REF!,23,0),0))))))))))))))</f>
        <v>0</v>
      </c>
      <c r="CY76" s="37">
        <f>IFERROR(VLOOKUP($A76,[20]DESIRE!$A:$AP,42,0),IFERROR(VLOOKUP($A76,'[20]TEMA PD'!$A:$AA,27,0),IFERROR(VLOOKUP($A76,'[20]TEMA HAJI'!$A:$AA,27,0),IFERROR(VLOOKUP($A76,'[20]TEMA C3'!$A:$AA,27,0),IFERROR(VLOOKUP($A76,'[20]TEMA C2'!$A:$AA,27,0),IFERROR(VLOOKUP($A76,'[20]TEMA C1'!$A:$Y,25,0),IFERROR(VLOOKUP($A76,[20]DELTA!$A:$AC,29,0),IFERROR(VLOOKUP($A76,'[20]AAV AUTO 2000'!$A:$AA,27,0),IFERROR(VLOOKUP($A76,'[20]CC SK'!$A:$AC,29,0),IFERROR(VLOOKUP($A76,[20]SBPV!$A:$AN,40,0),IFERROR(VLOOKUP($A76,[20]RVO!$A:$CA,79,0),IFERROR(VLOOKUP($A76,[20]GC!$A:$AC,29,0),IFERROR(VLOOKUP($A76,[20]AAV!$A:$AR,44,0),0)))))))))))))</f>
        <v>20</v>
      </c>
      <c r="CZ76" s="37">
        <f>IFERROR(VLOOKUP($A76,#REF!,5+CY$1,0),IFERROR(VLOOKUP($A76,#REF!,26+CY$1,0),IFERROR(VLOOKUP($A76,#REF!,42+CY$1,0),IFERROR(VLOOKUP($A76,#REF!,42+CY$1,0),IFERROR(VLOOKUP($A76,#REF!,42+CY$1,0),IFERROR(VLOOKUP($A76,#REF!,29+CY$1,0),IFERROR(VLOOKUP($A76,#REF!,33+CY$1,0),IFERROR(VLOOKUP($A76,#REF!,42+CY$1,0),IFERROR(VLOOKUP($A76,#REF!,16+CY$1,0),IFERROR(VLOOKUP($A76,#REF!,29+CY$1,0),IFERROR(VLOOKUP($A76,#REF!,42+CY$1,0),IFERROR(VLOOKUP($A76,#REF!,42+CY$1,0),0))))))))))))</f>
        <v>0</v>
      </c>
      <c r="DA76" s="37">
        <f>IFERROR(VLOOKUP($A76,#REF!,5+CZ$1,0),IFERROR(VLOOKUP($A76,#REF!,26+CZ$1,0),IFERROR(VLOOKUP($A76,#REF!,42+CZ$1,0),IFERROR(VLOOKUP($A76,#REF!,42+CZ$1,0),IFERROR(VLOOKUP($A76,#REF!,42+CZ$1,0),IFERROR(VLOOKUP($A76,#REF!,29+CZ$1,0),IFERROR(VLOOKUP($A76,#REF!,33+CZ$1,0),IFERROR(VLOOKUP($A76,#REF!,42+CZ$1,0),IFERROR(VLOOKUP($A76,#REF!,16+CZ$1,0),IFERROR(VLOOKUP($A76,#REF!,29+CZ$1,0),IFERROR(VLOOKUP($A76,#REF!,42+CZ$1,0),IFERROR(VLOOKUP($A76,#REF!,42+CZ$1,0),0))))))))))))</f>
        <v>0</v>
      </c>
      <c r="DB76" s="37">
        <f>IFERROR(VLOOKUP($A76,#REF!,5+DA$1,0),IFERROR(VLOOKUP($A76,#REF!,26+DA$1,0),IFERROR(VLOOKUP($A76,#REF!,42+DA$1,0),IFERROR(VLOOKUP($A76,#REF!,42+DA$1,0),IFERROR(VLOOKUP($A76,#REF!,42+DA$1,0),IFERROR(VLOOKUP($A76,#REF!,29+DA$1,0),IFERROR(VLOOKUP($A76,#REF!,33+DA$1,0),IFERROR(VLOOKUP($A76,#REF!,42+DA$1,0),IFERROR(VLOOKUP($A76,#REF!,16+DA$1,0),IFERROR(VLOOKUP($A76,#REF!,29+DA$1,0),IFERROR(VLOOKUP($A76,#REF!,42+DA$1,0),IFERROR(VLOOKUP($A76,#REF!,42+DA$1,0),0))))))))))))</f>
        <v>0</v>
      </c>
      <c r="DC76" s="37">
        <f>IFERROR(VLOOKUP($A76,#REF!,5+DB$1,0),IFERROR(VLOOKUP($A76,#REF!,26+DB$1,0),IFERROR(VLOOKUP($A76,#REF!,42+DB$1,0),IFERROR(VLOOKUP($A76,#REF!,42+DB$1,0),IFERROR(VLOOKUP($A76,#REF!,42+DB$1,0),IFERROR(VLOOKUP($A76,#REF!,29+DB$1,0),IFERROR(VLOOKUP($A76,#REF!,33+DB$1,0),IFERROR(VLOOKUP($A76,#REF!,42+DB$1,0),IFERROR(VLOOKUP($A76,#REF!,16+DB$1,0),IFERROR(VLOOKUP($A76,#REF!,29+DB$1,0),IFERROR(VLOOKUP($A76,#REF!,42+DB$1,0),IFERROR(VLOOKUP($A76,#REF!,42+DB$1,0),0))))))))))))</f>
        <v>0</v>
      </c>
      <c r="DD76" s="37">
        <f>IFERROR(VLOOKUP($A76,#REF!,5+DC$1,0),IFERROR(VLOOKUP($A76,#REF!,26+DC$1,0),IFERROR(VLOOKUP($A76,#REF!,42+DC$1,0),IFERROR(VLOOKUP($A76,#REF!,42+DC$1,0),IFERROR(VLOOKUP($A76,#REF!,42+DC$1,0),IFERROR(VLOOKUP($A76,#REF!,29+DC$1,0),IFERROR(VLOOKUP($A76,#REF!,33+DC$1,0),IFERROR(VLOOKUP($A76,#REF!,42+DC$1,0),IFERROR(VLOOKUP($A76,#REF!,16+DC$1,0),IFERROR(VLOOKUP($A76,#REF!,29+DC$1,0),IFERROR(VLOOKUP($A76,#REF!,42+DC$1,0),IFERROR(VLOOKUP($A76,#REF!,42+DC$1,0),0))))))))))))</f>
        <v>0</v>
      </c>
      <c r="DE76" s="37">
        <f>IFERROR(VLOOKUP($A76,#REF!,23,0),IFERROR(VLOOKUP($A76,#REF!,21,0),IFERROR(VLOOKUP($A76,#REF!,23,0),IFERROR(VLOOKUP($A76,#REF!,23,0),IFERROR(VLOOKUP($A76,#REF!,23,0),IFERROR(VLOOKUP($A76,#REF!,23,0),IFERROR(VLOOKUP($A76,#REF!,23,0),IFERROR(VLOOKUP($A76,#REF!,21,0),IFERROR(VLOOKUP($A76,#REF!,25,0),IFERROR(VLOOKUP($A76,#REF!,25,0),IFERROR(VLOOKUP($A76,#REF!,34,0),IFERROR(VLOOKUP($A76,#REF!,65,0),IFERROR(VLOOKUP($A76,#REF!,23,0),IFERROR(VLOOKUP($A76,#REF!,36,0),0))))))))))))))</f>
        <v>0</v>
      </c>
      <c r="DF76" s="37" t="b">
        <f t="shared" si="40"/>
        <v>1</v>
      </c>
      <c r="DG76" s="37" t="b">
        <f t="shared" si="40"/>
        <v>1</v>
      </c>
      <c r="DH76" s="37" t="b">
        <f t="shared" si="40"/>
        <v>1</v>
      </c>
      <c r="DI76" s="37" t="b">
        <f t="shared" si="26"/>
        <v>1</v>
      </c>
      <c r="DJ76" s="37" t="b">
        <f t="shared" si="26"/>
        <v>1</v>
      </c>
      <c r="DK76" s="37" t="b">
        <f t="shared" si="26"/>
        <v>1</v>
      </c>
      <c r="DL76" s="37" t="b">
        <f t="shared" si="26"/>
        <v>1</v>
      </c>
      <c r="DM76" s="37">
        <f t="shared" si="41"/>
        <v>20</v>
      </c>
      <c r="DN76" s="37">
        <f t="shared" si="41"/>
        <v>0</v>
      </c>
      <c r="DO76" s="37">
        <f t="shared" si="41"/>
        <v>0</v>
      </c>
      <c r="DP76" s="37">
        <f t="shared" si="27"/>
        <v>0</v>
      </c>
      <c r="DQ76" s="37">
        <f t="shared" si="27"/>
        <v>0</v>
      </c>
      <c r="DR76" s="37">
        <f t="shared" si="27"/>
        <v>0</v>
      </c>
      <c r="DS76" s="37">
        <f t="shared" si="27"/>
        <v>0</v>
      </c>
      <c r="DT76" s="29">
        <f t="shared" si="45"/>
        <v>20</v>
      </c>
      <c r="DU76" s="37">
        <f t="shared" si="42"/>
        <v>20</v>
      </c>
      <c r="DV76" s="37">
        <f t="shared" si="42"/>
        <v>0</v>
      </c>
      <c r="DW76" s="37">
        <f t="shared" si="42"/>
        <v>0</v>
      </c>
      <c r="DX76" s="37">
        <f t="shared" si="28"/>
        <v>0</v>
      </c>
      <c r="DY76" s="37">
        <f t="shared" si="28"/>
        <v>0</v>
      </c>
      <c r="DZ76" s="37">
        <f t="shared" si="28"/>
        <v>0</v>
      </c>
      <c r="EA76" s="37">
        <f t="shared" si="28"/>
        <v>0</v>
      </c>
      <c r="EB76" s="29">
        <f t="shared" si="46"/>
        <v>20</v>
      </c>
      <c r="EC76" s="36">
        <f t="shared" si="47"/>
        <v>6</v>
      </c>
      <c r="ED76" s="36" t="str">
        <f t="shared" si="48"/>
        <v>DOWNGRADE</v>
      </c>
      <c r="EE76" s="36" t="str">
        <f t="shared" si="49"/>
        <v>RESET</v>
      </c>
      <c r="EF76" s="37">
        <f t="shared" si="50"/>
        <v>0</v>
      </c>
      <c r="EG76" s="2">
        <f>IFERROR(VLOOKUP(A76,[21]DELTA!$A:$AT,46,0),"")</f>
        <v>3</v>
      </c>
      <c r="EH76" s="37" t="str">
        <f t="shared" si="51"/>
        <v>SAPHIRE</v>
      </c>
      <c r="EI76" s="2"/>
      <c r="EJ76" s="2"/>
      <c r="EK76" s="2"/>
      <c r="EL76" s="2"/>
      <c r="EM76" s="2"/>
      <c r="EN76" s="2"/>
      <c r="EO76" s="2"/>
      <c r="EP76" s="2"/>
      <c r="EQ76" s="37">
        <f t="shared" si="43"/>
        <v>20</v>
      </c>
      <c r="ER76" s="37">
        <f t="shared" si="43"/>
        <v>0</v>
      </c>
      <c r="ES76" s="37">
        <f t="shared" si="43"/>
        <v>0</v>
      </c>
      <c r="ET76" s="37">
        <f t="shared" si="29"/>
        <v>0</v>
      </c>
      <c r="EU76" s="37">
        <f t="shared" si="29"/>
        <v>0</v>
      </c>
      <c r="EV76" s="37">
        <f t="shared" si="29"/>
        <v>0</v>
      </c>
      <c r="EW76" s="37">
        <f t="shared" si="29"/>
        <v>0</v>
      </c>
    </row>
    <row r="77" spans="1:153" ht="15.6">
      <c r="A77" s="36" t="s">
        <v>92</v>
      </c>
      <c r="B77" s="5" t="s">
        <v>239</v>
      </c>
      <c r="C77" s="37" t="s">
        <v>153</v>
      </c>
      <c r="D77" s="15">
        <f>IFERROR(VLOOKUP(A77,[23]delta!$A:$C,3,0),"")</f>
        <v>45003</v>
      </c>
      <c r="E77" s="15" t="str">
        <f t="shared" si="44"/>
        <v>Mar-23</v>
      </c>
      <c r="F77" s="37" t="s">
        <v>349</v>
      </c>
      <c r="G77" s="37" t="s">
        <v>349</v>
      </c>
      <c r="H77" s="37" t="s">
        <v>349</v>
      </c>
      <c r="I77" s="37" t="s">
        <v>349</v>
      </c>
      <c r="J77" s="37" t="s">
        <v>349</v>
      </c>
      <c r="K77" s="37" t="s">
        <v>349</v>
      </c>
      <c r="L77" s="37" t="s">
        <v>349</v>
      </c>
      <c r="M77" s="37">
        <v>17</v>
      </c>
      <c r="N77" s="37">
        <v>35</v>
      </c>
      <c r="O77" s="37">
        <v>35</v>
      </c>
      <c r="P77" s="37">
        <v>35</v>
      </c>
      <c r="Q77" s="37">
        <v>35</v>
      </c>
      <c r="R77" s="37">
        <v>38</v>
      </c>
      <c r="S77" s="37">
        <v>19</v>
      </c>
      <c r="T77" s="36">
        <v>214</v>
      </c>
      <c r="U77" s="37">
        <v>17</v>
      </c>
      <c r="V77" s="37">
        <v>35</v>
      </c>
      <c r="W77" s="37">
        <v>35</v>
      </c>
      <c r="X77" s="37">
        <v>35</v>
      </c>
      <c r="Y77" s="37">
        <v>35</v>
      </c>
      <c r="Z77" s="37">
        <v>38</v>
      </c>
      <c r="AA77" s="37">
        <v>19</v>
      </c>
      <c r="AB77" s="36">
        <v>214</v>
      </c>
      <c r="AC77" s="36">
        <v>0</v>
      </c>
      <c r="AD77" s="36" t="s">
        <v>413</v>
      </c>
      <c r="AE77" s="36" t="s">
        <v>413</v>
      </c>
      <c r="AF77" s="37">
        <v>214</v>
      </c>
      <c r="AG77" s="13">
        <v>2</v>
      </c>
      <c r="AH77" s="37" t="s">
        <v>418</v>
      </c>
      <c r="AI77" s="37">
        <v>0</v>
      </c>
      <c r="AJ77" s="37" t="s">
        <v>423</v>
      </c>
      <c r="AK77" s="37">
        <v>0</v>
      </c>
      <c r="AL77" s="15">
        <v>45261</v>
      </c>
      <c r="AM77" s="15">
        <v>45701</v>
      </c>
      <c r="AN77" s="37">
        <v>1</v>
      </c>
      <c r="AO77" s="37">
        <v>214</v>
      </c>
      <c r="AP77" s="37" t="str">
        <f>IFERROR(VLOOKUP($A77,[2]Sheet1!$A:$D,4,0),"-")</f>
        <v>-</v>
      </c>
      <c r="AQ77" s="37" t="str">
        <f>IFERROR(VLOOKUP($A77,#REF!,4,0),"-")</f>
        <v>-</v>
      </c>
      <c r="AR77" s="37" t="str">
        <f>IFERROR(VLOOKUP(A77,[3]DELTA!$A:$D,4,0),"-")</f>
        <v>REGULER</v>
      </c>
      <c r="AS77" s="37" t="str">
        <f>IFERROR(VLOOKUP(A77,[4]DELTA!$A:$D,4,0),"-")</f>
        <v>REGULER</v>
      </c>
      <c r="AT77" s="37" t="str">
        <f>IFERROR(VLOOKUP(A77,[5]DELTA!$A:$D,4,0),"-")</f>
        <v>REGULER</v>
      </c>
      <c r="AU77" s="37" t="str">
        <f>IFERROR(VLOOKUP(A77,[6]DELTA!$A:$D,4,0),"-")</f>
        <v>REGULER</v>
      </c>
      <c r="AV77" s="37" t="str">
        <f>IFERROR(VLOOKUP(A77,#REF!,13,0),"")</f>
        <v/>
      </c>
      <c r="AW77" s="37">
        <f>IFERROR(VLOOKUP(A77,[7]DATABASE!$A:$BA,49,0),"")</f>
        <v>21</v>
      </c>
      <c r="AX77" s="37">
        <f>IFERROR(VLOOKUP(A77,[7]DATABASE!$A:$BA,50,0),"")</f>
        <v>20</v>
      </c>
      <c r="AY77" s="37">
        <f>IFERROR(VLOOKUP(A77,[7]DATABASE!$A:$BA,51,0),"")</f>
        <v>23</v>
      </c>
      <c r="AZ77" s="37">
        <f>IFERROR(VLOOKUP(A77,[7]DATABASE!$A:$BA,52,0),"")</f>
        <v>22</v>
      </c>
      <c r="BA77" s="37">
        <f>IFERROR(VLOOKUP(A77,[7]DATABASE!$A:$BA,53,0),"")</f>
        <v>34</v>
      </c>
      <c r="BB77" s="37">
        <f>IFERROR(VLOOKUP(A77,[7]DATABASE!$A:$BF,54,0),"")</f>
        <v>21</v>
      </c>
      <c r="BC77" s="37">
        <f>IFERROR(VLOOKUP(A77,[7]DATABASE!$A:$BF,55,0),"")</f>
        <v>20</v>
      </c>
      <c r="BD77" s="37">
        <f>IFERROR(VLOOKUP(A77,[7]DATABASE!$A:$BF,56,0),"")</f>
        <v>23</v>
      </c>
      <c r="BE77" s="37">
        <f>IFERROR(VLOOKUP(A77,[7]DATABASE!$A:$BF,57,0),"")</f>
        <v>22</v>
      </c>
      <c r="BF77" s="37">
        <f>IFERROR(VLOOKUP(A77,[7]DATABASE!$A:$BF,58,0),"")</f>
        <v>34</v>
      </c>
      <c r="BG77" s="37">
        <f>IFERROR(VLOOKUP($A77,'[24]NEW MITRA'!$A:$BV,69,0),"")</f>
        <v>20</v>
      </c>
      <c r="BH77" s="37">
        <f>IFERROR(VLOOKUP(A77,[7]DATABASE!$A:$BM,60,0),"")</f>
        <v>21</v>
      </c>
      <c r="BI77" s="37">
        <f>IFERROR(VLOOKUP(A77,[7]DATABASE!$A:$BM,61,0),"")</f>
        <v>20</v>
      </c>
      <c r="BJ77" s="37">
        <f>IFERROR(VLOOKUP(A77,[7]DATABASE!$A:$BM,62,0),"")</f>
        <v>23</v>
      </c>
      <c r="BK77" s="37">
        <f>IFERROR(VLOOKUP(A77,[7]DATABASE!$A:$BM,63,0),"")</f>
        <v>22</v>
      </c>
      <c r="BL77" s="37">
        <f>IFERROR(VLOOKUP(A77,[7]DATABASE!$A:$BM,64,0),"")</f>
        <v>34</v>
      </c>
      <c r="BM77" s="37">
        <f>IFERROR(VLOOKUP($A77,[9]AAV!$A:$AM,39,0),IFERROR(VLOOKUP($A77,[9]GC!$A:$Y,25,0),IFERROR(VLOOKUP($A77,[9]RVO!$A:$BS,71,0),IFERROR(VLOOKUP($A77,[9]SBPV!$A:$AK,37,0),IFERROR(VLOOKUP($A77,'[9]CC SK'!$A:$AA,27,0),IFERROR(VLOOKUP($A77,[9]DELTA!$A:$AA,27,0),IFERROR(VLOOKUP($A77,'[9]TEMA C1'!$A:$W,23,0),IFERROR(VLOOKUP($A77,'[9]TEMA C2'!$A:$Y,25,0),IFERROR(VLOOKUP($A77,'[9]TEMA C3'!$A:$Y,25,0),IFERROR(VLOOKUP($A77,'[9]TEMA HAJI'!$A:$Y,25,0),IFERROR(VLOOKUP($A77,'[9]TEMA PD'!$A:$Y,25,0),"")))))))))))</f>
        <v>15</v>
      </c>
      <c r="BN77" s="37">
        <f t="shared" si="30"/>
        <v>155</v>
      </c>
      <c r="BO77" s="37">
        <f t="shared" si="31"/>
        <v>20</v>
      </c>
      <c r="BP77" s="37">
        <f t="shared" si="31"/>
        <v>21</v>
      </c>
      <c r="BQ77" s="37">
        <f t="shared" si="31"/>
        <v>20</v>
      </c>
      <c r="BR77" s="37">
        <f t="shared" si="31"/>
        <v>23</v>
      </c>
      <c r="BS77" s="37">
        <f t="shared" si="31"/>
        <v>22</v>
      </c>
      <c r="BT77" s="37">
        <f t="shared" si="31"/>
        <v>34</v>
      </c>
      <c r="BU77" s="37">
        <f t="shared" si="31"/>
        <v>15</v>
      </c>
      <c r="BV77" s="37">
        <f t="shared" si="32"/>
        <v>155</v>
      </c>
      <c r="BW77" s="36">
        <f t="shared" si="33"/>
        <v>0</v>
      </c>
      <c r="BX77" s="36" t="str">
        <f t="shared" si="34"/>
        <v>TIDAK</v>
      </c>
      <c r="BY77" s="36" t="str">
        <f>IFERROR(VLOOKUP(A77,[7]DATABASE!$A:$BY,77,0),"")</f>
        <v>TIDAK</v>
      </c>
      <c r="BZ77" s="37">
        <f t="shared" si="35"/>
        <v>369</v>
      </c>
      <c r="CA77" s="12">
        <f>IFERROR(VLOOKUP(A77,[10]DELTA!$A:$AE,31,0),"")</f>
        <v>2</v>
      </c>
      <c r="CB77" s="37" t="str">
        <f t="shared" si="36"/>
        <v>SAPHIRE</v>
      </c>
      <c r="CC77" s="37" t="str">
        <f>IFERROR(VLOOKUP(A77,[11]SUMMARY!$B:$E,4,0),"")</f>
        <v/>
      </c>
      <c r="CD77" s="37">
        <f>IFERROR(VLOOKUP(A77,'[12]RECAP REDEEM P2 - v2'!$A:$I,5,0),0)</f>
        <v>0</v>
      </c>
      <c r="CE77" s="37" t="str">
        <f t="shared" si="37"/>
        <v>Y</v>
      </c>
      <c r="CF77" s="37"/>
      <c r="CG77" s="15">
        <v>45093</v>
      </c>
      <c r="CH77" s="15">
        <f t="shared" ca="1" si="38"/>
        <v>46174</v>
      </c>
      <c r="CI77" s="37">
        <f t="shared" ca="1" si="39"/>
        <v>2</v>
      </c>
      <c r="CJ77" s="37">
        <v>369</v>
      </c>
      <c r="CK77" s="37" t="str">
        <f>IFERROR(VLOOKUP($A77,[13]ME!$A:$K,11,0),"-")</f>
        <v>-</v>
      </c>
      <c r="CL77" s="37" t="str">
        <f>IFERROR(VLOOKUP($A77,[14]EKS!$A:$K,11,0),"-")</f>
        <v>-</v>
      </c>
      <c r="CM77" s="37" t="str">
        <f>IFERROR(VLOOKUP($A77,[15]EKS!$A:$K,11,0),"-")</f>
        <v>-</v>
      </c>
      <c r="CN77" s="37" t="str">
        <f>IFERROR(VLOOKUP($A77,[16]EKS!$A:$K,11,0),"-")</f>
        <v>-</v>
      </c>
      <c r="CO77" s="37" t="str">
        <f>IFERROR(VLOOKUP($A77,[17]EKS!$A:$K,11,0),"-")</f>
        <v>-</v>
      </c>
      <c r="CP77" s="37" t="str">
        <f>IFERROR(VLOOKUP($A77,[18]EKS!$A:$K,11,0),"-")</f>
        <v>-</v>
      </c>
      <c r="CQ77" s="37" t="str">
        <f>IFERROR(VLOOKUP(A77,[19]Sheet1!$A:$D,4,0),"-")</f>
        <v>-</v>
      </c>
      <c r="CR77" s="37">
        <f>IFERROR(VLOOKUP($A77,[20]AAV!$A:$AR,44,0),IFERROR(VLOOKUP($A77,[20]GC!$A:$AC,29,0),IFERROR(VLOOKUP($A77,[20]RVO!$A:$CA,79,0),IFERROR(VLOOKUP($A77,[20]SBPV!$A:$AN,40,0),IFERROR(VLOOKUP($A77,'[20]CC SK'!$A:$AC,29,0),IFERROR(VLOOKUP($A77,'[20]AAV AUTO 2000'!$A:$AA,27,0),IFERROR(VLOOKUP($A77,[20]DELTA!$A:$AC,29,0),IFERROR(VLOOKUP($A77,'[20]TEMA C1'!$A:$Y,25,0),IFERROR(VLOOKUP($A77,'[20]TEMA C2'!$A:$AA,27,0),IFERROR(VLOOKUP($A77,'[20]TEMA C3'!$A:$AA,27,0),IFERROR(VLOOKUP($A77,'[20]TEMA HAJI'!$A:$AA,27,0),IFERROR(VLOOKUP($A77,'[20]TEMA PD'!$A:$AA,27,0),IFERROR(VLOOKUP($A77,[20]DESIRE!$A:$AP,42,0),0)))))))))))))</f>
        <v>18</v>
      </c>
      <c r="CS77" s="37">
        <f>IFERROR(VLOOKUP($A77,#REF!,42+CR$1,0),IFERROR(VLOOKUP($A77,#REF!,42+CR$1,0),IFERROR(VLOOKUP($A77,#REF!,29+CR$1,0),IFERROR(VLOOKUP($A77,#REF!,16+CR$1,0),IFERROR(VLOOKUP($A77,#REF!,42+CR$1,0),IFERROR(VLOOKUP($A77,#REF!,33+CR$1,0),IFERROR(VLOOKUP($A77,#REF!,29+CR$1,0),IFERROR(VLOOKUP($A77,#REF!,42+CR$1,0),IFERROR(VLOOKUP($A77,#REF!,42+CR$1,0),IFERROR(VLOOKUP($A77,#REF!,42+CR$1,0),IFERROR(VLOOKUP($A77,#REF!,26+CR$1,0),IFERROR(VLOOKUP($A77,#REF!,5+CR$1,0),0))))))))))))</f>
        <v>0</v>
      </c>
      <c r="CT77" s="37">
        <f>IFERROR(VLOOKUP($A77,#REF!,42+CS$1,0),IFERROR(VLOOKUP($A77,#REF!,42+CS$1,0),IFERROR(VLOOKUP($A77,#REF!,29+CS$1,0),IFERROR(VLOOKUP($A77,#REF!,16+CS$1,0),IFERROR(VLOOKUP($A77,#REF!,42+CS$1,0),IFERROR(VLOOKUP($A77,#REF!,33+CS$1,0),IFERROR(VLOOKUP($A77,#REF!,29+CS$1,0),IFERROR(VLOOKUP($A77,#REF!,42+CS$1,0),IFERROR(VLOOKUP($A77,#REF!,42+CS$1,0),IFERROR(VLOOKUP($A77,#REF!,42+CS$1,0),IFERROR(VLOOKUP($A77,#REF!,26+CS$1,0),IFERROR(VLOOKUP($A77,#REF!,5+CS$1,0),0))))))))))))</f>
        <v>0</v>
      </c>
      <c r="CU77" s="37">
        <f>IFERROR(VLOOKUP($A77,#REF!,42+CT$1,0),IFERROR(VLOOKUP($A77,#REF!,42+CT$1,0),IFERROR(VLOOKUP($A77,#REF!,29+CT$1,0),IFERROR(VLOOKUP($A77,#REF!,16+CT$1,0),IFERROR(VLOOKUP($A77,#REF!,42+CT$1,0),IFERROR(VLOOKUP($A77,#REF!,33+CT$1,0),IFERROR(VLOOKUP($A77,#REF!,29+CT$1,0),IFERROR(VLOOKUP($A77,#REF!,42+CT$1,0),IFERROR(VLOOKUP($A77,#REF!,42+CT$1,0),IFERROR(VLOOKUP($A77,#REF!,42+CT$1,0),IFERROR(VLOOKUP($A77,#REF!,26+CT$1,0),IFERROR(VLOOKUP($A77,#REF!,5+CT$1,0),0))))))))))))</f>
        <v>0</v>
      </c>
      <c r="CV77" s="37">
        <f>IFERROR(VLOOKUP($A77,#REF!,42+CU$1,0),IFERROR(VLOOKUP($A77,#REF!,42+CU$1,0),IFERROR(VLOOKUP($A77,#REF!,29+CU$1,0),IFERROR(VLOOKUP($A77,#REF!,16+CU$1,0),IFERROR(VLOOKUP($A77,#REF!,42+CU$1,0),IFERROR(VLOOKUP($A77,#REF!,33+CU$1,0),IFERROR(VLOOKUP($A77,#REF!,29+CU$1,0),IFERROR(VLOOKUP($A77,#REF!,42+CU$1,0),IFERROR(VLOOKUP($A77,#REF!,42+CU$1,0),IFERROR(VLOOKUP($A77,#REF!,42+CU$1,0),IFERROR(VLOOKUP($A77,#REF!,26+CU$1,0),IFERROR(VLOOKUP($A77,#REF!,5+CU$1,0),0))))))))))))</f>
        <v>0</v>
      </c>
      <c r="CW77" s="37">
        <f>IFERROR(VLOOKUP($A77,#REF!,42+CV$1,0),IFERROR(VLOOKUP($A77,#REF!,42+CV$1,0),IFERROR(VLOOKUP($A77,#REF!,29+CV$1,0),IFERROR(VLOOKUP($A77,#REF!,16+CV$1,0),IFERROR(VLOOKUP($A77,#REF!,42+CV$1,0),IFERROR(VLOOKUP($A77,#REF!,33+CV$1,0),IFERROR(VLOOKUP($A77,#REF!,29+CV$1,0),IFERROR(VLOOKUP($A77,#REF!,42+CV$1,0),IFERROR(VLOOKUP($A77,#REF!,42+CV$1,0),IFERROR(VLOOKUP($A77,#REF!,42+CV$1,0),IFERROR(VLOOKUP($A77,#REF!,26+CV$1,0),IFERROR(VLOOKUP($A77,#REF!,5+CV$1,0),0))))))))))))</f>
        <v>0</v>
      </c>
      <c r="CX77" s="37">
        <f>IFERROR(VLOOKUP($A77,#REF!,36,0),IFERROR(VLOOKUP($A77,#REF!,23,0),IFERROR(VLOOKUP($A77,#REF!,65,0),IFERROR(VLOOKUP($A77,#REF!,34,0),IFERROR(VLOOKUP($A77,#REF!,25,0),IFERROR(VLOOKUP($A77,#REF!,25,0),IFERROR(VLOOKUP($A77,#REF!,21,0),IFERROR(VLOOKUP($A77,#REF!,23,0),IFERROR(VLOOKUP($A77,#REF!,23,0),IFERROR(VLOOKUP($A77,#REF!,23,0),IFERROR(VLOOKUP($A77,#REF!,23,0),IFERROR(VLOOKUP($A77,#REF!,23,0),IFERROR(VLOOKUP($A77,#REF!,21,0),IFERROR(VLOOKUP($A77,#REF!,23,0),0))))))))))))))</f>
        <v>0</v>
      </c>
      <c r="CY77" s="37">
        <f>IFERROR(VLOOKUP($A77,[20]DESIRE!$A:$AP,42,0),IFERROR(VLOOKUP($A77,'[20]TEMA PD'!$A:$AA,27,0),IFERROR(VLOOKUP($A77,'[20]TEMA HAJI'!$A:$AA,27,0),IFERROR(VLOOKUP($A77,'[20]TEMA C3'!$A:$AA,27,0),IFERROR(VLOOKUP($A77,'[20]TEMA C2'!$A:$AA,27,0),IFERROR(VLOOKUP($A77,'[20]TEMA C1'!$A:$Y,25,0),IFERROR(VLOOKUP($A77,[20]DELTA!$A:$AC,29,0),IFERROR(VLOOKUP($A77,'[20]AAV AUTO 2000'!$A:$AA,27,0),IFERROR(VLOOKUP($A77,'[20]CC SK'!$A:$AC,29,0),IFERROR(VLOOKUP($A77,[20]SBPV!$A:$AN,40,0),IFERROR(VLOOKUP($A77,[20]RVO!$A:$CA,79,0),IFERROR(VLOOKUP($A77,[20]GC!$A:$AC,29,0),IFERROR(VLOOKUP($A77,[20]AAV!$A:$AR,44,0),0)))))))))))))</f>
        <v>18</v>
      </c>
      <c r="CZ77" s="37">
        <f>IFERROR(VLOOKUP($A77,#REF!,5+CY$1,0),IFERROR(VLOOKUP($A77,#REF!,26+CY$1,0),IFERROR(VLOOKUP($A77,#REF!,42+CY$1,0),IFERROR(VLOOKUP($A77,#REF!,42+CY$1,0),IFERROR(VLOOKUP($A77,#REF!,42+CY$1,0),IFERROR(VLOOKUP($A77,#REF!,29+CY$1,0),IFERROR(VLOOKUP($A77,#REF!,33+CY$1,0),IFERROR(VLOOKUP($A77,#REF!,42+CY$1,0),IFERROR(VLOOKUP($A77,#REF!,16+CY$1,0),IFERROR(VLOOKUP($A77,#REF!,29+CY$1,0),IFERROR(VLOOKUP($A77,#REF!,42+CY$1,0),IFERROR(VLOOKUP($A77,#REF!,42+CY$1,0),0))))))))))))</f>
        <v>0</v>
      </c>
      <c r="DA77" s="37">
        <f>IFERROR(VLOOKUP($A77,#REF!,5+CZ$1,0),IFERROR(VLOOKUP($A77,#REF!,26+CZ$1,0),IFERROR(VLOOKUP($A77,#REF!,42+CZ$1,0),IFERROR(VLOOKUP($A77,#REF!,42+CZ$1,0),IFERROR(VLOOKUP($A77,#REF!,42+CZ$1,0),IFERROR(VLOOKUP($A77,#REF!,29+CZ$1,0),IFERROR(VLOOKUP($A77,#REF!,33+CZ$1,0),IFERROR(VLOOKUP($A77,#REF!,42+CZ$1,0),IFERROR(VLOOKUP($A77,#REF!,16+CZ$1,0),IFERROR(VLOOKUP($A77,#REF!,29+CZ$1,0),IFERROR(VLOOKUP($A77,#REF!,42+CZ$1,0),IFERROR(VLOOKUP($A77,#REF!,42+CZ$1,0),0))))))))))))</f>
        <v>0</v>
      </c>
      <c r="DB77" s="37">
        <f>IFERROR(VLOOKUP($A77,#REF!,5+DA$1,0),IFERROR(VLOOKUP($A77,#REF!,26+DA$1,0),IFERROR(VLOOKUP($A77,#REF!,42+DA$1,0),IFERROR(VLOOKUP($A77,#REF!,42+DA$1,0),IFERROR(VLOOKUP($A77,#REF!,42+DA$1,0),IFERROR(VLOOKUP($A77,#REF!,29+DA$1,0),IFERROR(VLOOKUP($A77,#REF!,33+DA$1,0),IFERROR(VLOOKUP($A77,#REF!,42+DA$1,0),IFERROR(VLOOKUP($A77,#REF!,16+DA$1,0),IFERROR(VLOOKUP($A77,#REF!,29+DA$1,0),IFERROR(VLOOKUP($A77,#REF!,42+DA$1,0),IFERROR(VLOOKUP($A77,#REF!,42+DA$1,0),0))))))))))))</f>
        <v>0</v>
      </c>
      <c r="DC77" s="37">
        <f>IFERROR(VLOOKUP($A77,#REF!,5+DB$1,0),IFERROR(VLOOKUP($A77,#REF!,26+DB$1,0),IFERROR(VLOOKUP($A77,#REF!,42+DB$1,0),IFERROR(VLOOKUP($A77,#REF!,42+DB$1,0),IFERROR(VLOOKUP($A77,#REF!,42+DB$1,0),IFERROR(VLOOKUP($A77,#REF!,29+DB$1,0),IFERROR(VLOOKUP($A77,#REF!,33+DB$1,0),IFERROR(VLOOKUP($A77,#REF!,42+DB$1,0),IFERROR(VLOOKUP($A77,#REF!,16+DB$1,0),IFERROR(VLOOKUP($A77,#REF!,29+DB$1,0),IFERROR(VLOOKUP($A77,#REF!,42+DB$1,0),IFERROR(VLOOKUP($A77,#REF!,42+DB$1,0),0))))))))))))</f>
        <v>0</v>
      </c>
      <c r="DD77" s="37">
        <f>IFERROR(VLOOKUP($A77,#REF!,5+DC$1,0),IFERROR(VLOOKUP($A77,#REF!,26+DC$1,0),IFERROR(VLOOKUP($A77,#REF!,42+DC$1,0),IFERROR(VLOOKUP($A77,#REF!,42+DC$1,0),IFERROR(VLOOKUP($A77,#REF!,42+DC$1,0),IFERROR(VLOOKUP($A77,#REF!,29+DC$1,0),IFERROR(VLOOKUP($A77,#REF!,33+DC$1,0),IFERROR(VLOOKUP($A77,#REF!,42+DC$1,0),IFERROR(VLOOKUP($A77,#REF!,16+DC$1,0),IFERROR(VLOOKUP($A77,#REF!,29+DC$1,0),IFERROR(VLOOKUP($A77,#REF!,42+DC$1,0),IFERROR(VLOOKUP($A77,#REF!,42+DC$1,0),0))))))))))))</f>
        <v>0</v>
      </c>
      <c r="DE77" s="37">
        <f>IFERROR(VLOOKUP($A77,#REF!,23,0),IFERROR(VLOOKUP($A77,#REF!,21,0),IFERROR(VLOOKUP($A77,#REF!,23,0),IFERROR(VLOOKUP($A77,#REF!,23,0),IFERROR(VLOOKUP($A77,#REF!,23,0),IFERROR(VLOOKUP($A77,#REF!,23,0),IFERROR(VLOOKUP($A77,#REF!,23,0),IFERROR(VLOOKUP($A77,#REF!,21,0),IFERROR(VLOOKUP($A77,#REF!,25,0),IFERROR(VLOOKUP($A77,#REF!,25,0),IFERROR(VLOOKUP($A77,#REF!,34,0),IFERROR(VLOOKUP($A77,#REF!,65,0),IFERROR(VLOOKUP($A77,#REF!,23,0),IFERROR(VLOOKUP($A77,#REF!,36,0),0))))))))))))))</f>
        <v>0</v>
      </c>
      <c r="DF77" s="37" t="b">
        <f t="shared" si="40"/>
        <v>1</v>
      </c>
      <c r="DG77" s="37" t="b">
        <f t="shared" si="40"/>
        <v>1</v>
      </c>
      <c r="DH77" s="37" t="b">
        <f t="shared" si="40"/>
        <v>1</v>
      </c>
      <c r="DI77" s="37" t="b">
        <f t="shared" si="26"/>
        <v>1</v>
      </c>
      <c r="DJ77" s="37" t="b">
        <f t="shared" si="26"/>
        <v>1</v>
      </c>
      <c r="DK77" s="37" t="b">
        <f t="shared" si="26"/>
        <v>1</v>
      </c>
      <c r="DL77" s="37" t="b">
        <f t="shared" si="26"/>
        <v>1</v>
      </c>
      <c r="DM77" s="37">
        <f t="shared" si="41"/>
        <v>18</v>
      </c>
      <c r="DN77" s="37">
        <f t="shared" si="41"/>
        <v>0</v>
      </c>
      <c r="DO77" s="37">
        <f t="shared" si="41"/>
        <v>0</v>
      </c>
      <c r="DP77" s="37">
        <f t="shared" si="27"/>
        <v>0</v>
      </c>
      <c r="DQ77" s="37">
        <f t="shared" si="27"/>
        <v>0</v>
      </c>
      <c r="DR77" s="37">
        <f t="shared" si="27"/>
        <v>0</v>
      </c>
      <c r="DS77" s="37">
        <f t="shared" si="27"/>
        <v>0</v>
      </c>
      <c r="DT77" s="29">
        <f t="shared" si="45"/>
        <v>18</v>
      </c>
      <c r="DU77" s="37">
        <f t="shared" si="42"/>
        <v>18</v>
      </c>
      <c r="DV77" s="37">
        <f t="shared" si="42"/>
        <v>0</v>
      </c>
      <c r="DW77" s="37">
        <f t="shared" si="42"/>
        <v>0</v>
      </c>
      <c r="DX77" s="37">
        <f t="shared" si="28"/>
        <v>0</v>
      </c>
      <c r="DY77" s="37">
        <f t="shared" si="28"/>
        <v>0</v>
      </c>
      <c r="DZ77" s="37">
        <f t="shared" si="28"/>
        <v>0</v>
      </c>
      <c r="EA77" s="37">
        <f t="shared" si="28"/>
        <v>0</v>
      </c>
      <c r="EB77" s="29">
        <f t="shared" si="46"/>
        <v>18</v>
      </c>
      <c r="EC77" s="36">
        <f t="shared" si="47"/>
        <v>6</v>
      </c>
      <c r="ED77" s="36" t="str">
        <f t="shared" si="48"/>
        <v>DOWNGRADE</v>
      </c>
      <c r="EE77" s="36" t="str">
        <f t="shared" si="49"/>
        <v>RESET</v>
      </c>
      <c r="EF77" s="37">
        <f t="shared" si="50"/>
        <v>0</v>
      </c>
      <c r="EG77" s="2">
        <f>IFERROR(VLOOKUP(A77,[21]DELTA!$A:$AT,46,0),"")</f>
        <v>2</v>
      </c>
      <c r="EH77" s="37" t="str">
        <f t="shared" si="51"/>
        <v>SAPHIRE</v>
      </c>
      <c r="EI77" s="2"/>
      <c r="EJ77" s="2"/>
      <c r="EK77" s="2"/>
      <c r="EL77" s="2"/>
      <c r="EM77" s="2"/>
      <c r="EN77" s="2"/>
      <c r="EO77" s="2"/>
      <c r="EP77" s="2"/>
      <c r="EQ77" s="37">
        <f t="shared" si="43"/>
        <v>18</v>
      </c>
      <c r="ER77" s="37">
        <f t="shared" si="43"/>
        <v>0</v>
      </c>
      <c r="ES77" s="37">
        <f t="shared" si="43"/>
        <v>0</v>
      </c>
      <c r="ET77" s="37">
        <f t="shared" si="29"/>
        <v>0</v>
      </c>
      <c r="EU77" s="37">
        <f t="shared" si="29"/>
        <v>0</v>
      </c>
      <c r="EV77" s="37">
        <f t="shared" si="29"/>
        <v>0</v>
      </c>
      <c r="EW77" s="37">
        <f t="shared" si="29"/>
        <v>0</v>
      </c>
    </row>
    <row r="78" spans="1:153" ht="15.6">
      <c r="A78" s="36" t="s">
        <v>107</v>
      </c>
      <c r="B78" s="5" t="s">
        <v>254</v>
      </c>
      <c r="C78" s="37" t="s">
        <v>153</v>
      </c>
      <c r="D78" s="15">
        <f>IFERROR(VLOOKUP(A78,[23]delta!$A:$C,3,0),"")</f>
        <v>45084</v>
      </c>
      <c r="E78" s="15" t="str">
        <f t="shared" si="44"/>
        <v>Jun-23</v>
      </c>
      <c r="F78" s="37" t="s">
        <v>349</v>
      </c>
      <c r="G78" s="37" t="s">
        <v>349</v>
      </c>
      <c r="H78" s="37" t="s">
        <v>349</v>
      </c>
      <c r="I78" s="37" t="s">
        <v>349</v>
      </c>
      <c r="J78" s="37" t="s">
        <v>349</v>
      </c>
      <c r="K78" s="37" t="s">
        <v>349</v>
      </c>
      <c r="L78" s="37" t="s">
        <v>349</v>
      </c>
      <c r="M78" s="37">
        <v>4</v>
      </c>
      <c r="N78" s="37">
        <v>16</v>
      </c>
      <c r="O78" s="37">
        <v>12</v>
      </c>
      <c r="P78" s="37">
        <v>15</v>
      </c>
      <c r="Q78" s="37">
        <v>18</v>
      </c>
      <c r="R78" s="37">
        <v>31</v>
      </c>
      <c r="S78" s="37">
        <v>15</v>
      </c>
      <c r="T78" s="36">
        <v>111</v>
      </c>
      <c r="U78" s="37">
        <v>4</v>
      </c>
      <c r="V78" s="37">
        <v>16</v>
      </c>
      <c r="W78" s="37">
        <v>12</v>
      </c>
      <c r="X78" s="37">
        <v>15</v>
      </c>
      <c r="Y78" s="37">
        <v>18</v>
      </c>
      <c r="Z78" s="37">
        <v>31</v>
      </c>
      <c r="AA78" s="37">
        <v>15</v>
      </c>
      <c r="AB78" s="36">
        <v>111</v>
      </c>
      <c r="AC78" s="36">
        <v>0</v>
      </c>
      <c r="AD78" s="36" t="s">
        <v>413</v>
      </c>
      <c r="AE78" s="36" t="s">
        <v>413</v>
      </c>
      <c r="AF78" s="37">
        <v>111</v>
      </c>
      <c r="AG78" s="13">
        <v>2</v>
      </c>
      <c r="AH78" s="37" t="s">
        <v>418</v>
      </c>
      <c r="AI78" s="37">
        <v>0</v>
      </c>
      <c r="AJ78" s="37" t="s">
        <v>423</v>
      </c>
      <c r="AK78" s="37">
        <v>0</v>
      </c>
      <c r="AL78" s="15">
        <v>45261</v>
      </c>
      <c r="AM78" s="15">
        <v>45701</v>
      </c>
      <c r="AN78" s="37">
        <v>1</v>
      </c>
      <c r="AO78" s="37">
        <v>111</v>
      </c>
      <c r="AP78" s="37" t="str">
        <f>IFERROR(VLOOKUP($A78,[2]Sheet1!$A:$D,4,0),"-")</f>
        <v>-</v>
      </c>
      <c r="AQ78" s="37" t="str">
        <f>IFERROR(VLOOKUP($A78,#REF!,4,0),"-")</f>
        <v>-</v>
      </c>
      <c r="AR78" s="37" t="str">
        <f>IFERROR(VLOOKUP(A78,[3]DELTA!$A:$D,4,0),"-")</f>
        <v>-</v>
      </c>
      <c r="AS78" s="37" t="str">
        <f>IFERROR(VLOOKUP(A78,[4]DELTA!$A:$D,4,0),"-")</f>
        <v>-</v>
      </c>
      <c r="AT78" s="37" t="str">
        <f>IFERROR(VLOOKUP(A78,[5]DELTA!$A:$D,4,0),"-")</f>
        <v>-</v>
      </c>
      <c r="AU78" s="37" t="str">
        <f>IFERROR(VLOOKUP(A78,[6]DELTA!$A:$D,4,0),"-")</f>
        <v>-</v>
      </c>
      <c r="AV78" s="37" t="str">
        <f>IFERROR(VLOOKUP(A78,#REF!,13,0),"")</f>
        <v/>
      </c>
      <c r="AW78" s="37">
        <f>IFERROR(VLOOKUP(A78,[7]DATABASE!$A:$BA,49,0),"")</f>
        <v>0</v>
      </c>
      <c r="AX78" s="37">
        <f>IFERROR(VLOOKUP(A78,[7]DATABASE!$A:$BA,50,0),"")</f>
        <v>0</v>
      </c>
      <c r="AY78" s="37">
        <f>IFERROR(VLOOKUP(A78,[7]DATABASE!$A:$BA,51,0),"")</f>
        <v>0</v>
      </c>
      <c r="AZ78" s="37">
        <f>IFERROR(VLOOKUP(A78,[7]DATABASE!$A:$BA,52,0),"")</f>
        <v>0</v>
      </c>
      <c r="BA78" s="37">
        <f>IFERROR(VLOOKUP(A78,[7]DATABASE!$A:$BA,53,0),"")</f>
        <v>0</v>
      </c>
      <c r="BB78" s="37">
        <f>IFERROR(VLOOKUP(A78,[7]DATABASE!$A:$BF,54,0),"")</f>
        <v>0</v>
      </c>
      <c r="BC78" s="37">
        <f>IFERROR(VLOOKUP(A78,[7]DATABASE!$A:$BF,55,0),"")</f>
        <v>0</v>
      </c>
      <c r="BD78" s="37">
        <f>IFERROR(VLOOKUP(A78,[7]DATABASE!$A:$BF,56,0),"")</f>
        <v>0</v>
      </c>
      <c r="BE78" s="37">
        <f>IFERROR(VLOOKUP(A78,[7]DATABASE!$A:$BF,57,0),"")</f>
        <v>0</v>
      </c>
      <c r="BF78" s="37">
        <f>IFERROR(VLOOKUP(A78,[7]DATABASE!$A:$BF,58,0),"")</f>
        <v>0</v>
      </c>
      <c r="BG78" s="37">
        <f>IFERROR(VLOOKUP($A78,'[24]NEW MITRA'!$A:$BV,69,0),"")</f>
        <v>16</v>
      </c>
      <c r="BH78" s="37">
        <f>IFERROR(VLOOKUP(A78,[7]DATABASE!$A:$BM,60,0),"")</f>
        <v>0</v>
      </c>
      <c r="BI78" s="37">
        <f>IFERROR(VLOOKUP(A78,[7]DATABASE!$A:$BM,61,0),"")</f>
        <v>0</v>
      </c>
      <c r="BJ78" s="37">
        <f>IFERROR(VLOOKUP(A78,[7]DATABASE!$A:$BM,62,0),"")</f>
        <v>0</v>
      </c>
      <c r="BK78" s="37">
        <f>IFERROR(VLOOKUP(A78,[7]DATABASE!$A:$BM,63,0),"")</f>
        <v>0</v>
      </c>
      <c r="BL78" s="37">
        <f>IFERROR(VLOOKUP(A78,[7]DATABASE!$A:$BM,64,0),"")</f>
        <v>0</v>
      </c>
      <c r="BM78" s="37" t="str">
        <f>IFERROR(VLOOKUP($A78,[9]AAV!$A:$AM,39,0),IFERROR(VLOOKUP($A78,[9]GC!$A:$Y,25,0),IFERROR(VLOOKUP($A78,[9]RVO!$A:$BS,71,0),IFERROR(VLOOKUP($A78,[9]SBPV!$A:$AK,37,0),IFERROR(VLOOKUP($A78,'[9]CC SK'!$A:$AA,27,0),IFERROR(VLOOKUP($A78,[9]DELTA!$A:$AA,27,0),IFERROR(VLOOKUP($A78,'[9]TEMA C1'!$A:$W,23,0),IFERROR(VLOOKUP($A78,'[9]TEMA C2'!$A:$Y,25,0),IFERROR(VLOOKUP($A78,'[9]TEMA C3'!$A:$Y,25,0),IFERROR(VLOOKUP($A78,'[9]TEMA HAJI'!$A:$Y,25,0),IFERROR(VLOOKUP($A78,'[9]TEMA PD'!$A:$Y,25,0),"")))))))))))</f>
        <v/>
      </c>
      <c r="BN78" s="37">
        <f t="shared" si="30"/>
        <v>16</v>
      </c>
      <c r="BO78" s="37">
        <f t="shared" si="31"/>
        <v>16</v>
      </c>
      <c r="BP78" s="37">
        <f t="shared" si="31"/>
        <v>0</v>
      </c>
      <c r="BQ78" s="37">
        <f t="shared" si="31"/>
        <v>0</v>
      </c>
      <c r="BR78" s="37">
        <f t="shared" ref="BR78:BU141" si="52">IF(AS78="EKSKLUSIF",0,BJ78)</f>
        <v>0</v>
      </c>
      <c r="BS78" s="37">
        <f t="shared" si="52"/>
        <v>0</v>
      </c>
      <c r="BT78" s="37">
        <f t="shared" si="52"/>
        <v>0</v>
      </c>
      <c r="BU78" s="37" t="str">
        <f t="shared" si="52"/>
        <v/>
      </c>
      <c r="BV78" s="37">
        <f t="shared" si="32"/>
        <v>16</v>
      </c>
      <c r="BW78" s="36">
        <f t="shared" si="33"/>
        <v>6</v>
      </c>
      <c r="BX78" s="36" t="str">
        <f t="shared" si="34"/>
        <v>DOWNGRADE</v>
      </c>
      <c r="BY78" s="36" t="str">
        <f>IFERROR(VLOOKUP(A78,[7]DATABASE!$A:$BY,77,0),"")</f>
        <v>RESET</v>
      </c>
      <c r="BZ78" s="37">
        <f t="shared" si="35"/>
        <v>0</v>
      </c>
      <c r="CA78" s="12">
        <f>IFERROR(VLOOKUP(A78,[10]DELTA!$A:$AE,31,0),"")</f>
        <v>2</v>
      </c>
      <c r="CB78" s="37" t="str">
        <f t="shared" si="36"/>
        <v>SAPHIRE</v>
      </c>
      <c r="CC78" s="37" t="str">
        <f>IFERROR(VLOOKUP(A78,[11]SUMMARY!$B:$E,4,0),"")</f>
        <v/>
      </c>
      <c r="CD78" s="37">
        <f>IFERROR(VLOOKUP(A78,'[12]RECAP REDEEM P2 - v2'!$A:$I,5,0),0)</f>
        <v>0</v>
      </c>
      <c r="CE78" s="37" t="str">
        <f t="shared" si="37"/>
        <v>FALSE</v>
      </c>
      <c r="CF78" s="37"/>
      <c r="CG78" s="15">
        <v>45093</v>
      </c>
      <c r="CH78" s="15">
        <f t="shared" ca="1" si="38"/>
        <v>46174</v>
      </c>
      <c r="CI78" s="37">
        <f t="shared" ca="1" si="39"/>
        <v>2</v>
      </c>
      <c r="CJ78" s="37">
        <v>0</v>
      </c>
      <c r="CK78" s="37" t="str">
        <f>IFERROR(VLOOKUP($A78,[13]ME!$A:$K,11,0),"-")</f>
        <v>-</v>
      </c>
      <c r="CL78" s="37" t="str">
        <f>IFERROR(VLOOKUP($A78,[14]EKS!$A:$K,11,0),"-")</f>
        <v>-</v>
      </c>
      <c r="CM78" s="37" t="str">
        <f>IFERROR(VLOOKUP($A78,[15]EKS!$A:$K,11,0),"-")</f>
        <v>-</v>
      </c>
      <c r="CN78" s="37" t="str">
        <f>IFERROR(VLOOKUP($A78,[16]EKS!$A:$K,11,0),"-")</f>
        <v>-</v>
      </c>
      <c r="CO78" s="37" t="str">
        <f>IFERROR(VLOOKUP($A78,[17]EKS!$A:$K,11,0),"-")</f>
        <v>-</v>
      </c>
      <c r="CP78" s="37" t="str">
        <f>IFERROR(VLOOKUP($A78,[18]EKS!$A:$K,11,0),"-")</f>
        <v>-</v>
      </c>
      <c r="CQ78" s="37" t="str">
        <f>IFERROR(VLOOKUP(A78,[19]Sheet1!$A:$D,4,0),"-")</f>
        <v>-</v>
      </c>
      <c r="CR78" s="37">
        <f>IFERROR(VLOOKUP($A78,[20]AAV!$A:$AR,44,0),IFERROR(VLOOKUP($A78,[20]GC!$A:$AC,29,0),IFERROR(VLOOKUP($A78,[20]RVO!$A:$CA,79,0),IFERROR(VLOOKUP($A78,[20]SBPV!$A:$AN,40,0),IFERROR(VLOOKUP($A78,'[20]CC SK'!$A:$AC,29,0),IFERROR(VLOOKUP($A78,'[20]AAV AUTO 2000'!$A:$AA,27,0),IFERROR(VLOOKUP($A78,[20]DELTA!$A:$AC,29,0),IFERROR(VLOOKUP($A78,'[20]TEMA C1'!$A:$Y,25,0),IFERROR(VLOOKUP($A78,'[20]TEMA C2'!$A:$AA,27,0),IFERROR(VLOOKUP($A78,'[20]TEMA C3'!$A:$AA,27,0),IFERROR(VLOOKUP($A78,'[20]TEMA HAJI'!$A:$AA,27,0),IFERROR(VLOOKUP($A78,'[20]TEMA PD'!$A:$AA,27,0),IFERROR(VLOOKUP($A78,[20]DESIRE!$A:$AP,42,0),0)))))))))))))</f>
        <v>0</v>
      </c>
      <c r="CS78" s="37">
        <f>IFERROR(VLOOKUP($A78,#REF!,42+CR$1,0),IFERROR(VLOOKUP($A78,#REF!,42+CR$1,0),IFERROR(VLOOKUP($A78,#REF!,29+CR$1,0),IFERROR(VLOOKUP($A78,#REF!,16+CR$1,0),IFERROR(VLOOKUP($A78,#REF!,42+CR$1,0),IFERROR(VLOOKUP($A78,#REF!,33+CR$1,0),IFERROR(VLOOKUP($A78,#REF!,29+CR$1,0),IFERROR(VLOOKUP($A78,#REF!,42+CR$1,0),IFERROR(VLOOKUP($A78,#REF!,42+CR$1,0),IFERROR(VLOOKUP($A78,#REF!,42+CR$1,0),IFERROR(VLOOKUP($A78,#REF!,26+CR$1,0),IFERROR(VLOOKUP($A78,#REF!,5+CR$1,0),0))))))))))))</f>
        <v>0</v>
      </c>
      <c r="CT78" s="37">
        <f>IFERROR(VLOOKUP($A78,#REF!,42+CS$1,0),IFERROR(VLOOKUP($A78,#REF!,42+CS$1,0),IFERROR(VLOOKUP($A78,#REF!,29+CS$1,0),IFERROR(VLOOKUP($A78,#REF!,16+CS$1,0),IFERROR(VLOOKUP($A78,#REF!,42+CS$1,0),IFERROR(VLOOKUP($A78,#REF!,33+CS$1,0),IFERROR(VLOOKUP($A78,#REF!,29+CS$1,0),IFERROR(VLOOKUP($A78,#REF!,42+CS$1,0),IFERROR(VLOOKUP($A78,#REF!,42+CS$1,0),IFERROR(VLOOKUP($A78,#REF!,42+CS$1,0),IFERROR(VLOOKUP($A78,#REF!,26+CS$1,0),IFERROR(VLOOKUP($A78,#REF!,5+CS$1,0),0))))))))))))</f>
        <v>0</v>
      </c>
      <c r="CU78" s="37">
        <f>IFERROR(VLOOKUP($A78,#REF!,42+CT$1,0),IFERROR(VLOOKUP($A78,#REF!,42+CT$1,0),IFERROR(VLOOKUP($A78,#REF!,29+CT$1,0),IFERROR(VLOOKUP($A78,#REF!,16+CT$1,0),IFERROR(VLOOKUP($A78,#REF!,42+CT$1,0),IFERROR(VLOOKUP($A78,#REF!,33+CT$1,0),IFERROR(VLOOKUP($A78,#REF!,29+CT$1,0),IFERROR(VLOOKUP($A78,#REF!,42+CT$1,0),IFERROR(VLOOKUP($A78,#REF!,42+CT$1,0),IFERROR(VLOOKUP($A78,#REF!,42+CT$1,0),IFERROR(VLOOKUP($A78,#REF!,26+CT$1,0),IFERROR(VLOOKUP($A78,#REF!,5+CT$1,0),0))))))))))))</f>
        <v>0</v>
      </c>
      <c r="CV78" s="37">
        <f>IFERROR(VLOOKUP($A78,#REF!,42+CU$1,0),IFERROR(VLOOKUP($A78,#REF!,42+CU$1,0),IFERROR(VLOOKUP($A78,#REF!,29+CU$1,0),IFERROR(VLOOKUP($A78,#REF!,16+CU$1,0),IFERROR(VLOOKUP($A78,#REF!,42+CU$1,0),IFERROR(VLOOKUP($A78,#REF!,33+CU$1,0),IFERROR(VLOOKUP($A78,#REF!,29+CU$1,0),IFERROR(VLOOKUP($A78,#REF!,42+CU$1,0),IFERROR(VLOOKUP($A78,#REF!,42+CU$1,0),IFERROR(VLOOKUP($A78,#REF!,42+CU$1,0),IFERROR(VLOOKUP($A78,#REF!,26+CU$1,0),IFERROR(VLOOKUP($A78,#REF!,5+CU$1,0),0))))))))))))</f>
        <v>0</v>
      </c>
      <c r="CW78" s="37">
        <f>IFERROR(VLOOKUP($A78,#REF!,42+CV$1,0),IFERROR(VLOOKUP($A78,#REF!,42+CV$1,0),IFERROR(VLOOKUP($A78,#REF!,29+CV$1,0),IFERROR(VLOOKUP($A78,#REF!,16+CV$1,0),IFERROR(VLOOKUP($A78,#REF!,42+CV$1,0),IFERROR(VLOOKUP($A78,#REF!,33+CV$1,0),IFERROR(VLOOKUP($A78,#REF!,29+CV$1,0),IFERROR(VLOOKUP($A78,#REF!,42+CV$1,0),IFERROR(VLOOKUP($A78,#REF!,42+CV$1,0),IFERROR(VLOOKUP($A78,#REF!,42+CV$1,0),IFERROR(VLOOKUP($A78,#REF!,26+CV$1,0),IFERROR(VLOOKUP($A78,#REF!,5+CV$1,0),0))))))))))))</f>
        <v>0</v>
      </c>
      <c r="CX78" s="37">
        <f>IFERROR(VLOOKUP($A78,#REF!,36,0),IFERROR(VLOOKUP($A78,#REF!,23,0),IFERROR(VLOOKUP($A78,#REF!,65,0),IFERROR(VLOOKUP($A78,#REF!,34,0),IFERROR(VLOOKUP($A78,#REF!,25,0),IFERROR(VLOOKUP($A78,#REF!,25,0),IFERROR(VLOOKUP($A78,#REF!,21,0),IFERROR(VLOOKUP($A78,#REF!,23,0),IFERROR(VLOOKUP($A78,#REF!,23,0),IFERROR(VLOOKUP($A78,#REF!,23,0),IFERROR(VLOOKUP($A78,#REF!,23,0),IFERROR(VLOOKUP($A78,#REF!,23,0),IFERROR(VLOOKUP($A78,#REF!,21,0),IFERROR(VLOOKUP($A78,#REF!,23,0),0))))))))))))))</f>
        <v>0</v>
      </c>
      <c r="CY78" s="37">
        <f>IFERROR(VLOOKUP($A78,[20]DESIRE!$A:$AP,42,0),IFERROR(VLOOKUP($A78,'[20]TEMA PD'!$A:$AA,27,0),IFERROR(VLOOKUP($A78,'[20]TEMA HAJI'!$A:$AA,27,0),IFERROR(VLOOKUP($A78,'[20]TEMA C3'!$A:$AA,27,0),IFERROR(VLOOKUP($A78,'[20]TEMA C2'!$A:$AA,27,0),IFERROR(VLOOKUP($A78,'[20]TEMA C1'!$A:$Y,25,0),IFERROR(VLOOKUP($A78,[20]DELTA!$A:$AC,29,0),IFERROR(VLOOKUP($A78,'[20]AAV AUTO 2000'!$A:$AA,27,0),IFERROR(VLOOKUP($A78,'[20]CC SK'!$A:$AC,29,0),IFERROR(VLOOKUP($A78,[20]SBPV!$A:$AN,40,0),IFERROR(VLOOKUP($A78,[20]RVO!$A:$CA,79,0),IFERROR(VLOOKUP($A78,[20]GC!$A:$AC,29,0),IFERROR(VLOOKUP($A78,[20]AAV!$A:$AR,44,0),0)))))))))))))</f>
        <v>0</v>
      </c>
      <c r="CZ78" s="37">
        <f>IFERROR(VLOOKUP($A78,#REF!,5+CY$1,0),IFERROR(VLOOKUP($A78,#REF!,26+CY$1,0),IFERROR(VLOOKUP($A78,#REF!,42+CY$1,0),IFERROR(VLOOKUP($A78,#REF!,42+CY$1,0),IFERROR(VLOOKUP($A78,#REF!,42+CY$1,0),IFERROR(VLOOKUP($A78,#REF!,29+CY$1,0),IFERROR(VLOOKUP($A78,#REF!,33+CY$1,0),IFERROR(VLOOKUP($A78,#REF!,42+CY$1,0),IFERROR(VLOOKUP($A78,#REF!,16+CY$1,0),IFERROR(VLOOKUP($A78,#REF!,29+CY$1,0),IFERROR(VLOOKUP($A78,#REF!,42+CY$1,0),IFERROR(VLOOKUP($A78,#REF!,42+CY$1,0),0))))))))))))</f>
        <v>0</v>
      </c>
      <c r="DA78" s="37">
        <f>IFERROR(VLOOKUP($A78,#REF!,5+CZ$1,0),IFERROR(VLOOKUP($A78,#REF!,26+CZ$1,0),IFERROR(VLOOKUP($A78,#REF!,42+CZ$1,0),IFERROR(VLOOKUP($A78,#REF!,42+CZ$1,0),IFERROR(VLOOKUP($A78,#REF!,42+CZ$1,0),IFERROR(VLOOKUP($A78,#REF!,29+CZ$1,0),IFERROR(VLOOKUP($A78,#REF!,33+CZ$1,0),IFERROR(VLOOKUP($A78,#REF!,42+CZ$1,0),IFERROR(VLOOKUP($A78,#REF!,16+CZ$1,0),IFERROR(VLOOKUP($A78,#REF!,29+CZ$1,0),IFERROR(VLOOKUP($A78,#REF!,42+CZ$1,0),IFERROR(VLOOKUP($A78,#REF!,42+CZ$1,0),0))))))))))))</f>
        <v>0</v>
      </c>
      <c r="DB78" s="37">
        <f>IFERROR(VLOOKUP($A78,#REF!,5+DA$1,0),IFERROR(VLOOKUP($A78,#REF!,26+DA$1,0),IFERROR(VLOOKUP($A78,#REF!,42+DA$1,0),IFERROR(VLOOKUP($A78,#REF!,42+DA$1,0),IFERROR(VLOOKUP($A78,#REF!,42+DA$1,0),IFERROR(VLOOKUP($A78,#REF!,29+DA$1,0),IFERROR(VLOOKUP($A78,#REF!,33+DA$1,0),IFERROR(VLOOKUP($A78,#REF!,42+DA$1,0),IFERROR(VLOOKUP($A78,#REF!,16+DA$1,0),IFERROR(VLOOKUP($A78,#REF!,29+DA$1,0),IFERROR(VLOOKUP($A78,#REF!,42+DA$1,0),IFERROR(VLOOKUP($A78,#REF!,42+DA$1,0),0))))))))))))</f>
        <v>0</v>
      </c>
      <c r="DC78" s="37">
        <f>IFERROR(VLOOKUP($A78,#REF!,5+DB$1,0),IFERROR(VLOOKUP($A78,#REF!,26+DB$1,0),IFERROR(VLOOKUP($A78,#REF!,42+DB$1,0),IFERROR(VLOOKUP($A78,#REF!,42+DB$1,0),IFERROR(VLOOKUP($A78,#REF!,42+DB$1,0),IFERROR(VLOOKUP($A78,#REF!,29+DB$1,0),IFERROR(VLOOKUP($A78,#REF!,33+DB$1,0),IFERROR(VLOOKUP($A78,#REF!,42+DB$1,0),IFERROR(VLOOKUP($A78,#REF!,16+DB$1,0),IFERROR(VLOOKUP($A78,#REF!,29+DB$1,0),IFERROR(VLOOKUP($A78,#REF!,42+DB$1,0),IFERROR(VLOOKUP($A78,#REF!,42+DB$1,0),0))))))))))))</f>
        <v>0</v>
      </c>
      <c r="DD78" s="37">
        <f>IFERROR(VLOOKUP($A78,#REF!,5+DC$1,0),IFERROR(VLOOKUP($A78,#REF!,26+DC$1,0),IFERROR(VLOOKUP($A78,#REF!,42+DC$1,0),IFERROR(VLOOKUP($A78,#REF!,42+DC$1,0),IFERROR(VLOOKUP($A78,#REF!,42+DC$1,0),IFERROR(VLOOKUP($A78,#REF!,29+DC$1,0),IFERROR(VLOOKUP($A78,#REF!,33+DC$1,0),IFERROR(VLOOKUP($A78,#REF!,42+DC$1,0),IFERROR(VLOOKUP($A78,#REF!,16+DC$1,0),IFERROR(VLOOKUP($A78,#REF!,29+DC$1,0),IFERROR(VLOOKUP($A78,#REF!,42+DC$1,0),IFERROR(VLOOKUP($A78,#REF!,42+DC$1,0),0))))))))))))</f>
        <v>0</v>
      </c>
      <c r="DE78" s="37">
        <f>IFERROR(VLOOKUP($A78,#REF!,23,0),IFERROR(VLOOKUP($A78,#REF!,21,0),IFERROR(VLOOKUP($A78,#REF!,23,0),IFERROR(VLOOKUP($A78,#REF!,23,0),IFERROR(VLOOKUP($A78,#REF!,23,0),IFERROR(VLOOKUP($A78,#REF!,23,0),IFERROR(VLOOKUP($A78,#REF!,23,0),IFERROR(VLOOKUP($A78,#REF!,21,0),IFERROR(VLOOKUP($A78,#REF!,25,0),IFERROR(VLOOKUP($A78,#REF!,25,0),IFERROR(VLOOKUP($A78,#REF!,34,0),IFERROR(VLOOKUP($A78,#REF!,65,0),IFERROR(VLOOKUP($A78,#REF!,23,0),IFERROR(VLOOKUP($A78,#REF!,36,0),0))))))))))))))</f>
        <v>0</v>
      </c>
      <c r="DF78" s="37" t="b">
        <f t="shared" si="40"/>
        <v>1</v>
      </c>
      <c r="DG78" s="37" t="b">
        <f t="shared" si="40"/>
        <v>1</v>
      </c>
      <c r="DH78" s="37" t="b">
        <f t="shared" si="40"/>
        <v>1</v>
      </c>
      <c r="DI78" s="37" t="b">
        <f t="shared" si="26"/>
        <v>1</v>
      </c>
      <c r="DJ78" s="37" t="b">
        <f t="shared" si="26"/>
        <v>1</v>
      </c>
      <c r="DK78" s="37" t="b">
        <f t="shared" si="26"/>
        <v>1</v>
      </c>
      <c r="DL78" s="37" t="b">
        <f t="shared" si="26"/>
        <v>1</v>
      </c>
      <c r="DM78" s="37">
        <f t="shared" si="41"/>
        <v>0</v>
      </c>
      <c r="DN78" s="37">
        <f t="shared" si="41"/>
        <v>0</v>
      </c>
      <c r="DO78" s="37">
        <f t="shared" si="41"/>
        <v>0</v>
      </c>
      <c r="DP78" s="37">
        <f t="shared" si="27"/>
        <v>0</v>
      </c>
      <c r="DQ78" s="37">
        <f t="shared" si="27"/>
        <v>0</v>
      </c>
      <c r="DR78" s="37">
        <f t="shared" si="27"/>
        <v>0</v>
      </c>
      <c r="DS78" s="37">
        <f t="shared" si="27"/>
        <v>0</v>
      </c>
      <c r="DT78" s="29">
        <f t="shared" si="45"/>
        <v>0</v>
      </c>
      <c r="DU78" s="37">
        <f t="shared" si="42"/>
        <v>0</v>
      </c>
      <c r="DV78" s="37">
        <f t="shared" si="42"/>
        <v>0</v>
      </c>
      <c r="DW78" s="37">
        <f t="shared" si="42"/>
        <v>0</v>
      </c>
      <c r="DX78" s="37">
        <f t="shared" si="28"/>
        <v>0</v>
      </c>
      <c r="DY78" s="37">
        <f t="shared" si="28"/>
        <v>0</v>
      </c>
      <c r="DZ78" s="37">
        <f t="shared" si="28"/>
        <v>0</v>
      </c>
      <c r="EA78" s="37">
        <f t="shared" si="28"/>
        <v>0</v>
      </c>
      <c r="EB78" s="29">
        <f t="shared" si="46"/>
        <v>0</v>
      </c>
      <c r="EC78" s="36">
        <f t="shared" si="47"/>
        <v>7</v>
      </c>
      <c r="ED78" s="36" t="str">
        <f t="shared" si="48"/>
        <v>DOWNGRADE</v>
      </c>
      <c r="EE78" s="36" t="str">
        <f t="shared" si="49"/>
        <v>RESET</v>
      </c>
      <c r="EF78" s="37">
        <f t="shared" si="50"/>
        <v>0</v>
      </c>
      <c r="EG78" s="2" t="str">
        <f>IFERROR(VLOOKUP(A78,[21]DELTA!$A:$AT,46,0),"")</f>
        <v/>
      </c>
      <c r="EH78" s="37" t="str">
        <f t="shared" si="51"/>
        <v>SAPHIRE</v>
      </c>
      <c r="EI78" s="2"/>
      <c r="EJ78" s="2"/>
      <c r="EK78" s="2"/>
      <c r="EL78" s="2"/>
      <c r="EM78" s="2"/>
      <c r="EN78" s="2"/>
      <c r="EO78" s="2"/>
      <c r="EP78" s="2"/>
      <c r="EQ78" s="37">
        <f t="shared" si="43"/>
        <v>0</v>
      </c>
      <c r="ER78" s="37">
        <f t="shared" si="43"/>
        <v>0</v>
      </c>
      <c r="ES78" s="37">
        <f t="shared" si="43"/>
        <v>0</v>
      </c>
      <c r="ET78" s="37">
        <f t="shared" si="29"/>
        <v>0</v>
      </c>
      <c r="EU78" s="37">
        <f t="shared" si="29"/>
        <v>0</v>
      </c>
      <c r="EV78" s="37">
        <f t="shared" si="29"/>
        <v>0</v>
      </c>
      <c r="EW78" s="37">
        <f t="shared" si="29"/>
        <v>0</v>
      </c>
    </row>
    <row r="79" spans="1:153" ht="15.6">
      <c r="A79" s="36" t="s">
        <v>132</v>
      </c>
      <c r="B79" s="5" t="s">
        <v>275</v>
      </c>
      <c r="C79" s="37" t="s">
        <v>153</v>
      </c>
      <c r="D79" s="15">
        <f>IFERROR(VLOOKUP(A79,[23]delta!$A:$C,3,0),"")</f>
        <v>45243</v>
      </c>
      <c r="E79" s="15" t="str">
        <f t="shared" si="44"/>
        <v>Nov-23</v>
      </c>
      <c r="F79" s="37" t="s">
        <v>349</v>
      </c>
      <c r="G79" s="37" t="s">
        <v>349</v>
      </c>
      <c r="H79" s="37" t="s">
        <v>349</v>
      </c>
      <c r="I79" s="37" t="s">
        <v>349</v>
      </c>
      <c r="J79" s="37" t="s">
        <v>414</v>
      </c>
      <c r="K79" s="37" t="s">
        <v>414</v>
      </c>
      <c r="L79" s="37" t="s">
        <v>414</v>
      </c>
      <c r="M79" s="37">
        <v>19</v>
      </c>
      <c r="N79" s="37">
        <v>36</v>
      </c>
      <c r="O79" s="37">
        <v>41</v>
      </c>
      <c r="P79" s="37">
        <v>8</v>
      </c>
      <c r="Q79" s="37"/>
      <c r="R79" s="37"/>
      <c r="S79" s="37" t="s">
        <v>417</v>
      </c>
      <c r="T79" s="36">
        <v>104</v>
      </c>
      <c r="U79" s="37">
        <v>19</v>
      </c>
      <c r="V79" s="37">
        <v>36</v>
      </c>
      <c r="W79" s="37">
        <v>41</v>
      </c>
      <c r="X79" s="37">
        <v>8</v>
      </c>
      <c r="Y79" s="37">
        <v>0</v>
      </c>
      <c r="Z79" s="37">
        <v>0</v>
      </c>
      <c r="AA79" s="37" t="s">
        <v>417</v>
      </c>
      <c r="AB79" s="36">
        <v>104</v>
      </c>
      <c r="AC79" s="36">
        <v>3</v>
      </c>
      <c r="AD79" s="36" t="s">
        <v>415</v>
      </c>
      <c r="AE79" s="36" t="s">
        <v>416</v>
      </c>
      <c r="AF79" s="37">
        <v>0</v>
      </c>
      <c r="AG79" s="13">
        <v>2</v>
      </c>
      <c r="AH79" s="37" t="s">
        <v>418</v>
      </c>
      <c r="AI79" s="37">
        <v>0</v>
      </c>
      <c r="AJ79" s="37" t="s">
        <v>424</v>
      </c>
      <c r="AK79" s="37">
        <v>0</v>
      </c>
      <c r="AL79" s="15">
        <v>45261</v>
      </c>
      <c r="AM79" s="15">
        <v>45701</v>
      </c>
      <c r="AN79" s="37">
        <v>1</v>
      </c>
      <c r="AO79" s="37">
        <v>0</v>
      </c>
      <c r="AP79" s="37" t="str">
        <f>IFERROR(VLOOKUP($A79,[2]Sheet1!$A:$D,4,0),"-")</f>
        <v>-</v>
      </c>
      <c r="AQ79" s="37" t="str">
        <f>IFERROR(VLOOKUP($A79,#REF!,4,0),"-")</f>
        <v>-</v>
      </c>
      <c r="AR79" s="37" t="str">
        <f>IFERROR(VLOOKUP(A79,[3]DELTA!$A:$D,4,0),"-")</f>
        <v>-</v>
      </c>
      <c r="AS79" s="37" t="str">
        <f>IFERROR(VLOOKUP(A79,[4]DELTA!$A:$D,4,0),"-")</f>
        <v>-</v>
      </c>
      <c r="AT79" s="37" t="str">
        <f>IFERROR(VLOOKUP(A79,[5]DELTA!$A:$D,4,0),"-")</f>
        <v>-</v>
      </c>
      <c r="AU79" s="37" t="str">
        <f>IFERROR(VLOOKUP(A79,[6]DELTA!$A:$D,4,0),"-")</f>
        <v>-</v>
      </c>
      <c r="AV79" s="37" t="str">
        <f>IFERROR(VLOOKUP(A79,#REF!,13,0),"")</f>
        <v/>
      </c>
      <c r="AW79" s="37">
        <f>IFERROR(VLOOKUP(A79,[7]DATABASE!$A:$BA,49,0),"")</f>
        <v>0</v>
      </c>
      <c r="AX79" s="37">
        <f>IFERROR(VLOOKUP(A79,[7]DATABASE!$A:$BA,50,0),"")</f>
        <v>0</v>
      </c>
      <c r="AY79" s="37">
        <f>IFERROR(VLOOKUP(A79,[7]DATABASE!$A:$BA,51,0),"")</f>
        <v>0</v>
      </c>
      <c r="AZ79" s="37">
        <f>IFERROR(VLOOKUP(A79,[7]DATABASE!$A:$BA,52,0),"")</f>
        <v>0</v>
      </c>
      <c r="BA79" s="37">
        <f>IFERROR(VLOOKUP(A79,[7]DATABASE!$A:$BA,53,0),"")</f>
        <v>0</v>
      </c>
      <c r="BB79" s="37">
        <f>IFERROR(VLOOKUP(A79,[7]DATABASE!$A:$BF,54,0),"")</f>
        <v>0</v>
      </c>
      <c r="BC79" s="37">
        <f>IFERROR(VLOOKUP(A79,[7]DATABASE!$A:$BF,55,0),"")</f>
        <v>0</v>
      </c>
      <c r="BD79" s="37">
        <f>IFERROR(VLOOKUP(A79,[7]DATABASE!$A:$BF,56,0),"")</f>
        <v>0</v>
      </c>
      <c r="BE79" s="37">
        <f>IFERROR(VLOOKUP(A79,[7]DATABASE!$A:$BF,57,0),"")</f>
        <v>0</v>
      </c>
      <c r="BF79" s="37">
        <f>IFERROR(VLOOKUP(A79,[7]DATABASE!$A:$BF,58,0),"")</f>
        <v>0</v>
      </c>
      <c r="BG79" s="37" t="str">
        <f>IFERROR(VLOOKUP($A79,'[24]NEW MITRA'!$A:$BV,69,0),"")</f>
        <v/>
      </c>
      <c r="BH79" s="37">
        <f>IFERROR(VLOOKUP(A79,[7]DATABASE!$A:$BM,60,0),"")</f>
        <v>0</v>
      </c>
      <c r="BI79" s="37">
        <f>IFERROR(VLOOKUP(A79,[7]DATABASE!$A:$BM,61,0),"")</f>
        <v>0</v>
      </c>
      <c r="BJ79" s="37">
        <f>IFERROR(VLOOKUP(A79,[7]DATABASE!$A:$BM,62,0),"")</f>
        <v>0</v>
      </c>
      <c r="BK79" s="37">
        <f>IFERROR(VLOOKUP(A79,[7]DATABASE!$A:$BM,63,0),"")</f>
        <v>0</v>
      </c>
      <c r="BL79" s="37">
        <f>IFERROR(VLOOKUP(A79,[7]DATABASE!$A:$BM,64,0),"")</f>
        <v>0</v>
      </c>
      <c r="BM79" s="37" t="str">
        <f>IFERROR(VLOOKUP($A79,[9]AAV!$A:$AM,39,0),IFERROR(VLOOKUP($A79,[9]GC!$A:$Y,25,0),IFERROR(VLOOKUP($A79,[9]RVO!$A:$BS,71,0),IFERROR(VLOOKUP($A79,[9]SBPV!$A:$AK,37,0),IFERROR(VLOOKUP($A79,'[9]CC SK'!$A:$AA,27,0),IFERROR(VLOOKUP($A79,[9]DELTA!$A:$AA,27,0),IFERROR(VLOOKUP($A79,'[9]TEMA C1'!$A:$W,23,0),IFERROR(VLOOKUP($A79,'[9]TEMA C2'!$A:$Y,25,0),IFERROR(VLOOKUP($A79,'[9]TEMA C3'!$A:$Y,25,0),IFERROR(VLOOKUP($A79,'[9]TEMA HAJI'!$A:$Y,25,0),IFERROR(VLOOKUP($A79,'[9]TEMA PD'!$A:$Y,25,0),"")))))))))))</f>
        <v/>
      </c>
      <c r="BN79" s="37">
        <f t="shared" si="30"/>
        <v>0</v>
      </c>
      <c r="BO79" s="37" t="str">
        <f t="shared" ref="BO79:BT142" si="53">IF(AP79="EKSKLUSIF",0,BG79)</f>
        <v/>
      </c>
      <c r="BP79" s="37">
        <f t="shared" si="53"/>
        <v>0</v>
      </c>
      <c r="BQ79" s="37">
        <f t="shared" si="53"/>
        <v>0</v>
      </c>
      <c r="BR79" s="37">
        <f t="shared" si="52"/>
        <v>0</v>
      </c>
      <c r="BS79" s="37">
        <f t="shared" si="52"/>
        <v>0</v>
      </c>
      <c r="BT79" s="37">
        <f t="shared" si="52"/>
        <v>0</v>
      </c>
      <c r="BU79" s="37" t="str">
        <f t="shared" si="52"/>
        <v/>
      </c>
      <c r="BV79" s="37">
        <f t="shared" si="32"/>
        <v>0</v>
      </c>
      <c r="BW79" s="36">
        <f t="shared" si="33"/>
        <v>7</v>
      </c>
      <c r="BX79" s="36" t="str">
        <f t="shared" si="34"/>
        <v>DOWNGRADE</v>
      </c>
      <c r="BY79" s="36" t="str">
        <f>IFERROR(VLOOKUP(A79,[7]DATABASE!$A:$BY,77,0),"")</f>
        <v>RESET</v>
      </c>
      <c r="BZ79" s="37">
        <f t="shared" si="35"/>
        <v>0</v>
      </c>
      <c r="CA79" s="12">
        <f>IFERROR(VLOOKUP(A79,[10]DELTA!$A:$AE,31,0),"")</f>
        <v>0</v>
      </c>
      <c r="CB79" s="37" t="str">
        <f t="shared" si="36"/>
        <v>SAPHIRE</v>
      </c>
      <c r="CC79" s="37" t="str">
        <f>IFERROR(VLOOKUP(A79,[11]SUMMARY!$B:$E,4,0),"")</f>
        <v/>
      </c>
      <c r="CD79" s="37">
        <f>IFERROR(VLOOKUP(A79,'[12]RECAP REDEEM P2 - v2'!$A:$I,5,0),0)</f>
        <v>0</v>
      </c>
      <c r="CE79" s="37" t="str">
        <f t="shared" si="37"/>
        <v>FALSE</v>
      </c>
      <c r="CF79" s="37"/>
      <c r="CG79" s="15">
        <v>45093</v>
      </c>
      <c r="CH79" s="15">
        <f t="shared" ca="1" si="38"/>
        <v>46174</v>
      </c>
      <c r="CI79" s="37">
        <f t="shared" ca="1" si="39"/>
        <v>2</v>
      </c>
      <c r="CJ79" s="37">
        <v>0</v>
      </c>
      <c r="CK79" s="37" t="str">
        <f>IFERROR(VLOOKUP($A79,[13]ME!$A:$K,11,0),"-")</f>
        <v>-</v>
      </c>
      <c r="CL79" s="37" t="str">
        <f>IFERROR(VLOOKUP($A79,[14]EKS!$A:$K,11,0),"-")</f>
        <v>-</v>
      </c>
      <c r="CM79" s="37" t="str">
        <f>IFERROR(VLOOKUP($A79,[15]EKS!$A:$K,11,0),"-")</f>
        <v>-</v>
      </c>
      <c r="CN79" s="37" t="str">
        <f>IFERROR(VLOOKUP($A79,[16]EKS!$A:$K,11,0),"-")</f>
        <v>-</v>
      </c>
      <c r="CO79" s="37" t="str">
        <f>IFERROR(VLOOKUP($A79,[17]EKS!$A:$K,11,0),"-")</f>
        <v>-</v>
      </c>
      <c r="CP79" s="37" t="str">
        <f>IFERROR(VLOOKUP($A79,[18]EKS!$A:$K,11,0),"-")</f>
        <v>-</v>
      </c>
      <c r="CQ79" s="37" t="str">
        <f>IFERROR(VLOOKUP(A79,[19]Sheet1!$A:$D,4,0),"-")</f>
        <v>-</v>
      </c>
      <c r="CR79" s="37">
        <f>IFERROR(VLOOKUP($A79,[20]AAV!$A:$AR,44,0),IFERROR(VLOOKUP($A79,[20]GC!$A:$AC,29,0),IFERROR(VLOOKUP($A79,[20]RVO!$A:$CA,79,0),IFERROR(VLOOKUP($A79,[20]SBPV!$A:$AN,40,0),IFERROR(VLOOKUP($A79,'[20]CC SK'!$A:$AC,29,0),IFERROR(VLOOKUP($A79,'[20]AAV AUTO 2000'!$A:$AA,27,0),IFERROR(VLOOKUP($A79,[20]DELTA!$A:$AC,29,0),IFERROR(VLOOKUP($A79,'[20]TEMA C1'!$A:$Y,25,0),IFERROR(VLOOKUP($A79,'[20]TEMA C2'!$A:$AA,27,0),IFERROR(VLOOKUP($A79,'[20]TEMA C3'!$A:$AA,27,0),IFERROR(VLOOKUP($A79,'[20]TEMA HAJI'!$A:$AA,27,0),IFERROR(VLOOKUP($A79,'[20]TEMA PD'!$A:$AA,27,0),IFERROR(VLOOKUP($A79,[20]DESIRE!$A:$AP,42,0),0)))))))))))))</f>
        <v>0</v>
      </c>
      <c r="CS79" s="37">
        <f>IFERROR(VLOOKUP($A79,#REF!,42+CR$1,0),IFERROR(VLOOKUP($A79,#REF!,42+CR$1,0),IFERROR(VLOOKUP($A79,#REF!,29+CR$1,0),IFERROR(VLOOKUP($A79,#REF!,16+CR$1,0),IFERROR(VLOOKUP($A79,#REF!,42+CR$1,0),IFERROR(VLOOKUP($A79,#REF!,33+CR$1,0),IFERROR(VLOOKUP($A79,#REF!,29+CR$1,0),IFERROR(VLOOKUP($A79,#REF!,42+CR$1,0),IFERROR(VLOOKUP($A79,#REF!,42+CR$1,0),IFERROR(VLOOKUP($A79,#REF!,42+CR$1,0),IFERROR(VLOOKUP($A79,#REF!,26+CR$1,0),IFERROR(VLOOKUP($A79,#REF!,5+CR$1,0),0))))))))))))</f>
        <v>0</v>
      </c>
      <c r="CT79" s="37">
        <f>IFERROR(VLOOKUP($A79,#REF!,42+CS$1,0),IFERROR(VLOOKUP($A79,#REF!,42+CS$1,0),IFERROR(VLOOKUP($A79,#REF!,29+CS$1,0),IFERROR(VLOOKUP($A79,#REF!,16+CS$1,0),IFERROR(VLOOKUP($A79,#REF!,42+CS$1,0),IFERROR(VLOOKUP($A79,#REF!,33+CS$1,0),IFERROR(VLOOKUP($A79,#REF!,29+CS$1,0),IFERROR(VLOOKUP($A79,#REF!,42+CS$1,0),IFERROR(VLOOKUP($A79,#REF!,42+CS$1,0),IFERROR(VLOOKUP($A79,#REF!,42+CS$1,0),IFERROR(VLOOKUP($A79,#REF!,26+CS$1,0),IFERROR(VLOOKUP($A79,#REF!,5+CS$1,0),0))))))))))))</f>
        <v>0</v>
      </c>
      <c r="CU79" s="37">
        <f>IFERROR(VLOOKUP($A79,#REF!,42+CT$1,0),IFERROR(VLOOKUP($A79,#REF!,42+CT$1,0),IFERROR(VLOOKUP($A79,#REF!,29+CT$1,0),IFERROR(VLOOKUP($A79,#REF!,16+CT$1,0),IFERROR(VLOOKUP($A79,#REF!,42+CT$1,0),IFERROR(VLOOKUP($A79,#REF!,33+CT$1,0),IFERROR(VLOOKUP($A79,#REF!,29+CT$1,0),IFERROR(VLOOKUP($A79,#REF!,42+CT$1,0),IFERROR(VLOOKUP($A79,#REF!,42+CT$1,0),IFERROR(VLOOKUP($A79,#REF!,42+CT$1,0),IFERROR(VLOOKUP($A79,#REF!,26+CT$1,0),IFERROR(VLOOKUP($A79,#REF!,5+CT$1,0),0))))))))))))</f>
        <v>0</v>
      </c>
      <c r="CV79" s="37">
        <f>IFERROR(VLOOKUP($A79,#REF!,42+CU$1,0),IFERROR(VLOOKUP($A79,#REF!,42+CU$1,0),IFERROR(VLOOKUP($A79,#REF!,29+CU$1,0),IFERROR(VLOOKUP($A79,#REF!,16+CU$1,0),IFERROR(VLOOKUP($A79,#REF!,42+CU$1,0),IFERROR(VLOOKUP($A79,#REF!,33+CU$1,0),IFERROR(VLOOKUP($A79,#REF!,29+CU$1,0),IFERROR(VLOOKUP($A79,#REF!,42+CU$1,0),IFERROR(VLOOKUP($A79,#REF!,42+CU$1,0),IFERROR(VLOOKUP($A79,#REF!,42+CU$1,0),IFERROR(VLOOKUP($A79,#REF!,26+CU$1,0),IFERROR(VLOOKUP($A79,#REF!,5+CU$1,0),0))))))))))))</f>
        <v>0</v>
      </c>
      <c r="CW79" s="37">
        <f>IFERROR(VLOOKUP($A79,#REF!,42+CV$1,0),IFERROR(VLOOKUP($A79,#REF!,42+CV$1,0),IFERROR(VLOOKUP($A79,#REF!,29+CV$1,0),IFERROR(VLOOKUP($A79,#REF!,16+CV$1,0),IFERROR(VLOOKUP($A79,#REF!,42+CV$1,0),IFERROR(VLOOKUP($A79,#REF!,33+CV$1,0),IFERROR(VLOOKUP($A79,#REF!,29+CV$1,0),IFERROR(VLOOKUP($A79,#REF!,42+CV$1,0),IFERROR(VLOOKUP($A79,#REF!,42+CV$1,0),IFERROR(VLOOKUP($A79,#REF!,42+CV$1,0),IFERROR(VLOOKUP($A79,#REF!,26+CV$1,0),IFERROR(VLOOKUP($A79,#REF!,5+CV$1,0),0))))))))))))</f>
        <v>0</v>
      </c>
      <c r="CX79" s="37">
        <f>IFERROR(VLOOKUP($A79,#REF!,36,0),IFERROR(VLOOKUP($A79,#REF!,23,0),IFERROR(VLOOKUP($A79,#REF!,65,0),IFERROR(VLOOKUP($A79,#REF!,34,0),IFERROR(VLOOKUP($A79,#REF!,25,0),IFERROR(VLOOKUP($A79,#REF!,25,0),IFERROR(VLOOKUP($A79,#REF!,21,0),IFERROR(VLOOKUP($A79,#REF!,23,0),IFERROR(VLOOKUP($A79,#REF!,23,0),IFERROR(VLOOKUP($A79,#REF!,23,0),IFERROR(VLOOKUP($A79,#REF!,23,0),IFERROR(VLOOKUP($A79,#REF!,23,0),IFERROR(VLOOKUP($A79,#REF!,21,0),IFERROR(VLOOKUP($A79,#REF!,23,0),0))))))))))))))</f>
        <v>0</v>
      </c>
      <c r="CY79" s="37">
        <f>IFERROR(VLOOKUP($A79,[20]DESIRE!$A:$AP,42,0),IFERROR(VLOOKUP($A79,'[20]TEMA PD'!$A:$AA,27,0),IFERROR(VLOOKUP($A79,'[20]TEMA HAJI'!$A:$AA,27,0),IFERROR(VLOOKUP($A79,'[20]TEMA C3'!$A:$AA,27,0),IFERROR(VLOOKUP($A79,'[20]TEMA C2'!$A:$AA,27,0),IFERROR(VLOOKUP($A79,'[20]TEMA C1'!$A:$Y,25,0),IFERROR(VLOOKUP($A79,[20]DELTA!$A:$AC,29,0),IFERROR(VLOOKUP($A79,'[20]AAV AUTO 2000'!$A:$AA,27,0),IFERROR(VLOOKUP($A79,'[20]CC SK'!$A:$AC,29,0),IFERROR(VLOOKUP($A79,[20]SBPV!$A:$AN,40,0),IFERROR(VLOOKUP($A79,[20]RVO!$A:$CA,79,0),IFERROR(VLOOKUP($A79,[20]GC!$A:$AC,29,0),IFERROR(VLOOKUP($A79,[20]AAV!$A:$AR,44,0),0)))))))))))))</f>
        <v>0</v>
      </c>
      <c r="CZ79" s="37">
        <f>IFERROR(VLOOKUP($A79,#REF!,5+CY$1,0),IFERROR(VLOOKUP($A79,#REF!,26+CY$1,0),IFERROR(VLOOKUP($A79,#REF!,42+CY$1,0),IFERROR(VLOOKUP($A79,#REF!,42+CY$1,0),IFERROR(VLOOKUP($A79,#REF!,42+CY$1,0),IFERROR(VLOOKUP($A79,#REF!,29+CY$1,0),IFERROR(VLOOKUP($A79,#REF!,33+CY$1,0),IFERROR(VLOOKUP($A79,#REF!,42+CY$1,0),IFERROR(VLOOKUP($A79,#REF!,16+CY$1,0),IFERROR(VLOOKUP($A79,#REF!,29+CY$1,0),IFERROR(VLOOKUP($A79,#REF!,42+CY$1,0),IFERROR(VLOOKUP($A79,#REF!,42+CY$1,0),0))))))))))))</f>
        <v>0</v>
      </c>
      <c r="DA79" s="37">
        <f>IFERROR(VLOOKUP($A79,#REF!,5+CZ$1,0),IFERROR(VLOOKUP($A79,#REF!,26+CZ$1,0),IFERROR(VLOOKUP($A79,#REF!,42+CZ$1,0),IFERROR(VLOOKUP($A79,#REF!,42+CZ$1,0),IFERROR(VLOOKUP($A79,#REF!,42+CZ$1,0),IFERROR(VLOOKUP($A79,#REF!,29+CZ$1,0),IFERROR(VLOOKUP($A79,#REF!,33+CZ$1,0),IFERROR(VLOOKUP($A79,#REF!,42+CZ$1,0),IFERROR(VLOOKUP($A79,#REF!,16+CZ$1,0),IFERROR(VLOOKUP($A79,#REF!,29+CZ$1,0),IFERROR(VLOOKUP($A79,#REF!,42+CZ$1,0),IFERROR(VLOOKUP($A79,#REF!,42+CZ$1,0),0))))))))))))</f>
        <v>0</v>
      </c>
      <c r="DB79" s="37">
        <f>IFERROR(VLOOKUP($A79,#REF!,5+DA$1,0),IFERROR(VLOOKUP($A79,#REF!,26+DA$1,0),IFERROR(VLOOKUP($A79,#REF!,42+DA$1,0),IFERROR(VLOOKUP($A79,#REF!,42+DA$1,0),IFERROR(VLOOKUP($A79,#REF!,42+DA$1,0),IFERROR(VLOOKUP($A79,#REF!,29+DA$1,0),IFERROR(VLOOKUP($A79,#REF!,33+DA$1,0),IFERROR(VLOOKUP($A79,#REF!,42+DA$1,0),IFERROR(VLOOKUP($A79,#REF!,16+DA$1,0),IFERROR(VLOOKUP($A79,#REF!,29+DA$1,0),IFERROR(VLOOKUP($A79,#REF!,42+DA$1,0),IFERROR(VLOOKUP($A79,#REF!,42+DA$1,0),0))))))))))))</f>
        <v>0</v>
      </c>
      <c r="DC79" s="37">
        <f>IFERROR(VLOOKUP($A79,#REF!,5+DB$1,0),IFERROR(VLOOKUP($A79,#REF!,26+DB$1,0),IFERROR(VLOOKUP($A79,#REF!,42+DB$1,0),IFERROR(VLOOKUP($A79,#REF!,42+DB$1,0),IFERROR(VLOOKUP($A79,#REF!,42+DB$1,0),IFERROR(VLOOKUP($A79,#REF!,29+DB$1,0),IFERROR(VLOOKUP($A79,#REF!,33+DB$1,0),IFERROR(VLOOKUP($A79,#REF!,42+DB$1,0),IFERROR(VLOOKUP($A79,#REF!,16+DB$1,0),IFERROR(VLOOKUP($A79,#REF!,29+DB$1,0),IFERROR(VLOOKUP($A79,#REF!,42+DB$1,0),IFERROR(VLOOKUP($A79,#REF!,42+DB$1,0),0))))))))))))</f>
        <v>0</v>
      </c>
      <c r="DD79" s="37">
        <f>IFERROR(VLOOKUP($A79,#REF!,5+DC$1,0),IFERROR(VLOOKUP($A79,#REF!,26+DC$1,0),IFERROR(VLOOKUP($A79,#REF!,42+DC$1,0),IFERROR(VLOOKUP($A79,#REF!,42+DC$1,0),IFERROR(VLOOKUP($A79,#REF!,42+DC$1,0),IFERROR(VLOOKUP($A79,#REF!,29+DC$1,0),IFERROR(VLOOKUP($A79,#REF!,33+DC$1,0),IFERROR(VLOOKUP($A79,#REF!,42+DC$1,0),IFERROR(VLOOKUP($A79,#REF!,16+DC$1,0),IFERROR(VLOOKUP($A79,#REF!,29+DC$1,0),IFERROR(VLOOKUP($A79,#REF!,42+DC$1,0),IFERROR(VLOOKUP($A79,#REF!,42+DC$1,0),0))))))))))))</f>
        <v>0</v>
      </c>
      <c r="DE79" s="37">
        <f>IFERROR(VLOOKUP($A79,#REF!,23,0),IFERROR(VLOOKUP($A79,#REF!,21,0),IFERROR(VLOOKUP($A79,#REF!,23,0),IFERROR(VLOOKUP($A79,#REF!,23,0),IFERROR(VLOOKUP($A79,#REF!,23,0),IFERROR(VLOOKUP($A79,#REF!,23,0),IFERROR(VLOOKUP($A79,#REF!,23,0),IFERROR(VLOOKUP($A79,#REF!,21,0),IFERROR(VLOOKUP($A79,#REF!,25,0),IFERROR(VLOOKUP($A79,#REF!,25,0),IFERROR(VLOOKUP($A79,#REF!,34,0),IFERROR(VLOOKUP($A79,#REF!,65,0),IFERROR(VLOOKUP($A79,#REF!,23,0),IFERROR(VLOOKUP($A79,#REF!,36,0),0))))))))))))))</f>
        <v>0</v>
      </c>
      <c r="DF79" s="37" t="b">
        <f t="shared" si="40"/>
        <v>1</v>
      </c>
      <c r="DG79" s="37" t="b">
        <f t="shared" si="40"/>
        <v>1</v>
      </c>
      <c r="DH79" s="37" t="b">
        <f t="shared" si="40"/>
        <v>1</v>
      </c>
      <c r="DI79" s="37" t="b">
        <f t="shared" si="26"/>
        <v>1</v>
      </c>
      <c r="DJ79" s="37" t="b">
        <f t="shared" si="26"/>
        <v>1</v>
      </c>
      <c r="DK79" s="37" t="b">
        <f t="shared" si="26"/>
        <v>1</v>
      </c>
      <c r="DL79" s="37" t="b">
        <f t="shared" si="26"/>
        <v>1</v>
      </c>
      <c r="DM79" s="37">
        <f t="shared" si="41"/>
        <v>0</v>
      </c>
      <c r="DN79" s="37">
        <f t="shared" si="41"/>
        <v>0</v>
      </c>
      <c r="DO79" s="37">
        <f t="shared" si="41"/>
        <v>0</v>
      </c>
      <c r="DP79" s="37">
        <f t="shared" si="27"/>
        <v>0</v>
      </c>
      <c r="DQ79" s="37">
        <f t="shared" si="27"/>
        <v>0</v>
      </c>
      <c r="DR79" s="37">
        <f t="shared" si="27"/>
        <v>0</v>
      </c>
      <c r="DS79" s="37">
        <f t="shared" si="27"/>
        <v>0</v>
      </c>
      <c r="DT79" s="29">
        <f t="shared" si="45"/>
        <v>0</v>
      </c>
      <c r="DU79" s="37">
        <f t="shared" si="42"/>
        <v>0</v>
      </c>
      <c r="DV79" s="37">
        <f t="shared" si="42"/>
        <v>0</v>
      </c>
      <c r="DW79" s="37">
        <f t="shared" si="42"/>
        <v>0</v>
      </c>
      <c r="DX79" s="37">
        <f t="shared" si="28"/>
        <v>0</v>
      </c>
      <c r="DY79" s="37">
        <f t="shared" si="28"/>
        <v>0</v>
      </c>
      <c r="DZ79" s="37">
        <f t="shared" si="28"/>
        <v>0</v>
      </c>
      <c r="EA79" s="37">
        <f t="shared" si="28"/>
        <v>0</v>
      </c>
      <c r="EB79" s="29">
        <f t="shared" si="46"/>
        <v>0</v>
      </c>
      <c r="EC79" s="36">
        <f t="shared" si="47"/>
        <v>7</v>
      </c>
      <c r="ED79" s="36" t="str">
        <f t="shared" si="48"/>
        <v>DOWNGRADE</v>
      </c>
      <c r="EE79" s="36" t="str">
        <f t="shared" si="49"/>
        <v>RESET</v>
      </c>
      <c r="EF79" s="37">
        <f t="shared" si="50"/>
        <v>0</v>
      </c>
      <c r="EG79" s="2" t="str">
        <f>IFERROR(VLOOKUP(A79,[21]DELTA!$A:$AT,46,0),"")</f>
        <v/>
      </c>
      <c r="EH79" s="37" t="str">
        <f t="shared" si="51"/>
        <v>SAPHIRE</v>
      </c>
      <c r="EI79" s="2"/>
      <c r="EJ79" s="2"/>
      <c r="EK79" s="2"/>
      <c r="EL79" s="2"/>
      <c r="EM79" s="2"/>
      <c r="EN79" s="2"/>
      <c r="EO79" s="2"/>
      <c r="EP79" s="2"/>
      <c r="EQ79" s="37">
        <f t="shared" si="43"/>
        <v>0</v>
      </c>
      <c r="ER79" s="37">
        <f t="shared" si="43"/>
        <v>0</v>
      </c>
      <c r="ES79" s="37">
        <f t="shared" si="43"/>
        <v>0</v>
      </c>
      <c r="ET79" s="37">
        <f t="shared" si="29"/>
        <v>0</v>
      </c>
      <c r="EU79" s="37">
        <f t="shared" si="29"/>
        <v>0</v>
      </c>
      <c r="EV79" s="37">
        <f t="shared" si="29"/>
        <v>0</v>
      </c>
      <c r="EW79" s="37">
        <f t="shared" si="29"/>
        <v>0</v>
      </c>
    </row>
    <row r="80" spans="1:153" ht="15.6">
      <c r="A80" s="36" t="s">
        <v>60</v>
      </c>
      <c r="B80" s="5" t="s">
        <v>61</v>
      </c>
      <c r="C80" s="37" t="s">
        <v>153</v>
      </c>
      <c r="D80" s="15">
        <f>IFERROR(VLOOKUP(A80,[23]delta!$A:$C,3,0),"")</f>
        <v>44928</v>
      </c>
      <c r="E80" s="15" t="str">
        <f t="shared" si="44"/>
        <v>Jan-23</v>
      </c>
      <c r="F80" s="37" t="s">
        <v>352</v>
      </c>
      <c r="G80" s="37" t="s">
        <v>352</v>
      </c>
      <c r="H80" s="37" t="s">
        <v>352</v>
      </c>
      <c r="I80" s="37" t="s">
        <v>349</v>
      </c>
      <c r="J80" s="37" t="s">
        <v>349</v>
      </c>
      <c r="K80" s="37" t="s">
        <v>352</v>
      </c>
      <c r="L80" s="37" t="s">
        <v>352</v>
      </c>
      <c r="M80" s="37">
        <v>21</v>
      </c>
      <c r="N80" s="37">
        <v>45</v>
      </c>
      <c r="O80" s="37">
        <v>38</v>
      </c>
      <c r="P80" s="37">
        <v>16</v>
      </c>
      <c r="Q80" s="37">
        <v>6</v>
      </c>
      <c r="R80" s="37">
        <v>41</v>
      </c>
      <c r="S80" s="37">
        <v>20</v>
      </c>
      <c r="T80" s="36">
        <v>187</v>
      </c>
      <c r="U80" s="14">
        <v>0</v>
      </c>
      <c r="V80" s="14">
        <v>0</v>
      </c>
      <c r="W80" s="14">
        <v>0</v>
      </c>
      <c r="X80" s="37">
        <v>16</v>
      </c>
      <c r="Y80" s="37">
        <v>6</v>
      </c>
      <c r="Z80" s="14">
        <v>0</v>
      </c>
      <c r="AA80" s="14">
        <v>0</v>
      </c>
      <c r="AB80" s="36">
        <v>22</v>
      </c>
      <c r="AC80" s="36">
        <v>0</v>
      </c>
      <c r="AD80" s="36" t="s">
        <v>413</v>
      </c>
      <c r="AE80" s="36" t="s">
        <v>413</v>
      </c>
      <c r="AF80" s="37">
        <v>22</v>
      </c>
      <c r="AG80" s="13">
        <v>2</v>
      </c>
      <c r="AH80" s="37" t="s">
        <v>418</v>
      </c>
      <c r="AI80" s="37">
        <v>0</v>
      </c>
      <c r="AJ80" s="37" t="s">
        <v>424</v>
      </c>
      <c r="AK80" s="37">
        <v>0</v>
      </c>
      <c r="AL80" s="15">
        <v>45261</v>
      </c>
      <c r="AM80" s="15">
        <v>45701</v>
      </c>
      <c r="AN80" s="37">
        <v>1</v>
      </c>
      <c r="AO80" s="37">
        <v>22</v>
      </c>
      <c r="AP80" s="37" t="str">
        <f>IFERROR(VLOOKUP($A80,[2]Sheet1!$A:$D,4,0),"-")</f>
        <v>EKSKLUSIF</v>
      </c>
      <c r="AQ80" s="37" t="str">
        <f>IFERROR(VLOOKUP($A80,#REF!,4,0),"-")</f>
        <v>-</v>
      </c>
      <c r="AR80" s="37" t="str">
        <f>IFERROR(VLOOKUP(A80,[3]DELTA!$A:$D,4,0),"-")</f>
        <v>REGULER</v>
      </c>
      <c r="AS80" s="37" t="str">
        <f>IFERROR(VLOOKUP(A80,[4]DELTA!$A:$D,4,0),"-")</f>
        <v>EKSKLUSIF</v>
      </c>
      <c r="AT80" s="37" t="str">
        <f>IFERROR(VLOOKUP(A80,[5]DELTA!$A:$D,4,0),"-")</f>
        <v>EKSKLUSIF</v>
      </c>
      <c r="AU80" s="37" t="str">
        <f>IFERROR(VLOOKUP(A80,[6]DELTA!$A:$D,4,0),"-")</f>
        <v>EKSKLUSIF</v>
      </c>
      <c r="AV80" s="37" t="str">
        <f>IFERROR(VLOOKUP(A80,#REF!,13,0),"")</f>
        <v/>
      </c>
      <c r="AW80" s="37">
        <f>IFERROR(VLOOKUP(A80,[7]DATABASE!$A:$BA,49,0),"")</f>
        <v>48</v>
      </c>
      <c r="AX80" s="37">
        <f>IFERROR(VLOOKUP(A80,[7]DATABASE!$A:$BA,50,0),"")</f>
        <v>1</v>
      </c>
      <c r="AY80" s="37">
        <f>IFERROR(VLOOKUP(A80,[7]DATABASE!$A:$BA,51,0),"")</f>
        <v>43</v>
      </c>
      <c r="AZ80" s="37">
        <f>IFERROR(VLOOKUP(A80,[7]DATABASE!$A:$BA,52,0),"")</f>
        <v>47</v>
      </c>
      <c r="BA80" s="37">
        <f>IFERROR(VLOOKUP(A80,[7]DATABASE!$A:$BA,53,0),"")</f>
        <v>43</v>
      </c>
      <c r="BB80" s="37">
        <f>IFERROR(VLOOKUP(A80,[7]DATABASE!$A:$BF,54,0),"")</f>
        <v>48</v>
      </c>
      <c r="BC80" s="37">
        <f>IFERROR(VLOOKUP(A80,[7]DATABASE!$A:$BF,55,0),"")</f>
        <v>1</v>
      </c>
      <c r="BD80" s="37">
        <f>IFERROR(VLOOKUP(A80,[7]DATABASE!$A:$BF,56,0),"")</f>
        <v>43</v>
      </c>
      <c r="BE80" s="37">
        <f>IFERROR(VLOOKUP(A80,[7]DATABASE!$A:$BF,57,0),"")</f>
        <v>47</v>
      </c>
      <c r="BF80" s="37">
        <f>IFERROR(VLOOKUP(A80,[7]DATABASE!$A:$BF,58,0),"")</f>
        <v>43</v>
      </c>
      <c r="BG80" s="37">
        <f>IFERROR(VLOOKUP($A80,'[24]NEW MITRA'!$A:$BV,69,0),"")</f>
        <v>20</v>
      </c>
      <c r="BH80" s="37">
        <f>IFERROR(VLOOKUP(A80,[7]DATABASE!$A:$BM,60,0),"")</f>
        <v>48</v>
      </c>
      <c r="BI80" s="37">
        <f>IFERROR(VLOOKUP(A80,[7]DATABASE!$A:$BM,61,0),"")</f>
        <v>1</v>
      </c>
      <c r="BJ80" s="37">
        <f>IFERROR(VLOOKUP(A80,[7]DATABASE!$A:$BM,62,0),"")</f>
        <v>43</v>
      </c>
      <c r="BK80" s="37">
        <f>IFERROR(VLOOKUP(A80,[7]DATABASE!$A:$BM,63,0),"")</f>
        <v>47</v>
      </c>
      <c r="BL80" s="37">
        <f>IFERROR(VLOOKUP(A80,[7]DATABASE!$A:$BM,64,0),"")</f>
        <v>43</v>
      </c>
      <c r="BM80" s="37">
        <f>IFERROR(VLOOKUP($A80,[9]AAV!$A:$AM,39,0),IFERROR(VLOOKUP($A80,[9]GC!$A:$Y,25,0),IFERROR(VLOOKUP($A80,[9]RVO!$A:$BS,71,0),IFERROR(VLOOKUP($A80,[9]SBPV!$A:$AK,37,0),IFERROR(VLOOKUP($A80,'[9]CC SK'!$A:$AA,27,0),IFERROR(VLOOKUP($A80,[9]DELTA!$A:$AA,27,0),IFERROR(VLOOKUP($A80,'[9]TEMA C1'!$A:$W,23,0),IFERROR(VLOOKUP($A80,'[9]TEMA C2'!$A:$Y,25,0),IFERROR(VLOOKUP($A80,'[9]TEMA C3'!$A:$Y,25,0),IFERROR(VLOOKUP($A80,'[9]TEMA HAJI'!$A:$Y,25,0),IFERROR(VLOOKUP($A80,'[9]TEMA PD'!$A:$Y,25,0),"")))))))))))</f>
        <v>20</v>
      </c>
      <c r="BN80" s="37">
        <f t="shared" si="30"/>
        <v>222</v>
      </c>
      <c r="BO80" s="14">
        <f t="shared" si="53"/>
        <v>0</v>
      </c>
      <c r="BP80" s="14">
        <f t="shared" si="53"/>
        <v>48</v>
      </c>
      <c r="BQ80" s="37">
        <f t="shared" si="53"/>
        <v>1</v>
      </c>
      <c r="BR80" s="14">
        <f t="shared" si="52"/>
        <v>0</v>
      </c>
      <c r="BS80" s="14">
        <f t="shared" si="52"/>
        <v>0</v>
      </c>
      <c r="BT80" s="21">
        <f t="shared" si="52"/>
        <v>0</v>
      </c>
      <c r="BU80" s="21">
        <f t="shared" si="52"/>
        <v>20</v>
      </c>
      <c r="BV80" s="37">
        <f t="shared" si="32"/>
        <v>69</v>
      </c>
      <c r="BW80" s="36">
        <f t="shared" si="33"/>
        <v>0</v>
      </c>
      <c r="BX80" s="36" t="str">
        <f t="shared" si="34"/>
        <v>TIDAK</v>
      </c>
      <c r="BY80" s="36" t="str">
        <f>IFERROR(VLOOKUP(A80,[7]DATABASE!$A:$BY,77,0),"")</f>
        <v>TIDAK</v>
      </c>
      <c r="BZ80" s="37">
        <f t="shared" si="35"/>
        <v>91</v>
      </c>
      <c r="CA80" s="12">
        <f>IFERROR(VLOOKUP(A80,[10]DELTA!$A:$AE,31,0),"")</f>
        <v>3</v>
      </c>
      <c r="CB80" s="37" t="str">
        <f t="shared" si="36"/>
        <v>SAPHIRE</v>
      </c>
      <c r="CC80" s="37" t="str">
        <f>IFERROR(VLOOKUP(A80,[11]SUMMARY!$B:$E,4,0),"")</f>
        <v/>
      </c>
      <c r="CD80" s="37">
        <f>IFERROR(VLOOKUP(A80,'[12]RECAP REDEEM P2 - v2'!$A:$I,5,0),0)</f>
        <v>0</v>
      </c>
      <c r="CE80" s="37" t="str">
        <f t="shared" si="37"/>
        <v>Y</v>
      </c>
      <c r="CF80" s="37"/>
      <c r="CG80" s="15">
        <v>45093</v>
      </c>
      <c r="CH80" s="15">
        <f t="shared" ca="1" si="38"/>
        <v>46174</v>
      </c>
      <c r="CI80" s="37">
        <f t="shared" ca="1" si="39"/>
        <v>2</v>
      </c>
      <c r="CJ80" s="37">
        <v>91</v>
      </c>
      <c r="CK80" s="37" t="str">
        <f>IFERROR(VLOOKUP($A80,[13]ME!$A:$K,11,0),"-")</f>
        <v>EKSKLUSIF</v>
      </c>
      <c r="CL80" s="37" t="str">
        <f>IFERROR(VLOOKUP($A80,[14]EKS!$A:$K,11,0),"-")</f>
        <v>EKSKLUSIF</v>
      </c>
      <c r="CM80" s="37" t="str">
        <f>IFERROR(VLOOKUP($A80,[15]EKS!$A:$K,11,0),"-")</f>
        <v>EKSKLUSIF</v>
      </c>
      <c r="CN80" s="37" t="str">
        <f>IFERROR(VLOOKUP($A80,[16]EKS!$A:$K,11,0),"-")</f>
        <v>-</v>
      </c>
      <c r="CO80" s="37" t="str">
        <f>IFERROR(VLOOKUP($A80,[17]EKS!$A:$K,11,0),"-")</f>
        <v>-</v>
      </c>
      <c r="CP80" s="37" t="str">
        <f>IFERROR(VLOOKUP($A80,[18]EKS!$A:$K,11,0),"-")</f>
        <v>EKSKLUSIF</v>
      </c>
      <c r="CQ80" s="37" t="str">
        <f>IFERROR(VLOOKUP(A80,[19]Sheet1!$A:$D,4,0),"-")</f>
        <v>EKSKLUSIF</v>
      </c>
      <c r="CR80" s="37">
        <f>IFERROR(VLOOKUP($A80,[20]AAV!$A:$AR,44,0),IFERROR(VLOOKUP($A80,[20]GC!$A:$AC,29,0),IFERROR(VLOOKUP($A80,[20]RVO!$A:$CA,79,0),IFERROR(VLOOKUP($A80,[20]SBPV!$A:$AN,40,0),IFERROR(VLOOKUP($A80,'[20]CC SK'!$A:$AC,29,0),IFERROR(VLOOKUP($A80,'[20]AAV AUTO 2000'!$A:$AA,27,0),IFERROR(VLOOKUP($A80,[20]DELTA!$A:$AC,29,0),IFERROR(VLOOKUP($A80,'[20]TEMA C1'!$A:$Y,25,0),IFERROR(VLOOKUP($A80,'[20]TEMA C2'!$A:$AA,27,0),IFERROR(VLOOKUP($A80,'[20]TEMA C3'!$A:$AA,27,0),IFERROR(VLOOKUP($A80,'[20]TEMA HAJI'!$A:$AA,27,0),IFERROR(VLOOKUP($A80,'[20]TEMA PD'!$A:$AA,27,0),IFERROR(VLOOKUP($A80,[20]DESIRE!$A:$AP,42,0),0)))))))))))))</f>
        <v>24</v>
      </c>
      <c r="CS80" s="37">
        <f>IFERROR(VLOOKUP($A80,#REF!,42+CR$1,0),IFERROR(VLOOKUP($A80,#REF!,42+CR$1,0),IFERROR(VLOOKUP($A80,#REF!,29+CR$1,0),IFERROR(VLOOKUP($A80,#REF!,16+CR$1,0),IFERROR(VLOOKUP($A80,#REF!,42+CR$1,0),IFERROR(VLOOKUP($A80,#REF!,33+CR$1,0),IFERROR(VLOOKUP($A80,#REF!,29+CR$1,0),IFERROR(VLOOKUP($A80,#REF!,42+CR$1,0),IFERROR(VLOOKUP($A80,#REF!,42+CR$1,0),IFERROR(VLOOKUP($A80,#REF!,42+CR$1,0),IFERROR(VLOOKUP($A80,#REF!,26+CR$1,0),IFERROR(VLOOKUP($A80,#REF!,5+CR$1,0),0))))))))))))</f>
        <v>0</v>
      </c>
      <c r="CT80" s="37">
        <f>IFERROR(VLOOKUP($A80,#REF!,42+CS$1,0),IFERROR(VLOOKUP($A80,#REF!,42+CS$1,0),IFERROR(VLOOKUP($A80,#REF!,29+CS$1,0),IFERROR(VLOOKUP($A80,#REF!,16+CS$1,0),IFERROR(VLOOKUP($A80,#REF!,42+CS$1,0),IFERROR(VLOOKUP($A80,#REF!,33+CS$1,0),IFERROR(VLOOKUP($A80,#REF!,29+CS$1,0),IFERROR(VLOOKUP($A80,#REF!,42+CS$1,0),IFERROR(VLOOKUP($A80,#REF!,42+CS$1,0),IFERROR(VLOOKUP($A80,#REF!,42+CS$1,0),IFERROR(VLOOKUP($A80,#REF!,26+CS$1,0),IFERROR(VLOOKUP($A80,#REF!,5+CS$1,0),0))))))))))))</f>
        <v>0</v>
      </c>
      <c r="CU80" s="37">
        <f>IFERROR(VLOOKUP($A80,#REF!,42+CT$1,0),IFERROR(VLOOKUP($A80,#REF!,42+CT$1,0),IFERROR(VLOOKUP($A80,#REF!,29+CT$1,0),IFERROR(VLOOKUP($A80,#REF!,16+CT$1,0),IFERROR(VLOOKUP($A80,#REF!,42+CT$1,0),IFERROR(VLOOKUP($A80,#REF!,33+CT$1,0),IFERROR(VLOOKUP($A80,#REF!,29+CT$1,0),IFERROR(VLOOKUP($A80,#REF!,42+CT$1,0),IFERROR(VLOOKUP($A80,#REF!,42+CT$1,0),IFERROR(VLOOKUP($A80,#REF!,42+CT$1,0),IFERROR(VLOOKUP($A80,#REF!,26+CT$1,0),IFERROR(VLOOKUP($A80,#REF!,5+CT$1,0),0))))))))))))</f>
        <v>0</v>
      </c>
      <c r="CV80" s="37">
        <f>IFERROR(VLOOKUP($A80,#REF!,42+CU$1,0),IFERROR(VLOOKUP($A80,#REF!,42+CU$1,0),IFERROR(VLOOKUP($A80,#REF!,29+CU$1,0),IFERROR(VLOOKUP($A80,#REF!,16+CU$1,0),IFERROR(VLOOKUP($A80,#REF!,42+CU$1,0),IFERROR(VLOOKUP($A80,#REF!,33+CU$1,0),IFERROR(VLOOKUP($A80,#REF!,29+CU$1,0),IFERROR(VLOOKUP($A80,#REF!,42+CU$1,0),IFERROR(VLOOKUP($A80,#REF!,42+CU$1,0),IFERROR(VLOOKUP($A80,#REF!,42+CU$1,0),IFERROR(VLOOKUP($A80,#REF!,26+CU$1,0),IFERROR(VLOOKUP($A80,#REF!,5+CU$1,0),0))))))))))))</f>
        <v>0</v>
      </c>
      <c r="CW80" s="37">
        <f>IFERROR(VLOOKUP($A80,#REF!,42+CV$1,0),IFERROR(VLOOKUP($A80,#REF!,42+CV$1,0),IFERROR(VLOOKUP($A80,#REF!,29+CV$1,0),IFERROR(VLOOKUP($A80,#REF!,16+CV$1,0),IFERROR(VLOOKUP($A80,#REF!,42+CV$1,0),IFERROR(VLOOKUP($A80,#REF!,33+CV$1,0),IFERROR(VLOOKUP($A80,#REF!,29+CV$1,0),IFERROR(VLOOKUP($A80,#REF!,42+CV$1,0),IFERROR(VLOOKUP($A80,#REF!,42+CV$1,0),IFERROR(VLOOKUP($A80,#REF!,42+CV$1,0),IFERROR(VLOOKUP($A80,#REF!,26+CV$1,0),IFERROR(VLOOKUP($A80,#REF!,5+CV$1,0),0))))))))))))</f>
        <v>0</v>
      </c>
      <c r="CX80" s="37">
        <f>IFERROR(VLOOKUP($A80,#REF!,36,0),IFERROR(VLOOKUP($A80,#REF!,23,0),IFERROR(VLOOKUP($A80,#REF!,65,0),IFERROR(VLOOKUP($A80,#REF!,34,0),IFERROR(VLOOKUP($A80,#REF!,25,0),IFERROR(VLOOKUP($A80,#REF!,25,0),IFERROR(VLOOKUP($A80,#REF!,21,0),IFERROR(VLOOKUP($A80,#REF!,23,0),IFERROR(VLOOKUP($A80,#REF!,23,0),IFERROR(VLOOKUP($A80,#REF!,23,0),IFERROR(VLOOKUP($A80,#REF!,23,0),IFERROR(VLOOKUP($A80,#REF!,23,0),IFERROR(VLOOKUP($A80,#REF!,21,0),IFERROR(VLOOKUP($A80,#REF!,23,0),0))))))))))))))</f>
        <v>0</v>
      </c>
      <c r="CY80" s="37">
        <f>IFERROR(VLOOKUP($A80,[20]DESIRE!$A:$AP,42,0),IFERROR(VLOOKUP($A80,'[20]TEMA PD'!$A:$AA,27,0),IFERROR(VLOOKUP($A80,'[20]TEMA HAJI'!$A:$AA,27,0),IFERROR(VLOOKUP($A80,'[20]TEMA C3'!$A:$AA,27,0),IFERROR(VLOOKUP($A80,'[20]TEMA C2'!$A:$AA,27,0),IFERROR(VLOOKUP($A80,'[20]TEMA C1'!$A:$Y,25,0),IFERROR(VLOOKUP($A80,[20]DELTA!$A:$AC,29,0),IFERROR(VLOOKUP($A80,'[20]AAV AUTO 2000'!$A:$AA,27,0),IFERROR(VLOOKUP($A80,'[20]CC SK'!$A:$AC,29,0),IFERROR(VLOOKUP($A80,[20]SBPV!$A:$AN,40,0),IFERROR(VLOOKUP($A80,[20]RVO!$A:$CA,79,0),IFERROR(VLOOKUP($A80,[20]GC!$A:$AC,29,0),IFERROR(VLOOKUP($A80,[20]AAV!$A:$AR,44,0),0)))))))))))))</f>
        <v>24</v>
      </c>
      <c r="CZ80" s="37">
        <f>IFERROR(VLOOKUP($A80,#REF!,5+CY$1,0),IFERROR(VLOOKUP($A80,#REF!,26+CY$1,0),IFERROR(VLOOKUP($A80,#REF!,42+CY$1,0),IFERROR(VLOOKUP($A80,#REF!,42+CY$1,0),IFERROR(VLOOKUP($A80,#REF!,42+CY$1,0),IFERROR(VLOOKUP($A80,#REF!,29+CY$1,0),IFERROR(VLOOKUP($A80,#REF!,33+CY$1,0),IFERROR(VLOOKUP($A80,#REF!,42+CY$1,0),IFERROR(VLOOKUP($A80,#REF!,16+CY$1,0),IFERROR(VLOOKUP($A80,#REF!,29+CY$1,0),IFERROR(VLOOKUP($A80,#REF!,42+CY$1,0),IFERROR(VLOOKUP($A80,#REF!,42+CY$1,0),0))))))))))))</f>
        <v>0</v>
      </c>
      <c r="DA80" s="37">
        <f>IFERROR(VLOOKUP($A80,#REF!,5+CZ$1,0),IFERROR(VLOOKUP($A80,#REF!,26+CZ$1,0),IFERROR(VLOOKUP($A80,#REF!,42+CZ$1,0),IFERROR(VLOOKUP($A80,#REF!,42+CZ$1,0),IFERROR(VLOOKUP($A80,#REF!,42+CZ$1,0),IFERROR(VLOOKUP($A80,#REF!,29+CZ$1,0),IFERROR(VLOOKUP($A80,#REF!,33+CZ$1,0),IFERROR(VLOOKUP($A80,#REF!,42+CZ$1,0),IFERROR(VLOOKUP($A80,#REF!,16+CZ$1,0),IFERROR(VLOOKUP($A80,#REF!,29+CZ$1,0),IFERROR(VLOOKUP($A80,#REF!,42+CZ$1,0),IFERROR(VLOOKUP($A80,#REF!,42+CZ$1,0),0))))))))))))</f>
        <v>0</v>
      </c>
      <c r="DB80" s="37">
        <f>IFERROR(VLOOKUP($A80,#REF!,5+DA$1,0),IFERROR(VLOOKUP($A80,#REF!,26+DA$1,0),IFERROR(VLOOKUP($A80,#REF!,42+DA$1,0),IFERROR(VLOOKUP($A80,#REF!,42+DA$1,0),IFERROR(VLOOKUP($A80,#REF!,42+DA$1,0),IFERROR(VLOOKUP($A80,#REF!,29+DA$1,0),IFERROR(VLOOKUP($A80,#REF!,33+DA$1,0),IFERROR(VLOOKUP($A80,#REF!,42+DA$1,0),IFERROR(VLOOKUP($A80,#REF!,16+DA$1,0),IFERROR(VLOOKUP($A80,#REF!,29+DA$1,0),IFERROR(VLOOKUP($A80,#REF!,42+DA$1,0),IFERROR(VLOOKUP($A80,#REF!,42+DA$1,0),0))))))))))))</f>
        <v>0</v>
      </c>
      <c r="DC80" s="37">
        <f>IFERROR(VLOOKUP($A80,#REF!,5+DB$1,0),IFERROR(VLOOKUP($A80,#REF!,26+DB$1,0),IFERROR(VLOOKUP($A80,#REF!,42+DB$1,0),IFERROR(VLOOKUP($A80,#REF!,42+DB$1,0),IFERROR(VLOOKUP($A80,#REF!,42+DB$1,0),IFERROR(VLOOKUP($A80,#REF!,29+DB$1,0),IFERROR(VLOOKUP($A80,#REF!,33+DB$1,0),IFERROR(VLOOKUP($A80,#REF!,42+DB$1,0),IFERROR(VLOOKUP($A80,#REF!,16+DB$1,0),IFERROR(VLOOKUP($A80,#REF!,29+DB$1,0),IFERROR(VLOOKUP($A80,#REF!,42+DB$1,0),IFERROR(VLOOKUP($A80,#REF!,42+DB$1,0),0))))))))))))</f>
        <v>0</v>
      </c>
      <c r="DD80" s="37">
        <f>IFERROR(VLOOKUP($A80,#REF!,5+DC$1,0),IFERROR(VLOOKUP($A80,#REF!,26+DC$1,0),IFERROR(VLOOKUP($A80,#REF!,42+DC$1,0),IFERROR(VLOOKUP($A80,#REF!,42+DC$1,0),IFERROR(VLOOKUP($A80,#REF!,42+DC$1,0),IFERROR(VLOOKUP($A80,#REF!,29+DC$1,0),IFERROR(VLOOKUP($A80,#REF!,33+DC$1,0),IFERROR(VLOOKUP($A80,#REF!,42+DC$1,0),IFERROR(VLOOKUP($A80,#REF!,16+DC$1,0),IFERROR(VLOOKUP($A80,#REF!,29+DC$1,0),IFERROR(VLOOKUP($A80,#REF!,42+DC$1,0),IFERROR(VLOOKUP($A80,#REF!,42+DC$1,0),0))))))))))))</f>
        <v>0</v>
      </c>
      <c r="DE80" s="37">
        <f>IFERROR(VLOOKUP($A80,#REF!,23,0),IFERROR(VLOOKUP($A80,#REF!,21,0),IFERROR(VLOOKUP($A80,#REF!,23,0),IFERROR(VLOOKUP($A80,#REF!,23,0),IFERROR(VLOOKUP($A80,#REF!,23,0),IFERROR(VLOOKUP($A80,#REF!,23,0),IFERROR(VLOOKUP($A80,#REF!,23,0),IFERROR(VLOOKUP($A80,#REF!,21,0),IFERROR(VLOOKUP($A80,#REF!,25,0),IFERROR(VLOOKUP($A80,#REF!,25,0),IFERROR(VLOOKUP($A80,#REF!,34,0),IFERROR(VLOOKUP($A80,#REF!,65,0),IFERROR(VLOOKUP($A80,#REF!,23,0),IFERROR(VLOOKUP($A80,#REF!,36,0),0))))))))))))))</f>
        <v>0</v>
      </c>
      <c r="DF80" s="37" t="b">
        <f t="shared" si="40"/>
        <v>1</v>
      </c>
      <c r="DG80" s="37" t="b">
        <f t="shared" si="40"/>
        <v>1</v>
      </c>
      <c r="DH80" s="37" t="b">
        <f t="shared" si="40"/>
        <v>1</v>
      </c>
      <c r="DI80" s="37" t="b">
        <f t="shared" si="26"/>
        <v>1</v>
      </c>
      <c r="DJ80" s="37" t="b">
        <f t="shared" si="26"/>
        <v>1</v>
      </c>
      <c r="DK80" s="37" t="b">
        <f t="shared" si="26"/>
        <v>1</v>
      </c>
      <c r="DL80" s="37" t="b">
        <f t="shared" si="26"/>
        <v>1</v>
      </c>
      <c r="DM80" s="37">
        <f t="shared" si="41"/>
        <v>24</v>
      </c>
      <c r="DN80" s="37">
        <f t="shared" si="41"/>
        <v>0</v>
      </c>
      <c r="DO80" s="37">
        <f t="shared" si="41"/>
        <v>0</v>
      </c>
      <c r="DP80" s="37">
        <f t="shared" si="27"/>
        <v>0</v>
      </c>
      <c r="DQ80" s="37">
        <f t="shared" si="27"/>
        <v>0</v>
      </c>
      <c r="DR80" s="37">
        <f t="shared" si="27"/>
        <v>0</v>
      </c>
      <c r="DS80" s="37">
        <f t="shared" si="27"/>
        <v>0</v>
      </c>
      <c r="DT80" s="29">
        <f t="shared" si="45"/>
        <v>24</v>
      </c>
      <c r="DU80" s="37">
        <f t="shared" si="42"/>
        <v>0</v>
      </c>
      <c r="DV80" s="37">
        <f t="shared" si="42"/>
        <v>0</v>
      </c>
      <c r="DW80" s="37">
        <f t="shared" si="42"/>
        <v>0</v>
      </c>
      <c r="DX80" s="37">
        <f t="shared" si="28"/>
        <v>0</v>
      </c>
      <c r="DY80" s="37">
        <f t="shared" si="28"/>
        <v>0</v>
      </c>
      <c r="DZ80" s="37">
        <f t="shared" si="28"/>
        <v>0</v>
      </c>
      <c r="EA80" s="37">
        <f t="shared" si="28"/>
        <v>0</v>
      </c>
      <c r="EB80" s="29">
        <f t="shared" si="46"/>
        <v>0</v>
      </c>
      <c r="EC80" s="36">
        <f t="shared" si="47"/>
        <v>6</v>
      </c>
      <c r="ED80" s="36" t="str">
        <f t="shared" si="48"/>
        <v>DOWNGRADE</v>
      </c>
      <c r="EE80" s="36" t="str">
        <f t="shared" si="49"/>
        <v>RESET</v>
      </c>
      <c r="EF80" s="37">
        <f t="shared" si="50"/>
        <v>0</v>
      </c>
      <c r="EG80" s="2">
        <f>IFERROR(VLOOKUP(A80,[21]DELTA!$A:$AT,46,0),"")</f>
        <v>3</v>
      </c>
      <c r="EH80" s="37" t="str">
        <f t="shared" si="51"/>
        <v>SAPHIRE</v>
      </c>
      <c r="EI80" s="2"/>
      <c r="EJ80" s="2"/>
      <c r="EK80" s="2"/>
      <c r="EL80" s="2"/>
      <c r="EM80" s="2"/>
      <c r="EN80" s="2"/>
      <c r="EO80" s="2"/>
      <c r="EP80" s="2"/>
      <c r="EQ80" s="37">
        <f t="shared" si="43"/>
        <v>24</v>
      </c>
      <c r="ER80" s="37">
        <f t="shared" si="43"/>
        <v>0</v>
      </c>
      <c r="ES80" s="37">
        <f t="shared" si="43"/>
        <v>0</v>
      </c>
      <c r="ET80" s="37">
        <f t="shared" si="29"/>
        <v>0</v>
      </c>
      <c r="EU80" s="37">
        <f t="shared" si="29"/>
        <v>0</v>
      </c>
      <c r="EV80" s="37">
        <f t="shared" si="29"/>
        <v>0</v>
      </c>
      <c r="EW80" s="37">
        <f t="shared" si="29"/>
        <v>0</v>
      </c>
    </row>
    <row r="81" spans="1:153" ht="15.6">
      <c r="A81" s="36" t="s">
        <v>131</v>
      </c>
      <c r="B81" s="5" t="s">
        <v>274</v>
      </c>
      <c r="C81" s="37" t="s">
        <v>153</v>
      </c>
      <c r="D81" s="15">
        <f>IFERROR(VLOOKUP(A81,[23]delta!$A:$C,3,0),"")</f>
        <v>45241</v>
      </c>
      <c r="E81" s="15" t="str">
        <f t="shared" si="44"/>
        <v>Nov-23</v>
      </c>
      <c r="F81" s="37" t="s">
        <v>349</v>
      </c>
      <c r="G81" s="37" t="s">
        <v>349</v>
      </c>
      <c r="H81" s="37" t="s">
        <v>349</v>
      </c>
      <c r="I81" s="37" t="s">
        <v>349</v>
      </c>
      <c r="J81" s="37" t="s">
        <v>349</v>
      </c>
      <c r="K81" s="37" t="s">
        <v>349</v>
      </c>
      <c r="L81" s="37" t="s">
        <v>349</v>
      </c>
      <c r="M81" s="37">
        <v>18</v>
      </c>
      <c r="N81" s="37">
        <v>26</v>
      </c>
      <c r="O81" s="37">
        <v>24</v>
      </c>
      <c r="P81" s="37">
        <v>32</v>
      </c>
      <c r="Q81" s="37">
        <v>29</v>
      </c>
      <c r="R81" s="37">
        <v>32</v>
      </c>
      <c r="S81" s="37">
        <v>15</v>
      </c>
      <c r="T81" s="36">
        <v>176</v>
      </c>
      <c r="U81" s="37">
        <v>18</v>
      </c>
      <c r="V81" s="37">
        <v>26</v>
      </c>
      <c r="W81" s="37">
        <v>24</v>
      </c>
      <c r="X81" s="37">
        <v>32</v>
      </c>
      <c r="Y81" s="37">
        <v>29</v>
      </c>
      <c r="Z81" s="37">
        <v>32</v>
      </c>
      <c r="AA81" s="37">
        <v>15</v>
      </c>
      <c r="AB81" s="36">
        <v>176</v>
      </c>
      <c r="AC81" s="36">
        <v>0</v>
      </c>
      <c r="AD81" s="36" t="s">
        <v>413</v>
      </c>
      <c r="AE81" s="36" t="s">
        <v>413</v>
      </c>
      <c r="AF81" s="37">
        <v>176</v>
      </c>
      <c r="AG81" s="13">
        <v>2</v>
      </c>
      <c r="AH81" s="37" t="s">
        <v>418</v>
      </c>
      <c r="AI81" s="37">
        <v>0</v>
      </c>
      <c r="AJ81" s="37" t="s">
        <v>423</v>
      </c>
      <c r="AK81" s="37">
        <v>0</v>
      </c>
      <c r="AL81" s="15">
        <v>45261</v>
      </c>
      <c r="AM81" s="15">
        <v>45701</v>
      </c>
      <c r="AN81" s="37">
        <v>1</v>
      </c>
      <c r="AO81" s="37">
        <v>176</v>
      </c>
      <c r="AP81" s="37" t="str">
        <f>IFERROR(VLOOKUP($A81,[2]Sheet1!$A:$D,4,0),"-")</f>
        <v>-</v>
      </c>
      <c r="AQ81" s="37" t="str">
        <f>IFERROR(VLOOKUP($A81,#REF!,4,0),"-")</f>
        <v>-</v>
      </c>
      <c r="AR81" s="37" t="str">
        <f>IFERROR(VLOOKUP(A81,[3]DELTA!$A:$D,4,0),"-")</f>
        <v>REGULER</v>
      </c>
      <c r="AS81" s="37" t="str">
        <f>IFERROR(VLOOKUP(A81,[4]DELTA!$A:$D,4,0),"-")</f>
        <v>REGULER</v>
      </c>
      <c r="AT81" s="37" t="str">
        <f>IFERROR(VLOOKUP(A81,[5]DELTA!$A:$D,4,0),"-")</f>
        <v>REGULER</v>
      </c>
      <c r="AU81" s="37" t="str">
        <f>IFERROR(VLOOKUP(A81,[6]DELTA!$A:$D,4,0),"-")</f>
        <v>REGULER</v>
      </c>
      <c r="AV81" s="37" t="str">
        <f>IFERROR(VLOOKUP(A81,#REF!,13,0),"")</f>
        <v/>
      </c>
      <c r="AW81" s="37">
        <f>IFERROR(VLOOKUP(A81,[7]DATABASE!$A:$BA,49,0),"")</f>
        <v>25</v>
      </c>
      <c r="AX81" s="37">
        <f>IFERROR(VLOOKUP(A81,[7]DATABASE!$A:$BA,50,0),"")</f>
        <v>40</v>
      </c>
      <c r="AY81" s="37">
        <f>IFERROR(VLOOKUP(A81,[7]DATABASE!$A:$BA,51,0),"")</f>
        <v>34</v>
      </c>
      <c r="AZ81" s="37">
        <f>IFERROR(VLOOKUP(A81,[7]DATABASE!$A:$BA,52,0),"")</f>
        <v>34</v>
      </c>
      <c r="BA81" s="37">
        <f>IFERROR(VLOOKUP(A81,[7]DATABASE!$A:$BA,53,0),"")</f>
        <v>36</v>
      </c>
      <c r="BB81" s="37">
        <f>IFERROR(VLOOKUP(A81,[7]DATABASE!$A:$BF,54,0),"")</f>
        <v>25</v>
      </c>
      <c r="BC81" s="37">
        <f>IFERROR(VLOOKUP(A81,[7]DATABASE!$A:$BF,55,0),"")</f>
        <v>40</v>
      </c>
      <c r="BD81" s="37">
        <f>IFERROR(VLOOKUP(A81,[7]DATABASE!$A:$BF,56,0),"")</f>
        <v>34</v>
      </c>
      <c r="BE81" s="37">
        <f>IFERROR(VLOOKUP(A81,[7]DATABASE!$A:$BF,57,0),"")</f>
        <v>34</v>
      </c>
      <c r="BF81" s="37">
        <f>IFERROR(VLOOKUP(A81,[7]DATABASE!$A:$BF,58,0),"")</f>
        <v>36</v>
      </c>
      <c r="BG81" s="37">
        <f>IFERROR(VLOOKUP($A81,'[24]NEW MITRA'!$A:$BV,69,0),"")</f>
        <v>15</v>
      </c>
      <c r="BH81" s="37">
        <f>IFERROR(VLOOKUP(A81,[7]DATABASE!$A:$BM,60,0),"")</f>
        <v>25</v>
      </c>
      <c r="BI81" s="37">
        <f>IFERROR(VLOOKUP(A81,[7]DATABASE!$A:$BM,61,0),"")</f>
        <v>40</v>
      </c>
      <c r="BJ81" s="37">
        <f>IFERROR(VLOOKUP(A81,[7]DATABASE!$A:$BM,62,0),"")</f>
        <v>34</v>
      </c>
      <c r="BK81" s="37">
        <f>IFERROR(VLOOKUP(A81,[7]DATABASE!$A:$BM,63,0),"")</f>
        <v>34</v>
      </c>
      <c r="BL81" s="37">
        <f>IFERROR(VLOOKUP(A81,[7]DATABASE!$A:$BM,64,0),"")</f>
        <v>36</v>
      </c>
      <c r="BM81" s="37">
        <f>IFERROR(VLOOKUP($A81,[9]AAV!$A:$AM,39,0),IFERROR(VLOOKUP($A81,[9]GC!$A:$Y,25,0),IFERROR(VLOOKUP($A81,[9]RVO!$A:$BS,71,0),IFERROR(VLOOKUP($A81,[9]SBPV!$A:$AK,37,0),IFERROR(VLOOKUP($A81,'[9]CC SK'!$A:$AA,27,0),IFERROR(VLOOKUP($A81,[9]DELTA!$A:$AA,27,0),IFERROR(VLOOKUP($A81,'[9]TEMA C1'!$A:$W,23,0),IFERROR(VLOOKUP($A81,'[9]TEMA C2'!$A:$Y,25,0),IFERROR(VLOOKUP($A81,'[9]TEMA C3'!$A:$Y,25,0),IFERROR(VLOOKUP($A81,'[9]TEMA HAJI'!$A:$Y,25,0),IFERROR(VLOOKUP($A81,'[9]TEMA PD'!$A:$Y,25,0),"")))))))))))</f>
        <v>18</v>
      </c>
      <c r="BN81" s="37">
        <f t="shared" si="30"/>
        <v>202</v>
      </c>
      <c r="BO81" s="37">
        <f t="shared" si="53"/>
        <v>15</v>
      </c>
      <c r="BP81" s="37">
        <f t="shared" si="53"/>
        <v>25</v>
      </c>
      <c r="BQ81" s="37">
        <f t="shared" si="53"/>
        <v>40</v>
      </c>
      <c r="BR81" s="37">
        <f t="shared" si="52"/>
        <v>34</v>
      </c>
      <c r="BS81" s="37">
        <f t="shared" si="52"/>
        <v>34</v>
      </c>
      <c r="BT81" s="37">
        <f t="shared" si="52"/>
        <v>36</v>
      </c>
      <c r="BU81" s="37">
        <f t="shared" si="52"/>
        <v>18</v>
      </c>
      <c r="BV81" s="37">
        <f t="shared" si="32"/>
        <v>202</v>
      </c>
      <c r="BW81" s="36">
        <f t="shared" si="33"/>
        <v>0</v>
      </c>
      <c r="BX81" s="36" t="str">
        <f t="shared" si="34"/>
        <v>TIDAK</v>
      </c>
      <c r="BY81" s="36" t="str">
        <f>IFERROR(VLOOKUP(A81,[7]DATABASE!$A:$BY,77,0),"")</f>
        <v>TIDAK</v>
      </c>
      <c r="BZ81" s="37">
        <f t="shared" si="35"/>
        <v>378</v>
      </c>
      <c r="CA81" s="12">
        <f>IFERROR(VLOOKUP(A81,[10]DELTA!$A:$AE,31,0),"")</f>
        <v>2</v>
      </c>
      <c r="CB81" s="37" t="str">
        <f t="shared" si="36"/>
        <v>SAPHIRE</v>
      </c>
      <c r="CC81" s="37" t="str">
        <f>IFERROR(VLOOKUP(A81,[11]SUMMARY!$B:$E,4,0),"")</f>
        <v/>
      </c>
      <c r="CD81" s="37">
        <f>IFERROR(VLOOKUP(A81,'[12]RECAP REDEEM P2 - v2'!$A:$I,5,0),0)</f>
        <v>325</v>
      </c>
      <c r="CE81" s="37" t="str">
        <f t="shared" si="37"/>
        <v>Y</v>
      </c>
      <c r="CF81" s="37"/>
      <c r="CG81" s="15">
        <v>45093</v>
      </c>
      <c r="CH81" s="15">
        <f t="shared" ca="1" si="38"/>
        <v>46174</v>
      </c>
      <c r="CI81" s="37">
        <f t="shared" ca="1" si="39"/>
        <v>2</v>
      </c>
      <c r="CJ81" s="37">
        <v>53</v>
      </c>
      <c r="CK81" s="37" t="str">
        <f>IFERROR(VLOOKUP($A81,[13]ME!$A:$K,11,0),"-")</f>
        <v>-</v>
      </c>
      <c r="CL81" s="37" t="str">
        <f>IFERROR(VLOOKUP($A81,[14]EKS!$A:$K,11,0),"-")</f>
        <v>-</v>
      </c>
      <c r="CM81" s="37" t="str">
        <f>IFERROR(VLOOKUP($A81,[15]EKS!$A:$K,11,0),"-")</f>
        <v>-</v>
      </c>
      <c r="CN81" s="37" t="str">
        <f>IFERROR(VLOOKUP($A81,[16]EKS!$A:$K,11,0),"-")</f>
        <v>-</v>
      </c>
      <c r="CO81" s="37" t="str">
        <f>IFERROR(VLOOKUP($A81,[17]EKS!$A:$K,11,0),"-")</f>
        <v>-</v>
      </c>
      <c r="CP81" s="37" t="str">
        <f>IFERROR(VLOOKUP($A81,[18]EKS!$A:$K,11,0),"-")</f>
        <v>-</v>
      </c>
      <c r="CQ81" s="37" t="str">
        <f>IFERROR(VLOOKUP(A81,[19]Sheet1!$A:$D,4,0),"-")</f>
        <v>-</v>
      </c>
      <c r="CR81" s="37">
        <f>IFERROR(VLOOKUP($A81,[20]AAV!$A:$AR,44,0),IFERROR(VLOOKUP($A81,[20]GC!$A:$AC,29,0),IFERROR(VLOOKUP($A81,[20]RVO!$A:$CA,79,0),IFERROR(VLOOKUP($A81,[20]SBPV!$A:$AN,40,0),IFERROR(VLOOKUP($A81,'[20]CC SK'!$A:$AC,29,0),IFERROR(VLOOKUP($A81,'[20]AAV AUTO 2000'!$A:$AA,27,0),IFERROR(VLOOKUP($A81,[20]DELTA!$A:$AC,29,0),IFERROR(VLOOKUP($A81,'[20]TEMA C1'!$A:$Y,25,0),IFERROR(VLOOKUP($A81,'[20]TEMA C2'!$A:$AA,27,0),IFERROR(VLOOKUP($A81,'[20]TEMA C3'!$A:$AA,27,0),IFERROR(VLOOKUP($A81,'[20]TEMA HAJI'!$A:$AA,27,0),IFERROR(VLOOKUP($A81,'[20]TEMA PD'!$A:$AA,27,0),IFERROR(VLOOKUP($A81,[20]DESIRE!$A:$AP,42,0),0)))))))))))))</f>
        <v>20</v>
      </c>
      <c r="CS81" s="37">
        <f>IFERROR(VLOOKUP($A81,#REF!,42+CR$1,0),IFERROR(VLOOKUP($A81,#REF!,42+CR$1,0),IFERROR(VLOOKUP($A81,#REF!,29+CR$1,0),IFERROR(VLOOKUP($A81,#REF!,16+CR$1,0),IFERROR(VLOOKUP($A81,#REF!,42+CR$1,0),IFERROR(VLOOKUP($A81,#REF!,33+CR$1,0),IFERROR(VLOOKUP($A81,#REF!,29+CR$1,0),IFERROR(VLOOKUP($A81,#REF!,42+CR$1,0),IFERROR(VLOOKUP($A81,#REF!,42+CR$1,0),IFERROR(VLOOKUP($A81,#REF!,42+CR$1,0),IFERROR(VLOOKUP($A81,#REF!,26+CR$1,0),IFERROR(VLOOKUP($A81,#REF!,5+CR$1,0),0))))))))))))</f>
        <v>0</v>
      </c>
      <c r="CT81" s="37">
        <f>IFERROR(VLOOKUP($A81,#REF!,42+CS$1,0),IFERROR(VLOOKUP($A81,#REF!,42+CS$1,0),IFERROR(VLOOKUP($A81,#REF!,29+CS$1,0),IFERROR(VLOOKUP($A81,#REF!,16+CS$1,0),IFERROR(VLOOKUP($A81,#REF!,42+CS$1,0),IFERROR(VLOOKUP($A81,#REF!,33+CS$1,0),IFERROR(VLOOKUP($A81,#REF!,29+CS$1,0),IFERROR(VLOOKUP($A81,#REF!,42+CS$1,0),IFERROR(VLOOKUP($A81,#REF!,42+CS$1,0),IFERROR(VLOOKUP($A81,#REF!,42+CS$1,0),IFERROR(VLOOKUP($A81,#REF!,26+CS$1,0),IFERROR(VLOOKUP($A81,#REF!,5+CS$1,0),0))))))))))))</f>
        <v>0</v>
      </c>
      <c r="CU81" s="37">
        <f>IFERROR(VLOOKUP($A81,#REF!,42+CT$1,0),IFERROR(VLOOKUP($A81,#REF!,42+CT$1,0),IFERROR(VLOOKUP($A81,#REF!,29+CT$1,0),IFERROR(VLOOKUP($A81,#REF!,16+CT$1,0),IFERROR(VLOOKUP($A81,#REF!,42+CT$1,0),IFERROR(VLOOKUP($A81,#REF!,33+CT$1,0),IFERROR(VLOOKUP($A81,#REF!,29+CT$1,0),IFERROR(VLOOKUP($A81,#REF!,42+CT$1,0),IFERROR(VLOOKUP($A81,#REF!,42+CT$1,0),IFERROR(VLOOKUP($A81,#REF!,42+CT$1,0),IFERROR(VLOOKUP($A81,#REF!,26+CT$1,0),IFERROR(VLOOKUP($A81,#REF!,5+CT$1,0),0))))))))))))</f>
        <v>0</v>
      </c>
      <c r="CV81" s="37">
        <f>IFERROR(VLOOKUP($A81,#REF!,42+CU$1,0),IFERROR(VLOOKUP($A81,#REF!,42+CU$1,0),IFERROR(VLOOKUP($A81,#REF!,29+CU$1,0),IFERROR(VLOOKUP($A81,#REF!,16+CU$1,0),IFERROR(VLOOKUP($A81,#REF!,42+CU$1,0),IFERROR(VLOOKUP($A81,#REF!,33+CU$1,0),IFERROR(VLOOKUP($A81,#REF!,29+CU$1,0),IFERROR(VLOOKUP($A81,#REF!,42+CU$1,0),IFERROR(VLOOKUP($A81,#REF!,42+CU$1,0),IFERROR(VLOOKUP($A81,#REF!,42+CU$1,0),IFERROR(VLOOKUP($A81,#REF!,26+CU$1,0),IFERROR(VLOOKUP($A81,#REF!,5+CU$1,0),0))))))))))))</f>
        <v>0</v>
      </c>
      <c r="CW81" s="37">
        <f>IFERROR(VLOOKUP($A81,#REF!,42+CV$1,0),IFERROR(VLOOKUP($A81,#REF!,42+CV$1,0),IFERROR(VLOOKUP($A81,#REF!,29+CV$1,0),IFERROR(VLOOKUP($A81,#REF!,16+CV$1,0),IFERROR(VLOOKUP($A81,#REF!,42+CV$1,0),IFERROR(VLOOKUP($A81,#REF!,33+CV$1,0),IFERROR(VLOOKUP($A81,#REF!,29+CV$1,0),IFERROR(VLOOKUP($A81,#REF!,42+CV$1,0),IFERROR(VLOOKUP($A81,#REF!,42+CV$1,0),IFERROR(VLOOKUP($A81,#REF!,42+CV$1,0),IFERROR(VLOOKUP($A81,#REF!,26+CV$1,0),IFERROR(VLOOKUP($A81,#REF!,5+CV$1,0),0))))))))))))</f>
        <v>0</v>
      </c>
      <c r="CX81" s="37">
        <f>IFERROR(VLOOKUP($A81,#REF!,36,0),IFERROR(VLOOKUP($A81,#REF!,23,0),IFERROR(VLOOKUP($A81,#REF!,65,0),IFERROR(VLOOKUP($A81,#REF!,34,0),IFERROR(VLOOKUP($A81,#REF!,25,0),IFERROR(VLOOKUP($A81,#REF!,25,0),IFERROR(VLOOKUP($A81,#REF!,21,0),IFERROR(VLOOKUP($A81,#REF!,23,0),IFERROR(VLOOKUP($A81,#REF!,23,0),IFERROR(VLOOKUP($A81,#REF!,23,0),IFERROR(VLOOKUP($A81,#REF!,23,0),IFERROR(VLOOKUP($A81,#REF!,23,0),IFERROR(VLOOKUP($A81,#REF!,21,0),IFERROR(VLOOKUP($A81,#REF!,23,0),0))))))))))))))</f>
        <v>0</v>
      </c>
      <c r="CY81" s="37">
        <f>IFERROR(VLOOKUP($A81,[20]DESIRE!$A:$AP,42,0),IFERROR(VLOOKUP($A81,'[20]TEMA PD'!$A:$AA,27,0),IFERROR(VLOOKUP($A81,'[20]TEMA HAJI'!$A:$AA,27,0),IFERROR(VLOOKUP($A81,'[20]TEMA C3'!$A:$AA,27,0),IFERROR(VLOOKUP($A81,'[20]TEMA C2'!$A:$AA,27,0),IFERROR(VLOOKUP($A81,'[20]TEMA C1'!$A:$Y,25,0),IFERROR(VLOOKUP($A81,[20]DELTA!$A:$AC,29,0),IFERROR(VLOOKUP($A81,'[20]AAV AUTO 2000'!$A:$AA,27,0),IFERROR(VLOOKUP($A81,'[20]CC SK'!$A:$AC,29,0),IFERROR(VLOOKUP($A81,[20]SBPV!$A:$AN,40,0),IFERROR(VLOOKUP($A81,[20]RVO!$A:$CA,79,0),IFERROR(VLOOKUP($A81,[20]GC!$A:$AC,29,0),IFERROR(VLOOKUP($A81,[20]AAV!$A:$AR,44,0),0)))))))))))))</f>
        <v>20</v>
      </c>
      <c r="CZ81" s="37">
        <f>IFERROR(VLOOKUP($A81,#REF!,5+CY$1,0),IFERROR(VLOOKUP($A81,#REF!,26+CY$1,0),IFERROR(VLOOKUP($A81,#REF!,42+CY$1,0),IFERROR(VLOOKUP($A81,#REF!,42+CY$1,0),IFERROR(VLOOKUP($A81,#REF!,42+CY$1,0),IFERROR(VLOOKUP($A81,#REF!,29+CY$1,0),IFERROR(VLOOKUP($A81,#REF!,33+CY$1,0),IFERROR(VLOOKUP($A81,#REF!,42+CY$1,0),IFERROR(VLOOKUP($A81,#REF!,16+CY$1,0),IFERROR(VLOOKUP($A81,#REF!,29+CY$1,0),IFERROR(VLOOKUP($A81,#REF!,42+CY$1,0),IFERROR(VLOOKUP($A81,#REF!,42+CY$1,0),0))))))))))))</f>
        <v>0</v>
      </c>
      <c r="DA81" s="37">
        <f>IFERROR(VLOOKUP($A81,#REF!,5+CZ$1,0),IFERROR(VLOOKUP($A81,#REF!,26+CZ$1,0),IFERROR(VLOOKUP($A81,#REF!,42+CZ$1,0),IFERROR(VLOOKUP($A81,#REF!,42+CZ$1,0),IFERROR(VLOOKUP($A81,#REF!,42+CZ$1,0),IFERROR(VLOOKUP($A81,#REF!,29+CZ$1,0),IFERROR(VLOOKUP($A81,#REF!,33+CZ$1,0),IFERROR(VLOOKUP($A81,#REF!,42+CZ$1,0),IFERROR(VLOOKUP($A81,#REF!,16+CZ$1,0),IFERROR(VLOOKUP($A81,#REF!,29+CZ$1,0),IFERROR(VLOOKUP($A81,#REF!,42+CZ$1,0),IFERROR(VLOOKUP($A81,#REF!,42+CZ$1,0),0))))))))))))</f>
        <v>0</v>
      </c>
      <c r="DB81" s="37">
        <f>IFERROR(VLOOKUP($A81,#REF!,5+DA$1,0),IFERROR(VLOOKUP($A81,#REF!,26+DA$1,0),IFERROR(VLOOKUP($A81,#REF!,42+DA$1,0),IFERROR(VLOOKUP($A81,#REF!,42+DA$1,0),IFERROR(VLOOKUP($A81,#REF!,42+DA$1,0),IFERROR(VLOOKUP($A81,#REF!,29+DA$1,0),IFERROR(VLOOKUP($A81,#REF!,33+DA$1,0),IFERROR(VLOOKUP($A81,#REF!,42+DA$1,0),IFERROR(VLOOKUP($A81,#REF!,16+DA$1,0),IFERROR(VLOOKUP($A81,#REF!,29+DA$1,0),IFERROR(VLOOKUP($A81,#REF!,42+DA$1,0),IFERROR(VLOOKUP($A81,#REF!,42+DA$1,0),0))))))))))))</f>
        <v>0</v>
      </c>
      <c r="DC81" s="37">
        <f>IFERROR(VLOOKUP($A81,#REF!,5+DB$1,0),IFERROR(VLOOKUP($A81,#REF!,26+DB$1,0),IFERROR(VLOOKUP($A81,#REF!,42+DB$1,0),IFERROR(VLOOKUP($A81,#REF!,42+DB$1,0),IFERROR(VLOOKUP($A81,#REF!,42+DB$1,0),IFERROR(VLOOKUP($A81,#REF!,29+DB$1,0),IFERROR(VLOOKUP($A81,#REF!,33+DB$1,0),IFERROR(VLOOKUP($A81,#REF!,42+DB$1,0),IFERROR(VLOOKUP($A81,#REF!,16+DB$1,0),IFERROR(VLOOKUP($A81,#REF!,29+DB$1,0),IFERROR(VLOOKUP($A81,#REF!,42+DB$1,0),IFERROR(VLOOKUP($A81,#REF!,42+DB$1,0),0))))))))))))</f>
        <v>0</v>
      </c>
      <c r="DD81" s="37">
        <f>IFERROR(VLOOKUP($A81,#REF!,5+DC$1,0),IFERROR(VLOOKUP($A81,#REF!,26+DC$1,0),IFERROR(VLOOKUP($A81,#REF!,42+DC$1,0),IFERROR(VLOOKUP($A81,#REF!,42+DC$1,0),IFERROR(VLOOKUP($A81,#REF!,42+DC$1,0),IFERROR(VLOOKUP($A81,#REF!,29+DC$1,0),IFERROR(VLOOKUP($A81,#REF!,33+DC$1,0),IFERROR(VLOOKUP($A81,#REF!,42+DC$1,0),IFERROR(VLOOKUP($A81,#REF!,16+DC$1,0),IFERROR(VLOOKUP($A81,#REF!,29+DC$1,0),IFERROR(VLOOKUP($A81,#REF!,42+DC$1,0),IFERROR(VLOOKUP($A81,#REF!,42+DC$1,0),0))))))))))))</f>
        <v>0</v>
      </c>
      <c r="DE81" s="37">
        <f>IFERROR(VLOOKUP($A81,#REF!,23,0),IFERROR(VLOOKUP($A81,#REF!,21,0),IFERROR(VLOOKUP($A81,#REF!,23,0),IFERROR(VLOOKUP($A81,#REF!,23,0),IFERROR(VLOOKUP($A81,#REF!,23,0),IFERROR(VLOOKUP($A81,#REF!,23,0),IFERROR(VLOOKUP($A81,#REF!,23,0),IFERROR(VLOOKUP($A81,#REF!,21,0),IFERROR(VLOOKUP($A81,#REF!,25,0),IFERROR(VLOOKUP($A81,#REF!,25,0),IFERROR(VLOOKUP($A81,#REF!,34,0),IFERROR(VLOOKUP($A81,#REF!,65,0),IFERROR(VLOOKUP($A81,#REF!,23,0),IFERROR(VLOOKUP($A81,#REF!,36,0),0))))))))))))))</f>
        <v>0</v>
      </c>
      <c r="DF81" s="37" t="b">
        <f t="shared" si="40"/>
        <v>1</v>
      </c>
      <c r="DG81" s="37" t="b">
        <f t="shared" si="40"/>
        <v>1</v>
      </c>
      <c r="DH81" s="37" t="b">
        <f t="shared" si="40"/>
        <v>1</v>
      </c>
      <c r="DI81" s="37" t="b">
        <f t="shared" si="26"/>
        <v>1</v>
      </c>
      <c r="DJ81" s="37" t="b">
        <f t="shared" si="26"/>
        <v>1</v>
      </c>
      <c r="DK81" s="37" t="b">
        <f t="shared" si="26"/>
        <v>1</v>
      </c>
      <c r="DL81" s="37" t="b">
        <f t="shared" si="26"/>
        <v>1</v>
      </c>
      <c r="DM81" s="37">
        <f t="shared" si="41"/>
        <v>20</v>
      </c>
      <c r="DN81" s="37">
        <f t="shared" si="41"/>
        <v>0</v>
      </c>
      <c r="DO81" s="37">
        <f t="shared" si="41"/>
        <v>0</v>
      </c>
      <c r="DP81" s="37">
        <f t="shared" si="27"/>
        <v>0</v>
      </c>
      <c r="DQ81" s="37">
        <f t="shared" si="27"/>
        <v>0</v>
      </c>
      <c r="DR81" s="37">
        <f t="shared" si="27"/>
        <v>0</v>
      </c>
      <c r="DS81" s="37">
        <f t="shared" si="27"/>
        <v>0</v>
      </c>
      <c r="DT81" s="29">
        <f t="shared" si="45"/>
        <v>20</v>
      </c>
      <c r="DU81" s="37">
        <f t="shared" si="42"/>
        <v>20</v>
      </c>
      <c r="DV81" s="37">
        <f t="shared" si="42"/>
        <v>0</v>
      </c>
      <c r="DW81" s="37">
        <f t="shared" si="42"/>
        <v>0</v>
      </c>
      <c r="DX81" s="37">
        <f t="shared" si="28"/>
        <v>0</v>
      </c>
      <c r="DY81" s="37">
        <f t="shared" si="28"/>
        <v>0</v>
      </c>
      <c r="DZ81" s="37">
        <f t="shared" si="28"/>
        <v>0</v>
      </c>
      <c r="EA81" s="37">
        <f t="shared" si="28"/>
        <v>0</v>
      </c>
      <c r="EB81" s="29">
        <f t="shared" si="46"/>
        <v>20</v>
      </c>
      <c r="EC81" s="36">
        <f t="shared" si="47"/>
        <v>6</v>
      </c>
      <c r="ED81" s="36" t="str">
        <f t="shared" si="48"/>
        <v>DOWNGRADE</v>
      </c>
      <c r="EE81" s="36" t="str">
        <f t="shared" si="49"/>
        <v>RESET</v>
      </c>
      <c r="EF81" s="37">
        <f t="shared" si="50"/>
        <v>0</v>
      </c>
      <c r="EG81" s="2">
        <f>IFERROR(VLOOKUP(A81,[21]DELTA!$A:$AT,46,0),"")</f>
        <v>3</v>
      </c>
      <c r="EH81" s="37" t="str">
        <f t="shared" si="51"/>
        <v>SAPHIRE</v>
      </c>
      <c r="EI81" s="2"/>
      <c r="EJ81" s="2"/>
      <c r="EK81" s="2"/>
      <c r="EL81" s="2"/>
      <c r="EM81" s="2"/>
      <c r="EN81" s="2"/>
      <c r="EO81" s="2"/>
      <c r="EP81" s="2"/>
      <c r="EQ81" s="37">
        <f t="shared" si="43"/>
        <v>20</v>
      </c>
      <c r="ER81" s="37">
        <f t="shared" si="43"/>
        <v>0</v>
      </c>
      <c r="ES81" s="37">
        <f t="shared" si="43"/>
        <v>0</v>
      </c>
      <c r="ET81" s="37">
        <f t="shared" si="29"/>
        <v>0</v>
      </c>
      <c r="EU81" s="37">
        <f t="shared" si="29"/>
        <v>0</v>
      </c>
      <c r="EV81" s="37">
        <f t="shared" si="29"/>
        <v>0</v>
      </c>
      <c r="EW81" s="37">
        <f t="shared" si="29"/>
        <v>0</v>
      </c>
    </row>
    <row r="82" spans="1:153" ht="15.6">
      <c r="A82" s="36" t="s">
        <v>23</v>
      </c>
      <c r="B82" s="5" t="s">
        <v>24</v>
      </c>
      <c r="C82" s="37" t="s">
        <v>153</v>
      </c>
      <c r="D82" s="15">
        <f>IFERROR(VLOOKUP(A82,[23]delta!$A:$C,3,0),"")</f>
        <v>44806</v>
      </c>
      <c r="E82" s="15" t="str">
        <f t="shared" si="44"/>
        <v>Sep-22</v>
      </c>
      <c r="F82" s="37" t="s">
        <v>352</v>
      </c>
      <c r="G82" s="37" t="s">
        <v>352</v>
      </c>
      <c r="H82" s="37" t="s">
        <v>352</v>
      </c>
      <c r="I82" s="37" t="s">
        <v>352</v>
      </c>
      <c r="J82" s="37" t="s">
        <v>352</v>
      </c>
      <c r="K82" s="37" t="s">
        <v>352</v>
      </c>
      <c r="L82" s="37" t="s">
        <v>352</v>
      </c>
      <c r="M82" s="37">
        <v>22</v>
      </c>
      <c r="N82" s="37">
        <v>46</v>
      </c>
      <c r="O82" s="37">
        <v>41</v>
      </c>
      <c r="P82" s="37">
        <v>41</v>
      </c>
      <c r="Q82" s="37">
        <v>39</v>
      </c>
      <c r="R82" s="37">
        <v>42</v>
      </c>
      <c r="S82" s="37">
        <v>22</v>
      </c>
      <c r="T82" s="36">
        <v>253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36">
        <v>0</v>
      </c>
      <c r="AC82" s="36">
        <v>0</v>
      </c>
      <c r="AD82" s="36" t="s">
        <v>413</v>
      </c>
      <c r="AE82" s="36" t="s">
        <v>413</v>
      </c>
      <c r="AF82" s="37">
        <v>0</v>
      </c>
      <c r="AG82" s="13">
        <v>2</v>
      </c>
      <c r="AH82" s="37" t="s">
        <v>418</v>
      </c>
      <c r="AI82" s="37">
        <v>0</v>
      </c>
      <c r="AJ82" s="37" t="s">
        <v>424</v>
      </c>
      <c r="AK82" s="37">
        <v>0</v>
      </c>
      <c r="AL82" s="15">
        <v>45261</v>
      </c>
      <c r="AM82" s="15">
        <v>45701</v>
      </c>
      <c r="AN82" s="37">
        <v>1</v>
      </c>
      <c r="AO82" s="37">
        <v>0</v>
      </c>
      <c r="AP82" s="37" t="str">
        <f>IFERROR(VLOOKUP($A82,[2]Sheet1!$A:$D,4,0),"-")</f>
        <v>EKSKLUSIF</v>
      </c>
      <c r="AQ82" s="37" t="str">
        <f>IFERROR(VLOOKUP($A82,#REF!,4,0),"-")</f>
        <v>-</v>
      </c>
      <c r="AR82" s="37" t="str">
        <f>IFERROR(VLOOKUP(A82,[3]DELTA!$A:$D,4,0),"-")</f>
        <v>EKSKLUSIF</v>
      </c>
      <c r="AS82" s="37" t="str">
        <f>IFERROR(VLOOKUP(A82,[4]DELTA!$A:$D,4,0),"-")</f>
        <v>EKSKLUSIF</v>
      </c>
      <c r="AT82" s="37" t="str">
        <f>IFERROR(VLOOKUP(A82,[5]DELTA!$A:$D,4,0),"-")</f>
        <v>REGULER</v>
      </c>
      <c r="AU82" s="37" t="str">
        <f>IFERROR(VLOOKUP(A82,[6]DELTA!$A:$D,4,0),"-")</f>
        <v>EKSKLUSIF</v>
      </c>
      <c r="AV82" s="37" t="str">
        <f>IFERROR(VLOOKUP(A82,#REF!,13,0),"")</f>
        <v/>
      </c>
      <c r="AW82" s="37">
        <f>IFERROR(VLOOKUP(A82,[7]DATABASE!$A:$BA,49,0),"")</f>
        <v>47</v>
      </c>
      <c r="AX82" s="37">
        <f>IFERROR(VLOOKUP(A82,[7]DATABASE!$A:$BA,50,0),"")</f>
        <v>47</v>
      </c>
      <c r="AY82" s="37">
        <f>IFERROR(VLOOKUP(A82,[7]DATABASE!$A:$BA,51,0),"")</f>
        <v>44</v>
      </c>
      <c r="AZ82" s="37">
        <f>IFERROR(VLOOKUP(A82,[7]DATABASE!$A:$BA,52,0),"")</f>
        <v>25</v>
      </c>
      <c r="BA82" s="37">
        <f>IFERROR(VLOOKUP(A82,[7]DATABASE!$A:$BA,53,0),"")</f>
        <v>45</v>
      </c>
      <c r="BB82" s="37">
        <f>IFERROR(VLOOKUP(A82,[7]DATABASE!$A:$BF,54,0),"")</f>
        <v>47</v>
      </c>
      <c r="BC82" s="37">
        <f>IFERROR(VLOOKUP(A82,[7]DATABASE!$A:$BF,55,0),"")</f>
        <v>47</v>
      </c>
      <c r="BD82" s="37">
        <f>IFERROR(VLOOKUP(A82,[7]DATABASE!$A:$BF,56,0),"")</f>
        <v>44</v>
      </c>
      <c r="BE82" s="37">
        <f>IFERROR(VLOOKUP(A82,[7]DATABASE!$A:$BF,57,0),"")</f>
        <v>25</v>
      </c>
      <c r="BF82" s="37">
        <f>IFERROR(VLOOKUP(A82,[7]DATABASE!$A:$BF,58,0),"")</f>
        <v>45</v>
      </c>
      <c r="BG82" s="37">
        <f>IFERROR(VLOOKUP($A82,'[24]NEW MITRA'!$A:$BV,69,0),"")</f>
        <v>19</v>
      </c>
      <c r="BH82" s="37">
        <f>IFERROR(VLOOKUP(A82,[7]DATABASE!$A:$BM,60,0),"")</f>
        <v>47</v>
      </c>
      <c r="BI82" s="37">
        <f>IFERROR(VLOOKUP(A82,[7]DATABASE!$A:$BM,61,0),"")</f>
        <v>47</v>
      </c>
      <c r="BJ82" s="37">
        <f>IFERROR(VLOOKUP(A82,[7]DATABASE!$A:$BM,62,0),"")</f>
        <v>44</v>
      </c>
      <c r="BK82" s="37">
        <f>IFERROR(VLOOKUP(A82,[7]DATABASE!$A:$BM,63,0),"")</f>
        <v>25</v>
      </c>
      <c r="BL82" s="37">
        <f>IFERROR(VLOOKUP(A82,[7]DATABASE!$A:$BM,64,0),"")</f>
        <v>45</v>
      </c>
      <c r="BM82" s="37">
        <f>IFERROR(VLOOKUP($A82,[9]AAV!$A:$AM,39,0),IFERROR(VLOOKUP($A82,[9]GC!$A:$Y,25,0),IFERROR(VLOOKUP($A82,[9]RVO!$A:$BS,71,0),IFERROR(VLOOKUP($A82,[9]SBPV!$A:$AK,37,0),IFERROR(VLOOKUP($A82,'[9]CC SK'!$A:$AA,27,0),IFERROR(VLOOKUP($A82,[9]DELTA!$A:$AA,27,0),IFERROR(VLOOKUP($A82,'[9]TEMA C1'!$A:$W,23,0),IFERROR(VLOOKUP($A82,'[9]TEMA C2'!$A:$Y,25,0),IFERROR(VLOOKUP($A82,'[9]TEMA C3'!$A:$Y,25,0),IFERROR(VLOOKUP($A82,'[9]TEMA HAJI'!$A:$Y,25,0),IFERROR(VLOOKUP($A82,'[9]TEMA PD'!$A:$Y,25,0),"")))))))))))</f>
        <v>21</v>
      </c>
      <c r="BN82" s="37">
        <f t="shared" si="30"/>
        <v>248</v>
      </c>
      <c r="BO82" s="14">
        <f t="shared" si="53"/>
        <v>0</v>
      </c>
      <c r="BP82" s="14">
        <f t="shared" si="53"/>
        <v>47</v>
      </c>
      <c r="BQ82" s="14">
        <f t="shared" si="53"/>
        <v>0</v>
      </c>
      <c r="BR82" s="14">
        <f t="shared" si="52"/>
        <v>0</v>
      </c>
      <c r="BS82" s="37">
        <f t="shared" si="52"/>
        <v>25</v>
      </c>
      <c r="BT82" s="21">
        <f t="shared" si="52"/>
        <v>0</v>
      </c>
      <c r="BU82" s="21">
        <f t="shared" si="52"/>
        <v>21</v>
      </c>
      <c r="BV82" s="37">
        <f t="shared" si="32"/>
        <v>93</v>
      </c>
      <c r="BW82" s="36">
        <f t="shared" si="33"/>
        <v>0</v>
      </c>
      <c r="BX82" s="36" t="str">
        <f t="shared" si="34"/>
        <v>TIDAK</v>
      </c>
      <c r="BY82" s="36" t="str">
        <f>IFERROR(VLOOKUP(A82,[7]DATABASE!$A:$BY,77,0),"")</f>
        <v>TIDAK</v>
      </c>
      <c r="BZ82" s="37">
        <f t="shared" si="35"/>
        <v>93</v>
      </c>
      <c r="CA82" s="12">
        <f>IFERROR(VLOOKUP(A82,[10]DELTA!$A:$AE,31,0),"")</f>
        <v>3</v>
      </c>
      <c r="CB82" s="37" t="str">
        <f t="shared" si="36"/>
        <v>SAPHIRE</v>
      </c>
      <c r="CC82" s="37" t="str">
        <f>IFERROR(VLOOKUP(A82,[11]SUMMARY!$B:$E,4,0),"")</f>
        <v/>
      </c>
      <c r="CD82" s="37">
        <f>IFERROR(VLOOKUP(A82,'[12]RECAP REDEEM P2 - v2'!$A:$I,5,0),0)</f>
        <v>0</v>
      </c>
      <c r="CE82" s="37" t="str">
        <f t="shared" si="37"/>
        <v>Y</v>
      </c>
      <c r="CF82" s="37"/>
      <c r="CG82" s="15">
        <v>45093</v>
      </c>
      <c r="CH82" s="15">
        <f t="shared" ca="1" si="38"/>
        <v>46174</v>
      </c>
      <c r="CI82" s="37">
        <f t="shared" ca="1" si="39"/>
        <v>2</v>
      </c>
      <c r="CJ82" s="37">
        <v>93</v>
      </c>
      <c r="CK82" s="37" t="str">
        <f>IFERROR(VLOOKUP($A82,[13]ME!$A:$K,11,0),"-")</f>
        <v>EKSKLUSIF</v>
      </c>
      <c r="CL82" s="37" t="str">
        <f>IFERROR(VLOOKUP($A82,[14]EKS!$A:$K,11,0),"-")</f>
        <v>EKSKLUSIF</v>
      </c>
      <c r="CM82" s="37" t="str">
        <f>IFERROR(VLOOKUP($A82,[15]EKS!$A:$K,11,0),"-")</f>
        <v>EKSKLUSIF</v>
      </c>
      <c r="CN82" s="37" t="str">
        <f>IFERROR(VLOOKUP($A82,[16]EKS!$A:$K,11,0),"-")</f>
        <v>EKSKLUSIF</v>
      </c>
      <c r="CO82" s="37" t="str">
        <f>IFERROR(VLOOKUP($A82,[17]EKS!$A:$K,11,0),"-")</f>
        <v>EKSKLUSIF</v>
      </c>
      <c r="CP82" s="37" t="str">
        <f>IFERROR(VLOOKUP($A82,[18]EKS!$A:$K,11,0),"-")</f>
        <v>EKSKLUSIF</v>
      </c>
      <c r="CQ82" s="37" t="str">
        <f>IFERROR(VLOOKUP(A82,[19]Sheet1!$A:$D,4,0),"-")</f>
        <v>EKSKLUSIF</v>
      </c>
      <c r="CR82" s="37">
        <f>IFERROR(VLOOKUP($A82,[20]AAV!$A:$AR,44,0),IFERROR(VLOOKUP($A82,[20]GC!$A:$AC,29,0),IFERROR(VLOOKUP($A82,[20]RVO!$A:$CA,79,0),IFERROR(VLOOKUP($A82,[20]SBPV!$A:$AN,40,0),IFERROR(VLOOKUP($A82,'[20]CC SK'!$A:$AC,29,0),IFERROR(VLOOKUP($A82,'[20]AAV AUTO 2000'!$A:$AA,27,0),IFERROR(VLOOKUP($A82,[20]DELTA!$A:$AC,29,0),IFERROR(VLOOKUP($A82,'[20]TEMA C1'!$A:$Y,25,0),IFERROR(VLOOKUP($A82,'[20]TEMA C2'!$A:$AA,27,0),IFERROR(VLOOKUP($A82,'[20]TEMA C3'!$A:$AA,27,0),IFERROR(VLOOKUP($A82,'[20]TEMA HAJI'!$A:$AA,27,0),IFERROR(VLOOKUP($A82,'[20]TEMA PD'!$A:$AA,27,0),IFERROR(VLOOKUP($A82,[20]DESIRE!$A:$AP,42,0),0)))))))))))))</f>
        <v>22</v>
      </c>
      <c r="CS82" s="37">
        <f>IFERROR(VLOOKUP($A82,#REF!,42+CR$1,0),IFERROR(VLOOKUP($A82,#REF!,42+CR$1,0),IFERROR(VLOOKUP($A82,#REF!,29+CR$1,0),IFERROR(VLOOKUP($A82,#REF!,16+CR$1,0),IFERROR(VLOOKUP($A82,#REF!,42+CR$1,0),IFERROR(VLOOKUP($A82,#REF!,33+CR$1,0),IFERROR(VLOOKUP($A82,#REF!,29+CR$1,0),IFERROR(VLOOKUP($A82,#REF!,42+CR$1,0),IFERROR(VLOOKUP($A82,#REF!,42+CR$1,0),IFERROR(VLOOKUP($A82,#REF!,42+CR$1,0),IFERROR(VLOOKUP($A82,#REF!,26+CR$1,0),IFERROR(VLOOKUP($A82,#REF!,5+CR$1,0),0))))))))))))</f>
        <v>0</v>
      </c>
      <c r="CT82" s="37">
        <f>IFERROR(VLOOKUP($A82,#REF!,42+CS$1,0),IFERROR(VLOOKUP($A82,#REF!,42+CS$1,0),IFERROR(VLOOKUP($A82,#REF!,29+CS$1,0),IFERROR(VLOOKUP($A82,#REF!,16+CS$1,0),IFERROR(VLOOKUP($A82,#REF!,42+CS$1,0),IFERROR(VLOOKUP($A82,#REF!,33+CS$1,0),IFERROR(VLOOKUP($A82,#REF!,29+CS$1,0),IFERROR(VLOOKUP($A82,#REF!,42+CS$1,0),IFERROR(VLOOKUP($A82,#REF!,42+CS$1,0),IFERROR(VLOOKUP($A82,#REF!,42+CS$1,0),IFERROR(VLOOKUP($A82,#REF!,26+CS$1,0),IFERROR(VLOOKUP($A82,#REF!,5+CS$1,0),0))))))))))))</f>
        <v>0</v>
      </c>
      <c r="CU82" s="37">
        <f>IFERROR(VLOOKUP($A82,#REF!,42+CT$1,0),IFERROR(VLOOKUP($A82,#REF!,42+CT$1,0),IFERROR(VLOOKUP($A82,#REF!,29+CT$1,0),IFERROR(VLOOKUP($A82,#REF!,16+CT$1,0),IFERROR(VLOOKUP($A82,#REF!,42+CT$1,0),IFERROR(VLOOKUP($A82,#REF!,33+CT$1,0),IFERROR(VLOOKUP($A82,#REF!,29+CT$1,0),IFERROR(VLOOKUP($A82,#REF!,42+CT$1,0),IFERROR(VLOOKUP($A82,#REF!,42+CT$1,0),IFERROR(VLOOKUP($A82,#REF!,42+CT$1,0),IFERROR(VLOOKUP($A82,#REF!,26+CT$1,0),IFERROR(VLOOKUP($A82,#REF!,5+CT$1,0),0))))))))))))</f>
        <v>0</v>
      </c>
      <c r="CV82" s="37">
        <f>IFERROR(VLOOKUP($A82,#REF!,42+CU$1,0),IFERROR(VLOOKUP($A82,#REF!,42+CU$1,0),IFERROR(VLOOKUP($A82,#REF!,29+CU$1,0),IFERROR(VLOOKUP($A82,#REF!,16+CU$1,0),IFERROR(VLOOKUP($A82,#REF!,42+CU$1,0),IFERROR(VLOOKUP($A82,#REF!,33+CU$1,0),IFERROR(VLOOKUP($A82,#REF!,29+CU$1,0),IFERROR(VLOOKUP($A82,#REF!,42+CU$1,0),IFERROR(VLOOKUP($A82,#REF!,42+CU$1,0),IFERROR(VLOOKUP($A82,#REF!,42+CU$1,0),IFERROR(VLOOKUP($A82,#REF!,26+CU$1,0),IFERROR(VLOOKUP($A82,#REF!,5+CU$1,0),0))))))))))))</f>
        <v>0</v>
      </c>
      <c r="CW82" s="37">
        <f>IFERROR(VLOOKUP($A82,#REF!,42+CV$1,0),IFERROR(VLOOKUP($A82,#REF!,42+CV$1,0),IFERROR(VLOOKUP($A82,#REF!,29+CV$1,0),IFERROR(VLOOKUP($A82,#REF!,16+CV$1,0),IFERROR(VLOOKUP($A82,#REF!,42+CV$1,0),IFERROR(VLOOKUP($A82,#REF!,33+CV$1,0),IFERROR(VLOOKUP($A82,#REF!,29+CV$1,0),IFERROR(VLOOKUP($A82,#REF!,42+CV$1,0),IFERROR(VLOOKUP($A82,#REF!,42+CV$1,0),IFERROR(VLOOKUP($A82,#REF!,42+CV$1,0),IFERROR(VLOOKUP($A82,#REF!,26+CV$1,0),IFERROR(VLOOKUP($A82,#REF!,5+CV$1,0),0))))))))))))</f>
        <v>0</v>
      </c>
      <c r="CX82" s="37">
        <f>IFERROR(VLOOKUP($A82,#REF!,36,0),IFERROR(VLOOKUP($A82,#REF!,23,0),IFERROR(VLOOKUP($A82,#REF!,65,0),IFERROR(VLOOKUP($A82,#REF!,34,0),IFERROR(VLOOKUP($A82,#REF!,25,0),IFERROR(VLOOKUP($A82,#REF!,25,0),IFERROR(VLOOKUP($A82,#REF!,21,0),IFERROR(VLOOKUP($A82,#REF!,23,0),IFERROR(VLOOKUP($A82,#REF!,23,0),IFERROR(VLOOKUP($A82,#REF!,23,0),IFERROR(VLOOKUP($A82,#REF!,23,0),IFERROR(VLOOKUP($A82,#REF!,23,0),IFERROR(VLOOKUP($A82,#REF!,21,0),IFERROR(VLOOKUP($A82,#REF!,23,0),0))))))))))))))</f>
        <v>0</v>
      </c>
      <c r="CY82" s="37">
        <f>IFERROR(VLOOKUP($A82,[20]DESIRE!$A:$AP,42,0),IFERROR(VLOOKUP($A82,'[20]TEMA PD'!$A:$AA,27,0),IFERROR(VLOOKUP($A82,'[20]TEMA HAJI'!$A:$AA,27,0),IFERROR(VLOOKUP($A82,'[20]TEMA C3'!$A:$AA,27,0),IFERROR(VLOOKUP($A82,'[20]TEMA C2'!$A:$AA,27,0),IFERROR(VLOOKUP($A82,'[20]TEMA C1'!$A:$Y,25,0),IFERROR(VLOOKUP($A82,[20]DELTA!$A:$AC,29,0),IFERROR(VLOOKUP($A82,'[20]AAV AUTO 2000'!$A:$AA,27,0),IFERROR(VLOOKUP($A82,'[20]CC SK'!$A:$AC,29,0),IFERROR(VLOOKUP($A82,[20]SBPV!$A:$AN,40,0),IFERROR(VLOOKUP($A82,[20]RVO!$A:$CA,79,0),IFERROR(VLOOKUP($A82,[20]GC!$A:$AC,29,0),IFERROR(VLOOKUP($A82,[20]AAV!$A:$AR,44,0),0)))))))))))))</f>
        <v>22</v>
      </c>
      <c r="CZ82" s="37">
        <f>IFERROR(VLOOKUP($A82,#REF!,5+CY$1,0),IFERROR(VLOOKUP($A82,#REF!,26+CY$1,0),IFERROR(VLOOKUP($A82,#REF!,42+CY$1,0),IFERROR(VLOOKUP($A82,#REF!,42+CY$1,0),IFERROR(VLOOKUP($A82,#REF!,42+CY$1,0),IFERROR(VLOOKUP($A82,#REF!,29+CY$1,0),IFERROR(VLOOKUP($A82,#REF!,33+CY$1,0),IFERROR(VLOOKUP($A82,#REF!,42+CY$1,0),IFERROR(VLOOKUP($A82,#REF!,16+CY$1,0),IFERROR(VLOOKUP($A82,#REF!,29+CY$1,0),IFERROR(VLOOKUP($A82,#REF!,42+CY$1,0),IFERROR(VLOOKUP($A82,#REF!,42+CY$1,0),0))))))))))))</f>
        <v>0</v>
      </c>
      <c r="DA82" s="37">
        <f>IFERROR(VLOOKUP($A82,#REF!,5+CZ$1,0),IFERROR(VLOOKUP($A82,#REF!,26+CZ$1,0),IFERROR(VLOOKUP($A82,#REF!,42+CZ$1,0),IFERROR(VLOOKUP($A82,#REF!,42+CZ$1,0),IFERROR(VLOOKUP($A82,#REF!,42+CZ$1,0),IFERROR(VLOOKUP($A82,#REF!,29+CZ$1,0),IFERROR(VLOOKUP($A82,#REF!,33+CZ$1,0),IFERROR(VLOOKUP($A82,#REF!,42+CZ$1,0),IFERROR(VLOOKUP($A82,#REF!,16+CZ$1,0),IFERROR(VLOOKUP($A82,#REF!,29+CZ$1,0),IFERROR(VLOOKUP($A82,#REF!,42+CZ$1,0),IFERROR(VLOOKUP($A82,#REF!,42+CZ$1,0),0))))))))))))</f>
        <v>0</v>
      </c>
      <c r="DB82" s="37">
        <f>IFERROR(VLOOKUP($A82,#REF!,5+DA$1,0),IFERROR(VLOOKUP($A82,#REF!,26+DA$1,0),IFERROR(VLOOKUP($A82,#REF!,42+DA$1,0),IFERROR(VLOOKUP($A82,#REF!,42+DA$1,0),IFERROR(VLOOKUP($A82,#REF!,42+DA$1,0),IFERROR(VLOOKUP($A82,#REF!,29+DA$1,0),IFERROR(VLOOKUP($A82,#REF!,33+DA$1,0),IFERROR(VLOOKUP($A82,#REF!,42+DA$1,0),IFERROR(VLOOKUP($A82,#REF!,16+DA$1,0),IFERROR(VLOOKUP($A82,#REF!,29+DA$1,0),IFERROR(VLOOKUP($A82,#REF!,42+DA$1,0),IFERROR(VLOOKUP($A82,#REF!,42+DA$1,0),0))))))))))))</f>
        <v>0</v>
      </c>
      <c r="DC82" s="37">
        <f>IFERROR(VLOOKUP($A82,#REF!,5+DB$1,0),IFERROR(VLOOKUP($A82,#REF!,26+DB$1,0),IFERROR(VLOOKUP($A82,#REF!,42+DB$1,0),IFERROR(VLOOKUP($A82,#REF!,42+DB$1,0),IFERROR(VLOOKUP($A82,#REF!,42+DB$1,0),IFERROR(VLOOKUP($A82,#REF!,29+DB$1,0),IFERROR(VLOOKUP($A82,#REF!,33+DB$1,0),IFERROR(VLOOKUP($A82,#REF!,42+DB$1,0),IFERROR(VLOOKUP($A82,#REF!,16+DB$1,0),IFERROR(VLOOKUP($A82,#REF!,29+DB$1,0),IFERROR(VLOOKUP($A82,#REF!,42+DB$1,0),IFERROR(VLOOKUP($A82,#REF!,42+DB$1,0),0))))))))))))</f>
        <v>0</v>
      </c>
      <c r="DD82" s="37">
        <f>IFERROR(VLOOKUP($A82,#REF!,5+DC$1,0),IFERROR(VLOOKUP($A82,#REF!,26+DC$1,0),IFERROR(VLOOKUP($A82,#REF!,42+DC$1,0),IFERROR(VLOOKUP($A82,#REF!,42+DC$1,0),IFERROR(VLOOKUP($A82,#REF!,42+DC$1,0),IFERROR(VLOOKUP($A82,#REF!,29+DC$1,0),IFERROR(VLOOKUP($A82,#REF!,33+DC$1,0),IFERROR(VLOOKUP($A82,#REF!,42+DC$1,0),IFERROR(VLOOKUP($A82,#REF!,16+DC$1,0),IFERROR(VLOOKUP($A82,#REF!,29+DC$1,0),IFERROR(VLOOKUP($A82,#REF!,42+DC$1,0),IFERROR(VLOOKUP($A82,#REF!,42+DC$1,0),0))))))))))))</f>
        <v>0</v>
      </c>
      <c r="DE82" s="37">
        <f>IFERROR(VLOOKUP($A82,#REF!,23,0),IFERROR(VLOOKUP($A82,#REF!,21,0),IFERROR(VLOOKUP($A82,#REF!,23,0),IFERROR(VLOOKUP($A82,#REF!,23,0),IFERROR(VLOOKUP($A82,#REF!,23,0),IFERROR(VLOOKUP($A82,#REF!,23,0),IFERROR(VLOOKUP($A82,#REF!,23,0),IFERROR(VLOOKUP($A82,#REF!,21,0),IFERROR(VLOOKUP($A82,#REF!,25,0),IFERROR(VLOOKUP($A82,#REF!,25,0),IFERROR(VLOOKUP($A82,#REF!,34,0),IFERROR(VLOOKUP($A82,#REF!,65,0),IFERROR(VLOOKUP($A82,#REF!,23,0),IFERROR(VLOOKUP($A82,#REF!,36,0),0))))))))))))))</f>
        <v>0</v>
      </c>
      <c r="DF82" s="37" t="b">
        <f t="shared" si="40"/>
        <v>1</v>
      </c>
      <c r="DG82" s="37" t="b">
        <f t="shared" si="40"/>
        <v>1</v>
      </c>
      <c r="DH82" s="37" t="b">
        <f t="shared" si="40"/>
        <v>1</v>
      </c>
      <c r="DI82" s="37" t="b">
        <f t="shared" si="26"/>
        <v>1</v>
      </c>
      <c r="DJ82" s="37" t="b">
        <f t="shared" si="26"/>
        <v>1</v>
      </c>
      <c r="DK82" s="37" t="b">
        <f t="shared" si="26"/>
        <v>1</v>
      </c>
      <c r="DL82" s="37" t="b">
        <f t="shared" si="26"/>
        <v>1</v>
      </c>
      <c r="DM82" s="37">
        <f t="shared" si="41"/>
        <v>22</v>
      </c>
      <c r="DN82" s="37">
        <f t="shared" si="41"/>
        <v>0</v>
      </c>
      <c r="DO82" s="37">
        <f t="shared" si="41"/>
        <v>0</v>
      </c>
      <c r="DP82" s="37">
        <f t="shared" si="27"/>
        <v>0</v>
      </c>
      <c r="DQ82" s="37">
        <f t="shared" si="27"/>
        <v>0</v>
      </c>
      <c r="DR82" s="37">
        <f t="shared" si="27"/>
        <v>0</v>
      </c>
      <c r="DS82" s="37">
        <f t="shared" si="27"/>
        <v>0</v>
      </c>
      <c r="DT82" s="29">
        <f t="shared" si="45"/>
        <v>22</v>
      </c>
      <c r="DU82" s="37">
        <f t="shared" si="42"/>
        <v>0</v>
      </c>
      <c r="DV82" s="37">
        <f t="shared" si="42"/>
        <v>0</v>
      </c>
      <c r="DW82" s="37">
        <f t="shared" si="42"/>
        <v>0</v>
      </c>
      <c r="DX82" s="37">
        <f t="shared" si="28"/>
        <v>0</v>
      </c>
      <c r="DY82" s="37">
        <f t="shared" si="28"/>
        <v>0</v>
      </c>
      <c r="DZ82" s="37">
        <f t="shared" si="28"/>
        <v>0</v>
      </c>
      <c r="EA82" s="37">
        <f t="shared" si="28"/>
        <v>0</v>
      </c>
      <c r="EB82" s="29">
        <f t="shared" si="46"/>
        <v>0</v>
      </c>
      <c r="EC82" s="36">
        <f t="shared" si="47"/>
        <v>6</v>
      </c>
      <c r="ED82" s="36" t="str">
        <f t="shared" si="48"/>
        <v>DOWNGRADE</v>
      </c>
      <c r="EE82" s="36" t="str">
        <f t="shared" si="49"/>
        <v>RESET</v>
      </c>
      <c r="EF82" s="37">
        <f t="shared" si="50"/>
        <v>0</v>
      </c>
      <c r="EG82" s="2">
        <f>IFERROR(VLOOKUP(A82,[21]DELTA!$A:$AT,46,0),"")</f>
        <v>3</v>
      </c>
      <c r="EH82" s="37" t="str">
        <f t="shared" si="51"/>
        <v>SAPHIRE</v>
      </c>
      <c r="EI82" s="2"/>
      <c r="EJ82" s="2"/>
      <c r="EK82" s="2"/>
      <c r="EL82" s="2"/>
      <c r="EM82" s="2"/>
      <c r="EN82" s="2"/>
      <c r="EO82" s="2"/>
      <c r="EP82" s="2"/>
      <c r="EQ82" s="37">
        <f t="shared" si="43"/>
        <v>22</v>
      </c>
      <c r="ER82" s="37">
        <f t="shared" si="43"/>
        <v>0</v>
      </c>
      <c r="ES82" s="37">
        <f t="shared" si="43"/>
        <v>0</v>
      </c>
      <c r="ET82" s="37">
        <f t="shared" si="29"/>
        <v>0</v>
      </c>
      <c r="EU82" s="37">
        <f t="shared" si="29"/>
        <v>0</v>
      </c>
      <c r="EV82" s="37">
        <f t="shared" si="29"/>
        <v>0</v>
      </c>
      <c r="EW82" s="37">
        <f t="shared" si="29"/>
        <v>0</v>
      </c>
    </row>
    <row r="83" spans="1:153" ht="15.6">
      <c r="A83" s="36" t="s">
        <v>76</v>
      </c>
      <c r="B83" s="5" t="s">
        <v>223</v>
      </c>
      <c r="C83" s="37" t="s">
        <v>153</v>
      </c>
      <c r="D83" s="15">
        <f>IFERROR(VLOOKUP(A83,[23]delta!$A:$C,3,0),"")</f>
        <v>44995</v>
      </c>
      <c r="E83" s="15" t="str">
        <f t="shared" si="44"/>
        <v>Mar-23</v>
      </c>
      <c r="F83" s="37" t="s">
        <v>349</v>
      </c>
      <c r="G83" s="37" t="s">
        <v>352</v>
      </c>
      <c r="H83" s="37" t="s">
        <v>352</v>
      </c>
      <c r="I83" s="37" t="s">
        <v>352</v>
      </c>
      <c r="J83" s="37" t="s">
        <v>352</v>
      </c>
      <c r="K83" s="37" t="s">
        <v>352</v>
      </c>
      <c r="L83" s="37" t="s">
        <v>352</v>
      </c>
      <c r="M83" s="37">
        <v>10</v>
      </c>
      <c r="N83" s="37">
        <v>46</v>
      </c>
      <c r="O83" s="37">
        <v>40</v>
      </c>
      <c r="P83" s="37">
        <v>40</v>
      </c>
      <c r="Q83" s="37">
        <v>39</v>
      </c>
      <c r="R83" s="37">
        <v>41</v>
      </c>
      <c r="S83" s="37">
        <v>21</v>
      </c>
      <c r="T83" s="36">
        <v>237</v>
      </c>
      <c r="U83" s="37">
        <v>10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36">
        <v>10</v>
      </c>
      <c r="AC83" s="36">
        <v>0</v>
      </c>
      <c r="AD83" s="36" t="s">
        <v>413</v>
      </c>
      <c r="AE83" s="36" t="s">
        <v>413</v>
      </c>
      <c r="AF83" s="37">
        <v>10</v>
      </c>
      <c r="AG83" s="13">
        <v>2</v>
      </c>
      <c r="AH83" s="37" t="s">
        <v>418</v>
      </c>
      <c r="AI83" s="37">
        <v>0</v>
      </c>
      <c r="AJ83" s="37" t="s">
        <v>424</v>
      </c>
      <c r="AK83" s="37">
        <v>0</v>
      </c>
      <c r="AL83" s="15">
        <v>45261</v>
      </c>
      <c r="AM83" s="15">
        <v>45701</v>
      </c>
      <c r="AN83" s="37">
        <v>1</v>
      </c>
      <c r="AO83" s="37">
        <v>10</v>
      </c>
      <c r="AP83" s="37" t="str">
        <f>IFERROR(VLOOKUP($A83,[2]Sheet1!$A:$D,4,0),"-")</f>
        <v>EKSKLUSIF</v>
      </c>
      <c r="AQ83" s="37" t="str">
        <f>IFERROR(VLOOKUP($A83,#REF!,4,0),"-")</f>
        <v>-</v>
      </c>
      <c r="AR83" s="37" t="str">
        <f>IFERROR(VLOOKUP(A83,[3]DELTA!$A:$D,4,0),"-")</f>
        <v>EKSKLUSIF</v>
      </c>
      <c r="AS83" s="37" t="str">
        <f>IFERROR(VLOOKUP(A83,[4]DELTA!$A:$D,4,0),"-")</f>
        <v>EKSKLUSIF</v>
      </c>
      <c r="AT83" s="37" t="str">
        <f>IFERROR(VLOOKUP(A83,[5]DELTA!$A:$D,4,0),"-")</f>
        <v>EKSKLUSIF</v>
      </c>
      <c r="AU83" s="37" t="str">
        <f>IFERROR(VLOOKUP(A83,[6]DELTA!$A:$D,4,0),"-")</f>
        <v>REGULER</v>
      </c>
      <c r="AV83" s="37" t="str">
        <f>IFERROR(VLOOKUP(A83,#REF!,13,0),"")</f>
        <v/>
      </c>
      <c r="AW83" s="37">
        <f>IFERROR(VLOOKUP(A83,[7]DATABASE!$A:$BA,49,0),"")</f>
        <v>38</v>
      </c>
      <c r="AX83" s="37">
        <f>IFERROR(VLOOKUP(A83,[7]DATABASE!$A:$BA,50,0),"")</f>
        <v>47</v>
      </c>
      <c r="AY83" s="37">
        <f>IFERROR(VLOOKUP(A83,[7]DATABASE!$A:$BA,51,0),"")</f>
        <v>41</v>
      </c>
      <c r="AZ83" s="37">
        <f>IFERROR(VLOOKUP(A83,[7]DATABASE!$A:$BA,52,0),"")</f>
        <v>47</v>
      </c>
      <c r="BA83" s="37">
        <f>IFERROR(VLOOKUP(A83,[7]DATABASE!$A:$BA,53,0),"")</f>
        <v>32</v>
      </c>
      <c r="BB83" s="37">
        <f>IFERROR(VLOOKUP(A83,[7]DATABASE!$A:$BF,54,0),"")</f>
        <v>38</v>
      </c>
      <c r="BC83" s="37">
        <f>IFERROR(VLOOKUP(A83,[7]DATABASE!$A:$BF,55,0),"")</f>
        <v>47</v>
      </c>
      <c r="BD83" s="37">
        <f>IFERROR(VLOOKUP(A83,[7]DATABASE!$A:$BF,56,0),"")</f>
        <v>41</v>
      </c>
      <c r="BE83" s="37">
        <f>IFERROR(VLOOKUP(A83,[7]DATABASE!$A:$BF,57,0),"")</f>
        <v>47</v>
      </c>
      <c r="BF83" s="37">
        <f>IFERROR(VLOOKUP(A83,[7]DATABASE!$A:$BF,58,0),"")</f>
        <v>32</v>
      </c>
      <c r="BG83" s="37">
        <f>IFERROR(VLOOKUP($A83,'[24]NEW MITRA'!$A:$BV,69,0),"")</f>
        <v>19</v>
      </c>
      <c r="BH83" s="37">
        <f>IFERROR(VLOOKUP(A83,[7]DATABASE!$A:$BM,60,0),"")</f>
        <v>38</v>
      </c>
      <c r="BI83" s="37">
        <f>IFERROR(VLOOKUP(A83,[7]DATABASE!$A:$BM,61,0),"")</f>
        <v>47</v>
      </c>
      <c r="BJ83" s="37">
        <f>IFERROR(VLOOKUP(A83,[7]DATABASE!$A:$BM,62,0),"")</f>
        <v>41</v>
      </c>
      <c r="BK83" s="37">
        <f>IFERROR(VLOOKUP(A83,[7]DATABASE!$A:$BM,63,0),"")</f>
        <v>47</v>
      </c>
      <c r="BL83" s="37">
        <f>IFERROR(VLOOKUP(A83,[7]DATABASE!$A:$BM,64,0),"")</f>
        <v>32</v>
      </c>
      <c r="BM83" s="37">
        <f>IFERROR(VLOOKUP($A83,[9]AAV!$A:$AM,39,0),IFERROR(VLOOKUP($A83,[9]GC!$A:$Y,25,0),IFERROR(VLOOKUP($A83,[9]RVO!$A:$BS,71,0),IFERROR(VLOOKUP($A83,[9]SBPV!$A:$AK,37,0),IFERROR(VLOOKUP($A83,'[9]CC SK'!$A:$AA,27,0),IFERROR(VLOOKUP($A83,[9]DELTA!$A:$AA,27,0),IFERROR(VLOOKUP($A83,'[9]TEMA C1'!$A:$W,23,0),IFERROR(VLOOKUP($A83,'[9]TEMA C2'!$A:$Y,25,0),IFERROR(VLOOKUP($A83,'[9]TEMA C3'!$A:$Y,25,0),IFERROR(VLOOKUP($A83,'[9]TEMA HAJI'!$A:$Y,25,0),IFERROR(VLOOKUP($A83,'[9]TEMA PD'!$A:$Y,25,0),"")))))))))))</f>
        <v>16</v>
      </c>
      <c r="BN83" s="37">
        <f t="shared" si="30"/>
        <v>240</v>
      </c>
      <c r="BO83" s="14">
        <f t="shared" si="53"/>
        <v>0</v>
      </c>
      <c r="BP83" s="37">
        <f t="shared" si="53"/>
        <v>38</v>
      </c>
      <c r="BQ83" s="14">
        <f t="shared" si="53"/>
        <v>0</v>
      </c>
      <c r="BR83" s="14">
        <f t="shared" si="52"/>
        <v>0</v>
      </c>
      <c r="BS83" s="14">
        <f t="shared" si="52"/>
        <v>0</v>
      </c>
      <c r="BT83" s="37">
        <f t="shared" si="52"/>
        <v>32</v>
      </c>
      <c r="BU83" s="37">
        <f t="shared" si="52"/>
        <v>16</v>
      </c>
      <c r="BV83" s="37">
        <f t="shared" si="32"/>
        <v>86</v>
      </c>
      <c r="BW83" s="36">
        <f t="shared" si="33"/>
        <v>0</v>
      </c>
      <c r="BX83" s="36" t="str">
        <f t="shared" si="34"/>
        <v>TIDAK</v>
      </c>
      <c r="BY83" s="36" t="str">
        <f>IFERROR(VLOOKUP(A83,[7]DATABASE!$A:$BY,77,0),"")</f>
        <v>TIDAK</v>
      </c>
      <c r="BZ83" s="37">
        <f t="shared" si="35"/>
        <v>96</v>
      </c>
      <c r="CA83" s="12">
        <f>IFERROR(VLOOKUP(A83,[10]DELTA!$A:$AE,31,0),"")</f>
        <v>2</v>
      </c>
      <c r="CB83" s="37" t="str">
        <f t="shared" si="36"/>
        <v>SAPHIRE</v>
      </c>
      <c r="CC83" s="37" t="str">
        <f>IFERROR(VLOOKUP(A83,[11]SUMMARY!$B:$E,4,0),"")</f>
        <v/>
      </c>
      <c r="CD83" s="37">
        <f>IFERROR(VLOOKUP(A83,'[12]RECAP REDEEM P2 - v2'!$A:$I,5,0),0)</f>
        <v>0</v>
      </c>
      <c r="CE83" s="37" t="str">
        <f t="shared" si="37"/>
        <v>Y</v>
      </c>
      <c r="CF83" s="37"/>
      <c r="CG83" s="15">
        <v>45093</v>
      </c>
      <c r="CH83" s="15">
        <f t="shared" ca="1" si="38"/>
        <v>46174</v>
      </c>
      <c r="CI83" s="37">
        <f t="shared" ca="1" si="39"/>
        <v>2</v>
      </c>
      <c r="CJ83" s="37">
        <v>96</v>
      </c>
      <c r="CK83" s="37" t="str">
        <f>IFERROR(VLOOKUP($A83,[13]ME!$A:$K,11,0),"-")</f>
        <v>-</v>
      </c>
      <c r="CL83" s="37" t="str">
        <f>IFERROR(VLOOKUP($A83,[14]EKS!$A:$K,11,0),"-")</f>
        <v>EKSKLUSIF</v>
      </c>
      <c r="CM83" s="37" t="str">
        <f>IFERROR(VLOOKUP($A83,[15]EKS!$A:$K,11,0),"-")</f>
        <v>EKSKLUSIF</v>
      </c>
      <c r="CN83" s="37" t="str">
        <f>IFERROR(VLOOKUP($A83,[16]EKS!$A:$K,11,0),"-")</f>
        <v>EKSKLUSIF</v>
      </c>
      <c r="CO83" s="37" t="str">
        <f>IFERROR(VLOOKUP($A83,[17]EKS!$A:$K,11,0),"-")</f>
        <v>-</v>
      </c>
      <c r="CP83" s="37" t="str">
        <f>IFERROR(VLOOKUP($A83,[18]EKS!$A:$K,11,0),"-")</f>
        <v>-</v>
      </c>
      <c r="CQ83" s="37" t="str">
        <f>IFERROR(VLOOKUP(A83,[19]Sheet1!$A:$D,4,0),"-")</f>
        <v>-</v>
      </c>
      <c r="CR83" s="37">
        <f>IFERROR(VLOOKUP($A83,[20]AAV!$A:$AR,44,0),IFERROR(VLOOKUP($A83,[20]GC!$A:$AC,29,0),IFERROR(VLOOKUP($A83,[20]RVO!$A:$CA,79,0),IFERROR(VLOOKUP($A83,[20]SBPV!$A:$AN,40,0),IFERROR(VLOOKUP($A83,'[20]CC SK'!$A:$AC,29,0),IFERROR(VLOOKUP($A83,'[20]AAV AUTO 2000'!$A:$AA,27,0),IFERROR(VLOOKUP($A83,[20]DELTA!$A:$AC,29,0),IFERROR(VLOOKUP($A83,'[20]TEMA C1'!$A:$Y,25,0),IFERROR(VLOOKUP($A83,'[20]TEMA C2'!$A:$AA,27,0),IFERROR(VLOOKUP($A83,'[20]TEMA C3'!$A:$AA,27,0),IFERROR(VLOOKUP($A83,'[20]TEMA HAJI'!$A:$AA,27,0),IFERROR(VLOOKUP($A83,'[20]TEMA PD'!$A:$AA,27,0),IFERROR(VLOOKUP($A83,[20]DESIRE!$A:$AP,42,0),0)))))))))))))</f>
        <v>15</v>
      </c>
      <c r="CS83" s="37">
        <f>IFERROR(VLOOKUP($A83,#REF!,42+CR$1,0),IFERROR(VLOOKUP($A83,#REF!,42+CR$1,0),IFERROR(VLOOKUP($A83,#REF!,29+CR$1,0),IFERROR(VLOOKUP($A83,#REF!,16+CR$1,0),IFERROR(VLOOKUP($A83,#REF!,42+CR$1,0),IFERROR(VLOOKUP($A83,#REF!,33+CR$1,0),IFERROR(VLOOKUP($A83,#REF!,29+CR$1,0),IFERROR(VLOOKUP($A83,#REF!,42+CR$1,0),IFERROR(VLOOKUP($A83,#REF!,42+CR$1,0),IFERROR(VLOOKUP($A83,#REF!,42+CR$1,0),IFERROR(VLOOKUP($A83,#REF!,26+CR$1,0),IFERROR(VLOOKUP($A83,#REF!,5+CR$1,0),0))))))))))))</f>
        <v>0</v>
      </c>
      <c r="CT83" s="37">
        <f>IFERROR(VLOOKUP($A83,#REF!,42+CS$1,0),IFERROR(VLOOKUP($A83,#REF!,42+CS$1,0),IFERROR(VLOOKUP($A83,#REF!,29+CS$1,0),IFERROR(VLOOKUP($A83,#REF!,16+CS$1,0),IFERROR(VLOOKUP($A83,#REF!,42+CS$1,0),IFERROR(VLOOKUP($A83,#REF!,33+CS$1,0),IFERROR(VLOOKUP($A83,#REF!,29+CS$1,0),IFERROR(VLOOKUP($A83,#REF!,42+CS$1,0),IFERROR(VLOOKUP($A83,#REF!,42+CS$1,0),IFERROR(VLOOKUP($A83,#REF!,42+CS$1,0),IFERROR(VLOOKUP($A83,#REF!,26+CS$1,0),IFERROR(VLOOKUP($A83,#REF!,5+CS$1,0),0))))))))))))</f>
        <v>0</v>
      </c>
      <c r="CU83" s="37">
        <f>IFERROR(VLOOKUP($A83,#REF!,42+CT$1,0),IFERROR(VLOOKUP($A83,#REF!,42+CT$1,0),IFERROR(VLOOKUP($A83,#REF!,29+CT$1,0),IFERROR(VLOOKUP($A83,#REF!,16+CT$1,0),IFERROR(VLOOKUP($A83,#REF!,42+CT$1,0),IFERROR(VLOOKUP($A83,#REF!,33+CT$1,0),IFERROR(VLOOKUP($A83,#REF!,29+CT$1,0),IFERROR(VLOOKUP($A83,#REF!,42+CT$1,0),IFERROR(VLOOKUP($A83,#REF!,42+CT$1,0),IFERROR(VLOOKUP($A83,#REF!,42+CT$1,0),IFERROR(VLOOKUP($A83,#REF!,26+CT$1,0),IFERROR(VLOOKUP($A83,#REF!,5+CT$1,0),0))))))))))))</f>
        <v>0</v>
      </c>
      <c r="CV83" s="37">
        <f>IFERROR(VLOOKUP($A83,#REF!,42+CU$1,0),IFERROR(VLOOKUP($A83,#REF!,42+CU$1,0),IFERROR(VLOOKUP($A83,#REF!,29+CU$1,0),IFERROR(VLOOKUP($A83,#REF!,16+CU$1,0),IFERROR(VLOOKUP($A83,#REF!,42+CU$1,0),IFERROR(VLOOKUP($A83,#REF!,33+CU$1,0),IFERROR(VLOOKUP($A83,#REF!,29+CU$1,0),IFERROR(VLOOKUP($A83,#REF!,42+CU$1,0),IFERROR(VLOOKUP($A83,#REF!,42+CU$1,0),IFERROR(VLOOKUP($A83,#REF!,42+CU$1,0),IFERROR(VLOOKUP($A83,#REF!,26+CU$1,0),IFERROR(VLOOKUP($A83,#REF!,5+CU$1,0),0))))))))))))</f>
        <v>0</v>
      </c>
      <c r="CW83" s="37">
        <f>IFERROR(VLOOKUP($A83,#REF!,42+CV$1,0),IFERROR(VLOOKUP($A83,#REF!,42+CV$1,0),IFERROR(VLOOKUP($A83,#REF!,29+CV$1,0),IFERROR(VLOOKUP($A83,#REF!,16+CV$1,0),IFERROR(VLOOKUP($A83,#REF!,42+CV$1,0),IFERROR(VLOOKUP($A83,#REF!,33+CV$1,0),IFERROR(VLOOKUP($A83,#REF!,29+CV$1,0),IFERROR(VLOOKUP($A83,#REF!,42+CV$1,0),IFERROR(VLOOKUP($A83,#REF!,42+CV$1,0),IFERROR(VLOOKUP($A83,#REF!,42+CV$1,0),IFERROR(VLOOKUP($A83,#REF!,26+CV$1,0),IFERROR(VLOOKUP($A83,#REF!,5+CV$1,0),0))))))))))))</f>
        <v>0</v>
      </c>
      <c r="CX83" s="37">
        <f>IFERROR(VLOOKUP($A83,#REF!,36,0),IFERROR(VLOOKUP($A83,#REF!,23,0),IFERROR(VLOOKUP($A83,#REF!,65,0),IFERROR(VLOOKUP($A83,#REF!,34,0),IFERROR(VLOOKUP($A83,#REF!,25,0),IFERROR(VLOOKUP($A83,#REF!,25,0),IFERROR(VLOOKUP($A83,#REF!,21,0),IFERROR(VLOOKUP($A83,#REF!,23,0),IFERROR(VLOOKUP($A83,#REF!,23,0),IFERROR(VLOOKUP($A83,#REF!,23,0),IFERROR(VLOOKUP($A83,#REF!,23,0),IFERROR(VLOOKUP($A83,#REF!,23,0),IFERROR(VLOOKUP($A83,#REF!,21,0),IFERROR(VLOOKUP($A83,#REF!,23,0),0))))))))))))))</f>
        <v>0</v>
      </c>
      <c r="CY83" s="37">
        <f>IFERROR(VLOOKUP($A83,[20]DESIRE!$A:$AP,42,0),IFERROR(VLOOKUP($A83,'[20]TEMA PD'!$A:$AA,27,0),IFERROR(VLOOKUP($A83,'[20]TEMA HAJI'!$A:$AA,27,0),IFERROR(VLOOKUP($A83,'[20]TEMA C3'!$A:$AA,27,0),IFERROR(VLOOKUP($A83,'[20]TEMA C2'!$A:$AA,27,0),IFERROR(VLOOKUP($A83,'[20]TEMA C1'!$A:$Y,25,0),IFERROR(VLOOKUP($A83,[20]DELTA!$A:$AC,29,0),IFERROR(VLOOKUP($A83,'[20]AAV AUTO 2000'!$A:$AA,27,0),IFERROR(VLOOKUP($A83,'[20]CC SK'!$A:$AC,29,0),IFERROR(VLOOKUP($A83,[20]SBPV!$A:$AN,40,0),IFERROR(VLOOKUP($A83,[20]RVO!$A:$CA,79,0),IFERROR(VLOOKUP($A83,[20]GC!$A:$AC,29,0),IFERROR(VLOOKUP($A83,[20]AAV!$A:$AR,44,0),0)))))))))))))</f>
        <v>15</v>
      </c>
      <c r="CZ83" s="37">
        <f>IFERROR(VLOOKUP($A83,#REF!,5+CY$1,0),IFERROR(VLOOKUP($A83,#REF!,26+CY$1,0),IFERROR(VLOOKUP($A83,#REF!,42+CY$1,0),IFERROR(VLOOKUP($A83,#REF!,42+CY$1,0),IFERROR(VLOOKUP($A83,#REF!,42+CY$1,0),IFERROR(VLOOKUP($A83,#REF!,29+CY$1,0),IFERROR(VLOOKUP($A83,#REF!,33+CY$1,0),IFERROR(VLOOKUP($A83,#REF!,42+CY$1,0),IFERROR(VLOOKUP($A83,#REF!,16+CY$1,0),IFERROR(VLOOKUP($A83,#REF!,29+CY$1,0),IFERROR(VLOOKUP($A83,#REF!,42+CY$1,0),IFERROR(VLOOKUP($A83,#REF!,42+CY$1,0),0))))))))))))</f>
        <v>0</v>
      </c>
      <c r="DA83" s="37">
        <f>IFERROR(VLOOKUP($A83,#REF!,5+CZ$1,0),IFERROR(VLOOKUP($A83,#REF!,26+CZ$1,0),IFERROR(VLOOKUP($A83,#REF!,42+CZ$1,0),IFERROR(VLOOKUP($A83,#REF!,42+CZ$1,0),IFERROR(VLOOKUP($A83,#REF!,42+CZ$1,0),IFERROR(VLOOKUP($A83,#REF!,29+CZ$1,0),IFERROR(VLOOKUP($A83,#REF!,33+CZ$1,0),IFERROR(VLOOKUP($A83,#REF!,42+CZ$1,0),IFERROR(VLOOKUP($A83,#REF!,16+CZ$1,0),IFERROR(VLOOKUP($A83,#REF!,29+CZ$1,0),IFERROR(VLOOKUP($A83,#REF!,42+CZ$1,0),IFERROR(VLOOKUP($A83,#REF!,42+CZ$1,0),0))))))))))))</f>
        <v>0</v>
      </c>
      <c r="DB83" s="37">
        <f>IFERROR(VLOOKUP($A83,#REF!,5+DA$1,0),IFERROR(VLOOKUP($A83,#REF!,26+DA$1,0),IFERROR(VLOOKUP($A83,#REF!,42+DA$1,0),IFERROR(VLOOKUP($A83,#REF!,42+DA$1,0),IFERROR(VLOOKUP($A83,#REF!,42+DA$1,0),IFERROR(VLOOKUP($A83,#REF!,29+DA$1,0),IFERROR(VLOOKUP($A83,#REF!,33+DA$1,0),IFERROR(VLOOKUP($A83,#REF!,42+DA$1,0),IFERROR(VLOOKUP($A83,#REF!,16+DA$1,0),IFERROR(VLOOKUP($A83,#REF!,29+DA$1,0),IFERROR(VLOOKUP($A83,#REF!,42+DA$1,0),IFERROR(VLOOKUP($A83,#REF!,42+DA$1,0),0))))))))))))</f>
        <v>0</v>
      </c>
      <c r="DC83" s="37">
        <f>IFERROR(VLOOKUP($A83,#REF!,5+DB$1,0),IFERROR(VLOOKUP($A83,#REF!,26+DB$1,0),IFERROR(VLOOKUP($A83,#REF!,42+DB$1,0),IFERROR(VLOOKUP($A83,#REF!,42+DB$1,0),IFERROR(VLOOKUP($A83,#REF!,42+DB$1,0),IFERROR(VLOOKUP($A83,#REF!,29+DB$1,0),IFERROR(VLOOKUP($A83,#REF!,33+DB$1,0),IFERROR(VLOOKUP($A83,#REF!,42+DB$1,0),IFERROR(VLOOKUP($A83,#REF!,16+DB$1,0),IFERROR(VLOOKUP($A83,#REF!,29+DB$1,0),IFERROR(VLOOKUP($A83,#REF!,42+DB$1,0),IFERROR(VLOOKUP($A83,#REF!,42+DB$1,0),0))))))))))))</f>
        <v>0</v>
      </c>
      <c r="DD83" s="37">
        <f>IFERROR(VLOOKUP($A83,#REF!,5+DC$1,0),IFERROR(VLOOKUP($A83,#REF!,26+DC$1,0),IFERROR(VLOOKUP($A83,#REF!,42+DC$1,0),IFERROR(VLOOKUP($A83,#REF!,42+DC$1,0),IFERROR(VLOOKUP($A83,#REF!,42+DC$1,0),IFERROR(VLOOKUP($A83,#REF!,29+DC$1,0),IFERROR(VLOOKUP($A83,#REF!,33+DC$1,0),IFERROR(VLOOKUP($A83,#REF!,42+DC$1,0),IFERROR(VLOOKUP($A83,#REF!,16+DC$1,0),IFERROR(VLOOKUP($A83,#REF!,29+DC$1,0),IFERROR(VLOOKUP($A83,#REF!,42+DC$1,0),IFERROR(VLOOKUP($A83,#REF!,42+DC$1,0),0))))))))))))</f>
        <v>0</v>
      </c>
      <c r="DE83" s="37">
        <f>IFERROR(VLOOKUP($A83,#REF!,23,0),IFERROR(VLOOKUP($A83,#REF!,21,0),IFERROR(VLOOKUP($A83,#REF!,23,0),IFERROR(VLOOKUP($A83,#REF!,23,0),IFERROR(VLOOKUP($A83,#REF!,23,0),IFERROR(VLOOKUP($A83,#REF!,23,0),IFERROR(VLOOKUP($A83,#REF!,23,0),IFERROR(VLOOKUP($A83,#REF!,21,0),IFERROR(VLOOKUP($A83,#REF!,25,0),IFERROR(VLOOKUP($A83,#REF!,25,0),IFERROR(VLOOKUP($A83,#REF!,34,0),IFERROR(VLOOKUP($A83,#REF!,65,0),IFERROR(VLOOKUP($A83,#REF!,23,0),IFERROR(VLOOKUP($A83,#REF!,36,0),0))))))))))))))</f>
        <v>0</v>
      </c>
      <c r="DF83" s="37" t="b">
        <f t="shared" si="40"/>
        <v>1</v>
      </c>
      <c r="DG83" s="37" t="b">
        <f t="shared" si="40"/>
        <v>1</v>
      </c>
      <c r="DH83" s="37" t="b">
        <f t="shared" si="40"/>
        <v>1</v>
      </c>
      <c r="DI83" s="37" t="b">
        <f t="shared" si="26"/>
        <v>1</v>
      </c>
      <c r="DJ83" s="37" t="b">
        <f t="shared" si="26"/>
        <v>1</v>
      </c>
      <c r="DK83" s="37" t="b">
        <f t="shared" si="26"/>
        <v>1</v>
      </c>
      <c r="DL83" s="37" t="b">
        <f t="shared" si="26"/>
        <v>1</v>
      </c>
      <c r="DM83" s="37">
        <f t="shared" si="41"/>
        <v>15</v>
      </c>
      <c r="DN83" s="37">
        <f t="shared" si="41"/>
        <v>0</v>
      </c>
      <c r="DO83" s="37">
        <f t="shared" si="41"/>
        <v>0</v>
      </c>
      <c r="DP83" s="37">
        <f t="shared" si="27"/>
        <v>0</v>
      </c>
      <c r="DQ83" s="37">
        <f t="shared" si="27"/>
        <v>0</v>
      </c>
      <c r="DR83" s="37">
        <f t="shared" si="27"/>
        <v>0</v>
      </c>
      <c r="DS83" s="37">
        <f t="shared" si="27"/>
        <v>0</v>
      </c>
      <c r="DT83" s="29">
        <f t="shared" si="45"/>
        <v>15</v>
      </c>
      <c r="DU83" s="37">
        <f t="shared" si="42"/>
        <v>15</v>
      </c>
      <c r="DV83" s="37">
        <f t="shared" si="42"/>
        <v>0</v>
      </c>
      <c r="DW83" s="37">
        <f t="shared" si="42"/>
        <v>0</v>
      </c>
      <c r="DX83" s="37">
        <f t="shared" si="28"/>
        <v>0</v>
      </c>
      <c r="DY83" s="37">
        <f t="shared" si="28"/>
        <v>0</v>
      </c>
      <c r="DZ83" s="37">
        <f t="shared" si="28"/>
        <v>0</v>
      </c>
      <c r="EA83" s="37">
        <f t="shared" si="28"/>
        <v>0</v>
      </c>
      <c r="EB83" s="29">
        <f t="shared" si="46"/>
        <v>15</v>
      </c>
      <c r="EC83" s="36">
        <f t="shared" si="47"/>
        <v>6</v>
      </c>
      <c r="ED83" s="36" t="str">
        <f t="shared" si="48"/>
        <v>DOWNGRADE</v>
      </c>
      <c r="EE83" s="36" t="str">
        <f t="shared" si="49"/>
        <v>RESET</v>
      </c>
      <c r="EF83" s="37">
        <f t="shared" si="50"/>
        <v>0</v>
      </c>
      <c r="EG83" s="2">
        <f>IFERROR(VLOOKUP(A83,[21]DELTA!$A:$AT,46,0),"")</f>
        <v>3</v>
      </c>
      <c r="EH83" s="37" t="str">
        <f t="shared" si="51"/>
        <v>SAPHIRE</v>
      </c>
      <c r="EI83" s="2"/>
      <c r="EJ83" s="2"/>
      <c r="EK83" s="2"/>
      <c r="EL83" s="2"/>
      <c r="EM83" s="2"/>
      <c r="EN83" s="2"/>
      <c r="EO83" s="2"/>
      <c r="EP83" s="2"/>
      <c r="EQ83" s="37">
        <f t="shared" si="43"/>
        <v>15</v>
      </c>
      <c r="ER83" s="37">
        <f t="shared" si="43"/>
        <v>0</v>
      </c>
      <c r="ES83" s="37">
        <f t="shared" si="43"/>
        <v>0</v>
      </c>
      <c r="ET83" s="37">
        <f t="shared" si="29"/>
        <v>0</v>
      </c>
      <c r="EU83" s="37">
        <f t="shared" si="29"/>
        <v>0</v>
      </c>
      <c r="EV83" s="37">
        <f t="shared" si="29"/>
        <v>0</v>
      </c>
      <c r="EW83" s="37">
        <f t="shared" si="29"/>
        <v>0</v>
      </c>
    </row>
    <row r="84" spans="1:153" ht="15.6">
      <c r="A84" s="36" t="s">
        <v>120</v>
      </c>
      <c r="B84" s="5" t="s">
        <v>263</v>
      </c>
      <c r="C84" s="37" t="s">
        <v>153</v>
      </c>
      <c r="D84" s="15">
        <f>IFERROR(VLOOKUP(A84,[23]delta!$A:$C,3,0),"")</f>
        <v>45189</v>
      </c>
      <c r="E84" s="15" t="str">
        <f t="shared" si="44"/>
        <v>Sep-23</v>
      </c>
      <c r="F84" s="37" t="s">
        <v>349</v>
      </c>
      <c r="G84" s="37" t="s">
        <v>349</v>
      </c>
      <c r="H84" s="37" t="s">
        <v>349</v>
      </c>
      <c r="I84" s="37" t="s">
        <v>349</v>
      </c>
      <c r="J84" s="37" t="s">
        <v>414</v>
      </c>
      <c r="K84" s="37" t="s">
        <v>349</v>
      </c>
      <c r="L84" s="37" t="s">
        <v>349</v>
      </c>
      <c r="M84" s="37">
        <v>20</v>
      </c>
      <c r="N84" s="37">
        <v>30</v>
      </c>
      <c r="O84" s="37">
        <v>32</v>
      </c>
      <c r="P84" s="37">
        <v>30</v>
      </c>
      <c r="Q84" s="37"/>
      <c r="R84" s="37">
        <v>30</v>
      </c>
      <c r="S84" s="37">
        <v>15</v>
      </c>
      <c r="T84" s="36">
        <v>157</v>
      </c>
      <c r="U84" s="37">
        <v>20</v>
      </c>
      <c r="V84" s="37">
        <v>30</v>
      </c>
      <c r="W84" s="37">
        <v>32</v>
      </c>
      <c r="X84" s="37">
        <v>30</v>
      </c>
      <c r="Y84" s="37">
        <v>0</v>
      </c>
      <c r="Z84" s="37">
        <v>30</v>
      </c>
      <c r="AA84" s="37">
        <v>15</v>
      </c>
      <c r="AB84" s="36">
        <v>157</v>
      </c>
      <c r="AC84" s="36">
        <v>1</v>
      </c>
      <c r="AD84" s="36" t="s">
        <v>413</v>
      </c>
      <c r="AE84" s="36" t="s">
        <v>413</v>
      </c>
      <c r="AF84" s="37">
        <v>157</v>
      </c>
      <c r="AG84" s="13">
        <v>2</v>
      </c>
      <c r="AH84" s="37" t="s">
        <v>418</v>
      </c>
      <c r="AI84" s="37">
        <v>0</v>
      </c>
      <c r="AJ84" s="37" t="s">
        <v>423</v>
      </c>
      <c r="AK84" s="37">
        <v>0</v>
      </c>
      <c r="AL84" s="15">
        <v>45261</v>
      </c>
      <c r="AM84" s="15">
        <v>45701</v>
      </c>
      <c r="AN84" s="37">
        <v>1</v>
      </c>
      <c r="AO84" s="37">
        <v>157</v>
      </c>
      <c r="AP84" s="37" t="str">
        <f>IFERROR(VLOOKUP($A84,[2]Sheet1!$A:$D,4,0),"-")</f>
        <v>-</v>
      </c>
      <c r="AQ84" s="37" t="str">
        <f>IFERROR(VLOOKUP($A84,#REF!,4,0),"-")</f>
        <v>-</v>
      </c>
      <c r="AR84" s="37" t="str">
        <f>IFERROR(VLOOKUP(A84,[3]DELTA!$A:$D,4,0),"-")</f>
        <v>REGULER</v>
      </c>
      <c r="AS84" s="37" t="str">
        <f>IFERROR(VLOOKUP(A84,[4]DELTA!$A:$D,4,0),"-")</f>
        <v>REGULER</v>
      </c>
      <c r="AT84" s="37" t="str">
        <f>IFERROR(VLOOKUP(A84,[5]DELTA!$A:$D,4,0),"-")</f>
        <v>EKSKLUSIF</v>
      </c>
      <c r="AU84" s="37" t="str">
        <f>IFERROR(VLOOKUP(A84,[6]DELTA!$A:$D,4,0),"-")</f>
        <v>EKSKLUSIF</v>
      </c>
      <c r="AV84" s="37" t="str">
        <f>IFERROR(VLOOKUP(A84,#REF!,13,0),"")</f>
        <v/>
      </c>
      <c r="AW84" s="37">
        <f>IFERROR(VLOOKUP(A84,[7]DATABASE!$A:$BA,49,0),"")</f>
        <v>30</v>
      </c>
      <c r="AX84" s="37">
        <f>IFERROR(VLOOKUP(A84,[7]DATABASE!$A:$BA,50,0),"")</f>
        <v>33</v>
      </c>
      <c r="AY84" s="37">
        <f>IFERROR(VLOOKUP(A84,[7]DATABASE!$A:$BA,51,0),"")</f>
        <v>30</v>
      </c>
      <c r="AZ84" s="37">
        <f>IFERROR(VLOOKUP(A84,[7]DATABASE!$A:$BA,52,0),"")</f>
        <v>47</v>
      </c>
      <c r="BA84" s="37">
        <f>IFERROR(VLOOKUP(A84,[7]DATABASE!$A:$BA,53,0),"")</f>
        <v>41</v>
      </c>
      <c r="BB84" s="37">
        <f>IFERROR(VLOOKUP(A84,[7]DATABASE!$A:$BF,54,0),"")</f>
        <v>30</v>
      </c>
      <c r="BC84" s="37">
        <f>IFERROR(VLOOKUP(A84,[7]DATABASE!$A:$BF,55,0),"")</f>
        <v>33</v>
      </c>
      <c r="BD84" s="37">
        <f>IFERROR(VLOOKUP(A84,[7]DATABASE!$A:$BF,56,0),"")</f>
        <v>30</v>
      </c>
      <c r="BE84" s="37">
        <f>IFERROR(VLOOKUP(A84,[7]DATABASE!$A:$BF,57,0),"")</f>
        <v>47</v>
      </c>
      <c r="BF84" s="37">
        <f>IFERROR(VLOOKUP(A84,[7]DATABASE!$A:$BF,58,0),"")</f>
        <v>41</v>
      </c>
      <c r="BG84" s="37">
        <f>IFERROR(VLOOKUP($A84,'[24]NEW MITRA'!$A:$BV,69,0),"")</f>
        <v>1</v>
      </c>
      <c r="BH84" s="37">
        <f>IFERROR(VLOOKUP(A84,[7]DATABASE!$A:$BM,60,0),"")</f>
        <v>30</v>
      </c>
      <c r="BI84" s="37">
        <f>IFERROR(VLOOKUP(A84,[7]DATABASE!$A:$BM,61,0),"")</f>
        <v>33</v>
      </c>
      <c r="BJ84" s="37">
        <f>IFERROR(VLOOKUP(A84,[7]DATABASE!$A:$BM,62,0),"")</f>
        <v>30</v>
      </c>
      <c r="BK84" s="37">
        <f>IFERROR(VLOOKUP(A84,[7]DATABASE!$A:$BM,63,0),"")</f>
        <v>47</v>
      </c>
      <c r="BL84" s="37">
        <f>IFERROR(VLOOKUP(A84,[7]DATABASE!$A:$BM,64,0),"")</f>
        <v>41</v>
      </c>
      <c r="BM84" s="37">
        <f>IFERROR(VLOOKUP($A84,[9]AAV!$A:$AM,39,0),IFERROR(VLOOKUP($A84,[9]GC!$A:$Y,25,0),IFERROR(VLOOKUP($A84,[9]RVO!$A:$BS,71,0),IFERROR(VLOOKUP($A84,[9]SBPV!$A:$AK,37,0),IFERROR(VLOOKUP($A84,'[9]CC SK'!$A:$AA,27,0),IFERROR(VLOOKUP($A84,[9]DELTA!$A:$AA,27,0),IFERROR(VLOOKUP($A84,'[9]TEMA C1'!$A:$W,23,0),IFERROR(VLOOKUP($A84,'[9]TEMA C2'!$A:$Y,25,0),IFERROR(VLOOKUP($A84,'[9]TEMA C3'!$A:$Y,25,0),IFERROR(VLOOKUP($A84,'[9]TEMA HAJI'!$A:$Y,25,0),IFERROR(VLOOKUP($A84,'[9]TEMA PD'!$A:$Y,25,0),"")))))))))))</f>
        <v>22</v>
      </c>
      <c r="BN84" s="37">
        <f t="shared" si="30"/>
        <v>204</v>
      </c>
      <c r="BO84" s="37">
        <f t="shared" si="53"/>
        <v>1</v>
      </c>
      <c r="BP84" s="37">
        <f t="shared" si="53"/>
        <v>30</v>
      </c>
      <c r="BQ84" s="37">
        <f t="shared" si="53"/>
        <v>33</v>
      </c>
      <c r="BR84" s="37">
        <f t="shared" si="52"/>
        <v>30</v>
      </c>
      <c r="BS84" s="14">
        <f t="shared" si="52"/>
        <v>0</v>
      </c>
      <c r="BT84" s="21">
        <f t="shared" si="52"/>
        <v>0</v>
      </c>
      <c r="BU84" s="21">
        <f t="shared" si="52"/>
        <v>22</v>
      </c>
      <c r="BV84" s="37">
        <f t="shared" si="32"/>
        <v>116</v>
      </c>
      <c r="BW84" s="36">
        <f t="shared" si="33"/>
        <v>0</v>
      </c>
      <c r="BX84" s="36" t="str">
        <f t="shared" si="34"/>
        <v>TIDAK</v>
      </c>
      <c r="BY84" s="36" t="str">
        <f>IFERROR(VLOOKUP(A84,[7]DATABASE!$A:$BY,77,0),"")</f>
        <v>TIDAK</v>
      </c>
      <c r="BZ84" s="37">
        <f t="shared" si="35"/>
        <v>273</v>
      </c>
      <c r="CA84" s="12">
        <f>IFERROR(VLOOKUP(A84,[10]DELTA!$A:$AE,31,0),"")</f>
        <v>2</v>
      </c>
      <c r="CB84" s="37" t="str">
        <f t="shared" si="36"/>
        <v>SAPHIRE</v>
      </c>
      <c r="CC84" s="37" t="str">
        <f>IFERROR(VLOOKUP(A84,[11]SUMMARY!$B:$E,4,0),"")</f>
        <v/>
      </c>
      <c r="CD84" s="37">
        <f>IFERROR(VLOOKUP(A84,'[12]RECAP REDEEM P2 - v2'!$A:$I,5,0),0)</f>
        <v>200</v>
      </c>
      <c r="CE84" s="37" t="str">
        <f t="shared" si="37"/>
        <v>Y</v>
      </c>
      <c r="CF84" s="37"/>
      <c r="CG84" s="15">
        <v>45093</v>
      </c>
      <c r="CH84" s="15">
        <f t="shared" ca="1" si="38"/>
        <v>46174</v>
      </c>
      <c r="CI84" s="37">
        <f t="shared" ca="1" si="39"/>
        <v>2</v>
      </c>
      <c r="CJ84" s="37">
        <v>73</v>
      </c>
      <c r="CK84" s="37" t="str">
        <f>IFERROR(VLOOKUP($A84,[13]ME!$A:$K,11,0),"-")</f>
        <v>EKSKLUSIF</v>
      </c>
      <c r="CL84" s="37" t="str">
        <f>IFERROR(VLOOKUP($A84,[14]EKS!$A:$K,11,0),"-")</f>
        <v>EKSKLUSIF</v>
      </c>
      <c r="CM84" s="37" t="str">
        <f>IFERROR(VLOOKUP($A84,[15]EKS!$A:$K,11,0),"-")</f>
        <v>EKSKLUSIF</v>
      </c>
      <c r="CN84" s="37" t="str">
        <f>IFERROR(VLOOKUP($A84,[16]EKS!$A:$K,11,0),"-")</f>
        <v>EKSKLUSIF</v>
      </c>
      <c r="CO84" s="37" t="str">
        <f>IFERROR(VLOOKUP($A84,[17]EKS!$A:$K,11,0),"-")</f>
        <v>-</v>
      </c>
      <c r="CP84" s="37" t="str">
        <f>IFERROR(VLOOKUP($A84,[18]EKS!$A:$K,11,0),"-")</f>
        <v>-</v>
      </c>
      <c r="CQ84" s="37" t="str">
        <f>IFERROR(VLOOKUP(A84,[19]Sheet1!$A:$D,4,0),"-")</f>
        <v>-</v>
      </c>
      <c r="CR84" s="37">
        <f>IFERROR(VLOOKUP($A84,[20]AAV!$A:$AR,44,0),IFERROR(VLOOKUP($A84,[20]GC!$A:$AC,29,0),IFERROR(VLOOKUP($A84,[20]RVO!$A:$CA,79,0),IFERROR(VLOOKUP($A84,[20]SBPV!$A:$AN,40,0),IFERROR(VLOOKUP($A84,'[20]CC SK'!$A:$AC,29,0),IFERROR(VLOOKUP($A84,'[20]AAV AUTO 2000'!$A:$AA,27,0),IFERROR(VLOOKUP($A84,[20]DELTA!$A:$AC,29,0),IFERROR(VLOOKUP($A84,'[20]TEMA C1'!$A:$Y,25,0),IFERROR(VLOOKUP($A84,'[20]TEMA C2'!$A:$AA,27,0),IFERROR(VLOOKUP($A84,'[20]TEMA C3'!$A:$AA,27,0),IFERROR(VLOOKUP($A84,'[20]TEMA HAJI'!$A:$AA,27,0),IFERROR(VLOOKUP($A84,'[20]TEMA PD'!$A:$AA,27,0),IFERROR(VLOOKUP($A84,[20]DESIRE!$A:$AP,42,0),0)))))))))))))</f>
        <v>23</v>
      </c>
      <c r="CS84" s="37">
        <f>IFERROR(VLOOKUP($A84,#REF!,42+CR$1,0),IFERROR(VLOOKUP($A84,#REF!,42+CR$1,0),IFERROR(VLOOKUP($A84,#REF!,29+CR$1,0),IFERROR(VLOOKUP($A84,#REF!,16+CR$1,0),IFERROR(VLOOKUP($A84,#REF!,42+CR$1,0),IFERROR(VLOOKUP($A84,#REF!,33+CR$1,0),IFERROR(VLOOKUP($A84,#REF!,29+CR$1,0),IFERROR(VLOOKUP($A84,#REF!,42+CR$1,0),IFERROR(VLOOKUP($A84,#REF!,42+CR$1,0),IFERROR(VLOOKUP($A84,#REF!,42+CR$1,0),IFERROR(VLOOKUP($A84,#REF!,26+CR$1,0),IFERROR(VLOOKUP($A84,#REF!,5+CR$1,0),0))))))))))))</f>
        <v>0</v>
      </c>
      <c r="CT84" s="37">
        <f>IFERROR(VLOOKUP($A84,#REF!,42+CS$1,0),IFERROR(VLOOKUP($A84,#REF!,42+CS$1,0),IFERROR(VLOOKUP($A84,#REF!,29+CS$1,0),IFERROR(VLOOKUP($A84,#REF!,16+CS$1,0),IFERROR(VLOOKUP($A84,#REF!,42+CS$1,0),IFERROR(VLOOKUP($A84,#REF!,33+CS$1,0),IFERROR(VLOOKUP($A84,#REF!,29+CS$1,0),IFERROR(VLOOKUP($A84,#REF!,42+CS$1,0),IFERROR(VLOOKUP($A84,#REF!,42+CS$1,0),IFERROR(VLOOKUP($A84,#REF!,42+CS$1,0),IFERROR(VLOOKUP($A84,#REF!,26+CS$1,0),IFERROR(VLOOKUP($A84,#REF!,5+CS$1,0),0))))))))))))</f>
        <v>0</v>
      </c>
      <c r="CU84" s="37">
        <f>IFERROR(VLOOKUP($A84,#REF!,42+CT$1,0),IFERROR(VLOOKUP($A84,#REF!,42+CT$1,0),IFERROR(VLOOKUP($A84,#REF!,29+CT$1,0),IFERROR(VLOOKUP($A84,#REF!,16+CT$1,0),IFERROR(VLOOKUP($A84,#REF!,42+CT$1,0),IFERROR(VLOOKUP($A84,#REF!,33+CT$1,0),IFERROR(VLOOKUP($A84,#REF!,29+CT$1,0),IFERROR(VLOOKUP($A84,#REF!,42+CT$1,0),IFERROR(VLOOKUP($A84,#REF!,42+CT$1,0),IFERROR(VLOOKUP($A84,#REF!,42+CT$1,0),IFERROR(VLOOKUP($A84,#REF!,26+CT$1,0),IFERROR(VLOOKUP($A84,#REF!,5+CT$1,0),0))))))))))))</f>
        <v>0</v>
      </c>
      <c r="CV84" s="37">
        <f>IFERROR(VLOOKUP($A84,#REF!,42+CU$1,0),IFERROR(VLOOKUP($A84,#REF!,42+CU$1,0),IFERROR(VLOOKUP($A84,#REF!,29+CU$1,0),IFERROR(VLOOKUP($A84,#REF!,16+CU$1,0),IFERROR(VLOOKUP($A84,#REF!,42+CU$1,0),IFERROR(VLOOKUP($A84,#REF!,33+CU$1,0),IFERROR(VLOOKUP($A84,#REF!,29+CU$1,0),IFERROR(VLOOKUP($A84,#REF!,42+CU$1,0),IFERROR(VLOOKUP($A84,#REF!,42+CU$1,0),IFERROR(VLOOKUP($A84,#REF!,42+CU$1,0),IFERROR(VLOOKUP($A84,#REF!,26+CU$1,0),IFERROR(VLOOKUP($A84,#REF!,5+CU$1,0),0))))))))))))</f>
        <v>0</v>
      </c>
      <c r="CW84" s="37">
        <f>IFERROR(VLOOKUP($A84,#REF!,42+CV$1,0),IFERROR(VLOOKUP($A84,#REF!,42+CV$1,0),IFERROR(VLOOKUP($A84,#REF!,29+CV$1,0),IFERROR(VLOOKUP($A84,#REF!,16+CV$1,0),IFERROR(VLOOKUP($A84,#REF!,42+CV$1,0),IFERROR(VLOOKUP($A84,#REF!,33+CV$1,0),IFERROR(VLOOKUP($A84,#REF!,29+CV$1,0),IFERROR(VLOOKUP($A84,#REF!,42+CV$1,0),IFERROR(VLOOKUP($A84,#REF!,42+CV$1,0),IFERROR(VLOOKUP($A84,#REF!,42+CV$1,0),IFERROR(VLOOKUP($A84,#REF!,26+CV$1,0),IFERROR(VLOOKUP($A84,#REF!,5+CV$1,0),0))))))))))))</f>
        <v>0</v>
      </c>
      <c r="CX84" s="37">
        <f>IFERROR(VLOOKUP($A84,#REF!,36,0),IFERROR(VLOOKUP($A84,#REF!,23,0),IFERROR(VLOOKUP($A84,#REF!,65,0),IFERROR(VLOOKUP($A84,#REF!,34,0),IFERROR(VLOOKUP($A84,#REF!,25,0),IFERROR(VLOOKUP($A84,#REF!,25,0),IFERROR(VLOOKUP($A84,#REF!,21,0),IFERROR(VLOOKUP($A84,#REF!,23,0),IFERROR(VLOOKUP($A84,#REF!,23,0),IFERROR(VLOOKUP($A84,#REF!,23,0),IFERROR(VLOOKUP($A84,#REF!,23,0),IFERROR(VLOOKUP($A84,#REF!,23,0),IFERROR(VLOOKUP($A84,#REF!,21,0),IFERROR(VLOOKUP($A84,#REF!,23,0),0))))))))))))))</f>
        <v>0</v>
      </c>
      <c r="CY84" s="37">
        <f>IFERROR(VLOOKUP($A84,[20]DESIRE!$A:$AP,42,0),IFERROR(VLOOKUP($A84,'[20]TEMA PD'!$A:$AA,27,0),IFERROR(VLOOKUP($A84,'[20]TEMA HAJI'!$A:$AA,27,0),IFERROR(VLOOKUP($A84,'[20]TEMA C3'!$A:$AA,27,0),IFERROR(VLOOKUP($A84,'[20]TEMA C2'!$A:$AA,27,0),IFERROR(VLOOKUP($A84,'[20]TEMA C1'!$A:$Y,25,0),IFERROR(VLOOKUP($A84,[20]DELTA!$A:$AC,29,0),IFERROR(VLOOKUP($A84,'[20]AAV AUTO 2000'!$A:$AA,27,0),IFERROR(VLOOKUP($A84,'[20]CC SK'!$A:$AC,29,0),IFERROR(VLOOKUP($A84,[20]SBPV!$A:$AN,40,0),IFERROR(VLOOKUP($A84,[20]RVO!$A:$CA,79,0),IFERROR(VLOOKUP($A84,[20]GC!$A:$AC,29,0),IFERROR(VLOOKUP($A84,[20]AAV!$A:$AR,44,0),0)))))))))))))</f>
        <v>23</v>
      </c>
      <c r="CZ84" s="37">
        <f>IFERROR(VLOOKUP($A84,#REF!,5+CY$1,0),IFERROR(VLOOKUP($A84,#REF!,26+CY$1,0),IFERROR(VLOOKUP($A84,#REF!,42+CY$1,0),IFERROR(VLOOKUP($A84,#REF!,42+CY$1,0),IFERROR(VLOOKUP($A84,#REF!,42+CY$1,0),IFERROR(VLOOKUP($A84,#REF!,29+CY$1,0),IFERROR(VLOOKUP($A84,#REF!,33+CY$1,0),IFERROR(VLOOKUP($A84,#REF!,42+CY$1,0),IFERROR(VLOOKUP($A84,#REF!,16+CY$1,0),IFERROR(VLOOKUP($A84,#REF!,29+CY$1,0),IFERROR(VLOOKUP($A84,#REF!,42+CY$1,0),IFERROR(VLOOKUP($A84,#REF!,42+CY$1,0),0))))))))))))</f>
        <v>0</v>
      </c>
      <c r="DA84" s="37">
        <f>IFERROR(VLOOKUP($A84,#REF!,5+CZ$1,0),IFERROR(VLOOKUP($A84,#REF!,26+CZ$1,0),IFERROR(VLOOKUP($A84,#REF!,42+CZ$1,0),IFERROR(VLOOKUP($A84,#REF!,42+CZ$1,0),IFERROR(VLOOKUP($A84,#REF!,42+CZ$1,0),IFERROR(VLOOKUP($A84,#REF!,29+CZ$1,0),IFERROR(VLOOKUP($A84,#REF!,33+CZ$1,0),IFERROR(VLOOKUP($A84,#REF!,42+CZ$1,0),IFERROR(VLOOKUP($A84,#REF!,16+CZ$1,0),IFERROR(VLOOKUP($A84,#REF!,29+CZ$1,0),IFERROR(VLOOKUP($A84,#REF!,42+CZ$1,0),IFERROR(VLOOKUP($A84,#REF!,42+CZ$1,0),0))))))))))))</f>
        <v>0</v>
      </c>
      <c r="DB84" s="37">
        <f>IFERROR(VLOOKUP($A84,#REF!,5+DA$1,0),IFERROR(VLOOKUP($A84,#REF!,26+DA$1,0),IFERROR(VLOOKUP($A84,#REF!,42+DA$1,0),IFERROR(VLOOKUP($A84,#REF!,42+DA$1,0),IFERROR(VLOOKUP($A84,#REF!,42+DA$1,0),IFERROR(VLOOKUP($A84,#REF!,29+DA$1,0),IFERROR(VLOOKUP($A84,#REF!,33+DA$1,0),IFERROR(VLOOKUP($A84,#REF!,42+DA$1,0),IFERROR(VLOOKUP($A84,#REF!,16+DA$1,0),IFERROR(VLOOKUP($A84,#REF!,29+DA$1,0),IFERROR(VLOOKUP($A84,#REF!,42+DA$1,0),IFERROR(VLOOKUP($A84,#REF!,42+DA$1,0),0))))))))))))</f>
        <v>0</v>
      </c>
      <c r="DC84" s="37">
        <f>IFERROR(VLOOKUP($A84,#REF!,5+DB$1,0),IFERROR(VLOOKUP($A84,#REF!,26+DB$1,0),IFERROR(VLOOKUP($A84,#REF!,42+DB$1,0),IFERROR(VLOOKUP($A84,#REF!,42+DB$1,0),IFERROR(VLOOKUP($A84,#REF!,42+DB$1,0),IFERROR(VLOOKUP($A84,#REF!,29+DB$1,0),IFERROR(VLOOKUP($A84,#REF!,33+DB$1,0),IFERROR(VLOOKUP($A84,#REF!,42+DB$1,0),IFERROR(VLOOKUP($A84,#REF!,16+DB$1,0),IFERROR(VLOOKUP($A84,#REF!,29+DB$1,0),IFERROR(VLOOKUP($A84,#REF!,42+DB$1,0),IFERROR(VLOOKUP($A84,#REF!,42+DB$1,0),0))))))))))))</f>
        <v>0</v>
      </c>
      <c r="DD84" s="37">
        <f>IFERROR(VLOOKUP($A84,#REF!,5+DC$1,0),IFERROR(VLOOKUP($A84,#REF!,26+DC$1,0),IFERROR(VLOOKUP($A84,#REF!,42+DC$1,0),IFERROR(VLOOKUP($A84,#REF!,42+DC$1,0),IFERROR(VLOOKUP($A84,#REF!,42+DC$1,0),IFERROR(VLOOKUP($A84,#REF!,29+DC$1,0),IFERROR(VLOOKUP($A84,#REF!,33+DC$1,0),IFERROR(VLOOKUP($A84,#REF!,42+DC$1,0),IFERROR(VLOOKUP($A84,#REF!,16+DC$1,0),IFERROR(VLOOKUP($A84,#REF!,29+DC$1,0),IFERROR(VLOOKUP($A84,#REF!,42+DC$1,0),IFERROR(VLOOKUP($A84,#REF!,42+DC$1,0),0))))))))))))</f>
        <v>0</v>
      </c>
      <c r="DE84" s="37">
        <f>IFERROR(VLOOKUP($A84,#REF!,23,0),IFERROR(VLOOKUP($A84,#REF!,21,0),IFERROR(VLOOKUP($A84,#REF!,23,0),IFERROR(VLOOKUP($A84,#REF!,23,0),IFERROR(VLOOKUP($A84,#REF!,23,0),IFERROR(VLOOKUP($A84,#REF!,23,0),IFERROR(VLOOKUP($A84,#REF!,23,0),IFERROR(VLOOKUP($A84,#REF!,21,0),IFERROR(VLOOKUP($A84,#REF!,25,0),IFERROR(VLOOKUP($A84,#REF!,25,0),IFERROR(VLOOKUP($A84,#REF!,34,0),IFERROR(VLOOKUP($A84,#REF!,65,0),IFERROR(VLOOKUP($A84,#REF!,23,0),IFERROR(VLOOKUP($A84,#REF!,36,0),0))))))))))))))</f>
        <v>0</v>
      </c>
      <c r="DF84" s="37" t="b">
        <f t="shared" si="40"/>
        <v>1</v>
      </c>
      <c r="DG84" s="37" t="b">
        <f t="shared" si="40"/>
        <v>1</v>
      </c>
      <c r="DH84" s="37" t="b">
        <f t="shared" si="40"/>
        <v>1</v>
      </c>
      <c r="DI84" s="37" t="b">
        <f t="shared" si="26"/>
        <v>1</v>
      </c>
      <c r="DJ84" s="37" t="b">
        <f t="shared" si="26"/>
        <v>1</v>
      </c>
      <c r="DK84" s="37" t="b">
        <f t="shared" si="26"/>
        <v>1</v>
      </c>
      <c r="DL84" s="37" t="b">
        <f t="shared" si="26"/>
        <v>1</v>
      </c>
      <c r="DM84" s="37">
        <f t="shared" si="41"/>
        <v>23</v>
      </c>
      <c r="DN84" s="37">
        <f t="shared" si="41"/>
        <v>0</v>
      </c>
      <c r="DO84" s="37">
        <f t="shared" si="41"/>
        <v>0</v>
      </c>
      <c r="DP84" s="37">
        <f t="shared" si="27"/>
        <v>0</v>
      </c>
      <c r="DQ84" s="37">
        <f t="shared" si="27"/>
        <v>0</v>
      </c>
      <c r="DR84" s="37">
        <f t="shared" si="27"/>
        <v>0</v>
      </c>
      <c r="DS84" s="37">
        <f t="shared" si="27"/>
        <v>0</v>
      </c>
      <c r="DT84" s="29">
        <f t="shared" si="45"/>
        <v>23</v>
      </c>
      <c r="DU84" s="37">
        <f t="shared" si="42"/>
        <v>0</v>
      </c>
      <c r="DV84" s="37">
        <f t="shared" si="42"/>
        <v>0</v>
      </c>
      <c r="DW84" s="37">
        <f t="shared" si="42"/>
        <v>0</v>
      </c>
      <c r="DX84" s="37">
        <f t="shared" si="28"/>
        <v>0</v>
      </c>
      <c r="DY84" s="37">
        <f t="shared" si="28"/>
        <v>0</v>
      </c>
      <c r="DZ84" s="37">
        <f t="shared" si="28"/>
        <v>0</v>
      </c>
      <c r="EA84" s="37">
        <f t="shared" si="28"/>
        <v>0</v>
      </c>
      <c r="EB84" s="29">
        <f t="shared" si="46"/>
        <v>0</v>
      </c>
      <c r="EC84" s="36">
        <f t="shared" si="47"/>
        <v>6</v>
      </c>
      <c r="ED84" s="36" t="str">
        <f t="shared" si="48"/>
        <v>DOWNGRADE</v>
      </c>
      <c r="EE84" s="36" t="str">
        <f t="shared" si="49"/>
        <v>RESET</v>
      </c>
      <c r="EF84" s="37">
        <f t="shared" si="50"/>
        <v>0</v>
      </c>
      <c r="EG84" s="2">
        <f>IFERROR(VLOOKUP(A84,[21]DELTA!$A:$AT,46,0),"")</f>
        <v>3</v>
      </c>
      <c r="EH84" s="37" t="str">
        <f t="shared" si="51"/>
        <v>SAPHIRE</v>
      </c>
      <c r="EI84" s="2"/>
      <c r="EJ84" s="2"/>
      <c r="EK84" s="2"/>
      <c r="EL84" s="2"/>
      <c r="EM84" s="2"/>
      <c r="EN84" s="2"/>
      <c r="EO84" s="2"/>
      <c r="EP84" s="2"/>
      <c r="EQ84" s="37">
        <f t="shared" si="43"/>
        <v>23</v>
      </c>
      <c r="ER84" s="37">
        <f t="shared" si="43"/>
        <v>0</v>
      </c>
      <c r="ES84" s="37">
        <f t="shared" si="43"/>
        <v>0</v>
      </c>
      <c r="ET84" s="37">
        <f t="shared" si="29"/>
        <v>0</v>
      </c>
      <c r="EU84" s="37">
        <f t="shared" si="29"/>
        <v>0</v>
      </c>
      <c r="EV84" s="37">
        <f t="shared" si="29"/>
        <v>0</v>
      </c>
      <c r="EW84" s="37">
        <f t="shared" si="29"/>
        <v>0</v>
      </c>
    </row>
    <row r="85" spans="1:153" ht="15.6">
      <c r="A85" s="36" t="s">
        <v>38</v>
      </c>
      <c r="B85" s="5" t="s">
        <v>205</v>
      </c>
      <c r="C85" s="37" t="s">
        <v>153</v>
      </c>
      <c r="D85" s="15">
        <f>IFERROR(VLOOKUP(A85,[23]delta!$A:$C,3,0),"")</f>
        <v>44870</v>
      </c>
      <c r="E85" s="15" t="str">
        <f t="shared" si="44"/>
        <v>Nov-22</v>
      </c>
      <c r="F85" s="37" t="s">
        <v>352</v>
      </c>
      <c r="G85" s="37" t="s">
        <v>349</v>
      </c>
      <c r="H85" s="37" t="s">
        <v>414</v>
      </c>
      <c r="I85" s="37" t="s">
        <v>414</v>
      </c>
      <c r="J85" s="37" t="s">
        <v>414</v>
      </c>
      <c r="K85" s="37" t="s">
        <v>414</v>
      </c>
      <c r="L85" s="37" t="s">
        <v>414</v>
      </c>
      <c r="M85" s="37">
        <v>21</v>
      </c>
      <c r="N85" s="37"/>
      <c r="O85" s="37"/>
      <c r="P85" s="37"/>
      <c r="Q85" s="37"/>
      <c r="R85" s="37"/>
      <c r="S85" s="37" t="s">
        <v>417</v>
      </c>
      <c r="T85" s="36">
        <v>21</v>
      </c>
      <c r="U85" s="14">
        <v>0</v>
      </c>
      <c r="V85" s="37">
        <v>0</v>
      </c>
      <c r="W85" s="37">
        <v>0</v>
      </c>
      <c r="X85" s="37">
        <v>0</v>
      </c>
      <c r="Y85" s="37">
        <v>0</v>
      </c>
      <c r="Z85" s="37">
        <v>0</v>
      </c>
      <c r="AA85" s="37" t="s">
        <v>417</v>
      </c>
      <c r="AB85" s="36">
        <v>0</v>
      </c>
      <c r="AC85" s="36">
        <v>6</v>
      </c>
      <c r="AD85" s="36" t="s">
        <v>415</v>
      </c>
      <c r="AE85" s="36" t="s">
        <v>416</v>
      </c>
      <c r="AF85" s="37">
        <v>0</v>
      </c>
      <c r="AG85" s="13">
        <v>2</v>
      </c>
      <c r="AH85" s="37" t="s">
        <v>418</v>
      </c>
      <c r="AI85" s="37">
        <v>0</v>
      </c>
      <c r="AJ85" s="37" t="s">
        <v>424</v>
      </c>
      <c r="AK85" s="37">
        <v>0</v>
      </c>
      <c r="AL85" s="15">
        <v>45261</v>
      </c>
      <c r="AM85" s="15">
        <v>45701</v>
      </c>
      <c r="AN85" s="37">
        <v>1</v>
      </c>
      <c r="AO85" s="37">
        <v>0</v>
      </c>
      <c r="AP85" s="37" t="str">
        <f>IFERROR(VLOOKUP($A85,[2]Sheet1!$A:$D,4,0),"-")</f>
        <v>-</v>
      </c>
      <c r="AQ85" s="37" t="str">
        <f>IFERROR(VLOOKUP($A85,#REF!,4,0),"-")</f>
        <v>-</v>
      </c>
      <c r="AR85" s="37" t="str">
        <f>IFERROR(VLOOKUP(A85,[3]DELTA!$A:$D,4,0),"-")</f>
        <v>-</v>
      </c>
      <c r="AS85" s="37" t="str">
        <f>IFERROR(VLOOKUP(A85,[4]DELTA!$A:$D,4,0),"-")</f>
        <v>-</v>
      </c>
      <c r="AT85" s="37" t="str">
        <f>IFERROR(VLOOKUP(A85,[5]DELTA!$A:$D,4,0),"-")</f>
        <v>-</v>
      </c>
      <c r="AU85" s="37" t="str">
        <f>IFERROR(VLOOKUP(A85,[6]DELTA!$A:$D,4,0),"-")</f>
        <v>-</v>
      </c>
      <c r="AV85" s="37" t="str">
        <f>IFERROR(VLOOKUP(A85,#REF!,13,0),"")</f>
        <v/>
      </c>
      <c r="AW85" s="37">
        <f>IFERROR(VLOOKUP(A85,[7]DATABASE!$A:$BA,49,0),"")</f>
        <v>0</v>
      </c>
      <c r="AX85" s="37">
        <f>IFERROR(VLOOKUP(A85,[7]DATABASE!$A:$BA,50,0),"")</f>
        <v>0</v>
      </c>
      <c r="AY85" s="37">
        <f>IFERROR(VLOOKUP(A85,[7]DATABASE!$A:$BA,51,0),"")</f>
        <v>0</v>
      </c>
      <c r="AZ85" s="37">
        <f>IFERROR(VLOOKUP(A85,[7]DATABASE!$A:$BA,52,0),"")</f>
        <v>0</v>
      </c>
      <c r="BA85" s="37">
        <f>IFERROR(VLOOKUP(A85,[7]DATABASE!$A:$BA,53,0),"")</f>
        <v>0</v>
      </c>
      <c r="BB85" s="37">
        <f>IFERROR(VLOOKUP(A85,[7]DATABASE!$A:$BF,54,0),"")</f>
        <v>0</v>
      </c>
      <c r="BC85" s="37">
        <f>IFERROR(VLOOKUP(A85,[7]DATABASE!$A:$BF,55,0),"")</f>
        <v>0</v>
      </c>
      <c r="BD85" s="37">
        <f>IFERROR(VLOOKUP(A85,[7]DATABASE!$A:$BF,56,0),"")</f>
        <v>0</v>
      </c>
      <c r="BE85" s="37">
        <f>IFERROR(VLOOKUP(A85,[7]DATABASE!$A:$BF,57,0),"")</f>
        <v>0</v>
      </c>
      <c r="BF85" s="37">
        <f>IFERROR(VLOOKUP(A85,[7]DATABASE!$A:$BF,58,0),"")</f>
        <v>0</v>
      </c>
      <c r="BG85" s="37" t="str">
        <f>IFERROR(VLOOKUP($A85,'[24]NEW MITRA'!$A:$BV,69,0),"")</f>
        <v/>
      </c>
      <c r="BH85" s="37">
        <f>IFERROR(VLOOKUP(A85,[7]DATABASE!$A:$BM,60,0),"")</f>
        <v>0</v>
      </c>
      <c r="BI85" s="37">
        <f>IFERROR(VLOOKUP(A85,[7]DATABASE!$A:$BM,61,0),"")</f>
        <v>0</v>
      </c>
      <c r="BJ85" s="37">
        <f>IFERROR(VLOOKUP(A85,[7]DATABASE!$A:$BM,62,0),"")</f>
        <v>0</v>
      </c>
      <c r="BK85" s="37">
        <f>IFERROR(VLOOKUP(A85,[7]DATABASE!$A:$BM,63,0),"")</f>
        <v>0</v>
      </c>
      <c r="BL85" s="37">
        <f>IFERROR(VLOOKUP(A85,[7]DATABASE!$A:$BM,64,0),"")</f>
        <v>0</v>
      </c>
      <c r="BM85" s="37" t="str">
        <f>IFERROR(VLOOKUP($A85,[9]AAV!$A:$AM,39,0),IFERROR(VLOOKUP($A85,[9]GC!$A:$Y,25,0),IFERROR(VLOOKUP($A85,[9]RVO!$A:$BS,71,0),IFERROR(VLOOKUP($A85,[9]SBPV!$A:$AK,37,0),IFERROR(VLOOKUP($A85,'[9]CC SK'!$A:$AA,27,0),IFERROR(VLOOKUP($A85,[9]DELTA!$A:$AA,27,0),IFERROR(VLOOKUP($A85,'[9]TEMA C1'!$A:$W,23,0),IFERROR(VLOOKUP($A85,'[9]TEMA C2'!$A:$Y,25,0),IFERROR(VLOOKUP($A85,'[9]TEMA C3'!$A:$Y,25,0),IFERROR(VLOOKUP($A85,'[9]TEMA HAJI'!$A:$Y,25,0),IFERROR(VLOOKUP($A85,'[9]TEMA PD'!$A:$Y,25,0),"")))))))))))</f>
        <v/>
      </c>
      <c r="BN85" s="37">
        <f t="shared" si="30"/>
        <v>0</v>
      </c>
      <c r="BO85" s="21" t="str">
        <f t="shared" si="53"/>
        <v/>
      </c>
      <c r="BP85" s="37">
        <f t="shared" si="53"/>
        <v>0</v>
      </c>
      <c r="BQ85" s="37">
        <f t="shared" si="53"/>
        <v>0</v>
      </c>
      <c r="BR85" s="37">
        <f t="shared" si="52"/>
        <v>0</v>
      </c>
      <c r="BS85" s="37">
        <f t="shared" si="52"/>
        <v>0</v>
      </c>
      <c r="BT85" s="37">
        <f t="shared" si="52"/>
        <v>0</v>
      </c>
      <c r="BU85" s="37" t="str">
        <f t="shared" si="52"/>
        <v/>
      </c>
      <c r="BV85" s="37">
        <f t="shared" si="32"/>
        <v>0</v>
      </c>
      <c r="BW85" s="36">
        <f t="shared" si="33"/>
        <v>7</v>
      </c>
      <c r="BX85" s="36" t="str">
        <f t="shared" si="34"/>
        <v>DOWNGRADE</v>
      </c>
      <c r="BY85" s="36" t="str">
        <f>IFERROR(VLOOKUP(A85,[7]DATABASE!$A:$BY,77,0),"")</f>
        <v>RESET</v>
      </c>
      <c r="BZ85" s="37">
        <f t="shared" si="35"/>
        <v>0</v>
      </c>
      <c r="CA85" s="12">
        <f>IFERROR(VLOOKUP(A85,[10]DELTA!$A:$AE,31,0),"")</f>
        <v>0</v>
      </c>
      <c r="CB85" s="37" t="str">
        <f t="shared" si="36"/>
        <v>SAPHIRE</v>
      </c>
      <c r="CC85" s="37" t="str">
        <f>IFERROR(VLOOKUP(A85,[11]SUMMARY!$B:$E,4,0),"")</f>
        <v/>
      </c>
      <c r="CD85" s="37">
        <f>IFERROR(VLOOKUP(A85,'[12]RECAP REDEEM P2 - v2'!$A:$I,5,0),0)</f>
        <v>0</v>
      </c>
      <c r="CE85" s="37" t="str">
        <f t="shared" si="37"/>
        <v>FALSE</v>
      </c>
      <c r="CF85" s="37"/>
      <c r="CG85" s="15">
        <v>45093</v>
      </c>
      <c r="CH85" s="15">
        <f t="shared" ca="1" si="38"/>
        <v>46174</v>
      </c>
      <c r="CI85" s="37">
        <f t="shared" ca="1" si="39"/>
        <v>2</v>
      </c>
      <c r="CJ85" s="37">
        <v>0</v>
      </c>
      <c r="CK85" s="37" t="str">
        <f>IFERROR(VLOOKUP($A85,[13]ME!$A:$K,11,0),"-")</f>
        <v>-</v>
      </c>
      <c r="CL85" s="37" t="str">
        <f>IFERROR(VLOOKUP($A85,[14]EKS!$A:$K,11,0),"-")</f>
        <v>-</v>
      </c>
      <c r="CM85" s="37" t="str">
        <f>IFERROR(VLOOKUP($A85,[15]EKS!$A:$K,11,0),"-")</f>
        <v>-</v>
      </c>
      <c r="CN85" s="37" t="str">
        <f>IFERROR(VLOOKUP($A85,[16]EKS!$A:$K,11,0),"-")</f>
        <v>-</v>
      </c>
      <c r="CO85" s="37" t="str">
        <f>IFERROR(VLOOKUP($A85,[17]EKS!$A:$K,11,0),"-")</f>
        <v>-</v>
      </c>
      <c r="CP85" s="37" t="str">
        <f>IFERROR(VLOOKUP($A85,[18]EKS!$A:$K,11,0),"-")</f>
        <v>-</v>
      </c>
      <c r="CQ85" s="37" t="str">
        <f>IFERROR(VLOOKUP(A85,[19]Sheet1!$A:$D,4,0),"-")</f>
        <v>-</v>
      </c>
      <c r="CR85" s="37">
        <f>IFERROR(VLOOKUP($A85,[20]AAV!$A:$AR,44,0),IFERROR(VLOOKUP($A85,[20]GC!$A:$AC,29,0),IFERROR(VLOOKUP($A85,[20]RVO!$A:$CA,79,0),IFERROR(VLOOKUP($A85,[20]SBPV!$A:$AN,40,0),IFERROR(VLOOKUP($A85,'[20]CC SK'!$A:$AC,29,0),IFERROR(VLOOKUP($A85,'[20]AAV AUTO 2000'!$A:$AA,27,0),IFERROR(VLOOKUP($A85,[20]DELTA!$A:$AC,29,0),IFERROR(VLOOKUP($A85,'[20]TEMA C1'!$A:$Y,25,0),IFERROR(VLOOKUP($A85,'[20]TEMA C2'!$A:$AA,27,0),IFERROR(VLOOKUP($A85,'[20]TEMA C3'!$A:$AA,27,0),IFERROR(VLOOKUP($A85,'[20]TEMA HAJI'!$A:$AA,27,0),IFERROR(VLOOKUP($A85,'[20]TEMA PD'!$A:$AA,27,0),IFERROR(VLOOKUP($A85,[20]DESIRE!$A:$AP,42,0),0)))))))))))))</f>
        <v>0</v>
      </c>
      <c r="CS85" s="37">
        <f>IFERROR(VLOOKUP($A85,#REF!,42+CR$1,0),IFERROR(VLOOKUP($A85,#REF!,42+CR$1,0),IFERROR(VLOOKUP($A85,#REF!,29+CR$1,0),IFERROR(VLOOKUP($A85,#REF!,16+CR$1,0),IFERROR(VLOOKUP($A85,#REF!,42+CR$1,0),IFERROR(VLOOKUP($A85,#REF!,33+CR$1,0),IFERROR(VLOOKUP($A85,#REF!,29+CR$1,0),IFERROR(VLOOKUP($A85,#REF!,42+CR$1,0),IFERROR(VLOOKUP($A85,#REF!,42+CR$1,0),IFERROR(VLOOKUP($A85,#REF!,42+CR$1,0),IFERROR(VLOOKUP($A85,#REF!,26+CR$1,0),IFERROR(VLOOKUP($A85,#REF!,5+CR$1,0),0))))))))))))</f>
        <v>0</v>
      </c>
      <c r="CT85" s="37">
        <f>IFERROR(VLOOKUP($A85,#REF!,42+CS$1,0),IFERROR(VLOOKUP($A85,#REF!,42+CS$1,0),IFERROR(VLOOKUP($A85,#REF!,29+CS$1,0),IFERROR(VLOOKUP($A85,#REF!,16+CS$1,0),IFERROR(VLOOKUP($A85,#REF!,42+CS$1,0),IFERROR(VLOOKUP($A85,#REF!,33+CS$1,0),IFERROR(VLOOKUP($A85,#REF!,29+CS$1,0),IFERROR(VLOOKUP($A85,#REF!,42+CS$1,0),IFERROR(VLOOKUP($A85,#REF!,42+CS$1,0),IFERROR(VLOOKUP($A85,#REF!,42+CS$1,0),IFERROR(VLOOKUP($A85,#REF!,26+CS$1,0),IFERROR(VLOOKUP($A85,#REF!,5+CS$1,0),0))))))))))))</f>
        <v>0</v>
      </c>
      <c r="CU85" s="37">
        <f>IFERROR(VLOOKUP($A85,#REF!,42+CT$1,0),IFERROR(VLOOKUP($A85,#REF!,42+CT$1,0),IFERROR(VLOOKUP($A85,#REF!,29+CT$1,0),IFERROR(VLOOKUP($A85,#REF!,16+CT$1,0),IFERROR(VLOOKUP($A85,#REF!,42+CT$1,0),IFERROR(VLOOKUP($A85,#REF!,33+CT$1,0),IFERROR(VLOOKUP($A85,#REF!,29+CT$1,0),IFERROR(VLOOKUP($A85,#REF!,42+CT$1,0),IFERROR(VLOOKUP($A85,#REF!,42+CT$1,0),IFERROR(VLOOKUP($A85,#REF!,42+CT$1,0),IFERROR(VLOOKUP($A85,#REF!,26+CT$1,0),IFERROR(VLOOKUP($A85,#REF!,5+CT$1,0),0))))))))))))</f>
        <v>0</v>
      </c>
      <c r="CV85" s="37">
        <f>IFERROR(VLOOKUP($A85,#REF!,42+CU$1,0),IFERROR(VLOOKUP($A85,#REF!,42+CU$1,0),IFERROR(VLOOKUP($A85,#REF!,29+CU$1,0),IFERROR(VLOOKUP($A85,#REF!,16+CU$1,0),IFERROR(VLOOKUP($A85,#REF!,42+CU$1,0),IFERROR(VLOOKUP($A85,#REF!,33+CU$1,0),IFERROR(VLOOKUP($A85,#REF!,29+CU$1,0),IFERROR(VLOOKUP($A85,#REF!,42+CU$1,0),IFERROR(VLOOKUP($A85,#REF!,42+CU$1,0),IFERROR(VLOOKUP($A85,#REF!,42+CU$1,0),IFERROR(VLOOKUP($A85,#REF!,26+CU$1,0),IFERROR(VLOOKUP($A85,#REF!,5+CU$1,0),0))))))))))))</f>
        <v>0</v>
      </c>
      <c r="CW85" s="37">
        <f>IFERROR(VLOOKUP($A85,#REF!,42+CV$1,0),IFERROR(VLOOKUP($A85,#REF!,42+CV$1,0),IFERROR(VLOOKUP($A85,#REF!,29+CV$1,0),IFERROR(VLOOKUP($A85,#REF!,16+CV$1,0),IFERROR(VLOOKUP($A85,#REF!,42+CV$1,0),IFERROR(VLOOKUP($A85,#REF!,33+CV$1,0),IFERROR(VLOOKUP($A85,#REF!,29+CV$1,0),IFERROR(VLOOKUP($A85,#REF!,42+CV$1,0),IFERROR(VLOOKUP($A85,#REF!,42+CV$1,0),IFERROR(VLOOKUP($A85,#REF!,42+CV$1,0),IFERROR(VLOOKUP($A85,#REF!,26+CV$1,0),IFERROR(VLOOKUP($A85,#REF!,5+CV$1,0),0))))))))))))</f>
        <v>0</v>
      </c>
      <c r="CX85" s="37">
        <f>IFERROR(VLOOKUP($A85,#REF!,36,0),IFERROR(VLOOKUP($A85,#REF!,23,0),IFERROR(VLOOKUP($A85,#REF!,65,0),IFERROR(VLOOKUP($A85,#REF!,34,0),IFERROR(VLOOKUP($A85,#REF!,25,0),IFERROR(VLOOKUP($A85,#REF!,25,0),IFERROR(VLOOKUP($A85,#REF!,21,0),IFERROR(VLOOKUP($A85,#REF!,23,0),IFERROR(VLOOKUP($A85,#REF!,23,0),IFERROR(VLOOKUP($A85,#REF!,23,0),IFERROR(VLOOKUP($A85,#REF!,23,0),IFERROR(VLOOKUP($A85,#REF!,23,0),IFERROR(VLOOKUP($A85,#REF!,21,0),IFERROR(VLOOKUP($A85,#REF!,23,0),0))))))))))))))</f>
        <v>0</v>
      </c>
      <c r="CY85" s="37">
        <f>IFERROR(VLOOKUP($A85,[20]DESIRE!$A:$AP,42,0),IFERROR(VLOOKUP($A85,'[20]TEMA PD'!$A:$AA,27,0),IFERROR(VLOOKUP($A85,'[20]TEMA HAJI'!$A:$AA,27,0),IFERROR(VLOOKUP($A85,'[20]TEMA C3'!$A:$AA,27,0),IFERROR(VLOOKUP($A85,'[20]TEMA C2'!$A:$AA,27,0),IFERROR(VLOOKUP($A85,'[20]TEMA C1'!$A:$Y,25,0),IFERROR(VLOOKUP($A85,[20]DELTA!$A:$AC,29,0),IFERROR(VLOOKUP($A85,'[20]AAV AUTO 2000'!$A:$AA,27,0),IFERROR(VLOOKUP($A85,'[20]CC SK'!$A:$AC,29,0),IFERROR(VLOOKUP($A85,[20]SBPV!$A:$AN,40,0),IFERROR(VLOOKUP($A85,[20]RVO!$A:$CA,79,0),IFERROR(VLOOKUP($A85,[20]GC!$A:$AC,29,0),IFERROR(VLOOKUP($A85,[20]AAV!$A:$AR,44,0),0)))))))))))))</f>
        <v>0</v>
      </c>
      <c r="CZ85" s="37">
        <f>IFERROR(VLOOKUP($A85,#REF!,5+CY$1,0),IFERROR(VLOOKUP($A85,#REF!,26+CY$1,0),IFERROR(VLOOKUP($A85,#REF!,42+CY$1,0),IFERROR(VLOOKUP($A85,#REF!,42+CY$1,0),IFERROR(VLOOKUP($A85,#REF!,42+CY$1,0),IFERROR(VLOOKUP($A85,#REF!,29+CY$1,0),IFERROR(VLOOKUP($A85,#REF!,33+CY$1,0),IFERROR(VLOOKUP($A85,#REF!,42+CY$1,0),IFERROR(VLOOKUP($A85,#REF!,16+CY$1,0),IFERROR(VLOOKUP($A85,#REF!,29+CY$1,0),IFERROR(VLOOKUP($A85,#REF!,42+CY$1,0),IFERROR(VLOOKUP($A85,#REF!,42+CY$1,0),0))))))))))))</f>
        <v>0</v>
      </c>
      <c r="DA85" s="37">
        <f>IFERROR(VLOOKUP($A85,#REF!,5+CZ$1,0),IFERROR(VLOOKUP($A85,#REF!,26+CZ$1,0),IFERROR(VLOOKUP($A85,#REF!,42+CZ$1,0),IFERROR(VLOOKUP($A85,#REF!,42+CZ$1,0),IFERROR(VLOOKUP($A85,#REF!,42+CZ$1,0),IFERROR(VLOOKUP($A85,#REF!,29+CZ$1,0),IFERROR(VLOOKUP($A85,#REF!,33+CZ$1,0),IFERROR(VLOOKUP($A85,#REF!,42+CZ$1,0),IFERROR(VLOOKUP($A85,#REF!,16+CZ$1,0),IFERROR(VLOOKUP($A85,#REF!,29+CZ$1,0),IFERROR(VLOOKUP($A85,#REF!,42+CZ$1,0),IFERROR(VLOOKUP($A85,#REF!,42+CZ$1,0),0))))))))))))</f>
        <v>0</v>
      </c>
      <c r="DB85" s="37">
        <f>IFERROR(VLOOKUP($A85,#REF!,5+DA$1,0),IFERROR(VLOOKUP($A85,#REF!,26+DA$1,0),IFERROR(VLOOKUP($A85,#REF!,42+DA$1,0),IFERROR(VLOOKUP($A85,#REF!,42+DA$1,0),IFERROR(VLOOKUP($A85,#REF!,42+DA$1,0),IFERROR(VLOOKUP($A85,#REF!,29+DA$1,0),IFERROR(VLOOKUP($A85,#REF!,33+DA$1,0),IFERROR(VLOOKUP($A85,#REF!,42+DA$1,0),IFERROR(VLOOKUP($A85,#REF!,16+DA$1,0),IFERROR(VLOOKUP($A85,#REF!,29+DA$1,0),IFERROR(VLOOKUP($A85,#REF!,42+DA$1,0),IFERROR(VLOOKUP($A85,#REF!,42+DA$1,0),0))))))))))))</f>
        <v>0</v>
      </c>
      <c r="DC85" s="37">
        <f>IFERROR(VLOOKUP($A85,#REF!,5+DB$1,0),IFERROR(VLOOKUP($A85,#REF!,26+DB$1,0),IFERROR(VLOOKUP($A85,#REF!,42+DB$1,0),IFERROR(VLOOKUP($A85,#REF!,42+DB$1,0),IFERROR(VLOOKUP($A85,#REF!,42+DB$1,0),IFERROR(VLOOKUP($A85,#REF!,29+DB$1,0),IFERROR(VLOOKUP($A85,#REF!,33+DB$1,0),IFERROR(VLOOKUP($A85,#REF!,42+DB$1,0),IFERROR(VLOOKUP($A85,#REF!,16+DB$1,0),IFERROR(VLOOKUP($A85,#REF!,29+DB$1,0),IFERROR(VLOOKUP($A85,#REF!,42+DB$1,0),IFERROR(VLOOKUP($A85,#REF!,42+DB$1,0),0))))))))))))</f>
        <v>0</v>
      </c>
      <c r="DD85" s="37">
        <f>IFERROR(VLOOKUP($A85,#REF!,5+DC$1,0),IFERROR(VLOOKUP($A85,#REF!,26+DC$1,0),IFERROR(VLOOKUP($A85,#REF!,42+DC$1,0),IFERROR(VLOOKUP($A85,#REF!,42+DC$1,0),IFERROR(VLOOKUP($A85,#REF!,42+DC$1,0),IFERROR(VLOOKUP($A85,#REF!,29+DC$1,0),IFERROR(VLOOKUP($A85,#REF!,33+DC$1,0),IFERROR(VLOOKUP($A85,#REF!,42+DC$1,0),IFERROR(VLOOKUP($A85,#REF!,16+DC$1,0),IFERROR(VLOOKUP($A85,#REF!,29+DC$1,0),IFERROR(VLOOKUP($A85,#REF!,42+DC$1,0),IFERROR(VLOOKUP($A85,#REF!,42+DC$1,0),0))))))))))))</f>
        <v>0</v>
      </c>
      <c r="DE85" s="37">
        <f>IFERROR(VLOOKUP($A85,#REF!,23,0),IFERROR(VLOOKUP($A85,#REF!,21,0),IFERROR(VLOOKUP($A85,#REF!,23,0),IFERROR(VLOOKUP($A85,#REF!,23,0),IFERROR(VLOOKUP($A85,#REF!,23,0),IFERROR(VLOOKUP($A85,#REF!,23,0),IFERROR(VLOOKUP($A85,#REF!,23,0),IFERROR(VLOOKUP($A85,#REF!,21,0),IFERROR(VLOOKUP($A85,#REF!,25,0),IFERROR(VLOOKUP($A85,#REF!,25,0),IFERROR(VLOOKUP($A85,#REF!,34,0),IFERROR(VLOOKUP($A85,#REF!,65,0),IFERROR(VLOOKUP($A85,#REF!,23,0),IFERROR(VLOOKUP($A85,#REF!,36,0),0))))))))))))))</f>
        <v>0</v>
      </c>
      <c r="DF85" s="37" t="b">
        <f t="shared" si="40"/>
        <v>1</v>
      </c>
      <c r="DG85" s="37" t="b">
        <f t="shared" si="40"/>
        <v>1</v>
      </c>
      <c r="DH85" s="37" t="b">
        <f t="shared" si="40"/>
        <v>1</v>
      </c>
      <c r="DI85" s="37" t="b">
        <f t="shared" si="26"/>
        <v>1</v>
      </c>
      <c r="DJ85" s="37" t="b">
        <f t="shared" si="26"/>
        <v>1</v>
      </c>
      <c r="DK85" s="37" t="b">
        <f t="shared" si="26"/>
        <v>1</v>
      </c>
      <c r="DL85" s="37" t="b">
        <f t="shared" si="26"/>
        <v>1</v>
      </c>
      <c r="DM85" s="37">
        <f t="shared" si="41"/>
        <v>0</v>
      </c>
      <c r="DN85" s="37">
        <f t="shared" si="41"/>
        <v>0</v>
      </c>
      <c r="DO85" s="37">
        <f t="shared" si="41"/>
        <v>0</v>
      </c>
      <c r="DP85" s="37">
        <f t="shared" si="27"/>
        <v>0</v>
      </c>
      <c r="DQ85" s="37">
        <f t="shared" si="27"/>
        <v>0</v>
      </c>
      <c r="DR85" s="37">
        <f t="shared" si="27"/>
        <v>0</v>
      </c>
      <c r="DS85" s="37">
        <f t="shared" si="27"/>
        <v>0</v>
      </c>
      <c r="DT85" s="29">
        <f t="shared" si="45"/>
        <v>0</v>
      </c>
      <c r="DU85" s="37">
        <f t="shared" si="42"/>
        <v>0</v>
      </c>
      <c r="DV85" s="37">
        <f t="shared" si="42"/>
        <v>0</v>
      </c>
      <c r="DW85" s="37">
        <f t="shared" si="42"/>
        <v>0</v>
      </c>
      <c r="DX85" s="37">
        <f t="shared" si="28"/>
        <v>0</v>
      </c>
      <c r="DY85" s="37">
        <f t="shared" si="28"/>
        <v>0</v>
      </c>
      <c r="DZ85" s="37">
        <f t="shared" si="28"/>
        <v>0</v>
      </c>
      <c r="EA85" s="37">
        <f t="shared" si="28"/>
        <v>0</v>
      </c>
      <c r="EB85" s="29">
        <f t="shared" si="46"/>
        <v>0</v>
      </c>
      <c r="EC85" s="36">
        <f t="shared" si="47"/>
        <v>7</v>
      </c>
      <c r="ED85" s="36" t="str">
        <f t="shared" si="48"/>
        <v>DOWNGRADE</v>
      </c>
      <c r="EE85" s="36" t="str">
        <f t="shared" si="49"/>
        <v>RESET</v>
      </c>
      <c r="EF85" s="37">
        <f t="shared" si="50"/>
        <v>0</v>
      </c>
      <c r="EG85" s="2" t="str">
        <f>IFERROR(VLOOKUP(A85,[21]DELTA!$A:$AT,46,0),"")</f>
        <v/>
      </c>
      <c r="EH85" s="37" t="str">
        <f t="shared" si="51"/>
        <v>SAPHIRE</v>
      </c>
      <c r="EI85" s="2"/>
      <c r="EJ85" s="2"/>
      <c r="EK85" s="2"/>
      <c r="EL85" s="2"/>
      <c r="EM85" s="2"/>
      <c r="EN85" s="2"/>
      <c r="EO85" s="2"/>
      <c r="EP85" s="2"/>
      <c r="EQ85" s="37">
        <f t="shared" si="43"/>
        <v>0</v>
      </c>
      <c r="ER85" s="37">
        <f t="shared" si="43"/>
        <v>0</v>
      </c>
      <c r="ES85" s="37">
        <f t="shared" si="43"/>
        <v>0</v>
      </c>
      <c r="ET85" s="37">
        <f t="shared" si="29"/>
        <v>0</v>
      </c>
      <c r="EU85" s="37">
        <f t="shared" si="29"/>
        <v>0</v>
      </c>
      <c r="EV85" s="37">
        <f t="shared" si="29"/>
        <v>0</v>
      </c>
      <c r="EW85" s="37">
        <f t="shared" si="29"/>
        <v>0</v>
      </c>
    </row>
    <row r="86" spans="1:153" ht="15.6">
      <c r="A86" s="36" t="s">
        <v>136</v>
      </c>
      <c r="B86" s="5" t="s">
        <v>279</v>
      </c>
      <c r="C86" s="37" t="s">
        <v>153</v>
      </c>
      <c r="D86" s="15">
        <f>IFERROR(VLOOKUP(A86,[23]delta!$A:$C,3,0),"")</f>
        <v>45261</v>
      </c>
      <c r="E86" s="15" t="str">
        <f t="shared" si="44"/>
        <v>Dec-23</v>
      </c>
      <c r="F86" s="37" t="s">
        <v>349</v>
      </c>
      <c r="G86" s="37" t="s">
        <v>349</v>
      </c>
      <c r="H86" s="37" t="s">
        <v>414</v>
      </c>
      <c r="I86" s="37" t="s">
        <v>414</v>
      </c>
      <c r="J86" s="37" t="s">
        <v>414</v>
      </c>
      <c r="K86" s="37" t="s">
        <v>414</v>
      </c>
      <c r="L86" s="37" t="s">
        <v>414</v>
      </c>
      <c r="M86" s="37">
        <v>18</v>
      </c>
      <c r="N86" s="37">
        <v>2</v>
      </c>
      <c r="O86" s="37"/>
      <c r="P86" s="37"/>
      <c r="Q86" s="37"/>
      <c r="R86" s="37"/>
      <c r="S86" s="37" t="s">
        <v>417</v>
      </c>
      <c r="T86" s="36">
        <v>20</v>
      </c>
      <c r="U86" s="37">
        <v>18</v>
      </c>
      <c r="V86" s="37">
        <v>2</v>
      </c>
      <c r="W86" s="37">
        <v>0</v>
      </c>
      <c r="X86" s="37">
        <v>0</v>
      </c>
      <c r="Y86" s="37">
        <v>0</v>
      </c>
      <c r="Z86" s="37">
        <v>0</v>
      </c>
      <c r="AA86" s="37" t="s">
        <v>417</v>
      </c>
      <c r="AB86" s="36">
        <v>20</v>
      </c>
      <c r="AC86" s="36">
        <v>5</v>
      </c>
      <c r="AD86" s="36" t="s">
        <v>415</v>
      </c>
      <c r="AE86" s="36" t="s">
        <v>416</v>
      </c>
      <c r="AF86" s="37">
        <v>0</v>
      </c>
      <c r="AG86" s="13">
        <v>2</v>
      </c>
      <c r="AH86" s="37" t="s">
        <v>418</v>
      </c>
      <c r="AI86" s="37">
        <v>0</v>
      </c>
      <c r="AJ86" s="37" t="s">
        <v>424</v>
      </c>
      <c r="AK86" s="37">
        <v>0</v>
      </c>
      <c r="AL86" s="15">
        <v>45261</v>
      </c>
      <c r="AM86" s="15">
        <v>45701</v>
      </c>
      <c r="AN86" s="37">
        <v>1</v>
      </c>
      <c r="AO86" s="37">
        <v>0</v>
      </c>
      <c r="AP86" s="37" t="str">
        <f>IFERROR(VLOOKUP($A86,[2]Sheet1!$A:$D,4,0),"-")</f>
        <v>-</v>
      </c>
      <c r="AQ86" s="37" t="str">
        <f>IFERROR(VLOOKUP($A86,#REF!,4,0),"-")</f>
        <v>-</v>
      </c>
      <c r="AR86" s="37" t="str">
        <f>IFERROR(VLOOKUP(A86,[3]DELTA!$A:$D,4,0),"-")</f>
        <v>-</v>
      </c>
      <c r="AS86" s="37" t="str">
        <f>IFERROR(VLOOKUP(A86,[4]DELTA!$A:$D,4,0),"-")</f>
        <v>-</v>
      </c>
      <c r="AT86" s="37" t="str">
        <f>IFERROR(VLOOKUP(A86,[5]DELTA!$A:$D,4,0),"-")</f>
        <v>-</v>
      </c>
      <c r="AU86" s="37" t="str">
        <f>IFERROR(VLOOKUP(A86,[6]DELTA!$A:$D,4,0),"-")</f>
        <v>-</v>
      </c>
      <c r="AV86" s="37" t="str">
        <f>IFERROR(VLOOKUP(A86,#REF!,13,0),"")</f>
        <v/>
      </c>
      <c r="AW86" s="37">
        <f>IFERROR(VLOOKUP(A86,[7]DATABASE!$A:$BA,49,0),"")</f>
        <v>0</v>
      </c>
      <c r="AX86" s="37">
        <f>IFERROR(VLOOKUP(A86,[7]DATABASE!$A:$BA,50,0),"")</f>
        <v>0</v>
      </c>
      <c r="AY86" s="37">
        <f>IFERROR(VLOOKUP(A86,[7]DATABASE!$A:$BA,51,0),"")</f>
        <v>0</v>
      </c>
      <c r="AZ86" s="37">
        <f>IFERROR(VLOOKUP(A86,[7]DATABASE!$A:$BA,52,0),"")</f>
        <v>0</v>
      </c>
      <c r="BA86" s="37">
        <f>IFERROR(VLOOKUP(A86,[7]DATABASE!$A:$BA,53,0),"")</f>
        <v>0</v>
      </c>
      <c r="BB86" s="37">
        <f>IFERROR(VLOOKUP(A86,[7]DATABASE!$A:$BF,54,0),"")</f>
        <v>0</v>
      </c>
      <c r="BC86" s="37">
        <f>IFERROR(VLOOKUP(A86,[7]DATABASE!$A:$BF,55,0),"")</f>
        <v>0</v>
      </c>
      <c r="BD86" s="37">
        <f>IFERROR(VLOOKUP(A86,[7]DATABASE!$A:$BF,56,0),"")</f>
        <v>0</v>
      </c>
      <c r="BE86" s="37">
        <f>IFERROR(VLOOKUP(A86,[7]DATABASE!$A:$BF,57,0),"")</f>
        <v>0</v>
      </c>
      <c r="BF86" s="37">
        <f>IFERROR(VLOOKUP(A86,[7]DATABASE!$A:$BF,58,0),"")</f>
        <v>0</v>
      </c>
      <c r="BG86" s="37" t="str">
        <f>IFERROR(VLOOKUP($A86,'[24]NEW MITRA'!$A:$BV,69,0),"")</f>
        <v/>
      </c>
      <c r="BH86" s="37">
        <f>IFERROR(VLOOKUP(A86,[7]DATABASE!$A:$BM,60,0),"")</f>
        <v>0</v>
      </c>
      <c r="BI86" s="37">
        <f>IFERROR(VLOOKUP(A86,[7]DATABASE!$A:$BM,61,0),"")</f>
        <v>0</v>
      </c>
      <c r="BJ86" s="37">
        <f>IFERROR(VLOOKUP(A86,[7]DATABASE!$A:$BM,62,0),"")</f>
        <v>0</v>
      </c>
      <c r="BK86" s="37">
        <f>IFERROR(VLOOKUP(A86,[7]DATABASE!$A:$BM,63,0),"")</f>
        <v>0</v>
      </c>
      <c r="BL86" s="37">
        <f>IFERROR(VLOOKUP(A86,[7]DATABASE!$A:$BM,64,0),"")</f>
        <v>0</v>
      </c>
      <c r="BM86" s="37" t="str">
        <f>IFERROR(VLOOKUP($A86,[9]AAV!$A:$AM,39,0),IFERROR(VLOOKUP($A86,[9]GC!$A:$Y,25,0),IFERROR(VLOOKUP($A86,[9]RVO!$A:$BS,71,0),IFERROR(VLOOKUP($A86,[9]SBPV!$A:$AK,37,0),IFERROR(VLOOKUP($A86,'[9]CC SK'!$A:$AA,27,0),IFERROR(VLOOKUP($A86,[9]DELTA!$A:$AA,27,0),IFERROR(VLOOKUP($A86,'[9]TEMA C1'!$A:$W,23,0),IFERROR(VLOOKUP($A86,'[9]TEMA C2'!$A:$Y,25,0),IFERROR(VLOOKUP($A86,'[9]TEMA C3'!$A:$Y,25,0),IFERROR(VLOOKUP($A86,'[9]TEMA HAJI'!$A:$Y,25,0),IFERROR(VLOOKUP($A86,'[9]TEMA PD'!$A:$Y,25,0),"")))))))))))</f>
        <v/>
      </c>
      <c r="BN86" s="37">
        <f t="shared" si="30"/>
        <v>0</v>
      </c>
      <c r="BO86" s="37" t="str">
        <f t="shared" si="53"/>
        <v/>
      </c>
      <c r="BP86" s="37">
        <f t="shared" si="53"/>
        <v>0</v>
      </c>
      <c r="BQ86" s="37">
        <f t="shared" si="53"/>
        <v>0</v>
      </c>
      <c r="BR86" s="37">
        <f t="shared" si="52"/>
        <v>0</v>
      </c>
      <c r="BS86" s="37">
        <f t="shared" si="52"/>
        <v>0</v>
      </c>
      <c r="BT86" s="37">
        <f t="shared" si="52"/>
        <v>0</v>
      </c>
      <c r="BU86" s="37" t="str">
        <f t="shared" si="52"/>
        <v/>
      </c>
      <c r="BV86" s="37">
        <f t="shared" si="32"/>
        <v>0</v>
      </c>
      <c r="BW86" s="36">
        <f t="shared" si="33"/>
        <v>7</v>
      </c>
      <c r="BX86" s="36" t="str">
        <f t="shared" si="34"/>
        <v>DOWNGRADE</v>
      </c>
      <c r="BY86" s="36" t="str">
        <f>IFERROR(VLOOKUP(A86,[7]DATABASE!$A:$BY,77,0),"")</f>
        <v>RESET</v>
      </c>
      <c r="BZ86" s="37">
        <f t="shared" si="35"/>
        <v>0</v>
      </c>
      <c r="CA86" s="12">
        <f>IFERROR(VLOOKUP(A86,[10]DELTA!$A:$AE,31,0),"")</f>
        <v>0</v>
      </c>
      <c r="CB86" s="37" t="str">
        <f t="shared" si="36"/>
        <v>SAPHIRE</v>
      </c>
      <c r="CC86" s="37" t="str">
        <f>IFERROR(VLOOKUP(A86,[11]SUMMARY!$B:$E,4,0),"")</f>
        <v/>
      </c>
      <c r="CD86" s="37">
        <f>IFERROR(VLOOKUP(A86,'[12]RECAP REDEEM P2 - v2'!$A:$I,5,0),0)</f>
        <v>0</v>
      </c>
      <c r="CE86" s="37" t="str">
        <f t="shared" si="37"/>
        <v>FALSE</v>
      </c>
      <c r="CF86" s="37"/>
      <c r="CG86" s="15">
        <v>45093</v>
      </c>
      <c r="CH86" s="15">
        <f t="shared" ca="1" si="38"/>
        <v>46174</v>
      </c>
      <c r="CI86" s="37">
        <f t="shared" ca="1" si="39"/>
        <v>2</v>
      </c>
      <c r="CJ86" s="37">
        <v>0</v>
      </c>
      <c r="CK86" s="37" t="str">
        <f>IFERROR(VLOOKUP($A86,[13]ME!$A:$K,11,0),"-")</f>
        <v>-</v>
      </c>
      <c r="CL86" s="37" t="str">
        <f>IFERROR(VLOOKUP($A86,[14]EKS!$A:$K,11,0),"-")</f>
        <v>-</v>
      </c>
      <c r="CM86" s="37" t="str">
        <f>IFERROR(VLOOKUP($A86,[15]EKS!$A:$K,11,0),"-")</f>
        <v>-</v>
      </c>
      <c r="CN86" s="37" t="str">
        <f>IFERROR(VLOOKUP($A86,[16]EKS!$A:$K,11,0),"-")</f>
        <v>-</v>
      </c>
      <c r="CO86" s="37" t="str">
        <f>IFERROR(VLOOKUP($A86,[17]EKS!$A:$K,11,0),"-")</f>
        <v>-</v>
      </c>
      <c r="CP86" s="37" t="str">
        <f>IFERROR(VLOOKUP($A86,[18]EKS!$A:$K,11,0),"-")</f>
        <v>-</v>
      </c>
      <c r="CQ86" s="37" t="str">
        <f>IFERROR(VLOOKUP(A86,[19]Sheet1!$A:$D,4,0),"-")</f>
        <v>-</v>
      </c>
      <c r="CR86" s="37">
        <f>IFERROR(VLOOKUP($A86,[20]AAV!$A:$AR,44,0),IFERROR(VLOOKUP($A86,[20]GC!$A:$AC,29,0),IFERROR(VLOOKUP($A86,[20]RVO!$A:$CA,79,0),IFERROR(VLOOKUP($A86,[20]SBPV!$A:$AN,40,0),IFERROR(VLOOKUP($A86,'[20]CC SK'!$A:$AC,29,0),IFERROR(VLOOKUP($A86,'[20]AAV AUTO 2000'!$A:$AA,27,0),IFERROR(VLOOKUP($A86,[20]DELTA!$A:$AC,29,0),IFERROR(VLOOKUP($A86,'[20]TEMA C1'!$A:$Y,25,0),IFERROR(VLOOKUP($A86,'[20]TEMA C2'!$A:$AA,27,0),IFERROR(VLOOKUP($A86,'[20]TEMA C3'!$A:$AA,27,0),IFERROR(VLOOKUP($A86,'[20]TEMA HAJI'!$A:$AA,27,0),IFERROR(VLOOKUP($A86,'[20]TEMA PD'!$A:$AA,27,0),IFERROR(VLOOKUP($A86,[20]DESIRE!$A:$AP,42,0),0)))))))))))))</f>
        <v>0</v>
      </c>
      <c r="CS86" s="37">
        <f>IFERROR(VLOOKUP($A86,#REF!,42+CR$1,0),IFERROR(VLOOKUP($A86,#REF!,42+CR$1,0),IFERROR(VLOOKUP($A86,#REF!,29+CR$1,0),IFERROR(VLOOKUP($A86,#REF!,16+CR$1,0),IFERROR(VLOOKUP($A86,#REF!,42+CR$1,0),IFERROR(VLOOKUP($A86,#REF!,33+CR$1,0),IFERROR(VLOOKUP($A86,#REF!,29+CR$1,0),IFERROR(VLOOKUP($A86,#REF!,42+CR$1,0),IFERROR(VLOOKUP($A86,#REF!,42+CR$1,0),IFERROR(VLOOKUP($A86,#REF!,42+CR$1,0),IFERROR(VLOOKUP($A86,#REF!,26+CR$1,0),IFERROR(VLOOKUP($A86,#REF!,5+CR$1,0),0))))))))))))</f>
        <v>0</v>
      </c>
      <c r="CT86" s="37">
        <f>IFERROR(VLOOKUP($A86,#REF!,42+CS$1,0),IFERROR(VLOOKUP($A86,#REF!,42+CS$1,0),IFERROR(VLOOKUP($A86,#REF!,29+CS$1,0),IFERROR(VLOOKUP($A86,#REF!,16+CS$1,0),IFERROR(VLOOKUP($A86,#REF!,42+CS$1,0),IFERROR(VLOOKUP($A86,#REF!,33+CS$1,0),IFERROR(VLOOKUP($A86,#REF!,29+CS$1,0),IFERROR(VLOOKUP($A86,#REF!,42+CS$1,0),IFERROR(VLOOKUP($A86,#REF!,42+CS$1,0),IFERROR(VLOOKUP($A86,#REF!,42+CS$1,0),IFERROR(VLOOKUP($A86,#REF!,26+CS$1,0),IFERROR(VLOOKUP($A86,#REF!,5+CS$1,0),0))))))))))))</f>
        <v>0</v>
      </c>
      <c r="CU86" s="37">
        <f>IFERROR(VLOOKUP($A86,#REF!,42+CT$1,0),IFERROR(VLOOKUP($A86,#REF!,42+CT$1,0),IFERROR(VLOOKUP($A86,#REF!,29+CT$1,0),IFERROR(VLOOKUP($A86,#REF!,16+CT$1,0),IFERROR(VLOOKUP($A86,#REF!,42+CT$1,0),IFERROR(VLOOKUP($A86,#REF!,33+CT$1,0),IFERROR(VLOOKUP($A86,#REF!,29+CT$1,0),IFERROR(VLOOKUP($A86,#REF!,42+CT$1,0),IFERROR(VLOOKUP($A86,#REF!,42+CT$1,0),IFERROR(VLOOKUP($A86,#REF!,42+CT$1,0),IFERROR(VLOOKUP($A86,#REF!,26+CT$1,0),IFERROR(VLOOKUP($A86,#REF!,5+CT$1,0),0))))))))))))</f>
        <v>0</v>
      </c>
      <c r="CV86" s="37">
        <f>IFERROR(VLOOKUP($A86,#REF!,42+CU$1,0),IFERROR(VLOOKUP($A86,#REF!,42+CU$1,0),IFERROR(VLOOKUP($A86,#REF!,29+CU$1,0),IFERROR(VLOOKUP($A86,#REF!,16+CU$1,0),IFERROR(VLOOKUP($A86,#REF!,42+CU$1,0),IFERROR(VLOOKUP($A86,#REF!,33+CU$1,0),IFERROR(VLOOKUP($A86,#REF!,29+CU$1,0),IFERROR(VLOOKUP($A86,#REF!,42+CU$1,0),IFERROR(VLOOKUP($A86,#REF!,42+CU$1,0),IFERROR(VLOOKUP($A86,#REF!,42+CU$1,0),IFERROR(VLOOKUP($A86,#REF!,26+CU$1,0),IFERROR(VLOOKUP($A86,#REF!,5+CU$1,0),0))))))))))))</f>
        <v>0</v>
      </c>
      <c r="CW86" s="37">
        <f>IFERROR(VLOOKUP($A86,#REF!,42+CV$1,0),IFERROR(VLOOKUP($A86,#REF!,42+CV$1,0),IFERROR(VLOOKUP($A86,#REF!,29+CV$1,0),IFERROR(VLOOKUP($A86,#REF!,16+CV$1,0),IFERROR(VLOOKUP($A86,#REF!,42+CV$1,0),IFERROR(VLOOKUP($A86,#REF!,33+CV$1,0),IFERROR(VLOOKUP($A86,#REF!,29+CV$1,0),IFERROR(VLOOKUP($A86,#REF!,42+CV$1,0),IFERROR(VLOOKUP($A86,#REF!,42+CV$1,0),IFERROR(VLOOKUP($A86,#REF!,42+CV$1,0),IFERROR(VLOOKUP($A86,#REF!,26+CV$1,0),IFERROR(VLOOKUP($A86,#REF!,5+CV$1,0),0))))))))))))</f>
        <v>0</v>
      </c>
      <c r="CX86" s="37">
        <f>IFERROR(VLOOKUP($A86,#REF!,36,0),IFERROR(VLOOKUP($A86,#REF!,23,0),IFERROR(VLOOKUP($A86,#REF!,65,0),IFERROR(VLOOKUP($A86,#REF!,34,0),IFERROR(VLOOKUP($A86,#REF!,25,0),IFERROR(VLOOKUP($A86,#REF!,25,0),IFERROR(VLOOKUP($A86,#REF!,21,0),IFERROR(VLOOKUP($A86,#REF!,23,0),IFERROR(VLOOKUP($A86,#REF!,23,0),IFERROR(VLOOKUP($A86,#REF!,23,0),IFERROR(VLOOKUP($A86,#REF!,23,0),IFERROR(VLOOKUP($A86,#REF!,23,0),IFERROR(VLOOKUP($A86,#REF!,21,0),IFERROR(VLOOKUP($A86,#REF!,23,0),0))))))))))))))</f>
        <v>0</v>
      </c>
      <c r="CY86" s="37">
        <f>IFERROR(VLOOKUP($A86,[20]DESIRE!$A:$AP,42,0),IFERROR(VLOOKUP($A86,'[20]TEMA PD'!$A:$AA,27,0),IFERROR(VLOOKUP($A86,'[20]TEMA HAJI'!$A:$AA,27,0),IFERROR(VLOOKUP($A86,'[20]TEMA C3'!$A:$AA,27,0),IFERROR(VLOOKUP($A86,'[20]TEMA C2'!$A:$AA,27,0),IFERROR(VLOOKUP($A86,'[20]TEMA C1'!$A:$Y,25,0),IFERROR(VLOOKUP($A86,[20]DELTA!$A:$AC,29,0),IFERROR(VLOOKUP($A86,'[20]AAV AUTO 2000'!$A:$AA,27,0),IFERROR(VLOOKUP($A86,'[20]CC SK'!$A:$AC,29,0),IFERROR(VLOOKUP($A86,[20]SBPV!$A:$AN,40,0),IFERROR(VLOOKUP($A86,[20]RVO!$A:$CA,79,0),IFERROR(VLOOKUP($A86,[20]GC!$A:$AC,29,0),IFERROR(VLOOKUP($A86,[20]AAV!$A:$AR,44,0),0)))))))))))))</f>
        <v>0</v>
      </c>
      <c r="CZ86" s="37">
        <f>IFERROR(VLOOKUP($A86,#REF!,5+CY$1,0),IFERROR(VLOOKUP($A86,#REF!,26+CY$1,0),IFERROR(VLOOKUP($A86,#REF!,42+CY$1,0),IFERROR(VLOOKUP($A86,#REF!,42+CY$1,0),IFERROR(VLOOKUP($A86,#REF!,42+CY$1,0),IFERROR(VLOOKUP($A86,#REF!,29+CY$1,0),IFERROR(VLOOKUP($A86,#REF!,33+CY$1,0),IFERROR(VLOOKUP($A86,#REF!,42+CY$1,0),IFERROR(VLOOKUP($A86,#REF!,16+CY$1,0),IFERROR(VLOOKUP($A86,#REF!,29+CY$1,0),IFERROR(VLOOKUP($A86,#REF!,42+CY$1,0),IFERROR(VLOOKUP($A86,#REF!,42+CY$1,0),0))))))))))))</f>
        <v>0</v>
      </c>
      <c r="DA86" s="37">
        <f>IFERROR(VLOOKUP($A86,#REF!,5+CZ$1,0),IFERROR(VLOOKUP($A86,#REF!,26+CZ$1,0),IFERROR(VLOOKUP($A86,#REF!,42+CZ$1,0),IFERROR(VLOOKUP($A86,#REF!,42+CZ$1,0),IFERROR(VLOOKUP($A86,#REF!,42+CZ$1,0),IFERROR(VLOOKUP($A86,#REF!,29+CZ$1,0),IFERROR(VLOOKUP($A86,#REF!,33+CZ$1,0),IFERROR(VLOOKUP($A86,#REF!,42+CZ$1,0),IFERROR(VLOOKUP($A86,#REF!,16+CZ$1,0),IFERROR(VLOOKUP($A86,#REF!,29+CZ$1,0),IFERROR(VLOOKUP($A86,#REF!,42+CZ$1,0),IFERROR(VLOOKUP($A86,#REF!,42+CZ$1,0),0))))))))))))</f>
        <v>0</v>
      </c>
      <c r="DB86" s="37">
        <f>IFERROR(VLOOKUP($A86,#REF!,5+DA$1,0),IFERROR(VLOOKUP($A86,#REF!,26+DA$1,0),IFERROR(VLOOKUP($A86,#REF!,42+DA$1,0),IFERROR(VLOOKUP($A86,#REF!,42+DA$1,0),IFERROR(VLOOKUP($A86,#REF!,42+DA$1,0),IFERROR(VLOOKUP($A86,#REF!,29+DA$1,0),IFERROR(VLOOKUP($A86,#REF!,33+DA$1,0),IFERROR(VLOOKUP($A86,#REF!,42+DA$1,0),IFERROR(VLOOKUP($A86,#REF!,16+DA$1,0),IFERROR(VLOOKUP($A86,#REF!,29+DA$1,0),IFERROR(VLOOKUP($A86,#REF!,42+DA$1,0),IFERROR(VLOOKUP($A86,#REF!,42+DA$1,0),0))))))))))))</f>
        <v>0</v>
      </c>
      <c r="DC86" s="37">
        <f>IFERROR(VLOOKUP($A86,#REF!,5+DB$1,0),IFERROR(VLOOKUP($A86,#REF!,26+DB$1,0),IFERROR(VLOOKUP($A86,#REF!,42+DB$1,0),IFERROR(VLOOKUP($A86,#REF!,42+DB$1,0),IFERROR(VLOOKUP($A86,#REF!,42+DB$1,0),IFERROR(VLOOKUP($A86,#REF!,29+DB$1,0),IFERROR(VLOOKUP($A86,#REF!,33+DB$1,0),IFERROR(VLOOKUP($A86,#REF!,42+DB$1,0),IFERROR(VLOOKUP($A86,#REF!,16+DB$1,0),IFERROR(VLOOKUP($A86,#REF!,29+DB$1,0),IFERROR(VLOOKUP($A86,#REF!,42+DB$1,0),IFERROR(VLOOKUP($A86,#REF!,42+DB$1,0),0))))))))))))</f>
        <v>0</v>
      </c>
      <c r="DD86" s="37">
        <f>IFERROR(VLOOKUP($A86,#REF!,5+DC$1,0),IFERROR(VLOOKUP($A86,#REF!,26+DC$1,0),IFERROR(VLOOKUP($A86,#REF!,42+DC$1,0),IFERROR(VLOOKUP($A86,#REF!,42+DC$1,0),IFERROR(VLOOKUP($A86,#REF!,42+DC$1,0),IFERROR(VLOOKUP($A86,#REF!,29+DC$1,0),IFERROR(VLOOKUP($A86,#REF!,33+DC$1,0),IFERROR(VLOOKUP($A86,#REF!,42+DC$1,0),IFERROR(VLOOKUP($A86,#REF!,16+DC$1,0),IFERROR(VLOOKUP($A86,#REF!,29+DC$1,0),IFERROR(VLOOKUP($A86,#REF!,42+DC$1,0),IFERROR(VLOOKUP($A86,#REF!,42+DC$1,0),0))))))))))))</f>
        <v>0</v>
      </c>
      <c r="DE86" s="37">
        <f>IFERROR(VLOOKUP($A86,#REF!,23,0),IFERROR(VLOOKUP($A86,#REF!,21,0),IFERROR(VLOOKUP($A86,#REF!,23,0),IFERROR(VLOOKUP($A86,#REF!,23,0),IFERROR(VLOOKUP($A86,#REF!,23,0),IFERROR(VLOOKUP($A86,#REF!,23,0),IFERROR(VLOOKUP($A86,#REF!,23,0),IFERROR(VLOOKUP($A86,#REF!,21,0),IFERROR(VLOOKUP($A86,#REF!,25,0),IFERROR(VLOOKUP($A86,#REF!,25,0),IFERROR(VLOOKUP($A86,#REF!,34,0),IFERROR(VLOOKUP($A86,#REF!,65,0),IFERROR(VLOOKUP($A86,#REF!,23,0),IFERROR(VLOOKUP($A86,#REF!,36,0),0))))))))))))))</f>
        <v>0</v>
      </c>
      <c r="DF86" s="37" t="b">
        <f t="shared" si="40"/>
        <v>1</v>
      </c>
      <c r="DG86" s="37" t="b">
        <f t="shared" si="40"/>
        <v>1</v>
      </c>
      <c r="DH86" s="37" t="b">
        <f t="shared" si="40"/>
        <v>1</v>
      </c>
      <c r="DI86" s="37" t="b">
        <f t="shared" si="26"/>
        <v>1</v>
      </c>
      <c r="DJ86" s="37" t="b">
        <f t="shared" si="26"/>
        <v>1</v>
      </c>
      <c r="DK86" s="37" t="b">
        <f t="shared" si="26"/>
        <v>1</v>
      </c>
      <c r="DL86" s="37" t="b">
        <f t="shared" si="26"/>
        <v>1</v>
      </c>
      <c r="DM86" s="37">
        <f t="shared" si="41"/>
        <v>0</v>
      </c>
      <c r="DN86" s="37">
        <f t="shared" si="41"/>
        <v>0</v>
      </c>
      <c r="DO86" s="37">
        <f t="shared" si="41"/>
        <v>0</v>
      </c>
      <c r="DP86" s="37">
        <f t="shared" si="27"/>
        <v>0</v>
      </c>
      <c r="DQ86" s="37">
        <f t="shared" si="27"/>
        <v>0</v>
      </c>
      <c r="DR86" s="37">
        <f t="shared" si="27"/>
        <v>0</v>
      </c>
      <c r="DS86" s="37">
        <f t="shared" si="27"/>
        <v>0</v>
      </c>
      <c r="DT86" s="29">
        <f t="shared" si="45"/>
        <v>0</v>
      </c>
      <c r="DU86" s="37">
        <f t="shared" si="42"/>
        <v>0</v>
      </c>
      <c r="DV86" s="37">
        <f t="shared" si="42"/>
        <v>0</v>
      </c>
      <c r="DW86" s="37">
        <f t="shared" si="42"/>
        <v>0</v>
      </c>
      <c r="DX86" s="37">
        <f t="shared" si="28"/>
        <v>0</v>
      </c>
      <c r="DY86" s="37">
        <f t="shared" si="28"/>
        <v>0</v>
      </c>
      <c r="DZ86" s="37">
        <f t="shared" si="28"/>
        <v>0</v>
      </c>
      <c r="EA86" s="37">
        <f t="shared" si="28"/>
        <v>0</v>
      </c>
      <c r="EB86" s="29">
        <f t="shared" si="46"/>
        <v>0</v>
      </c>
      <c r="EC86" s="36">
        <f t="shared" si="47"/>
        <v>7</v>
      </c>
      <c r="ED86" s="36" t="str">
        <f t="shared" si="48"/>
        <v>DOWNGRADE</v>
      </c>
      <c r="EE86" s="36" t="str">
        <f t="shared" si="49"/>
        <v>RESET</v>
      </c>
      <c r="EF86" s="37">
        <f t="shared" si="50"/>
        <v>0</v>
      </c>
      <c r="EG86" s="2" t="str">
        <f>IFERROR(VLOOKUP(A86,[21]DELTA!$A:$AT,46,0),"")</f>
        <v/>
      </c>
      <c r="EH86" s="37" t="str">
        <f t="shared" si="51"/>
        <v>SAPHIRE</v>
      </c>
      <c r="EI86" s="2"/>
      <c r="EJ86" s="2"/>
      <c r="EK86" s="2"/>
      <c r="EL86" s="2"/>
      <c r="EM86" s="2"/>
      <c r="EN86" s="2"/>
      <c r="EO86" s="2"/>
      <c r="EP86" s="2"/>
      <c r="EQ86" s="37">
        <f t="shared" si="43"/>
        <v>0</v>
      </c>
      <c r="ER86" s="37">
        <f t="shared" si="43"/>
        <v>0</v>
      </c>
      <c r="ES86" s="37">
        <f t="shared" si="43"/>
        <v>0</v>
      </c>
      <c r="ET86" s="37">
        <f t="shared" si="29"/>
        <v>0</v>
      </c>
      <c r="EU86" s="37">
        <f t="shared" si="29"/>
        <v>0</v>
      </c>
      <c r="EV86" s="37">
        <f t="shared" si="29"/>
        <v>0</v>
      </c>
      <c r="EW86" s="37">
        <f t="shared" si="29"/>
        <v>0</v>
      </c>
    </row>
    <row r="87" spans="1:153" ht="15.6">
      <c r="A87" s="36" t="s">
        <v>88</v>
      </c>
      <c r="B87" s="5" t="s">
        <v>235</v>
      </c>
      <c r="C87" s="37" t="s">
        <v>153</v>
      </c>
      <c r="D87" s="15">
        <f>IFERROR(VLOOKUP(A87,[23]delta!$A:$C,3,0),"")</f>
        <v>44988</v>
      </c>
      <c r="E87" s="15" t="str">
        <f t="shared" si="44"/>
        <v>Mar-23</v>
      </c>
      <c r="F87" s="37" t="s">
        <v>349</v>
      </c>
      <c r="G87" s="37" t="s">
        <v>349</v>
      </c>
      <c r="H87" s="37" t="s">
        <v>352</v>
      </c>
      <c r="I87" s="37" t="s">
        <v>352</v>
      </c>
      <c r="J87" s="37" t="s">
        <v>352</v>
      </c>
      <c r="K87" s="37" t="s">
        <v>349</v>
      </c>
      <c r="L87" s="37" t="s">
        <v>414</v>
      </c>
      <c r="M87" s="37"/>
      <c r="N87" s="37">
        <v>5</v>
      </c>
      <c r="O87" s="37">
        <v>42</v>
      </c>
      <c r="P87" s="37">
        <v>41</v>
      </c>
      <c r="Q87" s="37">
        <v>37</v>
      </c>
      <c r="R87" s="37">
        <v>33</v>
      </c>
      <c r="S87" s="37" t="s">
        <v>417</v>
      </c>
      <c r="T87" s="36">
        <v>158</v>
      </c>
      <c r="U87" s="37">
        <v>0</v>
      </c>
      <c r="V87" s="37">
        <v>5</v>
      </c>
      <c r="W87" s="14">
        <v>0</v>
      </c>
      <c r="X87" s="14">
        <v>0</v>
      </c>
      <c r="Y87" s="14">
        <v>0</v>
      </c>
      <c r="Z87" s="37">
        <v>33</v>
      </c>
      <c r="AA87" s="37" t="s">
        <v>417</v>
      </c>
      <c r="AB87" s="36">
        <v>38</v>
      </c>
      <c r="AC87" s="36">
        <v>2</v>
      </c>
      <c r="AD87" s="36" t="s">
        <v>413</v>
      </c>
      <c r="AE87" s="36" t="s">
        <v>413</v>
      </c>
      <c r="AF87" s="37">
        <v>38</v>
      </c>
      <c r="AG87" s="13">
        <v>2</v>
      </c>
      <c r="AH87" s="37" t="s">
        <v>418</v>
      </c>
      <c r="AI87" s="37">
        <v>0</v>
      </c>
      <c r="AJ87" s="37" t="s">
        <v>424</v>
      </c>
      <c r="AK87" s="37">
        <v>0</v>
      </c>
      <c r="AL87" s="15">
        <v>45261</v>
      </c>
      <c r="AM87" s="15">
        <v>45701</v>
      </c>
      <c r="AN87" s="37">
        <v>1</v>
      </c>
      <c r="AO87" s="37">
        <v>38</v>
      </c>
      <c r="AP87" s="37" t="str">
        <f>IFERROR(VLOOKUP($A87,[2]Sheet1!$A:$D,4,0),"-")</f>
        <v>-</v>
      </c>
      <c r="AQ87" s="37" t="str">
        <f>IFERROR(VLOOKUP($A87,#REF!,4,0),"-")</f>
        <v>-</v>
      </c>
      <c r="AR87" s="37" t="str">
        <f>IFERROR(VLOOKUP(A87,[3]DELTA!$A:$D,4,0),"-")</f>
        <v>-</v>
      </c>
      <c r="AS87" s="37" t="str">
        <f>IFERROR(VLOOKUP(A87,[4]DELTA!$A:$D,4,0),"-")</f>
        <v>-</v>
      </c>
      <c r="AT87" s="37" t="str">
        <f>IFERROR(VLOOKUP(A87,[5]DELTA!$A:$D,4,0),"-")</f>
        <v>-</v>
      </c>
      <c r="AU87" s="37" t="str">
        <f>IFERROR(VLOOKUP(A87,[6]DELTA!$A:$D,4,0),"-")</f>
        <v>-</v>
      </c>
      <c r="AV87" s="37" t="str">
        <f>IFERROR(VLOOKUP(A87,#REF!,13,0),"")</f>
        <v/>
      </c>
      <c r="AW87" s="37">
        <f>IFERROR(VLOOKUP(A87,[7]DATABASE!$A:$BA,49,0),"")</f>
        <v>0</v>
      </c>
      <c r="AX87" s="37">
        <f>IFERROR(VLOOKUP(A87,[7]DATABASE!$A:$BA,50,0),"")</f>
        <v>0</v>
      </c>
      <c r="AY87" s="37">
        <f>IFERROR(VLOOKUP(A87,[7]DATABASE!$A:$BA,51,0),"")</f>
        <v>0</v>
      </c>
      <c r="AZ87" s="37">
        <f>IFERROR(VLOOKUP(A87,[7]DATABASE!$A:$BA,52,0),"")</f>
        <v>0</v>
      </c>
      <c r="BA87" s="37">
        <f>IFERROR(VLOOKUP(A87,[7]DATABASE!$A:$BA,53,0),"")</f>
        <v>0</v>
      </c>
      <c r="BB87" s="37">
        <f>IFERROR(VLOOKUP(A87,[7]DATABASE!$A:$BF,54,0),"")</f>
        <v>0</v>
      </c>
      <c r="BC87" s="37">
        <f>IFERROR(VLOOKUP(A87,[7]DATABASE!$A:$BF,55,0),"")</f>
        <v>0</v>
      </c>
      <c r="BD87" s="37">
        <f>IFERROR(VLOOKUP(A87,[7]DATABASE!$A:$BF,56,0),"")</f>
        <v>0</v>
      </c>
      <c r="BE87" s="37">
        <f>IFERROR(VLOOKUP(A87,[7]DATABASE!$A:$BF,57,0),"")</f>
        <v>0</v>
      </c>
      <c r="BF87" s="37">
        <f>IFERROR(VLOOKUP(A87,[7]DATABASE!$A:$BF,58,0),"")</f>
        <v>0</v>
      </c>
      <c r="BG87" s="37" t="str">
        <f>IFERROR(VLOOKUP($A87,'[24]NEW MITRA'!$A:$BV,69,0),"")</f>
        <v/>
      </c>
      <c r="BH87" s="37">
        <f>IFERROR(VLOOKUP(A87,[7]DATABASE!$A:$BM,60,0),"")</f>
        <v>0</v>
      </c>
      <c r="BI87" s="37">
        <f>IFERROR(VLOOKUP(A87,[7]DATABASE!$A:$BM,61,0),"")</f>
        <v>0</v>
      </c>
      <c r="BJ87" s="37">
        <f>IFERROR(VLOOKUP(A87,[7]DATABASE!$A:$BM,62,0),"")</f>
        <v>0</v>
      </c>
      <c r="BK87" s="37">
        <f>IFERROR(VLOOKUP(A87,[7]DATABASE!$A:$BM,63,0),"")</f>
        <v>0</v>
      </c>
      <c r="BL87" s="37">
        <f>IFERROR(VLOOKUP(A87,[7]DATABASE!$A:$BM,64,0),"")</f>
        <v>0</v>
      </c>
      <c r="BM87" s="37" t="str">
        <f>IFERROR(VLOOKUP($A87,[9]AAV!$A:$AM,39,0),IFERROR(VLOOKUP($A87,[9]GC!$A:$Y,25,0),IFERROR(VLOOKUP($A87,[9]RVO!$A:$BS,71,0),IFERROR(VLOOKUP($A87,[9]SBPV!$A:$AK,37,0),IFERROR(VLOOKUP($A87,'[9]CC SK'!$A:$AA,27,0),IFERROR(VLOOKUP($A87,[9]DELTA!$A:$AA,27,0),IFERROR(VLOOKUP($A87,'[9]TEMA C1'!$A:$W,23,0),IFERROR(VLOOKUP($A87,'[9]TEMA C2'!$A:$Y,25,0),IFERROR(VLOOKUP($A87,'[9]TEMA C3'!$A:$Y,25,0),IFERROR(VLOOKUP($A87,'[9]TEMA HAJI'!$A:$Y,25,0),IFERROR(VLOOKUP($A87,'[9]TEMA PD'!$A:$Y,25,0),"")))))))))))</f>
        <v/>
      </c>
      <c r="BN87" s="37">
        <f t="shared" si="30"/>
        <v>0</v>
      </c>
      <c r="BO87" s="37" t="str">
        <f t="shared" si="53"/>
        <v/>
      </c>
      <c r="BP87" s="37">
        <f t="shared" si="53"/>
        <v>0</v>
      </c>
      <c r="BQ87" s="37">
        <f t="shared" si="53"/>
        <v>0</v>
      </c>
      <c r="BR87" s="37">
        <f t="shared" si="52"/>
        <v>0</v>
      </c>
      <c r="BS87" s="37">
        <f t="shared" si="52"/>
        <v>0</v>
      </c>
      <c r="BT87" s="37">
        <f t="shared" si="52"/>
        <v>0</v>
      </c>
      <c r="BU87" s="37" t="str">
        <f t="shared" si="52"/>
        <v/>
      </c>
      <c r="BV87" s="37">
        <f t="shared" si="32"/>
        <v>0</v>
      </c>
      <c r="BW87" s="36">
        <f t="shared" si="33"/>
        <v>7</v>
      </c>
      <c r="BX87" s="36" t="str">
        <f t="shared" si="34"/>
        <v>DOWNGRADE</v>
      </c>
      <c r="BY87" s="36" t="str">
        <f>IFERROR(VLOOKUP(A87,[7]DATABASE!$A:$BY,77,0),"")</f>
        <v>RESET</v>
      </c>
      <c r="BZ87" s="37">
        <f t="shared" si="35"/>
        <v>0</v>
      </c>
      <c r="CA87" s="12">
        <f>IFERROR(VLOOKUP(A87,[10]DELTA!$A:$AE,31,0),"")</f>
        <v>0</v>
      </c>
      <c r="CB87" s="37" t="str">
        <f t="shared" si="36"/>
        <v>SAPHIRE</v>
      </c>
      <c r="CC87" s="37" t="str">
        <f>IFERROR(VLOOKUP(A87,[11]SUMMARY!$B:$E,4,0),"")</f>
        <v/>
      </c>
      <c r="CD87" s="37">
        <f>IFERROR(VLOOKUP(A87,'[12]RECAP REDEEM P2 - v2'!$A:$I,5,0),0)</f>
        <v>0</v>
      </c>
      <c r="CE87" s="37" t="str">
        <f t="shared" si="37"/>
        <v>FALSE</v>
      </c>
      <c r="CF87" s="37"/>
      <c r="CG87" s="15">
        <v>45093</v>
      </c>
      <c r="CH87" s="15">
        <f t="shared" ca="1" si="38"/>
        <v>46174</v>
      </c>
      <c r="CI87" s="37">
        <f t="shared" ca="1" si="39"/>
        <v>2</v>
      </c>
      <c r="CJ87" s="37">
        <v>0</v>
      </c>
      <c r="CK87" s="37" t="str">
        <f>IFERROR(VLOOKUP($A87,[13]ME!$A:$K,11,0),"-")</f>
        <v>-</v>
      </c>
      <c r="CL87" s="37" t="str">
        <f>IFERROR(VLOOKUP($A87,[14]EKS!$A:$K,11,0),"-")</f>
        <v>-</v>
      </c>
      <c r="CM87" s="37" t="str">
        <f>IFERROR(VLOOKUP($A87,[15]EKS!$A:$K,11,0),"-")</f>
        <v>-</v>
      </c>
      <c r="CN87" s="37" t="str">
        <f>IFERROR(VLOOKUP($A87,[16]EKS!$A:$K,11,0),"-")</f>
        <v>-</v>
      </c>
      <c r="CO87" s="37" t="str">
        <f>IFERROR(VLOOKUP($A87,[17]EKS!$A:$K,11,0),"-")</f>
        <v>-</v>
      </c>
      <c r="CP87" s="37" t="str">
        <f>IFERROR(VLOOKUP($A87,[18]EKS!$A:$K,11,0),"-")</f>
        <v>-</v>
      </c>
      <c r="CQ87" s="37" t="str">
        <f>IFERROR(VLOOKUP(A87,[19]Sheet1!$A:$D,4,0),"-")</f>
        <v>-</v>
      </c>
      <c r="CR87" s="37">
        <f>IFERROR(VLOOKUP($A87,[20]AAV!$A:$AR,44,0),IFERROR(VLOOKUP($A87,[20]GC!$A:$AC,29,0),IFERROR(VLOOKUP($A87,[20]RVO!$A:$CA,79,0),IFERROR(VLOOKUP($A87,[20]SBPV!$A:$AN,40,0),IFERROR(VLOOKUP($A87,'[20]CC SK'!$A:$AC,29,0),IFERROR(VLOOKUP($A87,'[20]AAV AUTO 2000'!$A:$AA,27,0),IFERROR(VLOOKUP($A87,[20]DELTA!$A:$AC,29,0),IFERROR(VLOOKUP($A87,'[20]TEMA C1'!$A:$Y,25,0),IFERROR(VLOOKUP($A87,'[20]TEMA C2'!$A:$AA,27,0),IFERROR(VLOOKUP($A87,'[20]TEMA C3'!$A:$AA,27,0),IFERROR(VLOOKUP($A87,'[20]TEMA HAJI'!$A:$AA,27,0),IFERROR(VLOOKUP($A87,'[20]TEMA PD'!$A:$AA,27,0),IFERROR(VLOOKUP($A87,[20]DESIRE!$A:$AP,42,0),0)))))))))))))</f>
        <v>0</v>
      </c>
      <c r="CS87" s="37">
        <f>IFERROR(VLOOKUP($A87,#REF!,42+CR$1,0),IFERROR(VLOOKUP($A87,#REF!,42+CR$1,0),IFERROR(VLOOKUP($A87,#REF!,29+CR$1,0),IFERROR(VLOOKUP($A87,#REF!,16+CR$1,0),IFERROR(VLOOKUP($A87,#REF!,42+CR$1,0),IFERROR(VLOOKUP($A87,#REF!,33+CR$1,0),IFERROR(VLOOKUP($A87,#REF!,29+CR$1,0),IFERROR(VLOOKUP($A87,#REF!,42+CR$1,0),IFERROR(VLOOKUP($A87,#REF!,42+CR$1,0),IFERROR(VLOOKUP($A87,#REF!,42+CR$1,0),IFERROR(VLOOKUP($A87,#REF!,26+CR$1,0),IFERROR(VLOOKUP($A87,#REF!,5+CR$1,0),0))))))))))))</f>
        <v>0</v>
      </c>
      <c r="CT87" s="37">
        <f>IFERROR(VLOOKUP($A87,#REF!,42+CS$1,0),IFERROR(VLOOKUP($A87,#REF!,42+CS$1,0),IFERROR(VLOOKUP($A87,#REF!,29+CS$1,0),IFERROR(VLOOKUP($A87,#REF!,16+CS$1,0),IFERROR(VLOOKUP($A87,#REF!,42+CS$1,0),IFERROR(VLOOKUP($A87,#REF!,33+CS$1,0),IFERROR(VLOOKUP($A87,#REF!,29+CS$1,0),IFERROR(VLOOKUP($A87,#REF!,42+CS$1,0),IFERROR(VLOOKUP($A87,#REF!,42+CS$1,0),IFERROR(VLOOKUP($A87,#REF!,42+CS$1,0),IFERROR(VLOOKUP($A87,#REF!,26+CS$1,0),IFERROR(VLOOKUP($A87,#REF!,5+CS$1,0),0))))))))))))</f>
        <v>0</v>
      </c>
      <c r="CU87" s="37">
        <f>IFERROR(VLOOKUP($A87,#REF!,42+CT$1,0),IFERROR(VLOOKUP($A87,#REF!,42+CT$1,0),IFERROR(VLOOKUP($A87,#REF!,29+CT$1,0),IFERROR(VLOOKUP($A87,#REF!,16+CT$1,0),IFERROR(VLOOKUP($A87,#REF!,42+CT$1,0),IFERROR(VLOOKUP($A87,#REF!,33+CT$1,0),IFERROR(VLOOKUP($A87,#REF!,29+CT$1,0),IFERROR(VLOOKUP($A87,#REF!,42+CT$1,0),IFERROR(VLOOKUP($A87,#REF!,42+CT$1,0),IFERROR(VLOOKUP($A87,#REF!,42+CT$1,0),IFERROR(VLOOKUP($A87,#REF!,26+CT$1,0),IFERROR(VLOOKUP($A87,#REF!,5+CT$1,0),0))))))))))))</f>
        <v>0</v>
      </c>
      <c r="CV87" s="37">
        <f>IFERROR(VLOOKUP($A87,#REF!,42+CU$1,0),IFERROR(VLOOKUP($A87,#REF!,42+CU$1,0),IFERROR(VLOOKUP($A87,#REF!,29+CU$1,0),IFERROR(VLOOKUP($A87,#REF!,16+CU$1,0),IFERROR(VLOOKUP($A87,#REF!,42+CU$1,0),IFERROR(VLOOKUP($A87,#REF!,33+CU$1,0),IFERROR(VLOOKUP($A87,#REF!,29+CU$1,0),IFERROR(VLOOKUP($A87,#REF!,42+CU$1,0),IFERROR(VLOOKUP($A87,#REF!,42+CU$1,0),IFERROR(VLOOKUP($A87,#REF!,42+CU$1,0),IFERROR(VLOOKUP($A87,#REF!,26+CU$1,0),IFERROR(VLOOKUP($A87,#REF!,5+CU$1,0),0))))))))))))</f>
        <v>0</v>
      </c>
      <c r="CW87" s="37">
        <f>IFERROR(VLOOKUP($A87,#REF!,42+CV$1,0),IFERROR(VLOOKUP($A87,#REF!,42+CV$1,0),IFERROR(VLOOKUP($A87,#REF!,29+CV$1,0),IFERROR(VLOOKUP($A87,#REF!,16+CV$1,0),IFERROR(VLOOKUP($A87,#REF!,42+CV$1,0),IFERROR(VLOOKUP($A87,#REF!,33+CV$1,0),IFERROR(VLOOKUP($A87,#REF!,29+CV$1,0),IFERROR(VLOOKUP($A87,#REF!,42+CV$1,0),IFERROR(VLOOKUP($A87,#REF!,42+CV$1,0),IFERROR(VLOOKUP($A87,#REF!,42+CV$1,0),IFERROR(VLOOKUP($A87,#REF!,26+CV$1,0),IFERROR(VLOOKUP($A87,#REF!,5+CV$1,0),0))))))))))))</f>
        <v>0</v>
      </c>
      <c r="CX87" s="37">
        <f>IFERROR(VLOOKUP($A87,#REF!,36,0),IFERROR(VLOOKUP($A87,#REF!,23,0),IFERROR(VLOOKUP($A87,#REF!,65,0),IFERROR(VLOOKUP($A87,#REF!,34,0),IFERROR(VLOOKUP($A87,#REF!,25,0),IFERROR(VLOOKUP($A87,#REF!,25,0),IFERROR(VLOOKUP($A87,#REF!,21,0),IFERROR(VLOOKUP($A87,#REF!,23,0),IFERROR(VLOOKUP($A87,#REF!,23,0),IFERROR(VLOOKUP($A87,#REF!,23,0),IFERROR(VLOOKUP($A87,#REF!,23,0),IFERROR(VLOOKUP($A87,#REF!,23,0),IFERROR(VLOOKUP($A87,#REF!,21,0),IFERROR(VLOOKUP($A87,#REF!,23,0),0))))))))))))))</f>
        <v>0</v>
      </c>
      <c r="CY87" s="37">
        <f>IFERROR(VLOOKUP($A87,[20]DESIRE!$A:$AP,42,0),IFERROR(VLOOKUP($A87,'[20]TEMA PD'!$A:$AA,27,0),IFERROR(VLOOKUP($A87,'[20]TEMA HAJI'!$A:$AA,27,0),IFERROR(VLOOKUP($A87,'[20]TEMA C3'!$A:$AA,27,0),IFERROR(VLOOKUP($A87,'[20]TEMA C2'!$A:$AA,27,0),IFERROR(VLOOKUP($A87,'[20]TEMA C1'!$A:$Y,25,0),IFERROR(VLOOKUP($A87,[20]DELTA!$A:$AC,29,0),IFERROR(VLOOKUP($A87,'[20]AAV AUTO 2000'!$A:$AA,27,0),IFERROR(VLOOKUP($A87,'[20]CC SK'!$A:$AC,29,0),IFERROR(VLOOKUP($A87,[20]SBPV!$A:$AN,40,0),IFERROR(VLOOKUP($A87,[20]RVO!$A:$CA,79,0),IFERROR(VLOOKUP($A87,[20]GC!$A:$AC,29,0),IFERROR(VLOOKUP($A87,[20]AAV!$A:$AR,44,0),0)))))))))))))</f>
        <v>0</v>
      </c>
      <c r="CZ87" s="37">
        <f>IFERROR(VLOOKUP($A87,#REF!,5+CY$1,0),IFERROR(VLOOKUP($A87,#REF!,26+CY$1,0),IFERROR(VLOOKUP($A87,#REF!,42+CY$1,0),IFERROR(VLOOKUP($A87,#REF!,42+CY$1,0),IFERROR(VLOOKUP($A87,#REF!,42+CY$1,0),IFERROR(VLOOKUP($A87,#REF!,29+CY$1,0),IFERROR(VLOOKUP($A87,#REF!,33+CY$1,0),IFERROR(VLOOKUP($A87,#REF!,42+CY$1,0),IFERROR(VLOOKUP($A87,#REF!,16+CY$1,0),IFERROR(VLOOKUP($A87,#REF!,29+CY$1,0),IFERROR(VLOOKUP($A87,#REF!,42+CY$1,0),IFERROR(VLOOKUP($A87,#REF!,42+CY$1,0),0))))))))))))</f>
        <v>0</v>
      </c>
      <c r="DA87" s="37">
        <f>IFERROR(VLOOKUP($A87,#REF!,5+CZ$1,0),IFERROR(VLOOKUP($A87,#REF!,26+CZ$1,0),IFERROR(VLOOKUP($A87,#REF!,42+CZ$1,0),IFERROR(VLOOKUP($A87,#REF!,42+CZ$1,0),IFERROR(VLOOKUP($A87,#REF!,42+CZ$1,0),IFERROR(VLOOKUP($A87,#REF!,29+CZ$1,0),IFERROR(VLOOKUP($A87,#REF!,33+CZ$1,0),IFERROR(VLOOKUP($A87,#REF!,42+CZ$1,0),IFERROR(VLOOKUP($A87,#REF!,16+CZ$1,0),IFERROR(VLOOKUP($A87,#REF!,29+CZ$1,0),IFERROR(VLOOKUP($A87,#REF!,42+CZ$1,0),IFERROR(VLOOKUP($A87,#REF!,42+CZ$1,0),0))))))))))))</f>
        <v>0</v>
      </c>
      <c r="DB87" s="37">
        <f>IFERROR(VLOOKUP($A87,#REF!,5+DA$1,0),IFERROR(VLOOKUP($A87,#REF!,26+DA$1,0),IFERROR(VLOOKUP($A87,#REF!,42+DA$1,0),IFERROR(VLOOKUP($A87,#REF!,42+DA$1,0),IFERROR(VLOOKUP($A87,#REF!,42+DA$1,0),IFERROR(VLOOKUP($A87,#REF!,29+DA$1,0),IFERROR(VLOOKUP($A87,#REF!,33+DA$1,0),IFERROR(VLOOKUP($A87,#REF!,42+DA$1,0),IFERROR(VLOOKUP($A87,#REF!,16+DA$1,0),IFERROR(VLOOKUP($A87,#REF!,29+DA$1,0),IFERROR(VLOOKUP($A87,#REF!,42+DA$1,0),IFERROR(VLOOKUP($A87,#REF!,42+DA$1,0),0))))))))))))</f>
        <v>0</v>
      </c>
      <c r="DC87" s="37">
        <f>IFERROR(VLOOKUP($A87,#REF!,5+DB$1,0),IFERROR(VLOOKUP($A87,#REF!,26+DB$1,0),IFERROR(VLOOKUP($A87,#REF!,42+DB$1,0),IFERROR(VLOOKUP($A87,#REF!,42+DB$1,0),IFERROR(VLOOKUP($A87,#REF!,42+DB$1,0),IFERROR(VLOOKUP($A87,#REF!,29+DB$1,0),IFERROR(VLOOKUP($A87,#REF!,33+DB$1,0),IFERROR(VLOOKUP($A87,#REF!,42+DB$1,0),IFERROR(VLOOKUP($A87,#REF!,16+DB$1,0),IFERROR(VLOOKUP($A87,#REF!,29+DB$1,0),IFERROR(VLOOKUP($A87,#REF!,42+DB$1,0),IFERROR(VLOOKUP($A87,#REF!,42+DB$1,0),0))))))))))))</f>
        <v>0</v>
      </c>
      <c r="DD87" s="37">
        <f>IFERROR(VLOOKUP($A87,#REF!,5+DC$1,0),IFERROR(VLOOKUP($A87,#REF!,26+DC$1,0),IFERROR(VLOOKUP($A87,#REF!,42+DC$1,0),IFERROR(VLOOKUP($A87,#REF!,42+DC$1,0),IFERROR(VLOOKUP($A87,#REF!,42+DC$1,0),IFERROR(VLOOKUP($A87,#REF!,29+DC$1,0),IFERROR(VLOOKUP($A87,#REF!,33+DC$1,0),IFERROR(VLOOKUP($A87,#REF!,42+DC$1,0),IFERROR(VLOOKUP($A87,#REF!,16+DC$1,0),IFERROR(VLOOKUP($A87,#REF!,29+DC$1,0),IFERROR(VLOOKUP($A87,#REF!,42+DC$1,0),IFERROR(VLOOKUP($A87,#REF!,42+DC$1,0),0))))))))))))</f>
        <v>0</v>
      </c>
      <c r="DE87" s="37">
        <f>IFERROR(VLOOKUP($A87,#REF!,23,0),IFERROR(VLOOKUP($A87,#REF!,21,0),IFERROR(VLOOKUP($A87,#REF!,23,0),IFERROR(VLOOKUP($A87,#REF!,23,0),IFERROR(VLOOKUP($A87,#REF!,23,0),IFERROR(VLOOKUP($A87,#REF!,23,0),IFERROR(VLOOKUP($A87,#REF!,23,0),IFERROR(VLOOKUP($A87,#REF!,21,0),IFERROR(VLOOKUP($A87,#REF!,25,0),IFERROR(VLOOKUP($A87,#REF!,25,0),IFERROR(VLOOKUP($A87,#REF!,34,0),IFERROR(VLOOKUP($A87,#REF!,65,0),IFERROR(VLOOKUP($A87,#REF!,23,0),IFERROR(VLOOKUP($A87,#REF!,36,0),0))))))))))))))</f>
        <v>0</v>
      </c>
      <c r="DF87" s="37" t="b">
        <f t="shared" si="40"/>
        <v>1</v>
      </c>
      <c r="DG87" s="37" t="b">
        <f t="shared" si="40"/>
        <v>1</v>
      </c>
      <c r="DH87" s="37" t="b">
        <f t="shared" si="40"/>
        <v>1</v>
      </c>
      <c r="DI87" s="37" t="b">
        <f t="shared" si="26"/>
        <v>1</v>
      </c>
      <c r="DJ87" s="37" t="b">
        <f t="shared" si="26"/>
        <v>1</v>
      </c>
      <c r="DK87" s="37" t="b">
        <f t="shared" si="26"/>
        <v>1</v>
      </c>
      <c r="DL87" s="37" t="b">
        <f t="shared" si="26"/>
        <v>1</v>
      </c>
      <c r="DM87" s="37">
        <f t="shared" si="41"/>
        <v>0</v>
      </c>
      <c r="DN87" s="37">
        <f t="shared" si="41"/>
        <v>0</v>
      </c>
      <c r="DO87" s="37">
        <f t="shared" si="41"/>
        <v>0</v>
      </c>
      <c r="DP87" s="37">
        <f t="shared" si="27"/>
        <v>0</v>
      </c>
      <c r="DQ87" s="37">
        <f t="shared" si="27"/>
        <v>0</v>
      </c>
      <c r="DR87" s="37">
        <f t="shared" si="27"/>
        <v>0</v>
      </c>
      <c r="DS87" s="37">
        <f t="shared" si="27"/>
        <v>0</v>
      </c>
      <c r="DT87" s="29">
        <f t="shared" si="45"/>
        <v>0</v>
      </c>
      <c r="DU87" s="37">
        <f t="shared" si="42"/>
        <v>0</v>
      </c>
      <c r="DV87" s="37">
        <f t="shared" si="42"/>
        <v>0</v>
      </c>
      <c r="DW87" s="37">
        <f t="shared" si="42"/>
        <v>0</v>
      </c>
      <c r="DX87" s="37">
        <f t="shared" si="28"/>
        <v>0</v>
      </c>
      <c r="DY87" s="37">
        <f t="shared" si="28"/>
        <v>0</v>
      </c>
      <c r="DZ87" s="37">
        <f t="shared" si="28"/>
        <v>0</v>
      </c>
      <c r="EA87" s="37">
        <f t="shared" si="28"/>
        <v>0</v>
      </c>
      <c r="EB87" s="29">
        <f t="shared" si="46"/>
        <v>0</v>
      </c>
      <c r="EC87" s="36">
        <f t="shared" si="47"/>
        <v>7</v>
      </c>
      <c r="ED87" s="36" t="str">
        <f t="shared" si="48"/>
        <v>DOWNGRADE</v>
      </c>
      <c r="EE87" s="36" t="str">
        <f t="shared" si="49"/>
        <v>RESET</v>
      </c>
      <c r="EF87" s="37">
        <f t="shared" si="50"/>
        <v>0</v>
      </c>
      <c r="EG87" s="2" t="str">
        <f>IFERROR(VLOOKUP(A87,[21]DELTA!$A:$AT,46,0),"")</f>
        <v/>
      </c>
      <c r="EH87" s="37" t="str">
        <f t="shared" si="51"/>
        <v>SAPHIRE</v>
      </c>
      <c r="EI87" s="2"/>
      <c r="EJ87" s="2"/>
      <c r="EK87" s="2"/>
      <c r="EL87" s="2"/>
      <c r="EM87" s="2"/>
      <c r="EN87" s="2"/>
      <c r="EO87" s="2"/>
      <c r="EP87" s="2"/>
      <c r="EQ87" s="37">
        <f t="shared" si="43"/>
        <v>0</v>
      </c>
      <c r="ER87" s="37">
        <f t="shared" si="43"/>
        <v>0</v>
      </c>
      <c r="ES87" s="37">
        <f t="shared" si="43"/>
        <v>0</v>
      </c>
      <c r="ET87" s="37">
        <f t="shared" si="29"/>
        <v>0</v>
      </c>
      <c r="EU87" s="37">
        <f t="shared" si="29"/>
        <v>0</v>
      </c>
      <c r="EV87" s="37">
        <f t="shared" si="29"/>
        <v>0</v>
      </c>
      <c r="EW87" s="37">
        <f t="shared" si="29"/>
        <v>0</v>
      </c>
    </row>
    <row r="88" spans="1:153" ht="15.6">
      <c r="A88" s="36" t="s">
        <v>112</v>
      </c>
      <c r="B88" s="5" t="s">
        <v>259</v>
      </c>
      <c r="C88" s="37" t="s">
        <v>153</v>
      </c>
      <c r="D88" s="15">
        <f>IFERROR(VLOOKUP(A88,[23]delta!$A:$C,3,0),"")</f>
        <v>45122</v>
      </c>
      <c r="E88" s="15" t="str">
        <f t="shared" si="44"/>
        <v>Jul-23</v>
      </c>
      <c r="F88" s="37" t="s">
        <v>349</v>
      </c>
      <c r="G88" s="37" t="s">
        <v>349</v>
      </c>
      <c r="H88" s="37" t="s">
        <v>349</v>
      </c>
      <c r="I88" s="37" t="s">
        <v>349</v>
      </c>
      <c r="J88" s="37" t="s">
        <v>349</v>
      </c>
      <c r="K88" s="37" t="s">
        <v>349</v>
      </c>
      <c r="L88" s="37" t="s">
        <v>349</v>
      </c>
      <c r="M88" s="37">
        <v>15</v>
      </c>
      <c r="N88" s="37">
        <v>26</v>
      </c>
      <c r="O88" s="37">
        <v>25</v>
      </c>
      <c r="P88" s="37">
        <v>27</v>
      </c>
      <c r="Q88" s="37">
        <v>37</v>
      </c>
      <c r="R88" s="37">
        <v>32</v>
      </c>
      <c r="S88" s="37">
        <v>2</v>
      </c>
      <c r="T88" s="36">
        <v>164</v>
      </c>
      <c r="U88" s="37">
        <v>15</v>
      </c>
      <c r="V88" s="37">
        <v>26</v>
      </c>
      <c r="W88" s="37">
        <v>25</v>
      </c>
      <c r="X88" s="37">
        <v>27</v>
      </c>
      <c r="Y88" s="37">
        <v>37</v>
      </c>
      <c r="Z88" s="37">
        <v>32</v>
      </c>
      <c r="AA88" s="37">
        <v>2</v>
      </c>
      <c r="AB88" s="36">
        <v>164</v>
      </c>
      <c r="AC88" s="36">
        <v>0</v>
      </c>
      <c r="AD88" s="36" t="s">
        <v>413</v>
      </c>
      <c r="AE88" s="36" t="s">
        <v>413</v>
      </c>
      <c r="AF88" s="37">
        <v>164</v>
      </c>
      <c r="AG88" s="13">
        <v>2</v>
      </c>
      <c r="AH88" s="37" t="s">
        <v>418</v>
      </c>
      <c r="AI88" s="37">
        <v>0</v>
      </c>
      <c r="AJ88" s="37" t="s">
        <v>423</v>
      </c>
      <c r="AK88" s="37">
        <v>0</v>
      </c>
      <c r="AL88" s="15">
        <v>45261</v>
      </c>
      <c r="AM88" s="15">
        <v>45701</v>
      </c>
      <c r="AN88" s="37">
        <v>1</v>
      </c>
      <c r="AO88" s="37">
        <v>164</v>
      </c>
      <c r="AP88" s="37" t="str">
        <f>IFERROR(VLOOKUP($A88,[2]Sheet1!$A:$D,4,0),"-")</f>
        <v>-</v>
      </c>
      <c r="AQ88" s="37" t="str">
        <f>IFERROR(VLOOKUP($A88,#REF!,4,0),"-")</f>
        <v>-</v>
      </c>
      <c r="AR88" s="37" t="str">
        <f>IFERROR(VLOOKUP(A88,[3]DELTA!$A:$D,4,0),"-")</f>
        <v>REGULER</v>
      </c>
      <c r="AS88" s="37" t="str">
        <f>IFERROR(VLOOKUP(A88,[4]DELTA!$A:$D,4,0),"-")</f>
        <v>REGULER</v>
      </c>
      <c r="AT88" s="37" t="str">
        <f>IFERROR(VLOOKUP(A88,[5]DELTA!$A:$D,4,0),"-")</f>
        <v>REGULER</v>
      </c>
      <c r="AU88" s="37" t="str">
        <f>IFERROR(VLOOKUP(A88,[6]DELTA!$A:$D,4,0),"-")</f>
        <v>REGULER</v>
      </c>
      <c r="AV88" s="37" t="str">
        <f>IFERROR(VLOOKUP(A88,#REF!,13,0),"")</f>
        <v/>
      </c>
      <c r="AW88" s="37">
        <f>IFERROR(VLOOKUP(A88,[7]DATABASE!$A:$BA,49,0),"")</f>
        <v>20</v>
      </c>
      <c r="AX88" s="37">
        <f>IFERROR(VLOOKUP(A88,[7]DATABASE!$A:$BA,50,0),"")</f>
        <v>41</v>
      </c>
      <c r="AY88" s="37">
        <f>IFERROR(VLOOKUP(A88,[7]DATABASE!$A:$BA,51,0),"")</f>
        <v>33</v>
      </c>
      <c r="AZ88" s="37">
        <f>IFERROR(VLOOKUP(A88,[7]DATABASE!$A:$BA,52,0),"")</f>
        <v>18</v>
      </c>
      <c r="BA88" s="37">
        <f>IFERROR(VLOOKUP(A88,[7]DATABASE!$A:$BA,53,0),"")</f>
        <v>15</v>
      </c>
      <c r="BB88" s="37">
        <f>IFERROR(VLOOKUP(A88,[7]DATABASE!$A:$BF,54,0),"")</f>
        <v>20</v>
      </c>
      <c r="BC88" s="37">
        <f>IFERROR(VLOOKUP(A88,[7]DATABASE!$A:$BF,55,0),"")</f>
        <v>41</v>
      </c>
      <c r="BD88" s="37">
        <f>IFERROR(VLOOKUP(A88,[7]DATABASE!$A:$BF,56,0),"")</f>
        <v>33</v>
      </c>
      <c r="BE88" s="37">
        <f>IFERROR(VLOOKUP(A88,[7]DATABASE!$A:$BF,57,0),"")</f>
        <v>18</v>
      </c>
      <c r="BF88" s="37">
        <f>IFERROR(VLOOKUP(A88,[7]DATABASE!$A:$BF,58,0),"")</f>
        <v>15</v>
      </c>
      <c r="BG88" s="37" t="str">
        <f>IFERROR(VLOOKUP($A88,'[24]NEW MITRA'!$A:$BV,69,0),"")</f>
        <v/>
      </c>
      <c r="BH88" s="37">
        <f>IFERROR(VLOOKUP(A88,[7]DATABASE!$A:$BM,60,0),"")</f>
        <v>20</v>
      </c>
      <c r="BI88" s="37">
        <f>IFERROR(VLOOKUP(A88,[7]DATABASE!$A:$BM,61,0),"")</f>
        <v>41</v>
      </c>
      <c r="BJ88" s="37">
        <f>IFERROR(VLOOKUP(A88,[7]DATABASE!$A:$BM,62,0),"")</f>
        <v>33</v>
      </c>
      <c r="BK88" s="37">
        <f>IFERROR(VLOOKUP(A88,[7]DATABASE!$A:$BM,63,0),"")</f>
        <v>18</v>
      </c>
      <c r="BL88" s="37">
        <f>IFERROR(VLOOKUP(A88,[7]DATABASE!$A:$BM,64,0),"")</f>
        <v>15</v>
      </c>
      <c r="BM88" s="37">
        <f>IFERROR(VLOOKUP($A88,[9]AAV!$A:$AM,39,0),IFERROR(VLOOKUP($A88,[9]GC!$A:$Y,25,0),IFERROR(VLOOKUP($A88,[9]RVO!$A:$BS,71,0),IFERROR(VLOOKUP($A88,[9]SBPV!$A:$AK,37,0),IFERROR(VLOOKUP($A88,'[9]CC SK'!$A:$AA,27,0),IFERROR(VLOOKUP($A88,[9]DELTA!$A:$AA,27,0),IFERROR(VLOOKUP($A88,'[9]TEMA C1'!$A:$W,23,0),IFERROR(VLOOKUP($A88,'[9]TEMA C2'!$A:$Y,25,0),IFERROR(VLOOKUP($A88,'[9]TEMA C3'!$A:$Y,25,0),IFERROR(VLOOKUP($A88,'[9]TEMA HAJI'!$A:$Y,25,0),IFERROR(VLOOKUP($A88,'[9]TEMA PD'!$A:$Y,25,0),"")))))))))))</f>
        <v>15</v>
      </c>
      <c r="BN88" s="37">
        <f t="shared" si="30"/>
        <v>142</v>
      </c>
      <c r="BO88" s="37" t="str">
        <f t="shared" si="53"/>
        <v/>
      </c>
      <c r="BP88" s="37">
        <f t="shared" si="53"/>
        <v>20</v>
      </c>
      <c r="BQ88" s="37">
        <f t="shared" si="53"/>
        <v>41</v>
      </c>
      <c r="BR88" s="37">
        <f t="shared" si="52"/>
        <v>33</v>
      </c>
      <c r="BS88" s="37">
        <f t="shared" si="52"/>
        <v>18</v>
      </c>
      <c r="BT88" s="37">
        <f t="shared" si="52"/>
        <v>15</v>
      </c>
      <c r="BU88" s="37">
        <f t="shared" si="52"/>
        <v>15</v>
      </c>
      <c r="BV88" s="37">
        <f t="shared" si="32"/>
        <v>142</v>
      </c>
      <c r="BW88" s="36">
        <f t="shared" si="33"/>
        <v>1</v>
      </c>
      <c r="BX88" s="36" t="str">
        <f t="shared" si="34"/>
        <v>TIDAK</v>
      </c>
      <c r="BY88" s="36" t="str">
        <f>IFERROR(VLOOKUP(A88,[7]DATABASE!$A:$BY,77,0),"")</f>
        <v>TIDAK</v>
      </c>
      <c r="BZ88" s="37">
        <f t="shared" si="35"/>
        <v>306</v>
      </c>
      <c r="CA88" s="12">
        <f>IFERROR(VLOOKUP(A88,[10]DELTA!$A:$AE,31,0),"")</f>
        <v>2</v>
      </c>
      <c r="CB88" s="37" t="str">
        <f t="shared" si="36"/>
        <v>SAPHIRE</v>
      </c>
      <c r="CC88" s="37" t="str">
        <f>IFERROR(VLOOKUP(A88,[11]SUMMARY!$B:$E,4,0),"")</f>
        <v/>
      </c>
      <c r="CD88" s="37">
        <f>IFERROR(VLOOKUP(A88,'[12]RECAP REDEEM P2 - v2'!$A:$I,5,0),0)</f>
        <v>0</v>
      </c>
      <c r="CE88" s="37" t="str">
        <f t="shared" si="37"/>
        <v>Y</v>
      </c>
      <c r="CF88" s="37"/>
      <c r="CG88" s="15">
        <v>45093</v>
      </c>
      <c r="CH88" s="15">
        <f t="shared" ca="1" si="38"/>
        <v>46174</v>
      </c>
      <c r="CI88" s="37">
        <f t="shared" ca="1" si="39"/>
        <v>2</v>
      </c>
      <c r="CJ88" s="37">
        <v>306</v>
      </c>
      <c r="CK88" s="37" t="str">
        <f>IFERROR(VLOOKUP($A88,[13]ME!$A:$K,11,0),"-")</f>
        <v>-</v>
      </c>
      <c r="CL88" s="37" t="str">
        <f>IFERROR(VLOOKUP($A88,[14]EKS!$A:$K,11,0),"-")</f>
        <v>-</v>
      </c>
      <c r="CM88" s="37" t="str">
        <f>IFERROR(VLOOKUP($A88,[15]EKS!$A:$K,11,0),"-")</f>
        <v>-</v>
      </c>
      <c r="CN88" s="37" t="str">
        <f>IFERROR(VLOOKUP($A88,[16]EKS!$A:$K,11,0),"-")</f>
        <v>-</v>
      </c>
      <c r="CO88" s="37" t="str">
        <f>IFERROR(VLOOKUP($A88,[17]EKS!$A:$K,11,0),"-")</f>
        <v>-</v>
      </c>
      <c r="CP88" s="37" t="str">
        <f>IFERROR(VLOOKUP($A88,[18]EKS!$A:$K,11,0),"-")</f>
        <v>-</v>
      </c>
      <c r="CQ88" s="37" t="str">
        <f>IFERROR(VLOOKUP(A88,[19]Sheet1!$A:$D,4,0),"-")</f>
        <v>-</v>
      </c>
      <c r="CR88" s="37">
        <f>IFERROR(VLOOKUP($A88,[20]AAV!$A:$AR,44,0),IFERROR(VLOOKUP($A88,[20]GC!$A:$AC,29,0),IFERROR(VLOOKUP($A88,[20]RVO!$A:$CA,79,0),IFERROR(VLOOKUP($A88,[20]SBPV!$A:$AN,40,0),IFERROR(VLOOKUP($A88,'[20]CC SK'!$A:$AC,29,0),IFERROR(VLOOKUP($A88,'[20]AAV AUTO 2000'!$A:$AA,27,0),IFERROR(VLOOKUP($A88,[20]DELTA!$A:$AC,29,0),IFERROR(VLOOKUP($A88,'[20]TEMA C1'!$A:$Y,25,0),IFERROR(VLOOKUP($A88,'[20]TEMA C2'!$A:$AA,27,0),IFERROR(VLOOKUP($A88,'[20]TEMA C3'!$A:$AA,27,0),IFERROR(VLOOKUP($A88,'[20]TEMA HAJI'!$A:$AA,27,0),IFERROR(VLOOKUP($A88,'[20]TEMA PD'!$A:$AA,27,0),IFERROR(VLOOKUP($A88,[20]DESIRE!$A:$AP,42,0),0)))))))))))))</f>
        <v>0</v>
      </c>
      <c r="CS88" s="37">
        <f>IFERROR(VLOOKUP($A88,#REF!,42+CR$1,0),IFERROR(VLOOKUP($A88,#REF!,42+CR$1,0),IFERROR(VLOOKUP($A88,#REF!,29+CR$1,0),IFERROR(VLOOKUP($A88,#REF!,16+CR$1,0),IFERROR(VLOOKUP($A88,#REF!,42+CR$1,0),IFERROR(VLOOKUP($A88,#REF!,33+CR$1,0),IFERROR(VLOOKUP($A88,#REF!,29+CR$1,0),IFERROR(VLOOKUP($A88,#REF!,42+CR$1,0),IFERROR(VLOOKUP($A88,#REF!,42+CR$1,0),IFERROR(VLOOKUP($A88,#REF!,42+CR$1,0),IFERROR(VLOOKUP($A88,#REF!,26+CR$1,0),IFERROR(VLOOKUP($A88,#REF!,5+CR$1,0),0))))))))))))</f>
        <v>0</v>
      </c>
      <c r="CT88" s="37">
        <f>IFERROR(VLOOKUP($A88,#REF!,42+CS$1,0),IFERROR(VLOOKUP($A88,#REF!,42+CS$1,0),IFERROR(VLOOKUP($A88,#REF!,29+CS$1,0),IFERROR(VLOOKUP($A88,#REF!,16+CS$1,0),IFERROR(VLOOKUP($A88,#REF!,42+CS$1,0),IFERROR(VLOOKUP($A88,#REF!,33+CS$1,0),IFERROR(VLOOKUP($A88,#REF!,29+CS$1,0),IFERROR(VLOOKUP($A88,#REF!,42+CS$1,0),IFERROR(VLOOKUP($A88,#REF!,42+CS$1,0),IFERROR(VLOOKUP($A88,#REF!,42+CS$1,0),IFERROR(VLOOKUP($A88,#REF!,26+CS$1,0),IFERROR(VLOOKUP($A88,#REF!,5+CS$1,0),0))))))))))))</f>
        <v>0</v>
      </c>
      <c r="CU88" s="37">
        <f>IFERROR(VLOOKUP($A88,#REF!,42+CT$1,0),IFERROR(VLOOKUP($A88,#REF!,42+CT$1,0),IFERROR(VLOOKUP($A88,#REF!,29+CT$1,0),IFERROR(VLOOKUP($A88,#REF!,16+CT$1,0),IFERROR(VLOOKUP($A88,#REF!,42+CT$1,0),IFERROR(VLOOKUP($A88,#REF!,33+CT$1,0),IFERROR(VLOOKUP($A88,#REF!,29+CT$1,0),IFERROR(VLOOKUP($A88,#REF!,42+CT$1,0),IFERROR(VLOOKUP($A88,#REF!,42+CT$1,0),IFERROR(VLOOKUP($A88,#REF!,42+CT$1,0),IFERROR(VLOOKUP($A88,#REF!,26+CT$1,0),IFERROR(VLOOKUP($A88,#REF!,5+CT$1,0),0))))))))))))</f>
        <v>0</v>
      </c>
      <c r="CV88" s="37">
        <f>IFERROR(VLOOKUP($A88,#REF!,42+CU$1,0),IFERROR(VLOOKUP($A88,#REF!,42+CU$1,0),IFERROR(VLOOKUP($A88,#REF!,29+CU$1,0),IFERROR(VLOOKUP($A88,#REF!,16+CU$1,0),IFERROR(VLOOKUP($A88,#REF!,42+CU$1,0),IFERROR(VLOOKUP($A88,#REF!,33+CU$1,0),IFERROR(VLOOKUP($A88,#REF!,29+CU$1,0),IFERROR(VLOOKUP($A88,#REF!,42+CU$1,0),IFERROR(VLOOKUP($A88,#REF!,42+CU$1,0),IFERROR(VLOOKUP($A88,#REF!,42+CU$1,0),IFERROR(VLOOKUP($A88,#REF!,26+CU$1,0),IFERROR(VLOOKUP($A88,#REF!,5+CU$1,0),0))))))))))))</f>
        <v>0</v>
      </c>
      <c r="CW88" s="37">
        <f>IFERROR(VLOOKUP($A88,#REF!,42+CV$1,0),IFERROR(VLOOKUP($A88,#REF!,42+CV$1,0),IFERROR(VLOOKUP($A88,#REF!,29+CV$1,0),IFERROR(VLOOKUP($A88,#REF!,16+CV$1,0),IFERROR(VLOOKUP($A88,#REF!,42+CV$1,0),IFERROR(VLOOKUP($A88,#REF!,33+CV$1,0),IFERROR(VLOOKUP($A88,#REF!,29+CV$1,0),IFERROR(VLOOKUP($A88,#REF!,42+CV$1,0),IFERROR(VLOOKUP($A88,#REF!,42+CV$1,0),IFERROR(VLOOKUP($A88,#REF!,42+CV$1,0),IFERROR(VLOOKUP($A88,#REF!,26+CV$1,0),IFERROR(VLOOKUP($A88,#REF!,5+CV$1,0),0))))))))))))</f>
        <v>0</v>
      </c>
      <c r="CX88" s="37">
        <f>IFERROR(VLOOKUP($A88,#REF!,36,0),IFERROR(VLOOKUP($A88,#REF!,23,0),IFERROR(VLOOKUP($A88,#REF!,65,0),IFERROR(VLOOKUP($A88,#REF!,34,0),IFERROR(VLOOKUP($A88,#REF!,25,0),IFERROR(VLOOKUP($A88,#REF!,25,0),IFERROR(VLOOKUP($A88,#REF!,21,0),IFERROR(VLOOKUP($A88,#REF!,23,0),IFERROR(VLOOKUP($A88,#REF!,23,0),IFERROR(VLOOKUP($A88,#REF!,23,0),IFERROR(VLOOKUP($A88,#REF!,23,0),IFERROR(VLOOKUP($A88,#REF!,23,0),IFERROR(VLOOKUP($A88,#REF!,21,0),IFERROR(VLOOKUP($A88,#REF!,23,0),0))))))))))))))</f>
        <v>0</v>
      </c>
      <c r="CY88" s="37">
        <f>IFERROR(VLOOKUP($A88,[20]DESIRE!$A:$AP,42,0),IFERROR(VLOOKUP($A88,'[20]TEMA PD'!$A:$AA,27,0),IFERROR(VLOOKUP($A88,'[20]TEMA HAJI'!$A:$AA,27,0),IFERROR(VLOOKUP($A88,'[20]TEMA C3'!$A:$AA,27,0),IFERROR(VLOOKUP($A88,'[20]TEMA C2'!$A:$AA,27,0),IFERROR(VLOOKUP($A88,'[20]TEMA C1'!$A:$Y,25,0),IFERROR(VLOOKUP($A88,[20]DELTA!$A:$AC,29,0),IFERROR(VLOOKUP($A88,'[20]AAV AUTO 2000'!$A:$AA,27,0),IFERROR(VLOOKUP($A88,'[20]CC SK'!$A:$AC,29,0),IFERROR(VLOOKUP($A88,[20]SBPV!$A:$AN,40,0),IFERROR(VLOOKUP($A88,[20]RVO!$A:$CA,79,0),IFERROR(VLOOKUP($A88,[20]GC!$A:$AC,29,0),IFERROR(VLOOKUP($A88,[20]AAV!$A:$AR,44,0),0)))))))))))))</f>
        <v>0</v>
      </c>
      <c r="CZ88" s="37">
        <f>IFERROR(VLOOKUP($A88,#REF!,5+CY$1,0),IFERROR(VLOOKUP($A88,#REF!,26+CY$1,0),IFERROR(VLOOKUP($A88,#REF!,42+CY$1,0),IFERROR(VLOOKUP($A88,#REF!,42+CY$1,0),IFERROR(VLOOKUP($A88,#REF!,42+CY$1,0),IFERROR(VLOOKUP($A88,#REF!,29+CY$1,0),IFERROR(VLOOKUP($A88,#REF!,33+CY$1,0),IFERROR(VLOOKUP($A88,#REF!,42+CY$1,0),IFERROR(VLOOKUP($A88,#REF!,16+CY$1,0),IFERROR(VLOOKUP($A88,#REF!,29+CY$1,0),IFERROR(VLOOKUP($A88,#REF!,42+CY$1,0),IFERROR(VLOOKUP($A88,#REF!,42+CY$1,0),0))))))))))))</f>
        <v>0</v>
      </c>
      <c r="DA88" s="37">
        <f>IFERROR(VLOOKUP($A88,#REF!,5+CZ$1,0),IFERROR(VLOOKUP($A88,#REF!,26+CZ$1,0),IFERROR(VLOOKUP($A88,#REF!,42+CZ$1,0),IFERROR(VLOOKUP($A88,#REF!,42+CZ$1,0),IFERROR(VLOOKUP($A88,#REF!,42+CZ$1,0),IFERROR(VLOOKUP($A88,#REF!,29+CZ$1,0),IFERROR(VLOOKUP($A88,#REF!,33+CZ$1,0),IFERROR(VLOOKUP($A88,#REF!,42+CZ$1,0),IFERROR(VLOOKUP($A88,#REF!,16+CZ$1,0),IFERROR(VLOOKUP($A88,#REF!,29+CZ$1,0),IFERROR(VLOOKUP($A88,#REF!,42+CZ$1,0),IFERROR(VLOOKUP($A88,#REF!,42+CZ$1,0),0))))))))))))</f>
        <v>0</v>
      </c>
      <c r="DB88" s="37">
        <f>IFERROR(VLOOKUP($A88,#REF!,5+DA$1,0),IFERROR(VLOOKUP($A88,#REF!,26+DA$1,0),IFERROR(VLOOKUP($A88,#REF!,42+DA$1,0),IFERROR(VLOOKUP($A88,#REF!,42+DA$1,0),IFERROR(VLOOKUP($A88,#REF!,42+DA$1,0),IFERROR(VLOOKUP($A88,#REF!,29+DA$1,0),IFERROR(VLOOKUP($A88,#REF!,33+DA$1,0),IFERROR(VLOOKUP($A88,#REF!,42+DA$1,0),IFERROR(VLOOKUP($A88,#REF!,16+DA$1,0),IFERROR(VLOOKUP($A88,#REF!,29+DA$1,0),IFERROR(VLOOKUP($A88,#REF!,42+DA$1,0),IFERROR(VLOOKUP($A88,#REF!,42+DA$1,0),0))))))))))))</f>
        <v>0</v>
      </c>
      <c r="DC88" s="37">
        <f>IFERROR(VLOOKUP($A88,#REF!,5+DB$1,0),IFERROR(VLOOKUP($A88,#REF!,26+DB$1,0),IFERROR(VLOOKUP($A88,#REF!,42+DB$1,0),IFERROR(VLOOKUP($A88,#REF!,42+DB$1,0),IFERROR(VLOOKUP($A88,#REF!,42+DB$1,0),IFERROR(VLOOKUP($A88,#REF!,29+DB$1,0),IFERROR(VLOOKUP($A88,#REF!,33+DB$1,0),IFERROR(VLOOKUP($A88,#REF!,42+DB$1,0),IFERROR(VLOOKUP($A88,#REF!,16+DB$1,0),IFERROR(VLOOKUP($A88,#REF!,29+DB$1,0),IFERROR(VLOOKUP($A88,#REF!,42+DB$1,0),IFERROR(VLOOKUP($A88,#REF!,42+DB$1,0),0))))))))))))</f>
        <v>0</v>
      </c>
      <c r="DD88" s="37">
        <f>IFERROR(VLOOKUP($A88,#REF!,5+DC$1,0),IFERROR(VLOOKUP($A88,#REF!,26+DC$1,0),IFERROR(VLOOKUP($A88,#REF!,42+DC$1,0),IFERROR(VLOOKUP($A88,#REF!,42+DC$1,0),IFERROR(VLOOKUP($A88,#REF!,42+DC$1,0),IFERROR(VLOOKUP($A88,#REF!,29+DC$1,0),IFERROR(VLOOKUP($A88,#REF!,33+DC$1,0),IFERROR(VLOOKUP($A88,#REF!,42+DC$1,0),IFERROR(VLOOKUP($A88,#REF!,16+DC$1,0),IFERROR(VLOOKUP($A88,#REF!,29+DC$1,0),IFERROR(VLOOKUP($A88,#REF!,42+DC$1,0),IFERROR(VLOOKUP($A88,#REF!,42+DC$1,0),0))))))))))))</f>
        <v>0</v>
      </c>
      <c r="DE88" s="37">
        <f>IFERROR(VLOOKUP($A88,#REF!,23,0),IFERROR(VLOOKUP($A88,#REF!,21,0),IFERROR(VLOOKUP($A88,#REF!,23,0),IFERROR(VLOOKUP($A88,#REF!,23,0),IFERROR(VLOOKUP($A88,#REF!,23,0),IFERROR(VLOOKUP($A88,#REF!,23,0),IFERROR(VLOOKUP($A88,#REF!,23,0),IFERROR(VLOOKUP($A88,#REF!,21,0),IFERROR(VLOOKUP($A88,#REF!,25,0),IFERROR(VLOOKUP($A88,#REF!,25,0),IFERROR(VLOOKUP($A88,#REF!,34,0),IFERROR(VLOOKUP($A88,#REF!,65,0),IFERROR(VLOOKUP($A88,#REF!,23,0),IFERROR(VLOOKUP($A88,#REF!,36,0),0))))))))))))))</f>
        <v>0</v>
      </c>
      <c r="DF88" s="37" t="b">
        <f t="shared" si="40"/>
        <v>1</v>
      </c>
      <c r="DG88" s="37" t="b">
        <f t="shared" si="40"/>
        <v>1</v>
      </c>
      <c r="DH88" s="37" t="b">
        <f t="shared" si="40"/>
        <v>1</v>
      </c>
      <c r="DI88" s="37" t="b">
        <f t="shared" si="26"/>
        <v>1</v>
      </c>
      <c r="DJ88" s="37" t="b">
        <f t="shared" si="26"/>
        <v>1</v>
      </c>
      <c r="DK88" s="37" t="b">
        <f t="shared" si="26"/>
        <v>1</v>
      </c>
      <c r="DL88" s="37" t="b">
        <f t="shared" si="26"/>
        <v>1</v>
      </c>
      <c r="DM88" s="37">
        <f t="shared" si="41"/>
        <v>0</v>
      </c>
      <c r="DN88" s="37">
        <f t="shared" si="41"/>
        <v>0</v>
      </c>
      <c r="DO88" s="37">
        <f t="shared" si="41"/>
        <v>0</v>
      </c>
      <c r="DP88" s="37">
        <f t="shared" si="27"/>
        <v>0</v>
      </c>
      <c r="DQ88" s="37">
        <f t="shared" si="27"/>
        <v>0</v>
      </c>
      <c r="DR88" s="37">
        <f t="shared" si="27"/>
        <v>0</v>
      </c>
      <c r="DS88" s="37">
        <f t="shared" si="27"/>
        <v>0</v>
      </c>
      <c r="DT88" s="29">
        <f t="shared" si="45"/>
        <v>0</v>
      </c>
      <c r="DU88" s="37">
        <f t="shared" si="42"/>
        <v>0</v>
      </c>
      <c r="DV88" s="37">
        <f t="shared" si="42"/>
        <v>0</v>
      </c>
      <c r="DW88" s="37">
        <f t="shared" si="42"/>
        <v>0</v>
      </c>
      <c r="DX88" s="37">
        <f t="shared" si="28"/>
        <v>0</v>
      </c>
      <c r="DY88" s="37">
        <f t="shared" si="28"/>
        <v>0</v>
      </c>
      <c r="DZ88" s="37">
        <f t="shared" si="28"/>
        <v>0</v>
      </c>
      <c r="EA88" s="37">
        <f t="shared" si="28"/>
        <v>0</v>
      </c>
      <c r="EB88" s="29">
        <f t="shared" si="46"/>
        <v>0</v>
      </c>
      <c r="EC88" s="36">
        <f t="shared" si="47"/>
        <v>7</v>
      </c>
      <c r="ED88" s="36" t="str">
        <f t="shared" si="48"/>
        <v>DOWNGRADE</v>
      </c>
      <c r="EE88" s="36" t="str">
        <f t="shared" si="49"/>
        <v>RESET</v>
      </c>
      <c r="EF88" s="37">
        <f t="shared" si="50"/>
        <v>0</v>
      </c>
      <c r="EG88" s="2">
        <f>IFERROR(VLOOKUP(A88,[21]DELTA!$A:$AT,46,0),"")</f>
        <v>1</v>
      </c>
      <c r="EH88" s="37" t="str">
        <f t="shared" si="51"/>
        <v>SAPHIRE</v>
      </c>
      <c r="EI88" s="2"/>
      <c r="EJ88" s="2"/>
      <c r="EK88" s="2"/>
      <c r="EL88" s="2"/>
      <c r="EM88" s="2"/>
      <c r="EN88" s="2"/>
      <c r="EO88" s="2"/>
      <c r="EP88" s="2"/>
      <c r="EQ88" s="37">
        <f t="shared" si="43"/>
        <v>0</v>
      </c>
      <c r="ER88" s="37">
        <f t="shared" si="43"/>
        <v>0</v>
      </c>
      <c r="ES88" s="37">
        <f t="shared" si="43"/>
        <v>0</v>
      </c>
      <c r="ET88" s="37">
        <f t="shared" si="29"/>
        <v>0</v>
      </c>
      <c r="EU88" s="37">
        <f t="shared" si="29"/>
        <v>0</v>
      </c>
      <c r="EV88" s="37">
        <f t="shared" si="29"/>
        <v>0</v>
      </c>
      <c r="EW88" s="37">
        <f t="shared" si="29"/>
        <v>0</v>
      </c>
    </row>
    <row r="89" spans="1:153" ht="15.6">
      <c r="A89" s="36" t="s">
        <v>80</v>
      </c>
      <c r="B89" s="5" t="s">
        <v>227</v>
      </c>
      <c r="C89" s="37" t="s">
        <v>153</v>
      </c>
      <c r="D89" s="15">
        <f>IFERROR(VLOOKUP(A89,[23]delta!$A:$C,3,0),"")</f>
        <v>44986</v>
      </c>
      <c r="E89" s="15" t="str">
        <f t="shared" si="44"/>
        <v>Mar-23</v>
      </c>
      <c r="F89" s="37" t="s">
        <v>352</v>
      </c>
      <c r="G89" s="37" t="s">
        <v>352</v>
      </c>
      <c r="H89" s="37" t="s">
        <v>352</v>
      </c>
      <c r="I89" s="37" t="s">
        <v>352</v>
      </c>
      <c r="J89" s="37" t="s">
        <v>352</v>
      </c>
      <c r="K89" s="37" t="s">
        <v>349</v>
      </c>
      <c r="L89" s="37" t="s">
        <v>349</v>
      </c>
      <c r="M89" s="37">
        <v>22</v>
      </c>
      <c r="N89" s="37">
        <v>47</v>
      </c>
      <c r="O89" s="37">
        <v>41</v>
      </c>
      <c r="P89" s="37">
        <v>42</v>
      </c>
      <c r="Q89" s="37">
        <v>37</v>
      </c>
      <c r="R89" s="37">
        <v>19</v>
      </c>
      <c r="S89" s="37">
        <v>15</v>
      </c>
      <c r="T89" s="36">
        <v>223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37">
        <v>19</v>
      </c>
      <c r="AA89" s="37">
        <v>15</v>
      </c>
      <c r="AB89" s="36">
        <v>34</v>
      </c>
      <c r="AC89" s="36">
        <v>0</v>
      </c>
      <c r="AD89" s="36" t="s">
        <v>413</v>
      </c>
      <c r="AE89" s="36" t="s">
        <v>413</v>
      </c>
      <c r="AF89" s="37">
        <v>34</v>
      </c>
      <c r="AG89" s="13">
        <v>2</v>
      </c>
      <c r="AH89" s="37" t="s">
        <v>418</v>
      </c>
      <c r="AI89" s="37">
        <v>0</v>
      </c>
      <c r="AJ89" s="37" t="s">
        <v>424</v>
      </c>
      <c r="AK89" s="37">
        <v>0</v>
      </c>
      <c r="AL89" s="15">
        <v>45261</v>
      </c>
      <c r="AM89" s="15">
        <v>45701</v>
      </c>
      <c r="AN89" s="37">
        <v>1</v>
      </c>
      <c r="AO89" s="37">
        <v>34</v>
      </c>
      <c r="AP89" s="37" t="str">
        <f>IFERROR(VLOOKUP($A89,[2]Sheet1!$A:$D,4,0),"-")</f>
        <v>-</v>
      </c>
      <c r="AQ89" s="37" t="str">
        <f>IFERROR(VLOOKUP($A89,#REF!,4,0),"-")</f>
        <v>-</v>
      </c>
      <c r="AR89" s="37" t="str">
        <f>IFERROR(VLOOKUP(A89,[3]DELTA!$A:$D,4,0),"-")</f>
        <v>EKSKLUSIF</v>
      </c>
      <c r="AS89" s="37" t="str">
        <f>IFERROR(VLOOKUP(A89,[4]DELTA!$A:$D,4,0),"-")</f>
        <v>EKSKLUSIF</v>
      </c>
      <c r="AT89" s="37" t="str">
        <f>IFERROR(VLOOKUP(A89,[5]DELTA!$A:$D,4,0),"-")</f>
        <v>EKSKLUSIF</v>
      </c>
      <c r="AU89" s="37" t="str">
        <f>IFERROR(VLOOKUP(A89,[6]DELTA!$A:$D,4,0),"-")</f>
        <v>EKSKLUSIF</v>
      </c>
      <c r="AV89" s="37" t="str">
        <f>IFERROR(VLOOKUP(A89,#REF!,13,0),"")</f>
        <v/>
      </c>
      <c r="AW89" s="37">
        <f>IFERROR(VLOOKUP(A89,[7]DATABASE!$A:$BA,49,0),"")</f>
        <v>50</v>
      </c>
      <c r="AX89" s="37">
        <f>IFERROR(VLOOKUP(A89,[7]DATABASE!$A:$BA,50,0),"")</f>
        <v>48</v>
      </c>
      <c r="AY89" s="37">
        <f>IFERROR(VLOOKUP(A89,[7]DATABASE!$A:$BA,51,0),"")</f>
        <v>40</v>
      </c>
      <c r="AZ89" s="37">
        <f>IFERROR(VLOOKUP(A89,[7]DATABASE!$A:$BA,52,0),"")</f>
        <v>48</v>
      </c>
      <c r="BA89" s="37">
        <f>IFERROR(VLOOKUP(A89,[7]DATABASE!$A:$BA,53,0),"")</f>
        <v>43</v>
      </c>
      <c r="BB89" s="37">
        <f>IFERROR(VLOOKUP(A89,[7]DATABASE!$A:$BF,54,0),"")</f>
        <v>50</v>
      </c>
      <c r="BC89" s="37">
        <f>IFERROR(VLOOKUP(A89,[7]DATABASE!$A:$BF,55,0),"")</f>
        <v>48</v>
      </c>
      <c r="BD89" s="37">
        <f>IFERROR(VLOOKUP(A89,[7]DATABASE!$A:$BF,56,0),"")</f>
        <v>40</v>
      </c>
      <c r="BE89" s="37">
        <f>IFERROR(VLOOKUP(A89,[7]DATABASE!$A:$BF,57,0),"")</f>
        <v>48</v>
      </c>
      <c r="BF89" s="37">
        <f>IFERROR(VLOOKUP(A89,[7]DATABASE!$A:$BF,58,0),"")</f>
        <v>43</v>
      </c>
      <c r="BG89" s="37">
        <f>IFERROR(VLOOKUP($A89,'[24]NEW MITRA'!$A:$BV,69,0),"")</f>
        <v>1</v>
      </c>
      <c r="BH89" s="37">
        <f>IFERROR(VLOOKUP(A89,[7]DATABASE!$A:$BM,60,0),"")</f>
        <v>50</v>
      </c>
      <c r="BI89" s="37">
        <f>IFERROR(VLOOKUP(A89,[7]DATABASE!$A:$BM,61,0),"")</f>
        <v>48</v>
      </c>
      <c r="BJ89" s="37">
        <f>IFERROR(VLOOKUP(A89,[7]DATABASE!$A:$BM,62,0),"")</f>
        <v>40</v>
      </c>
      <c r="BK89" s="37">
        <f>IFERROR(VLOOKUP(A89,[7]DATABASE!$A:$BM,63,0),"")</f>
        <v>48</v>
      </c>
      <c r="BL89" s="37">
        <f>IFERROR(VLOOKUP(A89,[7]DATABASE!$A:$BM,64,0),"")</f>
        <v>43</v>
      </c>
      <c r="BM89" s="37">
        <f>IFERROR(VLOOKUP($A89,[9]AAV!$A:$AM,39,0),IFERROR(VLOOKUP($A89,[9]GC!$A:$Y,25,0),IFERROR(VLOOKUP($A89,[9]RVO!$A:$BS,71,0),IFERROR(VLOOKUP($A89,[9]SBPV!$A:$AK,37,0),IFERROR(VLOOKUP($A89,'[9]CC SK'!$A:$AA,27,0),IFERROR(VLOOKUP($A89,[9]DELTA!$A:$AA,27,0),IFERROR(VLOOKUP($A89,'[9]TEMA C1'!$A:$W,23,0),IFERROR(VLOOKUP($A89,'[9]TEMA C2'!$A:$Y,25,0),IFERROR(VLOOKUP($A89,'[9]TEMA C3'!$A:$Y,25,0),IFERROR(VLOOKUP($A89,'[9]TEMA HAJI'!$A:$Y,25,0),IFERROR(VLOOKUP($A89,'[9]TEMA PD'!$A:$Y,25,0),"")))))))))))</f>
        <v>21</v>
      </c>
      <c r="BN89" s="37">
        <f t="shared" si="30"/>
        <v>251</v>
      </c>
      <c r="BO89" s="21">
        <f t="shared" si="53"/>
        <v>1</v>
      </c>
      <c r="BP89" s="14">
        <f t="shared" si="53"/>
        <v>50</v>
      </c>
      <c r="BQ89" s="14">
        <f t="shared" si="53"/>
        <v>0</v>
      </c>
      <c r="BR89" s="14">
        <f t="shared" si="52"/>
        <v>0</v>
      </c>
      <c r="BS89" s="14">
        <f t="shared" si="52"/>
        <v>0</v>
      </c>
      <c r="BT89" s="21">
        <f t="shared" si="52"/>
        <v>0</v>
      </c>
      <c r="BU89" s="21">
        <f t="shared" si="52"/>
        <v>21</v>
      </c>
      <c r="BV89" s="37">
        <f t="shared" si="32"/>
        <v>72</v>
      </c>
      <c r="BW89" s="36">
        <f t="shared" si="33"/>
        <v>0</v>
      </c>
      <c r="BX89" s="36" t="str">
        <f t="shared" si="34"/>
        <v>TIDAK</v>
      </c>
      <c r="BY89" s="36" t="str">
        <f>IFERROR(VLOOKUP(A89,[7]DATABASE!$A:$BY,77,0),"")</f>
        <v>TIDAK</v>
      </c>
      <c r="BZ89" s="37">
        <f t="shared" si="35"/>
        <v>106</v>
      </c>
      <c r="CA89" s="12">
        <f>IFERROR(VLOOKUP(A89,[10]DELTA!$A:$AE,31,0),"")</f>
        <v>2</v>
      </c>
      <c r="CB89" s="37" t="str">
        <f t="shared" si="36"/>
        <v>SAPHIRE</v>
      </c>
      <c r="CC89" s="37" t="str">
        <f>IFERROR(VLOOKUP(A89,[11]SUMMARY!$B:$E,4,0),"")</f>
        <v/>
      </c>
      <c r="CD89" s="37">
        <f>IFERROR(VLOOKUP(A89,'[12]RECAP REDEEM P2 - v2'!$A:$I,5,0),0)</f>
        <v>0</v>
      </c>
      <c r="CE89" s="37" t="str">
        <f t="shared" si="37"/>
        <v>Y</v>
      </c>
      <c r="CF89" s="37"/>
      <c r="CG89" s="15">
        <v>45093</v>
      </c>
      <c r="CH89" s="15">
        <f t="shared" ca="1" si="38"/>
        <v>46174</v>
      </c>
      <c r="CI89" s="37">
        <f t="shared" ca="1" si="39"/>
        <v>2</v>
      </c>
      <c r="CJ89" s="37">
        <v>106</v>
      </c>
      <c r="CK89" s="37" t="str">
        <f>IFERROR(VLOOKUP($A89,[13]ME!$A:$K,11,0),"-")</f>
        <v>EKSKLUSIF</v>
      </c>
      <c r="CL89" s="37" t="str">
        <f>IFERROR(VLOOKUP($A89,[14]EKS!$A:$K,11,0),"-")</f>
        <v>EKSKLUSIF</v>
      </c>
      <c r="CM89" s="37" t="str">
        <f>IFERROR(VLOOKUP($A89,[15]EKS!$A:$K,11,0),"-")</f>
        <v>EKSKLUSIF</v>
      </c>
      <c r="CN89" s="37" t="str">
        <f>IFERROR(VLOOKUP($A89,[16]EKS!$A:$K,11,0),"-")</f>
        <v>EKSKLUSIF</v>
      </c>
      <c r="CO89" s="37" t="str">
        <f>IFERROR(VLOOKUP($A89,[17]EKS!$A:$K,11,0),"-")</f>
        <v>EKSKLUSIF</v>
      </c>
      <c r="CP89" s="37" t="str">
        <f>IFERROR(VLOOKUP($A89,[18]EKS!$A:$K,11,0),"-")</f>
        <v>EKSKLUSIF</v>
      </c>
      <c r="CQ89" s="37" t="str">
        <f>IFERROR(VLOOKUP(A89,[19]Sheet1!$A:$D,4,0),"-")</f>
        <v>EKSKLUSIF</v>
      </c>
      <c r="CR89" s="37">
        <f>IFERROR(VLOOKUP($A89,[20]AAV!$A:$AR,44,0),IFERROR(VLOOKUP($A89,[20]GC!$A:$AC,29,0),IFERROR(VLOOKUP($A89,[20]RVO!$A:$CA,79,0),IFERROR(VLOOKUP($A89,[20]SBPV!$A:$AN,40,0),IFERROR(VLOOKUP($A89,'[20]CC SK'!$A:$AC,29,0),IFERROR(VLOOKUP($A89,'[20]AAV AUTO 2000'!$A:$AA,27,0),IFERROR(VLOOKUP($A89,[20]DELTA!$A:$AC,29,0),IFERROR(VLOOKUP($A89,'[20]TEMA C1'!$A:$Y,25,0),IFERROR(VLOOKUP($A89,'[20]TEMA C2'!$A:$AA,27,0),IFERROR(VLOOKUP($A89,'[20]TEMA C3'!$A:$AA,27,0),IFERROR(VLOOKUP($A89,'[20]TEMA HAJI'!$A:$AA,27,0),IFERROR(VLOOKUP($A89,'[20]TEMA PD'!$A:$AA,27,0),IFERROR(VLOOKUP($A89,[20]DESIRE!$A:$AP,42,0),0)))))))))))))</f>
        <v>23</v>
      </c>
      <c r="CS89" s="37">
        <f>IFERROR(VLOOKUP($A89,#REF!,42+CR$1,0),IFERROR(VLOOKUP($A89,#REF!,42+CR$1,0),IFERROR(VLOOKUP($A89,#REF!,29+CR$1,0),IFERROR(VLOOKUP($A89,#REF!,16+CR$1,0),IFERROR(VLOOKUP($A89,#REF!,42+CR$1,0),IFERROR(VLOOKUP($A89,#REF!,33+CR$1,0),IFERROR(VLOOKUP($A89,#REF!,29+CR$1,0),IFERROR(VLOOKUP($A89,#REF!,42+CR$1,0),IFERROR(VLOOKUP($A89,#REF!,42+CR$1,0),IFERROR(VLOOKUP($A89,#REF!,42+CR$1,0),IFERROR(VLOOKUP($A89,#REF!,26+CR$1,0),IFERROR(VLOOKUP($A89,#REF!,5+CR$1,0),0))))))))))))</f>
        <v>0</v>
      </c>
      <c r="CT89" s="37">
        <f>IFERROR(VLOOKUP($A89,#REF!,42+CS$1,0),IFERROR(VLOOKUP($A89,#REF!,42+CS$1,0),IFERROR(VLOOKUP($A89,#REF!,29+CS$1,0),IFERROR(VLOOKUP($A89,#REF!,16+CS$1,0),IFERROR(VLOOKUP($A89,#REF!,42+CS$1,0),IFERROR(VLOOKUP($A89,#REF!,33+CS$1,0),IFERROR(VLOOKUP($A89,#REF!,29+CS$1,0),IFERROR(VLOOKUP($A89,#REF!,42+CS$1,0),IFERROR(VLOOKUP($A89,#REF!,42+CS$1,0),IFERROR(VLOOKUP($A89,#REF!,42+CS$1,0),IFERROR(VLOOKUP($A89,#REF!,26+CS$1,0),IFERROR(VLOOKUP($A89,#REF!,5+CS$1,0),0))))))))))))</f>
        <v>0</v>
      </c>
      <c r="CU89" s="37">
        <f>IFERROR(VLOOKUP($A89,#REF!,42+CT$1,0),IFERROR(VLOOKUP($A89,#REF!,42+CT$1,0),IFERROR(VLOOKUP($A89,#REF!,29+CT$1,0),IFERROR(VLOOKUP($A89,#REF!,16+CT$1,0),IFERROR(VLOOKUP($A89,#REF!,42+CT$1,0),IFERROR(VLOOKUP($A89,#REF!,33+CT$1,0),IFERROR(VLOOKUP($A89,#REF!,29+CT$1,0),IFERROR(VLOOKUP($A89,#REF!,42+CT$1,0),IFERROR(VLOOKUP($A89,#REF!,42+CT$1,0),IFERROR(VLOOKUP($A89,#REF!,42+CT$1,0),IFERROR(VLOOKUP($A89,#REF!,26+CT$1,0),IFERROR(VLOOKUP($A89,#REF!,5+CT$1,0),0))))))))))))</f>
        <v>0</v>
      </c>
      <c r="CV89" s="37">
        <f>IFERROR(VLOOKUP($A89,#REF!,42+CU$1,0),IFERROR(VLOOKUP($A89,#REF!,42+CU$1,0),IFERROR(VLOOKUP($A89,#REF!,29+CU$1,0),IFERROR(VLOOKUP($A89,#REF!,16+CU$1,0),IFERROR(VLOOKUP($A89,#REF!,42+CU$1,0),IFERROR(VLOOKUP($A89,#REF!,33+CU$1,0),IFERROR(VLOOKUP($A89,#REF!,29+CU$1,0),IFERROR(VLOOKUP($A89,#REF!,42+CU$1,0),IFERROR(VLOOKUP($A89,#REF!,42+CU$1,0),IFERROR(VLOOKUP($A89,#REF!,42+CU$1,0),IFERROR(VLOOKUP($A89,#REF!,26+CU$1,0),IFERROR(VLOOKUP($A89,#REF!,5+CU$1,0),0))))))))))))</f>
        <v>0</v>
      </c>
      <c r="CW89" s="37">
        <f>IFERROR(VLOOKUP($A89,#REF!,42+CV$1,0),IFERROR(VLOOKUP($A89,#REF!,42+CV$1,0),IFERROR(VLOOKUP($A89,#REF!,29+CV$1,0),IFERROR(VLOOKUP($A89,#REF!,16+CV$1,0),IFERROR(VLOOKUP($A89,#REF!,42+CV$1,0),IFERROR(VLOOKUP($A89,#REF!,33+CV$1,0),IFERROR(VLOOKUP($A89,#REF!,29+CV$1,0),IFERROR(VLOOKUP($A89,#REF!,42+CV$1,0),IFERROR(VLOOKUP($A89,#REF!,42+CV$1,0),IFERROR(VLOOKUP($A89,#REF!,42+CV$1,0),IFERROR(VLOOKUP($A89,#REF!,26+CV$1,0),IFERROR(VLOOKUP($A89,#REF!,5+CV$1,0),0))))))))))))</f>
        <v>0</v>
      </c>
      <c r="CX89" s="37">
        <f>IFERROR(VLOOKUP($A89,#REF!,36,0),IFERROR(VLOOKUP($A89,#REF!,23,0),IFERROR(VLOOKUP($A89,#REF!,65,0),IFERROR(VLOOKUP($A89,#REF!,34,0),IFERROR(VLOOKUP($A89,#REF!,25,0),IFERROR(VLOOKUP($A89,#REF!,25,0),IFERROR(VLOOKUP($A89,#REF!,21,0),IFERROR(VLOOKUP($A89,#REF!,23,0),IFERROR(VLOOKUP($A89,#REF!,23,0),IFERROR(VLOOKUP($A89,#REF!,23,0),IFERROR(VLOOKUP($A89,#REF!,23,0),IFERROR(VLOOKUP($A89,#REF!,23,0),IFERROR(VLOOKUP($A89,#REF!,21,0),IFERROR(VLOOKUP($A89,#REF!,23,0),0))))))))))))))</f>
        <v>0</v>
      </c>
      <c r="CY89" s="37">
        <f>IFERROR(VLOOKUP($A89,[20]DESIRE!$A:$AP,42,0),IFERROR(VLOOKUP($A89,'[20]TEMA PD'!$A:$AA,27,0),IFERROR(VLOOKUP($A89,'[20]TEMA HAJI'!$A:$AA,27,0),IFERROR(VLOOKUP($A89,'[20]TEMA C3'!$A:$AA,27,0),IFERROR(VLOOKUP($A89,'[20]TEMA C2'!$A:$AA,27,0),IFERROR(VLOOKUP($A89,'[20]TEMA C1'!$A:$Y,25,0),IFERROR(VLOOKUP($A89,[20]DELTA!$A:$AC,29,0),IFERROR(VLOOKUP($A89,'[20]AAV AUTO 2000'!$A:$AA,27,0),IFERROR(VLOOKUP($A89,'[20]CC SK'!$A:$AC,29,0),IFERROR(VLOOKUP($A89,[20]SBPV!$A:$AN,40,0),IFERROR(VLOOKUP($A89,[20]RVO!$A:$CA,79,0),IFERROR(VLOOKUP($A89,[20]GC!$A:$AC,29,0),IFERROR(VLOOKUP($A89,[20]AAV!$A:$AR,44,0),0)))))))))))))</f>
        <v>23</v>
      </c>
      <c r="CZ89" s="37">
        <f>IFERROR(VLOOKUP($A89,#REF!,5+CY$1,0),IFERROR(VLOOKUP($A89,#REF!,26+CY$1,0),IFERROR(VLOOKUP($A89,#REF!,42+CY$1,0),IFERROR(VLOOKUP($A89,#REF!,42+CY$1,0),IFERROR(VLOOKUP($A89,#REF!,42+CY$1,0),IFERROR(VLOOKUP($A89,#REF!,29+CY$1,0),IFERROR(VLOOKUP($A89,#REF!,33+CY$1,0),IFERROR(VLOOKUP($A89,#REF!,42+CY$1,0),IFERROR(VLOOKUP($A89,#REF!,16+CY$1,0),IFERROR(VLOOKUP($A89,#REF!,29+CY$1,0),IFERROR(VLOOKUP($A89,#REF!,42+CY$1,0),IFERROR(VLOOKUP($A89,#REF!,42+CY$1,0),0))))))))))))</f>
        <v>0</v>
      </c>
      <c r="DA89" s="37">
        <f>IFERROR(VLOOKUP($A89,#REF!,5+CZ$1,0),IFERROR(VLOOKUP($A89,#REF!,26+CZ$1,0),IFERROR(VLOOKUP($A89,#REF!,42+CZ$1,0),IFERROR(VLOOKUP($A89,#REF!,42+CZ$1,0),IFERROR(VLOOKUP($A89,#REF!,42+CZ$1,0),IFERROR(VLOOKUP($A89,#REF!,29+CZ$1,0),IFERROR(VLOOKUP($A89,#REF!,33+CZ$1,0),IFERROR(VLOOKUP($A89,#REF!,42+CZ$1,0),IFERROR(VLOOKUP($A89,#REF!,16+CZ$1,0),IFERROR(VLOOKUP($A89,#REF!,29+CZ$1,0),IFERROR(VLOOKUP($A89,#REF!,42+CZ$1,0),IFERROR(VLOOKUP($A89,#REF!,42+CZ$1,0),0))))))))))))</f>
        <v>0</v>
      </c>
      <c r="DB89" s="37">
        <f>IFERROR(VLOOKUP($A89,#REF!,5+DA$1,0),IFERROR(VLOOKUP($A89,#REF!,26+DA$1,0),IFERROR(VLOOKUP($A89,#REF!,42+DA$1,0),IFERROR(VLOOKUP($A89,#REF!,42+DA$1,0),IFERROR(VLOOKUP($A89,#REF!,42+DA$1,0),IFERROR(VLOOKUP($A89,#REF!,29+DA$1,0),IFERROR(VLOOKUP($A89,#REF!,33+DA$1,0),IFERROR(VLOOKUP($A89,#REF!,42+DA$1,0),IFERROR(VLOOKUP($A89,#REF!,16+DA$1,0),IFERROR(VLOOKUP($A89,#REF!,29+DA$1,0),IFERROR(VLOOKUP($A89,#REF!,42+DA$1,0),IFERROR(VLOOKUP($A89,#REF!,42+DA$1,0),0))))))))))))</f>
        <v>0</v>
      </c>
      <c r="DC89" s="37">
        <f>IFERROR(VLOOKUP($A89,#REF!,5+DB$1,0),IFERROR(VLOOKUP($A89,#REF!,26+DB$1,0),IFERROR(VLOOKUP($A89,#REF!,42+DB$1,0),IFERROR(VLOOKUP($A89,#REF!,42+DB$1,0),IFERROR(VLOOKUP($A89,#REF!,42+DB$1,0),IFERROR(VLOOKUP($A89,#REF!,29+DB$1,0),IFERROR(VLOOKUP($A89,#REF!,33+DB$1,0),IFERROR(VLOOKUP($A89,#REF!,42+DB$1,0),IFERROR(VLOOKUP($A89,#REF!,16+DB$1,0),IFERROR(VLOOKUP($A89,#REF!,29+DB$1,0),IFERROR(VLOOKUP($A89,#REF!,42+DB$1,0),IFERROR(VLOOKUP($A89,#REF!,42+DB$1,0),0))))))))))))</f>
        <v>0</v>
      </c>
      <c r="DD89" s="37">
        <f>IFERROR(VLOOKUP($A89,#REF!,5+DC$1,0),IFERROR(VLOOKUP($A89,#REF!,26+DC$1,0),IFERROR(VLOOKUP($A89,#REF!,42+DC$1,0),IFERROR(VLOOKUP($A89,#REF!,42+DC$1,0),IFERROR(VLOOKUP($A89,#REF!,42+DC$1,0),IFERROR(VLOOKUP($A89,#REF!,29+DC$1,0),IFERROR(VLOOKUP($A89,#REF!,33+DC$1,0),IFERROR(VLOOKUP($A89,#REF!,42+DC$1,0),IFERROR(VLOOKUP($A89,#REF!,16+DC$1,0),IFERROR(VLOOKUP($A89,#REF!,29+DC$1,0),IFERROR(VLOOKUP($A89,#REF!,42+DC$1,0),IFERROR(VLOOKUP($A89,#REF!,42+DC$1,0),0))))))))))))</f>
        <v>0</v>
      </c>
      <c r="DE89" s="37">
        <f>IFERROR(VLOOKUP($A89,#REF!,23,0),IFERROR(VLOOKUP($A89,#REF!,21,0),IFERROR(VLOOKUP($A89,#REF!,23,0),IFERROR(VLOOKUP($A89,#REF!,23,0),IFERROR(VLOOKUP($A89,#REF!,23,0),IFERROR(VLOOKUP($A89,#REF!,23,0),IFERROR(VLOOKUP($A89,#REF!,23,0),IFERROR(VLOOKUP($A89,#REF!,21,0),IFERROR(VLOOKUP($A89,#REF!,25,0),IFERROR(VLOOKUP($A89,#REF!,25,0),IFERROR(VLOOKUP($A89,#REF!,34,0),IFERROR(VLOOKUP($A89,#REF!,65,0),IFERROR(VLOOKUP($A89,#REF!,23,0),IFERROR(VLOOKUP($A89,#REF!,36,0),0))))))))))))))</f>
        <v>0</v>
      </c>
      <c r="DF89" s="37" t="b">
        <f t="shared" si="40"/>
        <v>1</v>
      </c>
      <c r="DG89" s="37" t="b">
        <f t="shared" si="40"/>
        <v>1</v>
      </c>
      <c r="DH89" s="37" t="b">
        <f t="shared" si="40"/>
        <v>1</v>
      </c>
      <c r="DI89" s="37" t="b">
        <f t="shared" si="26"/>
        <v>1</v>
      </c>
      <c r="DJ89" s="37" t="b">
        <f t="shared" si="26"/>
        <v>1</v>
      </c>
      <c r="DK89" s="37" t="b">
        <f t="shared" si="26"/>
        <v>1</v>
      </c>
      <c r="DL89" s="37" t="b">
        <f t="shared" si="26"/>
        <v>1</v>
      </c>
      <c r="DM89" s="37">
        <f t="shared" si="41"/>
        <v>23</v>
      </c>
      <c r="DN89" s="37">
        <f t="shared" si="41"/>
        <v>0</v>
      </c>
      <c r="DO89" s="37">
        <f t="shared" si="41"/>
        <v>0</v>
      </c>
      <c r="DP89" s="37">
        <f t="shared" si="27"/>
        <v>0</v>
      </c>
      <c r="DQ89" s="37">
        <f t="shared" si="27"/>
        <v>0</v>
      </c>
      <c r="DR89" s="37">
        <f t="shared" si="27"/>
        <v>0</v>
      </c>
      <c r="DS89" s="37">
        <f t="shared" si="27"/>
        <v>0</v>
      </c>
      <c r="DT89" s="29">
        <f t="shared" si="45"/>
        <v>23</v>
      </c>
      <c r="DU89" s="37">
        <f t="shared" si="42"/>
        <v>0</v>
      </c>
      <c r="DV89" s="37">
        <f t="shared" si="42"/>
        <v>0</v>
      </c>
      <c r="DW89" s="37">
        <f t="shared" si="42"/>
        <v>0</v>
      </c>
      <c r="DX89" s="37">
        <f t="shared" si="28"/>
        <v>0</v>
      </c>
      <c r="DY89" s="37">
        <f t="shared" si="28"/>
        <v>0</v>
      </c>
      <c r="DZ89" s="37">
        <f t="shared" si="28"/>
        <v>0</v>
      </c>
      <c r="EA89" s="37">
        <f t="shared" si="28"/>
        <v>0</v>
      </c>
      <c r="EB89" s="29">
        <f t="shared" si="46"/>
        <v>0</v>
      </c>
      <c r="EC89" s="36">
        <f t="shared" si="47"/>
        <v>6</v>
      </c>
      <c r="ED89" s="36" t="str">
        <f t="shared" si="48"/>
        <v>DOWNGRADE</v>
      </c>
      <c r="EE89" s="36" t="str">
        <f t="shared" si="49"/>
        <v>RESET</v>
      </c>
      <c r="EF89" s="37">
        <f t="shared" si="50"/>
        <v>0</v>
      </c>
      <c r="EG89" s="2">
        <f>IFERROR(VLOOKUP(A89,[21]DELTA!$A:$AT,46,0),"")</f>
        <v>3</v>
      </c>
      <c r="EH89" s="37" t="str">
        <f t="shared" si="51"/>
        <v>SAPHIRE</v>
      </c>
      <c r="EI89" s="2"/>
      <c r="EJ89" s="2"/>
      <c r="EK89" s="2"/>
      <c r="EL89" s="2"/>
      <c r="EM89" s="2"/>
      <c r="EN89" s="2"/>
      <c r="EO89" s="2"/>
      <c r="EP89" s="2"/>
      <c r="EQ89" s="37">
        <f t="shared" si="43"/>
        <v>23</v>
      </c>
      <c r="ER89" s="37">
        <f t="shared" si="43"/>
        <v>0</v>
      </c>
      <c r="ES89" s="37">
        <f t="shared" si="43"/>
        <v>0</v>
      </c>
      <c r="ET89" s="37">
        <f t="shared" si="29"/>
        <v>0</v>
      </c>
      <c r="EU89" s="37">
        <f t="shared" si="29"/>
        <v>0</v>
      </c>
      <c r="EV89" s="37">
        <f t="shared" si="29"/>
        <v>0</v>
      </c>
      <c r="EW89" s="37">
        <f t="shared" si="29"/>
        <v>0</v>
      </c>
    </row>
    <row r="90" spans="1:153" ht="15.6">
      <c r="A90" s="36" t="s">
        <v>129</v>
      </c>
      <c r="B90" s="5" t="s">
        <v>272</v>
      </c>
      <c r="C90" s="37" t="s">
        <v>153</v>
      </c>
      <c r="D90" s="15">
        <f>IFERROR(VLOOKUP(A90,[23]delta!$A:$C,3,0),"")</f>
        <v>45231</v>
      </c>
      <c r="E90" s="15" t="str">
        <f t="shared" si="44"/>
        <v>Nov-23</v>
      </c>
      <c r="F90" s="37" t="s">
        <v>349</v>
      </c>
      <c r="G90" s="37" t="s">
        <v>349</v>
      </c>
      <c r="H90" s="37" t="s">
        <v>352</v>
      </c>
      <c r="I90" s="37" t="s">
        <v>352</v>
      </c>
      <c r="J90" s="37" t="s">
        <v>352</v>
      </c>
      <c r="K90" s="37" t="s">
        <v>352</v>
      </c>
      <c r="L90" s="37" t="s">
        <v>352</v>
      </c>
      <c r="M90" s="37">
        <v>17</v>
      </c>
      <c r="N90" s="37">
        <v>42</v>
      </c>
      <c r="O90" s="37">
        <v>42</v>
      </c>
      <c r="P90" s="37">
        <v>44</v>
      </c>
      <c r="Q90" s="37">
        <v>39</v>
      </c>
      <c r="R90" s="37">
        <v>42</v>
      </c>
      <c r="S90" s="37">
        <v>22</v>
      </c>
      <c r="T90" s="36">
        <v>248</v>
      </c>
      <c r="U90" s="37">
        <v>17</v>
      </c>
      <c r="V90" s="37">
        <v>42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36">
        <v>59</v>
      </c>
      <c r="AC90" s="36">
        <v>0</v>
      </c>
      <c r="AD90" s="36" t="s">
        <v>413</v>
      </c>
      <c r="AE90" s="36" t="s">
        <v>413</v>
      </c>
      <c r="AF90" s="37">
        <v>59</v>
      </c>
      <c r="AG90" s="13">
        <v>2</v>
      </c>
      <c r="AH90" s="37" t="s">
        <v>418</v>
      </c>
      <c r="AI90" s="37">
        <v>0</v>
      </c>
      <c r="AJ90" s="37" t="s">
        <v>424</v>
      </c>
      <c r="AK90" s="37">
        <v>0</v>
      </c>
      <c r="AL90" s="15">
        <v>45261</v>
      </c>
      <c r="AM90" s="15">
        <v>45701</v>
      </c>
      <c r="AN90" s="37">
        <v>1</v>
      </c>
      <c r="AO90" s="37">
        <v>59</v>
      </c>
      <c r="AP90" s="37" t="str">
        <f>IFERROR(VLOOKUP($A90,[2]Sheet1!$A:$D,4,0),"-")</f>
        <v>EKSKLUSIF</v>
      </c>
      <c r="AQ90" s="37" t="str">
        <f>IFERROR(VLOOKUP($A90,#REF!,4,0),"-")</f>
        <v>-</v>
      </c>
      <c r="AR90" s="37" t="str">
        <f>IFERROR(VLOOKUP(A90,[3]DELTA!$A:$D,4,0),"-")</f>
        <v>EKSKLUSIF</v>
      </c>
      <c r="AS90" s="37" t="str">
        <f>IFERROR(VLOOKUP(A90,[4]DELTA!$A:$D,4,0),"-")</f>
        <v>EKSKLUSIF</v>
      </c>
      <c r="AT90" s="37" t="str">
        <f>IFERROR(VLOOKUP(A90,[5]DELTA!$A:$D,4,0),"-")</f>
        <v>EKSKLUSIF</v>
      </c>
      <c r="AU90" s="37" t="str">
        <f>IFERROR(VLOOKUP(A90,[6]DELTA!$A:$D,4,0),"-")</f>
        <v>EKSKLUSIF</v>
      </c>
      <c r="AV90" s="37" t="str">
        <f>IFERROR(VLOOKUP(A90,#REF!,13,0),"")</f>
        <v/>
      </c>
      <c r="AW90" s="37">
        <f>IFERROR(VLOOKUP(A90,[7]DATABASE!$A:$BA,49,0),"")</f>
        <v>50</v>
      </c>
      <c r="AX90" s="37">
        <f>IFERROR(VLOOKUP(A90,[7]DATABASE!$A:$BA,50,0),"")</f>
        <v>49</v>
      </c>
      <c r="AY90" s="37">
        <f>IFERROR(VLOOKUP(A90,[7]DATABASE!$A:$BA,51,0),"")</f>
        <v>45</v>
      </c>
      <c r="AZ90" s="37">
        <f>IFERROR(VLOOKUP(A90,[7]DATABASE!$A:$BA,52,0),"")</f>
        <v>50</v>
      </c>
      <c r="BA90" s="37">
        <f>IFERROR(VLOOKUP(A90,[7]DATABASE!$A:$BA,53,0),"")</f>
        <v>46</v>
      </c>
      <c r="BB90" s="37">
        <f>IFERROR(VLOOKUP(A90,[7]DATABASE!$A:$BF,54,0),"")</f>
        <v>50</v>
      </c>
      <c r="BC90" s="37">
        <f>IFERROR(VLOOKUP(A90,[7]DATABASE!$A:$BF,55,0),"")</f>
        <v>49</v>
      </c>
      <c r="BD90" s="37">
        <f>IFERROR(VLOOKUP(A90,[7]DATABASE!$A:$BF,56,0),"")</f>
        <v>45</v>
      </c>
      <c r="BE90" s="37">
        <f>IFERROR(VLOOKUP(A90,[7]DATABASE!$A:$BF,57,0),"")</f>
        <v>50</v>
      </c>
      <c r="BF90" s="37">
        <f>IFERROR(VLOOKUP(A90,[7]DATABASE!$A:$BF,58,0),"")</f>
        <v>46</v>
      </c>
      <c r="BG90" s="37">
        <f>IFERROR(VLOOKUP($A90,'[24]NEW MITRA'!$A:$BV,69,0),"")</f>
        <v>20</v>
      </c>
      <c r="BH90" s="37">
        <f>IFERROR(VLOOKUP(A90,[7]DATABASE!$A:$BM,60,0),"")</f>
        <v>50</v>
      </c>
      <c r="BI90" s="37">
        <f>IFERROR(VLOOKUP(A90,[7]DATABASE!$A:$BM,61,0),"")</f>
        <v>49</v>
      </c>
      <c r="BJ90" s="37">
        <f>IFERROR(VLOOKUP(A90,[7]DATABASE!$A:$BM,62,0),"")</f>
        <v>45</v>
      </c>
      <c r="BK90" s="37">
        <f>IFERROR(VLOOKUP(A90,[7]DATABASE!$A:$BM,63,0),"")</f>
        <v>50</v>
      </c>
      <c r="BL90" s="37">
        <f>IFERROR(VLOOKUP(A90,[7]DATABASE!$A:$BM,64,0),"")</f>
        <v>46</v>
      </c>
      <c r="BM90" s="37">
        <f>IFERROR(VLOOKUP($A90,[9]AAV!$A:$AM,39,0),IFERROR(VLOOKUP($A90,[9]GC!$A:$Y,25,0),IFERROR(VLOOKUP($A90,[9]RVO!$A:$BS,71,0),IFERROR(VLOOKUP($A90,[9]SBPV!$A:$AK,37,0),IFERROR(VLOOKUP($A90,'[9]CC SK'!$A:$AA,27,0),IFERROR(VLOOKUP($A90,[9]DELTA!$A:$AA,27,0),IFERROR(VLOOKUP($A90,'[9]TEMA C1'!$A:$W,23,0),IFERROR(VLOOKUP($A90,'[9]TEMA C2'!$A:$Y,25,0),IFERROR(VLOOKUP($A90,'[9]TEMA C3'!$A:$Y,25,0),IFERROR(VLOOKUP($A90,'[9]TEMA HAJI'!$A:$Y,25,0),IFERROR(VLOOKUP($A90,'[9]TEMA PD'!$A:$Y,25,0),"")))))))))))</f>
        <v>22</v>
      </c>
      <c r="BN90" s="37">
        <f t="shared" si="30"/>
        <v>282</v>
      </c>
      <c r="BO90" s="14">
        <f t="shared" si="53"/>
        <v>0</v>
      </c>
      <c r="BP90" s="14">
        <f t="shared" si="53"/>
        <v>50</v>
      </c>
      <c r="BQ90" s="14">
        <f t="shared" si="53"/>
        <v>0</v>
      </c>
      <c r="BR90" s="14">
        <f t="shared" si="52"/>
        <v>0</v>
      </c>
      <c r="BS90" s="14">
        <f t="shared" si="52"/>
        <v>0</v>
      </c>
      <c r="BT90" s="21">
        <f t="shared" si="52"/>
        <v>0</v>
      </c>
      <c r="BU90" s="21">
        <f t="shared" si="52"/>
        <v>22</v>
      </c>
      <c r="BV90" s="37">
        <f t="shared" si="32"/>
        <v>72</v>
      </c>
      <c r="BW90" s="36">
        <f t="shared" si="33"/>
        <v>0</v>
      </c>
      <c r="BX90" s="36" t="str">
        <f t="shared" si="34"/>
        <v>TIDAK</v>
      </c>
      <c r="BY90" s="36" t="str">
        <f>IFERROR(VLOOKUP(A90,[7]DATABASE!$A:$BY,77,0),"")</f>
        <v>TIDAK</v>
      </c>
      <c r="BZ90" s="37">
        <f t="shared" si="35"/>
        <v>131</v>
      </c>
      <c r="CA90" s="12">
        <f>IFERROR(VLOOKUP(A90,[10]DELTA!$A:$AE,31,0),"")</f>
        <v>2</v>
      </c>
      <c r="CB90" s="37" t="str">
        <f t="shared" si="36"/>
        <v>SAPHIRE</v>
      </c>
      <c r="CC90" s="37" t="str">
        <f>IFERROR(VLOOKUP(A90,[11]SUMMARY!$B:$E,4,0),"")</f>
        <v/>
      </c>
      <c r="CD90" s="37">
        <f>IFERROR(VLOOKUP(A90,'[12]RECAP REDEEM P2 - v2'!$A:$I,5,0),0)</f>
        <v>0</v>
      </c>
      <c r="CE90" s="37" t="str">
        <f t="shared" si="37"/>
        <v>Y</v>
      </c>
      <c r="CF90" s="37"/>
      <c r="CG90" s="15">
        <v>45093</v>
      </c>
      <c r="CH90" s="15">
        <f t="shared" ca="1" si="38"/>
        <v>46174</v>
      </c>
      <c r="CI90" s="37">
        <f t="shared" ca="1" si="39"/>
        <v>2</v>
      </c>
      <c r="CJ90" s="37">
        <v>131</v>
      </c>
      <c r="CK90" s="37" t="str">
        <f>IFERROR(VLOOKUP($A90,[13]ME!$A:$K,11,0),"-")</f>
        <v>EKSKLUSIF</v>
      </c>
      <c r="CL90" s="37" t="str">
        <f>IFERROR(VLOOKUP($A90,[14]EKS!$A:$K,11,0),"-")</f>
        <v>EKSKLUSIF</v>
      </c>
      <c r="CM90" s="37" t="str">
        <f>IFERROR(VLOOKUP($A90,[15]EKS!$A:$K,11,0),"-")</f>
        <v>EKSKLUSIF</v>
      </c>
      <c r="CN90" s="37" t="str">
        <f>IFERROR(VLOOKUP($A90,[16]EKS!$A:$K,11,0),"-")</f>
        <v>EKSKLUSIF</v>
      </c>
      <c r="CO90" s="37" t="str">
        <f>IFERROR(VLOOKUP($A90,[17]EKS!$A:$K,11,0),"-")</f>
        <v>EKSKLUSIF</v>
      </c>
      <c r="CP90" s="37" t="str">
        <f>IFERROR(VLOOKUP($A90,[18]EKS!$A:$K,11,0),"-")</f>
        <v>EKSKLUSIF</v>
      </c>
      <c r="CQ90" s="37" t="str">
        <f>IFERROR(VLOOKUP(A90,[19]Sheet1!$A:$D,4,0),"-")</f>
        <v>EKSKLUSIF</v>
      </c>
      <c r="CR90" s="37">
        <f>IFERROR(VLOOKUP($A90,[20]AAV!$A:$AR,44,0),IFERROR(VLOOKUP($A90,[20]GC!$A:$AC,29,0),IFERROR(VLOOKUP($A90,[20]RVO!$A:$CA,79,0),IFERROR(VLOOKUP($A90,[20]SBPV!$A:$AN,40,0),IFERROR(VLOOKUP($A90,'[20]CC SK'!$A:$AC,29,0),IFERROR(VLOOKUP($A90,'[20]AAV AUTO 2000'!$A:$AA,27,0),IFERROR(VLOOKUP($A90,[20]DELTA!$A:$AC,29,0),IFERROR(VLOOKUP($A90,'[20]TEMA C1'!$A:$Y,25,0),IFERROR(VLOOKUP($A90,'[20]TEMA C2'!$A:$AA,27,0),IFERROR(VLOOKUP($A90,'[20]TEMA C3'!$A:$AA,27,0),IFERROR(VLOOKUP($A90,'[20]TEMA HAJI'!$A:$AA,27,0),IFERROR(VLOOKUP($A90,'[20]TEMA PD'!$A:$AA,27,0),IFERROR(VLOOKUP($A90,[20]DESIRE!$A:$AP,42,0),0)))))))))))))</f>
        <v>24</v>
      </c>
      <c r="CS90" s="37">
        <f>IFERROR(VLOOKUP($A90,#REF!,42+CR$1,0),IFERROR(VLOOKUP($A90,#REF!,42+CR$1,0),IFERROR(VLOOKUP($A90,#REF!,29+CR$1,0),IFERROR(VLOOKUP($A90,#REF!,16+CR$1,0),IFERROR(VLOOKUP($A90,#REF!,42+CR$1,0),IFERROR(VLOOKUP($A90,#REF!,33+CR$1,0),IFERROR(VLOOKUP($A90,#REF!,29+CR$1,0),IFERROR(VLOOKUP($A90,#REF!,42+CR$1,0),IFERROR(VLOOKUP($A90,#REF!,42+CR$1,0),IFERROR(VLOOKUP($A90,#REF!,42+CR$1,0),IFERROR(VLOOKUP($A90,#REF!,26+CR$1,0),IFERROR(VLOOKUP($A90,#REF!,5+CR$1,0),0))))))))))))</f>
        <v>0</v>
      </c>
      <c r="CT90" s="37">
        <f>IFERROR(VLOOKUP($A90,#REF!,42+CS$1,0),IFERROR(VLOOKUP($A90,#REF!,42+CS$1,0),IFERROR(VLOOKUP($A90,#REF!,29+CS$1,0),IFERROR(VLOOKUP($A90,#REF!,16+CS$1,0),IFERROR(VLOOKUP($A90,#REF!,42+CS$1,0),IFERROR(VLOOKUP($A90,#REF!,33+CS$1,0),IFERROR(VLOOKUP($A90,#REF!,29+CS$1,0),IFERROR(VLOOKUP($A90,#REF!,42+CS$1,0),IFERROR(VLOOKUP($A90,#REF!,42+CS$1,0),IFERROR(VLOOKUP($A90,#REF!,42+CS$1,0),IFERROR(VLOOKUP($A90,#REF!,26+CS$1,0),IFERROR(VLOOKUP($A90,#REF!,5+CS$1,0),0))))))))))))</f>
        <v>0</v>
      </c>
      <c r="CU90" s="37">
        <f>IFERROR(VLOOKUP($A90,#REF!,42+CT$1,0),IFERROR(VLOOKUP($A90,#REF!,42+CT$1,0),IFERROR(VLOOKUP($A90,#REF!,29+CT$1,0),IFERROR(VLOOKUP($A90,#REF!,16+CT$1,0),IFERROR(VLOOKUP($A90,#REF!,42+CT$1,0),IFERROR(VLOOKUP($A90,#REF!,33+CT$1,0),IFERROR(VLOOKUP($A90,#REF!,29+CT$1,0),IFERROR(VLOOKUP($A90,#REF!,42+CT$1,0),IFERROR(VLOOKUP($A90,#REF!,42+CT$1,0),IFERROR(VLOOKUP($A90,#REF!,42+CT$1,0),IFERROR(VLOOKUP($A90,#REF!,26+CT$1,0),IFERROR(VLOOKUP($A90,#REF!,5+CT$1,0),0))))))))))))</f>
        <v>0</v>
      </c>
      <c r="CV90" s="37">
        <f>IFERROR(VLOOKUP($A90,#REF!,42+CU$1,0),IFERROR(VLOOKUP($A90,#REF!,42+CU$1,0),IFERROR(VLOOKUP($A90,#REF!,29+CU$1,0),IFERROR(VLOOKUP($A90,#REF!,16+CU$1,0),IFERROR(VLOOKUP($A90,#REF!,42+CU$1,0),IFERROR(VLOOKUP($A90,#REF!,33+CU$1,0),IFERROR(VLOOKUP($A90,#REF!,29+CU$1,0),IFERROR(VLOOKUP($A90,#REF!,42+CU$1,0),IFERROR(VLOOKUP($A90,#REF!,42+CU$1,0),IFERROR(VLOOKUP($A90,#REF!,42+CU$1,0),IFERROR(VLOOKUP($A90,#REF!,26+CU$1,0),IFERROR(VLOOKUP($A90,#REF!,5+CU$1,0),0))))))))))))</f>
        <v>0</v>
      </c>
      <c r="CW90" s="37">
        <f>IFERROR(VLOOKUP($A90,#REF!,42+CV$1,0),IFERROR(VLOOKUP($A90,#REF!,42+CV$1,0),IFERROR(VLOOKUP($A90,#REF!,29+CV$1,0),IFERROR(VLOOKUP($A90,#REF!,16+CV$1,0),IFERROR(VLOOKUP($A90,#REF!,42+CV$1,0),IFERROR(VLOOKUP($A90,#REF!,33+CV$1,0),IFERROR(VLOOKUP($A90,#REF!,29+CV$1,0),IFERROR(VLOOKUP($A90,#REF!,42+CV$1,0),IFERROR(VLOOKUP($A90,#REF!,42+CV$1,0),IFERROR(VLOOKUP($A90,#REF!,42+CV$1,0),IFERROR(VLOOKUP($A90,#REF!,26+CV$1,0),IFERROR(VLOOKUP($A90,#REF!,5+CV$1,0),0))))))))))))</f>
        <v>0</v>
      </c>
      <c r="CX90" s="37">
        <f>IFERROR(VLOOKUP($A90,#REF!,36,0),IFERROR(VLOOKUP($A90,#REF!,23,0),IFERROR(VLOOKUP($A90,#REF!,65,0),IFERROR(VLOOKUP($A90,#REF!,34,0),IFERROR(VLOOKUP($A90,#REF!,25,0),IFERROR(VLOOKUP($A90,#REF!,25,0),IFERROR(VLOOKUP($A90,#REF!,21,0),IFERROR(VLOOKUP($A90,#REF!,23,0),IFERROR(VLOOKUP($A90,#REF!,23,0),IFERROR(VLOOKUP($A90,#REF!,23,0),IFERROR(VLOOKUP($A90,#REF!,23,0),IFERROR(VLOOKUP($A90,#REF!,23,0),IFERROR(VLOOKUP($A90,#REF!,21,0),IFERROR(VLOOKUP($A90,#REF!,23,0),0))))))))))))))</f>
        <v>0</v>
      </c>
      <c r="CY90" s="37">
        <f>IFERROR(VLOOKUP($A90,[20]DESIRE!$A:$AP,42,0),IFERROR(VLOOKUP($A90,'[20]TEMA PD'!$A:$AA,27,0),IFERROR(VLOOKUP($A90,'[20]TEMA HAJI'!$A:$AA,27,0),IFERROR(VLOOKUP($A90,'[20]TEMA C3'!$A:$AA,27,0),IFERROR(VLOOKUP($A90,'[20]TEMA C2'!$A:$AA,27,0),IFERROR(VLOOKUP($A90,'[20]TEMA C1'!$A:$Y,25,0),IFERROR(VLOOKUP($A90,[20]DELTA!$A:$AC,29,0),IFERROR(VLOOKUP($A90,'[20]AAV AUTO 2000'!$A:$AA,27,0),IFERROR(VLOOKUP($A90,'[20]CC SK'!$A:$AC,29,0),IFERROR(VLOOKUP($A90,[20]SBPV!$A:$AN,40,0),IFERROR(VLOOKUP($A90,[20]RVO!$A:$CA,79,0),IFERROR(VLOOKUP($A90,[20]GC!$A:$AC,29,0),IFERROR(VLOOKUP($A90,[20]AAV!$A:$AR,44,0),0)))))))))))))</f>
        <v>24</v>
      </c>
      <c r="CZ90" s="37">
        <f>IFERROR(VLOOKUP($A90,#REF!,5+CY$1,0),IFERROR(VLOOKUP($A90,#REF!,26+CY$1,0),IFERROR(VLOOKUP($A90,#REF!,42+CY$1,0),IFERROR(VLOOKUP($A90,#REF!,42+CY$1,0),IFERROR(VLOOKUP($A90,#REF!,42+CY$1,0),IFERROR(VLOOKUP($A90,#REF!,29+CY$1,0),IFERROR(VLOOKUP($A90,#REF!,33+CY$1,0),IFERROR(VLOOKUP($A90,#REF!,42+CY$1,0),IFERROR(VLOOKUP($A90,#REF!,16+CY$1,0),IFERROR(VLOOKUP($A90,#REF!,29+CY$1,0),IFERROR(VLOOKUP($A90,#REF!,42+CY$1,0),IFERROR(VLOOKUP($A90,#REF!,42+CY$1,0),0))))))))))))</f>
        <v>0</v>
      </c>
      <c r="DA90" s="37">
        <f>IFERROR(VLOOKUP($A90,#REF!,5+CZ$1,0),IFERROR(VLOOKUP($A90,#REF!,26+CZ$1,0),IFERROR(VLOOKUP($A90,#REF!,42+CZ$1,0),IFERROR(VLOOKUP($A90,#REF!,42+CZ$1,0),IFERROR(VLOOKUP($A90,#REF!,42+CZ$1,0),IFERROR(VLOOKUP($A90,#REF!,29+CZ$1,0),IFERROR(VLOOKUP($A90,#REF!,33+CZ$1,0),IFERROR(VLOOKUP($A90,#REF!,42+CZ$1,0),IFERROR(VLOOKUP($A90,#REF!,16+CZ$1,0),IFERROR(VLOOKUP($A90,#REF!,29+CZ$1,0),IFERROR(VLOOKUP($A90,#REF!,42+CZ$1,0),IFERROR(VLOOKUP($A90,#REF!,42+CZ$1,0),0))))))))))))</f>
        <v>0</v>
      </c>
      <c r="DB90" s="37">
        <f>IFERROR(VLOOKUP($A90,#REF!,5+DA$1,0),IFERROR(VLOOKUP($A90,#REF!,26+DA$1,0),IFERROR(VLOOKUP($A90,#REF!,42+DA$1,0),IFERROR(VLOOKUP($A90,#REF!,42+DA$1,0),IFERROR(VLOOKUP($A90,#REF!,42+DA$1,0),IFERROR(VLOOKUP($A90,#REF!,29+DA$1,0),IFERROR(VLOOKUP($A90,#REF!,33+DA$1,0),IFERROR(VLOOKUP($A90,#REF!,42+DA$1,0),IFERROR(VLOOKUP($A90,#REF!,16+DA$1,0),IFERROR(VLOOKUP($A90,#REF!,29+DA$1,0),IFERROR(VLOOKUP($A90,#REF!,42+DA$1,0),IFERROR(VLOOKUP($A90,#REF!,42+DA$1,0),0))))))))))))</f>
        <v>0</v>
      </c>
      <c r="DC90" s="37">
        <f>IFERROR(VLOOKUP($A90,#REF!,5+DB$1,0),IFERROR(VLOOKUP($A90,#REF!,26+DB$1,0),IFERROR(VLOOKUP($A90,#REF!,42+DB$1,0),IFERROR(VLOOKUP($A90,#REF!,42+DB$1,0),IFERROR(VLOOKUP($A90,#REF!,42+DB$1,0),IFERROR(VLOOKUP($A90,#REF!,29+DB$1,0),IFERROR(VLOOKUP($A90,#REF!,33+DB$1,0),IFERROR(VLOOKUP($A90,#REF!,42+DB$1,0),IFERROR(VLOOKUP($A90,#REF!,16+DB$1,0),IFERROR(VLOOKUP($A90,#REF!,29+DB$1,0),IFERROR(VLOOKUP($A90,#REF!,42+DB$1,0),IFERROR(VLOOKUP($A90,#REF!,42+DB$1,0),0))))))))))))</f>
        <v>0</v>
      </c>
      <c r="DD90" s="37">
        <f>IFERROR(VLOOKUP($A90,#REF!,5+DC$1,0),IFERROR(VLOOKUP($A90,#REF!,26+DC$1,0),IFERROR(VLOOKUP($A90,#REF!,42+DC$1,0),IFERROR(VLOOKUP($A90,#REF!,42+DC$1,0),IFERROR(VLOOKUP($A90,#REF!,42+DC$1,0),IFERROR(VLOOKUP($A90,#REF!,29+DC$1,0),IFERROR(VLOOKUP($A90,#REF!,33+DC$1,0),IFERROR(VLOOKUP($A90,#REF!,42+DC$1,0),IFERROR(VLOOKUP($A90,#REF!,16+DC$1,0),IFERROR(VLOOKUP($A90,#REF!,29+DC$1,0),IFERROR(VLOOKUP($A90,#REF!,42+DC$1,0),IFERROR(VLOOKUP($A90,#REF!,42+DC$1,0),0))))))))))))</f>
        <v>0</v>
      </c>
      <c r="DE90" s="37">
        <f>IFERROR(VLOOKUP($A90,#REF!,23,0),IFERROR(VLOOKUP($A90,#REF!,21,0),IFERROR(VLOOKUP($A90,#REF!,23,0),IFERROR(VLOOKUP($A90,#REF!,23,0),IFERROR(VLOOKUP($A90,#REF!,23,0),IFERROR(VLOOKUP($A90,#REF!,23,0),IFERROR(VLOOKUP($A90,#REF!,23,0),IFERROR(VLOOKUP($A90,#REF!,21,0),IFERROR(VLOOKUP($A90,#REF!,25,0),IFERROR(VLOOKUP($A90,#REF!,25,0),IFERROR(VLOOKUP($A90,#REF!,34,0),IFERROR(VLOOKUP($A90,#REF!,65,0),IFERROR(VLOOKUP($A90,#REF!,23,0),IFERROR(VLOOKUP($A90,#REF!,36,0),0))))))))))))))</f>
        <v>0</v>
      </c>
      <c r="DF90" s="37" t="b">
        <f t="shared" si="40"/>
        <v>1</v>
      </c>
      <c r="DG90" s="37" t="b">
        <f t="shared" si="40"/>
        <v>1</v>
      </c>
      <c r="DH90" s="37" t="b">
        <f t="shared" si="40"/>
        <v>1</v>
      </c>
      <c r="DI90" s="37" t="b">
        <f t="shared" si="26"/>
        <v>1</v>
      </c>
      <c r="DJ90" s="37" t="b">
        <f t="shared" si="26"/>
        <v>1</v>
      </c>
      <c r="DK90" s="37" t="b">
        <f t="shared" si="26"/>
        <v>1</v>
      </c>
      <c r="DL90" s="37" t="b">
        <f t="shared" si="26"/>
        <v>1</v>
      </c>
      <c r="DM90" s="37">
        <f t="shared" si="41"/>
        <v>24</v>
      </c>
      <c r="DN90" s="37">
        <f t="shared" si="41"/>
        <v>0</v>
      </c>
      <c r="DO90" s="37">
        <f t="shared" si="41"/>
        <v>0</v>
      </c>
      <c r="DP90" s="37">
        <f t="shared" si="27"/>
        <v>0</v>
      </c>
      <c r="DQ90" s="37">
        <f t="shared" si="27"/>
        <v>0</v>
      </c>
      <c r="DR90" s="37">
        <f t="shared" si="27"/>
        <v>0</v>
      </c>
      <c r="DS90" s="37">
        <f t="shared" si="27"/>
        <v>0</v>
      </c>
      <c r="DT90" s="29">
        <f t="shared" si="45"/>
        <v>24</v>
      </c>
      <c r="DU90" s="37">
        <f t="shared" si="42"/>
        <v>0</v>
      </c>
      <c r="DV90" s="37">
        <f t="shared" si="42"/>
        <v>0</v>
      </c>
      <c r="DW90" s="37">
        <f t="shared" si="42"/>
        <v>0</v>
      </c>
      <c r="DX90" s="37">
        <f t="shared" si="28"/>
        <v>0</v>
      </c>
      <c r="DY90" s="37">
        <f t="shared" si="28"/>
        <v>0</v>
      </c>
      <c r="DZ90" s="37">
        <f t="shared" si="28"/>
        <v>0</v>
      </c>
      <c r="EA90" s="37">
        <f t="shared" si="28"/>
        <v>0</v>
      </c>
      <c r="EB90" s="29">
        <f t="shared" si="46"/>
        <v>0</v>
      </c>
      <c r="EC90" s="36">
        <f t="shared" si="47"/>
        <v>6</v>
      </c>
      <c r="ED90" s="36" t="str">
        <f t="shared" si="48"/>
        <v>DOWNGRADE</v>
      </c>
      <c r="EE90" s="36" t="str">
        <f t="shared" si="49"/>
        <v>RESET</v>
      </c>
      <c r="EF90" s="37">
        <f t="shared" si="50"/>
        <v>0</v>
      </c>
      <c r="EG90" s="2">
        <f>IFERROR(VLOOKUP(A90,[21]DELTA!$A:$AT,46,0),"")</f>
        <v>3</v>
      </c>
      <c r="EH90" s="37" t="str">
        <f t="shared" si="51"/>
        <v>SAPHIRE</v>
      </c>
      <c r="EI90" s="2"/>
      <c r="EJ90" s="2"/>
      <c r="EK90" s="2"/>
      <c r="EL90" s="2"/>
      <c r="EM90" s="2"/>
      <c r="EN90" s="2"/>
      <c r="EO90" s="2"/>
      <c r="EP90" s="2"/>
      <c r="EQ90" s="37">
        <f t="shared" si="43"/>
        <v>24</v>
      </c>
      <c r="ER90" s="37">
        <f t="shared" si="43"/>
        <v>0</v>
      </c>
      <c r="ES90" s="37">
        <f t="shared" si="43"/>
        <v>0</v>
      </c>
      <c r="ET90" s="37">
        <f t="shared" si="29"/>
        <v>0</v>
      </c>
      <c r="EU90" s="37">
        <f t="shared" si="29"/>
        <v>0</v>
      </c>
      <c r="EV90" s="37">
        <f t="shared" si="29"/>
        <v>0</v>
      </c>
      <c r="EW90" s="37">
        <f t="shared" si="29"/>
        <v>0</v>
      </c>
    </row>
    <row r="91" spans="1:153" ht="15.6">
      <c r="A91" s="36" t="s">
        <v>94</v>
      </c>
      <c r="B91" s="5" t="s">
        <v>241</v>
      </c>
      <c r="C91" s="37" t="s">
        <v>153</v>
      </c>
      <c r="D91" s="15">
        <f>IFERROR(VLOOKUP(A91,[23]delta!$A:$C,3,0),"")</f>
        <v>45033</v>
      </c>
      <c r="E91" s="15" t="str">
        <f t="shared" si="44"/>
        <v>Apr-23</v>
      </c>
      <c r="F91" s="37" t="s">
        <v>352</v>
      </c>
      <c r="G91" s="37" t="s">
        <v>352</v>
      </c>
      <c r="H91" s="37" t="s">
        <v>352</v>
      </c>
      <c r="I91" s="37" t="s">
        <v>352</v>
      </c>
      <c r="J91" s="37" t="s">
        <v>349</v>
      </c>
      <c r="K91" s="37" t="s">
        <v>349</v>
      </c>
      <c r="L91" s="37" t="s">
        <v>414</v>
      </c>
      <c r="M91" s="37">
        <v>20</v>
      </c>
      <c r="N91" s="37">
        <v>44</v>
      </c>
      <c r="O91" s="37">
        <v>40</v>
      </c>
      <c r="P91" s="37">
        <v>39</v>
      </c>
      <c r="Q91" s="37">
        <v>27</v>
      </c>
      <c r="R91" s="37">
        <v>12</v>
      </c>
      <c r="S91" s="37" t="s">
        <v>417</v>
      </c>
      <c r="T91" s="36">
        <v>182</v>
      </c>
      <c r="U91" s="14">
        <v>0</v>
      </c>
      <c r="V91" s="14">
        <v>0</v>
      </c>
      <c r="W91" s="14">
        <v>0</v>
      </c>
      <c r="X91" s="14">
        <v>0</v>
      </c>
      <c r="Y91" s="37">
        <v>27</v>
      </c>
      <c r="Z91" s="37">
        <v>12</v>
      </c>
      <c r="AA91" s="37" t="s">
        <v>417</v>
      </c>
      <c r="AB91" s="36">
        <v>39</v>
      </c>
      <c r="AC91" s="36">
        <v>1</v>
      </c>
      <c r="AD91" s="36" t="s">
        <v>413</v>
      </c>
      <c r="AE91" s="36" t="s">
        <v>413</v>
      </c>
      <c r="AF91" s="37">
        <v>39</v>
      </c>
      <c r="AG91" s="13">
        <v>2</v>
      </c>
      <c r="AH91" s="37" t="s">
        <v>418</v>
      </c>
      <c r="AI91" s="37">
        <v>0</v>
      </c>
      <c r="AJ91" s="37" t="s">
        <v>424</v>
      </c>
      <c r="AK91" s="37">
        <v>0</v>
      </c>
      <c r="AL91" s="15">
        <v>45261</v>
      </c>
      <c r="AM91" s="15">
        <v>45701</v>
      </c>
      <c r="AN91" s="37">
        <v>1</v>
      </c>
      <c r="AO91" s="37">
        <v>39</v>
      </c>
      <c r="AP91" s="37" t="str">
        <f>IFERROR(VLOOKUP($A91,[2]Sheet1!$A:$D,4,0),"-")</f>
        <v>-</v>
      </c>
      <c r="AQ91" s="37" t="str">
        <f>IFERROR(VLOOKUP($A91,#REF!,4,0),"-")</f>
        <v>-</v>
      </c>
      <c r="AR91" s="37" t="str">
        <f>IFERROR(VLOOKUP(A91,[3]DELTA!$A:$D,4,0),"-")</f>
        <v>-</v>
      </c>
      <c r="AS91" s="37" t="str">
        <f>IFERROR(VLOOKUP(A91,[4]DELTA!$A:$D,4,0),"-")</f>
        <v>REGULER</v>
      </c>
      <c r="AT91" s="37" t="str">
        <f>IFERROR(VLOOKUP(A91,[5]DELTA!$A:$D,4,0),"-")</f>
        <v>-</v>
      </c>
      <c r="AU91" s="37" t="str">
        <f>IFERROR(VLOOKUP(A91,[6]DELTA!$A:$D,4,0),"-")</f>
        <v>-</v>
      </c>
      <c r="AV91" s="37" t="str">
        <f>IFERROR(VLOOKUP(A91,#REF!,13,0),"")</f>
        <v/>
      </c>
      <c r="AW91" s="37">
        <f>IFERROR(VLOOKUP(A91,[7]DATABASE!$A:$BA,49,0),"")</f>
        <v>1</v>
      </c>
      <c r="AX91" s="37">
        <f>IFERROR(VLOOKUP(A91,[7]DATABASE!$A:$BA,50,0),"")</f>
        <v>0</v>
      </c>
      <c r="AY91" s="37">
        <f>IFERROR(VLOOKUP(A91,[7]DATABASE!$A:$BA,51,0),"")</f>
        <v>21</v>
      </c>
      <c r="AZ91" s="37">
        <f>IFERROR(VLOOKUP(A91,[7]DATABASE!$A:$BA,52,0),"")</f>
        <v>0</v>
      </c>
      <c r="BA91" s="37">
        <f>IFERROR(VLOOKUP(A91,[7]DATABASE!$A:$BA,53,0),"")</f>
        <v>0</v>
      </c>
      <c r="BB91" s="37">
        <f>IFERROR(VLOOKUP(A91,[7]DATABASE!$A:$BF,54,0),"")</f>
        <v>1</v>
      </c>
      <c r="BC91" s="37">
        <f>IFERROR(VLOOKUP(A91,[7]DATABASE!$A:$BF,55,0),"")</f>
        <v>0</v>
      </c>
      <c r="BD91" s="37">
        <f>IFERROR(VLOOKUP(A91,[7]DATABASE!$A:$BF,56,0),"")</f>
        <v>21</v>
      </c>
      <c r="BE91" s="37">
        <f>IFERROR(VLOOKUP(A91,[7]DATABASE!$A:$BF,57,0),"")</f>
        <v>0</v>
      </c>
      <c r="BF91" s="37">
        <f>IFERROR(VLOOKUP(A91,[7]DATABASE!$A:$BF,58,0),"")</f>
        <v>0</v>
      </c>
      <c r="BG91" s="37" t="str">
        <f>IFERROR(VLOOKUP($A91,'[24]NEW MITRA'!$A:$BV,69,0),"")</f>
        <v/>
      </c>
      <c r="BH91" s="37">
        <f>IFERROR(VLOOKUP(A91,[7]DATABASE!$A:$BM,60,0),"")</f>
        <v>1</v>
      </c>
      <c r="BI91" s="37">
        <f>IFERROR(VLOOKUP(A91,[7]DATABASE!$A:$BM,61,0),"")</f>
        <v>0</v>
      </c>
      <c r="BJ91" s="37">
        <f>IFERROR(VLOOKUP(A91,[7]DATABASE!$A:$BM,62,0),"")</f>
        <v>21</v>
      </c>
      <c r="BK91" s="37">
        <f>IFERROR(VLOOKUP(A91,[7]DATABASE!$A:$BM,63,0),"")</f>
        <v>0</v>
      </c>
      <c r="BL91" s="37">
        <f>IFERROR(VLOOKUP(A91,[7]DATABASE!$A:$BM,64,0),"")</f>
        <v>0</v>
      </c>
      <c r="BM91" s="37" t="str">
        <f>IFERROR(VLOOKUP($A91,[9]AAV!$A:$AM,39,0),IFERROR(VLOOKUP($A91,[9]GC!$A:$Y,25,0),IFERROR(VLOOKUP($A91,[9]RVO!$A:$BS,71,0),IFERROR(VLOOKUP($A91,[9]SBPV!$A:$AK,37,0),IFERROR(VLOOKUP($A91,'[9]CC SK'!$A:$AA,27,0),IFERROR(VLOOKUP($A91,[9]DELTA!$A:$AA,27,0),IFERROR(VLOOKUP($A91,'[9]TEMA C1'!$A:$W,23,0),IFERROR(VLOOKUP($A91,'[9]TEMA C2'!$A:$Y,25,0),IFERROR(VLOOKUP($A91,'[9]TEMA C3'!$A:$Y,25,0),IFERROR(VLOOKUP($A91,'[9]TEMA HAJI'!$A:$Y,25,0),IFERROR(VLOOKUP($A91,'[9]TEMA PD'!$A:$Y,25,0),"")))))))))))</f>
        <v/>
      </c>
      <c r="BN91" s="37">
        <f t="shared" si="30"/>
        <v>22</v>
      </c>
      <c r="BO91" s="21" t="str">
        <f t="shared" si="53"/>
        <v/>
      </c>
      <c r="BP91" s="37">
        <f t="shared" si="53"/>
        <v>1</v>
      </c>
      <c r="BQ91" s="37">
        <f t="shared" si="53"/>
        <v>0</v>
      </c>
      <c r="BR91" s="37">
        <f t="shared" si="52"/>
        <v>21</v>
      </c>
      <c r="BS91" s="37">
        <f t="shared" si="52"/>
        <v>0</v>
      </c>
      <c r="BT91" s="37">
        <f t="shared" si="52"/>
        <v>0</v>
      </c>
      <c r="BU91" s="37" t="str">
        <f t="shared" si="52"/>
        <v/>
      </c>
      <c r="BV91" s="37">
        <f t="shared" si="32"/>
        <v>22</v>
      </c>
      <c r="BW91" s="36">
        <f t="shared" si="33"/>
        <v>5</v>
      </c>
      <c r="BX91" s="36" t="str">
        <f t="shared" si="34"/>
        <v>DOWNGRADE</v>
      </c>
      <c r="BY91" s="36" t="str">
        <f>IFERROR(VLOOKUP(A91,[7]DATABASE!$A:$BY,77,0),"")</f>
        <v>RESET</v>
      </c>
      <c r="BZ91" s="37">
        <f t="shared" si="35"/>
        <v>0</v>
      </c>
      <c r="CA91" s="12">
        <f>IFERROR(VLOOKUP(A91,[10]DELTA!$A:$AE,31,0),"")</f>
        <v>2</v>
      </c>
      <c r="CB91" s="37" t="str">
        <f t="shared" si="36"/>
        <v>SAPHIRE</v>
      </c>
      <c r="CC91" s="37" t="str">
        <f>IFERROR(VLOOKUP(A91,[11]SUMMARY!$B:$E,4,0),"")</f>
        <v/>
      </c>
      <c r="CD91" s="37">
        <f>IFERROR(VLOOKUP(A91,'[12]RECAP REDEEM P2 - v2'!$A:$I,5,0),0)</f>
        <v>0</v>
      </c>
      <c r="CE91" s="37" t="str">
        <f t="shared" si="37"/>
        <v>FALSE</v>
      </c>
      <c r="CF91" s="37"/>
      <c r="CG91" s="15">
        <v>45093</v>
      </c>
      <c r="CH91" s="15">
        <f t="shared" ca="1" si="38"/>
        <v>46174</v>
      </c>
      <c r="CI91" s="37">
        <f t="shared" ca="1" si="39"/>
        <v>2</v>
      </c>
      <c r="CJ91" s="37">
        <v>0</v>
      </c>
      <c r="CK91" s="37" t="str">
        <f>IFERROR(VLOOKUP($A91,[13]ME!$A:$K,11,0),"-")</f>
        <v>-</v>
      </c>
      <c r="CL91" s="37" t="str">
        <f>IFERROR(VLOOKUP($A91,[14]EKS!$A:$K,11,0),"-")</f>
        <v>-</v>
      </c>
      <c r="CM91" s="37" t="str">
        <f>IFERROR(VLOOKUP($A91,[15]EKS!$A:$K,11,0),"-")</f>
        <v>-</v>
      </c>
      <c r="CN91" s="37" t="str">
        <f>IFERROR(VLOOKUP($A91,[16]EKS!$A:$K,11,0),"-")</f>
        <v>-</v>
      </c>
      <c r="CO91" s="37" t="str">
        <f>IFERROR(VLOOKUP($A91,[17]EKS!$A:$K,11,0),"-")</f>
        <v>-</v>
      </c>
      <c r="CP91" s="37" t="str">
        <f>IFERROR(VLOOKUP($A91,[18]EKS!$A:$K,11,0),"-")</f>
        <v>-</v>
      </c>
      <c r="CQ91" s="37" t="str">
        <f>IFERROR(VLOOKUP(A91,[19]Sheet1!$A:$D,4,0),"-")</f>
        <v>-</v>
      </c>
      <c r="CR91" s="37">
        <f>IFERROR(VLOOKUP($A91,[20]AAV!$A:$AR,44,0),IFERROR(VLOOKUP($A91,[20]GC!$A:$AC,29,0),IFERROR(VLOOKUP($A91,[20]RVO!$A:$CA,79,0),IFERROR(VLOOKUP($A91,[20]SBPV!$A:$AN,40,0),IFERROR(VLOOKUP($A91,'[20]CC SK'!$A:$AC,29,0),IFERROR(VLOOKUP($A91,'[20]AAV AUTO 2000'!$A:$AA,27,0),IFERROR(VLOOKUP($A91,[20]DELTA!$A:$AC,29,0),IFERROR(VLOOKUP($A91,'[20]TEMA C1'!$A:$Y,25,0),IFERROR(VLOOKUP($A91,'[20]TEMA C2'!$A:$AA,27,0),IFERROR(VLOOKUP($A91,'[20]TEMA C3'!$A:$AA,27,0),IFERROR(VLOOKUP($A91,'[20]TEMA HAJI'!$A:$AA,27,0),IFERROR(VLOOKUP($A91,'[20]TEMA PD'!$A:$AA,27,0),IFERROR(VLOOKUP($A91,[20]DESIRE!$A:$AP,42,0),0)))))))))))))</f>
        <v>0</v>
      </c>
      <c r="CS91" s="37">
        <f>IFERROR(VLOOKUP($A91,#REF!,42+CR$1,0),IFERROR(VLOOKUP($A91,#REF!,42+CR$1,0),IFERROR(VLOOKUP($A91,#REF!,29+CR$1,0),IFERROR(VLOOKUP($A91,#REF!,16+CR$1,0),IFERROR(VLOOKUP($A91,#REF!,42+CR$1,0),IFERROR(VLOOKUP($A91,#REF!,33+CR$1,0),IFERROR(VLOOKUP($A91,#REF!,29+CR$1,0),IFERROR(VLOOKUP($A91,#REF!,42+CR$1,0),IFERROR(VLOOKUP($A91,#REF!,42+CR$1,0),IFERROR(VLOOKUP($A91,#REF!,42+CR$1,0),IFERROR(VLOOKUP($A91,#REF!,26+CR$1,0),IFERROR(VLOOKUP($A91,#REF!,5+CR$1,0),0))))))))))))</f>
        <v>0</v>
      </c>
      <c r="CT91" s="37">
        <f>IFERROR(VLOOKUP($A91,#REF!,42+CS$1,0),IFERROR(VLOOKUP($A91,#REF!,42+CS$1,0),IFERROR(VLOOKUP($A91,#REF!,29+CS$1,0),IFERROR(VLOOKUP($A91,#REF!,16+CS$1,0),IFERROR(VLOOKUP($A91,#REF!,42+CS$1,0),IFERROR(VLOOKUP($A91,#REF!,33+CS$1,0),IFERROR(VLOOKUP($A91,#REF!,29+CS$1,0),IFERROR(VLOOKUP($A91,#REF!,42+CS$1,0),IFERROR(VLOOKUP($A91,#REF!,42+CS$1,0),IFERROR(VLOOKUP($A91,#REF!,42+CS$1,0),IFERROR(VLOOKUP($A91,#REF!,26+CS$1,0),IFERROR(VLOOKUP($A91,#REF!,5+CS$1,0),0))))))))))))</f>
        <v>0</v>
      </c>
      <c r="CU91" s="37">
        <f>IFERROR(VLOOKUP($A91,#REF!,42+CT$1,0),IFERROR(VLOOKUP($A91,#REF!,42+CT$1,0),IFERROR(VLOOKUP($A91,#REF!,29+CT$1,0),IFERROR(VLOOKUP($A91,#REF!,16+CT$1,0),IFERROR(VLOOKUP($A91,#REF!,42+CT$1,0),IFERROR(VLOOKUP($A91,#REF!,33+CT$1,0),IFERROR(VLOOKUP($A91,#REF!,29+CT$1,0),IFERROR(VLOOKUP($A91,#REF!,42+CT$1,0),IFERROR(VLOOKUP($A91,#REF!,42+CT$1,0),IFERROR(VLOOKUP($A91,#REF!,42+CT$1,0),IFERROR(VLOOKUP($A91,#REF!,26+CT$1,0),IFERROR(VLOOKUP($A91,#REF!,5+CT$1,0),0))))))))))))</f>
        <v>0</v>
      </c>
      <c r="CV91" s="37">
        <f>IFERROR(VLOOKUP($A91,#REF!,42+CU$1,0),IFERROR(VLOOKUP($A91,#REF!,42+CU$1,0),IFERROR(VLOOKUP($A91,#REF!,29+CU$1,0),IFERROR(VLOOKUP($A91,#REF!,16+CU$1,0),IFERROR(VLOOKUP($A91,#REF!,42+CU$1,0),IFERROR(VLOOKUP($A91,#REF!,33+CU$1,0),IFERROR(VLOOKUP($A91,#REF!,29+CU$1,0),IFERROR(VLOOKUP($A91,#REF!,42+CU$1,0),IFERROR(VLOOKUP($A91,#REF!,42+CU$1,0),IFERROR(VLOOKUP($A91,#REF!,42+CU$1,0),IFERROR(VLOOKUP($A91,#REF!,26+CU$1,0),IFERROR(VLOOKUP($A91,#REF!,5+CU$1,0),0))))))))))))</f>
        <v>0</v>
      </c>
      <c r="CW91" s="37">
        <f>IFERROR(VLOOKUP($A91,#REF!,42+CV$1,0),IFERROR(VLOOKUP($A91,#REF!,42+CV$1,0),IFERROR(VLOOKUP($A91,#REF!,29+CV$1,0),IFERROR(VLOOKUP($A91,#REF!,16+CV$1,0),IFERROR(VLOOKUP($A91,#REF!,42+CV$1,0),IFERROR(VLOOKUP($A91,#REF!,33+CV$1,0),IFERROR(VLOOKUP($A91,#REF!,29+CV$1,0),IFERROR(VLOOKUP($A91,#REF!,42+CV$1,0),IFERROR(VLOOKUP($A91,#REF!,42+CV$1,0),IFERROR(VLOOKUP($A91,#REF!,42+CV$1,0),IFERROR(VLOOKUP($A91,#REF!,26+CV$1,0),IFERROR(VLOOKUP($A91,#REF!,5+CV$1,0),0))))))))))))</f>
        <v>0</v>
      </c>
      <c r="CX91" s="37">
        <f>IFERROR(VLOOKUP($A91,#REF!,36,0),IFERROR(VLOOKUP($A91,#REF!,23,0),IFERROR(VLOOKUP($A91,#REF!,65,0),IFERROR(VLOOKUP($A91,#REF!,34,0),IFERROR(VLOOKUP($A91,#REF!,25,0),IFERROR(VLOOKUP($A91,#REF!,25,0),IFERROR(VLOOKUP($A91,#REF!,21,0),IFERROR(VLOOKUP($A91,#REF!,23,0),IFERROR(VLOOKUP($A91,#REF!,23,0),IFERROR(VLOOKUP($A91,#REF!,23,0),IFERROR(VLOOKUP($A91,#REF!,23,0),IFERROR(VLOOKUP($A91,#REF!,23,0),IFERROR(VLOOKUP($A91,#REF!,21,0),IFERROR(VLOOKUP($A91,#REF!,23,0),0))))))))))))))</f>
        <v>0</v>
      </c>
      <c r="CY91" s="37">
        <f>IFERROR(VLOOKUP($A91,[20]DESIRE!$A:$AP,42,0),IFERROR(VLOOKUP($A91,'[20]TEMA PD'!$A:$AA,27,0),IFERROR(VLOOKUP($A91,'[20]TEMA HAJI'!$A:$AA,27,0),IFERROR(VLOOKUP($A91,'[20]TEMA C3'!$A:$AA,27,0),IFERROR(VLOOKUP($A91,'[20]TEMA C2'!$A:$AA,27,0),IFERROR(VLOOKUP($A91,'[20]TEMA C1'!$A:$Y,25,0),IFERROR(VLOOKUP($A91,[20]DELTA!$A:$AC,29,0),IFERROR(VLOOKUP($A91,'[20]AAV AUTO 2000'!$A:$AA,27,0),IFERROR(VLOOKUP($A91,'[20]CC SK'!$A:$AC,29,0),IFERROR(VLOOKUP($A91,[20]SBPV!$A:$AN,40,0),IFERROR(VLOOKUP($A91,[20]RVO!$A:$CA,79,0),IFERROR(VLOOKUP($A91,[20]GC!$A:$AC,29,0),IFERROR(VLOOKUP($A91,[20]AAV!$A:$AR,44,0),0)))))))))))))</f>
        <v>0</v>
      </c>
      <c r="CZ91" s="37">
        <f>IFERROR(VLOOKUP($A91,#REF!,5+CY$1,0),IFERROR(VLOOKUP($A91,#REF!,26+CY$1,0),IFERROR(VLOOKUP($A91,#REF!,42+CY$1,0),IFERROR(VLOOKUP($A91,#REF!,42+CY$1,0),IFERROR(VLOOKUP($A91,#REF!,42+CY$1,0),IFERROR(VLOOKUP($A91,#REF!,29+CY$1,0),IFERROR(VLOOKUP($A91,#REF!,33+CY$1,0),IFERROR(VLOOKUP($A91,#REF!,42+CY$1,0),IFERROR(VLOOKUP($A91,#REF!,16+CY$1,0),IFERROR(VLOOKUP($A91,#REF!,29+CY$1,0),IFERROR(VLOOKUP($A91,#REF!,42+CY$1,0),IFERROR(VLOOKUP($A91,#REF!,42+CY$1,0),0))))))))))))</f>
        <v>0</v>
      </c>
      <c r="DA91" s="37">
        <f>IFERROR(VLOOKUP($A91,#REF!,5+CZ$1,0),IFERROR(VLOOKUP($A91,#REF!,26+CZ$1,0),IFERROR(VLOOKUP($A91,#REF!,42+CZ$1,0),IFERROR(VLOOKUP($A91,#REF!,42+CZ$1,0),IFERROR(VLOOKUP($A91,#REF!,42+CZ$1,0),IFERROR(VLOOKUP($A91,#REF!,29+CZ$1,0),IFERROR(VLOOKUP($A91,#REF!,33+CZ$1,0),IFERROR(VLOOKUP($A91,#REF!,42+CZ$1,0),IFERROR(VLOOKUP($A91,#REF!,16+CZ$1,0),IFERROR(VLOOKUP($A91,#REF!,29+CZ$1,0),IFERROR(VLOOKUP($A91,#REF!,42+CZ$1,0),IFERROR(VLOOKUP($A91,#REF!,42+CZ$1,0),0))))))))))))</f>
        <v>0</v>
      </c>
      <c r="DB91" s="37">
        <f>IFERROR(VLOOKUP($A91,#REF!,5+DA$1,0),IFERROR(VLOOKUP($A91,#REF!,26+DA$1,0),IFERROR(VLOOKUP($A91,#REF!,42+DA$1,0),IFERROR(VLOOKUP($A91,#REF!,42+DA$1,0),IFERROR(VLOOKUP($A91,#REF!,42+DA$1,0),IFERROR(VLOOKUP($A91,#REF!,29+DA$1,0),IFERROR(VLOOKUP($A91,#REF!,33+DA$1,0),IFERROR(VLOOKUP($A91,#REF!,42+DA$1,0),IFERROR(VLOOKUP($A91,#REF!,16+DA$1,0),IFERROR(VLOOKUP($A91,#REF!,29+DA$1,0),IFERROR(VLOOKUP($A91,#REF!,42+DA$1,0),IFERROR(VLOOKUP($A91,#REF!,42+DA$1,0),0))))))))))))</f>
        <v>0</v>
      </c>
      <c r="DC91" s="37">
        <f>IFERROR(VLOOKUP($A91,#REF!,5+DB$1,0),IFERROR(VLOOKUP($A91,#REF!,26+DB$1,0),IFERROR(VLOOKUP($A91,#REF!,42+DB$1,0),IFERROR(VLOOKUP($A91,#REF!,42+DB$1,0),IFERROR(VLOOKUP($A91,#REF!,42+DB$1,0),IFERROR(VLOOKUP($A91,#REF!,29+DB$1,0),IFERROR(VLOOKUP($A91,#REF!,33+DB$1,0),IFERROR(VLOOKUP($A91,#REF!,42+DB$1,0),IFERROR(VLOOKUP($A91,#REF!,16+DB$1,0),IFERROR(VLOOKUP($A91,#REF!,29+DB$1,0),IFERROR(VLOOKUP($A91,#REF!,42+DB$1,0),IFERROR(VLOOKUP($A91,#REF!,42+DB$1,0),0))))))))))))</f>
        <v>0</v>
      </c>
      <c r="DD91" s="37">
        <f>IFERROR(VLOOKUP($A91,#REF!,5+DC$1,0),IFERROR(VLOOKUP($A91,#REF!,26+DC$1,0),IFERROR(VLOOKUP($A91,#REF!,42+DC$1,0),IFERROR(VLOOKUP($A91,#REF!,42+DC$1,0),IFERROR(VLOOKUP($A91,#REF!,42+DC$1,0),IFERROR(VLOOKUP($A91,#REF!,29+DC$1,0),IFERROR(VLOOKUP($A91,#REF!,33+DC$1,0),IFERROR(VLOOKUP($A91,#REF!,42+DC$1,0),IFERROR(VLOOKUP($A91,#REF!,16+DC$1,0),IFERROR(VLOOKUP($A91,#REF!,29+DC$1,0),IFERROR(VLOOKUP($A91,#REF!,42+DC$1,0),IFERROR(VLOOKUP($A91,#REF!,42+DC$1,0),0))))))))))))</f>
        <v>0</v>
      </c>
      <c r="DE91" s="37">
        <f>IFERROR(VLOOKUP($A91,#REF!,23,0),IFERROR(VLOOKUP($A91,#REF!,21,0),IFERROR(VLOOKUP($A91,#REF!,23,0),IFERROR(VLOOKUP($A91,#REF!,23,0),IFERROR(VLOOKUP($A91,#REF!,23,0),IFERROR(VLOOKUP($A91,#REF!,23,0),IFERROR(VLOOKUP($A91,#REF!,23,0),IFERROR(VLOOKUP($A91,#REF!,21,0),IFERROR(VLOOKUP($A91,#REF!,25,0),IFERROR(VLOOKUP($A91,#REF!,25,0),IFERROR(VLOOKUP($A91,#REF!,34,0),IFERROR(VLOOKUP($A91,#REF!,65,0),IFERROR(VLOOKUP($A91,#REF!,23,0),IFERROR(VLOOKUP($A91,#REF!,36,0),0))))))))))))))</f>
        <v>0</v>
      </c>
      <c r="DF91" s="37" t="b">
        <f t="shared" si="40"/>
        <v>1</v>
      </c>
      <c r="DG91" s="37" t="b">
        <f t="shared" si="40"/>
        <v>1</v>
      </c>
      <c r="DH91" s="37" t="b">
        <f t="shared" si="40"/>
        <v>1</v>
      </c>
      <c r="DI91" s="37" t="b">
        <f t="shared" si="26"/>
        <v>1</v>
      </c>
      <c r="DJ91" s="37" t="b">
        <f t="shared" si="26"/>
        <v>1</v>
      </c>
      <c r="DK91" s="37" t="b">
        <f t="shared" si="26"/>
        <v>1</v>
      </c>
      <c r="DL91" s="37" t="b">
        <f t="shared" si="26"/>
        <v>1</v>
      </c>
      <c r="DM91" s="37">
        <f t="shared" si="41"/>
        <v>0</v>
      </c>
      <c r="DN91" s="37">
        <f t="shared" si="41"/>
        <v>0</v>
      </c>
      <c r="DO91" s="37">
        <f t="shared" si="41"/>
        <v>0</v>
      </c>
      <c r="DP91" s="37">
        <f t="shared" si="27"/>
        <v>0</v>
      </c>
      <c r="DQ91" s="37">
        <f t="shared" si="27"/>
        <v>0</v>
      </c>
      <c r="DR91" s="37">
        <f t="shared" si="27"/>
        <v>0</v>
      </c>
      <c r="DS91" s="37">
        <f t="shared" si="27"/>
        <v>0</v>
      </c>
      <c r="DT91" s="29">
        <f t="shared" si="45"/>
        <v>0</v>
      </c>
      <c r="DU91" s="37">
        <f t="shared" si="42"/>
        <v>0</v>
      </c>
      <c r="DV91" s="37">
        <f t="shared" si="42"/>
        <v>0</v>
      </c>
      <c r="DW91" s="37">
        <f t="shared" si="42"/>
        <v>0</v>
      </c>
      <c r="DX91" s="37">
        <f t="shared" si="28"/>
        <v>0</v>
      </c>
      <c r="DY91" s="37">
        <f t="shared" si="28"/>
        <v>0</v>
      </c>
      <c r="DZ91" s="37">
        <f t="shared" si="28"/>
        <v>0</v>
      </c>
      <c r="EA91" s="37">
        <f t="shared" si="28"/>
        <v>0</v>
      </c>
      <c r="EB91" s="29">
        <f t="shared" si="46"/>
        <v>0</v>
      </c>
      <c r="EC91" s="36">
        <f t="shared" si="47"/>
        <v>7</v>
      </c>
      <c r="ED91" s="36" t="str">
        <f t="shared" si="48"/>
        <v>DOWNGRADE</v>
      </c>
      <c r="EE91" s="36" t="str">
        <f t="shared" si="49"/>
        <v>RESET</v>
      </c>
      <c r="EF91" s="37">
        <f t="shared" si="50"/>
        <v>0</v>
      </c>
      <c r="EG91" s="2" t="str">
        <f>IFERROR(VLOOKUP(A91,[21]DELTA!$A:$AT,46,0),"")</f>
        <v/>
      </c>
      <c r="EH91" s="37" t="str">
        <f t="shared" si="51"/>
        <v>SAPHIRE</v>
      </c>
      <c r="EI91" s="2"/>
      <c r="EJ91" s="2"/>
      <c r="EK91" s="2"/>
      <c r="EL91" s="2"/>
      <c r="EM91" s="2"/>
      <c r="EN91" s="2"/>
      <c r="EO91" s="2"/>
      <c r="EP91" s="2"/>
      <c r="EQ91" s="37">
        <f t="shared" si="43"/>
        <v>0</v>
      </c>
      <c r="ER91" s="37">
        <f t="shared" si="43"/>
        <v>0</v>
      </c>
      <c r="ES91" s="37">
        <f t="shared" si="43"/>
        <v>0</v>
      </c>
      <c r="ET91" s="37">
        <f t="shared" si="29"/>
        <v>0</v>
      </c>
      <c r="EU91" s="37">
        <f t="shared" si="29"/>
        <v>0</v>
      </c>
      <c r="EV91" s="37">
        <f t="shared" si="29"/>
        <v>0</v>
      </c>
      <c r="EW91" s="37">
        <f t="shared" si="29"/>
        <v>0</v>
      </c>
    </row>
    <row r="92" spans="1:153" ht="15.6">
      <c r="A92" s="36" t="s">
        <v>81</v>
      </c>
      <c r="B92" s="5" t="s">
        <v>228</v>
      </c>
      <c r="C92" s="37" t="s">
        <v>153</v>
      </c>
      <c r="D92" s="15">
        <f>IFERROR(VLOOKUP(A92,[23]delta!$A:$C,3,0),"")</f>
        <v>44988</v>
      </c>
      <c r="E92" s="15" t="str">
        <f t="shared" si="44"/>
        <v>Mar-23</v>
      </c>
      <c r="F92" s="37" t="s">
        <v>352</v>
      </c>
      <c r="G92" s="37" t="s">
        <v>352</v>
      </c>
      <c r="H92" s="37" t="s">
        <v>349</v>
      </c>
      <c r="I92" s="37" t="s">
        <v>349</v>
      </c>
      <c r="J92" s="37" t="s">
        <v>349</v>
      </c>
      <c r="K92" s="37" t="s">
        <v>349</v>
      </c>
      <c r="L92" s="37" t="s">
        <v>352</v>
      </c>
      <c r="M92" s="37">
        <v>20</v>
      </c>
      <c r="N92" s="37">
        <v>47</v>
      </c>
      <c r="O92" s="37">
        <v>2</v>
      </c>
      <c r="P92" s="37">
        <v>40</v>
      </c>
      <c r="Q92" s="37">
        <v>24</v>
      </c>
      <c r="R92" s="37">
        <v>43</v>
      </c>
      <c r="S92" s="37">
        <v>21</v>
      </c>
      <c r="T92" s="36">
        <v>197</v>
      </c>
      <c r="U92" s="14">
        <v>0</v>
      </c>
      <c r="V92" s="14">
        <v>0</v>
      </c>
      <c r="W92" s="37">
        <v>2</v>
      </c>
      <c r="X92" s="37">
        <v>40</v>
      </c>
      <c r="Y92" s="37">
        <v>24</v>
      </c>
      <c r="Z92" s="37">
        <v>43</v>
      </c>
      <c r="AA92" s="14">
        <v>0</v>
      </c>
      <c r="AB92" s="36">
        <v>109</v>
      </c>
      <c r="AC92" s="36">
        <v>0</v>
      </c>
      <c r="AD92" s="36" t="s">
        <v>413</v>
      </c>
      <c r="AE92" s="36" t="s">
        <v>413</v>
      </c>
      <c r="AF92" s="37">
        <v>109</v>
      </c>
      <c r="AG92" s="13">
        <v>2</v>
      </c>
      <c r="AH92" s="37" t="s">
        <v>418</v>
      </c>
      <c r="AI92" s="37">
        <v>0</v>
      </c>
      <c r="AJ92" s="37" t="s">
        <v>423</v>
      </c>
      <c r="AK92" s="37">
        <v>0</v>
      </c>
      <c r="AL92" s="15">
        <v>45261</v>
      </c>
      <c r="AM92" s="15">
        <v>45701</v>
      </c>
      <c r="AN92" s="37">
        <v>1</v>
      </c>
      <c r="AO92" s="37">
        <v>109</v>
      </c>
      <c r="AP92" s="37" t="str">
        <f>IFERROR(VLOOKUP($A92,[2]Sheet1!$A:$D,4,0),"-")</f>
        <v>EKSKLUSIF</v>
      </c>
      <c r="AQ92" s="37" t="str">
        <f>IFERROR(VLOOKUP($A92,#REF!,4,0),"-")</f>
        <v>-</v>
      </c>
      <c r="AR92" s="37" t="str">
        <f>IFERROR(VLOOKUP(A92,[3]DELTA!$A:$D,4,0),"-")</f>
        <v>EKSKLUSIF</v>
      </c>
      <c r="AS92" s="37" t="str">
        <f>IFERROR(VLOOKUP(A92,[4]DELTA!$A:$D,4,0),"-")</f>
        <v>REGULER</v>
      </c>
      <c r="AT92" s="37" t="str">
        <f>IFERROR(VLOOKUP(A92,[5]DELTA!$A:$D,4,0),"-")</f>
        <v>REGULER</v>
      </c>
      <c r="AU92" s="37" t="str">
        <f>IFERROR(VLOOKUP(A92,[6]DELTA!$A:$D,4,0),"-")</f>
        <v>REGULER</v>
      </c>
      <c r="AV92" s="37" t="str">
        <f>IFERROR(VLOOKUP(A92,#REF!,13,0),"")</f>
        <v/>
      </c>
      <c r="AW92" s="37">
        <f>IFERROR(VLOOKUP(A92,[7]DATABASE!$A:$BA,49,0),"")</f>
        <v>49</v>
      </c>
      <c r="AX92" s="37">
        <f>IFERROR(VLOOKUP(A92,[7]DATABASE!$A:$BA,50,0),"")</f>
        <v>46</v>
      </c>
      <c r="AY92" s="37">
        <f>IFERROR(VLOOKUP(A92,[7]DATABASE!$A:$BA,51,0),"")</f>
        <v>39</v>
      </c>
      <c r="AZ92" s="37">
        <f>IFERROR(VLOOKUP(A92,[7]DATABASE!$A:$BA,52,0),"")</f>
        <v>45</v>
      </c>
      <c r="BA92" s="37">
        <f>IFERROR(VLOOKUP(A92,[7]DATABASE!$A:$BA,53,0),"")</f>
        <v>36</v>
      </c>
      <c r="BB92" s="37">
        <f>IFERROR(VLOOKUP(A92,[7]DATABASE!$A:$BF,54,0),"")</f>
        <v>49</v>
      </c>
      <c r="BC92" s="37">
        <f>IFERROR(VLOOKUP(A92,[7]DATABASE!$A:$BF,55,0),"")</f>
        <v>46</v>
      </c>
      <c r="BD92" s="37">
        <f>IFERROR(VLOOKUP(A92,[7]DATABASE!$A:$BF,56,0),"")</f>
        <v>39</v>
      </c>
      <c r="BE92" s="37">
        <f>IFERROR(VLOOKUP(A92,[7]DATABASE!$A:$BF,57,0),"")</f>
        <v>45</v>
      </c>
      <c r="BF92" s="37">
        <f>IFERROR(VLOOKUP(A92,[7]DATABASE!$A:$BF,58,0),"")</f>
        <v>36</v>
      </c>
      <c r="BG92" s="37">
        <f>IFERROR(VLOOKUP($A92,'[24]NEW MITRA'!$A:$BV,69,0),"")</f>
        <v>20</v>
      </c>
      <c r="BH92" s="37">
        <f>IFERROR(VLOOKUP(A92,[7]DATABASE!$A:$BM,60,0),"")</f>
        <v>49</v>
      </c>
      <c r="BI92" s="37">
        <f>IFERROR(VLOOKUP(A92,[7]DATABASE!$A:$BM,61,0),"")</f>
        <v>46</v>
      </c>
      <c r="BJ92" s="37">
        <f>IFERROR(VLOOKUP(A92,[7]DATABASE!$A:$BM,62,0),"")</f>
        <v>39</v>
      </c>
      <c r="BK92" s="37">
        <f>IFERROR(VLOOKUP(A92,[7]DATABASE!$A:$BM,63,0),"")</f>
        <v>45</v>
      </c>
      <c r="BL92" s="37">
        <f>IFERROR(VLOOKUP(A92,[7]DATABASE!$A:$BM,64,0),"")</f>
        <v>36</v>
      </c>
      <c r="BM92" s="37">
        <f>IFERROR(VLOOKUP($A92,[9]AAV!$A:$AM,39,0),IFERROR(VLOOKUP($A92,[9]GC!$A:$Y,25,0),IFERROR(VLOOKUP($A92,[9]RVO!$A:$BS,71,0),IFERROR(VLOOKUP($A92,[9]SBPV!$A:$AK,37,0),IFERROR(VLOOKUP($A92,'[9]CC SK'!$A:$AA,27,0),IFERROR(VLOOKUP($A92,[9]DELTA!$A:$AA,27,0),IFERROR(VLOOKUP($A92,'[9]TEMA C1'!$A:$W,23,0),IFERROR(VLOOKUP($A92,'[9]TEMA C2'!$A:$Y,25,0),IFERROR(VLOOKUP($A92,'[9]TEMA C3'!$A:$Y,25,0),IFERROR(VLOOKUP($A92,'[9]TEMA HAJI'!$A:$Y,25,0),IFERROR(VLOOKUP($A92,'[9]TEMA PD'!$A:$Y,25,0),"")))))))))))</f>
        <v>18</v>
      </c>
      <c r="BN92" s="37">
        <f t="shared" si="30"/>
        <v>253</v>
      </c>
      <c r="BO92" s="14">
        <f t="shared" si="53"/>
        <v>0</v>
      </c>
      <c r="BP92" s="14">
        <f t="shared" si="53"/>
        <v>49</v>
      </c>
      <c r="BQ92" s="14">
        <f t="shared" si="53"/>
        <v>0</v>
      </c>
      <c r="BR92" s="37">
        <f t="shared" si="52"/>
        <v>39</v>
      </c>
      <c r="BS92" s="37">
        <f t="shared" si="52"/>
        <v>45</v>
      </c>
      <c r="BT92" s="37">
        <f t="shared" si="52"/>
        <v>36</v>
      </c>
      <c r="BU92" s="37">
        <f t="shared" si="52"/>
        <v>18</v>
      </c>
      <c r="BV92" s="37">
        <f t="shared" si="32"/>
        <v>187</v>
      </c>
      <c r="BW92" s="36">
        <f t="shared" si="33"/>
        <v>0</v>
      </c>
      <c r="BX92" s="36" t="str">
        <f t="shared" si="34"/>
        <v>TIDAK</v>
      </c>
      <c r="BY92" s="36" t="str">
        <f>IFERROR(VLOOKUP(A92,[7]DATABASE!$A:$BY,77,0),"")</f>
        <v>TIDAK</v>
      </c>
      <c r="BZ92" s="37">
        <f t="shared" si="35"/>
        <v>296</v>
      </c>
      <c r="CA92" s="12">
        <f>IFERROR(VLOOKUP(A92,[10]DELTA!$A:$AE,31,0),"")</f>
        <v>2</v>
      </c>
      <c r="CB92" s="37" t="str">
        <f t="shared" si="36"/>
        <v>SAPHIRE</v>
      </c>
      <c r="CC92" s="37" t="str">
        <f>IFERROR(VLOOKUP(A92,[11]SUMMARY!$B:$E,4,0),"")</f>
        <v/>
      </c>
      <c r="CD92" s="37">
        <f>IFERROR(VLOOKUP(A92,'[12]RECAP REDEEM P2 - v2'!$A:$I,5,0),0)</f>
        <v>195</v>
      </c>
      <c r="CE92" s="37" t="str">
        <f t="shared" si="37"/>
        <v>Y</v>
      </c>
      <c r="CF92" s="37"/>
      <c r="CG92" s="15">
        <v>45093</v>
      </c>
      <c r="CH92" s="15">
        <f t="shared" ca="1" si="38"/>
        <v>46174</v>
      </c>
      <c r="CI92" s="37">
        <f t="shared" ca="1" si="39"/>
        <v>2</v>
      </c>
      <c r="CJ92" s="37">
        <v>101</v>
      </c>
      <c r="CK92" s="37" t="str">
        <f>IFERROR(VLOOKUP($A92,[13]ME!$A:$K,11,0),"-")</f>
        <v>-</v>
      </c>
      <c r="CL92" s="37" t="str">
        <f>IFERROR(VLOOKUP($A92,[14]EKS!$A:$K,11,0),"-")</f>
        <v>-</v>
      </c>
      <c r="CM92" s="37" t="str">
        <f>IFERROR(VLOOKUP($A92,[15]EKS!$A:$K,11,0),"-")</f>
        <v>-</v>
      </c>
      <c r="CN92" s="37" t="str">
        <f>IFERROR(VLOOKUP($A92,[16]EKS!$A:$K,11,0),"-")</f>
        <v>-</v>
      </c>
      <c r="CO92" s="37" t="str">
        <f>IFERROR(VLOOKUP($A92,[17]EKS!$A:$K,11,0),"-")</f>
        <v>-</v>
      </c>
      <c r="CP92" s="37" t="str">
        <f>IFERROR(VLOOKUP($A92,[18]EKS!$A:$K,11,0),"-")</f>
        <v>-</v>
      </c>
      <c r="CQ92" s="37" t="str">
        <f>IFERROR(VLOOKUP(A92,[19]Sheet1!$A:$D,4,0),"-")</f>
        <v>-</v>
      </c>
      <c r="CR92" s="37">
        <f>IFERROR(VLOOKUP($A92,[20]AAV!$A:$AR,44,0),IFERROR(VLOOKUP($A92,[20]GC!$A:$AC,29,0),IFERROR(VLOOKUP($A92,[20]RVO!$A:$CA,79,0),IFERROR(VLOOKUP($A92,[20]SBPV!$A:$AN,40,0),IFERROR(VLOOKUP($A92,'[20]CC SK'!$A:$AC,29,0),IFERROR(VLOOKUP($A92,'[20]AAV AUTO 2000'!$A:$AA,27,0),IFERROR(VLOOKUP($A92,[20]DELTA!$A:$AC,29,0),IFERROR(VLOOKUP($A92,'[20]TEMA C1'!$A:$Y,25,0),IFERROR(VLOOKUP($A92,'[20]TEMA C2'!$A:$AA,27,0),IFERROR(VLOOKUP($A92,'[20]TEMA C3'!$A:$AA,27,0),IFERROR(VLOOKUP($A92,'[20]TEMA HAJI'!$A:$AA,27,0),IFERROR(VLOOKUP($A92,'[20]TEMA PD'!$A:$AA,27,0),IFERROR(VLOOKUP($A92,[20]DESIRE!$A:$AP,42,0),0)))))))))))))</f>
        <v>0</v>
      </c>
      <c r="CS92" s="37">
        <f>IFERROR(VLOOKUP($A92,#REF!,42+CR$1,0),IFERROR(VLOOKUP($A92,#REF!,42+CR$1,0),IFERROR(VLOOKUP($A92,#REF!,29+CR$1,0),IFERROR(VLOOKUP($A92,#REF!,16+CR$1,0),IFERROR(VLOOKUP($A92,#REF!,42+CR$1,0),IFERROR(VLOOKUP($A92,#REF!,33+CR$1,0),IFERROR(VLOOKUP($A92,#REF!,29+CR$1,0),IFERROR(VLOOKUP($A92,#REF!,42+CR$1,0),IFERROR(VLOOKUP($A92,#REF!,42+CR$1,0),IFERROR(VLOOKUP($A92,#REF!,42+CR$1,0),IFERROR(VLOOKUP($A92,#REF!,26+CR$1,0),IFERROR(VLOOKUP($A92,#REF!,5+CR$1,0),0))))))))))))</f>
        <v>0</v>
      </c>
      <c r="CT92" s="37">
        <f>IFERROR(VLOOKUP($A92,#REF!,42+CS$1,0),IFERROR(VLOOKUP($A92,#REF!,42+CS$1,0),IFERROR(VLOOKUP($A92,#REF!,29+CS$1,0),IFERROR(VLOOKUP($A92,#REF!,16+CS$1,0),IFERROR(VLOOKUP($A92,#REF!,42+CS$1,0),IFERROR(VLOOKUP($A92,#REF!,33+CS$1,0),IFERROR(VLOOKUP($A92,#REF!,29+CS$1,0),IFERROR(VLOOKUP($A92,#REF!,42+CS$1,0),IFERROR(VLOOKUP($A92,#REF!,42+CS$1,0),IFERROR(VLOOKUP($A92,#REF!,42+CS$1,0),IFERROR(VLOOKUP($A92,#REF!,26+CS$1,0),IFERROR(VLOOKUP($A92,#REF!,5+CS$1,0),0))))))))))))</f>
        <v>0</v>
      </c>
      <c r="CU92" s="37">
        <f>IFERROR(VLOOKUP($A92,#REF!,42+CT$1,0),IFERROR(VLOOKUP($A92,#REF!,42+CT$1,0),IFERROR(VLOOKUP($A92,#REF!,29+CT$1,0),IFERROR(VLOOKUP($A92,#REF!,16+CT$1,0),IFERROR(VLOOKUP($A92,#REF!,42+CT$1,0),IFERROR(VLOOKUP($A92,#REF!,33+CT$1,0),IFERROR(VLOOKUP($A92,#REF!,29+CT$1,0),IFERROR(VLOOKUP($A92,#REF!,42+CT$1,0),IFERROR(VLOOKUP($A92,#REF!,42+CT$1,0),IFERROR(VLOOKUP($A92,#REF!,42+CT$1,0),IFERROR(VLOOKUP($A92,#REF!,26+CT$1,0),IFERROR(VLOOKUP($A92,#REF!,5+CT$1,0),0))))))))))))</f>
        <v>0</v>
      </c>
      <c r="CV92" s="37">
        <f>IFERROR(VLOOKUP($A92,#REF!,42+CU$1,0),IFERROR(VLOOKUP($A92,#REF!,42+CU$1,0),IFERROR(VLOOKUP($A92,#REF!,29+CU$1,0),IFERROR(VLOOKUP($A92,#REF!,16+CU$1,0),IFERROR(VLOOKUP($A92,#REF!,42+CU$1,0),IFERROR(VLOOKUP($A92,#REF!,33+CU$1,0),IFERROR(VLOOKUP($A92,#REF!,29+CU$1,0),IFERROR(VLOOKUP($A92,#REF!,42+CU$1,0),IFERROR(VLOOKUP($A92,#REF!,42+CU$1,0),IFERROR(VLOOKUP($A92,#REF!,42+CU$1,0),IFERROR(VLOOKUP($A92,#REF!,26+CU$1,0),IFERROR(VLOOKUP($A92,#REF!,5+CU$1,0),0))))))))))))</f>
        <v>0</v>
      </c>
      <c r="CW92" s="37">
        <f>IFERROR(VLOOKUP($A92,#REF!,42+CV$1,0),IFERROR(VLOOKUP($A92,#REF!,42+CV$1,0),IFERROR(VLOOKUP($A92,#REF!,29+CV$1,0),IFERROR(VLOOKUP($A92,#REF!,16+CV$1,0),IFERROR(VLOOKUP($A92,#REF!,42+CV$1,0),IFERROR(VLOOKUP($A92,#REF!,33+CV$1,0),IFERROR(VLOOKUP($A92,#REF!,29+CV$1,0),IFERROR(VLOOKUP($A92,#REF!,42+CV$1,0),IFERROR(VLOOKUP($A92,#REF!,42+CV$1,0),IFERROR(VLOOKUP($A92,#REF!,42+CV$1,0),IFERROR(VLOOKUP($A92,#REF!,26+CV$1,0),IFERROR(VLOOKUP($A92,#REF!,5+CV$1,0),0))))))))))))</f>
        <v>0</v>
      </c>
      <c r="CX92" s="37">
        <f>IFERROR(VLOOKUP($A92,#REF!,36,0),IFERROR(VLOOKUP($A92,#REF!,23,0),IFERROR(VLOOKUP($A92,#REF!,65,0),IFERROR(VLOOKUP($A92,#REF!,34,0),IFERROR(VLOOKUP($A92,#REF!,25,0),IFERROR(VLOOKUP($A92,#REF!,25,0),IFERROR(VLOOKUP($A92,#REF!,21,0),IFERROR(VLOOKUP($A92,#REF!,23,0),IFERROR(VLOOKUP($A92,#REF!,23,0),IFERROR(VLOOKUP($A92,#REF!,23,0),IFERROR(VLOOKUP($A92,#REF!,23,0),IFERROR(VLOOKUP($A92,#REF!,23,0),IFERROR(VLOOKUP($A92,#REF!,21,0),IFERROR(VLOOKUP($A92,#REF!,23,0),0))))))))))))))</f>
        <v>0</v>
      </c>
      <c r="CY92" s="37">
        <f>IFERROR(VLOOKUP($A92,[20]DESIRE!$A:$AP,42,0),IFERROR(VLOOKUP($A92,'[20]TEMA PD'!$A:$AA,27,0),IFERROR(VLOOKUP($A92,'[20]TEMA HAJI'!$A:$AA,27,0),IFERROR(VLOOKUP($A92,'[20]TEMA C3'!$A:$AA,27,0),IFERROR(VLOOKUP($A92,'[20]TEMA C2'!$A:$AA,27,0),IFERROR(VLOOKUP($A92,'[20]TEMA C1'!$A:$Y,25,0),IFERROR(VLOOKUP($A92,[20]DELTA!$A:$AC,29,0),IFERROR(VLOOKUP($A92,'[20]AAV AUTO 2000'!$A:$AA,27,0),IFERROR(VLOOKUP($A92,'[20]CC SK'!$A:$AC,29,0),IFERROR(VLOOKUP($A92,[20]SBPV!$A:$AN,40,0),IFERROR(VLOOKUP($A92,[20]RVO!$A:$CA,79,0),IFERROR(VLOOKUP($A92,[20]GC!$A:$AC,29,0),IFERROR(VLOOKUP($A92,[20]AAV!$A:$AR,44,0),0)))))))))))))</f>
        <v>0</v>
      </c>
      <c r="CZ92" s="37">
        <f>IFERROR(VLOOKUP($A92,#REF!,5+CY$1,0),IFERROR(VLOOKUP($A92,#REF!,26+CY$1,0),IFERROR(VLOOKUP($A92,#REF!,42+CY$1,0),IFERROR(VLOOKUP($A92,#REF!,42+CY$1,0),IFERROR(VLOOKUP($A92,#REF!,42+CY$1,0),IFERROR(VLOOKUP($A92,#REF!,29+CY$1,0),IFERROR(VLOOKUP($A92,#REF!,33+CY$1,0),IFERROR(VLOOKUP($A92,#REF!,42+CY$1,0),IFERROR(VLOOKUP($A92,#REF!,16+CY$1,0),IFERROR(VLOOKUP($A92,#REF!,29+CY$1,0),IFERROR(VLOOKUP($A92,#REF!,42+CY$1,0),IFERROR(VLOOKUP($A92,#REF!,42+CY$1,0),0))))))))))))</f>
        <v>0</v>
      </c>
      <c r="DA92" s="37">
        <f>IFERROR(VLOOKUP($A92,#REF!,5+CZ$1,0),IFERROR(VLOOKUP($A92,#REF!,26+CZ$1,0),IFERROR(VLOOKUP($A92,#REF!,42+CZ$1,0),IFERROR(VLOOKUP($A92,#REF!,42+CZ$1,0),IFERROR(VLOOKUP($A92,#REF!,42+CZ$1,0),IFERROR(VLOOKUP($A92,#REF!,29+CZ$1,0),IFERROR(VLOOKUP($A92,#REF!,33+CZ$1,0),IFERROR(VLOOKUP($A92,#REF!,42+CZ$1,0),IFERROR(VLOOKUP($A92,#REF!,16+CZ$1,0),IFERROR(VLOOKUP($A92,#REF!,29+CZ$1,0),IFERROR(VLOOKUP($A92,#REF!,42+CZ$1,0),IFERROR(VLOOKUP($A92,#REF!,42+CZ$1,0),0))))))))))))</f>
        <v>0</v>
      </c>
      <c r="DB92" s="37">
        <f>IFERROR(VLOOKUP($A92,#REF!,5+DA$1,0),IFERROR(VLOOKUP($A92,#REF!,26+DA$1,0),IFERROR(VLOOKUP($A92,#REF!,42+DA$1,0),IFERROR(VLOOKUP($A92,#REF!,42+DA$1,0),IFERROR(VLOOKUP($A92,#REF!,42+DA$1,0),IFERROR(VLOOKUP($A92,#REF!,29+DA$1,0),IFERROR(VLOOKUP($A92,#REF!,33+DA$1,0),IFERROR(VLOOKUP($A92,#REF!,42+DA$1,0),IFERROR(VLOOKUP($A92,#REF!,16+DA$1,0),IFERROR(VLOOKUP($A92,#REF!,29+DA$1,0),IFERROR(VLOOKUP($A92,#REF!,42+DA$1,0),IFERROR(VLOOKUP($A92,#REF!,42+DA$1,0),0))))))))))))</f>
        <v>0</v>
      </c>
      <c r="DC92" s="37">
        <f>IFERROR(VLOOKUP($A92,#REF!,5+DB$1,0),IFERROR(VLOOKUP($A92,#REF!,26+DB$1,0),IFERROR(VLOOKUP($A92,#REF!,42+DB$1,0),IFERROR(VLOOKUP($A92,#REF!,42+DB$1,0),IFERROR(VLOOKUP($A92,#REF!,42+DB$1,0),IFERROR(VLOOKUP($A92,#REF!,29+DB$1,0),IFERROR(VLOOKUP($A92,#REF!,33+DB$1,0),IFERROR(VLOOKUP($A92,#REF!,42+DB$1,0),IFERROR(VLOOKUP($A92,#REF!,16+DB$1,0),IFERROR(VLOOKUP($A92,#REF!,29+DB$1,0),IFERROR(VLOOKUP($A92,#REF!,42+DB$1,0),IFERROR(VLOOKUP($A92,#REF!,42+DB$1,0),0))))))))))))</f>
        <v>0</v>
      </c>
      <c r="DD92" s="37">
        <f>IFERROR(VLOOKUP($A92,#REF!,5+DC$1,0),IFERROR(VLOOKUP($A92,#REF!,26+DC$1,0),IFERROR(VLOOKUP($A92,#REF!,42+DC$1,0),IFERROR(VLOOKUP($A92,#REF!,42+DC$1,0),IFERROR(VLOOKUP($A92,#REF!,42+DC$1,0),IFERROR(VLOOKUP($A92,#REF!,29+DC$1,0),IFERROR(VLOOKUP($A92,#REF!,33+DC$1,0),IFERROR(VLOOKUP($A92,#REF!,42+DC$1,0),IFERROR(VLOOKUP($A92,#REF!,16+DC$1,0),IFERROR(VLOOKUP($A92,#REF!,29+DC$1,0),IFERROR(VLOOKUP($A92,#REF!,42+DC$1,0),IFERROR(VLOOKUP($A92,#REF!,42+DC$1,0),0))))))))))))</f>
        <v>0</v>
      </c>
      <c r="DE92" s="37">
        <f>IFERROR(VLOOKUP($A92,#REF!,23,0),IFERROR(VLOOKUP($A92,#REF!,21,0),IFERROR(VLOOKUP($A92,#REF!,23,0),IFERROR(VLOOKUP($A92,#REF!,23,0),IFERROR(VLOOKUP($A92,#REF!,23,0),IFERROR(VLOOKUP($A92,#REF!,23,0),IFERROR(VLOOKUP($A92,#REF!,23,0),IFERROR(VLOOKUP($A92,#REF!,21,0),IFERROR(VLOOKUP($A92,#REF!,25,0),IFERROR(VLOOKUP($A92,#REF!,25,0),IFERROR(VLOOKUP($A92,#REF!,34,0),IFERROR(VLOOKUP($A92,#REF!,65,0),IFERROR(VLOOKUP($A92,#REF!,23,0),IFERROR(VLOOKUP($A92,#REF!,36,0),0))))))))))))))</f>
        <v>0</v>
      </c>
      <c r="DF92" s="37" t="b">
        <f t="shared" si="40"/>
        <v>1</v>
      </c>
      <c r="DG92" s="37" t="b">
        <f t="shared" si="40"/>
        <v>1</v>
      </c>
      <c r="DH92" s="37" t="b">
        <f t="shared" si="40"/>
        <v>1</v>
      </c>
      <c r="DI92" s="37" t="b">
        <f t="shared" si="26"/>
        <v>1</v>
      </c>
      <c r="DJ92" s="37" t="b">
        <f t="shared" si="26"/>
        <v>1</v>
      </c>
      <c r="DK92" s="37" t="b">
        <f t="shared" si="26"/>
        <v>1</v>
      </c>
      <c r="DL92" s="37" t="b">
        <f t="shared" si="26"/>
        <v>1</v>
      </c>
      <c r="DM92" s="37">
        <f t="shared" si="41"/>
        <v>0</v>
      </c>
      <c r="DN92" s="37">
        <f t="shared" si="41"/>
        <v>0</v>
      </c>
      <c r="DO92" s="37">
        <f t="shared" si="41"/>
        <v>0</v>
      </c>
      <c r="DP92" s="37">
        <f t="shared" si="27"/>
        <v>0</v>
      </c>
      <c r="DQ92" s="37">
        <f t="shared" si="27"/>
        <v>0</v>
      </c>
      <c r="DR92" s="37">
        <f t="shared" si="27"/>
        <v>0</v>
      </c>
      <c r="DS92" s="37">
        <f t="shared" si="27"/>
        <v>0</v>
      </c>
      <c r="DT92" s="29">
        <f t="shared" si="45"/>
        <v>0</v>
      </c>
      <c r="DU92" s="37">
        <f t="shared" si="42"/>
        <v>0</v>
      </c>
      <c r="DV92" s="37">
        <f t="shared" si="42"/>
        <v>0</v>
      </c>
      <c r="DW92" s="37">
        <f t="shared" si="42"/>
        <v>0</v>
      </c>
      <c r="DX92" s="37">
        <f t="shared" si="28"/>
        <v>0</v>
      </c>
      <c r="DY92" s="37">
        <f t="shared" si="28"/>
        <v>0</v>
      </c>
      <c r="DZ92" s="37">
        <f t="shared" si="28"/>
        <v>0</v>
      </c>
      <c r="EA92" s="37">
        <f t="shared" si="28"/>
        <v>0</v>
      </c>
      <c r="EB92" s="29">
        <f t="shared" si="46"/>
        <v>0</v>
      </c>
      <c r="EC92" s="36">
        <f t="shared" si="47"/>
        <v>7</v>
      </c>
      <c r="ED92" s="36" t="str">
        <f t="shared" si="48"/>
        <v>DOWNGRADE</v>
      </c>
      <c r="EE92" s="36" t="str">
        <f t="shared" si="49"/>
        <v>RESET</v>
      </c>
      <c r="EF92" s="37">
        <f t="shared" si="50"/>
        <v>0</v>
      </c>
      <c r="EG92" s="2" t="str">
        <f>IFERROR(VLOOKUP(A92,[21]DELTA!$A:$AT,46,0),"")</f>
        <v/>
      </c>
      <c r="EH92" s="37" t="str">
        <f t="shared" si="51"/>
        <v>SAPHIRE</v>
      </c>
      <c r="EI92" s="2"/>
      <c r="EJ92" s="2"/>
      <c r="EK92" s="2"/>
      <c r="EL92" s="2"/>
      <c r="EM92" s="2"/>
      <c r="EN92" s="2"/>
      <c r="EO92" s="2"/>
      <c r="EP92" s="2"/>
      <c r="EQ92" s="37">
        <f t="shared" si="43"/>
        <v>0</v>
      </c>
      <c r="ER92" s="37">
        <f t="shared" si="43"/>
        <v>0</v>
      </c>
      <c r="ES92" s="37">
        <f t="shared" si="43"/>
        <v>0</v>
      </c>
      <c r="ET92" s="37">
        <f t="shared" si="29"/>
        <v>0</v>
      </c>
      <c r="EU92" s="37">
        <f t="shared" si="29"/>
        <v>0</v>
      </c>
      <c r="EV92" s="37">
        <f t="shared" si="29"/>
        <v>0</v>
      </c>
      <c r="EW92" s="37">
        <f t="shared" si="29"/>
        <v>0</v>
      </c>
    </row>
    <row r="93" spans="1:153" ht="15.6">
      <c r="A93" s="36" t="s">
        <v>113</v>
      </c>
      <c r="B93" s="5" t="s">
        <v>260</v>
      </c>
      <c r="C93" s="37" t="s">
        <v>153</v>
      </c>
      <c r="D93" s="15">
        <f>IFERROR(VLOOKUP(A93,[23]delta!$A:$C,3,0),"")</f>
        <v>45133</v>
      </c>
      <c r="E93" s="15" t="str">
        <f t="shared" si="44"/>
        <v>Jul-23</v>
      </c>
      <c r="F93" s="37" t="s">
        <v>349</v>
      </c>
      <c r="G93" s="37" t="s">
        <v>349</v>
      </c>
      <c r="H93" s="37" t="s">
        <v>349</v>
      </c>
      <c r="I93" s="37" t="s">
        <v>349</v>
      </c>
      <c r="J93" s="37" t="s">
        <v>349</v>
      </c>
      <c r="K93" s="37" t="s">
        <v>349</v>
      </c>
      <c r="L93" s="37" t="s">
        <v>349</v>
      </c>
      <c r="M93" s="37">
        <v>15</v>
      </c>
      <c r="N93" s="37">
        <v>29</v>
      </c>
      <c r="O93" s="37">
        <v>16</v>
      </c>
      <c r="P93" s="37">
        <v>34</v>
      </c>
      <c r="Q93" s="37">
        <v>35</v>
      </c>
      <c r="R93" s="37">
        <v>34</v>
      </c>
      <c r="S93" s="37">
        <v>3</v>
      </c>
      <c r="T93" s="36">
        <v>166</v>
      </c>
      <c r="U93" s="37">
        <v>15</v>
      </c>
      <c r="V93" s="37">
        <v>29</v>
      </c>
      <c r="W93" s="37">
        <v>16</v>
      </c>
      <c r="X93" s="37">
        <v>34</v>
      </c>
      <c r="Y93" s="37">
        <v>35</v>
      </c>
      <c r="Z93" s="37">
        <v>34</v>
      </c>
      <c r="AA93" s="37">
        <v>3</v>
      </c>
      <c r="AB93" s="36">
        <v>166</v>
      </c>
      <c r="AC93" s="36">
        <v>0</v>
      </c>
      <c r="AD93" s="36" t="s">
        <v>413</v>
      </c>
      <c r="AE93" s="36" t="s">
        <v>413</v>
      </c>
      <c r="AF93" s="37">
        <v>166</v>
      </c>
      <c r="AG93" s="13">
        <v>2</v>
      </c>
      <c r="AH93" s="37" t="s">
        <v>418</v>
      </c>
      <c r="AI93" s="37">
        <v>0</v>
      </c>
      <c r="AJ93" s="37" t="s">
        <v>423</v>
      </c>
      <c r="AK93" s="37">
        <v>0</v>
      </c>
      <c r="AL93" s="15">
        <v>45261</v>
      </c>
      <c r="AM93" s="15">
        <v>45701</v>
      </c>
      <c r="AN93" s="37">
        <v>1</v>
      </c>
      <c r="AO93" s="37">
        <v>166</v>
      </c>
      <c r="AP93" s="37" t="str">
        <f>IFERROR(VLOOKUP($A93,[2]Sheet1!$A:$D,4,0),"-")</f>
        <v>-</v>
      </c>
      <c r="AQ93" s="37" t="str">
        <f>IFERROR(VLOOKUP($A93,#REF!,4,0),"-")</f>
        <v>-</v>
      </c>
      <c r="AR93" s="37" t="str">
        <f>IFERROR(VLOOKUP(A93,[3]DELTA!$A:$D,4,0),"-")</f>
        <v>REGULER</v>
      </c>
      <c r="AS93" s="37" t="str">
        <f>IFERROR(VLOOKUP(A93,[4]DELTA!$A:$D,4,0),"-")</f>
        <v>REGULER</v>
      </c>
      <c r="AT93" s="37" t="str">
        <f>IFERROR(VLOOKUP(A93,[5]DELTA!$A:$D,4,0),"-")</f>
        <v>REGULER</v>
      </c>
      <c r="AU93" s="37" t="str">
        <f>IFERROR(VLOOKUP(A93,[6]DELTA!$A:$D,4,0),"-")</f>
        <v>REGULER</v>
      </c>
      <c r="AV93" s="37" t="str">
        <f>IFERROR(VLOOKUP(A93,#REF!,13,0),"")</f>
        <v/>
      </c>
      <c r="AW93" s="37">
        <f>IFERROR(VLOOKUP(A93,[7]DATABASE!$A:$BA,49,0),"")</f>
        <v>47</v>
      </c>
      <c r="AX93" s="37">
        <f>IFERROR(VLOOKUP(A93,[7]DATABASE!$A:$BA,50,0),"")</f>
        <v>40</v>
      </c>
      <c r="AY93" s="37">
        <f>IFERROR(VLOOKUP(A93,[7]DATABASE!$A:$BA,51,0),"")</f>
        <v>4</v>
      </c>
      <c r="AZ93" s="37">
        <f>IFERROR(VLOOKUP(A93,[7]DATABASE!$A:$BA,52,0),"")</f>
        <v>38</v>
      </c>
      <c r="BA93" s="37">
        <f>IFERROR(VLOOKUP(A93,[7]DATABASE!$A:$BA,53,0),"")</f>
        <v>39</v>
      </c>
      <c r="BB93" s="37">
        <f>IFERROR(VLOOKUP(A93,[7]DATABASE!$A:$BF,54,0),"")</f>
        <v>47</v>
      </c>
      <c r="BC93" s="37">
        <f>IFERROR(VLOOKUP(A93,[7]DATABASE!$A:$BF,55,0),"")</f>
        <v>40</v>
      </c>
      <c r="BD93" s="37">
        <f>IFERROR(VLOOKUP(A93,[7]DATABASE!$A:$BF,56,0),"")</f>
        <v>4</v>
      </c>
      <c r="BE93" s="37">
        <f>IFERROR(VLOOKUP(A93,[7]DATABASE!$A:$BF,57,0),"")</f>
        <v>38</v>
      </c>
      <c r="BF93" s="37">
        <f>IFERROR(VLOOKUP(A93,[7]DATABASE!$A:$BF,58,0),"")</f>
        <v>39</v>
      </c>
      <c r="BG93" s="37">
        <f>IFERROR(VLOOKUP($A93,'[24]NEW MITRA'!$A:$BV,69,0),"")</f>
        <v>16</v>
      </c>
      <c r="BH93" s="37">
        <f>IFERROR(VLOOKUP(A93,[7]DATABASE!$A:$BM,60,0),"")</f>
        <v>47</v>
      </c>
      <c r="BI93" s="37">
        <f>IFERROR(VLOOKUP(A93,[7]DATABASE!$A:$BM,61,0),"")</f>
        <v>40</v>
      </c>
      <c r="BJ93" s="37">
        <f>IFERROR(VLOOKUP(A93,[7]DATABASE!$A:$BM,62,0),"")</f>
        <v>4</v>
      </c>
      <c r="BK93" s="37">
        <f>IFERROR(VLOOKUP(A93,[7]DATABASE!$A:$BM,63,0),"")</f>
        <v>38</v>
      </c>
      <c r="BL93" s="37">
        <f>IFERROR(VLOOKUP(A93,[7]DATABASE!$A:$BM,64,0),"")</f>
        <v>39</v>
      </c>
      <c r="BM93" s="37">
        <f>IFERROR(VLOOKUP($A93,[9]AAV!$A:$AM,39,0),IFERROR(VLOOKUP($A93,[9]GC!$A:$Y,25,0),IFERROR(VLOOKUP($A93,[9]RVO!$A:$BS,71,0),IFERROR(VLOOKUP($A93,[9]SBPV!$A:$AK,37,0),IFERROR(VLOOKUP($A93,'[9]CC SK'!$A:$AA,27,0),IFERROR(VLOOKUP($A93,[9]DELTA!$A:$AA,27,0),IFERROR(VLOOKUP($A93,'[9]TEMA C1'!$A:$W,23,0),IFERROR(VLOOKUP($A93,'[9]TEMA C2'!$A:$Y,25,0),IFERROR(VLOOKUP($A93,'[9]TEMA C3'!$A:$Y,25,0),IFERROR(VLOOKUP($A93,'[9]TEMA HAJI'!$A:$Y,25,0),IFERROR(VLOOKUP($A93,'[9]TEMA PD'!$A:$Y,25,0),"")))))))))))</f>
        <v>16</v>
      </c>
      <c r="BN93" s="37">
        <f t="shared" si="30"/>
        <v>200</v>
      </c>
      <c r="BO93" s="37">
        <f t="shared" si="53"/>
        <v>16</v>
      </c>
      <c r="BP93" s="37">
        <f t="shared" si="53"/>
        <v>47</v>
      </c>
      <c r="BQ93" s="37">
        <f t="shared" si="53"/>
        <v>40</v>
      </c>
      <c r="BR93" s="37">
        <f t="shared" si="52"/>
        <v>4</v>
      </c>
      <c r="BS93" s="37">
        <f t="shared" si="52"/>
        <v>38</v>
      </c>
      <c r="BT93" s="37">
        <f t="shared" si="52"/>
        <v>39</v>
      </c>
      <c r="BU93" s="37">
        <f t="shared" si="52"/>
        <v>16</v>
      </c>
      <c r="BV93" s="37">
        <f t="shared" si="32"/>
        <v>200</v>
      </c>
      <c r="BW93" s="36">
        <f t="shared" si="33"/>
        <v>0</v>
      </c>
      <c r="BX93" s="36" t="str">
        <f t="shared" si="34"/>
        <v>TIDAK</v>
      </c>
      <c r="BY93" s="36" t="str">
        <f>IFERROR(VLOOKUP(A93,[7]DATABASE!$A:$BY,77,0),"")</f>
        <v>TIDAK</v>
      </c>
      <c r="BZ93" s="37">
        <f t="shared" si="35"/>
        <v>366</v>
      </c>
      <c r="CA93" s="12">
        <f>IFERROR(VLOOKUP(A93,[10]DELTA!$A:$AE,31,0),"")</f>
        <v>2</v>
      </c>
      <c r="CB93" s="37" t="str">
        <f t="shared" si="36"/>
        <v>SAPHIRE</v>
      </c>
      <c r="CC93" s="37" t="str">
        <f>IFERROR(VLOOKUP(A93,[11]SUMMARY!$B:$E,4,0),"")</f>
        <v/>
      </c>
      <c r="CD93" s="37">
        <f>IFERROR(VLOOKUP(A93,'[12]RECAP REDEEM P2 - v2'!$A:$I,5,0),0)</f>
        <v>0</v>
      </c>
      <c r="CE93" s="37" t="str">
        <f t="shared" si="37"/>
        <v>Y</v>
      </c>
      <c r="CF93" s="37"/>
      <c r="CG93" s="15">
        <v>45093</v>
      </c>
      <c r="CH93" s="15">
        <f t="shared" ca="1" si="38"/>
        <v>46174</v>
      </c>
      <c r="CI93" s="37">
        <f t="shared" ca="1" si="39"/>
        <v>2</v>
      </c>
      <c r="CJ93" s="37">
        <v>366</v>
      </c>
      <c r="CK93" s="37" t="str">
        <f>IFERROR(VLOOKUP($A93,[13]ME!$A:$K,11,0),"-")</f>
        <v>-</v>
      </c>
      <c r="CL93" s="37" t="str">
        <f>IFERROR(VLOOKUP($A93,[14]EKS!$A:$K,11,0),"-")</f>
        <v>-</v>
      </c>
      <c r="CM93" s="37" t="str">
        <f>IFERROR(VLOOKUP($A93,[15]EKS!$A:$K,11,0),"-")</f>
        <v>-</v>
      </c>
      <c r="CN93" s="37" t="str">
        <f>IFERROR(VLOOKUP($A93,[16]EKS!$A:$K,11,0),"-")</f>
        <v>-</v>
      </c>
      <c r="CO93" s="37" t="str">
        <f>IFERROR(VLOOKUP($A93,[17]EKS!$A:$K,11,0),"-")</f>
        <v>-</v>
      </c>
      <c r="CP93" s="37" t="str">
        <f>IFERROR(VLOOKUP($A93,[18]EKS!$A:$K,11,0),"-")</f>
        <v>-</v>
      </c>
      <c r="CQ93" s="37" t="str">
        <f>IFERROR(VLOOKUP(A93,[19]Sheet1!$A:$D,4,0),"-")</f>
        <v>-</v>
      </c>
      <c r="CR93" s="37">
        <f>IFERROR(VLOOKUP($A93,[20]AAV!$A:$AR,44,0),IFERROR(VLOOKUP($A93,[20]GC!$A:$AC,29,0),IFERROR(VLOOKUP($A93,[20]RVO!$A:$CA,79,0),IFERROR(VLOOKUP($A93,[20]SBPV!$A:$AN,40,0),IFERROR(VLOOKUP($A93,'[20]CC SK'!$A:$AC,29,0),IFERROR(VLOOKUP($A93,'[20]AAV AUTO 2000'!$A:$AA,27,0),IFERROR(VLOOKUP($A93,[20]DELTA!$A:$AC,29,0),IFERROR(VLOOKUP($A93,'[20]TEMA C1'!$A:$Y,25,0),IFERROR(VLOOKUP($A93,'[20]TEMA C2'!$A:$AA,27,0),IFERROR(VLOOKUP($A93,'[20]TEMA C3'!$A:$AA,27,0),IFERROR(VLOOKUP($A93,'[20]TEMA HAJI'!$A:$AA,27,0),IFERROR(VLOOKUP($A93,'[20]TEMA PD'!$A:$AA,27,0),IFERROR(VLOOKUP($A93,[20]DESIRE!$A:$AP,42,0),0)))))))))))))</f>
        <v>20</v>
      </c>
      <c r="CS93" s="37">
        <f>IFERROR(VLOOKUP($A93,#REF!,42+CR$1,0),IFERROR(VLOOKUP($A93,#REF!,42+CR$1,0),IFERROR(VLOOKUP($A93,#REF!,29+CR$1,0),IFERROR(VLOOKUP($A93,#REF!,16+CR$1,0),IFERROR(VLOOKUP($A93,#REF!,42+CR$1,0),IFERROR(VLOOKUP($A93,#REF!,33+CR$1,0),IFERROR(VLOOKUP($A93,#REF!,29+CR$1,0),IFERROR(VLOOKUP($A93,#REF!,42+CR$1,0),IFERROR(VLOOKUP($A93,#REF!,42+CR$1,0),IFERROR(VLOOKUP($A93,#REF!,42+CR$1,0),IFERROR(VLOOKUP($A93,#REF!,26+CR$1,0),IFERROR(VLOOKUP($A93,#REF!,5+CR$1,0),0))))))))))))</f>
        <v>0</v>
      </c>
      <c r="CT93" s="37">
        <f>IFERROR(VLOOKUP($A93,#REF!,42+CS$1,0),IFERROR(VLOOKUP($A93,#REF!,42+CS$1,0),IFERROR(VLOOKUP($A93,#REF!,29+CS$1,0),IFERROR(VLOOKUP($A93,#REF!,16+CS$1,0),IFERROR(VLOOKUP($A93,#REF!,42+CS$1,0),IFERROR(VLOOKUP($A93,#REF!,33+CS$1,0),IFERROR(VLOOKUP($A93,#REF!,29+CS$1,0),IFERROR(VLOOKUP($A93,#REF!,42+CS$1,0),IFERROR(VLOOKUP($A93,#REF!,42+CS$1,0),IFERROR(VLOOKUP($A93,#REF!,42+CS$1,0),IFERROR(VLOOKUP($A93,#REF!,26+CS$1,0),IFERROR(VLOOKUP($A93,#REF!,5+CS$1,0),0))))))))))))</f>
        <v>0</v>
      </c>
      <c r="CU93" s="37">
        <f>IFERROR(VLOOKUP($A93,#REF!,42+CT$1,0),IFERROR(VLOOKUP($A93,#REF!,42+CT$1,0),IFERROR(VLOOKUP($A93,#REF!,29+CT$1,0),IFERROR(VLOOKUP($A93,#REF!,16+CT$1,0),IFERROR(VLOOKUP($A93,#REF!,42+CT$1,0),IFERROR(VLOOKUP($A93,#REF!,33+CT$1,0),IFERROR(VLOOKUP($A93,#REF!,29+CT$1,0),IFERROR(VLOOKUP($A93,#REF!,42+CT$1,0),IFERROR(VLOOKUP($A93,#REF!,42+CT$1,0),IFERROR(VLOOKUP($A93,#REF!,42+CT$1,0),IFERROR(VLOOKUP($A93,#REF!,26+CT$1,0),IFERROR(VLOOKUP($A93,#REF!,5+CT$1,0),0))))))))))))</f>
        <v>0</v>
      </c>
      <c r="CV93" s="37">
        <f>IFERROR(VLOOKUP($A93,#REF!,42+CU$1,0),IFERROR(VLOOKUP($A93,#REF!,42+CU$1,0),IFERROR(VLOOKUP($A93,#REF!,29+CU$1,0),IFERROR(VLOOKUP($A93,#REF!,16+CU$1,0),IFERROR(VLOOKUP($A93,#REF!,42+CU$1,0),IFERROR(VLOOKUP($A93,#REF!,33+CU$1,0),IFERROR(VLOOKUP($A93,#REF!,29+CU$1,0),IFERROR(VLOOKUP($A93,#REF!,42+CU$1,0),IFERROR(VLOOKUP($A93,#REF!,42+CU$1,0),IFERROR(VLOOKUP($A93,#REF!,42+CU$1,0),IFERROR(VLOOKUP($A93,#REF!,26+CU$1,0),IFERROR(VLOOKUP($A93,#REF!,5+CU$1,0),0))))))))))))</f>
        <v>0</v>
      </c>
      <c r="CW93" s="37">
        <f>IFERROR(VLOOKUP($A93,#REF!,42+CV$1,0),IFERROR(VLOOKUP($A93,#REF!,42+CV$1,0),IFERROR(VLOOKUP($A93,#REF!,29+CV$1,0),IFERROR(VLOOKUP($A93,#REF!,16+CV$1,0),IFERROR(VLOOKUP($A93,#REF!,42+CV$1,0),IFERROR(VLOOKUP($A93,#REF!,33+CV$1,0),IFERROR(VLOOKUP($A93,#REF!,29+CV$1,0),IFERROR(VLOOKUP($A93,#REF!,42+CV$1,0),IFERROR(VLOOKUP($A93,#REF!,42+CV$1,0),IFERROR(VLOOKUP($A93,#REF!,42+CV$1,0),IFERROR(VLOOKUP($A93,#REF!,26+CV$1,0),IFERROR(VLOOKUP($A93,#REF!,5+CV$1,0),0))))))))))))</f>
        <v>0</v>
      </c>
      <c r="CX93" s="37">
        <f>IFERROR(VLOOKUP($A93,#REF!,36,0),IFERROR(VLOOKUP($A93,#REF!,23,0),IFERROR(VLOOKUP($A93,#REF!,65,0),IFERROR(VLOOKUP($A93,#REF!,34,0),IFERROR(VLOOKUP($A93,#REF!,25,0),IFERROR(VLOOKUP($A93,#REF!,25,0),IFERROR(VLOOKUP($A93,#REF!,21,0),IFERROR(VLOOKUP($A93,#REF!,23,0),IFERROR(VLOOKUP($A93,#REF!,23,0),IFERROR(VLOOKUP($A93,#REF!,23,0),IFERROR(VLOOKUP($A93,#REF!,23,0),IFERROR(VLOOKUP($A93,#REF!,23,0),IFERROR(VLOOKUP($A93,#REF!,21,0),IFERROR(VLOOKUP($A93,#REF!,23,0),0))))))))))))))</f>
        <v>0</v>
      </c>
      <c r="CY93" s="37">
        <f>IFERROR(VLOOKUP($A93,[20]DESIRE!$A:$AP,42,0),IFERROR(VLOOKUP($A93,'[20]TEMA PD'!$A:$AA,27,0),IFERROR(VLOOKUP($A93,'[20]TEMA HAJI'!$A:$AA,27,0),IFERROR(VLOOKUP($A93,'[20]TEMA C3'!$A:$AA,27,0),IFERROR(VLOOKUP($A93,'[20]TEMA C2'!$A:$AA,27,0),IFERROR(VLOOKUP($A93,'[20]TEMA C1'!$A:$Y,25,0),IFERROR(VLOOKUP($A93,[20]DELTA!$A:$AC,29,0),IFERROR(VLOOKUP($A93,'[20]AAV AUTO 2000'!$A:$AA,27,0),IFERROR(VLOOKUP($A93,'[20]CC SK'!$A:$AC,29,0),IFERROR(VLOOKUP($A93,[20]SBPV!$A:$AN,40,0),IFERROR(VLOOKUP($A93,[20]RVO!$A:$CA,79,0),IFERROR(VLOOKUP($A93,[20]GC!$A:$AC,29,0),IFERROR(VLOOKUP($A93,[20]AAV!$A:$AR,44,0),0)))))))))))))</f>
        <v>20</v>
      </c>
      <c r="CZ93" s="37">
        <f>IFERROR(VLOOKUP($A93,#REF!,5+CY$1,0),IFERROR(VLOOKUP($A93,#REF!,26+CY$1,0),IFERROR(VLOOKUP($A93,#REF!,42+CY$1,0),IFERROR(VLOOKUP($A93,#REF!,42+CY$1,0),IFERROR(VLOOKUP($A93,#REF!,42+CY$1,0),IFERROR(VLOOKUP($A93,#REF!,29+CY$1,0),IFERROR(VLOOKUP($A93,#REF!,33+CY$1,0),IFERROR(VLOOKUP($A93,#REF!,42+CY$1,0),IFERROR(VLOOKUP($A93,#REF!,16+CY$1,0),IFERROR(VLOOKUP($A93,#REF!,29+CY$1,0),IFERROR(VLOOKUP($A93,#REF!,42+CY$1,0),IFERROR(VLOOKUP($A93,#REF!,42+CY$1,0),0))))))))))))</f>
        <v>0</v>
      </c>
      <c r="DA93" s="37">
        <f>IFERROR(VLOOKUP($A93,#REF!,5+CZ$1,0),IFERROR(VLOOKUP($A93,#REF!,26+CZ$1,0),IFERROR(VLOOKUP($A93,#REF!,42+CZ$1,0),IFERROR(VLOOKUP($A93,#REF!,42+CZ$1,0),IFERROR(VLOOKUP($A93,#REF!,42+CZ$1,0),IFERROR(VLOOKUP($A93,#REF!,29+CZ$1,0),IFERROR(VLOOKUP($A93,#REF!,33+CZ$1,0),IFERROR(VLOOKUP($A93,#REF!,42+CZ$1,0),IFERROR(VLOOKUP($A93,#REF!,16+CZ$1,0),IFERROR(VLOOKUP($A93,#REF!,29+CZ$1,0),IFERROR(VLOOKUP($A93,#REF!,42+CZ$1,0),IFERROR(VLOOKUP($A93,#REF!,42+CZ$1,0),0))))))))))))</f>
        <v>0</v>
      </c>
      <c r="DB93" s="37">
        <f>IFERROR(VLOOKUP($A93,#REF!,5+DA$1,0),IFERROR(VLOOKUP($A93,#REF!,26+DA$1,0),IFERROR(VLOOKUP($A93,#REF!,42+DA$1,0),IFERROR(VLOOKUP($A93,#REF!,42+DA$1,0),IFERROR(VLOOKUP($A93,#REF!,42+DA$1,0),IFERROR(VLOOKUP($A93,#REF!,29+DA$1,0),IFERROR(VLOOKUP($A93,#REF!,33+DA$1,0),IFERROR(VLOOKUP($A93,#REF!,42+DA$1,0),IFERROR(VLOOKUP($A93,#REF!,16+DA$1,0),IFERROR(VLOOKUP($A93,#REF!,29+DA$1,0),IFERROR(VLOOKUP($A93,#REF!,42+DA$1,0),IFERROR(VLOOKUP($A93,#REF!,42+DA$1,0),0))))))))))))</f>
        <v>0</v>
      </c>
      <c r="DC93" s="37">
        <f>IFERROR(VLOOKUP($A93,#REF!,5+DB$1,0),IFERROR(VLOOKUP($A93,#REF!,26+DB$1,0),IFERROR(VLOOKUP($A93,#REF!,42+DB$1,0),IFERROR(VLOOKUP($A93,#REF!,42+DB$1,0),IFERROR(VLOOKUP($A93,#REF!,42+DB$1,0),IFERROR(VLOOKUP($A93,#REF!,29+DB$1,0),IFERROR(VLOOKUP($A93,#REF!,33+DB$1,0),IFERROR(VLOOKUP($A93,#REF!,42+DB$1,0),IFERROR(VLOOKUP($A93,#REF!,16+DB$1,0),IFERROR(VLOOKUP($A93,#REF!,29+DB$1,0),IFERROR(VLOOKUP($A93,#REF!,42+DB$1,0),IFERROR(VLOOKUP($A93,#REF!,42+DB$1,0),0))))))))))))</f>
        <v>0</v>
      </c>
      <c r="DD93" s="37">
        <f>IFERROR(VLOOKUP($A93,#REF!,5+DC$1,0),IFERROR(VLOOKUP($A93,#REF!,26+DC$1,0),IFERROR(VLOOKUP($A93,#REF!,42+DC$1,0),IFERROR(VLOOKUP($A93,#REF!,42+DC$1,0),IFERROR(VLOOKUP($A93,#REF!,42+DC$1,0),IFERROR(VLOOKUP($A93,#REF!,29+DC$1,0),IFERROR(VLOOKUP($A93,#REF!,33+DC$1,0),IFERROR(VLOOKUP($A93,#REF!,42+DC$1,0),IFERROR(VLOOKUP($A93,#REF!,16+DC$1,0),IFERROR(VLOOKUP($A93,#REF!,29+DC$1,0),IFERROR(VLOOKUP($A93,#REF!,42+DC$1,0),IFERROR(VLOOKUP($A93,#REF!,42+DC$1,0),0))))))))))))</f>
        <v>0</v>
      </c>
      <c r="DE93" s="37">
        <f>IFERROR(VLOOKUP($A93,#REF!,23,0),IFERROR(VLOOKUP($A93,#REF!,21,0),IFERROR(VLOOKUP($A93,#REF!,23,0),IFERROR(VLOOKUP($A93,#REF!,23,0),IFERROR(VLOOKUP($A93,#REF!,23,0),IFERROR(VLOOKUP($A93,#REF!,23,0),IFERROR(VLOOKUP($A93,#REF!,23,0),IFERROR(VLOOKUP($A93,#REF!,21,0),IFERROR(VLOOKUP($A93,#REF!,25,0),IFERROR(VLOOKUP($A93,#REF!,25,0),IFERROR(VLOOKUP($A93,#REF!,34,0),IFERROR(VLOOKUP($A93,#REF!,65,0),IFERROR(VLOOKUP($A93,#REF!,23,0),IFERROR(VLOOKUP($A93,#REF!,36,0),0))))))))))))))</f>
        <v>0</v>
      </c>
      <c r="DF93" s="37" t="b">
        <f t="shared" si="40"/>
        <v>1</v>
      </c>
      <c r="DG93" s="37" t="b">
        <f t="shared" si="40"/>
        <v>1</v>
      </c>
      <c r="DH93" s="37" t="b">
        <f t="shared" si="40"/>
        <v>1</v>
      </c>
      <c r="DI93" s="37" t="b">
        <f t="shared" si="26"/>
        <v>1</v>
      </c>
      <c r="DJ93" s="37" t="b">
        <f t="shared" si="26"/>
        <v>1</v>
      </c>
      <c r="DK93" s="37" t="b">
        <f t="shared" si="26"/>
        <v>1</v>
      </c>
      <c r="DL93" s="37" t="b">
        <f t="shared" si="26"/>
        <v>1</v>
      </c>
      <c r="DM93" s="37">
        <f t="shared" si="41"/>
        <v>20</v>
      </c>
      <c r="DN93" s="37">
        <f t="shared" si="41"/>
        <v>0</v>
      </c>
      <c r="DO93" s="37">
        <f t="shared" si="41"/>
        <v>0</v>
      </c>
      <c r="DP93" s="37">
        <f t="shared" si="27"/>
        <v>0</v>
      </c>
      <c r="DQ93" s="37">
        <f t="shared" si="27"/>
        <v>0</v>
      </c>
      <c r="DR93" s="37">
        <f t="shared" si="27"/>
        <v>0</v>
      </c>
      <c r="DS93" s="37">
        <f t="shared" si="27"/>
        <v>0</v>
      </c>
      <c r="DT93" s="29">
        <f t="shared" si="45"/>
        <v>20</v>
      </c>
      <c r="DU93" s="37">
        <f t="shared" si="42"/>
        <v>20</v>
      </c>
      <c r="DV93" s="37">
        <f t="shared" si="42"/>
        <v>0</v>
      </c>
      <c r="DW93" s="37">
        <f t="shared" si="42"/>
        <v>0</v>
      </c>
      <c r="DX93" s="37">
        <f t="shared" si="28"/>
        <v>0</v>
      </c>
      <c r="DY93" s="37">
        <f t="shared" si="28"/>
        <v>0</v>
      </c>
      <c r="DZ93" s="37">
        <f t="shared" si="28"/>
        <v>0</v>
      </c>
      <c r="EA93" s="37">
        <f t="shared" si="28"/>
        <v>0</v>
      </c>
      <c r="EB93" s="29">
        <f t="shared" si="46"/>
        <v>20</v>
      </c>
      <c r="EC93" s="36">
        <f t="shared" si="47"/>
        <v>6</v>
      </c>
      <c r="ED93" s="36" t="str">
        <f t="shared" si="48"/>
        <v>DOWNGRADE</v>
      </c>
      <c r="EE93" s="36" t="str">
        <f t="shared" si="49"/>
        <v>RESET</v>
      </c>
      <c r="EF93" s="37">
        <f t="shared" si="50"/>
        <v>0</v>
      </c>
      <c r="EG93" s="2">
        <f>IFERROR(VLOOKUP(A93,[21]DELTA!$A:$AT,46,0),"")</f>
        <v>3</v>
      </c>
      <c r="EH93" s="37" t="str">
        <f t="shared" si="51"/>
        <v>SAPHIRE</v>
      </c>
      <c r="EI93" s="2"/>
      <c r="EJ93" s="2"/>
      <c r="EK93" s="2"/>
      <c r="EL93" s="2"/>
      <c r="EM93" s="2"/>
      <c r="EN93" s="2"/>
      <c r="EO93" s="2"/>
      <c r="EP93" s="2"/>
      <c r="EQ93" s="37">
        <f t="shared" si="43"/>
        <v>20</v>
      </c>
      <c r="ER93" s="37">
        <f t="shared" si="43"/>
        <v>0</v>
      </c>
      <c r="ES93" s="37">
        <f t="shared" si="43"/>
        <v>0</v>
      </c>
      <c r="ET93" s="37">
        <f t="shared" si="29"/>
        <v>0</v>
      </c>
      <c r="EU93" s="37">
        <f t="shared" si="29"/>
        <v>0</v>
      </c>
      <c r="EV93" s="37">
        <f t="shared" si="29"/>
        <v>0</v>
      </c>
      <c r="EW93" s="37">
        <f t="shared" si="29"/>
        <v>0</v>
      </c>
    </row>
    <row r="94" spans="1:153" ht="15.6">
      <c r="A94" s="37" t="s">
        <v>343</v>
      </c>
      <c r="B94" s="2" t="s">
        <v>344</v>
      </c>
      <c r="C94" s="37" t="s">
        <v>153</v>
      </c>
      <c r="D94" s="15">
        <f>IFERROR(VLOOKUP(A94,[23]delta!$A:$C,3,0),"")</f>
        <v>45419</v>
      </c>
      <c r="E94" s="15" t="str">
        <f t="shared" si="44"/>
        <v>May-24</v>
      </c>
      <c r="F94" s="37" t="s">
        <v>414</v>
      </c>
      <c r="G94" s="37" t="s">
        <v>414</v>
      </c>
      <c r="H94" s="37" t="s">
        <v>414</v>
      </c>
      <c r="I94" s="37" t="s">
        <v>414</v>
      </c>
      <c r="J94" s="37" t="s">
        <v>414</v>
      </c>
      <c r="K94" s="37" t="s">
        <v>349</v>
      </c>
      <c r="L94" s="37" t="s">
        <v>349</v>
      </c>
      <c r="M94" s="37"/>
      <c r="N94" s="37"/>
      <c r="O94" s="37"/>
      <c r="P94" s="37"/>
      <c r="Q94" s="37"/>
      <c r="R94" s="37">
        <v>15</v>
      </c>
      <c r="S94" s="37">
        <v>18</v>
      </c>
      <c r="T94" s="36">
        <v>33</v>
      </c>
      <c r="U94" s="37">
        <v>0</v>
      </c>
      <c r="V94" s="37">
        <v>0</v>
      </c>
      <c r="W94" s="37">
        <v>0</v>
      </c>
      <c r="X94" s="37">
        <v>0</v>
      </c>
      <c r="Y94" s="37">
        <v>0</v>
      </c>
      <c r="Z94" s="37">
        <v>15</v>
      </c>
      <c r="AA94" s="37">
        <v>18</v>
      </c>
      <c r="AB94" s="36">
        <v>33</v>
      </c>
      <c r="AC94" s="36">
        <v>0</v>
      </c>
      <c r="AD94" s="36" t="s">
        <v>413</v>
      </c>
      <c r="AE94" s="36" t="s">
        <v>413</v>
      </c>
      <c r="AF94" s="37">
        <v>33</v>
      </c>
      <c r="AG94" s="13">
        <v>2</v>
      </c>
      <c r="AH94" s="37" t="s">
        <v>418</v>
      </c>
      <c r="AI94" s="37">
        <v>0</v>
      </c>
      <c r="AJ94" s="37" t="s">
        <v>424</v>
      </c>
      <c r="AK94" s="37">
        <v>0</v>
      </c>
      <c r="AL94" s="15">
        <v>45261</v>
      </c>
      <c r="AM94" s="15">
        <v>45701</v>
      </c>
      <c r="AN94" s="37">
        <v>1</v>
      </c>
      <c r="AO94" s="37">
        <v>33</v>
      </c>
      <c r="AP94" s="37" t="str">
        <f>IFERROR(VLOOKUP($A94,[2]Sheet1!$A:$D,4,0),"-")</f>
        <v>-</v>
      </c>
      <c r="AQ94" s="37" t="str">
        <f>IFERROR(VLOOKUP($A94,#REF!,4,0),"-")</f>
        <v>-</v>
      </c>
      <c r="AR94" s="37" t="str">
        <f>IFERROR(VLOOKUP(A94,[3]DELTA!$A:$D,4,0),"-")</f>
        <v>EKSKLUSIF</v>
      </c>
      <c r="AS94" s="37" t="str">
        <f>IFERROR(VLOOKUP(A94,[4]DELTA!$A:$D,4,0),"-")</f>
        <v>EKSKLUSIF</v>
      </c>
      <c r="AT94" s="37" t="str">
        <f>IFERROR(VLOOKUP(A94,[5]DELTA!$A:$D,4,0),"-")</f>
        <v>EKSKLUSIF</v>
      </c>
      <c r="AU94" s="37" t="str">
        <f>IFERROR(VLOOKUP(A94,[6]DELTA!$A:$D,4,0),"-")</f>
        <v>EKSKLUSIF</v>
      </c>
      <c r="AV94" s="37" t="str">
        <f>IFERROR(VLOOKUP(A94,#REF!,13,0),"")</f>
        <v/>
      </c>
      <c r="AW94" s="37">
        <f>IFERROR(VLOOKUP(A94,[7]DATABASE!$A:$BA,49,0),"")</f>
        <v>45</v>
      </c>
      <c r="AX94" s="37">
        <f>IFERROR(VLOOKUP(A94,[7]DATABASE!$A:$BA,50,0),"")</f>
        <v>49</v>
      </c>
      <c r="AY94" s="37">
        <f>IFERROR(VLOOKUP(A94,[7]DATABASE!$A:$BA,51,0),"")</f>
        <v>45</v>
      </c>
      <c r="AZ94" s="37">
        <f>IFERROR(VLOOKUP(A94,[7]DATABASE!$A:$BA,52,0),"")</f>
        <v>50</v>
      </c>
      <c r="BA94" s="37">
        <f>IFERROR(VLOOKUP(A94,[7]DATABASE!$A:$BA,53,0),"")</f>
        <v>44</v>
      </c>
      <c r="BB94" s="37">
        <f>IFERROR(VLOOKUP(A94,[7]DATABASE!$A:$BF,54,0),"")</f>
        <v>45</v>
      </c>
      <c r="BC94" s="37">
        <f>IFERROR(VLOOKUP(A94,[7]DATABASE!$A:$BF,55,0),"")</f>
        <v>49</v>
      </c>
      <c r="BD94" s="37">
        <f>IFERROR(VLOOKUP(A94,[7]DATABASE!$A:$BF,56,0),"")</f>
        <v>45</v>
      </c>
      <c r="BE94" s="37">
        <f>IFERROR(VLOOKUP(A94,[7]DATABASE!$A:$BF,57,0),"")</f>
        <v>50</v>
      </c>
      <c r="BF94" s="37">
        <f>IFERROR(VLOOKUP(A94,[7]DATABASE!$A:$BF,58,0),"")</f>
        <v>44</v>
      </c>
      <c r="BG94" s="37">
        <f>IFERROR(VLOOKUP($A94,'[24]NEW MITRA'!$A:$BV,69,0),"")</f>
        <v>20</v>
      </c>
      <c r="BH94" s="37">
        <f>IFERROR(VLOOKUP(A94,[7]DATABASE!$A:$BM,60,0),"")</f>
        <v>45</v>
      </c>
      <c r="BI94" s="37">
        <f>IFERROR(VLOOKUP(A94,[7]DATABASE!$A:$BM,61,0),"")</f>
        <v>49</v>
      </c>
      <c r="BJ94" s="37">
        <f>IFERROR(VLOOKUP(A94,[7]DATABASE!$A:$BM,62,0),"")</f>
        <v>45</v>
      </c>
      <c r="BK94" s="37">
        <f>IFERROR(VLOOKUP(A94,[7]DATABASE!$A:$BM,63,0),"")</f>
        <v>50</v>
      </c>
      <c r="BL94" s="37">
        <f>IFERROR(VLOOKUP(A94,[7]DATABASE!$A:$BM,64,0),"")</f>
        <v>44</v>
      </c>
      <c r="BM94" s="37">
        <f>IFERROR(VLOOKUP($A94,[9]AAV!$A:$AM,39,0),IFERROR(VLOOKUP($A94,[9]GC!$A:$Y,25,0),IFERROR(VLOOKUP($A94,[9]RVO!$A:$BS,71,0),IFERROR(VLOOKUP($A94,[9]SBPV!$A:$AK,37,0),IFERROR(VLOOKUP($A94,'[9]CC SK'!$A:$AA,27,0),IFERROR(VLOOKUP($A94,[9]DELTA!$A:$AA,27,0),IFERROR(VLOOKUP($A94,'[9]TEMA C1'!$A:$W,23,0),IFERROR(VLOOKUP($A94,'[9]TEMA C2'!$A:$Y,25,0),IFERROR(VLOOKUP($A94,'[9]TEMA C3'!$A:$Y,25,0),IFERROR(VLOOKUP($A94,'[9]TEMA HAJI'!$A:$Y,25,0),IFERROR(VLOOKUP($A94,'[9]TEMA PD'!$A:$Y,25,0),"")))))))))))</f>
        <v>21</v>
      </c>
      <c r="BN94" s="37">
        <f t="shared" si="30"/>
        <v>274</v>
      </c>
      <c r="BO94" s="37">
        <f t="shared" si="53"/>
        <v>20</v>
      </c>
      <c r="BP94" s="37">
        <f t="shared" si="53"/>
        <v>45</v>
      </c>
      <c r="BQ94" s="14">
        <f t="shared" si="53"/>
        <v>0</v>
      </c>
      <c r="BR94" s="14">
        <f t="shared" si="52"/>
        <v>0</v>
      </c>
      <c r="BS94" s="14">
        <f t="shared" si="52"/>
        <v>0</v>
      </c>
      <c r="BT94" s="21">
        <f t="shared" si="52"/>
        <v>0</v>
      </c>
      <c r="BU94" s="21">
        <f t="shared" si="52"/>
        <v>21</v>
      </c>
      <c r="BV94" s="37">
        <f t="shared" si="32"/>
        <v>86</v>
      </c>
      <c r="BW94" s="36">
        <f t="shared" si="33"/>
        <v>0</v>
      </c>
      <c r="BX94" s="36" t="str">
        <f t="shared" si="34"/>
        <v>TIDAK</v>
      </c>
      <c r="BY94" s="36" t="str">
        <f>IFERROR(VLOOKUP(A94,[7]DATABASE!$A:$BY,77,0),"")</f>
        <v>TIDAK</v>
      </c>
      <c r="BZ94" s="37">
        <f t="shared" si="35"/>
        <v>119</v>
      </c>
      <c r="CA94" s="12">
        <f>IFERROR(VLOOKUP(A94,[10]DELTA!$A:$AE,31,0),"")</f>
        <v>3</v>
      </c>
      <c r="CB94" s="37" t="str">
        <f t="shared" si="36"/>
        <v>SAPHIRE</v>
      </c>
      <c r="CC94" s="37" t="str">
        <f>IFERROR(VLOOKUP(A94,[11]SUMMARY!$B:$E,4,0),"")</f>
        <v/>
      </c>
      <c r="CD94" s="37">
        <f>IFERROR(VLOOKUP(A94,'[12]RECAP REDEEM P2 - v2'!$A:$I,5,0),0)</f>
        <v>0</v>
      </c>
      <c r="CE94" s="37" t="str">
        <f t="shared" si="37"/>
        <v>Y</v>
      </c>
      <c r="CF94" s="37"/>
      <c r="CG94" s="15">
        <v>45093</v>
      </c>
      <c r="CH94" s="15">
        <f t="shared" ca="1" si="38"/>
        <v>46174</v>
      </c>
      <c r="CI94" s="37">
        <f t="shared" ca="1" si="39"/>
        <v>2</v>
      </c>
      <c r="CJ94" s="37">
        <v>119</v>
      </c>
      <c r="CK94" s="37" t="str">
        <f>IFERROR(VLOOKUP($A94,[13]ME!$A:$K,11,0),"-")</f>
        <v>EKSKLUSIF</v>
      </c>
      <c r="CL94" s="37" t="str">
        <f>IFERROR(VLOOKUP($A94,[14]EKS!$A:$K,11,0),"-")</f>
        <v>EKSKLUSIF</v>
      </c>
      <c r="CM94" s="37" t="str">
        <f>IFERROR(VLOOKUP($A94,[15]EKS!$A:$K,11,0),"-")</f>
        <v>-</v>
      </c>
      <c r="CN94" s="37" t="str">
        <f>IFERROR(VLOOKUP($A94,[16]EKS!$A:$K,11,0),"-")</f>
        <v>-</v>
      </c>
      <c r="CO94" s="37" t="str">
        <f>IFERROR(VLOOKUP($A94,[17]EKS!$A:$K,11,0),"-")</f>
        <v>-</v>
      </c>
      <c r="CP94" s="37" t="str">
        <f>IFERROR(VLOOKUP($A94,[18]EKS!$A:$K,11,0),"-")</f>
        <v>-</v>
      </c>
      <c r="CQ94" s="37" t="str">
        <f>IFERROR(VLOOKUP(A94,[19]Sheet1!$A:$D,4,0),"-")</f>
        <v>-</v>
      </c>
      <c r="CR94" s="37">
        <f>IFERROR(VLOOKUP($A94,[20]AAV!$A:$AR,44,0),IFERROR(VLOOKUP($A94,[20]GC!$A:$AC,29,0),IFERROR(VLOOKUP($A94,[20]RVO!$A:$CA,79,0),IFERROR(VLOOKUP($A94,[20]SBPV!$A:$AN,40,0),IFERROR(VLOOKUP($A94,'[20]CC SK'!$A:$AC,29,0),IFERROR(VLOOKUP($A94,'[20]AAV AUTO 2000'!$A:$AA,27,0),IFERROR(VLOOKUP($A94,[20]DELTA!$A:$AC,29,0),IFERROR(VLOOKUP($A94,'[20]TEMA C1'!$A:$Y,25,0),IFERROR(VLOOKUP($A94,'[20]TEMA C2'!$A:$AA,27,0),IFERROR(VLOOKUP($A94,'[20]TEMA C3'!$A:$AA,27,0),IFERROR(VLOOKUP($A94,'[20]TEMA HAJI'!$A:$AA,27,0),IFERROR(VLOOKUP($A94,'[20]TEMA PD'!$A:$AA,27,0),IFERROR(VLOOKUP($A94,[20]DESIRE!$A:$AP,42,0),0)))))))))))))</f>
        <v>24</v>
      </c>
      <c r="CS94" s="37">
        <f>IFERROR(VLOOKUP($A94,#REF!,42+CR$1,0),IFERROR(VLOOKUP($A94,#REF!,42+CR$1,0),IFERROR(VLOOKUP($A94,#REF!,29+CR$1,0),IFERROR(VLOOKUP($A94,#REF!,16+CR$1,0),IFERROR(VLOOKUP($A94,#REF!,42+CR$1,0),IFERROR(VLOOKUP($A94,#REF!,33+CR$1,0),IFERROR(VLOOKUP($A94,#REF!,29+CR$1,0),IFERROR(VLOOKUP($A94,#REF!,42+CR$1,0),IFERROR(VLOOKUP($A94,#REF!,42+CR$1,0),IFERROR(VLOOKUP($A94,#REF!,42+CR$1,0),IFERROR(VLOOKUP($A94,#REF!,26+CR$1,0),IFERROR(VLOOKUP($A94,#REF!,5+CR$1,0),0))))))))))))</f>
        <v>0</v>
      </c>
      <c r="CT94" s="37">
        <f>IFERROR(VLOOKUP($A94,#REF!,42+CS$1,0),IFERROR(VLOOKUP($A94,#REF!,42+CS$1,0),IFERROR(VLOOKUP($A94,#REF!,29+CS$1,0),IFERROR(VLOOKUP($A94,#REF!,16+CS$1,0),IFERROR(VLOOKUP($A94,#REF!,42+CS$1,0),IFERROR(VLOOKUP($A94,#REF!,33+CS$1,0),IFERROR(VLOOKUP($A94,#REF!,29+CS$1,0),IFERROR(VLOOKUP($A94,#REF!,42+CS$1,0),IFERROR(VLOOKUP($A94,#REF!,42+CS$1,0),IFERROR(VLOOKUP($A94,#REF!,42+CS$1,0),IFERROR(VLOOKUP($A94,#REF!,26+CS$1,0),IFERROR(VLOOKUP($A94,#REF!,5+CS$1,0),0))))))))))))</f>
        <v>0</v>
      </c>
      <c r="CU94" s="37">
        <f>IFERROR(VLOOKUP($A94,#REF!,42+CT$1,0),IFERROR(VLOOKUP($A94,#REF!,42+CT$1,0),IFERROR(VLOOKUP($A94,#REF!,29+CT$1,0),IFERROR(VLOOKUP($A94,#REF!,16+CT$1,0),IFERROR(VLOOKUP($A94,#REF!,42+CT$1,0),IFERROR(VLOOKUP($A94,#REF!,33+CT$1,0),IFERROR(VLOOKUP($A94,#REF!,29+CT$1,0),IFERROR(VLOOKUP($A94,#REF!,42+CT$1,0),IFERROR(VLOOKUP($A94,#REF!,42+CT$1,0),IFERROR(VLOOKUP($A94,#REF!,42+CT$1,0),IFERROR(VLOOKUP($A94,#REF!,26+CT$1,0),IFERROR(VLOOKUP($A94,#REF!,5+CT$1,0),0))))))))))))</f>
        <v>0</v>
      </c>
      <c r="CV94" s="37">
        <f>IFERROR(VLOOKUP($A94,#REF!,42+CU$1,0),IFERROR(VLOOKUP($A94,#REF!,42+CU$1,0),IFERROR(VLOOKUP($A94,#REF!,29+CU$1,0),IFERROR(VLOOKUP($A94,#REF!,16+CU$1,0),IFERROR(VLOOKUP($A94,#REF!,42+CU$1,0),IFERROR(VLOOKUP($A94,#REF!,33+CU$1,0),IFERROR(VLOOKUP($A94,#REF!,29+CU$1,0),IFERROR(VLOOKUP($A94,#REF!,42+CU$1,0),IFERROR(VLOOKUP($A94,#REF!,42+CU$1,0),IFERROR(VLOOKUP($A94,#REF!,42+CU$1,0),IFERROR(VLOOKUP($A94,#REF!,26+CU$1,0),IFERROR(VLOOKUP($A94,#REF!,5+CU$1,0),0))))))))))))</f>
        <v>0</v>
      </c>
      <c r="CW94" s="37">
        <f>IFERROR(VLOOKUP($A94,#REF!,42+CV$1,0),IFERROR(VLOOKUP($A94,#REF!,42+CV$1,0),IFERROR(VLOOKUP($A94,#REF!,29+CV$1,0),IFERROR(VLOOKUP($A94,#REF!,16+CV$1,0),IFERROR(VLOOKUP($A94,#REF!,42+CV$1,0),IFERROR(VLOOKUP($A94,#REF!,33+CV$1,0),IFERROR(VLOOKUP($A94,#REF!,29+CV$1,0),IFERROR(VLOOKUP($A94,#REF!,42+CV$1,0),IFERROR(VLOOKUP($A94,#REF!,42+CV$1,0),IFERROR(VLOOKUP($A94,#REF!,42+CV$1,0),IFERROR(VLOOKUP($A94,#REF!,26+CV$1,0),IFERROR(VLOOKUP($A94,#REF!,5+CV$1,0),0))))))))))))</f>
        <v>0</v>
      </c>
      <c r="CX94" s="37">
        <f>IFERROR(VLOOKUP($A94,#REF!,36,0),IFERROR(VLOOKUP($A94,#REF!,23,0),IFERROR(VLOOKUP($A94,#REF!,65,0),IFERROR(VLOOKUP($A94,#REF!,34,0),IFERROR(VLOOKUP($A94,#REF!,25,0),IFERROR(VLOOKUP($A94,#REF!,25,0),IFERROR(VLOOKUP($A94,#REF!,21,0),IFERROR(VLOOKUP($A94,#REF!,23,0),IFERROR(VLOOKUP($A94,#REF!,23,0),IFERROR(VLOOKUP($A94,#REF!,23,0),IFERROR(VLOOKUP($A94,#REF!,23,0),IFERROR(VLOOKUP($A94,#REF!,23,0),IFERROR(VLOOKUP($A94,#REF!,21,0),IFERROR(VLOOKUP($A94,#REF!,23,0),0))))))))))))))</f>
        <v>0</v>
      </c>
      <c r="CY94" s="37">
        <f>IFERROR(VLOOKUP($A94,[20]DESIRE!$A:$AP,42,0),IFERROR(VLOOKUP($A94,'[20]TEMA PD'!$A:$AA,27,0),IFERROR(VLOOKUP($A94,'[20]TEMA HAJI'!$A:$AA,27,0),IFERROR(VLOOKUP($A94,'[20]TEMA C3'!$A:$AA,27,0),IFERROR(VLOOKUP($A94,'[20]TEMA C2'!$A:$AA,27,0),IFERROR(VLOOKUP($A94,'[20]TEMA C1'!$A:$Y,25,0),IFERROR(VLOOKUP($A94,[20]DELTA!$A:$AC,29,0),IFERROR(VLOOKUP($A94,'[20]AAV AUTO 2000'!$A:$AA,27,0),IFERROR(VLOOKUP($A94,'[20]CC SK'!$A:$AC,29,0),IFERROR(VLOOKUP($A94,[20]SBPV!$A:$AN,40,0),IFERROR(VLOOKUP($A94,[20]RVO!$A:$CA,79,0),IFERROR(VLOOKUP($A94,[20]GC!$A:$AC,29,0),IFERROR(VLOOKUP($A94,[20]AAV!$A:$AR,44,0),0)))))))))))))</f>
        <v>24</v>
      </c>
      <c r="CZ94" s="37">
        <f>IFERROR(VLOOKUP($A94,#REF!,5+CY$1,0),IFERROR(VLOOKUP($A94,#REF!,26+CY$1,0),IFERROR(VLOOKUP($A94,#REF!,42+CY$1,0),IFERROR(VLOOKUP($A94,#REF!,42+CY$1,0),IFERROR(VLOOKUP($A94,#REF!,42+CY$1,0),IFERROR(VLOOKUP($A94,#REF!,29+CY$1,0),IFERROR(VLOOKUP($A94,#REF!,33+CY$1,0),IFERROR(VLOOKUP($A94,#REF!,42+CY$1,0),IFERROR(VLOOKUP($A94,#REF!,16+CY$1,0),IFERROR(VLOOKUP($A94,#REF!,29+CY$1,0),IFERROR(VLOOKUP($A94,#REF!,42+CY$1,0),IFERROR(VLOOKUP($A94,#REF!,42+CY$1,0),0))))))))))))</f>
        <v>0</v>
      </c>
      <c r="DA94" s="37">
        <f>IFERROR(VLOOKUP($A94,#REF!,5+CZ$1,0),IFERROR(VLOOKUP($A94,#REF!,26+CZ$1,0),IFERROR(VLOOKUP($A94,#REF!,42+CZ$1,0),IFERROR(VLOOKUP($A94,#REF!,42+CZ$1,0),IFERROR(VLOOKUP($A94,#REF!,42+CZ$1,0),IFERROR(VLOOKUP($A94,#REF!,29+CZ$1,0),IFERROR(VLOOKUP($A94,#REF!,33+CZ$1,0),IFERROR(VLOOKUP($A94,#REF!,42+CZ$1,0),IFERROR(VLOOKUP($A94,#REF!,16+CZ$1,0),IFERROR(VLOOKUP($A94,#REF!,29+CZ$1,0),IFERROR(VLOOKUP($A94,#REF!,42+CZ$1,0),IFERROR(VLOOKUP($A94,#REF!,42+CZ$1,0),0))))))))))))</f>
        <v>0</v>
      </c>
      <c r="DB94" s="37">
        <f>IFERROR(VLOOKUP($A94,#REF!,5+DA$1,0),IFERROR(VLOOKUP($A94,#REF!,26+DA$1,0),IFERROR(VLOOKUP($A94,#REF!,42+DA$1,0),IFERROR(VLOOKUP($A94,#REF!,42+DA$1,0),IFERROR(VLOOKUP($A94,#REF!,42+DA$1,0),IFERROR(VLOOKUP($A94,#REF!,29+DA$1,0),IFERROR(VLOOKUP($A94,#REF!,33+DA$1,0),IFERROR(VLOOKUP($A94,#REF!,42+DA$1,0),IFERROR(VLOOKUP($A94,#REF!,16+DA$1,0),IFERROR(VLOOKUP($A94,#REF!,29+DA$1,0),IFERROR(VLOOKUP($A94,#REF!,42+DA$1,0),IFERROR(VLOOKUP($A94,#REF!,42+DA$1,0),0))))))))))))</f>
        <v>0</v>
      </c>
      <c r="DC94" s="37">
        <f>IFERROR(VLOOKUP($A94,#REF!,5+DB$1,0),IFERROR(VLOOKUP($A94,#REF!,26+DB$1,0),IFERROR(VLOOKUP($A94,#REF!,42+DB$1,0),IFERROR(VLOOKUP($A94,#REF!,42+DB$1,0),IFERROR(VLOOKUP($A94,#REF!,42+DB$1,0),IFERROR(VLOOKUP($A94,#REF!,29+DB$1,0),IFERROR(VLOOKUP($A94,#REF!,33+DB$1,0),IFERROR(VLOOKUP($A94,#REF!,42+DB$1,0),IFERROR(VLOOKUP($A94,#REF!,16+DB$1,0),IFERROR(VLOOKUP($A94,#REF!,29+DB$1,0),IFERROR(VLOOKUP($A94,#REF!,42+DB$1,0),IFERROR(VLOOKUP($A94,#REF!,42+DB$1,0),0))))))))))))</f>
        <v>0</v>
      </c>
      <c r="DD94" s="37">
        <f>IFERROR(VLOOKUP($A94,#REF!,5+DC$1,0),IFERROR(VLOOKUP($A94,#REF!,26+DC$1,0),IFERROR(VLOOKUP($A94,#REF!,42+DC$1,0),IFERROR(VLOOKUP($A94,#REF!,42+DC$1,0),IFERROR(VLOOKUP($A94,#REF!,42+DC$1,0),IFERROR(VLOOKUP($A94,#REF!,29+DC$1,0),IFERROR(VLOOKUP($A94,#REF!,33+DC$1,0),IFERROR(VLOOKUP($A94,#REF!,42+DC$1,0),IFERROR(VLOOKUP($A94,#REF!,16+DC$1,0),IFERROR(VLOOKUP($A94,#REF!,29+DC$1,0),IFERROR(VLOOKUP($A94,#REF!,42+DC$1,0),IFERROR(VLOOKUP($A94,#REF!,42+DC$1,0),0))))))))))))</f>
        <v>0</v>
      </c>
      <c r="DE94" s="37">
        <f>IFERROR(VLOOKUP($A94,#REF!,23,0),IFERROR(VLOOKUP($A94,#REF!,21,0),IFERROR(VLOOKUP($A94,#REF!,23,0),IFERROR(VLOOKUP($A94,#REF!,23,0),IFERROR(VLOOKUP($A94,#REF!,23,0),IFERROR(VLOOKUP($A94,#REF!,23,0),IFERROR(VLOOKUP($A94,#REF!,23,0),IFERROR(VLOOKUP($A94,#REF!,21,0),IFERROR(VLOOKUP($A94,#REF!,25,0),IFERROR(VLOOKUP($A94,#REF!,25,0),IFERROR(VLOOKUP($A94,#REF!,34,0),IFERROR(VLOOKUP($A94,#REF!,65,0),IFERROR(VLOOKUP($A94,#REF!,23,0),IFERROR(VLOOKUP($A94,#REF!,36,0),0))))))))))))))</f>
        <v>0</v>
      </c>
      <c r="DF94" s="37" t="b">
        <f t="shared" si="40"/>
        <v>1</v>
      </c>
      <c r="DG94" s="37" t="b">
        <f t="shared" si="40"/>
        <v>1</v>
      </c>
      <c r="DH94" s="37" t="b">
        <f t="shared" si="40"/>
        <v>1</v>
      </c>
      <c r="DI94" s="37" t="b">
        <f t="shared" si="26"/>
        <v>1</v>
      </c>
      <c r="DJ94" s="37" t="b">
        <f t="shared" si="26"/>
        <v>1</v>
      </c>
      <c r="DK94" s="37" t="b">
        <f t="shared" si="26"/>
        <v>1</v>
      </c>
      <c r="DL94" s="37" t="b">
        <f t="shared" si="26"/>
        <v>1</v>
      </c>
      <c r="DM94" s="37">
        <f t="shared" si="41"/>
        <v>24</v>
      </c>
      <c r="DN94" s="37">
        <f t="shared" si="41"/>
        <v>0</v>
      </c>
      <c r="DO94" s="37">
        <f t="shared" si="41"/>
        <v>0</v>
      </c>
      <c r="DP94" s="37">
        <f t="shared" si="27"/>
        <v>0</v>
      </c>
      <c r="DQ94" s="37">
        <f t="shared" si="27"/>
        <v>0</v>
      </c>
      <c r="DR94" s="37">
        <f t="shared" si="27"/>
        <v>0</v>
      </c>
      <c r="DS94" s="37">
        <f t="shared" si="27"/>
        <v>0</v>
      </c>
      <c r="DT94" s="29">
        <f t="shared" si="45"/>
        <v>24</v>
      </c>
      <c r="DU94" s="37">
        <f t="shared" si="42"/>
        <v>0</v>
      </c>
      <c r="DV94" s="37">
        <f t="shared" si="42"/>
        <v>0</v>
      </c>
      <c r="DW94" s="37">
        <f t="shared" si="42"/>
        <v>0</v>
      </c>
      <c r="DX94" s="37">
        <f t="shared" si="28"/>
        <v>0</v>
      </c>
      <c r="DY94" s="37">
        <f t="shared" si="28"/>
        <v>0</v>
      </c>
      <c r="DZ94" s="37">
        <f t="shared" si="28"/>
        <v>0</v>
      </c>
      <c r="EA94" s="37">
        <f t="shared" si="28"/>
        <v>0</v>
      </c>
      <c r="EB94" s="29">
        <f t="shared" si="46"/>
        <v>0</v>
      </c>
      <c r="EC94" s="36">
        <f t="shared" si="47"/>
        <v>6</v>
      </c>
      <c r="ED94" s="36" t="str">
        <f t="shared" si="48"/>
        <v>DOWNGRADE</v>
      </c>
      <c r="EE94" s="36" t="str">
        <f t="shared" si="49"/>
        <v>RESET</v>
      </c>
      <c r="EF94" s="37">
        <f t="shared" si="50"/>
        <v>0</v>
      </c>
      <c r="EG94" s="2">
        <f>IFERROR(VLOOKUP(A94,[21]DELTA!$A:$AT,46,0),"")</f>
        <v>3</v>
      </c>
      <c r="EH94" s="37" t="str">
        <f t="shared" si="51"/>
        <v>SAPHIRE</v>
      </c>
      <c r="EI94" s="2"/>
      <c r="EJ94" s="2"/>
      <c r="EK94" s="2"/>
      <c r="EL94" s="2"/>
      <c r="EM94" s="2"/>
      <c r="EN94" s="2"/>
      <c r="EO94" s="2"/>
      <c r="EP94" s="2"/>
      <c r="EQ94" s="37">
        <f t="shared" si="43"/>
        <v>24</v>
      </c>
      <c r="ER94" s="37">
        <f t="shared" si="43"/>
        <v>0</v>
      </c>
      <c r="ES94" s="37">
        <f t="shared" si="43"/>
        <v>0</v>
      </c>
      <c r="ET94" s="37">
        <f t="shared" si="29"/>
        <v>0</v>
      </c>
      <c r="EU94" s="37">
        <f t="shared" si="29"/>
        <v>0</v>
      </c>
      <c r="EV94" s="37">
        <f t="shared" si="29"/>
        <v>0</v>
      </c>
      <c r="EW94" s="37">
        <f t="shared" si="29"/>
        <v>0</v>
      </c>
    </row>
    <row r="95" spans="1:153" ht="15.6">
      <c r="A95" s="36" t="s">
        <v>35</v>
      </c>
      <c r="B95" s="5" t="s">
        <v>202</v>
      </c>
      <c r="C95" s="37" t="s">
        <v>153</v>
      </c>
      <c r="D95" s="15">
        <f>IFERROR(VLOOKUP(A95,[23]delta!$A:$C,3,0),"")</f>
        <v>44858</v>
      </c>
      <c r="E95" s="15" t="str">
        <f t="shared" si="44"/>
        <v>Oct-22</v>
      </c>
      <c r="F95" s="37" t="s">
        <v>349</v>
      </c>
      <c r="G95" s="37" t="s">
        <v>349</v>
      </c>
      <c r="H95" s="37" t="s">
        <v>414</v>
      </c>
      <c r="I95" s="37" t="s">
        <v>349</v>
      </c>
      <c r="J95" s="37" t="s">
        <v>349</v>
      </c>
      <c r="K95" s="37" t="s">
        <v>414</v>
      </c>
      <c r="L95" s="37" t="s">
        <v>414</v>
      </c>
      <c r="M95" s="37">
        <v>7</v>
      </c>
      <c r="N95" s="37">
        <v>11</v>
      </c>
      <c r="O95" s="37"/>
      <c r="P95" s="37">
        <v>1</v>
      </c>
      <c r="Q95" s="37">
        <v>9</v>
      </c>
      <c r="R95" s="37"/>
      <c r="S95" s="37" t="s">
        <v>417</v>
      </c>
      <c r="T95" s="36">
        <v>28</v>
      </c>
      <c r="U95" s="37">
        <v>7</v>
      </c>
      <c r="V95" s="37">
        <v>11</v>
      </c>
      <c r="W95" s="37">
        <v>0</v>
      </c>
      <c r="X95" s="37">
        <v>1</v>
      </c>
      <c r="Y95" s="37">
        <v>9</v>
      </c>
      <c r="Z95" s="37">
        <v>0</v>
      </c>
      <c r="AA95" s="37" t="s">
        <v>417</v>
      </c>
      <c r="AB95" s="36">
        <v>28</v>
      </c>
      <c r="AC95" s="36">
        <v>3</v>
      </c>
      <c r="AD95" s="36" t="s">
        <v>415</v>
      </c>
      <c r="AE95" s="36" t="s">
        <v>413</v>
      </c>
      <c r="AF95" s="37">
        <v>14</v>
      </c>
      <c r="AG95" s="13">
        <v>2</v>
      </c>
      <c r="AH95" s="37" t="s">
        <v>418</v>
      </c>
      <c r="AI95" s="37">
        <v>0</v>
      </c>
      <c r="AJ95" s="37" t="s">
        <v>424</v>
      </c>
      <c r="AK95" s="37">
        <v>0</v>
      </c>
      <c r="AL95" s="15">
        <v>45261</v>
      </c>
      <c r="AM95" s="15">
        <v>45701</v>
      </c>
      <c r="AN95" s="37">
        <v>1</v>
      </c>
      <c r="AO95" s="37">
        <v>14</v>
      </c>
      <c r="AP95" s="37" t="str">
        <f>IFERROR(VLOOKUP($A95,[2]Sheet1!$A:$D,4,0),"-")</f>
        <v>-</v>
      </c>
      <c r="AQ95" s="37" t="str">
        <f>IFERROR(VLOOKUP($A95,#REF!,4,0),"-")</f>
        <v>-</v>
      </c>
      <c r="AR95" s="37" t="str">
        <f>IFERROR(VLOOKUP(A95,[3]DELTA!$A:$D,4,0),"-")</f>
        <v>REGULER</v>
      </c>
      <c r="AS95" s="37" t="str">
        <f>IFERROR(VLOOKUP(A95,[4]DELTA!$A:$D,4,0),"-")</f>
        <v>REGULER</v>
      </c>
      <c r="AT95" s="37" t="str">
        <f>IFERROR(VLOOKUP(A95,[5]DELTA!$A:$D,4,0),"-")</f>
        <v>-</v>
      </c>
      <c r="AU95" s="37" t="str">
        <f>IFERROR(VLOOKUP(A95,[6]DELTA!$A:$D,4,0),"-")</f>
        <v>REGULER</v>
      </c>
      <c r="AV95" s="37" t="str">
        <f>IFERROR(VLOOKUP(A95,#REF!,13,0),"")</f>
        <v/>
      </c>
      <c r="AW95" s="37">
        <f>IFERROR(VLOOKUP(A95,[7]DATABASE!$A:$BA,49,0),"")</f>
        <v>29</v>
      </c>
      <c r="AX95" s="37">
        <f>IFERROR(VLOOKUP(A95,[7]DATABASE!$A:$BA,50,0),"")</f>
        <v>34</v>
      </c>
      <c r="AY95" s="37">
        <f>IFERROR(VLOOKUP(A95,[7]DATABASE!$A:$BA,51,0),"")</f>
        <v>15</v>
      </c>
      <c r="AZ95" s="37">
        <f>IFERROR(VLOOKUP(A95,[7]DATABASE!$A:$BA,52,0),"")</f>
        <v>0</v>
      </c>
      <c r="BA95" s="37">
        <f>IFERROR(VLOOKUP(A95,[7]DATABASE!$A:$BA,53,0),"")</f>
        <v>9</v>
      </c>
      <c r="BB95" s="37">
        <f>IFERROR(VLOOKUP(A95,[7]DATABASE!$A:$BF,54,0),"")</f>
        <v>29</v>
      </c>
      <c r="BC95" s="37">
        <f>IFERROR(VLOOKUP(A95,[7]DATABASE!$A:$BF,55,0),"")</f>
        <v>34</v>
      </c>
      <c r="BD95" s="37">
        <f>IFERROR(VLOOKUP(A95,[7]DATABASE!$A:$BF,56,0),"")</f>
        <v>15</v>
      </c>
      <c r="BE95" s="37">
        <f>IFERROR(VLOOKUP(A95,[7]DATABASE!$A:$BF,57,0),"")</f>
        <v>0</v>
      </c>
      <c r="BF95" s="37">
        <f>IFERROR(VLOOKUP(A95,[7]DATABASE!$A:$BF,58,0),"")</f>
        <v>9</v>
      </c>
      <c r="BG95" s="37" t="str">
        <f>IFERROR(VLOOKUP($A95,'[24]NEW MITRA'!$A:$BV,69,0),"")</f>
        <v/>
      </c>
      <c r="BH95" s="37">
        <f>IFERROR(VLOOKUP(A95,[7]DATABASE!$A:$BM,60,0),"")</f>
        <v>29</v>
      </c>
      <c r="BI95" s="37">
        <f>IFERROR(VLOOKUP(A95,[7]DATABASE!$A:$BM,61,0),"")</f>
        <v>34</v>
      </c>
      <c r="BJ95" s="37">
        <f>IFERROR(VLOOKUP(A95,[7]DATABASE!$A:$BM,62,0),"")</f>
        <v>15</v>
      </c>
      <c r="BK95" s="37">
        <f>IFERROR(VLOOKUP(A95,[7]DATABASE!$A:$BM,63,0),"")</f>
        <v>0</v>
      </c>
      <c r="BL95" s="37">
        <f>IFERROR(VLOOKUP(A95,[7]DATABASE!$A:$BM,64,0),"")</f>
        <v>9</v>
      </c>
      <c r="BM95" s="37">
        <f>IFERROR(VLOOKUP($A95,[9]AAV!$A:$AM,39,0),IFERROR(VLOOKUP($A95,[9]GC!$A:$Y,25,0),IFERROR(VLOOKUP($A95,[9]RVO!$A:$BS,71,0),IFERROR(VLOOKUP($A95,[9]SBPV!$A:$AK,37,0),IFERROR(VLOOKUP($A95,'[9]CC SK'!$A:$AA,27,0),IFERROR(VLOOKUP($A95,[9]DELTA!$A:$AA,27,0),IFERROR(VLOOKUP($A95,'[9]TEMA C1'!$A:$W,23,0),IFERROR(VLOOKUP($A95,'[9]TEMA C2'!$A:$Y,25,0),IFERROR(VLOOKUP($A95,'[9]TEMA C3'!$A:$Y,25,0),IFERROR(VLOOKUP($A95,'[9]TEMA HAJI'!$A:$Y,25,0),IFERROR(VLOOKUP($A95,'[9]TEMA PD'!$A:$Y,25,0),"")))))))))))</f>
        <v>5</v>
      </c>
      <c r="BN95" s="37">
        <f t="shared" si="30"/>
        <v>92</v>
      </c>
      <c r="BO95" s="37" t="str">
        <f t="shared" si="53"/>
        <v/>
      </c>
      <c r="BP95" s="37">
        <f t="shared" si="53"/>
        <v>29</v>
      </c>
      <c r="BQ95" s="37">
        <f t="shared" si="53"/>
        <v>34</v>
      </c>
      <c r="BR95" s="37">
        <f t="shared" si="52"/>
        <v>15</v>
      </c>
      <c r="BS95" s="37">
        <f t="shared" si="52"/>
        <v>0</v>
      </c>
      <c r="BT95" s="37">
        <f t="shared" si="52"/>
        <v>9</v>
      </c>
      <c r="BU95" s="37">
        <f t="shared" si="52"/>
        <v>5</v>
      </c>
      <c r="BV95" s="37">
        <f t="shared" si="32"/>
        <v>92</v>
      </c>
      <c r="BW95" s="36">
        <f t="shared" si="33"/>
        <v>2</v>
      </c>
      <c r="BX95" s="36" t="str">
        <f t="shared" si="34"/>
        <v>TIDAK</v>
      </c>
      <c r="BY95" s="36" t="str">
        <f>IFERROR(VLOOKUP(A95,[7]DATABASE!$A:$BY,77,0),"")</f>
        <v>TIDAK</v>
      </c>
      <c r="BZ95" s="37">
        <f t="shared" si="35"/>
        <v>106</v>
      </c>
      <c r="CA95" s="12">
        <f>IFERROR(VLOOKUP(A95,[10]DELTA!$A:$AE,31,0),"")</f>
        <v>2</v>
      </c>
      <c r="CB95" s="37" t="str">
        <f t="shared" si="36"/>
        <v>SAPHIRE</v>
      </c>
      <c r="CC95" s="37" t="str">
        <f>IFERROR(VLOOKUP(A95,[11]SUMMARY!$B:$E,4,0),"")</f>
        <v/>
      </c>
      <c r="CD95" s="37">
        <f>IFERROR(VLOOKUP(A95,'[12]RECAP REDEEM P2 - v2'!$A:$I,5,0),0)</f>
        <v>0</v>
      </c>
      <c r="CE95" s="37" t="str">
        <f t="shared" si="37"/>
        <v>Y</v>
      </c>
      <c r="CF95" s="37"/>
      <c r="CG95" s="15">
        <v>45093</v>
      </c>
      <c r="CH95" s="15">
        <f t="shared" ca="1" si="38"/>
        <v>46174</v>
      </c>
      <c r="CI95" s="37">
        <f t="shared" ca="1" si="39"/>
        <v>2</v>
      </c>
      <c r="CJ95" s="37">
        <v>106</v>
      </c>
      <c r="CK95" s="37" t="str">
        <f>IFERROR(VLOOKUP($A95,[13]ME!$A:$K,11,0),"-")</f>
        <v>-</v>
      </c>
      <c r="CL95" s="37" t="str">
        <f>IFERROR(VLOOKUP($A95,[14]EKS!$A:$K,11,0),"-")</f>
        <v>-</v>
      </c>
      <c r="CM95" s="37" t="str">
        <f>IFERROR(VLOOKUP($A95,[15]EKS!$A:$K,11,0),"-")</f>
        <v>-</v>
      </c>
      <c r="CN95" s="37" t="str">
        <f>IFERROR(VLOOKUP($A95,[16]EKS!$A:$K,11,0),"-")</f>
        <v>-</v>
      </c>
      <c r="CO95" s="37" t="str">
        <f>IFERROR(VLOOKUP($A95,[17]EKS!$A:$K,11,0),"-")</f>
        <v>-</v>
      </c>
      <c r="CP95" s="37" t="str">
        <f>IFERROR(VLOOKUP($A95,[18]EKS!$A:$K,11,0),"-")</f>
        <v>-</v>
      </c>
      <c r="CQ95" s="37" t="str">
        <f>IFERROR(VLOOKUP(A95,[19]Sheet1!$A:$D,4,0),"-")</f>
        <v>-</v>
      </c>
      <c r="CR95" s="37">
        <f>IFERROR(VLOOKUP($A95,[20]AAV!$A:$AR,44,0),IFERROR(VLOOKUP($A95,[20]GC!$A:$AC,29,0),IFERROR(VLOOKUP($A95,[20]RVO!$A:$CA,79,0),IFERROR(VLOOKUP($A95,[20]SBPV!$A:$AN,40,0),IFERROR(VLOOKUP($A95,'[20]CC SK'!$A:$AC,29,0),IFERROR(VLOOKUP($A95,'[20]AAV AUTO 2000'!$A:$AA,27,0),IFERROR(VLOOKUP($A95,[20]DELTA!$A:$AC,29,0),IFERROR(VLOOKUP($A95,'[20]TEMA C1'!$A:$Y,25,0),IFERROR(VLOOKUP($A95,'[20]TEMA C2'!$A:$AA,27,0),IFERROR(VLOOKUP($A95,'[20]TEMA C3'!$A:$AA,27,0),IFERROR(VLOOKUP($A95,'[20]TEMA HAJI'!$A:$AA,27,0),IFERROR(VLOOKUP($A95,'[20]TEMA PD'!$A:$AA,27,0),IFERROR(VLOOKUP($A95,[20]DESIRE!$A:$AP,42,0),0)))))))))))))</f>
        <v>15</v>
      </c>
      <c r="CS95" s="37">
        <f>IFERROR(VLOOKUP($A95,#REF!,42+CR$1,0),IFERROR(VLOOKUP($A95,#REF!,42+CR$1,0),IFERROR(VLOOKUP($A95,#REF!,29+CR$1,0),IFERROR(VLOOKUP($A95,#REF!,16+CR$1,0),IFERROR(VLOOKUP($A95,#REF!,42+CR$1,0),IFERROR(VLOOKUP($A95,#REF!,33+CR$1,0),IFERROR(VLOOKUP($A95,#REF!,29+CR$1,0),IFERROR(VLOOKUP($A95,#REF!,42+CR$1,0),IFERROR(VLOOKUP($A95,#REF!,42+CR$1,0),IFERROR(VLOOKUP($A95,#REF!,42+CR$1,0),IFERROR(VLOOKUP($A95,#REF!,26+CR$1,0),IFERROR(VLOOKUP($A95,#REF!,5+CR$1,0),0))))))))))))</f>
        <v>0</v>
      </c>
      <c r="CT95" s="37">
        <f>IFERROR(VLOOKUP($A95,#REF!,42+CS$1,0),IFERROR(VLOOKUP($A95,#REF!,42+CS$1,0),IFERROR(VLOOKUP($A95,#REF!,29+CS$1,0),IFERROR(VLOOKUP($A95,#REF!,16+CS$1,0),IFERROR(VLOOKUP($A95,#REF!,42+CS$1,0),IFERROR(VLOOKUP($A95,#REF!,33+CS$1,0),IFERROR(VLOOKUP($A95,#REF!,29+CS$1,0),IFERROR(VLOOKUP($A95,#REF!,42+CS$1,0),IFERROR(VLOOKUP($A95,#REF!,42+CS$1,0),IFERROR(VLOOKUP($A95,#REF!,42+CS$1,0),IFERROR(VLOOKUP($A95,#REF!,26+CS$1,0),IFERROR(VLOOKUP($A95,#REF!,5+CS$1,0),0))))))))))))</f>
        <v>0</v>
      </c>
      <c r="CU95" s="37">
        <f>IFERROR(VLOOKUP($A95,#REF!,42+CT$1,0),IFERROR(VLOOKUP($A95,#REF!,42+CT$1,0),IFERROR(VLOOKUP($A95,#REF!,29+CT$1,0),IFERROR(VLOOKUP($A95,#REF!,16+CT$1,0),IFERROR(VLOOKUP($A95,#REF!,42+CT$1,0),IFERROR(VLOOKUP($A95,#REF!,33+CT$1,0),IFERROR(VLOOKUP($A95,#REF!,29+CT$1,0),IFERROR(VLOOKUP($A95,#REF!,42+CT$1,0),IFERROR(VLOOKUP($A95,#REF!,42+CT$1,0),IFERROR(VLOOKUP($A95,#REF!,42+CT$1,0),IFERROR(VLOOKUP($A95,#REF!,26+CT$1,0),IFERROR(VLOOKUP($A95,#REF!,5+CT$1,0),0))))))))))))</f>
        <v>0</v>
      </c>
      <c r="CV95" s="37">
        <f>IFERROR(VLOOKUP($A95,#REF!,42+CU$1,0),IFERROR(VLOOKUP($A95,#REF!,42+CU$1,0),IFERROR(VLOOKUP($A95,#REF!,29+CU$1,0),IFERROR(VLOOKUP($A95,#REF!,16+CU$1,0),IFERROR(VLOOKUP($A95,#REF!,42+CU$1,0),IFERROR(VLOOKUP($A95,#REF!,33+CU$1,0),IFERROR(VLOOKUP($A95,#REF!,29+CU$1,0),IFERROR(VLOOKUP($A95,#REF!,42+CU$1,0),IFERROR(VLOOKUP($A95,#REF!,42+CU$1,0),IFERROR(VLOOKUP($A95,#REF!,42+CU$1,0),IFERROR(VLOOKUP($A95,#REF!,26+CU$1,0),IFERROR(VLOOKUP($A95,#REF!,5+CU$1,0),0))))))))))))</f>
        <v>0</v>
      </c>
      <c r="CW95" s="37">
        <f>IFERROR(VLOOKUP($A95,#REF!,42+CV$1,0),IFERROR(VLOOKUP($A95,#REF!,42+CV$1,0),IFERROR(VLOOKUP($A95,#REF!,29+CV$1,0),IFERROR(VLOOKUP($A95,#REF!,16+CV$1,0),IFERROR(VLOOKUP($A95,#REF!,42+CV$1,0),IFERROR(VLOOKUP($A95,#REF!,33+CV$1,0),IFERROR(VLOOKUP($A95,#REF!,29+CV$1,0),IFERROR(VLOOKUP($A95,#REF!,42+CV$1,0),IFERROR(VLOOKUP($A95,#REF!,42+CV$1,0),IFERROR(VLOOKUP($A95,#REF!,42+CV$1,0),IFERROR(VLOOKUP($A95,#REF!,26+CV$1,0),IFERROR(VLOOKUP($A95,#REF!,5+CV$1,0),0))))))))))))</f>
        <v>0</v>
      </c>
      <c r="CX95" s="37">
        <f>IFERROR(VLOOKUP($A95,#REF!,36,0),IFERROR(VLOOKUP($A95,#REF!,23,0),IFERROR(VLOOKUP($A95,#REF!,65,0),IFERROR(VLOOKUP($A95,#REF!,34,0),IFERROR(VLOOKUP($A95,#REF!,25,0),IFERROR(VLOOKUP($A95,#REF!,25,0),IFERROR(VLOOKUP($A95,#REF!,21,0),IFERROR(VLOOKUP($A95,#REF!,23,0),IFERROR(VLOOKUP($A95,#REF!,23,0),IFERROR(VLOOKUP($A95,#REF!,23,0),IFERROR(VLOOKUP($A95,#REF!,23,0),IFERROR(VLOOKUP($A95,#REF!,23,0),IFERROR(VLOOKUP($A95,#REF!,21,0),IFERROR(VLOOKUP($A95,#REF!,23,0),0))))))))))))))</f>
        <v>0</v>
      </c>
      <c r="CY95" s="37">
        <f>IFERROR(VLOOKUP($A95,[20]DESIRE!$A:$AP,42,0),IFERROR(VLOOKUP($A95,'[20]TEMA PD'!$A:$AA,27,0),IFERROR(VLOOKUP($A95,'[20]TEMA HAJI'!$A:$AA,27,0),IFERROR(VLOOKUP($A95,'[20]TEMA C3'!$A:$AA,27,0),IFERROR(VLOOKUP($A95,'[20]TEMA C2'!$A:$AA,27,0),IFERROR(VLOOKUP($A95,'[20]TEMA C1'!$A:$Y,25,0),IFERROR(VLOOKUP($A95,[20]DELTA!$A:$AC,29,0),IFERROR(VLOOKUP($A95,'[20]AAV AUTO 2000'!$A:$AA,27,0),IFERROR(VLOOKUP($A95,'[20]CC SK'!$A:$AC,29,0),IFERROR(VLOOKUP($A95,[20]SBPV!$A:$AN,40,0),IFERROR(VLOOKUP($A95,[20]RVO!$A:$CA,79,0),IFERROR(VLOOKUP($A95,[20]GC!$A:$AC,29,0),IFERROR(VLOOKUP($A95,[20]AAV!$A:$AR,44,0),0)))))))))))))</f>
        <v>15</v>
      </c>
      <c r="CZ95" s="37">
        <f>IFERROR(VLOOKUP($A95,#REF!,5+CY$1,0),IFERROR(VLOOKUP($A95,#REF!,26+CY$1,0),IFERROR(VLOOKUP($A95,#REF!,42+CY$1,0),IFERROR(VLOOKUP($A95,#REF!,42+CY$1,0),IFERROR(VLOOKUP($A95,#REF!,42+CY$1,0),IFERROR(VLOOKUP($A95,#REF!,29+CY$1,0),IFERROR(VLOOKUP($A95,#REF!,33+CY$1,0),IFERROR(VLOOKUP($A95,#REF!,42+CY$1,0),IFERROR(VLOOKUP($A95,#REF!,16+CY$1,0),IFERROR(VLOOKUP($A95,#REF!,29+CY$1,0),IFERROR(VLOOKUP($A95,#REF!,42+CY$1,0),IFERROR(VLOOKUP($A95,#REF!,42+CY$1,0),0))))))))))))</f>
        <v>0</v>
      </c>
      <c r="DA95" s="37">
        <f>IFERROR(VLOOKUP($A95,#REF!,5+CZ$1,0),IFERROR(VLOOKUP($A95,#REF!,26+CZ$1,0),IFERROR(VLOOKUP($A95,#REF!,42+CZ$1,0),IFERROR(VLOOKUP($A95,#REF!,42+CZ$1,0),IFERROR(VLOOKUP($A95,#REF!,42+CZ$1,0),IFERROR(VLOOKUP($A95,#REF!,29+CZ$1,0),IFERROR(VLOOKUP($A95,#REF!,33+CZ$1,0),IFERROR(VLOOKUP($A95,#REF!,42+CZ$1,0),IFERROR(VLOOKUP($A95,#REF!,16+CZ$1,0),IFERROR(VLOOKUP($A95,#REF!,29+CZ$1,0),IFERROR(VLOOKUP($A95,#REF!,42+CZ$1,0),IFERROR(VLOOKUP($A95,#REF!,42+CZ$1,0),0))))))))))))</f>
        <v>0</v>
      </c>
      <c r="DB95" s="37">
        <f>IFERROR(VLOOKUP($A95,#REF!,5+DA$1,0),IFERROR(VLOOKUP($A95,#REF!,26+DA$1,0),IFERROR(VLOOKUP($A95,#REF!,42+DA$1,0),IFERROR(VLOOKUP($A95,#REF!,42+DA$1,0),IFERROR(VLOOKUP($A95,#REF!,42+DA$1,0),IFERROR(VLOOKUP($A95,#REF!,29+DA$1,0),IFERROR(VLOOKUP($A95,#REF!,33+DA$1,0),IFERROR(VLOOKUP($A95,#REF!,42+DA$1,0),IFERROR(VLOOKUP($A95,#REF!,16+DA$1,0),IFERROR(VLOOKUP($A95,#REF!,29+DA$1,0),IFERROR(VLOOKUP($A95,#REF!,42+DA$1,0),IFERROR(VLOOKUP($A95,#REF!,42+DA$1,0),0))))))))))))</f>
        <v>0</v>
      </c>
      <c r="DC95" s="37">
        <f>IFERROR(VLOOKUP($A95,#REF!,5+DB$1,0),IFERROR(VLOOKUP($A95,#REF!,26+DB$1,0),IFERROR(VLOOKUP($A95,#REF!,42+DB$1,0),IFERROR(VLOOKUP($A95,#REF!,42+DB$1,0),IFERROR(VLOOKUP($A95,#REF!,42+DB$1,0),IFERROR(VLOOKUP($A95,#REF!,29+DB$1,0),IFERROR(VLOOKUP($A95,#REF!,33+DB$1,0),IFERROR(VLOOKUP($A95,#REF!,42+DB$1,0),IFERROR(VLOOKUP($A95,#REF!,16+DB$1,0),IFERROR(VLOOKUP($A95,#REF!,29+DB$1,0),IFERROR(VLOOKUP($A95,#REF!,42+DB$1,0),IFERROR(VLOOKUP($A95,#REF!,42+DB$1,0),0))))))))))))</f>
        <v>0</v>
      </c>
      <c r="DD95" s="37">
        <f>IFERROR(VLOOKUP($A95,#REF!,5+DC$1,0),IFERROR(VLOOKUP($A95,#REF!,26+DC$1,0),IFERROR(VLOOKUP($A95,#REF!,42+DC$1,0),IFERROR(VLOOKUP($A95,#REF!,42+DC$1,0),IFERROR(VLOOKUP($A95,#REF!,42+DC$1,0),IFERROR(VLOOKUP($A95,#REF!,29+DC$1,0),IFERROR(VLOOKUP($A95,#REF!,33+DC$1,0),IFERROR(VLOOKUP($A95,#REF!,42+DC$1,0),IFERROR(VLOOKUP($A95,#REF!,16+DC$1,0),IFERROR(VLOOKUP($A95,#REF!,29+DC$1,0),IFERROR(VLOOKUP($A95,#REF!,42+DC$1,0),IFERROR(VLOOKUP($A95,#REF!,42+DC$1,0),0))))))))))))</f>
        <v>0</v>
      </c>
      <c r="DE95" s="37">
        <f>IFERROR(VLOOKUP($A95,#REF!,23,0),IFERROR(VLOOKUP($A95,#REF!,21,0),IFERROR(VLOOKUP($A95,#REF!,23,0),IFERROR(VLOOKUP($A95,#REF!,23,0),IFERROR(VLOOKUP($A95,#REF!,23,0),IFERROR(VLOOKUP($A95,#REF!,23,0),IFERROR(VLOOKUP($A95,#REF!,23,0),IFERROR(VLOOKUP($A95,#REF!,21,0),IFERROR(VLOOKUP($A95,#REF!,25,0),IFERROR(VLOOKUP($A95,#REF!,25,0),IFERROR(VLOOKUP($A95,#REF!,34,0),IFERROR(VLOOKUP($A95,#REF!,65,0),IFERROR(VLOOKUP($A95,#REF!,23,0),IFERROR(VLOOKUP($A95,#REF!,36,0),0))))))))))))))</f>
        <v>0</v>
      </c>
      <c r="DF95" s="37" t="b">
        <f t="shared" si="40"/>
        <v>1</v>
      </c>
      <c r="DG95" s="37" t="b">
        <f t="shared" si="40"/>
        <v>1</v>
      </c>
      <c r="DH95" s="37" t="b">
        <f t="shared" si="40"/>
        <v>1</v>
      </c>
      <c r="DI95" s="37" t="b">
        <f t="shared" si="26"/>
        <v>1</v>
      </c>
      <c r="DJ95" s="37" t="b">
        <f t="shared" si="26"/>
        <v>1</v>
      </c>
      <c r="DK95" s="37" t="b">
        <f t="shared" si="26"/>
        <v>1</v>
      </c>
      <c r="DL95" s="37" t="b">
        <f t="shared" si="26"/>
        <v>1</v>
      </c>
      <c r="DM95" s="37">
        <f t="shared" si="41"/>
        <v>15</v>
      </c>
      <c r="DN95" s="37">
        <f t="shared" si="41"/>
        <v>0</v>
      </c>
      <c r="DO95" s="37">
        <f t="shared" si="41"/>
        <v>0</v>
      </c>
      <c r="DP95" s="37">
        <f t="shared" si="27"/>
        <v>0</v>
      </c>
      <c r="DQ95" s="37">
        <f t="shared" si="27"/>
        <v>0</v>
      </c>
      <c r="DR95" s="37">
        <f t="shared" si="27"/>
        <v>0</v>
      </c>
      <c r="DS95" s="37">
        <f t="shared" si="27"/>
        <v>0</v>
      </c>
      <c r="DT95" s="29">
        <f t="shared" si="45"/>
        <v>15</v>
      </c>
      <c r="DU95" s="37">
        <f t="shared" si="42"/>
        <v>15</v>
      </c>
      <c r="DV95" s="37">
        <f t="shared" si="42"/>
        <v>0</v>
      </c>
      <c r="DW95" s="37">
        <f t="shared" si="42"/>
        <v>0</v>
      </c>
      <c r="DX95" s="37">
        <f t="shared" si="28"/>
        <v>0</v>
      </c>
      <c r="DY95" s="37">
        <f t="shared" si="28"/>
        <v>0</v>
      </c>
      <c r="DZ95" s="37">
        <f t="shared" si="28"/>
        <v>0</v>
      </c>
      <c r="EA95" s="37">
        <f t="shared" si="28"/>
        <v>0</v>
      </c>
      <c r="EB95" s="29">
        <f t="shared" si="46"/>
        <v>15</v>
      </c>
      <c r="EC95" s="36">
        <f t="shared" si="47"/>
        <v>6</v>
      </c>
      <c r="ED95" s="36" t="str">
        <f t="shared" si="48"/>
        <v>DOWNGRADE</v>
      </c>
      <c r="EE95" s="36" t="str">
        <f t="shared" si="49"/>
        <v>RESET</v>
      </c>
      <c r="EF95" s="37">
        <f t="shared" si="50"/>
        <v>0</v>
      </c>
      <c r="EG95" s="2">
        <f>IFERROR(VLOOKUP(A95,[21]DELTA!$A:$AT,46,0),"")</f>
        <v>3</v>
      </c>
      <c r="EH95" s="37" t="str">
        <f t="shared" si="51"/>
        <v>SAPHIRE</v>
      </c>
      <c r="EI95" s="2"/>
      <c r="EJ95" s="2"/>
      <c r="EK95" s="2"/>
      <c r="EL95" s="2"/>
      <c r="EM95" s="2"/>
      <c r="EN95" s="2"/>
      <c r="EO95" s="2"/>
      <c r="EP95" s="2"/>
      <c r="EQ95" s="37">
        <f t="shared" si="43"/>
        <v>15</v>
      </c>
      <c r="ER95" s="37">
        <f t="shared" si="43"/>
        <v>0</v>
      </c>
      <c r="ES95" s="37">
        <f t="shared" si="43"/>
        <v>0</v>
      </c>
      <c r="ET95" s="37">
        <f t="shared" si="29"/>
        <v>0</v>
      </c>
      <c r="EU95" s="37">
        <f t="shared" si="29"/>
        <v>0</v>
      </c>
      <c r="EV95" s="37">
        <f t="shared" si="29"/>
        <v>0</v>
      </c>
      <c r="EW95" s="37">
        <f t="shared" si="29"/>
        <v>0</v>
      </c>
    </row>
    <row r="96" spans="1:153" ht="15.6">
      <c r="A96" s="36">
        <v>92287</v>
      </c>
      <c r="B96" s="5" t="s">
        <v>193</v>
      </c>
      <c r="C96" s="37" t="s">
        <v>153</v>
      </c>
      <c r="D96" s="15">
        <f>IFERROR(VLOOKUP(A96,[23]delta!$A:$C,3,0),"")</f>
        <v>44667</v>
      </c>
      <c r="E96" s="15" t="str">
        <f t="shared" si="44"/>
        <v>Apr-22</v>
      </c>
      <c r="F96" s="37" t="s">
        <v>349</v>
      </c>
      <c r="G96" s="37" t="s">
        <v>349</v>
      </c>
      <c r="H96" s="37" t="s">
        <v>349</v>
      </c>
      <c r="I96" s="37" t="s">
        <v>349</v>
      </c>
      <c r="J96" s="37" t="s">
        <v>349</v>
      </c>
      <c r="K96" s="37" t="s">
        <v>352</v>
      </c>
      <c r="L96" s="37" t="s">
        <v>352</v>
      </c>
      <c r="M96" s="37">
        <v>7</v>
      </c>
      <c r="N96" s="37">
        <v>31</v>
      </c>
      <c r="O96" s="37">
        <v>35</v>
      </c>
      <c r="P96" s="37">
        <v>42</v>
      </c>
      <c r="Q96" s="37">
        <v>34</v>
      </c>
      <c r="R96" s="37">
        <v>43</v>
      </c>
      <c r="S96" s="37">
        <v>21</v>
      </c>
      <c r="T96" s="36">
        <v>213</v>
      </c>
      <c r="U96" s="37">
        <v>7</v>
      </c>
      <c r="V96" s="37">
        <v>31</v>
      </c>
      <c r="W96" s="37">
        <v>35</v>
      </c>
      <c r="X96" s="37">
        <v>42</v>
      </c>
      <c r="Y96" s="37">
        <v>34</v>
      </c>
      <c r="Z96" s="14">
        <v>0</v>
      </c>
      <c r="AA96" s="14">
        <v>0</v>
      </c>
      <c r="AB96" s="36">
        <v>149</v>
      </c>
      <c r="AC96" s="36">
        <v>0</v>
      </c>
      <c r="AD96" s="36" t="s">
        <v>413</v>
      </c>
      <c r="AE96" s="36" t="s">
        <v>413</v>
      </c>
      <c r="AF96" s="37">
        <v>149</v>
      </c>
      <c r="AG96" s="13">
        <v>2</v>
      </c>
      <c r="AH96" s="37" t="s">
        <v>418</v>
      </c>
      <c r="AI96" s="37">
        <v>0</v>
      </c>
      <c r="AJ96" s="37" t="s">
        <v>423</v>
      </c>
      <c r="AK96" s="37">
        <v>0</v>
      </c>
      <c r="AL96" s="15">
        <v>45261</v>
      </c>
      <c r="AM96" s="15">
        <v>45701</v>
      </c>
      <c r="AN96" s="37">
        <v>1</v>
      </c>
      <c r="AO96" s="37">
        <v>149</v>
      </c>
      <c r="AP96" s="37" t="str">
        <f>IFERROR(VLOOKUP($A96,[2]Sheet1!$A:$D,4,0),"-")</f>
        <v>EKSKLUSIF</v>
      </c>
      <c r="AQ96" s="37" t="str">
        <f>IFERROR(VLOOKUP($A96,#REF!,4,0),"-")</f>
        <v>-</v>
      </c>
      <c r="AR96" s="37" t="str">
        <f>IFERROR(VLOOKUP(A96,[3]DELTA!$A:$D,4,0),"-")</f>
        <v>EKSKLUSIF</v>
      </c>
      <c r="AS96" s="37" t="str">
        <f>IFERROR(VLOOKUP(A96,[4]DELTA!$A:$D,4,0),"-")</f>
        <v>EKSKLUSIF</v>
      </c>
      <c r="AT96" s="37" t="str">
        <f>IFERROR(VLOOKUP(A96,[5]DELTA!$A:$D,4,0),"-")</f>
        <v>EKSKLUSIF</v>
      </c>
      <c r="AU96" s="37" t="str">
        <f>IFERROR(VLOOKUP(A96,[6]DELTA!$A:$D,4,0),"-")</f>
        <v>EKSKLUSIF</v>
      </c>
      <c r="AV96" s="37" t="str">
        <f>IFERROR(VLOOKUP(A96,#REF!,13,0),"")</f>
        <v/>
      </c>
      <c r="AW96" s="37">
        <f>IFERROR(VLOOKUP(A96,[7]DATABASE!$A:$BA,49,0),"")</f>
        <v>47</v>
      </c>
      <c r="AX96" s="37">
        <f>IFERROR(VLOOKUP(A96,[7]DATABASE!$A:$BA,50,0),"")</f>
        <v>47</v>
      </c>
      <c r="AY96" s="37">
        <f>IFERROR(VLOOKUP(A96,[7]DATABASE!$A:$BA,51,0),"")</f>
        <v>42</v>
      </c>
      <c r="AZ96" s="37">
        <f>IFERROR(VLOOKUP(A96,[7]DATABASE!$A:$BA,52,0),"")</f>
        <v>48</v>
      </c>
      <c r="BA96" s="37">
        <f>IFERROR(VLOOKUP(A96,[7]DATABASE!$A:$BA,53,0),"")</f>
        <v>43</v>
      </c>
      <c r="BB96" s="37">
        <f>IFERROR(VLOOKUP(A96,[7]DATABASE!$A:$BF,54,0),"")</f>
        <v>47</v>
      </c>
      <c r="BC96" s="37">
        <f>IFERROR(VLOOKUP(A96,[7]DATABASE!$A:$BF,55,0),"")</f>
        <v>47</v>
      </c>
      <c r="BD96" s="37">
        <f>IFERROR(VLOOKUP(A96,[7]DATABASE!$A:$BF,56,0),"")</f>
        <v>42</v>
      </c>
      <c r="BE96" s="37">
        <f>IFERROR(VLOOKUP(A96,[7]DATABASE!$A:$BF,57,0),"")</f>
        <v>48</v>
      </c>
      <c r="BF96" s="37">
        <f>IFERROR(VLOOKUP(A96,[7]DATABASE!$A:$BF,58,0),"")</f>
        <v>43</v>
      </c>
      <c r="BG96" s="37">
        <f>IFERROR(VLOOKUP($A96,'[24]NEW MITRA'!$A:$BV,69,0),"")</f>
        <v>19</v>
      </c>
      <c r="BH96" s="37">
        <f>IFERROR(VLOOKUP(A96,[7]DATABASE!$A:$BM,60,0),"")</f>
        <v>47</v>
      </c>
      <c r="BI96" s="37">
        <f>IFERROR(VLOOKUP(A96,[7]DATABASE!$A:$BM,61,0),"")</f>
        <v>47</v>
      </c>
      <c r="BJ96" s="37">
        <f>IFERROR(VLOOKUP(A96,[7]DATABASE!$A:$BM,62,0),"")</f>
        <v>42</v>
      </c>
      <c r="BK96" s="37">
        <f>IFERROR(VLOOKUP(A96,[7]DATABASE!$A:$BM,63,0),"")</f>
        <v>48</v>
      </c>
      <c r="BL96" s="37">
        <f>IFERROR(VLOOKUP(A96,[7]DATABASE!$A:$BM,64,0),"")</f>
        <v>43</v>
      </c>
      <c r="BM96" s="37">
        <f>IFERROR(VLOOKUP($A96,[9]AAV!$A:$AM,39,0),IFERROR(VLOOKUP($A96,[9]GC!$A:$Y,25,0),IFERROR(VLOOKUP($A96,[9]RVO!$A:$BS,71,0),IFERROR(VLOOKUP($A96,[9]SBPV!$A:$AK,37,0),IFERROR(VLOOKUP($A96,'[9]CC SK'!$A:$AA,27,0),IFERROR(VLOOKUP($A96,[9]DELTA!$A:$AA,27,0),IFERROR(VLOOKUP($A96,'[9]TEMA C1'!$A:$W,23,0),IFERROR(VLOOKUP($A96,'[9]TEMA C2'!$A:$Y,25,0),IFERROR(VLOOKUP($A96,'[9]TEMA C3'!$A:$Y,25,0),IFERROR(VLOOKUP($A96,'[9]TEMA HAJI'!$A:$Y,25,0),IFERROR(VLOOKUP($A96,'[9]TEMA PD'!$A:$Y,25,0),"")))))))))))</f>
        <v>21</v>
      </c>
      <c r="BN96" s="37">
        <f t="shared" si="30"/>
        <v>267</v>
      </c>
      <c r="BO96" s="14">
        <f t="shared" si="53"/>
        <v>0</v>
      </c>
      <c r="BP96" s="14">
        <f t="shared" si="53"/>
        <v>47</v>
      </c>
      <c r="BQ96" s="14">
        <f t="shared" si="53"/>
        <v>0</v>
      </c>
      <c r="BR96" s="14">
        <f t="shared" si="52"/>
        <v>0</v>
      </c>
      <c r="BS96" s="14">
        <f t="shared" si="52"/>
        <v>0</v>
      </c>
      <c r="BT96" s="21">
        <f t="shared" si="52"/>
        <v>0</v>
      </c>
      <c r="BU96" s="21">
        <f t="shared" si="52"/>
        <v>21</v>
      </c>
      <c r="BV96" s="37">
        <f t="shared" si="32"/>
        <v>68</v>
      </c>
      <c r="BW96" s="36">
        <f t="shared" si="33"/>
        <v>0</v>
      </c>
      <c r="BX96" s="36" t="str">
        <f t="shared" si="34"/>
        <v>TIDAK</v>
      </c>
      <c r="BY96" s="36" t="str">
        <f>IFERROR(VLOOKUP(A96,[7]DATABASE!$A:$BY,77,0),"")</f>
        <v>TIDAK</v>
      </c>
      <c r="BZ96" s="37">
        <f t="shared" si="35"/>
        <v>217</v>
      </c>
      <c r="CA96" s="12">
        <f>IFERROR(VLOOKUP(A96,[10]DELTA!$A:$AE,31,0),"")</f>
        <v>2</v>
      </c>
      <c r="CB96" s="37" t="str">
        <f t="shared" si="36"/>
        <v>SAPHIRE</v>
      </c>
      <c r="CC96" s="37" t="str">
        <f>IFERROR(VLOOKUP(A96,[11]SUMMARY!$B:$E,4,0),"")</f>
        <v/>
      </c>
      <c r="CD96" s="37">
        <f>IFERROR(VLOOKUP(A96,'[12]RECAP REDEEM P2 - v2'!$A:$I,5,0),0)</f>
        <v>0</v>
      </c>
      <c r="CE96" s="37" t="str">
        <f t="shared" si="37"/>
        <v>Y</v>
      </c>
      <c r="CF96" s="37"/>
      <c r="CG96" s="15">
        <v>45093</v>
      </c>
      <c r="CH96" s="15">
        <f t="shared" ca="1" si="38"/>
        <v>46174</v>
      </c>
      <c r="CI96" s="37">
        <f t="shared" ca="1" si="39"/>
        <v>2</v>
      </c>
      <c r="CJ96" s="37">
        <v>217</v>
      </c>
      <c r="CK96" s="37" t="str">
        <f>IFERROR(VLOOKUP($A96,[13]ME!$A:$K,11,0),"-")</f>
        <v>EKSKLUSIF</v>
      </c>
      <c r="CL96" s="37" t="str">
        <f>IFERROR(VLOOKUP($A96,[14]EKS!$A:$K,11,0),"-")</f>
        <v>EKSKLUSIF</v>
      </c>
      <c r="CM96" s="37" t="str">
        <f>IFERROR(VLOOKUP($A96,[15]EKS!$A:$K,11,0),"-")</f>
        <v>EKSKLUSIF</v>
      </c>
      <c r="CN96" s="37" t="str">
        <f>IFERROR(VLOOKUP($A96,[16]EKS!$A:$K,11,0),"-")</f>
        <v>EKSKLUSIF</v>
      </c>
      <c r="CO96" s="37" t="str">
        <f>IFERROR(VLOOKUP($A96,[17]EKS!$A:$K,11,0),"-")</f>
        <v>EKSKLUSIF</v>
      </c>
      <c r="CP96" s="37" t="str">
        <f>IFERROR(VLOOKUP($A96,[18]EKS!$A:$K,11,0),"-")</f>
        <v>EKSKLUSIF</v>
      </c>
      <c r="CQ96" s="37" t="str">
        <f>IFERROR(VLOOKUP(A96,[19]Sheet1!$A:$D,4,0),"-")</f>
        <v>EKSKLUSIF</v>
      </c>
      <c r="CR96" s="37">
        <f>IFERROR(VLOOKUP($A96,[20]AAV!$A:$AR,44,0),IFERROR(VLOOKUP($A96,[20]GC!$A:$AC,29,0),IFERROR(VLOOKUP($A96,[20]RVO!$A:$CA,79,0),IFERROR(VLOOKUP($A96,[20]SBPV!$A:$AN,40,0),IFERROR(VLOOKUP($A96,'[20]CC SK'!$A:$AC,29,0),IFERROR(VLOOKUP($A96,'[20]AAV AUTO 2000'!$A:$AA,27,0),IFERROR(VLOOKUP($A96,[20]DELTA!$A:$AC,29,0),IFERROR(VLOOKUP($A96,'[20]TEMA C1'!$A:$Y,25,0),IFERROR(VLOOKUP($A96,'[20]TEMA C2'!$A:$AA,27,0),IFERROR(VLOOKUP($A96,'[20]TEMA C3'!$A:$AA,27,0),IFERROR(VLOOKUP($A96,'[20]TEMA HAJI'!$A:$AA,27,0),IFERROR(VLOOKUP($A96,'[20]TEMA PD'!$A:$AA,27,0),IFERROR(VLOOKUP($A96,[20]DESIRE!$A:$AP,42,0),0)))))))))))))</f>
        <v>22</v>
      </c>
      <c r="CS96" s="37">
        <f>IFERROR(VLOOKUP($A96,#REF!,42+CR$1,0),IFERROR(VLOOKUP($A96,#REF!,42+CR$1,0),IFERROR(VLOOKUP($A96,#REF!,29+CR$1,0),IFERROR(VLOOKUP($A96,#REF!,16+CR$1,0),IFERROR(VLOOKUP($A96,#REF!,42+CR$1,0),IFERROR(VLOOKUP($A96,#REF!,33+CR$1,0),IFERROR(VLOOKUP($A96,#REF!,29+CR$1,0),IFERROR(VLOOKUP($A96,#REF!,42+CR$1,0),IFERROR(VLOOKUP($A96,#REF!,42+CR$1,0),IFERROR(VLOOKUP($A96,#REF!,42+CR$1,0),IFERROR(VLOOKUP($A96,#REF!,26+CR$1,0),IFERROR(VLOOKUP($A96,#REF!,5+CR$1,0),0))))))))))))</f>
        <v>0</v>
      </c>
      <c r="CT96" s="37">
        <f>IFERROR(VLOOKUP($A96,#REF!,42+CS$1,0),IFERROR(VLOOKUP($A96,#REF!,42+CS$1,0),IFERROR(VLOOKUP($A96,#REF!,29+CS$1,0),IFERROR(VLOOKUP($A96,#REF!,16+CS$1,0),IFERROR(VLOOKUP($A96,#REF!,42+CS$1,0),IFERROR(VLOOKUP($A96,#REF!,33+CS$1,0),IFERROR(VLOOKUP($A96,#REF!,29+CS$1,0),IFERROR(VLOOKUP($A96,#REF!,42+CS$1,0),IFERROR(VLOOKUP($A96,#REF!,42+CS$1,0),IFERROR(VLOOKUP($A96,#REF!,42+CS$1,0),IFERROR(VLOOKUP($A96,#REF!,26+CS$1,0),IFERROR(VLOOKUP($A96,#REF!,5+CS$1,0),0))))))))))))</f>
        <v>0</v>
      </c>
      <c r="CU96" s="37">
        <f>IFERROR(VLOOKUP($A96,#REF!,42+CT$1,0),IFERROR(VLOOKUP($A96,#REF!,42+CT$1,0),IFERROR(VLOOKUP($A96,#REF!,29+CT$1,0),IFERROR(VLOOKUP($A96,#REF!,16+CT$1,0),IFERROR(VLOOKUP($A96,#REF!,42+CT$1,0),IFERROR(VLOOKUP($A96,#REF!,33+CT$1,0),IFERROR(VLOOKUP($A96,#REF!,29+CT$1,0),IFERROR(VLOOKUP($A96,#REF!,42+CT$1,0),IFERROR(VLOOKUP($A96,#REF!,42+CT$1,0),IFERROR(VLOOKUP($A96,#REF!,42+CT$1,0),IFERROR(VLOOKUP($A96,#REF!,26+CT$1,0),IFERROR(VLOOKUP($A96,#REF!,5+CT$1,0),0))))))))))))</f>
        <v>0</v>
      </c>
      <c r="CV96" s="37">
        <f>IFERROR(VLOOKUP($A96,#REF!,42+CU$1,0),IFERROR(VLOOKUP($A96,#REF!,42+CU$1,0),IFERROR(VLOOKUP($A96,#REF!,29+CU$1,0),IFERROR(VLOOKUP($A96,#REF!,16+CU$1,0),IFERROR(VLOOKUP($A96,#REF!,42+CU$1,0),IFERROR(VLOOKUP($A96,#REF!,33+CU$1,0),IFERROR(VLOOKUP($A96,#REF!,29+CU$1,0),IFERROR(VLOOKUP($A96,#REF!,42+CU$1,0),IFERROR(VLOOKUP($A96,#REF!,42+CU$1,0),IFERROR(VLOOKUP($A96,#REF!,42+CU$1,0),IFERROR(VLOOKUP($A96,#REF!,26+CU$1,0),IFERROR(VLOOKUP($A96,#REF!,5+CU$1,0),0))))))))))))</f>
        <v>0</v>
      </c>
      <c r="CW96" s="37">
        <f>IFERROR(VLOOKUP($A96,#REF!,42+CV$1,0),IFERROR(VLOOKUP($A96,#REF!,42+CV$1,0),IFERROR(VLOOKUP($A96,#REF!,29+CV$1,0),IFERROR(VLOOKUP($A96,#REF!,16+CV$1,0),IFERROR(VLOOKUP($A96,#REF!,42+CV$1,0),IFERROR(VLOOKUP($A96,#REF!,33+CV$1,0),IFERROR(VLOOKUP($A96,#REF!,29+CV$1,0),IFERROR(VLOOKUP($A96,#REF!,42+CV$1,0),IFERROR(VLOOKUP($A96,#REF!,42+CV$1,0),IFERROR(VLOOKUP($A96,#REF!,42+CV$1,0),IFERROR(VLOOKUP($A96,#REF!,26+CV$1,0),IFERROR(VLOOKUP($A96,#REF!,5+CV$1,0),0))))))))))))</f>
        <v>0</v>
      </c>
      <c r="CX96" s="37">
        <f>IFERROR(VLOOKUP($A96,#REF!,36,0),IFERROR(VLOOKUP($A96,#REF!,23,0),IFERROR(VLOOKUP($A96,#REF!,65,0),IFERROR(VLOOKUP($A96,#REF!,34,0),IFERROR(VLOOKUP($A96,#REF!,25,0),IFERROR(VLOOKUP($A96,#REF!,25,0),IFERROR(VLOOKUP($A96,#REF!,21,0),IFERROR(VLOOKUP($A96,#REF!,23,0),IFERROR(VLOOKUP($A96,#REF!,23,0),IFERROR(VLOOKUP($A96,#REF!,23,0),IFERROR(VLOOKUP($A96,#REF!,23,0),IFERROR(VLOOKUP($A96,#REF!,23,0),IFERROR(VLOOKUP($A96,#REF!,21,0),IFERROR(VLOOKUP($A96,#REF!,23,0),0))))))))))))))</f>
        <v>0</v>
      </c>
      <c r="CY96" s="37">
        <f>IFERROR(VLOOKUP($A96,[20]DESIRE!$A:$AP,42,0),IFERROR(VLOOKUP($A96,'[20]TEMA PD'!$A:$AA,27,0),IFERROR(VLOOKUP($A96,'[20]TEMA HAJI'!$A:$AA,27,0),IFERROR(VLOOKUP($A96,'[20]TEMA C3'!$A:$AA,27,0),IFERROR(VLOOKUP($A96,'[20]TEMA C2'!$A:$AA,27,0),IFERROR(VLOOKUP($A96,'[20]TEMA C1'!$A:$Y,25,0),IFERROR(VLOOKUP($A96,[20]DELTA!$A:$AC,29,0),IFERROR(VLOOKUP($A96,'[20]AAV AUTO 2000'!$A:$AA,27,0),IFERROR(VLOOKUP($A96,'[20]CC SK'!$A:$AC,29,0),IFERROR(VLOOKUP($A96,[20]SBPV!$A:$AN,40,0),IFERROR(VLOOKUP($A96,[20]RVO!$A:$CA,79,0),IFERROR(VLOOKUP($A96,[20]GC!$A:$AC,29,0),IFERROR(VLOOKUP($A96,[20]AAV!$A:$AR,44,0),0)))))))))))))</f>
        <v>22</v>
      </c>
      <c r="CZ96" s="37">
        <f>IFERROR(VLOOKUP($A96,#REF!,5+CY$1,0),IFERROR(VLOOKUP($A96,#REF!,26+CY$1,0),IFERROR(VLOOKUP($A96,#REF!,42+CY$1,0),IFERROR(VLOOKUP($A96,#REF!,42+CY$1,0),IFERROR(VLOOKUP($A96,#REF!,42+CY$1,0),IFERROR(VLOOKUP($A96,#REF!,29+CY$1,0),IFERROR(VLOOKUP($A96,#REF!,33+CY$1,0),IFERROR(VLOOKUP($A96,#REF!,42+CY$1,0),IFERROR(VLOOKUP($A96,#REF!,16+CY$1,0),IFERROR(VLOOKUP($A96,#REF!,29+CY$1,0),IFERROR(VLOOKUP($A96,#REF!,42+CY$1,0),IFERROR(VLOOKUP($A96,#REF!,42+CY$1,0),0))))))))))))</f>
        <v>0</v>
      </c>
      <c r="DA96" s="37">
        <f>IFERROR(VLOOKUP($A96,#REF!,5+CZ$1,0),IFERROR(VLOOKUP($A96,#REF!,26+CZ$1,0),IFERROR(VLOOKUP($A96,#REF!,42+CZ$1,0),IFERROR(VLOOKUP($A96,#REF!,42+CZ$1,0),IFERROR(VLOOKUP($A96,#REF!,42+CZ$1,0),IFERROR(VLOOKUP($A96,#REF!,29+CZ$1,0),IFERROR(VLOOKUP($A96,#REF!,33+CZ$1,0),IFERROR(VLOOKUP($A96,#REF!,42+CZ$1,0),IFERROR(VLOOKUP($A96,#REF!,16+CZ$1,0),IFERROR(VLOOKUP($A96,#REF!,29+CZ$1,0),IFERROR(VLOOKUP($A96,#REF!,42+CZ$1,0),IFERROR(VLOOKUP($A96,#REF!,42+CZ$1,0),0))))))))))))</f>
        <v>0</v>
      </c>
      <c r="DB96" s="37">
        <f>IFERROR(VLOOKUP($A96,#REF!,5+DA$1,0),IFERROR(VLOOKUP($A96,#REF!,26+DA$1,0),IFERROR(VLOOKUP($A96,#REF!,42+DA$1,0),IFERROR(VLOOKUP($A96,#REF!,42+DA$1,0),IFERROR(VLOOKUP($A96,#REF!,42+DA$1,0),IFERROR(VLOOKUP($A96,#REF!,29+DA$1,0),IFERROR(VLOOKUP($A96,#REF!,33+DA$1,0),IFERROR(VLOOKUP($A96,#REF!,42+DA$1,0),IFERROR(VLOOKUP($A96,#REF!,16+DA$1,0),IFERROR(VLOOKUP($A96,#REF!,29+DA$1,0),IFERROR(VLOOKUP($A96,#REF!,42+DA$1,0),IFERROR(VLOOKUP($A96,#REF!,42+DA$1,0),0))))))))))))</f>
        <v>0</v>
      </c>
      <c r="DC96" s="37">
        <f>IFERROR(VLOOKUP($A96,#REF!,5+DB$1,0),IFERROR(VLOOKUP($A96,#REF!,26+DB$1,0),IFERROR(VLOOKUP($A96,#REF!,42+DB$1,0),IFERROR(VLOOKUP($A96,#REF!,42+DB$1,0),IFERROR(VLOOKUP($A96,#REF!,42+DB$1,0),IFERROR(VLOOKUP($A96,#REF!,29+DB$1,0),IFERROR(VLOOKUP($A96,#REF!,33+DB$1,0),IFERROR(VLOOKUP($A96,#REF!,42+DB$1,0),IFERROR(VLOOKUP($A96,#REF!,16+DB$1,0),IFERROR(VLOOKUP($A96,#REF!,29+DB$1,0),IFERROR(VLOOKUP($A96,#REF!,42+DB$1,0),IFERROR(VLOOKUP($A96,#REF!,42+DB$1,0),0))))))))))))</f>
        <v>0</v>
      </c>
      <c r="DD96" s="37">
        <f>IFERROR(VLOOKUP($A96,#REF!,5+DC$1,0),IFERROR(VLOOKUP($A96,#REF!,26+DC$1,0),IFERROR(VLOOKUP($A96,#REF!,42+DC$1,0),IFERROR(VLOOKUP($A96,#REF!,42+DC$1,0),IFERROR(VLOOKUP($A96,#REF!,42+DC$1,0),IFERROR(VLOOKUP($A96,#REF!,29+DC$1,0),IFERROR(VLOOKUP($A96,#REF!,33+DC$1,0),IFERROR(VLOOKUP($A96,#REF!,42+DC$1,0),IFERROR(VLOOKUP($A96,#REF!,16+DC$1,0),IFERROR(VLOOKUP($A96,#REF!,29+DC$1,0),IFERROR(VLOOKUP($A96,#REF!,42+DC$1,0),IFERROR(VLOOKUP($A96,#REF!,42+DC$1,0),0))))))))))))</f>
        <v>0</v>
      </c>
      <c r="DE96" s="37">
        <f>IFERROR(VLOOKUP($A96,#REF!,23,0),IFERROR(VLOOKUP($A96,#REF!,21,0),IFERROR(VLOOKUP($A96,#REF!,23,0),IFERROR(VLOOKUP($A96,#REF!,23,0),IFERROR(VLOOKUP($A96,#REF!,23,0),IFERROR(VLOOKUP($A96,#REF!,23,0),IFERROR(VLOOKUP($A96,#REF!,23,0),IFERROR(VLOOKUP($A96,#REF!,21,0),IFERROR(VLOOKUP($A96,#REF!,25,0),IFERROR(VLOOKUP($A96,#REF!,25,0),IFERROR(VLOOKUP($A96,#REF!,34,0),IFERROR(VLOOKUP($A96,#REF!,65,0),IFERROR(VLOOKUP($A96,#REF!,23,0),IFERROR(VLOOKUP($A96,#REF!,36,0),0))))))))))))))</f>
        <v>0</v>
      </c>
      <c r="DF96" s="37" t="b">
        <f t="shared" si="40"/>
        <v>1</v>
      </c>
      <c r="DG96" s="37" t="b">
        <f t="shared" si="40"/>
        <v>1</v>
      </c>
      <c r="DH96" s="37" t="b">
        <f t="shared" si="40"/>
        <v>1</v>
      </c>
      <c r="DI96" s="37" t="b">
        <f t="shared" si="26"/>
        <v>1</v>
      </c>
      <c r="DJ96" s="37" t="b">
        <f t="shared" si="26"/>
        <v>1</v>
      </c>
      <c r="DK96" s="37" t="b">
        <f t="shared" si="26"/>
        <v>1</v>
      </c>
      <c r="DL96" s="37" t="b">
        <f t="shared" si="26"/>
        <v>1</v>
      </c>
      <c r="DM96" s="37">
        <f t="shared" si="41"/>
        <v>22</v>
      </c>
      <c r="DN96" s="37">
        <f t="shared" si="41"/>
        <v>0</v>
      </c>
      <c r="DO96" s="37">
        <f t="shared" si="41"/>
        <v>0</v>
      </c>
      <c r="DP96" s="37">
        <f t="shared" si="27"/>
        <v>0</v>
      </c>
      <c r="DQ96" s="37">
        <f t="shared" si="27"/>
        <v>0</v>
      </c>
      <c r="DR96" s="37">
        <f t="shared" si="27"/>
        <v>0</v>
      </c>
      <c r="DS96" s="37">
        <f t="shared" si="27"/>
        <v>0</v>
      </c>
      <c r="DT96" s="29">
        <f t="shared" si="45"/>
        <v>22</v>
      </c>
      <c r="DU96" s="37">
        <f t="shared" si="42"/>
        <v>0</v>
      </c>
      <c r="DV96" s="37">
        <f t="shared" si="42"/>
        <v>0</v>
      </c>
      <c r="DW96" s="37">
        <f t="shared" si="42"/>
        <v>0</v>
      </c>
      <c r="DX96" s="37">
        <f t="shared" si="28"/>
        <v>0</v>
      </c>
      <c r="DY96" s="37">
        <f t="shared" si="28"/>
        <v>0</v>
      </c>
      <c r="DZ96" s="37">
        <f t="shared" si="28"/>
        <v>0</v>
      </c>
      <c r="EA96" s="37">
        <f t="shared" si="28"/>
        <v>0</v>
      </c>
      <c r="EB96" s="29">
        <f t="shared" si="46"/>
        <v>0</v>
      </c>
      <c r="EC96" s="36">
        <f t="shared" si="47"/>
        <v>6</v>
      </c>
      <c r="ED96" s="36" t="str">
        <f t="shared" si="48"/>
        <v>DOWNGRADE</v>
      </c>
      <c r="EE96" s="36" t="str">
        <f t="shared" si="49"/>
        <v>RESET</v>
      </c>
      <c r="EF96" s="37">
        <f t="shared" si="50"/>
        <v>0</v>
      </c>
      <c r="EG96" s="2">
        <f>IFERROR(VLOOKUP(A96,[21]DELTA!$A:$AT,46,0),"")</f>
        <v>3</v>
      </c>
      <c r="EH96" s="37" t="str">
        <f t="shared" si="51"/>
        <v>SAPHIRE</v>
      </c>
      <c r="EI96" s="2"/>
      <c r="EJ96" s="2"/>
      <c r="EK96" s="2"/>
      <c r="EL96" s="2"/>
      <c r="EM96" s="2"/>
      <c r="EN96" s="2"/>
      <c r="EO96" s="2"/>
      <c r="EP96" s="2"/>
      <c r="EQ96" s="37">
        <f t="shared" si="43"/>
        <v>22</v>
      </c>
      <c r="ER96" s="37">
        <f t="shared" si="43"/>
        <v>0</v>
      </c>
      <c r="ES96" s="37">
        <f t="shared" si="43"/>
        <v>0</v>
      </c>
      <c r="ET96" s="37">
        <f t="shared" si="29"/>
        <v>0</v>
      </c>
      <c r="EU96" s="37">
        <f t="shared" si="29"/>
        <v>0</v>
      </c>
      <c r="EV96" s="37">
        <f t="shared" si="29"/>
        <v>0</v>
      </c>
      <c r="EW96" s="37">
        <f t="shared" si="29"/>
        <v>0</v>
      </c>
    </row>
    <row r="97" spans="1:153" ht="15.6">
      <c r="A97" s="36" t="s">
        <v>44</v>
      </c>
      <c r="B97" s="5" t="s">
        <v>207</v>
      </c>
      <c r="C97" s="37" t="s">
        <v>153</v>
      </c>
      <c r="D97" s="15">
        <f>IFERROR(VLOOKUP(A97,[23]delta!$A:$C,3,0),"")</f>
        <v>44903</v>
      </c>
      <c r="E97" s="15" t="str">
        <f t="shared" si="44"/>
        <v>Dec-22</v>
      </c>
      <c r="F97" s="37" t="s">
        <v>349</v>
      </c>
      <c r="G97" s="37" t="s">
        <v>349</v>
      </c>
      <c r="H97" s="37" t="s">
        <v>349</v>
      </c>
      <c r="I97" s="37" t="s">
        <v>349</v>
      </c>
      <c r="J97" s="37" t="s">
        <v>349</v>
      </c>
      <c r="K97" s="37" t="s">
        <v>349</v>
      </c>
      <c r="L97" s="37" t="s">
        <v>349</v>
      </c>
      <c r="M97" s="37">
        <v>11</v>
      </c>
      <c r="N97" s="37">
        <v>32</v>
      </c>
      <c r="O97" s="37">
        <v>19</v>
      </c>
      <c r="P97" s="37">
        <v>36</v>
      </c>
      <c r="Q97" s="37">
        <v>15</v>
      </c>
      <c r="R97" s="37">
        <v>18</v>
      </c>
      <c r="S97" s="37">
        <v>15</v>
      </c>
      <c r="T97" s="36">
        <v>146</v>
      </c>
      <c r="U97" s="37">
        <v>11</v>
      </c>
      <c r="V97" s="37">
        <v>32</v>
      </c>
      <c r="W97" s="37">
        <v>19</v>
      </c>
      <c r="X97" s="37">
        <v>36</v>
      </c>
      <c r="Y97" s="37">
        <v>15</v>
      </c>
      <c r="Z97" s="37">
        <v>18</v>
      </c>
      <c r="AA97" s="37">
        <v>15</v>
      </c>
      <c r="AB97" s="36">
        <v>146</v>
      </c>
      <c r="AC97" s="36">
        <v>0</v>
      </c>
      <c r="AD97" s="36" t="s">
        <v>413</v>
      </c>
      <c r="AE97" s="36" t="s">
        <v>413</v>
      </c>
      <c r="AF97" s="37">
        <v>146</v>
      </c>
      <c r="AG97" s="13">
        <v>2</v>
      </c>
      <c r="AH97" s="37" t="s">
        <v>418</v>
      </c>
      <c r="AI97" s="37">
        <v>0</v>
      </c>
      <c r="AJ97" s="37" t="s">
        <v>423</v>
      </c>
      <c r="AK97" s="37">
        <v>0</v>
      </c>
      <c r="AL97" s="15">
        <v>45261</v>
      </c>
      <c r="AM97" s="15">
        <v>45701</v>
      </c>
      <c r="AN97" s="37">
        <v>1</v>
      </c>
      <c r="AO97" s="37">
        <v>146</v>
      </c>
      <c r="AP97" s="37" t="str">
        <f>IFERROR(VLOOKUP($A97,[2]Sheet1!$A:$D,4,0),"-")</f>
        <v>-</v>
      </c>
      <c r="AQ97" s="37" t="str">
        <f>IFERROR(VLOOKUP($A97,#REF!,4,0),"-")</f>
        <v>-</v>
      </c>
      <c r="AR97" s="37" t="str">
        <f>IFERROR(VLOOKUP(A97,[3]DELTA!$A:$D,4,0),"-")</f>
        <v>-</v>
      </c>
      <c r="AS97" s="37" t="str">
        <f>IFERROR(VLOOKUP(A97,[4]DELTA!$A:$D,4,0),"-")</f>
        <v>-</v>
      </c>
      <c r="AT97" s="37" t="str">
        <f>IFERROR(VLOOKUP(A97,[5]DELTA!$A:$D,4,0),"-")</f>
        <v>-</v>
      </c>
      <c r="AU97" s="37" t="str">
        <f>IFERROR(VLOOKUP(A97,[6]DELTA!$A:$D,4,0),"-")</f>
        <v>-</v>
      </c>
      <c r="AV97" s="37" t="str">
        <f>IFERROR(VLOOKUP(A97,#REF!,13,0),"")</f>
        <v/>
      </c>
      <c r="AW97" s="37">
        <f>IFERROR(VLOOKUP(A97,[7]DATABASE!$A:$BA,49,0),"")</f>
        <v>0</v>
      </c>
      <c r="AX97" s="37">
        <f>IFERROR(VLOOKUP(A97,[7]DATABASE!$A:$BA,50,0),"")</f>
        <v>0</v>
      </c>
      <c r="AY97" s="37">
        <f>IFERROR(VLOOKUP(A97,[7]DATABASE!$A:$BA,51,0),"")</f>
        <v>0</v>
      </c>
      <c r="AZ97" s="37">
        <f>IFERROR(VLOOKUP(A97,[7]DATABASE!$A:$BA,52,0),"")</f>
        <v>0</v>
      </c>
      <c r="BA97" s="37">
        <f>IFERROR(VLOOKUP(A97,[7]DATABASE!$A:$BA,53,0),"")</f>
        <v>0</v>
      </c>
      <c r="BB97" s="37">
        <f>IFERROR(VLOOKUP(A97,[7]DATABASE!$A:$BF,54,0),"")</f>
        <v>0</v>
      </c>
      <c r="BC97" s="37">
        <f>IFERROR(VLOOKUP(A97,[7]DATABASE!$A:$BF,55,0),"")</f>
        <v>0</v>
      </c>
      <c r="BD97" s="37">
        <f>IFERROR(VLOOKUP(A97,[7]DATABASE!$A:$BF,56,0),"")</f>
        <v>0</v>
      </c>
      <c r="BE97" s="37">
        <f>IFERROR(VLOOKUP(A97,[7]DATABASE!$A:$BF,57,0),"")</f>
        <v>0</v>
      </c>
      <c r="BF97" s="37">
        <f>IFERROR(VLOOKUP(A97,[7]DATABASE!$A:$BF,58,0),"")</f>
        <v>0</v>
      </c>
      <c r="BG97" s="37">
        <f>IFERROR(VLOOKUP($A97,'[24]NEW MITRA'!$A:$BV,69,0),"")</f>
        <v>15</v>
      </c>
      <c r="BH97" s="37">
        <f>IFERROR(VLOOKUP(A97,[7]DATABASE!$A:$BM,60,0),"")</f>
        <v>0</v>
      </c>
      <c r="BI97" s="37">
        <f>IFERROR(VLOOKUP(A97,[7]DATABASE!$A:$BM,61,0),"")</f>
        <v>0</v>
      </c>
      <c r="BJ97" s="37">
        <f>IFERROR(VLOOKUP(A97,[7]DATABASE!$A:$BM,62,0),"")</f>
        <v>0</v>
      </c>
      <c r="BK97" s="37">
        <f>IFERROR(VLOOKUP(A97,[7]DATABASE!$A:$BM,63,0),"")</f>
        <v>0</v>
      </c>
      <c r="BL97" s="37">
        <f>IFERROR(VLOOKUP(A97,[7]DATABASE!$A:$BM,64,0),"")</f>
        <v>0</v>
      </c>
      <c r="BM97" s="37" t="str">
        <f>IFERROR(VLOOKUP($A97,[9]AAV!$A:$AM,39,0),IFERROR(VLOOKUP($A97,[9]GC!$A:$Y,25,0),IFERROR(VLOOKUP($A97,[9]RVO!$A:$BS,71,0),IFERROR(VLOOKUP($A97,[9]SBPV!$A:$AK,37,0),IFERROR(VLOOKUP($A97,'[9]CC SK'!$A:$AA,27,0),IFERROR(VLOOKUP($A97,[9]DELTA!$A:$AA,27,0),IFERROR(VLOOKUP($A97,'[9]TEMA C1'!$A:$W,23,0),IFERROR(VLOOKUP($A97,'[9]TEMA C2'!$A:$Y,25,0),IFERROR(VLOOKUP($A97,'[9]TEMA C3'!$A:$Y,25,0),IFERROR(VLOOKUP($A97,'[9]TEMA HAJI'!$A:$Y,25,0),IFERROR(VLOOKUP($A97,'[9]TEMA PD'!$A:$Y,25,0),"")))))))))))</f>
        <v/>
      </c>
      <c r="BN97" s="37">
        <f t="shared" si="30"/>
        <v>15</v>
      </c>
      <c r="BO97" s="37">
        <f t="shared" si="53"/>
        <v>15</v>
      </c>
      <c r="BP97" s="37">
        <f t="shared" si="53"/>
        <v>0</v>
      </c>
      <c r="BQ97" s="37">
        <f t="shared" si="53"/>
        <v>0</v>
      </c>
      <c r="BR97" s="37">
        <f t="shared" si="52"/>
        <v>0</v>
      </c>
      <c r="BS97" s="37">
        <f t="shared" si="52"/>
        <v>0</v>
      </c>
      <c r="BT97" s="37">
        <f t="shared" si="52"/>
        <v>0</v>
      </c>
      <c r="BU97" s="37" t="str">
        <f t="shared" si="52"/>
        <v/>
      </c>
      <c r="BV97" s="37">
        <f t="shared" si="32"/>
        <v>15</v>
      </c>
      <c r="BW97" s="36">
        <f t="shared" si="33"/>
        <v>6</v>
      </c>
      <c r="BX97" s="36" t="str">
        <f t="shared" si="34"/>
        <v>DOWNGRADE</v>
      </c>
      <c r="BY97" s="36" t="str">
        <f>IFERROR(VLOOKUP(A97,[7]DATABASE!$A:$BY,77,0),"")</f>
        <v>RESET</v>
      </c>
      <c r="BZ97" s="37">
        <f t="shared" si="35"/>
        <v>0</v>
      </c>
      <c r="CA97" s="12">
        <f>IFERROR(VLOOKUP(A97,[10]DELTA!$A:$AE,31,0),"")</f>
        <v>2</v>
      </c>
      <c r="CB97" s="37" t="str">
        <f t="shared" si="36"/>
        <v>SAPHIRE</v>
      </c>
      <c r="CC97" s="37" t="str">
        <f>IFERROR(VLOOKUP(A97,[11]SUMMARY!$B:$E,4,0),"")</f>
        <v/>
      </c>
      <c r="CD97" s="37">
        <f>IFERROR(VLOOKUP(A97,'[12]RECAP REDEEM P2 - v2'!$A:$I,5,0),0)</f>
        <v>0</v>
      </c>
      <c r="CE97" s="37" t="str">
        <f t="shared" si="37"/>
        <v>FALSE</v>
      </c>
      <c r="CF97" s="37"/>
      <c r="CG97" s="15">
        <v>45093</v>
      </c>
      <c r="CH97" s="15">
        <f t="shared" ca="1" si="38"/>
        <v>46174</v>
      </c>
      <c r="CI97" s="37">
        <f t="shared" ca="1" si="39"/>
        <v>2</v>
      </c>
      <c r="CJ97" s="37">
        <v>0</v>
      </c>
      <c r="CK97" s="37" t="str">
        <f>IFERROR(VLOOKUP($A97,[13]ME!$A:$K,11,0),"-")</f>
        <v>-</v>
      </c>
      <c r="CL97" s="37" t="str">
        <f>IFERROR(VLOOKUP($A97,[14]EKS!$A:$K,11,0),"-")</f>
        <v>-</v>
      </c>
      <c r="CM97" s="37" t="str">
        <f>IFERROR(VLOOKUP($A97,[15]EKS!$A:$K,11,0),"-")</f>
        <v>-</v>
      </c>
      <c r="CN97" s="37" t="str">
        <f>IFERROR(VLOOKUP($A97,[16]EKS!$A:$K,11,0),"-")</f>
        <v>-</v>
      </c>
      <c r="CO97" s="37" t="str">
        <f>IFERROR(VLOOKUP($A97,[17]EKS!$A:$K,11,0),"-")</f>
        <v>-</v>
      </c>
      <c r="CP97" s="37" t="str">
        <f>IFERROR(VLOOKUP($A97,[18]EKS!$A:$K,11,0),"-")</f>
        <v>-</v>
      </c>
      <c r="CQ97" s="37" t="str">
        <f>IFERROR(VLOOKUP(A97,[19]Sheet1!$A:$D,4,0),"-")</f>
        <v>-</v>
      </c>
      <c r="CR97" s="37">
        <f>IFERROR(VLOOKUP($A97,[20]AAV!$A:$AR,44,0),IFERROR(VLOOKUP($A97,[20]GC!$A:$AC,29,0),IFERROR(VLOOKUP($A97,[20]RVO!$A:$CA,79,0),IFERROR(VLOOKUP($A97,[20]SBPV!$A:$AN,40,0),IFERROR(VLOOKUP($A97,'[20]CC SK'!$A:$AC,29,0),IFERROR(VLOOKUP($A97,'[20]AAV AUTO 2000'!$A:$AA,27,0),IFERROR(VLOOKUP($A97,[20]DELTA!$A:$AC,29,0),IFERROR(VLOOKUP($A97,'[20]TEMA C1'!$A:$Y,25,0),IFERROR(VLOOKUP($A97,'[20]TEMA C2'!$A:$AA,27,0),IFERROR(VLOOKUP($A97,'[20]TEMA C3'!$A:$AA,27,0),IFERROR(VLOOKUP($A97,'[20]TEMA HAJI'!$A:$AA,27,0),IFERROR(VLOOKUP($A97,'[20]TEMA PD'!$A:$AA,27,0),IFERROR(VLOOKUP($A97,[20]DESIRE!$A:$AP,42,0),0)))))))))))))</f>
        <v>0</v>
      </c>
      <c r="CS97" s="37">
        <f>IFERROR(VLOOKUP($A97,#REF!,42+CR$1,0),IFERROR(VLOOKUP($A97,#REF!,42+CR$1,0),IFERROR(VLOOKUP($A97,#REF!,29+CR$1,0),IFERROR(VLOOKUP($A97,#REF!,16+CR$1,0),IFERROR(VLOOKUP($A97,#REF!,42+CR$1,0),IFERROR(VLOOKUP($A97,#REF!,33+CR$1,0),IFERROR(VLOOKUP($A97,#REF!,29+CR$1,0),IFERROR(VLOOKUP($A97,#REF!,42+CR$1,0),IFERROR(VLOOKUP($A97,#REF!,42+CR$1,0),IFERROR(VLOOKUP($A97,#REF!,42+CR$1,0),IFERROR(VLOOKUP($A97,#REF!,26+CR$1,0),IFERROR(VLOOKUP($A97,#REF!,5+CR$1,0),0))))))))))))</f>
        <v>0</v>
      </c>
      <c r="CT97" s="37">
        <f>IFERROR(VLOOKUP($A97,#REF!,42+CS$1,0),IFERROR(VLOOKUP($A97,#REF!,42+CS$1,0),IFERROR(VLOOKUP($A97,#REF!,29+CS$1,0),IFERROR(VLOOKUP($A97,#REF!,16+CS$1,0),IFERROR(VLOOKUP($A97,#REF!,42+CS$1,0),IFERROR(VLOOKUP($A97,#REF!,33+CS$1,0),IFERROR(VLOOKUP($A97,#REF!,29+CS$1,0),IFERROR(VLOOKUP($A97,#REF!,42+CS$1,0),IFERROR(VLOOKUP($A97,#REF!,42+CS$1,0),IFERROR(VLOOKUP($A97,#REF!,42+CS$1,0),IFERROR(VLOOKUP($A97,#REF!,26+CS$1,0),IFERROR(VLOOKUP($A97,#REF!,5+CS$1,0),0))))))))))))</f>
        <v>0</v>
      </c>
      <c r="CU97" s="37">
        <f>IFERROR(VLOOKUP($A97,#REF!,42+CT$1,0),IFERROR(VLOOKUP($A97,#REF!,42+CT$1,0),IFERROR(VLOOKUP($A97,#REF!,29+CT$1,0),IFERROR(VLOOKUP($A97,#REF!,16+CT$1,0),IFERROR(VLOOKUP($A97,#REF!,42+CT$1,0),IFERROR(VLOOKUP($A97,#REF!,33+CT$1,0),IFERROR(VLOOKUP($A97,#REF!,29+CT$1,0),IFERROR(VLOOKUP($A97,#REF!,42+CT$1,0),IFERROR(VLOOKUP($A97,#REF!,42+CT$1,0),IFERROR(VLOOKUP($A97,#REF!,42+CT$1,0),IFERROR(VLOOKUP($A97,#REF!,26+CT$1,0),IFERROR(VLOOKUP($A97,#REF!,5+CT$1,0),0))))))))))))</f>
        <v>0</v>
      </c>
      <c r="CV97" s="37">
        <f>IFERROR(VLOOKUP($A97,#REF!,42+CU$1,0),IFERROR(VLOOKUP($A97,#REF!,42+CU$1,0),IFERROR(VLOOKUP($A97,#REF!,29+CU$1,0),IFERROR(VLOOKUP($A97,#REF!,16+CU$1,0),IFERROR(VLOOKUP($A97,#REF!,42+CU$1,0),IFERROR(VLOOKUP($A97,#REF!,33+CU$1,0),IFERROR(VLOOKUP($A97,#REF!,29+CU$1,0),IFERROR(VLOOKUP($A97,#REF!,42+CU$1,0),IFERROR(VLOOKUP($A97,#REF!,42+CU$1,0),IFERROR(VLOOKUP($A97,#REF!,42+CU$1,0),IFERROR(VLOOKUP($A97,#REF!,26+CU$1,0),IFERROR(VLOOKUP($A97,#REF!,5+CU$1,0),0))))))))))))</f>
        <v>0</v>
      </c>
      <c r="CW97" s="37">
        <f>IFERROR(VLOOKUP($A97,#REF!,42+CV$1,0),IFERROR(VLOOKUP($A97,#REF!,42+CV$1,0),IFERROR(VLOOKUP($A97,#REF!,29+CV$1,0),IFERROR(VLOOKUP($A97,#REF!,16+CV$1,0),IFERROR(VLOOKUP($A97,#REF!,42+CV$1,0),IFERROR(VLOOKUP($A97,#REF!,33+CV$1,0),IFERROR(VLOOKUP($A97,#REF!,29+CV$1,0),IFERROR(VLOOKUP($A97,#REF!,42+CV$1,0),IFERROR(VLOOKUP($A97,#REF!,42+CV$1,0),IFERROR(VLOOKUP($A97,#REF!,42+CV$1,0),IFERROR(VLOOKUP($A97,#REF!,26+CV$1,0),IFERROR(VLOOKUP($A97,#REF!,5+CV$1,0),0))))))))))))</f>
        <v>0</v>
      </c>
      <c r="CX97" s="37">
        <f>IFERROR(VLOOKUP($A97,#REF!,36,0),IFERROR(VLOOKUP($A97,#REF!,23,0),IFERROR(VLOOKUP($A97,#REF!,65,0),IFERROR(VLOOKUP($A97,#REF!,34,0),IFERROR(VLOOKUP($A97,#REF!,25,0),IFERROR(VLOOKUP($A97,#REF!,25,0),IFERROR(VLOOKUP($A97,#REF!,21,0),IFERROR(VLOOKUP($A97,#REF!,23,0),IFERROR(VLOOKUP($A97,#REF!,23,0),IFERROR(VLOOKUP($A97,#REF!,23,0),IFERROR(VLOOKUP($A97,#REF!,23,0),IFERROR(VLOOKUP($A97,#REF!,23,0),IFERROR(VLOOKUP($A97,#REF!,21,0),IFERROR(VLOOKUP($A97,#REF!,23,0),0))))))))))))))</f>
        <v>0</v>
      </c>
      <c r="CY97" s="37">
        <f>IFERROR(VLOOKUP($A97,[20]DESIRE!$A:$AP,42,0),IFERROR(VLOOKUP($A97,'[20]TEMA PD'!$A:$AA,27,0),IFERROR(VLOOKUP($A97,'[20]TEMA HAJI'!$A:$AA,27,0),IFERROR(VLOOKUP($A97,'[20]TEMA C3'!$A:$AA,27,0),IFERROR(VLOOKUP($A97,'[20]TEMA C2'!$A:$AA,27,0),IFERROR(VLOOKUP($A97,'[20]TEMA C1'!$A:$Y,25,0),IFERROR(VLOOKUP($A97,[20]DELTA!$A:$AC,29,0),IFERROR(VLOOKUP($A97,'[20]AAV AUTO 2000'!$A:$AA,27,0),IFERROR(VLOOKUP($A97,'[20]CC SK'!$A:$AC,29,0),IFERROR(VLOOKUP($A97,[20]SBPV!$A:$AN,40,0),IFERROR(VLOOKUP($A97,[20]RVO!$A:$CA,79,0),IFERROR(VLOOKUP($A97,[20]GC!$A:$AC,29,0),IFERROR(VLOOKUP($A97,[20]AAV!$A:$AR,44,0),0)))))))))))))</f>
        <v>0</v>
      </c>
      <c r="CZ97" s="37">
        <f>IFERROR(VLOOKUP($A97,#REF!,5+CY$1,0),IFERROR(VLOOKUP($A97,#REF!,26+CY$1,0),IFERROR(VLOOKUP($A97,#REF!,42+CY$1,0),IFERROR(VLOOKUP($A97,#REF!,42+CY$1,0),IFERROR(VLOOKUP($A97,#REF!,42+CY$1,0),IFERROR(VLOOKUP($A97,#REF!,29+CY$1,0),IFERROR(VLOOKUP($A97,#REF!,33+CY$1,0),IFERROR(VLOOKUP($A97,#REF!,42+CY$1,0),IFERROR(VLOOKUP($A97,#REF!,16+CY$1,0),IFERROR(VLOOKUP($A97,#REF!,29+CY$1,0),IFERROR(VLOOKUP($A97,#REF!,42+CY$1,0),IFERROR(VLOOKUP($A97,#REF!,42+CY$1,0),0))))))))))))</f>
        <v>0</v>
      </c>
      <c r="DA97" s="37">
        <f>IFERROR(VLOOKUP($A97,#REF!,5+CZ$1,0),IFERROR(VLOOKUP($A97,#REF!,26+CZ$1,0),IFERROR(VLOOKUP($A97,#REF!,42+CZ$1,0),IFERROR(VLOOKUP($A97,#REF!,42+CZ$1,0),IFERROR(VLOOKUP($A97,#REF!,42+CZ$1,0),IFERROR(VLOOKUP($A97,#REF!,29+CZ$1,0),IFERROR(VLOOKUP($A97,#REF!,33+CZ$1,0),IFERROR(VLOOKUP($A97,#REF!,42+CZ$1,0),IFERROR(VLOOKUP($A97,#REF!,16+CZ$1,0),IFERROR(VLOOKUP($A97,#REF!,29+CZ$1,0),IFERROR(VLOOKUP($A97,#REF!,42+CZ$1,0),IFERROR(VLOOKUP($A97,#REF!,42+CZ$1,0),0))))))))))))</f>
        <v>0</v>
      </c>
      <c r="DB97" s="37">
        <f>IFERROR(VLOOKUP($A97,#REF!,5+DA$1,0),IFERROR(VLOOKUP($A97,#REF!,26+DA$1,0),IFERROR(VLOOKUP($A97,#REF!,42+DA$1,0),IFERROR(VLOOKUP($A97,#REF!,42+DA$1,0),IFERROR(VLOOKUP($A97,#REF!,42+DA$1,0),IFERROR(VLOOKUP($A97,#REF!,29+DA$1,0),IFERROR(VLOOKUP($A97,#REF!,33+DA$1,0),IFERROR(VLOOKUP($A97,#REF!,42+DA$1,0),IFERROR(VLOOKUP($A97,#REF!,16+DA$1,0),IFERROR(VLOOKUP($A97,#REF!,29+DA$1,0),IFERROR(VLOOKUP($A97,#REF!,42+DA$1,0),IFERROR(VLOOKUP($A97,#REF!,42+DA$1,0),0))))))))))))</f>
        <v>0</v>
      </c>
      <c r="DC97" s="37">
        <f>IFERROR(VLOOKUP($A97,#REF!,5+DB$1,0),IFERROR(VLOOKUP($A97,#REF!,26+DB$1,0),IFERROR(VLOOKUP($A97,#REF!,42+DB$1,0),IFERROR(VLOOKUP($A97,#REF!,42+DB$1,0),IFERROR(VLOOKUP($A97,#REF!,42+DB$1,0),IFERROR(VLOOKUP($A97,#REF!,29+DB$1,0),IFERROR(VLOOKUP($A97,#REF!,33+DB$1,0),IFERROR(VLOOKUP($A97,#REF!,42+DB$1,0),IFERROR(VLOOKUP($A97,#REF!,16+DB$1,0),IFERROR(VLOOKUP($A97,#REF!,29+DB$1,0),IFERROR(VLOOKUP($A97,#REF!,42+DB$1,0),IFERROR(VLOOKUP($A97,#REF!,42+DB$1,0),0))))))))))))</f>
        <v>0</v>
      </c>
      <c r="DD97" s="37">
        <f>IFERROR(VLOOKUP($A97,#REF!,5+DC$1,0),IFERROR(VLOOKUP($A97,#REF!,26+DC$1,0),IFERROR(VLOOKUP($A97,#REF!,42+DC$1,0),IFERROR(VLOOKUP($A97,#REF!,42+DC$1,0),IFERROR(VLOOKUP($A97,#REF!,42+DC$1,0),IFERROR(VLOOKUP($A97,#REF!,29+DC$1,0),IFERROR(VLOOKUP($A97,#REF!,33+DC$1,0),IFERROR(VLOOKUP($A97,#REF!,42+DC$1,0),IFERROR(VLOOKUP($A97,#REF!,16+DC$1,0),IFERROR(VLOOKUP($A97,#REF!,29+DC$1,0),IFERROR(VLOOKUP($A97,#REF!,42+DC$1,0),IFERROR(VLOOKUP($A97,#REF!,42+DC$1,0),0))))))))))))</f>
        <v>0</v>
      </c>
      <c r="DE97" s="37">
        <f>IFERROR(VLOOKUP($A97,#REF!,23,0),IFERROR(VLOOKUP($A97,#REF!,21,0),IFERROR(VLOOKUP($A97,#REF!,23,0),IFERROR(VLOOKUP($A97,#REF!,23,0),IFERROR(VLOOKUP($A97,#REF!,23,0),IFERROR(VLOOKUP($A97,#REF!,23,0),IFERROR(VLOOKUP($A97,#REF!,23,0),IFERROR(VLOOKUP($A97,#REF!,21,0),IFERROR(VLOOKUP($A97,#REF!,25,0),IFERROR(VLOOKUP($A97,#REF!,25,0),IFERROR(VLOOKUP($A97,#REF!,34,0),IFERROR(VLOOKUP($A97,#REF!,65,0),IFERROR(VLOOKUP($A97,#REF!,23,0),IFERROR(VLOOKUP($A97,#REF!,36,0),0))))))))))))))</f>
        <v>0</v>
      </c>
      <c r="DF97" s="37" t="b">
        <f t="shared" si="40"/>
        <v>1</v>
      </c>
      <c r="DG97" s="37" t="b">
        <f t="shared" si="40"/>
        <v>1</v>
      </c>
      <c r="DH97" s="37" t="b">
        <f t="shared" si="40"/>
        <v>1</v>
      </c>
      <c r="DI97" s="37" t="b">
        <f t="shared" si="26"/>
        <v>1</v>
      </c>
      <c r="DJ97" s="37" t="b">
        <f t="shared" si="26"/>
        <v>1</v>
      </c>
      <c r="DK97" s="37" t="b">
        <f t="shared" si="26"/>
        <v>1</v>
      </c>
      <c r="DL97" s="37" t="b">
        <f t="shared" si="26"/>
        <v>1</v>
      </c>
      <c r="DM97" s="37">
        <f t="shared" si="41"/>
        <v>0</v>
      </c>
      <c r="DN97" s="37">
        <f t="shared" si="41"/>
        <v>0</v>
      </c>
      <c r="DO97" s="37">
        <f t="shared" si="41"/>
        <v>0</v>
      </c>
      <c r="DP97" s="37">
        <f t="shared" si="27"/>
        <v>0</v>
      </c>
      <c r="DQ97" s="37">
        <f t="shared" si="27"/>
        <v>0</v>
      </c>
      <c r="DR97" s="37">
        <f t="shared" si="27"/>
        <v>0</v>
      </c>
      <c r="DS97" s="37">
        <f t="shared" si="27"/>
        <v>0</v>
      </c>
      <c r="DT97" s="29">
        <f t="shared" si="45"/>
        <v>0</v>
      </c>
      <c r="DU97" s="37">
        <f t="shared" si="42"/>
        <v>0</v>
      </c>
      <c r="DV97" s="37">
        <f t="shared" si="42"/>
        <v>0</v>
      </c>
      <c r="DW97" s="37">
        <f t="shared" si="42"/>
        <v>0</v>
      </c>
      <c r="DX97" s="37">
        <f t="shared" si="28"/>
        <v>0</v>
      </c>
      <c r="DY97" s="37">
        <f t="shared" si="28"/>
        <v>0</v>
      </c>
      <c r="DZ97" s="37">
        <f t="shared" si="28"/>
        <v>0</v>
      </c>
      <c r="EA97" s="37">
        <f t="shared" si="28"/>
        <v>0</v>
      </c>
      <c r="EB97" s="29">
        <f t="shared" si="46"/>
        <v>0</v>
      </c>
      <c r="EC97" s="36">
        <f t="shared" si="47"/>
        <v>7</v>
      </c>
      <c r="ED97" s="36" t="str">
        <f t="shared" si="48"/>
        <v>DOWNGRADE</v>
      </c>
      <c r="EE97" s="36" t="str">
        <f t="shared" si="49"/>
        <v>RESET</v>
      </c>
      <c r="EF97" s="37">
        <f t="shared" si="50"/>
        <v>0</v>
      </c>
      <c r="EG97" s="2" t="str">
        <f>IFERROR(VLOOKUP(A97,[21]DELTA!$A:$AT,46,0),"")</f>
        <v/>
      </c>
      <c r="EH97" s="37" t="str">
        <f t="shared" si="51"/>
        <v>SAPHIRE</v>
      </c>
      <c r="EI97" s="2"/>
      <c r="EJ97" s="2"/>
      <c r="EK97" s="2"/>
      <c r="EL97" s="2"/>
      <c r="EM97" s="2"/>
      <c r="EN97" s="2"/>
      <c r="EO97" s="2"/>
      <c r="EP97" s="2"/>
      <c r="EQ97" s="37">
        <f t="shared" si="43"/>
        <v>0</v>
      </c>
      <c r="ER97" s="37">
        <f t="shared" si="43"/>
        <v>0</v>
      </c>
      <c r="ES97" s="37">
        <f t="shared" si="43"/>
        <v>0</v>
      </c>
      <c r="ET97" s="37">
        <f t="shared" si="29"/>
        <v>0</v>
      </c>
      <c r="EU97" s="37">
        <f t="shared" si="29"/>
        <v>0</v>
      </c>
      <c r="EV97" s="37">
        <f t="shared" si="29"/>
        <v>0</v>
      </c>
      <c r="EW97" s="37">
        <f t="shared" si="29"/>
        <v>0</v>
      </c>
    </row>
    <row r="98" spans="1:153" ht="15.6">
      <c r="A98" s="36">
        <v>92509</v>
      </c>
      <c r="B98" s="5" t="s">
        <v>194</v>
      </c>
      <c r="C98" s="37" t="s">
        <v>153</v>
      </c>
      <c r="D98" s="15">
        <f>IFERROR(VLOOKUP(A98,[23]delta!$A:$C,3,0),"")</f>
        <v>44735</v>
      </c>
      <c r="E98" s="15" t="str">
        <f t="shared" si="44"/>
        <v>Jun-22</v>
      </c>
      <c r="F98" s="37" t="s">
        <v>349</v>
      </c>
      <c r="G98" s="37" t="s">
        <v>349</v>
      </c>
      <c r="H98" s="37" t="s">
        <v>349</v>
      </c>
      <c r="I98" s="37" t="s">
        <v>349</v>
      </c>
      <c r="J98" s="37" t="s">
        <v>349</v>
      </c>
      <c r="K98" s="37" t="s">
        <v>349</v>
      </c>
      <c r="L98" s="37" t="s">
        <v>349</v>
      </c>
      <c r="M98" s="37">
        <v>17</v>
      </c>
      <c r="N98" s="37">
        <v>32</v>
      </c>
      <c r="O98" s="37">
        <v>32</v>
      </c>
      <c r="P98" s="37">
        <v>35</v>
      </c>
      <c r="Q98" s="37">
        <v>21</v>
      </c>
      <c r="R98" s="37">
        <v>18</v>
      </c>
      <c r="S98" s="37">
        <v>1</v>
      </c>
      <c r="T98" s="36">
        <v>156</v>
      </c>
      <c r="U98" s="37">
        <v>17</v>
      </c>
      <c r="V98" s="37">
        <v>32</v>
      </c>
      <c r="W98" s="37">
        <v>32</v>
      </c>
      <c r="X98" s="37">
        <v>35</v>
      </c>
      <c r="Y98" s="37">
        <v>21</v>
      </c>
      <c r="Z98" s="37">
        <v>18</v>
      </c>
      <c r="AA98" s="37">
        <v>1</v>
      </c>
      <c r="AB98" s="36">
        <v>156</v>
      </c>
      <c r="AC98" s="36">
        <v>0</v>
      </c>
      <c r="AD98" s="36" t="s">
        <v>413</v>
      </c>
      <c r="AE98" s="36" t="s">
        <v>413</v>
      </c>
      <c r="AF98" s="37">
        <v>156</v>
      </c>
      <c r="AG98" s="13">
        <v>3</v>
      </c>
      <c r="AH98" s="37" t="s">
        <v>418</v>
      </c>
      <c r="AI98" s="37">
        <v>0</v>
      </c>
      <c r="AJ98" s="37" t="s">
        <v>423</v>
      </c>
      <c r="AK98" s="37">
        <v>0</v>
      </c>
      <c r="AL98" s="15">
        <v>45261</v>
      </c>
      <c r="AM98" s="15">
        <v>45701</v>
      </c>
      <c r="AN98" s="37">
        <v>1</v>
      </c>
      <c r="AO98" s="37">
        <v>156</v>
      </c>
      <c r="AP98" s="37" t="str">
        <f>IFERROR(VLOOKUP($A98,[2]Sheet1!$A:$D,4,0),"-")</f>
        <v>-</v>
      </c>
      <c r="AQ98" s="37" t="str">
        <f>IFERROR(VLOOKUP($A98,#REF!,4,0),"-")</f>
        <v>-</v>
      </c>
      <c r="AR98" s="37" t="str">
        <f>IFERROR(VLOOKUP(A98,[3]DELTA!$A:$D,4,0),"-")</f>
        <v>-</v>
      </c>
      <c r="AS98" s="37" t="str">
        <f>IFERROR(VLOOKUP(A98,[4]DELTA!$A:$D,4,0),"-")</f>
        <v>-</v>
      </c>
      <c r="AT98" s="37" t="str">
        <f>IFERROR(VLOOKUP(A98,[5]DELTA!$A:$D,4,0),"-")</f>
        <v>-</v>
      </c>
      <c r="AU98" s="37" t="str">
        <f>IFERROR(VLOOKUP(A98,[6]DELTA!$A:$D,4,0),"-")</f>
        <v>-</v>
      </c>
      <c r="AV98" s="37" t="str">
        <f>IFERROR(VLOOKUP(A98,#REF!,13,0),"")</f>
        <v/>
      </c>
      <c r="AW98" s="37">
        <f>IFERROR(VLOOKUP(A98,[7]DATABASE!$A:$BA,49,0),"")</f>
        <v>0</v>
      </c>
      <c r="AX98" s="37">
        <f>IFERROR(VLOOKUP(A98,[7]DATABASE!$A:$BA,50,0),"")</f>
        <v>0</v>
      </c>
      <c r="AY98" s="37">
        <f>IFERROR(VLOOKUP(A98,[7]DATABASE!$A:$BA,51,0),"")</f>
        <v>0</v>
      </c>
      <c r="AZ98" s="37">
        <f>IFERROR(VLOOKUP(A98,[7]DATABASE!$A:$BA,52,0),"")</f>
        <v>0</v>
      </c>
      <c r="BA98" s="37">
        <f>IFERROR(VLOOKUP(A98,[7]DATABASE!$A:$BA,53,0),"")</f>
        <v>0</v>
      </c>
      <c r="BB98" s="37">
        <f>IFERROR(VLOOKUP(A98,[7]DATABASE!$A:$BF,54,0),"")</f>
        <v>0</v>
      </c>
      <c r="BC98" s="37">
        <f>IFERROR(VLOOKUP(A98,[7]DATABASE!$A:$BF,55,0),"")</f>
        <v>0</v>
      </c>
      <c r="BD98" s="37">
        <f>IFERROR(VLOOKUP(A98,[7]DATABASE!$A:$BF,56,0),"")</f>
        <v>0</v>
      </c>
      <c r="BE98" s="37">
        <f>IFERROR(VLOOKUP(A98,[7]DATABASE!$A:$BF,57,0),"")</f>
        <v>0</v>
      </c>
      <c r="BF98" s="37">
        <f>IFERROR(VLOOKUP(A98,[7]DATABASE!$A:$BF,58,0),"")</f>
        <v>0</v>
      </c>
      <c r="BG98" s="37">
        <f>IFERROR(VLOOKUP($A98,'[24]NEW MITRA'!$A:$BV,69,0),"")</f>
        <v>16</v>
      </c>
      <c r="BH98" s="37">
        <f>IFERROR(VLOOKUP(A98,[7]DATABASE!$A:$BM,60,0),"")</f>
        <v>0</v>
      </c>
      <c r="BI98" s="37">
        <f>IFERROR(VLOOKUP(A98,[7]DATABASE!$A:$BM,61,0),"")</f>
        <v>0</v>
      </c>
      <c r="BJ98" s="37">
        <f>IFERROR(VLOOKUP(A98,[7]DATABASE!$A:$BM,62,0),"")</f>
        <v>0</v>
      </c>
      <c r="BK98" s="37">
        <f>IFERROR(VLOOKUP(A98,[7]DATABASE!$A:$BM,63,0),"")</f>
        <v>0</v>
      </c>
      <c r="BL98" s="37">
        <f>IFERROR(VLOOKUP(A98,[7]DATABASE!$A:$BM,64,0),"")</f>
        <v>0</v>
      </c>
      <c r="BM98" s="37" t="str">
        <f>IFERROR(VLOOKUP($A98,[9]AAV!$A:$AM,39,0),IFERROR(VLOOKUP($A98,[9]GC!$A:$Y,25,0),IFERROR(VLOOKUP($A98,[9]RVO!$A:$BS,71,0),IFERROR(VLOOKUP($A98,[9]SBPV!$A:$AK,37,0),IFERROR(VLOOKUP($A98,'[9]CC SK'!$A:$AA,27,0),IFERROR(VLOOKUP($A98,[9]DELTA!$A:$AA,27,0),IFERROR(VLOOKUP($A98,'[9]TEMA C1'!$A:$W,23,0),IFERROR(VLOOKUP($A98,'[9]TEMA C2'!$A:$Y,25,0),IFERROR(VLOOKUP($A98,'[9]TEMA C3'!$A:$Y,25,0),IFERROR(VLOOKUP($A98,'[9]TEMA HAJI'!$A:$Y,25,0),IFERROR(VLOOKUP($A98,'[9]TEMA PD'!$A:$Y,25,0),"")))))))))))</f>
        <v/>
      </c>
      <c r="BN98" s="37">
        <f t="shared" si="30"/>
        <v>16</v>
      </c>
      <c r="BO98" s="37">
        <f t="shared" si="53"/>
        <v>16</v>
      </c>
      <c r="BP98" s="37">
        <f t="shared" si="53"/>
        <v>0</v>
      </c>
      <c r="BQ98" s="37">
        <f t="shared" si="53"/>
        <v>0</v>
      </c>
      <c r="BR98" s="37">
        <f t="shared" si="52"/>
        <v>0</v>
      </c>
      <c r="BS98" s="37">
        <f t="shared" si="52"/>
        <v>0</v>
      </c>
      <c r="BT98" s="37">
        <f t="shared" si="52"/>
        <v>0</v>
      </c>
      <c r="BU98" s="37" t="str">
        <f t="shared" si="52"/>
        <v/>
      </c>
      <c r="BV98" s="37">
        <f t="shared" si="32"/>
        <v>16</v>
      </c>
      <c r="BW98" s="36">
        <f t="shared" si="33"/>
        <v>6</v>
      </c>
      <c r="BX98" s="36" t="str">
        <f t="shared" si="34"/>
        <v>DOWNGRADE</v>
      </c>
      <c r="BY98" s="36" t="str">
        <f>IFERROR(VLOOKUP(A98,[7]DATABASE!$A:$BY,77,0),"")</f>
        <v>RESET</v>
      </c>
      <c r="BZ98" s="37">
        <f t="shared" si="35"/>
        <v>0</v>
      </c>
      <c r="CA98" s="12">
        <f>IFERROR(VLOOKUP(A98,[10]DELTA!$A:$AE,31,0),"")</f>
        <v>3</v>
      </c>
      <c r="CB98" s="37" t="str">
        <f t="shared" si="36"/>
        <v>SAPHIRE</v>
      </c>
      <c r="CC98" s="37" t="str">
        <f>IFERROR(VLOOKUP(A98,[11]SUMMARY!$B:$E,4,0),"")</f>
        <v/>
      </c>
      <c r="CD98" s="37">
        <f>IFERROR(VLOOKUP(A98,'[12]RECAP REDEEM P2 - v2'!$A:$I,5,0),0)</f>
        <v>0</v>
      </c>
      <c r="CE98" s="37" t="str">
        <f t="shared" si="37"/>
        <v>FALSE</v>
      </c>
      <c r="CF98" s="37"/>
      <c r="CG98" s="15">
        <v>45093</v>
      </c>
      <c r="CH98" s="15">
        <f t="shared" ca="1" si="38"/>
        <v>46174</v>
      </c>
      <c r="CI98" s="37">
        <f t="shared" ca="1" si="39"/>
        <v>2</v>
      </c>
      <c r="CJ98" s="37">
        <v>0</v>
      </c>
      <c r="CK98" s="37" t="str">
        <f>IFERROR(VLOOKUP($A98,[13]ME!$A:$K,11,0),"-")</f>
        <v>-</v>
      </c>
      <c r="CL98" s="37" t="str">
        <f>IFERROR(VLOOKUP($A98,[14]EKS!$A:$K,11,0),"-")</f>
        <v>-</v>
      </c>
      <c r="CM98" s="37" t="str">
        <f>IFERROR(VLOOKUP($A98,[15]EKS!$A:$K,11,0),"-")</f>
        <v>-</v>
      </c>
      <c r="CN98" s="37" t="str">
        <f>IFERROR(VLOOKUP($A98,[16]EKS!$A:$K,11,0),"-")</f>
        <v>-</v>
      </c>
      <c r="CO98" s="37" t="str">
        <f>IFERROR(VLOOKUP($A98,[17]EKS!$A:$K,11,0),"-")</f>
        <v>-</v>
      </c>
      <c r="CP98" s="37" t="str">
        <f>IFERROR(VLOOKUP($A98,[18]EKS!$A:$K,11,0),"-")</f>
        <v>-</v>
      </c>
      <c r="CQ98" s="37" t="str">
        <f>IFERROR(VLOOKUP(A98,[19]Sheet1!$A:$D,4,0),"-")</f>
        <v>-</v>
      </c>
      <c r="CR98" s="37">
        <f>IFERROR(VLOOKUP($A98,[20]AAV!$A:$AR,44,0),IFERROR(VLOOKUP($A98,[20]GC!$A:$AC,29,0),IFERROR(VLOOKUP($A98,[20]RVO!$A:$CA,79,0),IFERROR(VLOOKUP($A98,[20]SBPV!$A:$AN,40,0),IFERROR(VLOOKUP($A98,'[20]CC SK'!$A:$AC,29,0),IFERROR(VLOOKUP($A98,'[20]AAV AUTO 2000'!$A:$AA,27,0),IFERROR(VLOOKUP($A98,[20]DELTA!$A:$AC,29,0),IFERROR(VLOOKUP($A98,'[20]TEMA C1'!$A:$Y,25,0),IFERROR(VLOOKUP($A98,'[20]TEMA C2'!$A:$AA,27,0),IFERROR(VLOOKUP($A98,'[20]TEMA C3'!$A:$AA,27,0),IFERROR(VLOOKUP($A98,'[20]TEMA HAJI'!$A:$AA,27,0),IFERROR(VLOOKUP($A98,'[20]TEMA PD'!$A:$AA,27,0),IFERROR(VLOOKUP($A98,[20]DESIRE!$A:$AP,42,0),0)))))))))))))</f>
        <v>0</v>
      </c>
      <c r="CS98" s="37">
        <f>IFERROR(VLOOKUP($A98,#REF!,42+CR$1,0),IFERROR(VLOOKUP($A98,#REF!,42+CR$1,0),IFERROR(VLOOKUP($A98,#REF!,29+CR$1,0),IFERROR(VLOOKUP($A98,#REF!,16+CR$1,0),IFERROR(VLOOKUP($A98,#REF!,42+CR$1,0),IFERROR(VLOOKUP($A98,#REF!,33+CR$1,0),IFERROR(VLOOKUP($A98,#REF!,29+CR$1,0),IFERROR(VLOOKUP($A98,#REF!,42+CR$1,0),IFERROR(VLOOKUP($A98,#REF!,42+CR$1,0),IFERROR(VLOOKUP($A98,#REF!,42+CR$1,0),IFERROR(VLOOKUP($A98,#REF!,26+CR$1,0),IFERROR(VLOOKUP($A98,#REF!,5+CR$1,0),0))))))))))))</f>
        <v>0</v>
      </c>
      <c r="CT98" s="37">
        <f>IFERROR(VLOOKUP($A98,#REF!,42+CS$1,0),IFERROR(VLOOKUP($A98,#REF!,42+CS$1,0),IFERROR(VLOOKUP($A98,#REF!,29+CS$1,0),IFERROR(VLOOKUP($A98,#REF!,16+CS$1,0),IFERROR(VLOOKUP($A98,#REF!,42+CS$1,0),IFERROR(VLOOKUP($A98,#REF!,33+CS$1,0),IFERROR(VLOOKUP($A98,#REF!,29+CS$1,0),IFERROR(VLOOKUP($A98,#REF!,42+CS$1,0),IFERROR(VLOOKUP($A98,#REF!,42+CS$1,0),IFERROR(VLOOKUP($A98,#REF!,42+CS$1,0),IFERROR(VLOOKUP($A98,#REF!,26+CS$1,0),IFERROR(VLOOKUP($A98,#REF!,5+CS$1,0),0))))))))))))</f>
        <v>0</v>
      </c>
      <c r="CU98" s="37">
        <f>IFERROR(VLOOKUP($A98,#REF!,42+CT$1,0),IFERROR(VLOOKUP($A98,#REF!,42+CT$1,0),IFERROR(VLOOKUP($A98,#REF!,29+CT$1,0),IFERROR(VLOOKUP($A98,#REF!,16+CT$1,0),IFERROR(VLOOKUP($A98,#REF!,42+CT$1,0),IFERROR(VLOOKUP($A98,#REF!,33+CT$1,0),IFERROR(VLOOKUP($A98,#REF!,29+CT$1,0),IFERROR(VLOOKUP($A98,#REF!,42+CT$1,0),IFERROR(VLOOKUP($A98,#REF!,42+CT$1,0),IFERROR(VLOOKUP($A98,#REF!,42+CT$1,0),IFERROR(VLOOKUP($A98,#REF!,26+CT$1,0),IFERROR(VLOOKUP($A98,#REF!,5+CT$1,0),0))))))))))))</f>
        <v>0</v>
      </c>
      <c r="CV98" s="37">
        <f>IFERROR(VLOOKUP($A98,#REF!,42+CU$1,0),IFERROR(VLOOKUP($A98,#REF!,42+CU$1,0),IFERROR(VLOOKUP($A98,#REF!,29+CU$1,0),IFERROR(VLOOKUP($A98,#REF!,16+CU$1,0),IFERROR(VLOOKUP($A98,#REF!,42+CU$1,0),IFERROR(VLOOKUP($A98,#REF!,33+CU$1,0),IFERROR(VLOOKUP($A98,#REF!,29+CU$1,0),IFERROR(VLOOKUP($A98,#REF!,42+CU$1,0),IFERROR(VLOOKUP($A98,#REF!,42+CU$1,0),IFERROR(VLOOKUP($A98,#REF!,42+CU$1,0),IFERROR(VLOOKUP($A98,#REF!,26+CU$1,0),IFERROR(VLOOKUP($A98,#REF!,5+CU$1,0),0))))))))))))</f>
        <v>0</v>
      </c>
      <c r="CW98" s="37">
        <f>IFERROR(VLOOKUP($A98,#REF!,42+CV$1,0),IFERROR(VLOOKUP($A98,#REF!,42+CV$1,0),IFERROR(VLOOKUP($A98,#REF!,29+CV$1,0),IFERROR(VLOOKUP($A98,#REF!,16+CV$1,0),IFERROR(VLOOKUP($A98,#REF!,42+CV$1,0),IFERROR(VLOOKUP($A98,#REF!,33+CV$1,0),IFERROR(VLOOKUP($A98,#REF!,29+CV$1,0),IFERROR(VLOOKUP($A98,#REF!,42+CV$1,0),IFERROR(VLOOKUP($A98,#REF!,42+CV$1,0),IFERROR(VLOOKUP($A98,#REF!,42+CV$1,0),IFERROR(VLOOKUP($A98,#REF!,26+CV$1,0),IFERROR(VLOOKUP($A98,#REF!,5+CV$1,0),0))))))))))))</f>
        <v>0</v>
      </c>
      <c r="CX98" s="37">
        <f>IFERROR(VLOOKUP($A98,#REF!,36,0),IFERROR(VLOOKUP($A98,#REF!,23,0),IFERROR(VLOOKUP($A98,#REF!,65,0),IFERROR(VLOOKUP($A98,#REF!,34,0),IFERROR(VLOOKUP($A98,#REF!,25,0),IFERROR(VLOOKUP($A98,#REF!,25,0),IFERROR(VLOOKUP($A98,#REF!,21,0),IFERROR(VLOOKUP($A98,#REF!,23,0),IFERROR(VLOOKUP($A98,#REF!,23,0),IFERROR(VLOOKUP($A98,#REF!,23,0),IFERROR(VLOOKUP($A98,#REF!,23,0),IFERROR(VLOOKUP($A98,#REF!,23,0),IFERROR(VLOOKUP($A98,#REF!,21,0),IFERROR(VLOOKUP($A98,#REF!,23,0),0))))))))))))))</f>
        <v>0</v>
      </c>
      <c r="CY98" s="37">
        <f>IFERROR(VLOOKUP($A98,[20]DESIRE!$A:$AP,42,0),IFERROR(VLOOKUP($A98,'[20]TEMA PD'!$A:$AA,27,0),IFERROR(VLOOKUP($A98,'[20]TEMA HAJI'!$A:$AA,27,0),IFERROR(VLOOKUP($A98,'[20]TEMA C3'!$A:$AA,27,0),IFERROR(VLOOKUP($A98,'[20]TEMA C2'!$A:$AA,27,0),IFERROR(VLOOKUP($A98,'[20]TEMA C1'!$A:$Y,25,0),IFERROR(VLOOKUP($A98,[20]DELTA!$A:$AC,29,0),IFERROR(VLOOKUP($A98,'[20]AAV AUTO 2000'!$A:$AA,27,0),IFERROR(VLOOKUP($A98,'[20]CC SK'!$A:$AC,29,0),IFERROR(VLOOKUP($A98,[20]SBPV!$A:$AN,40,0),IFERROR(VLOOKUP($A98,[20]RVO!$A:$CA,79,0),IFERROR(VLOOKUP($A98,[20]GC!$A:$AC,29,0),IFERROR(VLOOKUP($A98,[20]AAV!$A:$AR,44,0),0)))))))))))))</f>
        <v>0</v>
      </c>
      <c r="CZ98" s="37">
        <f>IFERROR(VLOOKUP($A98,#REF!,5+CY$1,0),IFERROR(VLOOKUP($A98,#REF!,26+CY$1,0),IFERROR(VLOOKUP($A98,#REF!,42+CY$1,0),IFERROR(VLOOKUP($A98,#REF!,42+CY$1,0),IFERROR(VLOOKUP($A98,#REF!,42+CY$1,0),IFERROR(VLOOKUP($A98,#REF!,29+CY$1,0),IFERROR(VLOOKUP($A98,#REF!,33+CY$1,0),IFERROR(VLOOKUP($A98,#REF!,42+CY$1,0),IFERROR(VLOOKUP($A98,#REF!,16+CY$1,0),IFERROR(VLOOKUP($A98,#REF!,29+CY$1,0),IFERROR(VLOOKUP($A98,#REF!,42+CY$1,0),IFERROR(VLOOKUP($A98,#REF!,42+CY$1,0),0))))))))))))</f>
        <v>0</v>
      </c>
      <c r="DA98" s="37">
        <f>IFERROR(VLOOKUP($A98,#REF!,5+CZ$1,0),IFERROR(VLOOKUP($A98,#REF!,26+CZ$1,0),IFERROR(VLOOKUP($A98,#REF!,42+CZ$1,0),IFERROR(VLOOKUP($A98,#REF!,42+CZ$1,0),IFERROR(VLOOKUP($A98,#REF!,42+CZ$1,0),IFERROR(VLOOKUP($A98,#REF!,29+CZ$1,0),IFERROR(VLOOKUP($A98,#REF!,33+CZ$1,0),IFERROR(VLOOKUP($A98,#REF!,42+CZ$1,0),IFERROR(VLOOKUP($A98,#REF!,16+CZ$1,0),IFERROR(VLOOKUP($A98,#REF!,29+CZ$1,0),IFERROR(VLOOKUP($A98,#REF!,42+CZ$1,0),IFERROR(VLOOKUP($A98,#REF!,42+CZ$1,0),0))))))))))))</f>
        <v>0</v>
      </c>
      <c r="DB98" s="37">
        <f>IFERROR(VLOOKUP($A98,#REF!,5+DA$1,0),IFERROR(VLOOKUP($A98,#REF!,26+DA$1,0),IFERROR(VLOOKUP($A98,#REF!,42+DA$1,0),IFERROR(VLOOKUP($A98,#REF!,42+DA$1,0),IFERROR(VLOOKUP($A98,#REF!,42+DA$1,0),IFERROR(VLOOKUP($A98,#REF!,29+DA$1,0),IFERROR(VLOOKUP($A98,#REF!,33+DA$1,0),IFERROR(VLOOKUP($A98,#REF!,42+DA$1,0),IFERROR(VLOOKUP($A98,#REF!,16+DA$1,0),IFERROR(VLOOKUP($A98,#REF!,29+DA$1,0),IFERROR(VLOOKUP($A98,#REF!,42+DA$1,0),IFERROR(VLOOKUP($A98,#REF!,42+DA$1,0),0))))))))))))</f>
        <v>0</v>
      </c>
      <c r="DC98" s="37">
        <f>IFERROR(VLOOKUP($A98,#REF!,5+DB$1,0),IFERROR(VLOOKUP($A98,#REF!,26+DB$1,0),IFERROR(VLOOKUP($A98,#REF!,42+DB$1,0),IFERROR(VLOOKUP($A98,#REF!,42+DB$1,0),IFERROR(VLOOKUP($A98,#REF!,42+DB$1,0),IFERROR(VLOOKUP($A98,#REF!,29+DB$1,0),IFERROR(VLOOKUP($A98,#REF!,33+DB$1,0),IFERROR(VLOOKUP($A98,#REF!,42+DB$1,0),IFERROR(VLOOKUP($A98,#REF!,16+DB$1,0),IFERROR(VLOOKUP($A98,#REF!,29+DB$1,0),IFERROR(VLOOKUP($A98,#REF!,42+DB$1,0),IFERROR(VLOOKUP($A98,#REF!,42+DB$1,0),0))))))))))))</f>
        <v>0</v>
      </c>
      <c r="DD98" s="37">
        <f>IFERROR(VLOOKUP($A98,#REF!,5+DC$1,0),IFERROR(VLOOKUP($A98,#REF!,26+DC$1,0),IFERROR(VLOOKUP($A98,#REF!,42+DC$1,0),IFERROR(VLOOKUP($A98,#REF!,42+DC$1,0),IFERROR(VLOOKUP($A98,#REF!,42+DC$1,0),IFERROR(VLOOKUP($A98,#REF!,29+DC$1,0),IFERROR(VLOOKUP($A98,#REF!,33+DC$1,0),IFERROR(VLOOKUP($A98,#REF!,42+DC$1,0),IFERROR(VLOOKUP($A98,#REF!,16+DC$1,0),IFERROR(VLOOKUP($A98,#REF!,29+DC$1,0),IFERROR(VLOOKUP($A98,#REF!,42+DC$1,0),IFERROR(VLOOKUP($A98,#REF!,42+DC$1,0),0))))))))))))</f>
        <v>0</v>
      </c>
      <c r="DE98" s="37">
        <f>IFERROR(VLOOKUP($A98,#REF!,23,0),IFERROR(VLOOKUP($A98,#REF!,21,0),IFERROR(VLOOKUP($A98,#REF!,23,0),IFERROR(VLOOKUP($A98,#REF!,23,0),IFERROR(VLOOKUP($A98,#REF!,23,0),IFERROR(VLOOKUP($A98,#REF!,23,0),IFERROR(VLOOKUP($A98,#REF!,23,0),IFERROR(VLOOKUP($A98,#REF!,21,0),IFERROR(VLOOKUP($A98,#REF!,25,0),IFERROR(VLOOKUP($A98,#REF!,25,0),IFERROR(VLOOKUP($A98,#REF!,34,0),IFERROR(VLOOKUP($A98,#REF!,65,0),IFERROR(VLOOKUP($A98,#REF!,23,0),IFERROR(VLOOKUP($A98,#REF!,36,0),0))))))))))))))</f>
        <v>0</v>
      </c>
      <c r="DF98" s="37" t="b">
        <f t="shared" si="40"/>
        <v>1</v>
      </c>
      <c r="DG98" s="37" t="b">
        <f t="shared" si="40"/>
        <v>1</v>
      </c>
      <c r="DH98" s="37" t="b">
        <f t="shared" si="40"/>
        <v>1</v>
      </c>
      <c r="DI98" s="37" t="b">
        <f t="shared" si="26"/>
        <v>1</v>
      </c>
      <c r="DJ98" s="37" t="b">
        <f t="shared" si="26"/>
        <v>1</v>
      </c>
      <c r="DK98" s="37" t="b">
        <f t="shared" si="26"/>
        <v>1</v>
      </c>
      <c r="DL98" s="37" t="b">
        <f t="shared" si="26"/>
        <v>1</v>
      </c>
      <c r="DM98" s="37">
        <f t="shared" si="41"/>
        <v>0</v>
      </c>
      <c r="DN98" s="37">
        <f t="shared" si="41"/>
        <v>0</v>
      </c>
      <c r="DO98" s="37">
        <f t="shared" si="41"/>
        <v>0</v>
      </c>
      <c r="DP98" s="37">
        <f t="shared" si="27"/>
        <v>0</v>
      </c>
      <c r="DQ98" s="37">
        <f t="shared" si="27"/>
        <v>0</v>
      </c>
      <c r="DR98" s="37">
        <f t="shared" si="27"/>
        <v>0</v>
      </c>
      <c r="DS98" s="37">
        <f t="shared" si="27"/>
        <v>0</v>
      </c>
      <c r="DT98" s="29">
        <f t="shared" si="45"/>
        <v>0</v>
      </c>
      <c r="DU98" s="37">
        <f t="shared" si="42"/>
        <v>0</v>
      </c>
      <c r="DV98" s="37">
        <f t="shared" si="42"/>
        <v>0</v>
      </c>
      <c r="DW98" s="37">
        <f t="shared" si="42"/>
        <v>0</v>
      </c>
      <c r="DX98" s="37">
        <f t="shared" si="28"/>
        <v>0</v>
      </c>
      <c r="DY98" s="37">
        <f t="shared" si="28"/>
        <v>0</v>
      </c>
      <c r="DZ98" s="37">
        <f t="shared" si="28"/>
        <v>0</v>
      </c>
      <c r="EA98" s="37">
        <f t="shared" si="28"/>
        <v>0</v>
      </c>
      <c r="EB98" s="29">
        <f t="shared" si="46"/>
        <v>0</v>
      </c>
      <c r="EC98" s="36">
        <f t="shared" si="47"/>
        <v>7</v>
      </c>
      <c r="ED98" s="36" t="str">
        <f t="shared" si="48"/>
        <v>DOWNGRADE</v>
      </c>
      <c r="EE98" s="36" t="str">
        <f t="shared" si="49"/>
        <v>RESET</v>
      </c>
      <c r="EF98" s="37">
        <f t="shared" si="50"/>
        <v>0</v>
      </c>
      <c r="EG98" s="2" t="str">
        <f>IFERROR(VLOOKUP(A98,[21]DELTA!$A:$AT,46,0),"")</f>
        <v/>
      </c>
      <c r="EH98" s="37" t="str">
        <f t="shared" si="51"/>
        <v>SAPHIRE</v>
      </c>
      <c r="EI98" s="2"/>
      <c r="EJ98" s="2"/>
      <c r="EK98" s="2"/>
      <c r="EL98" s="2"/>
      <c r="EM98" s="2"/>
      <c r="EN98" s="2"/>
      <c r="EO98" s="2"/>
      <c r="EP98" s="2"/>
      <c r="EQ98" s="37">
        <f t="shared" si="43"/>
        <v>0</v>
      </c>
      <c r="ER98" s="37">
        <f t="shared" si="43"/>
        <v>0</v>
      </c>
      <c r="ES98" s="37">
        <f t="shared" si="43"/>
        <v>0</v>
      </c>
      <c r="ET98" s="37">
        <f t="shared" si="29"/>
        <v>0</v>
      </c>
      <c r="EU98" s="37">
        <f t="shared" si="29"/>
        <v>0</v>
      </c>
      <c r="EV98" s="37">
        <f t="shared" si="29"/>
        <v>0</v>
      </c>
      <c r="EW98" s="37">
        <f t="shared" si="29"/>
        <v>0</v>
      </c>
    </row>
    <row r="99" spans="1:153" ht="15.6">
      <c r="A99" s="36" t="s">
        <v>39</v>
      </c>
      <c r="B99" s="5" t="s">
        <v>206</v>
      </c>
      <c r="C99" s="37" t="s">
        <v>153</v>
      </c>
      <c r="D99" s="15">
        <f>IFERROR(VLOOKUP(A99,[23]delta!$A:$C,3,0),"")</f>
        <v>44866</v>
      </c>
      <c r="E99" s="15" t="str">
        <f t="shared" si="44"/>
        <v>Nov-22</v>
      </c>
      <c r="F99" s="37" t="s">
        <v>352</v>
      </c>
      <c r="G99" s="37" t="s">
        <v>352</v>
      </c>
      <c r="H99" s="37" t="s">
        <v>352</v>
      </c>
      <c r="I99" s="37" t="s">
        <v>414</v>
      </c>
      <c r="J99" s="37" t="s">
        <v>414</v>
      </c>
      <c r="K99" s="37" t="s">
        <v>349</v>
      </c>
      <c r="L99" s="37" t="s">
        <v>349</v>
      </c>
      <c r="M99" s="37">
        <v>20</v>
      </c>
      <c r="N99" s="37">
        <v>46</v>
      </c>
      <c r="O99" s="37">
        <v>37</v>
      </c>
      <c r="P99" s="37"/>
      <c r="Q99" s="37"/>
      <c r="R99" s="37">
        <v>35</v>
      </c>
      <c r="S99" s="37">
        <v>20</v>
      </c>
      <c r="T99" s="36">
        <v>158</v>
      </c>
      <c r="U99" s="14">
        <v>0</v>
      </c>
      <c r="V99" s="14">
        <v>0</v>
      </c>
      <c r="W99" s="14">
        <v>0</v>
      </c>
      <c r="X99" s="37">
        <v>0</v>
      </c>
      <c r="Y99" s="37">
        <v>0</v>
      </c>
      <c r="Z99" s="37">
        <v>35</v>
      </c>
      <c r="AA99" s="37">
        <v>20</v>
      </c>
      <c r="AB99" s="36">
        <v>55</v>
      </c>
      <c r="AC99" s="36">
        <v>2</v>
      </c>
      <c r="AD99" s="36" t="s">
        <v>413</v>
      </c>
      <c r="AE99" s="36" t="s">
        <v>413</v>
      </c>
      <c r="AF99" s="37">
        <v>55</v>
      </c>
      <c r="AG99" s="13">
        <v>2</v>
      </c>
      <c r="AH99" s="37" t="s">
        <v>418</v>
      </c>
      <c r="AI99" s="37">
        <v>0</v>
      </c>
      <c r="AJ99" s="37" t="s">
        <v>424</v>
      </c>
      <c r="AK99" s="37">
        <v>0</v>
      </c>
      <c r="AL99" s="15">
        <v>45261</v>
      </c>
      <c r="AM99" s="15">
        <v>45701</v>
      </c>
      <c r="AN99" s="37">
        <v>1</v>
      </c>
      <c r="AO99" s="37">
        <v>55</v>
      </c>
      <c r="AP99" s="37" t="str">
        <f>IFERROR(VLOOKUP($A99,[2]Sheet1!$A:$D,4,0),"-")</f>
        <v>-</v>
      </c>
      <c r="AQ99" s="37" t="str">
        <f>IFERROR(VLOOKUP($A99,#REF!,4,0),"-")</f>
        <v>-</v>
      </c>
      <c r="AR99" s="37" t="str">
        <f>IFERROR(VLOOKUP(A99,[3]DELTA!$A:$D,4,0),"-")</f>
        <v>-</v>
      </c>
      <c r="AS99" s="37" t="str">
        <f>IFERROR(VLOOKUP(A99,[4]DELTA!$A:$D,4,0),"-")</f>
        <v>-</v>
      </c>
      <c r="AT99" s="37" t="str">
        <f>IFERROR(VLOOKUP(A99,[5]DELTA!$A:$D,4,0),"-")</f>
        <v>REGULER</v>
      </c>
      <c r="AU99" s="37" t="str">
        <f>IFERROR(VLOOKUP(A99,[6]DELTA!$A:$D,4,0),"-")</f>
        <v>REGULER</v>
      </c>
      <c r="AV99" s="37" t="str">
        <f>IFERROR(VLOOKUP(A99,#REF!,13,0),"")</f>
        <v/>
      </c>
      <c r="AW99" s="37">
        <f>IFERROR(VLOOKUP(A99,[7]DATABASE!$A:$BA,49,0),"")</f>
        <v>15</v>
      </c>
      <c r="AX99" s="37">
        <f>IFERROR(VLOOKUP(A99,[7]DATABASE!$A:$BA,50,0),"")</f>
        <v>0</v>
      </c>
      <c r="AY99" s="37">
        <f>IFERROR(VLOOKUP(A99,[7]DATABASE!$A:$BA,51,0),"")</f>
        <v>0</v>
      </c>
      <c r="AZ99" s="37">
        <f>IFERROR(VLOOKUP(A99,[7]DATABASE!$A:$BA,52,0),"")</f>
        <v>7</v>
      </c>
      <c r="BA99" s="37">
        <f>IFERROR(VLOOKUP(A99,[7]DATABASE!$A:$BA,53,0),"")</f>
        <v>42</v>
      </c>
      <c r="BB99" s="37">
        <f>IFERROR(VLOOKUP(A99,[7]DATABASE!$A:$BF,54,0),"")</f>
        <v>15</v>
      </c>
      <c r="BC99" s="37">
        <f>IFERROR(VLOOKUP(A99,[7]DATABASE!$A:$BF,55,0),"")</f>
        <v>0</v>
      </c>
      <c r="BD99" s="37">
        <f>IFERROR(VLOOKUP(A99,[7]DATABASE!$A:$BF,56,0),"")</f>
        <v>0</v>
      </c>
      <c r="BE99" s="37">
        <f>IFERROR(VLOOKUP(A99,[7]DATABASE!$A:$BF,57,0),"")</f>
        <v>7</v>
      </c>
      <c r="BF99" s="37">
        <f>IFERROR(VLOOKUP(A99,[7]DATABASE!$A:$BF,58,0),"")</f>
        <v>42</v>
      </c>
      <c r="BG99" s="37">
        <f>IFERROR(VLOOKUP($A99,'[24]NEW MITRA'!$A:$BV,69,0),"")</f>
        <v>19</v>
      </c>
      <c r="BH99" s="37">
        <f>IFERROR(VLOOKUP(A99,[7]DATABASE!$A:$BM,60,0),"")</f>
        <v>15</v>
      </c>
      <c r="BI99" s="37">
        <f>IFERROR(VLOOKUP(A99,[7]DATABASE!$A:$BM,61,0),"")</f>
        <v>0</v>
      </c>
      <c r="BJ99" s="37">
        <f>IFERROR(VLOOKUP(A99,[7]DATABASE!$A:$BM,62,0),"")</f>
        <v>0</v>
      </c>
      <c r="BK99" s="37">
        <f>IFERROR(VLOOKUP(A99,[7]DATABASE!$A:$BM,63,0),"")</f>
        <v>7</v>
      </c>
      <c r="BL99" s="37">
        <f>IFERROR(VLOOKUP(A99,[7]DATABASE!$A:$BM,64,0),"")</f>
        <v>42</v>
      </c>
      <c r="BM99" s="37">
        <f>IFERROR(VLOOKUP($A99,[9]AAV!$A:$AM,39,0),IFERROR(VLOOKUP($A99,[9]GC!$A:$Y,25,0),IFERROR(VLOOKUP($A99,[9]RVO!$A:$BS,71,0),IFERROR(VLOOKUP($A99,[9]SBPV!$A:$AK,37,0),IFERROR(VLOOKUP($A99,'[9]CC SK'!$A:$AA,27,0),IFERROR(VLOOKUP($A99,[9]DELTA!$A:$AA,27,0),IFERROR(VLOOKUP($A99,'[9]TEMA C1'!$A:$W,23,0),IFERROR(VLOOKUP($A99,'[9]TEMA C2'!$A:$Y,25,0),IFERROR(VLOOKUP($A99,'[9]TEMA C3'!$A:$Y,25,0),IFERROR(VLOOKUP($A99,'[9]TEMA HAJI'!$A:$Y,25,0),IFERROR(VLOOKUP($A99,'[9]TEMA PD'!$A:$Y,25,0),"")))))))))))</f>
        <v>21</v>
      </c>
      <c r="BN99" s="37">
        <f t="shared" si="30"/>
        <v>104</v>
      </c>
      <c r="BO99" s="21">
        <f t="shared" si="53"/>
        <v>19</v>
      </c>
      <c r="BP99" s="37">
        <f t="shared" si="53"/>
        <v>15</v>
      </c>
      <c r="BQ99" s="37">
        <f t="shared" si="53"/>
        <v>0</v>
      </c>
      <c r="BR99" s="37">
        <f t="shared" si="52"/>
        <v>0</v>
      </c>
      <c r="BS99" s="37">
        <f t="shared" si="52"/>
        <v>7</v>
      </c>
      <c r="BT99" s="37">
        <f t="shared" si="52"/>
        <v>42</v>
      </c>
      <c r="BU99" s="37">
        <f t="shared" si="52"/>
        <v>21</v>
      </c>
      <c r="BV99" s="37">
        <f t="shared" si="32"/>
        <v>104</v>
      </c>
      <c r="BW99" s="36">
        <f t="shared" si="33"/>
        <v>2</v>
      </c>
      <c r="BX99" s="36" t="str">
        <f t="shared" si="34"/>
        <v>TIDAK</v>
      </c>
      <c r="BY99" s="36" t="str">
        <f>IFERROR(VLOOKUP(A99,[7]DATABASE!$A:$BY,77,0),"")</f>
        <v>TIDAK</v>
      </c>
      <c r="BZ99" s="37">
        <f t="shared" si="35"/>
        <v>159</v>
      </c>
      <c r="CA99" s="12">
        <f>IFERROR(VLOOKUP(A99,[10]DELTA!$A:$AE,31,0),"")</f>
        <v>4</v>
      </c>
      <c r="CB99" s="37" t="str">
        <f t="shared" si="36"/>
        <v>SAPHIRE</v>
      </c>
      <c r="CC99" s="37" t="str">
        <f>IFERROR(VLOOKUP(A99,[11]SUMMARY!$B:$E,4,0),"")</f>
        <v/>
      </c>
      <c r="CD99" s="37">
        <f>IFERROR(VLOOKUP(A99,'[12]RECAP REDEEM P2 - v2'!$A:$I,5,0),0)</f>
        <v>130</v>
      </c>
      <c r="CE99" s="37" t="str">
        <f t="shared" si="37"/>
        <v>Y</v>
      </c>
      <c r="CF99" s="37"/>
      <c r="CG99" s="15">
        <v>45093</v>
      </c>
      <c r="CH99" s="15">
        <f t="shared" ca="1" si="38"/>
        <v>46174</v>
      </c>
      <c r="CI99" s="37">
        <f t="shared" ca="1" si="39"/>
        <v>2</v>
      </c>
      <c r="CJ99" s="37">
        <v>29</v>
      </c>
      <c r="CK99" s="37" t="str">
        <f>IFERROR(VLOOKUP($A99,[13]ME!$A:$K,11,0),"-")</f>
        <v>EKSKLUSIF</v>
      </c>
      <c r="CL99" s="37" t="str">
        <f>IFERROR(VLOOKUP($A99,[14]EKS!$A:$K,11,0),"-")</f>
        <v>EKSKLUSIF</v>
      </c>
      <c r="CM99" s="37" t="str">
        <f>IFERROR(VLOOKUP($A99,[15]EKS!$A:$K,11,0),"-")</f>
        <v>EKSKLUSIF</v>
      </c>
      <c r="CN99" s="37" t="str">
        <f>IFERROR(VLOOKUP($A99,[16]EKS!$A:$K,11,0),"-")</f>
        <v>EKSKLUSIF</v>
      </c>
      <c r="CO99" s="37" t="str">
        <f>IFERROR(VLOOKUP($A99,[17]EKS!$A:$K,11,0),"-")</f>
        <v>-</v>
      </c>
      <c r="CP99" s="37" t="str">
        <f>IFERROR(VLOOKUP($A99,[18]EKS!$A:$K,11,0),"-")</f>
        <v>-</v>
      </c>
      <c r="CQ99" s="37" t="str">
        <f>IFERROR(VLOOKUP(A99,[19]Sheet1!$A:$D,4,0),"-")</f>
        <v>-</v>
      </c>
      <c r="CR99" s="37">
        <f>IFERROR(VLOOKUP($A99,[20]AAV!$A:$AR,44,0),IFERROR(VLOOKUP($A99,[20]GC!$A:$AC,29,0),IFERROR(VLOOKUP($A99,[20]RVO!$A:$CA,79,0),IFERROR(VLOOKUP($A99,[20]SBPV!$A:$AN,40,0),IFERROR(VLOOKUP($A99,'[20]CC SK'!$A:$AC,29,0),IFERROR(VLOOKUP($A99,'[20]AAV AUTO 2000'!$A:$AA,27,0),IFERROR(VLOOKUP($A99,[20]DELTA!$A:$AC,29,0),IFERROR(VLOOKUP($A99,'[20]TEMA C1'!$A:$Y,25,0),IFERROR(VLOOKUP($A99,'[20]TEMA C2'!$A:$AA,27,0),IFERROR(VLOOKUP($A99,'[20]TEMA C3'!$A:$AA,27,0),IFERROR(VLOOKUP($A99,'[20]TEMA HAJI'!$A:$AA,27,0),IFERROR(VLOOKUP($A99,'[20]TEMA PD'!$A:$AA,27,0),IFERROR(VLOOKUP($A99,[20]DESIRE!$A:$AP,42,0),0)))))))))))))</f>
        <v>24</v>
      </c>
      <c r="CS99" s="37">
        <f>IFERROR(VLOOKUP($A99,#REF!,42+CR$1,0),IFERROR(VLOOKUP($A99,#REF!,42+CR$1,0),IFERROR(VLOOKUP($A99,#REF!,29+CR$1,0),IFERROR(VLOOKUP($A99,#REF!,16+CR$1,0),IFERROR(VLOOKUP($A99,#REF!,42+CR$1,0),IFERROR(VLOOKUP($A99,#REF!,33+CR$1,0),IFERROR(VLOOKUP($A99,#REF!,29+CR$1,0),IFERROR(VLOOKUP($A99,#REF!,42+CR$1,0),IFERROR(VLOOKUP($A99,#REF!,42+CR$1,0),IFERROR(VLOOKUP($A99,#REF!,42+CR$1,0),IFERROR(VLOOKUP($A99,#REF!,26+CR$1,0),IFERROR(VLOOKUP($A99,#REF!,5+CR$1,0),0))))))))))))</f>
        <v>0</v>
      </c>
      <c r="CT99" s="37">
        <f>IFERROR(VLOOKUP($A99,#REF!,42+CS$1,0),IFERROR(VLOOKUP($A99,#REF!,42+CS$1,0),IFERROR(VLOOKUP($A99,#REF!,29+CS$1,0),IFERROR(VLOOKUP($A99,#REF!,16+CS$1,0),IFERROR(VLOOKUP($A99,#REF!,42+CS$1,0),IFERROR(VLOOKUP($A99,#REF!,33+CS$1,0),IFERROR(VLOOKUP($A99,#REF!,29+CS$1,0),IFERROR(VLOOKUP($A99,#REF!,42+CS$1,0),IFERROR(VLOOKUP($A99,#REF!,42+CS$1,0),IFERROR(VLOOKUP($A99,#REF!,42+CS$1,0),IFERROR(VLOOKUP($A99,#REF!,26+CS$1,0),IFERROR(VLOOKUP($A99,#REF!,5+CS$1,0),0))))))))))))</f>
        <v>0</v>
      </c>
      <c r="CU99" s="37">
        <f>IFERROR(VLOOKUP($A99,#REF!,42+CT$1,0),IFERROR(VLOOKUP($A99,#REF!,42+CT$1,0),IFERROR(VLOOKUP($A99,#REF!,29+CT$1,0),IFERROR(VLOOKUP($A99,#REF!,16+CT$1,0),IFERROR(VLOOKUP($A99,#REF!,42+CT$1,0),IFERROR(VLOOKUP($A99,#REF!,33+CT$1,0),IFERROR(VLOOKUP($A99,#REF!,29+CT$1,0),IFERROR(VLOOKUP($A99,#REF!,42+CT$1,0),IFERROR(VLOOKUP($A99,#REF!,42+CT$1,0),IFERROR(VLOOKUP($A99,#REF!,42+CT$1,0),IFERROR(VLOOKUP($A99,#REF!,26+CT$1,0),IFERROR(VLOOKUP($A99,#REF!,5+CT$1,0),0))))))))))))</f>
        <v>0</v>
      </c>
      <c r="CV99" s="37">
        <f>IFERROR(VLOOKUP($A99,#REF!,42+CU$1,0),IFERROR(VLOOKUP($A99,#REF!,42+CU$1,0),IFERROR(VLOOKUP($A99,#REF!,29+CU$1,0),IFERROR(VLOOKUP($A99,#REF!,16+CU$1,0),IFERROR(VLOOKUP($A99,#REF!,42+CU$1,0),IFERROR(VLOOKUP($A99,#REF!,33+CU$1,0),IFERROR(VLOOKUP($A99,#REF!,29+CU$1,0),IFERROR(VLOOKUP($A99,#REF!,42+CU$1,0),IFERROR(VLOOKUP($A99,#REF!,42+CU$1,0),IFERROR(VLOOKUP($A99,#REF!,42+CU$1,0),IFERROR(VLOOKUP($A99,#REF!,26+CU$1,0),IFERROR(VLOOKUP($A99,#REF!,5+CU$1,0),0))))))))))))</f>
        <v>0</v>
      </c>
      <c r="CW99" s="37">
        <f>IFERROR(VLOOKUP($A99,#REF!,42+CV$1,0),IFERROR(VLOOKUP($A99,#REF!,42+CV$1,0),IFERROR(VLOOKUP($A99,#REF!,29+CV$1,0),IFERROR(VLOOKUP($A99,#REF!,16+CV$1,0),IFERROR(VLOOKUP($A99,#REF!,42+CV$1,0),IFERROR(VLOOKUP($A99,#REF!,33+CV$1,0),IFERROR(VLOOKUP($A99,#REF!,29+CV$1,0),IFERROR(VLOOKUP($A99,#REF!,42+CV$1,0),IFERROR(VLOOKUP($A99,#REF!,42+CV$1,0),IFERROR(VLOOKUP($A99,#REF!,42+CV$1,0),IFERROR(VLOOKUP($A99,#REF!,26+CV$1,0),IFERROR(VLOOKUP($A99,#REF!,5+CV$1,0),0))))))))))))</f>
        <v>0</v>
      </c>
      <c r="CX99" s="37">
        <f>IFERROR(VLOOKUP($A99,#REF!,36,0),IFERROR(VLOOKUP($A99,#REF!,23,0),IFERROR(VLOOKUP($A99,#REF!,65,0),IFERROR(VLOOKUP($A99,#REF!,34,0),IFERROR(VLOOKUP($A99,#REF!,25,0),IFERROR(VLOOKUP($A99,#REF!,25,0),IFERROR(VLOOKUP($A99,#REF!,21,0),IFERROR(VLOOKUP($A99,#REF!,23,0),IFERROR(VLOOKUP($A99,#REF!,23,0),IFERROR(VLOOKUP($A99,#REF!,23,0),IFERROR(VLOOKUP($A99,#REF!,23,0),IFERROR(VLOOKUP($A99,#REF!,23,0),IFERROR(VLOOKUP($A99,#REF!,21,0),IFERROR(VLOOKUP($A99,#REF!,23,0),0))))))))))))))</f>
        <v>0</v>
      </c>
      <c r="CY99" s="37">
        <f>IFERROR(VLOOKUP($A99,[20]DESIRE!$A:$AP,42,0),IFERROR(VLOOKUP($A99,'[20]TEMA PD'!$A:$AA,27,0),IFERROR(VLOOKUP($A99,'[20]TEMA HAJI'!$A:$AA,27,0),IFERROR(VLOOKUP($A99,'[20]TEMA C3'!$A:$AA,27,0),IFERROR(VLOOKUP($A99,'[20]TEMA C2'!$A:$AA,27,0),IFERROR(VLOOKUP($A99,'[20]TEMA C1'!$A:$Y,25,0),IFERROR(VLOOKUP($A99,[20]DELTA!$A:$AC,29,0),IFERROR(VLOOKUP($A99,'[20]AAV AUTO 2000'!$A:$AA,27,0),IFERROR(VLOOKUP($A99,'[20]CC SK'!$A:$AC,29,0),IFERROR(VLOOKUP($A99,[20]SBPV!$A:$AN,40,0),IFERROR(VLOOKUP($A99,[20]RVO!$A:$CA,79,0),IFERROR(VLOOKUP($A99,[20]GC!$A:$AC,29,0),IFERROR(VLOOKUP($A99,[20]AAV!$A:$AR,44,0),0)))))))))))))</f>
        <v>24</v>
      </c>
      <c r="CZ99" s="37">
        <f>IFERROR(VLOOKUP($A99,#REF!,5+CY$1,0),IFERROR(VLOOKUP($A99,#REF!,26+CY$1,0),IFERROR(VLOOKUP($A99,#REF!,42+CY$1,0),IFERROR(VLOOKUP($A99,#REF!,42+CY$1,0),IFERROR(VLOOKUP($A99,#REF!,42+CY$1,0),IFERROR(VLOOKUP($A99,#REF!,29+CY$1,0),IFERROR(VLOOKUP($A99,#REF!,33+CY$1,0),IFERROR(VLOOKUP($A99,#REF!,42+CY$1,0),IFERROR(VLOOKUP($A99,#REF!,16+CY$1,0),IFERROR(VLOOKUP($A99,#REF!,29+CY$1,0),IFERROR(VLOOKUP($A99,#REF!,42+CY$1,0),IFERROR(VLOOKUP($A99,#REF!,42+CY$1,0),0))))))))))))</f>
        <v>0</v>
      </c>
      <c r="DA99" s="37">
        <f>IFERROR(VLOOKUP($A99,#REF!,5+CZ$1,0),IFERROR(VLOOKUP($A99,#REF!,26+CZ$1,0),IFERROR(VLOOKUP($A99,#REF!,42+CZ$1,0),IFERROR(VLOOKUP($A99,#REF!,42+CZ$1,0),IFERROR(VLOOKUP($A99,#REF!,42+CZ$1,0),IFERROR(VLOOKUP($A99,#REF!,29+CZ$1,0),IFERROR(VLOOKUP($A99,#REF!,33+CZ$1,0),IFERROR(VLOOKUP($A99,#REF!,42+CZ$1,0),IFERROR(VLOOKUP($A99,#REF!,16+CZ$1,0),IFERROR(VLOOKUP($A99,#REF!,29+CZ$1,0),IFERROR(VLOOKUP($A99,#REF!,42+CZ$1,0),IFERROR(VLOOKUP($A99,#REF!,42+CZ$1,0),0))))))))))))</f>
        <v>0</v>
      </c>
      <c r="DB99" s="37">
        <f>IFERROR(VLOOKUP($A99,#REF!,5+DA$1,0),IFERROR(VLOOKUP($A99,#REF!,26+DA$1,0),IFERROR(VLOOKUP($A99,#REF!,42+DA$1,0),IFERROR(VLOOKUP($A99,#REF!,42+DA$1,0),IFERROR(VLOOKUP($A99,#REF!,42+DA$1,0),IFERROR(VLOOKUP($A99,#REF!,29+DA$1,0),IFERROR(VLOOKUP($A99,#REF!,33+DA$1,0),IFERROR(VLOOKUP($A99,#REF!,42+DA$1,0),IFERROR(VLOOKUP($A99,#REF!,16+DA$1,0),IFERROR(VLOOKUP($A99,#REF!,29+DA$1,0),IFERROR(VLOOKUP($A99,#REF!,42+DA$1,0),IFERROR(VLOOKUP($A99,#REF!,42+DA$1,0),0))))))))))))</f>
        <v>0</v>
      </c>
      <c r="DC99" s="37">
        <f>IFERROR(VLOOKUP($A99,#REF!,5+DB$1,0),IFERROR(VLOOKUP($A99,#REF!,26+DB$1,0),IFERROR(VLOOKUP($A99,#REF!,42+DB$1,0),IFERROR(VLOOKUP($A99,#REF!,42+DB$1,0),IFERROR(VLOOKUP($A99,#REF!,42+DB$1,0),IFERROR(VLOOKUP($A99,#REF!,29+DB$1,0),IFERROR(VLOOKUP($A99,#REF!,33+DB$1,0),IFERROR(VLOOKUP($A99,#REF!,42+DB$1,0),IFERROR(VLOOKUP($A99,#REF!,16+DB$1,0),IFERROR(VLOOKUP($A99,#REF!,29+DB$1,0),IFERROR(VLOOKUP($A99,#REF!,42+DB$1,0),IFERROR(VLOOKUP($A99,#REF!,42+DB$1,0),0))))))))))))</f>
        <v>0</v>
      </c>
      <c r="DD99" s="37">
        <f>IFERROR(VLOOKUP($A99,#REF!,5+DC$1,0),IFERROR(VLOOKUP($A99,#REF!,26+DC$1,0),IFERROR(VLOOKUP($A99,#REF!,42+DC$1,0),IFERROR(VLOOKUP($A99,#REF!,42+DC$1,0),IFERROR(VLOOKUP($A99,#REF!,42+DC$1,0),IFERROR(VLOOKUP($A99,#REF!,29+DC$1,0),IFERROR(VLOOKUP($A99,#REF!,33+DC$1,0),IFERROR(VLOOKUP($A99,#REF!,42+DC$1,0),IFERROR(VLOOKUP($A99,#REF!,16+DC$1,0),IFERROR(VLOOKUP($A99,#REF!,29+DC$1,0),IFERROR(VLOOKUP($A99,#REF!,42+DC$1,0),IFERROR(VLOOKUP($A99,#REF!,42+DC$1,0),0))))))))))))</f>
        <v>0</v>
      </c>
      <c r="DE99" s="37">
        <f>IFERROR(VLOOKUP($A99,#REF!,23,0),IFERROR(VLOOKUP($A99,#REF!,21,0),IFERROR(VLOOKUP($A99,#REF!,23,0),IFERROR(VLOOKUP($A99,#REF!,23,0),IFERROR(VLOOKUP($A99,#REF!,23,0),IFERROR(VLOOKUP($A99,#REF!,23,0),IFERROR(VLOOKUP($A99,#REF!,23,0),IFERROR(VLOOKUP($A99,#REF!,21,0),IFERROR(VLOOKUP($A99,#REF!,25,0),IFERROR(VLOOKUP($A99,#REF!,25,0),IFERROR(VLOOKUP($A99,#REF!,34,0),IFERROR(VLOOKUP($A99,#REF!,65,0),IFERROR(VLOOKUP($A99,#REF!,23,0),IFERROR(VLOOKUP($A99,#REF!,36,0),0))))))))))))))</f>
        <v>0</v>
      </c>
      <c r="DF99" s="37" t="b">
        <f t="shared" si="40"/>
        <v>1</v>
      </c>
      <c r="DG99" s="37" t="b">
        <f t="shared" si="40"/>
        <v>1</v>
      </c>
      <c r="DH99" s="37" t="b">
        <f t="shared" si="40"/>
        <v>1</v>
      </c>
      <c r="DI99" s="37" t="b">
        <f t="shared" si="26"/>
        <v>1</v>
      </c>
      <c r="DJ99" s="37" t="b">
        <f t="shared" si="26"/>
        <v>1</v>
      </c>
      <c r="DK99" s="37" t="b">
        <f t="shared" si="26"/>
        <v>1</v>
      </c>
      <c r="DL99" s="37" t="b">
        <f t="shared" si="26"/>
        <v>1</v>
      </c>
      <c r="DM99" s="37">
        <f t="shared" si="41"/>
        <v>24</v>
      </c>
      <c r="DN99" s="37">
        <f t="shared" si="41"/>
        <v>0</v>
      </c>
      <c r="DO99" s="37">
        <f t="shared" si="41"/>
        <v>0</v>
      </c>
      <c r="DP99" s="37">
        <f t="shared" si="27"/>
        <v>0</v>
      </c>
      <c r="DQ99" s="37">
        <f t="shared" si="27"/>
        <v>0</v>
      </c>
      <c r="DR99" s="37">
        <f t="shared" si="27"/>
        <v>0</v>
      </c>
      <c r="DS99" s="37">
        <f t="shared" si="27"/>
        <v>0</v>
      </c>
      <c r="DT99" s="29">
        <f t="shared" si="45"/>
        <v>24</v>
      </c>
      <c r="DU99" s="37">
        <f t="shared" si="42"/>
        <v>0</v>
      </c>
      <c r="DV99" s="37">
        <f t="shared" si="42"/>
        <v>0</v>
      </c>
      <c r="DW99" s="37">
        <f t="shared" si="42"/>
        <v>0</v>
      </c>
      <c r="DX99" s="37">
        <f t="shared" si="28"/>
        <v>0</v>
      </c>
      <c r="DY99" s="37">
        <f t="shared" si="28"/>
        <v>0</v>
      </c>
      <c r="DZ99" s="37">
        <f t="shared" si="28"/>
        <v>0</v>
      </c>
      <c r="EA99" s="37">
        <f t="shared" si="28"/>
        <v>0</v>
      </c>
      <c r="EB99" s="29">
        <f t="shared" si="46"/>
        <v>0</v>
      </c>
      <c r="EC99" s="36">
        <f t="shared" si="47"/>
        <v>6</v>
      </c>
      <c r="ED99" s="36" t="str">
        <f t="shared" si="48"/>
        <v>DOWNGRADE</v>
      </c>
      <c r="EE99" s="36" t="str">
        <f t="shared" si="49"/>
        <v>RESET</v>
      </c>
      <c r="EF99" s="37">
        <f t="shared" si="50"/>
        <v>0</v>
      </c>
      <c r="EG99" s="2">
        <f>IFERROR(VLOOKUP(A99,[21]DELTA!$A:$AT,46,0),"")</f>
        <v>3</v>
      </c>
      <c r="EH99" s="37" t="str">
        <f t="shared" si="51"/>
        <v>SAPHIRE</v>
      </c>
      <c r="EI99" s="2"/>
      <c r="EJ99" s="2"/>
      <c r="EK99" s="2"/>
      <c r="EL99" s="2"/>
      <c r="EM99" s="2"/>
      <c r="EN99" s="2"/>
      <c r="EO99" s="2"/>
      <c r="EP99" s="2"/>
      <c r="EQ99" s="37">
        <f t="shared" si="43"/>
        <v>24</v>
      </c>
      <c r="ER99" s="37">
        <f t="shared" si="43"/>
        <v>0</v>
      </c>
      <c r="ES99" s="37">
        <f t="shared" si="43"/>
        <v>0</v>
      </c>
      <c r="ET99" s="37">
        <f t="shared" si="29"/>
        <v>0</v>
      </c>
      <c r="EU99" s="37">
        <f t="shared" si="29"/>
        <v>0</v>
      </c>
      <c r="EV99" s="37">
        <f t="shared" si="29"/>
        <v>0</v>
      </c>
      <c r="EW99" s="37">
        <f t="shared" si="29"/>
        <v>0</v>
      </c>
    </row>
    <row r="100" spans="1:153" ht="15.6">
      <c r="A100" s="36" t="s">
        <v>146</v>
      </c>
      <c r="B100" s="5" t="s">
        <v>289</v>
      </c>
      <c r="C100" s="37" t="s">
        <v>153</v>
      </c>
      <c r="D100" s="15">
        <f>IFERROR(VLOOKUP(A100,[23]delta!$A:$C,3,0),"")</f>
        <v>45352</v>
      </c>
      <c r="E100" s="15" t="str">
        <f t="shared" si="44"/>
        <v>Mar-24</v>
      </c>
      <c r="F100" s="37" t="s">
        <v>414</v>
      </c>
      <c r="G100" s="37" t="s">
        <v>414</v>
      </c>
      <c r="H100" s="37" t="s">
        <v>414</v>
      </c>
      <c r="I100" s="37" t="s">
        <v>349</v>
      </c>
      <c r="J100" s="37" t="s">
        <v>349</v>
      </c>
      <c r="K100" s="37" t="s">
        <v>349</v>
      </c>
      <c r="L100" s="37" t="s">
        <v>349</v>
      </c>
      <c r="M100" s="37"/>
      <c r="N100" s="37"/>
      <c r="O100" s="37"/>
      <c r="P100" s="37">
        <v>5</v>
      </c>
      <c r="Q100" s="37">
        <v>22</v>
      </c>
      <c r="R100" s="37">
        <v>34</v>
      </c>
      <c r="S100" s="37">
        <v>19</v>
      </c>
      <c r="T100" s="36">
        <v>80</v>
      </c>
      <c r="U100" s="37">
        <v>0</v>
      </c>
      <c r="V100" s="37">
        <v>0</v>
      </c>
      <c r="W100" s="37">
        <v>0</v>
      </c>
      <c r="X100" s="37">
        <v>5</v>
      </c>
      <c r="Y100" s="37">
        <v>22</v>
      </c>
      <c r="Z100" s="37">
        <v>34</v>
      </c>
      <c r="AA100" s="37">
        <v>19</v>
      </c>
      <c r="AB100" s="36">
        <v>80</v>
      </c>
      <c r="AC100" s="36">
        <v>0</v>
      </c>
      <c r="AD100" s="36" t="s">
        <v>413</v>
      </c>
      <c r="AE100" s="36" t="s">
        <v>413</v>
      </c>
      <c r="AF100" s="37">
        <v>80</v>
      </c>
      <c r="AG100" s="13">
        <v>2</v>
      </c>
      <c r="AH100" s="37" t="s">
        <v>418</v>
      </c>
      <c r="AI100" s="37">
        <v>0</v>
      </c>
      <c r="AJ100" s="37" t="s">
        <v>423</v>
      </c>
      <c r="AK100" s="37">
        <v>0</v>
      </c>
      <c r="AL100" s="15">
        <v>45261</v>
      </c>
      <c r="AM100" s="15">
        <v>45701</v>
      </c>
      <c r="AN100" s="37">
        <v>1</v>
      </c>
      <c r="AO100" s="37">
        <v>80</v>
      </c>
      <c r="AP100" s="37" t="str">
        <f>IFERROR(VLOOKUP($A100,[2]Sheet1!$A:$D,4,0),"-")</f>
        <v>-</v>
      </c>
      <c r="AQ100" s="37" t="str">
        <f>IFERROR(VLOOKUP($A100,#REF!,4,0),"-")</f>
        <v>-</v>
      </c>
      <c r="AR100" s="37" t="str">
        <f>IFERROR(VLOOKUP(A100,[3]DELTA!$A:$D,4,0),"-")</f>
        <v>-</v>
      </c>
      <c r="AS100" s="37" t="str">
        <f>IFERROR(VLOOKUP(A100,[4]DELTA!$A:$D,4,0),"-")</f>
        <v>-</v>
      </c>
      <c r="AT100" s="37" t="str">
        <f>IFERROR(VLOOKUP(A100,[5]DELTA!$A:$D,4,0),"-")</f>
        <v>-</v>
      </c>
      <c r="AU100" s="37" t="str">
        <f>IFERROR(VLOOKUP(A100,[6]DELTA!$A:$D,4,0),"-")</f>
        <v>-</v>
      </c>
      <c r="AV100" s="37" t="str">
        <f>IFERROR(VLOOKUP(A100,#REF!,13,0),"")</f>
        <v/>
      </c>
      <c r="AW100" s="37">
        <f>IFERROR(VLOOKUP(A100,[7]DATABASE!$A:$BA,49,0),"")</f>
        <v>0</v>
      </c>
      <c r="AX100" s="37">
        <f>IFERROR(VLOOKUP(A100,[7]DATABASE!$A:$BA,50,0),"")</f>
        <v>0</v>
      </c>
      <c r="AY100" s="37">
        <f>IFERROR(VLOOKUP(A100,[7]DATABASE!$A:$BA,51,0),"")</f>
        <v>0</v>
      </c>
      <c r="AZ100" s="37">
        <f>IFERROR(VLOOKUP(A100,[7]DATABASE!$A:$BA,52,0),"")</f>
        <v>0</v>
      </c>
      <c r="BA100" s="37">
        <f>IFERROR(VLOOKUP(A100,[7]DATABASE!$A:$BA,53,0),"")</f>
        <v>0</v>
      </c>
      <c r="BB100" s="37">
        <f>IFERROR(VLOOKUP(A100,[7]DATABASE!$A:$BF,54,0),"")</f>
        <v>0</v>
      </c>
      <c r="BC100" s="37">
        <f>IFERROR(VLOOKUP(A100,[7]DATABASE!$A:$BF,55,0),"")</f>
        <v>0</v>
      </c>
      <c r="BD100" s="37">
        <f>IFERROR(VLOOKUP(A100,[7]DATABASE!$A:$BF,56,0),"")</f>
        <v>0</v>
      </c>
      <c r="BE100" s="37">
        <f>IFERROR(VLOOKUP(A100,[7]DATABASE!$A:$BF,57,0),"")</f>
        <v>0</v>
      </c>
      <c r="BF100" s="37">
        <f>IFERROR(VLOOKUP(A100,[7]DATABASE!$A:$BF,58,0),"")</f>
        <v>0</v>
      </c>
      <c r="BG100" s="37">
        <f>IFERROR(VLOOKUP($A100,'[24]NEW MITRA'!$A:$BV,69,0),"")</f>
        <v>3</v>
      </c>
      <c r="BH100" s="37">
        <f>IFERROR(VLOOKUP(A100,[7]DATABASE!$A:$BM,60,0),"")</f>
        <v>0</v>
      </c>
      <c r="BI100" s="37">
        <f>IFERROR(VLOOKUP(A100,[7]DATABASE!$A:$BM,61,0),"")</f>
        <v>0</v>
      </c>
      <c r="BJ100" s="37">
        <f>IFERROR(VLOOKUP(A100,[7]DATABASE!$A:$BM,62,0),"")</f>
        <v>0</v>
      </c>
      <c r="BK100" s="37">
        <f>IFERROR(VLOOKUP(A100,[7]DATABASE!$A:$BM,63,0),"")</f>
        <v>0</v>
      </c>
      <c r="BL100" s="37">
        <f>IFERROR(VLOOKUP(A100,[7]DATABASE!$A:$BM,64,0),"")</f>
        <v>0</v>
      </c>
      <c r="BM100" s="37" t="str">
        <f>IFERROR(VLOOKUP($A100,[9]AAV!$A:$AM,39,0),IFERROR(VLOOKUP($A100,[9]GC!$A:$Y,25,0),IFERROR(VLOOKUP($A100,[9]RVO!$A:$BS,71,0),IFERROR(VLOOKUP($A100,[9]SBPV!$A:$AK,37,0),IFERROR(VLOOKUP($A100,'[9]CC SK'!$A:$AA,27,0),IFERROR(VLOOKUP($A100,[9]DELTA!$A:$AA,27,0),IFERROR(VLOOKUP($A100,'[9]TEMA C1'!$A:$W,23,0),IFERROR(VLOOKUP($A100,'[9]TEMA C2'!$A:$Y,25,0),IFERROR(VLOOKUP($A100,'[9]TEMA C3'!$A:$Y,25,0),IFERROR(VLOOKUP($A100,'[9]TEMA HAJI'!$A:$Y,25,0),IFERROR(VLOOKUP($A100,'[9]TEMA PD'!$A:$Y,25,0),"")))))))))))</f>
        <v/>
      </c>
      <c r="BN100" s="37">
        <f t="shared" si="30"/>
        <v>3</v>
      </c>
      <c r="BO100" s="37">
        <f t="shared" si="53"/>
        <v>3</v>
      </c>
      <c r="BP100" s="37">
        <f t="shared" si="53"/>
        <v>0</v>
      </c>
      <c r="BQ100" s="37">
        <f t="shared" si="53"/>
        <v>0</v>
      </c>
      <c r="BR100" s="37">
        <f t="shared" si="52"/>
        <v>0</v>
      </c>
      <c r="BS100" s="37">
        <f t="shared" si="52"/>
        <v>0</v>
      </c>
      <c r="BT100" s="37">
        <f t="shared" si="52"/>
        <v>0</v>
      </c>
      <c r="BU100" s="37" t="str">
        <f t="shared" si="52"/>
        <v/>
      </c>
      <c r="BV100" s="37">
        <f t="shared" si="32"/>
        <v>3</v>
      </c>
      <c r="BW100" s="36">
        <f t="shared" si="33"/>
        <v>6</v>
      </c>
      <c r="BX100" s="36" t="str">
        <f t="shared" si="34"/>
        <v>DOWNGRADE</v>
      </c>
      <c r="BY100" s="36" t="str">
        <f>IFERROR(VLOOKUP(A100,[7]DATABASE!$A:$BY,77,0),"")</f>
        <v>RESET</v>
      </c>
      <c r="BZ100" s="37">
        <f t="shared" si="35"/>
        <v>0</v>
      </c>
      <c r="CA100" s="12">
        <f>IFERROR(VLOOKUP(A100,[10]DELTA!$A:$AE,31,0),"")</f>
        <v>1</v>
      </c>
      <c r="CB100" s="37" t="str">
        <f t="shared" si="36"/>
        <v>SAPHIRE</v>
      </c>
      <c r="CC100" s="37" t="str">
        <f>IFERROR(VLOOKUP(A100,[11]SUMMARY!$B:$E,4,0),"")</f>
        <v/>
      </c>
      <c r="CD100" s="37">
        <f>IFERROR(VLOOKUP(A100,'[12]RECAP REDEEM P2 - v2'!$A:$I,5,0),0)</f>
        <v>0</v>
      </c>
      <c r="CE100" s="37" t="str">
        <f t="shared" si="37"/>
        <v>FALSE</v>
      </c>
      <c r="CF100" s="37"/>
      <c r="CG100" s="15">
        <v>45093</v>
      </c>
      <c r="CH100" s="15">
        <f t="shared" ca="1" si="38"/>
        <v>46174</v>
      </c>
      <c r="CI100" s="37">
        <f t="shared" ca="1" si="39"/>
        <v>2</v>
      </c>
      <c r="CJ100" s="37">
        <v>0</v>
      </c>
      <c r="CK100" s="37" t="str">
        <f>IFERROR(VLOOKUP($A100,[13]ME!$A:$K,11,0),"-")</f>
        <v>-</v>
      </c>
      <c r="CL100" s="37" t="str">
        <f>IFERROR(VLOOKUP($A100,[14]EKS!$A:$K,11,0),"-")</f>
        <v>-</v>
      </c>
      <c r="CM100" s="37" t="str">
        <f>IFERROR(VLOOKUP($A100,[15]EKS!$A:$K,11,0),"-")</f>
        <v>-</v>
      </c>
      <c r="CN100" s="37" t="str">
        <f>IFERROR(VLOOKUP($A100,[16]EKS!$A:$K,11,0),"-")</f>
        <v>-</v>
      </c>
      <c r="CO100" s="37" t="str">
        <f>IFERROR(VLOOKUP($A100,[17]EKS!$A:$K,11,0),"-")</f>
        <v>-</v>
      </c>
      <c r="CP100" s="37" t="str">
        <f>IFERROR(VLOOKUP($A100,[18]EKS!$A:$K,11,0),"-")</f>
        <v>-</v>
      </c>
      <c r="CQ100" s="37" t="str">
        <f>IFERROR(VLOOKUP(A100,[19]Sheet1!$A:$D,4,0),"-")</f>
        <v>-</v>
      </c>
      <c r="CR100" s="37">
        <f>IFERROR(VLOOKUP($A100,[20]AAV!$A:$AR,44,0),IFERROR(VLOOKUP($A100,[20]GC!$A:$AC,29,0),IFERROR(VLOOKUP($A100,[20]RVO!$A:$CA,79,0),IFERROR(VLOOKUP($A100,[20]SBPV!$A:$AN,40,0),IFERROR(VLOOKUP($A100,'[20]CC SK'!$A:$AC,29,0),IFERROR(VLOOKUP($A100,'[20]AAV AUTO 2000'!$A:$AA,27,0),IFERROR(VLOOKUP($A100,[20]DELTA!$A:$AC,29,0),IFERROR(VLOOKUP($A100,'[20]TEMA C1'!$A:$Y,25,0),IFERROR(VLOOKUP($A100,'[20]TEMA C2'!$A:$AA,27,0),IFERROR(VLOOKUP($A100,'[20]TEMA C3'!$A:$AA,27,0),IFERROR(VLOOKUP($A100,'[20]TEMA HAJI'!$A:$AA,27,0),IFERROR(VLOOKUP($A100,'[20]TEMA PD'!$A:$AA,27,0),IFERROR(VLOOKUP($A100,[20]DESIRE!$A:$AP,42,0),0)))))))))))))</f>
        <v>0</v>
      </c>
      <c r="CS100" s="37">
        <f>IFERROR(VLOOKUP($A100,#REF!,42+CR$1,0),IFERROR(VLOOKUP($A100,#REF!,42+CR$1,0),IFERROR(VLOOKUP($A100,#REF!,29+CR$1,0),IFERROR(VLOOKUP($A100,#REF!,16+CR$1,0),IFERROR(VLOOKUP($A100,#REF!,42+CR$1,0),IFERROR(VLOOKUP($A100,#REF!,33+CR$1,0),IFERROR(VLOOKUP($A100,#REF!,29+CR$1,0),IFERROR(VLOOKUP($A100,#REF!,42+CR$1,0),IFERROR(VLOOKUP($A100,#REF!,42+CR$1,0),IFERROR(VLOOKUP($A100,#REF!,42+CR$1,0),IFERROR(VLOOKUP($A100,#REF!,26+CR$1,0),IFERROR(VLOOKUP($A100,#REF!,5+CR$1,0),0))))))))))))</f>
        <v>0</v>
      </c>
      <c r="CT100" s="37">
        <f>IFERROR(VLOOKUP($A100,#REF!,42+CS$1,0),IFERROR(VLOOKUP($A100,#REF!,42+CS$1,0),IFERROR(VLOOKUP($A100,#REF!,29+CS$1,0),IFERROR(VLOOKUP($A100,#REF!,16+CS$1,0),IFERROR(VLOOKUP($A100,#REF!,42+CS$1,0),IFERROR(VLOOKUP($A100,#REF!,33+CS$1,0),IFERROR(VLOOKUP($A100,#REF!,29+CS$1,0),IFERROR(VLOOKUP($A100,#REF!,42+CS$1,0),IFERROR(VLOOKUP($A100,#REF!,42+CS$1,0),IFERROR(VLOOKUP($A100,#REF!,42+CS$1,0),IFERROR(VLOOKUP($A100,#REF!,26+CS$1,0),IFERROR(VLOOKUP($A100,#REF!,5+CS$1,0),0))))))))))))</f>
        <v>0</v>
      </c>
      <c r="CU100" s="37">
        <f>IFERROR(VLOOKUP($A100,#REF!,42+CT$1,0),IFERROR(VLOOKUP($A100,#REF!,42+CT$1,0),IFERROR(VLOOKUP($A100,#REF!,29+CT$1,0),IFERROR(VLOOKUP($A100,#REF!,16+CT$1,0),IFERROR(VLOOKUP($A100,#REF!,42+CT$1,0),IFERROR(VLOOKUP($A100,#REF!,33+CT$1,0),IFERROR(VLOOKUP($A100,#REF!,29+CT$1,0),IFERROR(VLOOKUP($A100,#REF!,42+CT$1,0),IFERROR(VLOOKUP($A100,#REF!,42+CT$1,0),IFERROR(VLOOKUP($A100,#REF!,42+CT$1,0),IFERROR(VLOOKUP($A100,#REF!,26+CT$1,0),IFERROR(VLOOKUP($A100,#REF!,5+CT$1,0),0))))))))))))</f>
        <v>0</v>
      </c>
      <c r="CV100" s="37">
        <f>IFERROR(VLOOKUP($A100,#REF!,42+CU$1,0),IFERROR(VLOOKUP($A100,#REF!,42+CU$1,0),IFERROR(VLOOKUP($A100,#REF!,29+CU$1,0),IFERROR(VLOOKUP($A100,#REF!,16+CU$1,0),IFERROR(VLOOKUP($A100,#REF!,42+CU$1,0),IFERROR(VLOOKUP($A100,#REF!,33+CU$1,0),IFERROR(VLOOKUP($A100,#REF!,29+CU$1,0),IFERROR(VLOOKUP($A100,#REF!,42+CU$1,0),IFERROR(VLOOKUP($A100,#REF!,42+CU$1,0),IFERROR(VLOOKUP($A100,#REF!,42+CU$1,0),IFERROR(VLOOKUP($A100,#REF!,26+CU$1,0),IFERROR(VLOOKUP($A100,#REF!,5+CU$1,0),0))))))))))))</f>
        <v>0</v>
      </c>
      <c r="CW100" s="37">
        <f>IFERROR(VLOOKUP($A100,#REF!,42+CV$1,0),IFERROR(VLOOKUP($A100,#REF!,42+CV$1,0),IFERROR(VLOOKUP($A100,#REF!,29+CV$1,0),IFERROR(VLOOKUP($A100,#REF!,16+CV$1,0),IFERROR(VLOOKUP($A100,#REF!,42+CV$1,0),IFERROR(VLOOKUP($A100,#REF!,33+CV$1,0),IFERROR(VLOOKUP($A100,#REF!,29+CV$1,0),IFERROR(VLOOKUP($A100,#REF!,42+CV$1,0),IFERROR(VLOOKUP($A100,#REF!,42+CV$1,0),IFERROR(VLOOKUP($A100,#REF!,42+CV$1,0),IFERROR(VLOOKUP($A100,#REF!,26+CV$1,0),IFERROR(VLOOKUP($A100,#REF!,5+CV$1,0),0))))))))))))</f>
        <v>0</v>
      </c>
      <c r="CX100" s="37">
        <f>IFERROR(VLOOKUP($A100,#REF!,36,0),IFERROR(VLOOKUP($A100,#REF!,23,0),IFERROR(VLOOKUP($A100,#REF!,65,0),IFERROR(VLOOKUP($A100,#REF!,34,0),IFERROR(VLOOKUP($A100,#REF!,25,0),IFERROR(VLOOKUP($A100,#REF!,25,0),IFERROR(VLOOKUP($A100,#REF!,21,0),IFERROR(VLOOKUP($A100,#REF!,23,0),IFERROR(VLOOKUP($A100,#REF!,23,0),IFERROR(VLOOKUP($A100,#REF!,23,0),IFERROR(VLOOKUP($A100,#REF!,23,0),IFERROR(VLOOKUP($A100,#REF!,23,0),IFERROR(VLOOKUP($A100,#REF!,21,0),IFERROR(VLOOKUP($A100,#REF!,23,0),0))))))))))))))</f>
        <v>0</v>
      </c>
      <c r="CY100" s="37">
        <f>IFERROR(VLOOKUP($A100,[20]DESIRE!$A:$AP,42,0),IFERROR(VLOOKUP($A100,'[20]TEMA PD'!$A:$AA,27,0),IFERROR(VLOOKUP($A100,'[20]TEMA HAJI'!$A:$AA,27,0),IFERROR(VLOOKUP($A100,'[20]TEMA C3'!$A:$AA,27,0),IFERROR(VLOOKUP($A100,'[20]TEMA C2'!$A:$AA,27,0),IFERROR(VLOOKUP($A100,'[20]TEMA C1'!$A:$Y,25,0),IFERROR(VLOOKUP($A100,[20]DELTA!$A:$AC,29,0),IFERROR(VLOOKUP($A100,'[20]AAV AUTO 2000'!$A:$AA,27,0),IFERROR(VLOOKUP($A100,'[20]CC SK'!$A:$AC,29,0),IFERROR(VLOOKUP($A100,[20]SBPV!$A:$AN,40,0),IFERROR(VLOOKUP($A100,[20]RVO!$A:$CA,79,0),IFERROR(VLOOKUP($A100,[20]GC!$A:$AC,29,0),IFERROR(VLOOKUP($A100,[20]AAV!$A:$AR,44,0),0)))))))))))))</f>
        <v>0</v>
      </c>
      <c r="CZ100" s="37">
        <f>IFERROR(VLOOKUP($A100,#REF!,5+CY$1,0),IFERROR(VLOOKUP($A100,#REF!,26+CY$1,0),IFERROR(VLOOKUP($A100,#REF!,42+CY$1,0),IFERROR(VLOOKUP($A100,#REF!,42+CY$1,0),IFERROR(VLOOKUP($A100,#REF!,42+CY$1,0),IFERROR(VLOOKUP($A100,#REF!,29+CY$1,0),IFERROR(VLOOKUP($A100,#REF!,33+CY$1,0),IFERROR(VLOOKUP($A100,#REF!,42+CY$1,0),IFERROR(VLOOKUP($A100,#REF!,16+CY$1,0),IFERROR(VLOOKUP($A100,#REF!,29+CY$1,0),IFERROR(VLOOKUP($A100,#REF!,42+CY$1,0),IFERROR(VLOOKUP($A100,#REF!,42+CY$1,0),0))))))))))))</f>
        <v>0</v>
      </c>
      <c r="DA100" s="37">
        <f>IFERROR(VLOOKUP($A100,#REF!,5+CZ$1,0),IFERROR(VLOOKUP($A100,#REF!,26+CZ$1,0),IFERROR(VLOOKUP($A100,#REF!,42+CZ$1,0),IFERROR(VLOOKUP($A100,#REF!,42+CZ$1,0),IFERROR(VLOOKUP($A100,#REF!,42+CZ$1,0),IFERROR(VLOOKUP($A100,#REF!,29+CZ$1,0),IFERROR(VLOOKUP($A100,#REF!,33+CZ$1,0),IFERROR(VLOOKUP($A100,#REF!,42+CZ$1,0),IFERROR(VLOOKUP($A100,#REF!,16+CZ$1,0),IFERROR(VLOOKUP($A100,#REF!,29+CZ$1,0),IFERROR(VLOOKUP($A100,#REF!,42+CZ$1,0),IFERROR(VLOOKUP($A100,#REF!,42+CZ$1,0),0))))))))))))</f>
        <v>0</v>
      </c>
      <c r="DB100" s="37">
        <f>IFERROR(VLOOKUP($A100,#REF!,5+DA$1,0),IFERROR(VLOOKUP($A100,#REF!,26+DA$1,0),IFERROR(VLOOKUP($A100,#REF!,42+DA$1,0),IFERROR(VLOOKUP($A100,#REF!,42+DA$1,0),IFERROR(VLOOKUP($A100,#REF!,42+DA$1,0),IFERROR(VLOOKUP($A100,#REF!,29+DA$1,0),IFERROR(VLOOKUP($A100,#REF!,33+DA$1,0),IFERROR(VLOOKUP($A100,#REF!,42+DA$1,0),IFERROR(VLOOKUP($A100,#REF!,16+DA$1,0),IFERROR(VLOOKUP($A100,#REF!,29+DA$1,0),IFERROR(VLOOKUP($A100,#REF!,42+DA$1,0),IFERROR(VLOOKUP($A100,#REF!,42+DA$1,0),0))))))))))))</f>
        <v>0</v>
      </c>
      <c r="DC100" s="37">
        <f>IFERROR(VLOOKUP($A100,#REF!,5+DB$1,0),IFERROR(VLOOKUP($A100,#REF!,26+DB$1,0),IFERROR(VLOOKUP($A100,#REF!,42+DB$1,0),IFERROR(VLOOKUP($A100,#REF!,42+DB$1,0),IFERROR(VLOOKUP($A100,#REF!,42+DB$1,0),IFERROR(VLOOKUP($A100,#REF!,29+DB$1,0),IFERROR(VLOOKUP($A100,#REF!,33+DB$1,0),IFERROR(VLOOKUP($A100,#REF!,42+DB$1,0),IFERROR(VLOOKUP($A100,#REF!,16+DB$1,0),IFERROR(VLOOKUP($A100,#REF!,29+DB$1,0),IFERROR(VLOOKUP($A100,#REF!,42+DB$1,0),IFERROR(VLOOKUP($A100,#REF!,42+DB$1,0),0))))))))))))</f>
        <v>0</v>
      </c>
      <c r="DD100" s="37">
        <f>IFERROR(VLOOKUP($A100,#REF!,5+DC$1,0),IFERROR(VLOOKUP($A100,#REF!,26+DC$1,0),IFERROR(VLOOKUP($A100,#REF!,42+DC$1,0),IFERROR(VLOOKUP($A100,#REF!,42+DC$1,0),IFERROR(VLOOKUP($A100,#REF!,42+DC$1,0),IFERROR(VLOOKUP($A100,#REF!,29+DC$1,0),IFERROR(VLOOKUP($A100,#REF!,33+DC$1,0),IFERROR(VLOOKUP($A100,#REF!,42+DC$1,0),IFERROR(VLOOKUP($A100,#REF!,16+DC$1,0),IFERROR(VLOOKUP($A100,#REF!,29+DC$1,0),IFERROR(VLOOKUP($A100,#REF!,42+DC$1,0),IFERROR(VLOOKUP($A100,#REF!,42+DC$1,0),0))))))))))))</f>
        <v>0</v>
      </c>
      <c r="DE100" s="37">
        <f>IFERROR(VLOOKUP($A100,#REF!,23,0),IFERROR(VLOOKUP($A100,#REF!,21,0),IFERROR(VLOOKUP($A100,#REF!,23,0),IFERROR(VLOOKUP($A100,#REF!,23,0),IFERROR(VLOOKUP($A100,#REF!,23,0),IFERROR(VLOOKUP($A100,#REF!,23,0),IFERROR(VLOOKUP($A100,#REF!,23,0),IFERROR(VLOOKUP($A100,#REF!,21,0),IFERROR(VLOOKUP($A100,#REF!,25,0),IFERROR(VLOOKUP($A100,#REF!,25,0),IFERROR(VLOOKUP($A100,#REF!,34,0),IFERROR(VLOOKUP($A100,#REF!,65,0),IFERROR(VLOOKUP($A100,#REF!,23,0),IFERROR(VLOOKUP($A100,#REF!,36,0),0))))))))))))))</f>
        <v>0</v>
      </c>
      <c r="DF100" s="37" t="b">
        <f t="shared" si="40"/>
        <v>1</v>
      </c>
      <c r="DG100" s="37" t="b">
        <f t="shared" si="40"/>
        <v>1</v>
      </c>
      <c r="DH100" s="37" t="b">
        <f t="shared" si="40"/>
        <v>1</v>
      </c>
      <c r="DI100" s="37" t="b">
        <f t="shared" si="26"/>
        <v>1</v>
      </c>
      <c r="DJ100" s="37" t="b">
        <f t="shared" si="26"/>
        <v>1</v>
      </c>
      <c r="DK100" s="37" t="b">
        <f t="shared" si="26"/>
        <v>1</v>
      </c>
      <c r="DL100" s="37" t="b">
        <f t="shared" si="26"/>
        <v>1</v>
      </c>
      <c r="DM100" s="37">
        <f t="shared" si="41"/>
        <v>0</v>
      </c>
      <c r="DN100" s="37">
        <f t="shared" si="41"/>
        <v>0</v>
      </c>
      <c r="DO100" s="37">
        <f t="shared" si="41"/>
        <v>0</v>
      </c>
      <c r="DP100" s="37">
        <f t="shared" si="27"/>
        <v>0</v>
      </c>
      <c r="DQ100" s="37">
        <f t="shared" si="27"/>
        <v>0</v>
      </c>
      <c r="DR100" s="37">
        <f t="shared" si="27"/>
        <v>0</v>
      </c>
      <c r="DS100" s="37">
        <f t="shared" si="27"/>
        <v>0</v>
      </c>
      <c r="DT100" s="29">
        <f t="shared" si="45"/>
        <v>0</v>
      </c>
      <c r="DU100" s="37">
        <f t="shared" si="42"/>
        <v>0</v>
      </c>
      <c r="DV100" s="37">
        <f t="shared" si="42"/>
        <v>0</v>
      </c>
      <c r="DW100" s="37">
        <f t="shared" si="42"/>
        <v>0</v>
      </c>
      <c r="DX100" s="37">
        <f t="shared" si="28"/>
        <v>0</v>
      </c>
      <c r="DY100" s="37">
        <f t="shared" si="28"/>
        <v>0</v>
      </c>
      <c r="DZ100" s="37">
        <f t="shared" si="28"/>
        <v>0</v>
      </c>
      <c r="EA100" s="37">
        <f t="shared" si="28"/>
        <v>0</v>
      </c>
      <c r="EB100" s="29">
        <f t="shared" si="46"/>
        <v>0</v>
      </c>
      <c r="EC100" s="36">
        <f t="shared" si="47"/>
        <v>7</v>
      </c>
      <c r="ED100" s="36" t="str">
        <f t="shared" si="48"/>
        <v>DOWNGRADE</v>
      </c>
      <c r="EE100" s="36" t="str">
        <f t="shared" si="49"/>
        <v>RESET</v>
      </c>
      <c r="EF100" s="37">
        <f t="shared" si="50"/>
        <v>0</v>
      </c>
      <c r="EG100" s="2" t="str">
        <f>IFERROR(VLOOKUP(A100,[21]DELTA!$A:$AT,46,0),"")</f>
        <v/>
      </c>
      <c r="EH100" s="37" t="str">
        <f t="shared" si="51"/>
        <v>SAPHIRE</v>
      </c>
      <c r="EI100" s="2"/>
      <c r="EJ100" s="2"/>
      <c r="EK100" s="2"/>
      <c r="EL100" s="2"/>
      <c r="EM100" s="2"/>
      <c r="EN100" s="2"/>
      <c r="EO100" s="2"/>
      <c r="EP100" s="2"/>
      <c r="EQ100" s="37">
        <f t="shared" si="43"/>
        <v>0</v>
      </c>
      <c r="ER100" s="37">
        <f t="shared" si="43"/>
        <v>0</v>
      </c>
      <c r="ES100" s="37">
        <f t="shared" si="43"/>
        <v>0</v>
      </c>
      <c r="ET100" s="37">
        <f t="shared" si="29"/>
        <v>0</v>
      </c>
      <c r="EU100" s="37">
        <f t="shared" si="29"/>
        <v>0</v>
      </c>
      <c r="EV100" s="37">
        <f t="shared" si="29"/>
        <v>0</v>
      </c>
      <c r="EW100" s="37">
        <f t="shared" si="29"/>
        <v>0</v>
      </c>
    </row>
    <row r="101" spans="1:153" ht="15.6">
      <c r="A101" s="36" t="s">
        <v>40</v>
      </c>
      <c r="B101" s="5" t="s">
        <v>41</v>
      </c>
      <c r="C101" s="37" t="s">
        <v>153</v>
      </c>
      <c r="D101" s="15">
        <f>IFERROR(VLOOKUP(A101,[23]delta!$A:$C,3,0),"")</f>
        <v>44877</v>
      </c>
      <c r="E101" s="15" t="str">
        <f t="shared" si="44"/>
        <v>Nov-22</v>
      </c>
      <c r="F101" s="37" t="s">
        <v>352</v>
      </c>
      <c r="G101" s="37" t="s">
        <v>352</v>
      </c>
      <c r="H101" s="37" t="s">
        <v>352</v>
      </c>
      <c r="I101" s="37" t="s">
        <v>349</v>
      </c>
      <c r="J101" s="37" t="s">
        <v>349</v>
      </c>
      <c r="K101" s="37" t="s">
        <v>414</v>
      </c>
      <c r="L101" s="37" t="s">
        <v>414</v>
      </c>
      <c r="M101" s="37">
        <v>20</v>
      </c>
      <c r="N101" s="37">
        <v>46</v>
      </c>
      <c r="O101" s="37">
        <v>39</v>
      </c>
      <c r="P101" s="37"/>
      <c r="Q101" s="37">
        <v>23</v>
      </c>
      <c r="R101" s="37"/>
      <c r="S101" s="37" t="s">
        <v>417</v>
      </c>
      <c r="T101" s="36">
        <v>128</v>
      </c>
      <c r="U101" s="14">
        <v>0</v>
      </c>
      <c r="V101" s="14">
        <v>0</v>
      </c>
      <c r="W101" s="14">
        <v>0</v>
      </c>
      <c r="X101" s="37">
        <v>0</v>
      </c>
      <c r="Y101" s="37">
        <v>23</v>
      </c>
      <c r="Z101" s="37">
        <v>0</v>
      </c>
      <c r="AA101" s="37" t="s">
        <v>417</v>
      </c>
      <c r="AB101" s="36">
        <v>23</v>
      </c>
      <c r="AC101" s="36">
        <v>3</v>
      </c>
      <c r="AD101" s="36" t="s">
        <v>415</v>
      </c>
      <c r="AE101" s="36" t="s">
        <v>413</v>
      </c>
      <c r="AF101" s="37">
        <v>11.5</v>
      </c>
      <c r="AG101" s="13">
        <v>2</v>
      </c>
      <c r="AH101" s="37" t="s">
        <v>418</v>
      </c>
      <c r="AI101" s="37">
        <v>0</v>
      </c>
      <c r="AJ101" s="37" t="s">
        <v>424</v>
      </c>
      <c r="AK101" s="37">
        <v>0</v>
      </c>
      <c r="AL101" s="15">
        <v>45261</v>
      </c>
      <c r="AM101" s="15">
        <v>45701</v>
      </c>
      <c r="AN101" s="37">
        <v>1</v>
      </c>
      <c r="AO101" s="37">
        <v>11.5</v>
      </c>
      <c r="AP101" s="37" t="str">
        <f>IFERROR(VLOOKUP($A101,[2]Sheet1!$A:$D,4,0),"-")</f>
        <v>-</v>
      </c>
      <c r="AQ101" s="37" t="str">
        <f>IFERROR(VLOOKUP($A101,#REF!,4,0),"-")</f>
        <v>-</v>
      </c>
      <c r="AR101" s="37" t="str">
        <f>IFERROR(VLOOKUP(A101,[3]DELTA!$A:$D,4,0),"-")</f>
        <v>-</v>
      </c>
      <c r="AS101" s="37" t="str">
        <f>IFERROR(VLOOKUP(A101,[4]DELTA!$A:$D,4,0),"-")</f>
        <v>-</v>
      </c>
      <c r="AT101" s="37" t="str">
        <f>IFERROR(VLOOKUP(A101,[5]DELTA!$A:$D,4,0),"-")</f>
        <v>-</v>
      </c>
      <c r="AU101" s="37" t="str">
        <f>IFERROR(VLOOKUP(A101,[6]DELTA!$A:$D,4,0),"-")</f>
        <v>-</v>
      </c>
      <c r="AV101" s="37" t="str">
        <f>IFERROR(VLOOKUP(A101,#REF!,13,0),"")</f>
        <v/>
      </c>
      <c r="AW101" s="37">
        <f>IFERROR(VLOOKUP(A101,[7]DATABASE!$A:$BA,49,0),"")</f>
        <v>0</v>
      </c>
      <c r="AX101" s="37">
        <f>IFERROR(VLOOKUP(A101,[7]DATABASE!$A:$BA,50,0),"")</f>
        <v>0</v>
      </c>
      <c r="AY101" s="37">
        <f>IFERROR(VLOOKUP(A101,[7]DATABASE!$A:$BA,51,0),"")</f>
        <v>0</v>
      </c>
      <c r="AZ101" s="37">
        <f>IFERROR(VLOOKUP(A101,[7]DATABASE!$A:$BA,52,0),"")</f>
        <v>0</v>
      </c>
      <c r="BA101" s="37">
        <f>IFERROR(VLOOKUP(A101,[7]DATABASE!$A:$BA,53,0),"")</f>
        <v>0</v>
      </c>
      <c r="BB101" s="37">
        <f>IFERROR(VLOOKUP(A101,[7]DATABASE!$A:$BF,54,0),"")</f>
        <v>0</v>
      </c>
      <c r="BC101" s="37">
        <f>IFERROR(VLOOKUP(A101,[7]DATABASE!$A:$BF,55,0),"")</f>
        <v>0</v>
      </c>
      <c r="BD101" s="37">
        <f>IFERROR(VLOOKUP(A101,[7]DATABASE!$A:$BF,56,0),"")</f>
        <v>0</v>
      </c>
      <c r="BE101" s="37">
        <f>IFERROR(VLOOKUP(A101,[7]DATABASE!$A:$BF,57,0),"")</f>
        <v>0</v>
      </c>
      <c r="BF101" s="37">
        <f>IFERROR(VLOOKUP(A101,[7]DATABASE!$A:$BF,58,0),"")</f>
        <v>0</v>
      </c>
      <c r="BG101" s="37" t="str">
        <f>IFERROR(VLOOKUP($A101,'[24]NEW MITRA'!$A:$BV,69,0),"")</f>
        <v/>
      </c>
      <c r="BH101" s="37">
        <f>IFERROR(VLOOKUP(A101,[7]DATABASE!$A:$BM,60,0),"")</f>
        <v>0</v>
      </c>
      <c r="BI101" s="37">
        <f>IFERROR(VLOOKUP(A101,[7]DATABASE!$A:$BM,61,0),"")</f>
        <v>0</v>
      </c>
      <c r="BJ101" s="37">
        <f>IFERROR(VLOOKUP(A101,[7]DATABASE!$A:$BM,62,0),"")</f>
        <v>0</v>
      </c>
      <c r="BK101" s="37">
        <f>IFERROR(VLOOKUP(A101,[7]DATABASE!$A:$BM,63,0),"")</f>
        <v>0</v>
      </c>
      <c r="BL101" s="37">
        <f>IFERROR(VLOOKUP(A101,[7]DATABASE!$A:$BM,64,0),"")</f>
        <v>0</v>
      </c>
      <c r="BM101" s="37" t="str">
        <f>IFERROR(VLOOKUP($A101,[9]AAV!$A:$AM,39,0),IFERROR(VLOOKUP($A101,[9]GC!$A:$Y,25,0),IFERROR(VLOOKUP($A101,[9]RVO!$A:$BS,71,0),IFERROR(VLOOKUP($A101,[9]SBPV!$A:$AK,37,0),IFERROR(VLOOKUP($A101,'[9]CC SK'!$A:$AA,27,0),IFERROR(VLOOKUP($A101,[9]DELTA!$A:$AA,27,0),IFERROR(VLOOKUP($A101,'[9]TEMA C1'!$A:$W,23,0),IFERROR(VLOOKUP($A101,'[9]TEMA C2'!$A:$Y,25,0),IFERROR(VLOOKUP($A101,'[9]TEMA C3'!$A:$Y,25,0),IFERROR(VLOOKUP($A101,'[9]TEMA HAJI'!$A:$Y,25,0),IFERROR(VLOOKUP($A101,'[9]TEMA PD'!$A:$Y,25,0),"")))))))))))</f>
        <v/>
      </c>
      <c r="BN101" s="37">
        <f t="shared" si="30"/>
        <v>0</v>
      </c>
      <c r="BO101" s="21" t="str">
        <f t="shared" si="53"/>
        <v/>
      </c>
      <c r="BP101" s="37">
        <f t="shared" si="53"/>
        <v>0</v>
      </c>
      <c r="BQ101" s="37">
        <f t="shared" si="53"/>
        <v>0</v>
      </c>
      <c r="BR101" s="37">
        <f t="shared" si="52"/>
        <v>0</v>
      </c>
      <c r="BS101" s="37">
        <f t="shared" si="52"/>
        <v>0</v>
      </c>
      <c r="BT101" s="37">
        <f t="shared" si="52"/>
        <v>0</v>
      </c>
      <c r="BU101" s="37" t="str">
        <f t="shared" si="52"/>
        <v/>
      </c>
      <c r="BV101" s="37">
        <f t="shared" si="32"/>
        <v>0</v>
      </c>
      <c r="BW101" s="36">
        <f t="shared" si="33"/>
        <v>7</v>
      </c>
      <c r="BX101" s="36" t="str">
        <f t="shared" si="34"/>
        <v>DOWNGRADE</v>
      </c>
      <c r="BY101" s="36" t="str">
        <f>IFERROR(VLOOKUP(A101,[7]DATABASE!$A:$BY,77,0),"")</f>
        <v>RESET</v>
      </c>
      <c r="BZ101" s="37">
        <f t="shared" si="35"/>
        <v>0</v>
      </c>
      <c r="CA101" s="12">
        <f>IFERROR(VLOOKUP(A101,[10]DELTA!$A:$AE,31,0),"")</f>
        <v>0</v>
      </c>
      <c r="CB101" s="37" t="str">
        <f t="shared" si="36"/>
        <v>SAPHIRE</v>
      </c>
      <c r="CC101" s="37" t="str">
        <f>IFERROR(VLOOKUP(A101,[11]SUMMARY!$B:$E,4,0),"")</f>
        <v/>
      </c>
      <c r="CD101" s="37">
        <f>IFERROR(VLOOKUP(A101,'[12]RECAP REDEEM P2 - v2'!$A:$I,5,0),0)</f>
        <v>0</v>
      </c>
      <c r="CE101" s="37" t="str">
        <f t="shared" si="37"/>
        <v>FALSE</v>
      </c>
      <c r="CF101" s="37"/>
      <c r="CG101" s="15">
        <v>45093</v>
      </c>
      <c r="CH101" s="15">
        <f t="shared" ca="1" si="38"/>
        <v>46174</v>
      </c>
      <c r="CI101" s="37">
        <f t="shared" ca="1" si="39"/>
        <v>2</v>
      </c>
      <c r="CJ101" s="37">
        <v>0</v>
      </c>
      <c r="CK101" s="37" t="str">
        <f>IFERROR(VLOOKUP($A101,[13]ME!$A:$K,11,0),"-")</f>
        <v>-</v>
      </c>
      <c r="CL101" s="37" t="str">
        <f>IFERROR(VLOOKUP($A101,[14]EKS!$A:$K,11,0),"-")</f>
        <v>-</v>
      </c>
      <c r="CM101" s="37" t="str">
        <f>IFERROR(VLOOKUP($A101,[15]EKS!$A:$K,11,0),"-")</f>
        <v>-</v>
      </c>
      <c r="CN101" s="37" t="str">
        <f>IFERROR(VLOOKUP($A101,[16]EKS!$A:$K,11,0),"-")</f>
        <v>-</v>
      </c>
      <c r="CO101" s="37" t="str">
        <f>IFERROR(VLOOKUP($A101,[17]EKS!$A:$K,11,0),"-")</f>
        <v>-</v>
      </c>
      <c r="CP101" s="37" t="str">
        <f>IFERROR(VLOOKUP($A101,[18]EKS!$A:$K,11,0),"-")</f>
        <v>-</v>
      </c>
      <c r="CQ101" s="37" t="str">
        <f>IFERROR(VLOOKUP(A101,[19]Sheet1!$A:$D,4,0),"-")</f>
        <v>-</v>
      </c>
      <c r="CR101" s="37">
        <f>IFERROR(VLOOKUP($A101,[20]AAV!$A:$AR,44,0),IFERROR(VLOOKUP($A101,[20]GC!$A:$AC,29,0),IFERROR(VLOOKUP($A101,[20]RVO!$A:$CA,79,0),IFERROR(VLOOKUP($A101,[20]SBPV!$A:$AN,40,0),IFERROR(VLOOKUP($A101,'[20]CC SK'!$A:$AC,29,0),IFERROR(VLOOKUP($A101,'[20]AAV AUTO 2000'!$A:$AA,27,0),IFERROR(VLOOKUP($A101,[20]DELTA!$A:$AC,29,0),IFERROR(VLOOKUP($A101,'[20]TEMA C1'!$A:$Y,25,0),IFERROR(VLOOKUP($A101,'[20]TEMA C2'!$A:$AA,27,0),IFERROR(VLOOKUP($A101,'[20]TEMA C3'!$A:$AA,27,0),IFERROR(VLOOKUP($A101,'[20]TEMA HAJI'!$A:$AA,27,0),IFERROR(VLOOKUP($A101,'[20]TEMA PD'!$A:$AA,27,0),IFERROR(VLOOKUP($A101,[20]DESIRE!$A:$AP,42,0),0)))))))))))))</f>
        <v>0</v>
      </c>
      <c r="CS101" s="37">
        <f>IFERROR(VLOOKUP($A101,#REF!,42+CR$1,0),IFERROR(VLOOKUP($A101,#REF!,42+CR$1,0),IFERROR(VLOOKUP($A101,#REF!,29+CR$1,0),IFERROR(VLOOKUP($A101,#REF!,16+CR$1,0),IFERROR(VLOOKUP($A101,#REF!,42+CR$1,0),IFERROR(VLOOKUP($A101,#REF!,33+CR$1,0),IFERROR(VLOOKUP($A101,#REF!,29+CR$1,0),IFERROR(VLOOKUP($A101,#REF!,42+CR$1,0),IFERROR(VLOOKUP($A101,#REF!,42+CR$1,0),IFERROR(VLOOKUP($A101,#REF!,42+CR$1,0),IFERROR(VLOOKUP($A101,#REF!,26+CR$1,0),IFERROR(VLOOKUP($A101,#REF!,5+CR$1,0),0))))))))))))</f>
        <v>0</v>
      </c>
      <c r="CT101" s="37">
        <f>IFERROR(VLOOKUP($A101,#REF!,42+CS$1,0),IFERROR(VLOOKUP($A101,#REF!,42+CS$1,0),IFERROR(VLOOKUP($A101,#REF!,29+CS$1,0),IFERROR(VLOOKUP($A101,#REF!,16+CS$1,0),IFERROR(VLOOKUP($A101,#REF!,42+CS$1,0),IFERROR(VLOOKUP($A101,#REF!,33+CS$1,0),IFERROR(VLOOKUP($A101,#REF!,29+CS$1,0),IFERROR(VLOOKUP($A101,#REF!,42+CS$1,0),IFERROR(VLOOKUP($A101,#REF!,42+CS$1,0),IFERROR(VLOOKUP($A101,#REF!,42+CS$1,0),IFERROR(VLOOKUP($A101,#REF!,26+CS$1,0),IFERROR(VLOOKUP($A101,#REF!,5+CS$1,0),0))))))))))))</f>
        <v>0</v>
      </c>
      <c r="CU101" s="37">
        <f>IFERROR(VLOOKUP($A101,#REF!,42+CT$1,0),IFERROR(VLOOKUP($A101,#REF!,42+CT$1,0),IFERROR(VLOOKUP($A101,#REF!,29+CT$1,0),IFERROR(VLOOKUP($A101,#REF!,16+CT$1,0),IFERROR(VLOOKUP($A101,#REF!,42+CT$1,0),IFERROR(VLOOKUP($A101,#REF!,33+CT$1,0),IFERROR(VLOOKUP($A101,#REF!,29+CT$1,0),IFERROR(VLOOKUP($A101,#REF!,42+CT$1,0),IFERROR(VLOOKUP($A101,#REF!,42+CT$1,0),IFERROR(VLOOKUP($A101,#REF!,42+CT$1,0),IFERROR(VLOOKUP($A101,#REF!,26+CT$1,0),IFERROR(VLOOKUP($A101,#REF!,5+CT$1,0),0))))))))))))</f>
        <v>0</v>
      </c>
      <c r="CV101" s="37">
        <f>IFERROR(VLOOKUP($A101,#REF!,42+CU$1,0),IFERROR(VLOOKUP($A101,#REF!,42+CU$1,0),IFERROR(VLOOKUP($A101,#REF!,29+CU$1,0),IFERROR(VLOOKUP($A101,#REF!,16+CU$1,0),IFERROR(VLOOKUP($A101,#REF!,42+CU$1,0),IFERROR(VLOOKUP($A101,#REF!,33+CU$1,0),IFERROR(VLOOKUP($A101,#REF!,29+CU$1,0),IFERROR(VLOOKUP($A101,#REF!,42+CU$1,0),IFERROR(VLOOKUP($A101,#REF!,42+CU$1,0),IFERROR(VLOOKUP($A101,#REF!,42+CU$1,0),IFERROR(VLOOKUP($A101,#REF!,26+CU$1,0),IFERROR(VLOOKUP($A101,#REF!,5+CU$1,0),0))))))))))))</f>
        <v>0</v>
      </c>
      <c r="CW101" s="37">
        <f>IFERROR(VLOOKUP($A101,#REF!,42+CV$1,0),IFERROR(VLOOKUP($A101,#REF!,42+CV$1,0),IFERROR(VLOOKUP($A101,#REF!,29+CV$1,0),IFERROR(VLOOKUP($A101,#REF!,16+CV$1,0),IFERROR(VLOOKUP($A101,#REF!,42+CV$1,0),IFERROR(VLOOKUP($A101,#REF!,33+CV$1,0),IFERROR(VLOOKUP($A101,#REF!,29+CV$1,0),IFERROR(VLOOKUP($A101,#REF!,42+CV$1,0),IFERROR(VLOOKUP($A101,#REF!,42+CV$1,0),IFERROR(VLOOKUP($A101,#REF!,42+CV$1,0),IFERROR(VLOOKUP($A101,#REF!,26+CV$1,0),IFERROR(VLOOKUP($A101,#REF!,5+CV$1,0),0))))))))))))</f>
        <v>0</v>
      </c>
      <c r="CX101" s="37">
        <f>IFERROR(VLOOKUP($A101,#REF!,36,0),IFERROR(VLOOKUP($A101,#REF!,23,0),IFERROR(VLOOKUP($A101,#REF!,65,0),IFERROR(VLOOKUP($A101,#REF!,34,0),IFERROR(VLOOKUP($A101,#REF!,25,0),IFERROR(VLOOKUP($A101,#REF!,25,0),IFERROR(VLOOKUP($A101,#REF!,21,0),IFERROR(VLOOKUP($A101,#REF!,23,0),IFERROR(VLOOKUP($A101,#REF!,23,0),IFERROR(VLOOKUP($A101,#REF!,23,0),IFERROR(VLOOKUP($A101,#REF!,23,0),IFERROR(VLOOKUP($A101,#REF!,23,0),IFERROR(VLOOKUP($A101,#REF!,21,0),IFERROR(VLOOKUP($A101,#REF!,23,0),0))))))))))))))</f>
        <v>0</v>
      </c>
      <c r="CY101" s="37">
        <f>IFERROR(VLOOKUP($A101,[20]DESIRE!$A:$AP,42,0),IFERROR(VLOOKUP($A101,'[20]TEMA PD'!$A:$AA,27,0),IFERROR(VLOOKUP($A101,'[20]TEMA HAJI'!$A:$AA,27,0),IFERROR(VLOOKUP($A101,'[20]TEMA C3'!$A:$AA,27,0),IFERROR(VLOOKUP($A101,'[20]TEMA C2'!$A:$AA,27,0),IFERROR(VLOOKUP($A101,'[20]TEMA C1'!$A:$Y,25,0),IFERROR(VLOOKUP($A101,[20]DELTA!$A:$AC,29,0),IFERROR(VLOOKUP($A101,'[20]AAV AUTO 2000'!$A:$AA,27,0),IFERROR(VLOOKUP($A101,'[20]CC SK'!$A:$AC,29,0),IFERROR(VLOOKUP($A101,[20]SBPV!$A:$AN,40,0),IFERROR(VLOOKUP($A101,[20]RVO!$A:$CA,79,0),IFERROR(VLOOKUP($A101,[20]GC!$A:$AC,29,0),IFERROR(VLOOKUP($A101,[20]AAV!$A:$AR,44,0),0)))))))))))))</f>
        <v>0</v>
      </c>
      <c r="CZ101" s="37">
        <f>IFERROR(VLOOKUP($A101,#REF!,5+CY$1,0),IFERROR(VLOOKUP($A101,#REF!,26+CY$1,0),IFERROR(VLOOKUP($A101,#REF!,42+CY$1,0),IFERROR(VLOOKUP($A101,#REF!,42+CY$1,0),IFERROR(VLOOKUP($A101,#REF!,42+CY$1,0),IFERROR(VLOOKUP($A101,#REF!,29+CY$1,0),IFERROR(VLOOKUP($A101,#REF!,33+CY$1,0),IFERROR(VLOOKUP($A101,#REF!,42+CY$1,0),IFERROR(VLOOKUP($A101,#REF!,16+CY$1,0),IFERROR(VLOOKUP($A101,#REF!,29+CY$1,0),IFERROR(VLOOKUP($A101,#REF!,42+CY$1,0),IFERROR(VLOOKUP($A101,#REF!,42+CY$1,0),0))))))))))))</f>
        <v>0</v>
      </c>
      <c r="DA101" s="37">
        <f>IFERROR(VLOOKUP($A101,#REF!,5+CZ$1,0),IFERROR(VLOOKUP($A101,#REF!,26+CZ$1,0),IFERROR(VLOOKUP($A101,#REF!,42+CZ$1,0),IFERROR(VLOOKUP($A101,#REF!,42+CZ$1,0),IFERROR(VLOOKUP($A101,#REF!,42+CZ$1,0),IFERROR(VLOOKUP($A101,#REF!,29+CZ$1,0),IFERROR(VLOOKUP($A101,#REF!,33+CZ$1,0),IFERROR(VLOOKUP($A101,#REF!,42+CZ$1,0),IFERROR(VLOOKUP($A101,#REF!,16+CZ$1,0),IFERROR(VLOOKUP($A101,#REF!,29+CZ$1,0),IFERROR(VLOOKUP($A101,#REF!,42+CZ$1,0),IFERROR(VLOOKUP($A101,#REF!,42+CZ$1,0),0))))))))))))</f>
        <v>0</v>
      </c>
      <c r="DB101" s="37">
        <f>IFERROR(VLOOKUP($A101,#REF!,5+DA$1,0),IFERROR(VLOOKUP($A101,#REF!,26+DA$1,0),IFERROR(VLOOKUP($A101,#REF!,42+DA$1,0),IFERROR(VLOOKUP($A101,#REF!,42+DA$1,0),IFERROR(VLOOKUP($A101,#REF!,42+DA$1,0),IFERROR(VLOOKUP($A101,#REF!,29+DA$1,0),IFERROR(VLOOKUP($A101,#REF!,33+DA$1,0),IFERROR(VLOOKUP($A101,#REF!,42+DA$1,0),IFERROR(VLOOKUP($A101,#REF!,16+DA$1,0),IFERROR(VLOOKUP($A101,#REF!,29+DA$1,0),IFERROR(VLOOKUP($A101,#REF!,42+DA$1,0),IFERROR(VLOOKUP($A101,#REF!,42+DA$1,0),0))))))))))))</f>
        <v>0</v>
      </c>
      <c r="DC101" s="37">
        <f>IFERROR(VLOOKUP($A101,#REF!,5+DB$1,0),IFERROR(VLOOKUP($A101,#REF!,26+DB$1,0),IFERROR(VLOOKUP($A101,#REF!,42+DB$1,0),IFERROR(VLOOKUP($A101,#REF!,42+DB$1,0),IFERROR(VLOOKUP($A101,#REF!,42+DB$1,0),IFERROR(VLOOKUP($A101,#REF!,29+DB$1,0),IFERROR(VLOOKUP($A101,#REF!,33+DB$1,0),IFERROR(VLOOKUP($A101,#REF!,42+DB$1,0),IFERROR(VLOOKUP($A101,#REF!,16+DB$1,0),IFERROR(VLOOKUP($A101,#REF!,29+DB$1,0),IFERROR(VLOOKUP($A101,#REF!,42+DB$1,0),IFERROR(VLOOKUP($A101,#REF!,42+DB$1,0),0))))))))))))</f>
        <v>0</v>
      </c>
      <c r="DD101" s="37">
        <f>IFERROR(VLOOKUP($A101,#REF!,5+DC$1,0),IFERROR(VLOOKUP($A101,#REF!,26+DC$1,0),IFERROR(VLOOKUP($A101,#REF!,42+DC$1,0),IFERROR(VLOOKUP($A101,#REF!,42+DC$1,0),IFERROR(VLOOKUP($A101,#REF!,42+DC$1,0),IFERROR(VLOOKUP($A101,#REF!,29+DC$1,0),IFERROR(VLOOKUP($A101,#REF!,33+DC$1,0),IFERROR(VLOOKUP($A101,#REF!,42+DC$1,0),IFERROR(VLOOKUP($A101,#REF!,16+DC$1,0),IFERROR(VLOOKUP($A101,#REF!,29+DC$1,0),IFERROR(VLOOKUP($A101,#REF!,42+DC$1,0),IFERROR(VLOOKUP($A101,#REF!,42+DC$1,0),0))))))))))))</f>
        <v>0</v>
      </c>
      <c r="DE101" s="37">
        <f>IFERROR(VLOOKUP($A101,#REF!,23,0),IFERROR(VLOOKUP($A101,#REF!,21,0),IFERROR(VLOOKUP($A101,#REF!,23,0),IFERROR(VLOOKUP($A101,#REF!,23,0),IFERROR(VLOOKUP($A101,#REF!,23,0),IFERROR(VLOOKUP($A101,#REF!,23,0),IFERROR(VLOOKUP($A101,#REF!,23,0),IFERROR(VLOOKUP($A101,#REF!,21,0),IFERROR(VLOOKUP($A101,#REF!,25,0),IFERROR(VLOOKUP($A101,#REF!,25,0),IFERROR(VLOOKUP($A101,#REF!,34,0),IFERROR(VLOOKUP($A101,#REF!,65,0),IFERROR(VLOOKUP($A101,#REF!,23,0),IFERROR(VLOOKUP($A101,#REF!,36,0),0))))))))))))))</f>
        <v>0</v>
      </c>
      <c r="DF101" s="37" t="b">
        <f t="shared" si="40"/>
        <v>1</v>
      </c>
      <c r="DG101" s="37" t="b">
        <f t="shared" si="40"/>
        <v>1</v>
      </c>
      <c r="DH101" s="37" t="b">
        <f t="shared" si="40"/>
        <v>1</v>
      </c>
      <c r="DI101" s="37" t="b">
        <f t="shared" si="26"/>
        <v>1</v>
      </c>
      <c r="DJ101" s="37" t="b">
        <f t="shared" si="26"/>
        <v>1</v>
      </c>
      <c r="DK101" s="37" t="b">
        <f t="shared" si="26"/>
        <v>1</v>
      </c>
      <c r="DL101" s="37" t="b">
        <f t="shared" si="26"/>
        <v>1</v>
      </c>
      <c r="DM101" s="37">
        <f t="shared" si="41"/>
        <v>0</v>
      </c>
      <c r="DN101" s="37">
        <f t="shared" si="41"/>
        <v>0</v>
      </c>
      <c r="DO101" s="37">
        <f t="shared" si="41"/>
        <v>0</v>
      </c>
      <c r="DP101" s="37">
        <f t="shared" si="27"/>
        <v>0</v>
      </c>
      <c r="DQ101" s="37">
        <f t="shared" si="27"/>
        <v>0</v>
      </c>
      <c r="DR101" s="37">
        <f t="shared" si="27"/>
        <v>0</v>
      </c>
      <c r="DS101" s="37">
        <f t="shared" si="27"/>
        <v>0</v>
      </c>
      <c r="DT101" s="29">
        <f t="shared" si="45"/>
        <v>0</v>
      </c>
      <c r="DU101" s="37">
        <f t="shared" si="42"/>
        <v>0</v>
      </c>
      <c r="DV101" s="37">
        <f t="shared" si="42"/>
        <v>0</v>
      </c>
      <c r="DW101" s="37">
        <f t="shared" si="42"/>
        <v>0</v>
      </c>
      <c r="DX101" s="37">
        <f t="shared" si="28"/>
        <v>0</v>
      </c>
      <c r="DY101" s="37">
        <f t="shared" si="28"/>
        <v>0</v>
      </c>
      <c r="DZ101" s="37">
        <f t="shared" si="28"/>
        <v>0</v>
      </c>
      <c r="EA101" s="37">
        <f t="shared" si="28"/>
        <v>0</v>
      </c>
      <c r="EB101" s="29">
        <f t="shared" si="46"/>
        <v>0</v>
      </c>
      <c r="EC101" s="36">
        <f t="shared" si="47"/>
        <v>7</v>
      </c>
      <c r="ED101" s="36" t="str">
        <f t="shared" si="48"/>
        <v>DOWNGRADE</v>
      </c>
      <c r="EE101" s="36" t="str">
        <f t="shared" si="49"/>
        <v>RESET</v>
      </c>
      <c r="EF101" s="37">
        <f t="shared" si="50"/>
        <v>0</v>
      </c>
      <c r="EG101" s="2" t="str">
        <f>IFERROR(VLOOKUP(A101,[21]DELTA!$A:$AT,46,0),"")</f>
        <v/>
      </c>
      <c r="EH101" s="37" t="str">
        <f t="shared" si="51"/>
        <v>SAPHIRE</v>
      </c>
      <c r="EI101" s="2"/>
      <c r="EJ101" s="2"/>
      <c r="EK101" s="2"/>
      <c r="EL101" s="2"/>
      <c r="EM101" s="2"/>
      <c r="EN101" s="2"/>
      <c r="EO101" s="2"/>
      <c r="EP101" s="2"/>
      <c r="EQ101" s="37">
        <f t="shared" si="43"/>
        <v>0</v>
      </c>
      <c r="ER101" s="37">
        <f t="shared" si="43"/>
        <v>0</v>
      </c>
      <c r="ES101" s="37">
        <f t="shared" si="43"/>
        <v>0</v>
      </c>
      <c r="ET101" s="37">
        <f t="shared" si="29"/>
        <v>0</v>
      </c>
      <c r="EU101" s="37">
        <f t="shared" si="29"/>
        <v>0</v>
      </c>
      <c r="EV101" s="37">
        <f t="shared" si="29"/>
        <v>0</v>
      </c>
      <c r="EW101" s="37">
        <f t="shared" si="29"/>
        <v>0</v>
      </c>
    </row>
    <row r="102" spans="1:153" ht="15.6">
      <c r="A102" s="36" t="s">
        <v>84</v>
      </c>
      <c r="B102" s="5" t="s">
        <v>231</v>
      </c>
      <c r="C102" s="37" t="s">
        <v>153</v>
      </c>
      <c r="D102" s="15">
        <f>IFERROR(VLOOKUP(A102,[23]delta!$A:$C,3,0),"")</f>
        <v>44988</v>
      </c>
      <c r="E102" s="15" t="str">
        <f t="shared" si="44"/>
        <v>Mar-23</v>
      </c>
      <c r="F102" s="37" t="s">
        <v>349</v>
      </c>
      <c r="G102" s="37" t="s">
        <v>349</v>
      </c>
      <c r="H102" s="37" t="s">
        <v>414</v>
      </c>
      <c r="I102" s="37" t="s">
        <v>414</v>
      </c>
      <c r="J102" s="37" t="s">
        <v>414</v>
      </c>
      <c r="K102" s="37" t="s">
        <v>414</v>
      </c>
      <c r="L102" s="37" t="s">
        <v>414</v>
      </c>
      <c r="M102" s="37">
        <v>10</v>
      </c>
      <c r="N102" s="37">
        <v>28</v>
      </c>
      <c r="O102" s="37"/>
      <c r="P102" s="37"/>
      <c r="Q102" s="37"/>
      <c r="R102" s="37"/>
      <c r="S102" s="37" t="s">
        <v>417</v>
      </c>
      <c r="T102" s="36">
        <v>38</v>
      </c>
      <c r="U102" s="37">
        <v>10</v>
      </c>
      <c r="V102" s="37">
        <v>28</v>
      </c>
      <c r="W102" s="37">
        <v>0</v>
      </c>
      <c r="X102" s="37">
        <v>0</v>
      </c>
      <c r="Y102" s="37">
        <v>0</v>
      </c>
      <c r="Z102" s="37">
        <v>0</v>
      </c>
      <c r="AA102" s="37" t="s">
        <v>417</v>
      </c>
      <c r="AB102" s="36">
        <v>38</v>
      </c>
      <c r="AC102" s="36">
        <v>5</v>
      </c>
      <c r="AD102" s="36" t="s">
        <v>415</v>
      </c>
      <c r="AE102" s="36" t="s">
        <v>416</v>
      </c>
      <c r="AF102" s="37">
        <v>0</v>
      </c>
      <c r="AG102" s="13">
        <v>2</v>
      </c>
      <c r="AH102" s="37" t="s">
        <v>418</v>
      </c>
      <c r="AI102" s="37">
        <v>0</v>
      </c>
      <c r="AJ102" s="37" t="s">
        <v>424</v>
      </c>
      <c r="AK102" s="37">
        <v>0</v>
      </c>
      <c r="AL102" s="15">
        <v>45261</v>
      </c>
      <c r="AM102" s="15">
        <v>45701</v>
      </c>
      <c r="AN102" s="37">
        <v>1</v>
      </c>
      <c r="AO102" s="37">
        <v>0</v>
      </c>
      <c r="AP102" s="37" t="str">
        <f>IFERROR(VLOOKUP($A102,[2]Sheet1!$A:$D,4,0),"-")</f>
        <v>-</v>
      </c>
      <c r="AQ102" s="37" t="str">
        <f>IFERROR(VLOOKUP($A102,#REF!,4,0),"-")</f>
        <v>-</v>
      </c>
      <c r="AR102" s="37" t="str">
        <f>IFERROR(VLOOKUP(A102,[3]DELTA!$A:$D,4,0),"-")</f>
        <v>-</v>
      </c>
      <c r="AS102" s="37" t="str">
        <f>IFERROR(VLOOKUP(A102,[4]DELTA!$A:$D,4,0),"-")</f>
        <v>-</v>
      </c>
      <c r="AT102" s="37" t="str">
        <f>IFERROR(VLOOKUP(A102,[5]DELTA!$A:$D,4,0),"-")</f>
        <v>-</v>
      </c>
      <c r="AU102" s="37" t="str">
        <f>IFERROR(VLOOKUP(A102,[6]DELTA!$A:$D,4,0),"-")</f>
        <v>-</v>
      </c>
      <c r="AV102" s="37" t="str">
        <f>IFERROR(VLOOKUP(A102,#REF!,13,0),"")</f>
        <v/>
      </c>
      <c r="AW102" s="37">
        <f>IFERROR(VLOOKUP(A102,[7]DATABASE!$A:$BA,49,0),"")</f>
        <v>0</v>
      </c>
      <c r="AX102" s="37">
        <f>IFERROR(VLOOKUP(A102,[7]DATABASE!$A:$BA,50,0),"")</f>
        <v>0</v>
      </c>
      <c r="AY102" s="37">
        <f>IFERROR(VLOOKUP(A102,[7]DATABASE!$A:$BA,51,0),"")</f>
        <v>0</v>
      </c>
      <c r="AZ102" s="37">
        <f>IFERROR(VLOOKUP(A102,[7]DATABASE!$A:$BA,52,0),"")</f>
        <v>0</v>
      </c>
      <c r="BA102" s="37">
        <f>IFERROR(VLOOKUP(A102,[7]DATABASE!$A:$BA,53,0),"")</f>
        <v>0</v>
      </c>
      <c r="BB102" s="37">
        <f>IFERROR(VLOOKUP(A102,[7]DATABASE!$A:$BF,54,0),"")</f>
        <v>0</v>
      </c>
      <c r="BC102" s="37">
        <f>IFERROR(VLOOKUP(A102,[7]DATABASE!$A:$BF,55,0),"")</f>
        <v>0</v>
      </c>
      <c r="BD102" s="37">
        <f>IFERROR(VLOOKUP(A102,[7]DATABASE!$A:$BF,56,0),"")</f>
        <v>0</v>
      </c>
      <c r="BE102" s="37">
        <f>IFERROR(VLOOKUP(A102,[7]DATABASE!$A:$BF,57,0),"")</f>
        <v>0</v>
      </c>
      <c r="BF102" s="37">
        <f>IFERROR(VLOOKUP(A102,[7]DATABASE!$A:$BF,58,0),"")</f>
        <v>0</v>
      </c>
      <c r="BG102" s="37" t="str">
        <f>IFERROR(VLOOKUP($A102,'[24]NEW MITRA'!$A:$BV,69,0),"")</f>
        <v/>
      </c>
      <c r="BH102" s="37">
        <f>IFERROR(VLOOKUP(A102,[7]DATABASE!$A:$BM,60,0),"")</f>
        <v>0</v>
      </c>
      <c r="BI102" s="37">
        <f>IFERROR(VLOOKUP(A102,[7]DATABASE!$A:$BM,61,0),"")</f>
        <v>0</v>
      </c>
      <c r="BJ102" s="37">
        <f>IFERROR(VLOOKUP(A102,[7]DATABASE!$A:$BM,62,0),"")</f>
        <v>0</v>
      </c>
      <c r="BK102" s="37">
        <f>IFERROR(VLOOKUP(A102,[7]DATABASE!$A:$BM,63,0),"")</f>
        <v>0</v>
      </c>
      <c r="BL102" s="37">
        <f>IFERROR(VLOOKUP(A102,[7]DATABASE!$A:$BM,64,0),"")</f>
        <v>0</v>
      </c>
      <c r="BM102" s="37" t="str">
        <f>IFERROR(VLOOKUP($A102,[9]AAV!$A:$AM,39,0),IFERROR(VLOOKUP($A102,[9]GC!$A:$Y,25,0),IFERROR(VLOOKUP($A102,[9]RVO!$A:$BS,71,0),IFERROR(VLOOKUP($A102,[9]SBPV!$A:$AK,37,0),IFERROR(VLOOKUP($A102,'[9]CC SK'!$A:$AA,27,0),IFERROR(VLOOKUP($A102,[9]DELTA!$A:$AA,27,0),IFERROR(VLOOKUP($A102,'[9]TEMA C1'!$A:$W,23,0),IFERROR(VLOOKUP($A102,'[9]TEMA C2'!$A:$Y,25,0),IFERROR(VLOOKUP($A102,'[9]TEMA C3'!$A:$Y,25,0),IFERROR(VLOOKUP($A102,'[9]TEMA HAJI'!$A:$Y,25,0),IFERROR(VLOOKUP($A102,'[9]TEMA PD'!$A:$Y,25,0),"")))))))))))</f>
        <v/>
      </c>
      <c r="BN102" s="37">
        <f t="shared" si="30"/>
        <v>0</v>
      </c>
      <c r="BO102" s="37" t="str">
        <f t="shared" si="53"/>
        <v/>
      </c>
      <c r="BP102" s="37">
        <f t="shared" si="53"/>
        <v>0</v>
      </c>
      <c r="BQ102" s="37">
        <f t="shared" si="53"/>
        <v>0</v>
      </c>
      <c r="BR102" s="37">
        <f t="shared" si="52"/>
        <v>0</v>
      </c>
      <c r="BS102" s="37">
        <f t="shared" si="52"/>
        <v>0</v>
      </c>
      <c r="BT102" s="37">
        <f t="shared" si="52"/>
        <v>0</v>
      </c>
      <c r="BU102" s="37" t="str">
        <f t="shared" si="52"/>
        <v/>
      </c>
      <c r="BV102" s="37">
        <f t="shared" si="32"/>
        <v>0</v>
      </c>
      <c r="BW102" s="36">
        <f t="shared" si="33"/>
        <v>7</v>
      </c>
      <c r="BX102" s="36" t="str">
        <f t="shared" si="34"/>
        <v>DOWNGRADE</v>
      </c>
      <c r="BY102" s="36" t="str">
        <f>IFERROR(VLOOKUP(A102,[7]DATABASE!$A:$BY,77,0),"")</f>
        <v>RESET</v>
      </c>
      <c r="BZ102" s="37">
        <f t="shared" si="35"/>
        <v>0</v>
      </c>
      <c r="CA102" s="12">
        <f>IFERROR(VLOOKUP(A102,[10]DELTA!$A:$AE,31,0),"")</f>
        <v>0</v>
      </c>
      <c r="CB102" s="37" t="str">
        <f t="shared" si="36"/>
        <v>SAPHIRE</v>
      </c>
      <c r="CC102" s="37" t="str">
        <f>IFERROR(VLOOKUP(A102,[11]SUMMARY!$B:$E,4,0),"")</f>
        <v/>
      </c>
      <c r="CD102" s="37">
        <f>IFERROR(VLOOKUP(A102,'[12]RECAP REDEEM P2 - v2'!$A:$I,5,0),0)</f>
        <v>0</v>
      </c>
      <c r="CE102" s="37" t="str">
        <f t="shared" si="37"/>
        <v>FALSE</v>
      </c>
      <c r="CF102" s="37"/>
      <c r="CG102" s="15">
        <v>45093</v>
      </c>
      <c r="CH102" s="15">
        <f t="shared" ca="1" si="38"/>
        <v>46174</v>
      </c>
      <c r="CI102" s="37">
        <f t="shared" ca="1" si="39"/>
        <v>2</v>
      </c>
      <c r="CJ102" s="37">
        <v>0</v>
      </c>
      <c r="CK102" s="37" t="str">
        <f>IFERROR(VLOOKUP($A102,[13]ME!$A:$K,11,0),"-")</f>
        <v>-</v>
      </c>
      <c r="CL102" s="37" t="str">
        <f>IFERROR(VLOOKUP($A102,[14]EKS!$A:$K,11,0),"-")</f>
        <v>-</v>
      </c>
      <c r="CM102" s="37" t="str">
        <f>IFERROR(VLOOKUP($A102,[15]EKS!$A:$K,11,0),"-")</f>
        <v>-</v>
      </c>
      <c r="CN102" s="37" t="str">
        <f>IFERROR(VLOOKUP($A102,[16]EKS!$A:$K,11,0),"-")</f>
        <v>-</v>
      </c>
      <c r="CO102" s="37" t="str">
        <f>IFERROR(VLOOKUP($A102,[17]EKS!$A:$K,11,0),"-")</f>
        <v>-</v>
      </c>
      <c r="CP102" s="37" t="str">
        <f>IFERROR(VLOOKUP($A102,[18]EKS!$A:$K,11,0),"-")</f>
        <v>-</v>
      </c>
      <c r="CQ102" s="37" t="str">
        <f>IFERROR(VLOOKUP(A102,[19]Sheet1!$A:$D,4,0),"-")</f>
        <v>-</v>
      </c>
      <c r="CR102" s="37">
        <f>IFERROR(VLOOKUP($A102,[20]AAV!$A:$AR,44,0),IFERROR(VLOOKUP($A102,[20]GC!$A:$AC,29,0),IFERROR(VLOOKUP($A102,[20]RVO!$A:$CA,79,0),IFERROR(VLOOKUP($A102,[20]SBPV!$A:$AN,40,0),IFERROR(VLOOKUP($A102,'[20]CC SK'!$A:$AC,29,0),IFERROR(VLOOKUP($A102,'[20]AAV AUTO 2000'!$A:$AA,27,0),IFERROR(VLOOKUP($A102,[20]DELTA!$A:$AC,29,0),IFERROR(VLOOKUP($A102,'[20]TEMA C1'!$A:$Y,25,0),IFERROR(VLOOKUP($A102,'[20]TEMA C2'!$A:$AA,27,0),IFERROR(VLOOKUP($A102,'[20]TEMA C3'!$A:$AA,27,0),IFERROR(VLOOKUP($A102,'[20]TEMA HAJI'!$A:$AA,27,0),IFERROR(VLOOKUP($A102,'[20]TEMA PD'!$A:$AA,27,0),IFERROR(VLOOKUP($A102,[20]DESIRE!$A:$AP,42,0),0)))))))))))))</f>
        <v>0</v>
      </c>
      <c r="CS102" s="37">
        <f>IFERROR(VLOOKUP($A102,#REF!,42+CR$1,0),IFERROR(VLOOKUP($A102,#REF!,42+CR$1,0),IFERROR(VLOOKUP($A102,#REF!,29+CR$1,0),IFERROR(VLOOKUP($A102,#REF!,16+CR$1,0),IFERROR(VLOOKUP($A102,#REF!,42+CR$1,0),IFERROR(VLOOKUP($A102,#REF!,33+CR$1,0),IFERROR(VLOOKUP($A102,#REF!,29+CR$1,0),IFERROR(VLOOKUP($A102,#REF!,42+CR$1,0),IFERROR(VLOOKUP($A102,#REF!,42+CR$1,0),IFERROR(VLOOKUP($A102,#REF!,42+CR$1,0),IFERROR(VLOOKUP($A102,#REF!,26+CR$1,0),IFERROR(VLOOKUP($A102,#REF!,5+CR$1,0),0))))))))))))</f>
        <v>0</v>
      </c>
      <c r="CT102" s="37">
        <f>IFERROR(VLOOKUP($A102,#REF!,42+CS$1,0),IFERROR(VLOOKUP($A102,#REF!,42+CS$1,0),IFERROR(VLOOKUP($A102,#REF!,29+CS$1,0),IFERROR(VLOOKUP($A102,#REF!,16+CS$1,0),IFERROR(VLOOKUP($A102,#REF!,42+CS$1,0),IFERROR(VLOOKUP($A102,#REF!,33+CS$1,0),IFERROR(VLOOKUP($A102,#REF!,29+CS$1,0),IFERROR(VLOOKUP($A102,#REF!,42+CS$1,0),IFERROR(VLOOKUP($A102,#REF!,42+CS$1,0),IFERROR(VLOOKUP($A102,#REF!,42+CS$1,0),IFERROR(VLOOKUP($A102,#REF!,26+CS$1,0),IFERROR(VLOOKUP($A102,#REF!,5+CS$1,0),0))))))))))))</f>
        <v>0</v>
      </c>
      <c r="CU102" s="37">
        <f>IFERROR(VLOOKUP($A102,#REF!,42+CT$1,0),IFERROR(VLOOKUP($A102,#REF!,42+CT$1,0),IFERROR(VLOOKUP($A102,#REF!,29+CT$1,0),IFERROR(VLOOKUP($A102,#REF!,16+CT$1,0),IFERROR(VLOOKUP($A102,#REF!,42+CT$1,0),IFERROR(VLOOKUP($A102,#REF!,33+CT$1,0),IFERROR(VLOOKUP($A102,#REF!,29+CT$1,0),IFERROR(VLOOKUP($A102,#REF!,42+CT$1,0),IFERROR(VLOOKUP($A102,#REF!,42+CT$1,0),IFERROR(VLOOKUP($A102,#REF!,42+CT$1,0),IFERROR(VLOOKUP($A102,#REF!,26+CT$1,0),IFERROR(VLOOKUP($A102,#REF!,5+CT$1,0),0))))))))))))</f>
        <v>0</v>
      </c>
      <c r="CV102" s="37">
        <f>IFERROR(VLOOKUP($A102,#REF!,42+CU$1,0),IFERROR(VLOOKUP($A102,#REF!,42+CU$1,0),IFERROR(VLOOKUP($A102,#REF!,29+CU$1,0),IFERROR(VLOOKUP($A102,#REF!,16+CU$1,0),IFERROR(VLOOKUP($A102,#REF!,42+CU$1,0),IFERROR(VLOOKUP($A102,#REF!,33+CU$1,0),IFERROR(VLOOKUP($A102,#REF!,29+CU$1,0),IFERROR(VLOOKUP($A102,#REF!,42+CU$1,0),IFERROR(VLOOKUP($A102,#REF!,42+CU$1,0),IFERROR(VLOOKUP($A102,#REF!,42+CU$1,0),IFERROR(VLOOKUP($A102,#REF!,26+CU$1,0),IFERROR(VLOOKUP($A102,#REF!,5+CU$1,0),0))))))))))))</f>
        <v>0</v>
      </c>
      <c r="CW102" s="37">
        <f>IFERROR(VLOOKUP($A102,#REF!,42+CV$1,0),IFERROR(VLOOKUP($A102,#REF!,42+CV$1,0),IFERROR(VLOOKUP($A102,#REF!,29+CV$1,0),IFERROR(VLOOKUP($A102,#REF!,16+CV$1,0),IFERROR(VLOOKUP($A102,#REF!,42+CV$1,0),IFERROR(VLOOKUP($A102,#REF!,33+CV$1,0),IFERROR(VLOOKUP($A102,#REF!,29+CV$1,0),IFERROR(VLOOKUP($A102,#REF!,42+CV$1,0),IFERROR(VLOOKUP($A102,#REF!,42+CV$1,0),IFERROR(VLOOKUP($A102,#REF!,42+CV$1,0),IFERROR(VLOOKUP($A102,#REF!,26+CV$1,0),IFERROR(VLOOKUP($A102,#REF!,5+CV$1,0),0))))))))))))</f>
        <v>0</v>
      </c>
      <c r="CX102" s="37">
        <f>IFERROR(VLOOKUP($A102,#REF!,36,0),IFERROR(VLOOKUP($A102,#REF!,23,0),IFERROR(VLOOKUP($A102,#REF!,65,0),IFERROR(VLOOKUP($A102,#REF!,34,0),IFERROR(VLOOKUP($A102,#REF!,25,0),IFERROR(VLOOKUP($A102,#REF!,25,0),IFERROR(VLOOKUP($A102,#REF!,21,0),IFERROR(VLOOKUP($A102,#REF!,23,0),IFERROR(VLOOKUP($A102,#REF!,23,0),IFERROR(VLOOKUP($A102,#REF!,23,0),IFERROR(VLOOKUP($A102,#REF!,23,0),IFERROR(VLOOKUP($A102,#REF!,23,0),IFERROR(VLOOKUP($A102,#REF!,21,0),IFERROR(VLOOKUP($A102,#REF!,23,0),0))))))))))))))</f>
        <v>0</v>
      </c>
      <c r="CY102" s="37">
        <f>IFERROR(VLOOKUP($A102,[20]DESIRE!$A:$AP,42,0),IFERROR(VLOOKUP($A102,'[20]TEMA PD'!$A:$AA,27,0),IFERROR(VLOOKUP($A102,'[20]TEMA HAJI'!$A:$AA,27,0),IFERROR(VLOOKUP($A102,'[20]TEMA C3'!$A:$AA,27,0),IFERROR(VLOOKUP($A102,'[20]TEMA C2'!$A:$AA,27,0),IFERROR(VLOOKUP($A102,'[20]TEMA C1'!$A:$Y,25,0),IFERROR(VLOOKUP($A102,[20]DELTA!$A:$AC,29,0),IFERROR(VLOOKUP($A102,'[20]AAV AUTO 2000'!$A:$AA,27,0),IFERROR(VLOOKUP($A102,'[20]CC SK'!$A:$AC,29,0),IFERROR(VLOOKUP($A102,[20]SBPV!$A:$AN,40,0),IFERROR(VLOOKUP($A102,[20]RVO!$A:$CA,79,0),IFERROR(VLOOKUP($A102,[20]GC!$A:$AC,29,0),IFERROR(VLOOKUP($A102,[20]AAV!$A:$AR,44,0),0)))))))))))))</f>
        <v>0</v>
      </c>
      <c r="CZ102" s="37">
        <f>IFERROR(VLOOKUP($A102,#REF!,5+CY$1,0),IFERROR(VLOOKUP($A102,#REF!,26+CY$1,0),IFERROR(VLOOKUP($A102,#REF!,42+CY$1,0),IFERROR(VLOOKUP($A102,#REF!,42+CY$1,0),IFERROR(VLOOKUP($A102,#REF!,42+CY$1,0),IFERROR(VLOOKUP($A102,#REF!,29+CY$1,0),IFERROR(VLOOKUP($A102,#REF!,33+CY$1,0),IFERROR(VLOOKUP($A102,#REF!,42+CY$1,0),IFERROR(VLOOKUP($A102,#REF!,16+CY$1,0),IFERROR(VLOOKUP($A102,#REF!,29+CY$1,0),IFERROR(VLOOKUP($A102,#REF!,42+CY$1,0),IFERROR(VLOOKUP($A102,#REF!,42+CY$1,0),0))))))))))))</f>
        <v>0</v>
      </c>
      <c r="DA102" s="37">
        <f>IFERROR(VLOOKUP($A102,#REF!,5+CZ$1,0),IFERROR(VLOOKUP($A102,#REF!,26+CZ$1,0),IFERROR(VLOOKUP($A102,#REF!,42+CZ$1,0),IFERROR(VLOOKUP($A102,#REF!,42+CZ$1,0),IFERROR(VLOOKUP($A102,#REF!,42+CZ$1,0),IFERROR(VLOOKUP($A102,#REF!,29+CZ$1,0),IFERROR(VLOOKUP($A102,#REF!,33+CZ$1,0),IFERROR(VLOOKUP($A102,#REF!,42+CZ$1,0),IFERROR(VLOOKUP($A102,#REF!,16+CZ$1,0),IFERROR(VLOOKUP($A102,#REF!,29+CZ$1,0),IFERROR(VLOOKUP($A102,#REF!,42+CZ$1,0),IFERROR(VLOOKUP($A102,#REF!,42+CZ$1,0),0))))))))))))</f>
        <v>0</v>
      </c>
      <c r="DB102" s="37">
        <f>IFERROR(VLOOKUP($A102,#REF!,5+DA$1,0),IFERROR(VLOOKUP($A102,#REF!,26+DA$1,0),IFERROR(VLOOKUP($A102,#REF!,42+DA$1,0),IFERROR(VLOOKUP($A102,#REF!,42+DA$1,0),IFERROR(VLOOKUP($A102,#REF!,42+DA$1,0),IFERROR(VLOOKUP($A102,#REF!,29+DA$1,0),IFERROR(VLOOKUP($A102,#REF!,33+DA$1,0),IFERROR(VLOOKUP($A102,#REF!,42+DA$1,0),IFERROR(VLOOKUP($A102,#REF!,16+DA$1,0),IFERROR(VLOOKUP($A102,#REF!,29+DA$1,0),IFERROR(VLOOKUP($A102,#REF!,42+DA$1,0),IFERROR(VLOOKUP($A102,#REF!,42+DA$1,0),0))))))))))))</f>
        <v>0</v>
      </c>
      <c r="DC102" s="37">
        <f>IFERROR(VLOOKUP($A102,#REF!,5+DB$1,0),IFERROR(VLOOKUP($A102,#REF!,26+DB$1,0),IFERROR(VLOOKUP($A102,#REF!,42+DB$1,0),IFERROR(VLOOKUP($A102,#REF!,42+DB$1,0),IFERROR(VLOOKUP($A102,#REF!,42+DB$1,0),IFERROR(VLOOKUP($A102,#REF!,29+DB$1,0),IFERROR(VLOOKUP($A102,#REF!,33+DB$1,0),IFERROR(VLOOKUP($A102,#REF!,42+DB$1,0),IFERROR(VLOOKUP($A102,#REF!,16+DB$1,0),IFERROR(VLOOKUP($A102,#REF!,29+DB$1,0),IFERROR(VLOOKUP($A102,#REF!,42+DB$1,0),IFERROR(VLOOKUP($A102,#REF!,42+DB$1,0),0))))))))))))</f>
        <v>0</v>
      </c>
      <c r="DD102" s="37">
        <f>IFERROR(VLOOKUP($A102,#REF!,5+DC$1,0),IFERROR(VLOOKUP($A102,#REF!,26+DC$1,0),IFERROR(VLOOKUP($A102,#REF!,42+DC$1,0),IFERROR(VLOOKUP($A102,#REF!,42+DC$1,0),IFERROR(VLOOKUP($A102,#REF!,42+DC$1,0),IFERROR(VLOOKUP($A102,#REF!,29+DC$1,0),IFERROR(VLOOKUP($A102,#REF!,33+DC$1,0),IFERROR(VLOOKUP($A102,#REF!,42+DC$1,0),IFERROR(VLOOKUP($A102,#REF!,16+DC$1,0),IFERROR(VLOOKUP($A102,#REF!,29+DC$1,0),IFERROR(VLOOKUP($A102,#REF!,42+DC$1,0),IFERROR(VLOOKUP($A102,#REF!,42+DC$1,0),0))))))))))))</f>
        <v>0</v>
      </c>
      <c r="DE102" s="37">
        <f>IFERROR(VLOOKUP($A102,#REF!,23,0),IFERROR(VLOOKUP($A102,#REF!,21,0),IFERROR(VLOOKUP($A102,#REF!,23,0),IFERROR(VLOOKUP($A102,#REF!,23,0),IFERROR(VLOOKUP($A102,#REF!,23,0),IFERROR(VLOOKUP($A102,#REF!,23,0),IFERROR(VLOOKUP($A102,#REF!,23,0),IFERROR(VLOOKUP($A102,#REF!,21,0),IFERROR(VLOOKUP($A102,#REF!,25,0),IFERROR(VLOOKUP($A102,#REF!,25,0),IFERROR(VLOOKUP($A102,#REF!,34,0),IFERROR(VLOOKUP($A102,#REF!,65,0),IFERROR(VLOOKUP($A102,#REF!,23,0),IFERROR(VLOOKUP($A102,#REF!,36,0),0))))))))))))))</f>
        <v>0</v>
      </c>
      <c r="DF102" s="37" t="b">
        <f t="shared" si="40"/>
        <v>1</v>
      </c>
      <c r="DG102" s="37" t="b">
        <f t="shared" si="40"/>
        <v>1</v>
      </c>
      <c r="DH102" s="37" t="b">
        <f t="shared" si="40"/>
        <v>1</v>
      </c>
      <c r="DI102" s="37" t="b">
        <f t="shared" si="26"/>
        <v>1</v>
      </c>
      <c r="DJ102" s="37" t="b">
        <f t="shared" si="26"/>
        <v>1</v>
      </c>
      <c r="DK102" s="37" t="b">
        <f t="shared" si="26"/>
        <v>1</v>
      </c>
      <c r="DL102" s="37" t="b">
        <f t="shared" si="26"/>
        <v>1</v>
      </c>
      <c r="DM102" s="37">
        <f t="shared" si="41"/>
        <v>0</v>
      </c>
      <c r="DN102" s="37">
        <f t="shared" si="41"/>
        <v>0</v>
      </c>
      <c r="DO102" s="37">
        <f t="shared" si="41"/>
        <v>0</v>
      </c>
      <c r="DP102" s="37">
        <f t="shared" si="27"/>
        <v>0</v>
      </c>
      <c r="DQ102" s="37">
        <f t="shared" si="27"/>
        <v>0</v>
      </c>
      <c r="DR102" s="37">
        <f t="shared" si="27"/>
        <v>0</v>
      </c>
      <c r="DS102" s="37">
        <f t="shared" si="27"/>
        <v>0</v>
      </c>
      <c r="DT102" s="29">
        <f t="shared" si="45"/>
        <v>0</v>
      </c>
      <c r="DU102" s="37">
        <f t="shared" si="42"/>
        <v>0</v>
      </c>
      <c r="DV102" s="37">
        <f t="shared" si="42"/>
        <v>0</v>
      </c>
      <c r="DW102" s="37">
        <f t="shared" si="42"/>
        <v>0</v>
      </c>
      <c r="DX102" s="37">
        <f t="shared" si="28"/>
        <v>0</v>
      </c>
      <c r="DY102" s="37">
        <f t="shared" si="28"/>
        <v>0</v>
      </c>
      <c r="DZ102" s="37">
        <f t="shared" si="28"/>
        <v>0</v>
      </c>
      <c r="EA102" s="37">
        <f t="shared" si="28"/>
        <v>0</v>
      </c>
      <c r="EB102" s="29">
        <f t="shared" si="46"/>
        <v>0</v>
      </c>
      <c r="EC102" s="36">
        <f t="shared" si="47"/>
        <v>7</v>
      </c>
      <c r="ED102" s="36" t="str">
        <f t="shared" si="48"/>
        <v>DOWNGRADE</v>
      </c>
      <c r="EE102" s="36" t="str">
        <f t="shared" si="49"/>
        <v>RESET</v>
      </c>
      <c r="EF102" s="37">
        <f t="shared" si="50"/>
        <v>0</v>
      </c>
      <c r="EG102" s="2" t="str">
        <f>IFERROR(VLOOKUP(A102,[21]DELTA!$A:$AT,46,0),"")</f>
        <v/>
      </c>
      <c r="EH102" s="37" t="str">
        <f t="shared" si="51"/>
        <v>SAPHIRE</v>
      </c>
      <c r="EI102" s="2"/>
      <c r="EJ102" s="2"/>
      <c r="EK102" s="2"/>
      <c r="EL102" s="2"/>
      <c r="EM102" s="2"/>
      <c r="EN102" s="2"/>
      <c r="EO102" s="2"/>
      <c r="EP102" s="2"/>
      <c r="EQ102" s="37">
        <f t="shared" si="43"/>
        <v>0</v>
      </c>
      <c r="ER102" s="37">
        <f t="shared" si="43"/>
        <v>0</v>
      </c>
      <c r="ES102" s="37">
        <f t="shared" si="43"/>
        <v>0</v>
      </c>
      <c r="ET102" s="37">
        <f t="shared" si="29"/>
        <v>0</v>
      </c>
      <c r="EU102" s="37">
        <f t="shared" si="29"/>
        <v>0</v>
      </c>
      <c r="EV102" s="37">
        <f t="shared" si="29"/>
        <v>0</v>
      </c>
      <c r="EW102" s="37">
        <f t="shared" si="29"/>
        <v>0</v>
      </c>
    </row>
    <row r="103" spans="1:153" ht="15.6">
      <c r="A103" s="36" t="s">
        <v>151</v>
      </c>
      <c r="B103" s="5" t="s">
        <v>294</v>
      </c>
      <c r="C103" s="37" t="s">
        <v>153</v>
      </c>
      <c r="D103" s="15">
        <f>IFERROR(VLOOKUP(A103,[23]delta!$A:$C,3,0),"")</f>
        <v>45383</v>
      </c>
      <c r="E103" s="15" t="str">
        <f t="shared" si="44"/>
        <v>Apr-24</v>
      </c>
      <c r="F103" s="37" t="s">
        <v>414</v>
      </c>
      <c r="G103" s="37" t="s">
        <v>414</v>
      </c>
      <c r="H103" s="37" t="s">
        <v>414</v>
      </c>
      <c r="I103" s="37" t="s">
        <v>414</v>
      </c>
      <c r="J103" s="37" t="s">
        <v>349</v>
      </c>
      <c r="K103" s="37" t="s">
        <v>414</v>
      </c>
      <c r="L103" s="37" t="s">
        <v>414</v>
      </c>
      <c r="M103" s="37"/>
      <c r="N103" s="37"/>
      <c r="O103" s="37"/>
      <c r="P103" s="37"/>
      <c r="Q103" s="37">
        <v>34</v>
      </c>
      <c r="R103" s="37"/>
      <c r="S103" s="37" t="s">
        <v>417</v>
      </c>
      <c r="T103" s="36">
        <v>34</v>
      </c>
      <c r="U103" s="37">
        <v>0</v>
      </c>
      <c r="V103" s="37">
        <v>0</v>
      </c>
      <c r="W103" s="37">
        <v>0</v>
      </c>
      <c r="X103" s="37">
        <v>0</v>
      </c>
      <c r="Y103" s="37">
        <v>34</v>
      </c>
      <c r="Z103" s="37">
        <v>0</v>
      </c>
      <c r="AA103" s="37" t="s">
        <v>417</v>
      </c>
      <c r="AB103" s="36">
        <v>34</v>
      </c>
      <c r="AC103" s="36">
        <v>2</v>
      </c>
      <c r="AD103" s="36" t="s">
        <v>413</v>
      </c>
      <c r="AE103" s="36" t="s">
        <v>413</v>
      </c>
      <c r="AF103" s="37">
        <v>34</v>
      </c>
      <c r="AG103" s="13">
        <v>2</v>
      </c>
      <c r="AH103" s="37" t="s">
        <v>418</v>
      </c>
      <c r="AI103" s="37">
        <v>0</v>
      </c>
      <c r="AJ103" s="37" t="s">
        <v>424</v>
      </c>
      <c r="AK103" s="37">
        <v>0</v>
      </c>
      <c r="AL103" s="15">
        <v>45261</v>
      </c>
      <c r="AM103" s="15">
        <v>45701</v>
      </c>
      <c r="AN103" s="37">
        <v>1</v>
      </c>
      <c r="AO103" s="37">
        <v>34</v>
      </c>
      <c r="AP103" s="37" t="str">
        <f>IFERROR(VLOOKUP($A103,[2]Sheet1!$A:$D,4,0),"-")</f>
        <v>-</v>
      </c>
      <c r="AQ103" s="37" t="str">
        <f>IFERROR(VLOOKUP($A103,#REF!,4,0),"-")</f>
        <v>-</v>
      </c>
      <c r="AR103" s="37" t="str">
        <f>IFERROR(VLOOKUP(A103,[3]DELTA!$A:$D,4,0),"-")</f>
        <v>-</v>
      </c>
      <c r="AS103" s="37" t="str">
        <f>IFERROR(VLOOKUP(A103,[4]DELTA!$A:$D,4,0),"-")</f>
        <v>-</v>
      </c>
      <c r="AT103" s="37" t="str">
        <f>IFERROR(VLOOKUP(A103,[5]DELTA!$A:$D,4,0),"-")</f>
        <v>-</v>
      </c>
      <c r="AU103" s="37" t="str">
        <f>IFERROR(VLOOKUP(A103,[6]DELTA!$A:$D,4,0),"-")</f>
        <v>-</v>
      </c>
      <c r="AV103" s="37" t="str">
        <f>IFERROR(VLOOKUP(A103,#REF!,13,0),"")</f>
        <v/>
      </c>
      <c r="AW103" s="37">
        <f>IFERROR(VLOOKUP(A103,[7]DATABASE!$A:$BA,49,0),"")</f>
        <v>8</v>
      </c>
      <c r="AX103" s="37">
        <f>IFERROR(VLOOKUP(A103,[7]DATABASE!$A:$BA,50,0),"")</f>
        <v>0</v>
      </c>
      <c r="AY103" s="37">
        <f>IFERROR(VLOOKUP(A103,[7]DATABASE!$A:$BA,51,0),"")</f>
        <v>0</v>
      </c>
      <c r="AZ103" s="37">
        <f>IFERROR(VLOOKUP(A103,[7]DATABASE!$A:$BA,52,0),"")</f>
        <v>0</v>
      </c>
      <c r="BA103" s="37">
        <f>IFERROR(VLOOKUP(A103,[7]DATABASE!$A:$BA,53,0),"")</f>
        <v>0</v>
      </c>
      <c r="BB103" s="37">
        <f>IFERROR(VLOOKUP(A103,[7]DATABASE!$A:$BF,54,0),"")</f>
        <v>8</v>
      </c>
      <c r="BC103" s="37">
        <f>IFERROR(VLOOKUP(A103,[7]DATABASE!$A:$BF,55,0),"")</f>
        <v>0</v>
      </c>
      <c r="BD103" s="37">
        <f>IFERROR(VLOOKUP(A103,[7]DATABASE!$A:$BF,56,0),"")</f>
        <v>0</v>
      </c>
      <c r="BE103" s="37">
        <f>IFERROR(VLOOKUP(A103,[7]DATABASE!$A:$BF,57,0),"")</f>
        <v>0</v>
      </c>
      <c r="BF103" s="37">
        <f>IFERROR(VLOOKUP(A103,[7]DATABASE!$A:$BF,58,0),"")</f>
        <v>0</v>
      </c>
      <c r="BG103" s="37">
        <f>IFERROR(VLOOKUP($A103,'[24]NEW MITRA'!$A:$BV,69,0),"")</f>
        <v>2</v>
      </c>
      <c r="BH103" s="37">
        <f>IFERROR(VLOOKUP(A103,[7]DATABASE!$A:$BM,60,0),"")</f>
        <v>8</v>
      </c>
      <c r="BI103" s="37">
        <f>IFERROR(VLOOKUP(A103,[7]DATABASE!$A:$BM,61,0),"")</f>
        <v>0</v>
      </c>
      <c r="BJ103" s="37">
        <f>IFERROR(VLOOKUP(A103,[7]DATABASE!$A:$BM,62,0),"")</f>
        <v>0</v>
      </c>
      <c r="BK103" s="37">
        <f>IFERROR(VLOOKUP(A103,[7]DATABASE!$A:$BM,63,0),"")</f>
        <v>0</v>
      </c>
      <c r="BL103" s="37">
        <f>IFERROR(VLOOKUP(A103,[7]DATABASE!$A:$BM,64,0),"")</f>
        <v>0</v>
      </c>
      <c r="BM103" s="37" t="str">
        <f>IFERROR(VLOOKUP($A103,[9]AAV!$A:$AM,39,0),IFERROR(VLOOKUP($A103,[9]GC!$A:$Y,25,0),IFERROR(VLOOKUP($A103,[9]RVO!$A:$BS,71,0),IFERROR(VLOOKUP($A103,[9]SBPV!$A:$AK,37,0),IFERROR(VLOOKUP($A103,'[9]CC SK'!$A:$AA,27,0),IFERROR(VLOOKUP($A103,[9]DELTA!$A:$AA,27,0),IFERROR(VLOOKUP($A103,'[9]TEMA C1'!$A:$W,23,0),IFERROR(VLOOKUP($A103,'[9]TEMA C2'!$A:$Y,25,0),IFERROR(VLOOKUP($A103,'[9]TEMA C3'!$A:$Y,25,0),IFERROR(VLOOKUP($A103,'[9]TEMA HAJI'!$A:$Y,25,0),IFERROR(VLOOKUP($A103,'[9]TEMA PD'!$A:$Y,25,0),"")))))))))))</f>
        <v/>
      </c>
      <c r="BN103" s="37">
        <f t="shared" si="30"/>
        <v>10</v>
      </c>
      <c r="BO103" s="37">
        <f t="shared" si="53"/>
        <v>2</v>
      </c>
      <c r="BP103" s="37">
        <f t="shared" si="53"/>
        <v>8</v>
      </c>
      <c r="BQ103" s="37">
        <f t="shared" si="53"/>
        <v>0</v>
      </c>
      <c r="BR103" s="37">
        <f t="shared" si="52"/>
        <v>0</v>
      </c>
      <c r="BS103" s="37">
        <f t="shared" si="52"/>
        <v>0</v>
      </c>
      <c r="BT103" s="37">
        <f t="shared" si="52"/>
        <v>0</v>
      </c>
      <c r="BU103" s="37" t="str">
        <f t="shared" si="52"/>
        <v/>
      </c>
      <c r="BV103" s="37">
        <f t="shared" si="32"/>
        <v>10</v>
      </c>
      <c r="BW103" s="36">
        <f t="shared" si="33"/>
        <v>5</v>
      </c>
      <c r="BX103" s="36" t="str">
        <f t="shared" si="34"/>
        <v>DOWNGRADE</v>
      </c>
      <c r="BY103" s="36" t="str">
        <f>IFERROR(VLOOKUP(A103,[7]DATABASE!$A:$BY,77,0),"")</f>
        <v>RESET</v>
      </c>
      <c r="BZ103" s="37">
        <f t="shared" si="35"/>
        <v>0</v>
      </c>
      <c r="CA103" s="12">
        <f>IFERROR(VLOOKUP(A103,[10]DELTA!$A:$AE,31,0),"")</f>
        <v>2</v>
      </c>
      <c r="CB103" s="37" t="str">
        <f t="shared" si="36"/>
        <v>SAPHIRE</v>
      </c>
      <c r="CC103" s="37" t="str">
        <f>IFERROR(VLOOKUP(A103,[11]SUMMARY!$B:$E,4,0),"")</f>
        <v/>
      </c>
      <c r="CD103" s="37">
        <f>IFERROR(VLOOKUP(A103,'[12]RECAP REDEEM P2 - v2'!$A:$I,5,0),0)</f>
        <v>0</v>
      </c>
      <c r="CE103" s="37" t="str">
        <f t="shared" si="37"/>
        <v>FALSE</v>
      </c>
      <c r="CF103" s="37"/>
      <c r="CG103" s="15">
        <v>45093</v>
      </c>
      <c r="CH103" s="15">
        <f t="shared" ca="1" si="38"/>
        <v>46174</v>
      </c>
      <c r="CI103" s="37">
        <f t="shared" ca="1" si="39"/>
        <v>2</v>
      </c>
      <c r="CJ103" s="37">
        <v>0</v>
      </c>
      <c r="CK103" s="37" t="str">
        <f>IFERROR(VLOOKUP($A103,[13]ME!$A:$K,11,0),"-")</f>
        <v>-</v>
      </c>
      <c r="CL103" s="37" t="str">
        <f>IFERROR(VLOOKUP($A103,[14]EKS!$A:$K,11,0),"-")</f>
        <v>-</v>
      </c>
      <c r="CM103" s="37" t="str">
        <f>IFERROR(VLOOKUP($A103,[15]EKS!$A:$K,11,0),"-")</f>
        <v>-</v>
      </c>
      <c r="CN103" s="37" t="str">
        <f>IFERROR(VLOOKUP($A103,[16]EKS!$A:$K,11,0),"-")</f>
        <v>-</v>
      </c>
      <c r="CO103" s="37" t="str">
        <f>IFERROR(VLOOKUP($A103,[17]EKS!$A:$K,11,0),"-")</f>
        <v>-</v>
      </c>
      <c r="CP103" s="37" t="str">
        <f>IFERROR(VLOOKUP($A103,[18]EKS!$A:$K,11,0),"-")</f>
        <v>-</v>
      </c>
      <c r="CQ103" s="37" t="str">
        <f>IFERROR(VLOOKUP(A103,[19]Sheet1!$A:$D,4,0),"-")</f>
        <v>-</v>
      </c>
      <c r="CR103" s="37">
        <f>IFERROR(VLOOKUP($A103,[20]AAV!$A:$AR,44,0),IFERROR(VLOOKUP($A103,[20]GC!$A:$AC,29,0),IFERROR(VLOOKUP($A103,[20]RVO!$A:$CA,79,0),IFERROR(VLOOKUP($A103,[20]SBPV!$A:$AN,40,0),IFERROR(VLOOKUP($A103,'[20]CC SK'!$A:$AC,29,0),IFERROR(VLOOKUP($A103,'[20]AAV AUTO 2000'!$A:$AA,27,0),IFERROR(VLOOKUP($A103,[20]DELTA!$A:$AC,29,0),IFERROR(VLOOKUP($A103,'[20]TEMA C1'!$A:$Y,25,0),IFERROR(VLOOKUP($A103,'[20]TEMA C2'!$A:$AA,27,0),IFERROR(VLOOKUP($A103,'[20]TEMA C3'!$A:$AA,27,0),IFERROR(VLOOKUP($A103,'[20]TEMA HAJI'!$A:$AA,27,0),IFERROR(VLOOKUP($A103,'[20]TEMA PD'!$A:$AA,27,0),IFERROR(VLOOKUP($A103,[20]DESIRE!$A:$AP,42,0),0)))))))))))))</f>
        <v>0</v>
      </c>
      <c r="CS103" s="37">
        <f>IFERROR(VLOOKUP($A103,#REF!,42+CR$1,0),IFERROR(VLOOKUP($A103,#REF!,42+CR$1,0),IFERROR(VLOOKUP($A103,#REF!,29+CR$1,0),IFERROR(VLOOKUP($A103,#REF!,16+CR$1,0),IFERROR(VLOOKUP($A103,#REF!,42+CR$1,0),IFERROR(VLOOKUP($A103,#REF!,33+CR$1,0),IFERROR(VLOOKUP($A103,#REF!,29+CR$1,0),IFERROR(VLOOKUP($A103,#REF!,42+CR$1,0),IFERROR(VLOOKUP($A103,#REF!,42+CR$1,0),IFERROR(VLOOKUP($A103,#REF!,42+CR$1,0),IFERROR(VLOOKUP($A103,#REF!,26+CR$1,0),IFERROR(VLOOKUP($A103,#REF!,5+CR$1,0),0))))))))))))</f>
        <v>0</v>
      </c>
      <c r="CT103" s="37">
        <f>IFERROR(VLOOKUP($A103,#REF!,42+CS$1,0),IFERROR(VLOOKUP($A103,#REF!,42+CS$1,0),IFERROR(VLOOKUP($A103,#REF!,29+CS$1,0),IFERROR(VLOOKUP($A103,#REF!,16+CS$1,0),IFERROR(VLOOKUP($A103,#REF!,42+CS$1,0),IFERROR(VLOOKUP($A103,#REF!,33+CS$1,0),IFERROR(VLOOKUP($A103,#REF!,29+CS$1,0),IFERROR(VLOOKUP($A103,#REF!,42+CS$1,0),IFERROR(VLOOKUP($A103,#REF!,42+CS$1,0),IFERROR(VLOOKUP($A103,#REF!,42+CS$1,0),IFERROR(VLOOKUP($A103,#REF!,26+CS$1,0),IFERROR(VLOOKUP($A103,#REF!,5+CS$1,0),0))))))))))))</f>
        <v>0</v>
      </c>
      <c r="CU103" s="37">
        <f>IFERROR(VLOOKUP($A103,#REF!,42+CT$1,0),IFERROR(VLOOKUP($A103,#REF!,42+CT$1,0),IFERROR(VLOOKUP($A103,#REF!,29+CT$1,0),IFERROR(VLOOKUP($A103,#REF!,16+CT$1,0),IFERROR(VLOOKUP($A103,#REF!,42+CT$1,0),IFERROR(VLOOKUP($A103,#REF!,33+CT$1,0),IFERROR(VLOOKUP($A103,#REF!,29+CT$1,0),IFERROR(VLOOKUP($A103,#REF!,42+CT$1,0),IFERROR(VLOOKUP($A103,#REF!,42+CT$1,0),IFERROR(VLOOKUP($A103,#REF!,42+CT$1,0),IFERROR(VLOOKUP($A103,#REF!,26+CT$1,0),IFERROR(VLOOKUP($A103,#REF!,5+CT$1,0),0))))))))))))</f>
        <v>0</v>
      </c>
      <c r="CV103" s="37">
        <f>IFERROR(VLOOKUP($A103,#REF!,42+CU$1,0),IFERROR(VLOOKUP($A103,#REF!,42+CU$1,0),IFERROR(VLOOKUP($A103,#REF!,29+CU$1,0),IFERROR(VLOOKUP($A103,#REF!,16+CU$1,0),IFERROR(VLOOKUP($A103,#REF!,42+CU$1,0),IFERROR(VLOOKUP($A103,#REF!,33+CU$1,0),IFERROR(VLOOKUP($A103,#REF!,29+CU$1,0),IFERROR(VLOOKUP($A103,#REF!,42+CU$1,0),IFERROR(VLOOKUP($A103,#REF!,42+CU$1,0),IFERROR(VLOOKUP($A103,#REF!,42+CU$1,0),IFERROR(VLOOKUP($A103,#REF!,26+CU$1,0),IFERROR(VLOOKUP($A103,#REF!,5+CU$1,0),0))))))))))))</f>
        <v>0</v>
      </c>
      <c r="CW103" s="37">
        <f>IFERROR(VLOOKUP($A103,#REF!,42+CV$1,0),IFERROR(VLOOKUP($A103,#REF!,42+CV$1,0),IFERROR(VLOOKUP($A103,#REF!,29+CV$1,0),IFERROR(VLOOKUP($A103,#REF!,16+CV$1,0),IFERROR(VLOOKUP($A103,#REF!,42+CV$1,0),IFERROR(VLOOKUP($A103,#REF!,33+CV$1,0),IFERROR(VLOOKUP($A103,#REF!,29+CV$1,0),IFERROR(VLOOKUP($A103,#REF!,42+CV$1,0),IFERROR(VLOOKUP($A103,#REF!,42+CV$1,0),IFERROR(VLOOKUP($A103,#REF!,42+CV$1,0),IFERROR(VLOOKUP($A103,#REF!,26+CV$1,0),IFERROR(VLOOKUP($A103,#REF!,5+CV$1,0),0))))))))))))</f>
        <v>0</v>
      </c>
      <c r="CX103" s="37">
        <f>IFERROR(VLOOKUP($A103,#REF!,36,0),IFERROR(VLOOKUP($A103,#REF!,23,0),IFERROR(VLOOKUP($A103,#REF!,65,0),IFERROR(VLOOKUP($A103,#REF!,34,0),IFERROR(VLOOKUP($A103,#REF!,25,0),IFERROR(VLOOKUP($A103,#REF!,25,0),IFERROR(VLOOKUP($A103,#REF!,21,0),IFERROR(VLOOKUP($A103,#REF!,23,0),IFERROR(VLOOKUP($A103,#REF!,23,0),IFERROR(VLOOKUP($A103,#REF!,23,0),IFERROR(VLOOKUP($A103,#REF!,23,0),IFERROR(VLOOKUP($A103,#REF!,23,0),IFERROR(VLOOKUP($A103,#REF!,21,0),IFERROR(VLOOKUP($A103,#REF!,23,0),0))))))))))))))</f>
        <v>0</v>
      </c>
      <c r="CY103" s="37">
        <f>IFERROR(VLOOKUP($A103,[20]DESIRE!$A:$AP,42,0),IFERROR(VLOOKUP($A103,'[20]TEMA PD'!$A:$AA,27,0),IFERROR(VLOOKUP($A103,'[20]TEMA HAJI'!$A:$AA,27,0),IFERROR(VLOOKUP($A103,'[20]TEMA C3'!$A:$AA,27,0),IFERROR(VLOOKUP($A103,'[20]TEMA C2'!$A:$AA,27,0),IFERROR(VLOOKUP($A103,'[20]TEMA C1'!$A:$Y,25,0),IFERROR(VLOOKUP($A103,[20]DELTA!$A:$AC,29,0),IFERROR(VLOOKUP($A103,'[20]AAV AUTO 2000'!$A:$AA,27,0),IFERROR(VLOOKUP($A103,'[20]CC SK'!$A:$AC,29,0),IFERROR(VLOOKUP($A103,[20]SBPV!$A:$AN,40,0),IFERROR(VLOOKUP($A103,[20]RVO!$A:$CA,79,0),IFERROR(VLOOKUP($A103,[20]GC!$A:$AC,29,0),IFERROR(VLOOKUP($A103,[20]AAV!$A:$AR,44,0),0)))))))))))))</f>
        <v>0</v>
      </c>
      <c r="CZ103" s="37">
        <f>IFERROR(VLOOKUP($A103,#REF!,5+CY$1,0),IFERROR(VLOOKUP($A103,#REF!,26+CY$1,0),IFERROR(VLOOKUP($A103,#REF!,42+CY$1,0),IFERROR(VLOOKUP($A103,#REF!,42+CY$1,0),IFERROR(VLOOKUP($A103,#REF!,42+CY$1,0),IFERROR(VLOOKUP($A103,#REF!,29+CY$1,0),IFERROR(VLOOKUP($A103,#REF!,33+CY$1,0),IFERROR(VLOOKUP($A103,#REF!,42+CY$1,0),IFERROR(VLOOKUP($A103,#REF!,16+CY$1,0),IFERROR(VLOOKUP($A103,#REF!,29+CY$1,0),IFERROR(VLOOKUP($A103,#REF!,42+CY$1,0),IFERROR(VLOOKUP($A103,#REF!,42+CY$1,0),0))))))))))))</f>
        <v>0</v>
      </c>
      <c r="DA103" s="37">
        <f>IFERROR(VLOOKUP($A103,#REF!,5+CZ$1,0),IFERROR(VLOOKUP($A103,#REF!,26+CZ$1,0),IFERROR(VLOOKUP($A103,#REF!,42+CZ$1,0),IFERROR(VLOOKUP($A103,#REF!,42+CZ$1,0),IFERROR(VLOOKUP($A103,#REF!,42+CZ$1,0),IFERROR(VLOOKUP($A103,#REF!,29+CZ$1,0),IFERROR(VLOOKUP($A103,#REF!,33+CZ$1,0),IFERROR(VLOOKUP($A103,#REF!,42+CZ$1,0),IFERROR(VLOOKUP($A103,#REF!,16+CZ$1,0),IFERROR(VLOOKUP($A103,#REF!,29+CZ$1,0),IFERROR(VLOOKUP($A103,#REF!,42+CZ$1,0),IFERROR(VLOOKUP($A103,#REF!,42+CZ$1,0),0))))))))))))</f>
        <v>0</v>
      </c>
      <c r="DB103" s="37">
        <f>IFERROR(VLOOKUP($A103,#REF!,5+DA$1,0),IFERROR(VLOOKUP($A103,#REF!,26+DA$1,0),IFERROR(VLOOKUP($A103,#REF!,42+DA$1,0),IFERROR(VLOOKUP($A103,#REF!,42+DA$1,0),IFERROR(VLOOKUP($A103,#REF!,42+DA$1,0),IFERROR(VLOOKUP($A103,#REF!,29+DA$1,0),IFERROR(VLOOKUP($A103,#REF!,33+DA$1,0),IFERROR(VLOOKUP($A103,#REF!,42+DA$1,0),IFERROR(VLOOKUP($A103,#REF!,16+DA$1,0),IFERROR(VLOOKUP($A103,#REF!,29+DA$1,0),IFERROR(VLOOKUP($A103,#REF!,42+DA$1,0),IFERROR(VLOOKUP($A103,#REF!,42+DA$1,0),0))))))))))))</f>
        <v>0</v>
      </c>
      <c r="DC103" s="37">
        <f>IFERROR(VLOOKUP($A103,#REF!,5+DB$1,0),IFERROR(VLOOKUP($A103,#REF!,26+DB$1,0),IFERROR(VLOOKUP($A103,#REF!,42+DB$1,0),IFERROR(VLOOKUP($A103,#REF!,42+DB$1,0),IFERROR(VLOOKUP($A103,#REF!,42+DB$1,0),IFERROR(VLOOKUP($A103,#REF!,29+DB$1,0),IFERROR(VLOOKUP($A103,#REF!,33+DB$1,0),IFERROR(VLOOKUP($A103,#REF!,42+DB$1,0),IFERROR(VLOOKUP($A103,#REF!,16+DB$1,0),IFERROR(VLOOKUP($A103,#REF!,29+DB$1,0),IFERROR(VLOOKUP($A103,#REF!,42+DB$1,0),IFERROR(VLOOKUP($A103,#REF!,42+DB$1,0),0))))))))))))</f>
        <v>0</v>
      </c>
      <c r="DD103" s="37">
        <f>IFERROR(VLOOKUP($A103,#REF!,5+DC$1,0),IFERROR(VLOOKUP($A103,#REF!,26+DC$1,0),IFERROR(VLOOKUP($A103,#REF!,42+DC$1,0),IFERROR(VLOOKUP($A103,#REF!,42+DC$1,0),IFERROR(VLOOKUP($A103,#REF!,42+DC$1,0),IFERROR(VLOOKUP($A103,#REF!,29+DC$1,0),IFERROR(VLOOKUP($A103,#REF!,33+DC$1,0),IFERROR(VLOOKUP($A103,#REF!,42+DC$1,0),IFERROR(VLOOKUP($A103,#REF!,16+DC$1,0),IFERROR(VLOOKUP($A103,#REF!,29+DC$1,0),IFERROR(VLOOKUP($A103,#REF!,42+DC$1,0),IFERROR(VLOOKUP($A103,#REF!,42+DC$1,0),0))))))))))))</f>
        <v>0</v>
      </c>
      <c r="DE103" s="37">
        <f>IFERROR(VLOOKUP($A103,#REF!,23,0),IFERROR(VLOOKUP($A103,#REF!,21,0),IFERROR(VLOOKUP($A103,#REF!,23,0),IFERROR(VLOOKUP($A103,#REF!,23,0),IFERROR(VLOOKUP($A103,#REF!,23,0),IFERROR(VLOOKUP($A103,#REF!,23,0),IFERROR(VLOOKUP($A103,#REF!,23,0),IFERROR(VLOOKUP($A103,#REF!,21,0),IFERROR(VLOOKUP($A103,#REF!,25,0),IFERROR(VLOOKUP($A103,#REF!,25,0),IFERROR(VLOOKUP($A103,#REF!,34,0),IFERROR(VLOOKUP($A103,#REF!,65,0),IFERROR(VLOOKUP($A103,#REF!,23,0),IFERROR(VLOOKUP($A103,#REF!,36,0),0))))))))))))))</f>
        <v>0</v>
      </c>
      <c r="DF103" s="37" t="b">
        <f t="shared" si="40"/>
        <v>1</v>
      </c>
      <c r="DG103" s="37" t="b">
        <f t="shared" si="40"/>
        <v>1</v>
      </c>
      <c r="DH103" s="37" t="b">
        <f t="shared" si="40"/>
        <v>1</v>
      </c>
      <c r="DI103" s="37" t="b">
        <f t="shared" si="26"/>
        <v>1</v>
      </c>
      <c r="DJ103" s="37" t="b">
        <f t="shared" si="26"/>
        <v>1</v>
      </c>
      <c r="DK103" s="37" t="b">
        <f t="shared" si="26"/>
        <v>1</v>
      </c>
      <c r="DL103" s="37" t="b">
        <f t="shared" si="26"/>
        <v>1</v>
      </c>
      <c r="DM103" s="37">
        <f t="shared" si="41"/>
        <v>0</v>
      </c>
      <c r="DN103" s="37">
        <f t="shared" si="41"/>
        <v>0</v>
      </c>
      <c r="DO103" s="37">
        <f t="shared" si="41"/>
        <v>0</v>
      </c>
      <c r="DP103" s="37">
        <f t="shared" si="27"/>
        <v>0</v>
      </c>
      <c r="DQ103" s="37">
        <f t="shared" si="27"/>
        <v>0</v>
      </c>
      <c r="DR103" s="37">
        <f t="shared" si="27"/>
        <v>0</v>
      </c>
      <c r="DS103" s="37">
        <f t="shared" si="27"/>
        <v>0</v>
      </c>
      <c r="DT103" s="29">
        <f t="shared" si="45"/>
        <v>0</v>
      </c>
      <c r="DU103" s="37">
        <f t="shared" si="42"/>
        <v>0</v>
      </c>
      <c r="DV103" s="37">
        <f t="shared" si="42"/>
        <v>0</v>
      </c>
      <c r="DW103" s="37">
        <f t="shared" si="42"/>
        <v>0</v>
      </c>
      <c r="DX103" s="37">
        <f t="shared" si="28"/>
        <v>0</v>
      </c>
      <c r="DY103" s="37">
        <f t="shared" si="28"/>
        <v>0</v>
      </c>
      <c r="DZ103" s="37">
        <f t="shared" si="28"/>
        <v>0</v>
      </c>
      <c r="EA103" s="37">
        <f t="shared" si="28"/>
        <v>0</v>
      </c>
      <c r="EB103" s="29">
        <f t="shared" si="46"/>
        <v>0</v>
      </c>
      <c r="EC103" s="36">
        <f t="shared" si="47"/>
        <v>7</v>
      </c>
      <c r="ED103" s="36" t="str">
        <f t="shared" si="48"/>
        <v>DOWNGRADE</v>
      </c>
      <c r="EE103" s="36" t="str">
        <f t="shared" si="49"/>
        <v>RESET</v>
      </c>
      <c r="EF103" s="37">
        <f t="shared" si="50"/>
        <v>0</v>
      </c>
      <c r="EG103" s="2" t="str">
        <f>IFERROR(VLOOKUP(A103,[21]DELTA!$A:$AT,46,0),"")</f>
        <v/>
      </c>
      <c r="EH103" s="37" t="str">
        <f t="shared" si="51"/>
        <v>SAPHIRE</v>
      </c>
      <c r="EI103" s="2"/>
      <c r="EJ103" s="2"/>
      <c r="EK103" s="2"/>
      <c r="EL103" s="2"/>
      <c r="EM103" s="2"/>
      <c r="EN103" s="2"/>
      <c r="EO103" s="2"/>
      <c r="EP103" s="2"/>
      <c r="EQ103" s="37">
        <f t="shared" si="43"/>
        <v>0</v>
      </c>
      <c r="ER103" s="37">
        <f t="shared" si="43"/>
        <v>0</v>
      </c>
      <c r="ES103" s="37">
        <f t="shared" si="43"/>
        <v>0</v>
      </c>
      <c r="ET103" s="37">
        <f t="shared" si="29"/>
        <v>0</v>
      </c>
      <c r="EU103" s="37">
        <f t="shared" si="29"/>
        <v>0</v>
      </c>
      <c r="EV103" s="37">
        <f t="shared" si="29"/>
        <v>0</v>
      </c>
      <c r="EW103" s="37">
        <f t="shared" si="29"/>
        <v>0</v>
      </c>
    </row>
    <row r="104" spans="1:153" ht="15.6">
      <c r="A104" s="36" t="s">
        <v>55</v>
      </c>
      <c r="B104" s="5" t="s">
        <v>56</v>
      </c>
      <c r="C104" s="37" t="s">
        <v>153</v>
      </c>
      <c r="D104" s="15">
        <f>IFERROR(VLOOKUP(A104,[23]delta!$A:$C,3,0),"")</f>
        <v>44911</v>
      </c>
      <c r="E104" s="15" t="str">
        <f t="shared" si="44"/>
        <v>Dec-22</v>
      </c>
      <c r="F104" s="37" t="s">
        <v>352</v>
      </c>
      <c r="G104" s="37" t="s">
        <v>352</v>
      </c>
      <c r="H104" s="37" t="s">
        <v>352</v>
      </c>
      <c r="I104" s="37" t="s">
        <v>352</v>
      </c>
      <c r="J104" s="37" t="s">
        <v>352</v>
      </c>
      <c r="K104" s="37" t="s">
        <v>352</v>
      </c>
      <c r="L104" s="37" t="s">
        <v>352</v>
      </c>
      <c r="M104" s="37">
        <v>22</v>
      </c>
      <c r="N104" s="37">
        <v>46</v>
      </c>
      <c r="O104" s="37">
        <v>40</v>
      </c>
      <c r="P104" s="37">
        <v>42</v>
      </c>
      <c r="Q104" s="37">
        <v>39</v>
      </c>
      <c r="R104" s="37">
        <v>42</v>
      </c>
      <c r="S104" s="37">
        <v>22</v>
      </c>
      <c r="T104" s="36">
        <v>253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36">
        <v>0</v>
      </c>
      <c r="AC104" s="36">
        <v>0</v>
      </c>
      <c r="AD104" s="36" t="s">
        <v>413</v>
      </c>
      <c r="AE104" s="36" t="s">
        <v>413</v>
      </c>
      <c r="AF104" s="37">
        <v>0</v>
      </c>
      <c r="AG104" s="13">
        <v>2</v>
      </c>
      <c r="AH104" s="37" t="s">
        <v>418</v>
      </c>
      <c r="AI104" s="37">
        <v>0</v>
      </c>
      <c r="AJ104" s="37" t="s">
        <v>424</v>
      </c>
      <c r="AK104" s="37">
        <v>0</v>
      </c>
      <c r="AL104" s="15">
        <v>45261</v>
      </c>
      <c r="AM104" s="15">
        <v>45701</v>
      </c>
      <c r="AN104" s="37">
        <v>1</v>
      </c>
      <c r="AO104" s="37">
        <v>0</v>
      </c>
      <c r="AP104" s="37" t="str">
        <f>IFERROR(VLOOKUP($A104,[2]Sheet1!$A:$D,4,0),"-")</f>
        <v>EKSKLUSIF</v>
      </c>
      <c r="AQ104" s="37" t="str">
        <f>IFERROR(VLOOKUP($A104,#REF!,4,0),"-")</f>
        <v>-</v>
      </c>
      <c r="AR104" s="37" t="str">
        <f>IFERROR(VLOOKUP(A104,[3]DELTA!$A:$D,4,0),"-")</f>
        <v>EKSKLUSIF</v>
      </c>
      <c r="AS104" s="37" t="str">
        <f>IFERROR(VLOOKUP(A104,[4]DELTA!$A:$D,4,0),"-")</f>
        <v>EKSKLUSIF</v>
      </c>
      <c r="AT104" s="37" t="str">
        <f>IFERROR(VLOOKUP(A104,[5]DELTA!$A:$D,4,0),"-")</f>
        <v>EKSKLUSIF</v>
      </c>
      <c r="AU104" s="37" t="str">
        <f>IFERROR(VLOOKUP(A104,[6]DELTA!$A:$D,4,0),"-")</f>
        <v>EKSKLUSIF</v>
      </c>
      <c r="AV104" s="37" t="str">
        <f>IFERROR(VLOOKUP(A104,#REF!,13,0),"")</f>
        <v/>
      </c>
      <c r="AW104" s="37">
        <f>IFERROR(VLOOKUP(A104,[7]DATABASE!$A:$BA,49,0),"")</f>
        <v>47</v>
      </c>
      <c r="AX104" s="37">
        <f>IFERROR(VLOOKUP(A104,[7]DATABASE!$A:$BA,50,0),"")</f>
        <v>47</v>
      </c>
      <c r="AY104" s="37">
        <f>IFERROR(VLOOKUP(A104,[7]DATABASE!$A:$BA,51,0),"")</f>
        <v>43</v>
      </c>
      <c r="AZ104" s="37">
        <f>IFERROR(VLOOKUP(A104,[7]DATABASE!$A:$BA,52,0),"")</f>
        <v>45</v>
      </c>
      <c r="BA104" s="37">
        <f>IFERROR(VLOOKUP(A104,[7]DATABASE!$A:$BA,53,0),"")</f>
        <v>43</v>
      </c>
      <c r="BB104" s="37">
        <f>IFERROR(VLOOKUP(A104,[7]DATABASE!$A:$BF,54,0),"")</f>
        <v>47</v>
      </c>
      <c r="BC104" s="37">
        <f>IFERROR(VLOOKUP(A104,[7]DATABASE!$A:$BF,55,0),"")</f>
        <v>47</v>
      </c>
      <c r="BD104" s="37">
        <f>IFERROR(VLOOKUP(A104,[7]DATABASE!$A:$BF,56,0),"")</f>
        <v>43</v>
      </c>
      <c r="BE104" s="37">
        <f>IFERROR(VLOOKUP(A104,[7]DATABASE!$A:$BF,57,0),"")</f>
        <v>45</v>
      </c>
      <c r="BF104" s="37">
        <f>IFERROR(VLOOKUP(A104,[7]DATABASE!$A:$BF,58,0),"")</f>
        <v>43</v>
      </c>
      <c r="BG104" s="37">
        <f>IFERROR(VLOOKUP($A104,'[24]NEW MITRA'!$A:$BV,69,0),"")</f>
        <v>18</v>
      </c>
      <c r="BH104" s="37">
        <f>IFERROR(VLOOKUP(A104,[7]DATABASE!$A:$BM,60,0),"")</f>
        <v>47</v>
      </c>
      <c r="BI104" s="37">
        <f>IFERROR(VLOOKUP(A104,[7]DATABASE!$A:$BM,61,0),"")</f>
        <v>47</v>
      </c>
      <c r="BJ104" s="37">
        <f>IFERROR(VLOOKUP(A104,[7]DATABASE!$A:$BM,62,0),"")</f>
        <v>43</v>
      </c>
      <c r="BK104" s="37">
        <f>IFERROR(VLOOKUP(A104,[7]DATABASE!$A:$BM,63,0),"")</f>
        <v>45</v>
      </c>
      <c r="BL104" s="37">
        <f>IFERROR(VLOOKUP(A104,[7]DATABASE!$A:$BM,64,0),"")</f>
        <v>43</v>
      </c>
      <c r="BM104" s="37">
        <f>IFERROR(VLOOKUP($A104,[9]AAV!$A:$AM,39,0),IFERROR(VLOOKUP($A104,[9]GC!$A:$Y,25,0),IFERROR(VLOOKUP($A104,[9]RVO!$A:$BS,71,0),IFERROR(VLOOKUP($A104,[9]SBPV!$A:$AK,37,0),IFERROR(VLOOKUP($A104,'[9]CC SK'!$A:$AA,27,0),IFERROR(VLOOKUP($A104,[9]DELTA!$A:$AA,27,0),IFERROR(VLOOKUP($A104,'[9]TEMA C1'!$A:$W,23,0),IFERROR(VLOOKUP($A104,'[9]TEMA C2'!$A:$Y,25,0),IFERROR(VLOOKUP($A104,'[9]TEMA C3'!$A:$Y,25,0),IFERROR(VLOOKUP($A104,'[9]TEMA HAJI'!$A:$Y,25,0),IFERROR(VLOOKUP($A104,'[9]TEMA PD'!$A:$Y,25,0),"")))))))))))</f>
        <v>20</v>
      </c>
      <c r="BN104" s="37">
        <f t="shared" si="30"/>
        <v>263</v>
      </c>
      <c r="BO104" s="14">
        <f t="shared" si="53"/>
        <v>0</v>
      </c>
      <c r="BP104" s="14">
        <f t="shared" si="53"/>
        <v>47</v>
      </c>
      <c r="BQ104" s="14">
        <f t="shared" si="53"/>
        <v>0</v>
      </c>
      <c r="BR104" s="14">
        <f t="shared" si="52"/>
        <v>0</v>
      </c>
      <c r="BS104" s="14">
        <f t="shared" si="52"/>
        <v>0</v>
      </c>
      <c r="BT104" s="21">
        <f t="shared" si="52"/>
        <v>0</v>
      </c>
      <c r="BU104" s="21">
        <f t="shared" si="52"/>
        <v>20</v>
      </c>
      <c r="BV104" s="37">
        <f t="shared" si="32"/>
        <v>67</v>
      </c>
      <c r="BW104" s="36">
        <f t="shared" si="33"/>
        <v>0</v>
      </c>
      <c r="BX104" s="36" t="str">
        <f t="shared" si="34"/>
        <v>TIDAK</v>
      </c>
      <c r="BY104" s="36" t="str">
        <f>IFERROR(VLOOKUP(A104,[7]DATABASE!$A:$BY,77,0),"")</f>
        <v>TIDAK</v>
      </c>
      <c r="BZ104" s="37">
        <f t="shared" si="35"/>
        <v>67</v>
      </c>
      <c r="CA104" s="12">
        <f>IFERROR(VLOOKUP(A104,[10]DELTA!$A:$AE,31,0),"")</f>
        <v>2</v>
      </c>
      <c r="CB104" s="37" t="str">
        <f t="shared" si="36"/>
        <v>SAPHIRE</v>
      </c>
      <c r="CC104" s="37" t="str">
        <f>IFERROR(VLOOKUP(A104,[11]SUMMARY!$B:$E,4,0),"")</f>
        <v/>
      </c>
      <c r="CD104" s="37">
        <f>IFERROR(VLOOKUP(A104,'[12]RECAP REDEEM P2 - v2'!$A:$I,5,0),0)</f>
        <v>0</v>
      </c>
      <c r="CE104" s="37" t="str">
        <f t="shared" si="37"/>
        <v>Y</v>
      </c>
      <c r="CF104" s="37"/>
      <c r="CG104" s="15">
        <v>45093</v>
      </c>
      <c r="CH104" s="15">
        <f t="shared" ca="1" si="38"/>
        <v>46174</v>
      </c>
      <c r="CI104" s="37">
        <f t="shared" ca="1" si="39"/>
        <v>2</v>
      </c>
      <c r="CJ104" s="37">
        <v>67</v>
      </c>
      <c r="CK104" s="37" t="str">
        <f>IFERROR(VLOOKUP($A104,[13]ME!$A:$K,11,0),"-")</f>
        <v>EKSKLUSIF</v>
      </c>
      <c r="CL104" s="37" t="str">
        <f>IFERROR(VLOOKUP($A104,[14]EKS!$A:$K,11,0),"-")</f>
        <v>EKSKLUSIF</v>
      </c>
      <c r="CM104" s="37" t="str">
        <f>IFERROR(VLOOKUP($A104,[15]EKS!$A:$K,11,0),"-")</f>
        <v>EKSKLUSIF</v>
      </c>
      <c r="CN104" s="37" t="str">
        <f>IFERROR(VLOOKUP($A104,[16]EKS!$A:$K,11,0),"-")</f>
        <v>EKSKLUSIF</v>
      </c>
      <c r="CO104" s="37" t="str">
        <f>IFERROR(VLOOKUP($A104,[17]EKS!$A:$K,11,0),"-")</f>
        <v>EKSKLUSIF</v>
      </c>
      <c r="CP104" s="37" t="str">
        <f>IFERROR(VLOOKUP($A104,[18]EKS!$A:$K,11,0),"-")</f>
        <v>EKSKLUSIF</v>
      </c>
      <c r="CQ104" s="37" t="str">
        <f>IFERROR(VLOOKUP(A104,[19]Sheet1!$A:$D,4,0),"-")</f>
        <v>-</v>
      </c>
      <c r="CR104" s="37">
        <f>IFERROR(VLOOKUP($A104,[20]AAV!$A:$AR,44,0),IFERROR(VLOOKUP($A104,[20]GC!$A:$AC,29,0),IFERROR(VLOOKUP($A104,[20]RVO!$A:$CA,79,0),IFERROR(VLOOKUP($A104,[20]SBPV!$A:$AN,40,0),IFERROR(VLOOKUP($A104,'[20]CC SK'!$A:$AC,29,0),IFERROR(VLOOKUP($A104,'[20]AAV AUTO 2000'!$A:$AA,27,0),IFERROR(VLOOKUP($A104,[20]DELTA!$A:$AC,29,0),IFERROR(VLOOKUP($A104,'[20]TEMA C1'!$A:$Y,25,0),IFERROR(VLOOKUP($A104,'[20]TEMA C2'!$A:$AA,27,0),IFERROR(VLOOKUP($A104,'[20]TEMA C3'!$A:$AA,27,0),IFERROR(VLOOKUP($A104,'[20]TEMA HAJI'!$A:$AA,27,0),IFERROR(VLOOKUP($A104,'[20]TEMA PD'!$A:$AA,27,0),IFERROR(VLOOKUP($A104,[20]DESIRE!$A:$AP,42,0),0)))))))))))))</f>
        <v>23</v>
      </c>
      <c r="CS104" s="37">
        <f>IFERROR(VLOOKUP($A104,#REF!,42+CR$1,0),IFERROR(VLOOKUP($A104,#REF!,42+CR$1,0),IFERROR(VLOOKUP($A104,#REF!,29+CR$1,0),IFERROR(VLOOKUP($A104,#REF!,16+CR$1,0),IFERROR(VLOOKUP($A104,#REF!,42+CR$1,0),IFERROR(VLOOKUP($A104,#REF!,33+CR$1,0),IFERROR(VLOOKUP($A104,#REF!,29+CR$1,0),IFERROR(VLOOKUP($A104,#REF!,42+CR$1,0),IFERROR(VLOOKUP($A104,#REF!,42+CR$1,0),IFERROR(VLOOKUP($A104,#REF!,42+CR$1,0),IFERROR(VLOOKUP($A104,#REF!,26+CR$1,0),IFERROR(VLOOKUP($A104,#REF!,5+CR$1,0),0))))))))))))</f>
        <v>0</v>
      </c>
      <c r="CT104" s="37">
        <f>IFERROR(VLOOKUP($A104,#REF!,42+CS$1,0),IFERROR(VLOOKUP($A104,#REF!,42+CS$1,0),IFERROR(VLOOKUP($A104,#REF!,29+CS$1,0),IFERROR(VLOOKUP($A104,#REF!,16+CS$1,0),IFERROR(VLOOKUP($A104,#REF!,42+CS$1,0),IFERROR(VLOOKUP($A104,#REF!,33+CS$1,0),IFERROR(VLOOKUP($A104,#REF!,29+CS$1,0),IFERROR(VLOOKUP($A104,#REF!,42+CS$1,0),IFERROR(VLOOKUP($A104,#REF!,42+CS$1,0),IFERROR(VLOOKUP($A104,#REF!,42+CS$1,0),IFERROR(VLOOKUP($A104,#REF!,26+CS$1,0),IFERROR(VLOOKUP($A104,#REF!,5+CS$1,0),0))))))))))))</f>
        <v>0</v>
      </c>
      <c r="CU104" s="37">
        <f>IFERROR(VLOOKUP($A104,#REF!,42+CT$1,0),IFERROR(VLOOKUP($A104,#REF!,42+CT$1,0),IFERROR(VLOOKUP($A104,#REF!,29+CT$1,0),IFERROR(VLOOKUP($A104,#REF!,16+CT$1,0),IFERROR(VLOOKUP($A104,#REF!,42+CT$1,0),IFERROR(VLOOKUP($A104,#REF!,33+CT$1,0),IFERROR(VLOOKUP($A104,#REF!,29+CT$1,0),IFERROR(VLOOKUP($A104,#REF!,42+CT$1,0),IFERROR(VLOOKUP($A104,#REF!,42+CT$1,0),IFERROR(VLOOKUP($A104,#REF!,42+CT$1,0),IFERROR(VLOOKUP($A104,#REF!,26+CT$1,0),IFERROR(VLOOKUP($A104,#REF!,5+CT$1,0),0))))))))))))</f>
        <v>0</v>
      </c>
      <c r="CV104" s="37">
        <f>IFERROR(VLOOKUP($A104,#REF!,42+CU$1,0),IFERROR(VLOOKUP($A104,#REF!,42+CU$1,0),IFERROR(VLOOKUP($A104,#REF!,29+CU$1,0),IFERROR(VLOOKUP($A104,#REF!,16+CU$1,0),IFERROR(VLOOKUP($A104,#REF!,42+CU$1,0),IFERROR(VLOOKUP($A104,#REF!,33+CU$1,0),IFERROR(VLOOKUP($A104,#REF!,29+CU$1,0),IFERROR(VLOOKUP($A104,#REF!,42+CU$1,0),IFERROR(VLOOKUP($A104,#REF!,42+CU$1,0),IFERROR(VLOOKUP($A104,#REF!,42+CU$1,0),IFERROR(VLOOKUP($A104,#REF!,26+CU$1,0),IFERROR(VLOOKUP($A104,#REF!,5+CU$1,0),0))))))))))))</f>
        <v>0</v>
      </c>
      <c r="CW104" s="37">
        <f>IFERROR(VLOOKUP($A104,#REF!,42+CV$1,0),IFERROR(VLOOKUP($A104,#REF!,42+CV$1,0),IFERROR(VLOOKUP($A104,#REF!,29+CV$1,0),IFERROR(VLOOKUP($A104,#REF!,16+CV$1,0),IFERROR(VLOOKUP($A104,#REF!,42+CV$1,0),IFERROR(VLOOKUP($A104,#REF!,33+CV$1,0),IFERROR(VLOOKUP($A104,#REF!,29+CV$1,0),IFERROR(VLOOKUP($A104,#REF!,42+CV$1,0),IFERROR(VLOOKUP($A104,#REF!,42+CV$1,0),IFERROR(VLOOKUP($A104,#REF!,42+CV$1,0),IFERROR(VLOOKUP($A104,#REF!,26+CV$1,0),IFERROR(VLOOKUP($A104,#REF!,5+CV$1,0),0))))))))))))</f>
        <v>0</v>
      </c>
      <c r="CX104" s="37">
        <f>IFERROR(VLOOKUP($A104,#REF!,36,0),IFERROR(VLOOKUP($A104,#REF!,23,0),IFERROR(VLOOKUP($A104,#REF!,65,0),IFERROR(VLOOKUP($A104,#REF!,34,0),IFERROR(VLOOKUP($A104,#REF!,25,0),IFERROR(VLOOKUP($A104,#REF!,25,0),IFERROR(VLOOKUP($A104,#REF!,21,0),IFERROR(VLOOKUP($A104,#REF!,23,0),IFERROR(VLOOKUP($A104,#REF!,23,0),IFERROR(VLOOKUP($A104,#REF!,23,0),IFERROR(VLOOKUP($A104,#REF!,23,0),IFERROR(VLOOKUP($A104,#REF!,23,0),IFERROR(VLOOKUP($A104,#REF!,21,0),IFERROR(VLOOKUP($A104,#REF!,23,0),0))))))))))))))</f>
        <v>0</v>
      </c>
      <c r="CY104" s="37">
        <f>IFERROR(VLOOKUP($A104,[20]DESIRE!$A:$AP,42,0),IFERROR(VLOOKUP($A104,'[20]TEMA PD'!$A:$AA,27,0),IFERROR(VLOOKUP($A104,'[20]TEMA HAJI'!$A:$AA,27,0),IFERROR(VLOOKUP($A104,'[20]TEMA C3'!$A:$AA,27,0),IFERROR(VLOOKUP($A104,'[20]TEMA C2'!$A:$AA,27,0),IFERROR(VLOOKUP($A104,'[20]TEMA C1'!$A:$Y,25,0),IFERROR(VLOOKUP($A104,[20]DELTA!$A:$AC,29,0),IFERROR(VLOOKUP($A104,'[20]AAV AUTO 2000'!$A:$AA,27,0),IFERROR(VLOOKUP($A104,'[20]CC SK'!$A:$AC,29,0),IFERROR(VLOOKUP($A104,[20]SBPV!$A:$AN,40,0),IFERROR(VLOOKUP($A104,[20]RVO!$A:$CA,79,0),IFERROR(VLOOKUP($A104,[20]GC!$A:$AC,29,0),IFERROR(VLOOKUP($A104,[20]AAV!$A:$AR,44,0),0)))))))))))))</f>
        <v>23</v>
      </c>
      <c r="CZ104" s="37">
        <f>IFERROR(VLOOKUP($A104,#REF!,5+CY$1,0),IFERROR(VLOOKUP($A104,#REF!,26+CY$1,0),IFERROR(VLOOKUP($A104,#REF!,42+CY$1,0),IFERROR(VLOOKUP($A104,#REF!,42+CY$1,0),IFERROR(VLOOKUP($A104,#REF!,42+CY$1,0),IFERROR(VLOOKUP($A104,#REF!,29+CY$1,0),IFERROR(VLOOKUP($A104,#REF!,33+CY$1,0),IFERROR(VLOOKUP($A104,#REF!,42+CY$1,0),IFERROR(VLOOKUP($A104,#REF!,16+CY$1,0),IFERROR(VLOOKUP($A104,#REF!,29+CY$1,0),IFERROR(VLOOKUP($A104,#REF!,42+CY$1,0),IFERROR(VLOOKUP($A104,#REF!,42+CY$1,0),0))))))))))))</f>
        <v>0</v>
      </c>
      <c r="DA104" s="37">
        <f>IFERROR(VLOOKUP($A104,#REF!,5+CZ$1,0),IFERROR(VLOOKUP($A104,#REF!,26+CZ$1,0),IFERROR(VLOOKUP($A104,#REF!,42+CZ$1,0),IFERROR(VLOOKUP($A104,#REF!,42+CZ$1,0),IFERROR(VLOOKUP($A104,#REF!,42+CZ$1,0),IFERROR(VLOOKUP($A104,#REF!,29+CZ$1,0),IFERROR(VLOOKUP($A104,#REF!,33+CZ$1,0),IFERROR(VLOOKUP($A104,#REF!,42+CZ$1,0),IFERROR(VLOOKUP($A104,#REF!,16+CZ$1,0),IFERROR(VLOOKUP($A104,#REF!,29+CZ$1,0),IFERROR(VLOOKUP($A104,#REF!,42+CZ$1,0),IFERROR(VLOOKUP($A104,#REF!,42+CZ$1,0),0))))))))))))</f>
        <v>0</v>
      </c>
      <c r="DB104" s="37">
        <f>IFERROR(VLOOKUP($A104,#REF!,5+DA$1,0),IFERROR(VLOOKUP($A104,#REF!,26+DA$1,0),IFERROR(VLOOKUP($A104,#REF!,42+DA$1,0),IFERROR(VLOOKUP($A104,#REF!,42+DA$1,0),IFERROR(VLOOKUP($A104,#REF!,42+DA$1,0),IFERROR(VLOOKUP($A104,#REF!,29+DA$1,0),IFERROR(VLOOKUP($A104,#REF!,33+DA$1,0),IFERROR(VLOOKUP($A104,#REF!,42+DA$1,0),IFERROR(VLOOKUP($A104,#REF!,16+DA$1,0),IFERROR(VLOOKUP($A104,#REF!,29+DA$1,0),IFERROR(VLOOKUP($A104,#REF!,42+DA$1,0),IFERROR(VLOOKUP($A104,#REF!,42+DA$1,0),0))))))))))))</f>
        <v>0</v>
      </c>
      <c r="DC104" s="37">
        <f>IFERROR(VLOOKUP($A104,#REF!,5+DB$1,0),IFERROR(VLOOKUP($A104,#REF!,26+DB$1,0),IFERROR(VLOOKUP($A104,#REF!,42+DB$1,0),IFERROR(VLOOKUP($A104,#REF!,42+DB$1,0),IFERROR(VLOOKUP($A104,#REF!,42+DB$1,0),IFERROR(VLOOKUP($A104,#REF!,29+DB$1,0),IFERROR(VLOOKUP($A104,#REF!,33+DB$1,0),IFERROR(VLOOKUP($A104,#REF!,42+DB$1,0),IFERROR(VLOOKUP($A104,#REF!,16+DB$1,0),IFERROR(VLOOKUP($A104,#REF!,29+DB$1,0),IFERROR(VLOOKUP($A104,#REF!,42+DB$1,0),IFERROR(VLOOKUP($A104,#REF!,42+DB$1,0),0))))))))))))</f>
        <v>0</v>
      </c>
      <c r="DD104" s="37">
        <f>IFERROR(VLOOKUP($A104,#REF!,5+DC$1,0),IFERROR(VLOOKUP($A104,#REF!,26+DC$1,0),IFERROR(VLOOKUP($A104,#REF!,42+DC$1,0),IFERROR(VLOOKUP($A104,#REF!,42+DC$1,0),IFERROR(VLOOKUP($A104,#REF!,42+DC$1,0),IFERROR(VLOOKUP($A104,#REF!,29+DC$1,0),IFERROR(VLOOKUP($A104,#REF!,33+DC$1,0),IFERROR(VLOOKUP($A104,#REF!,42+DC$1,0),IFERROR(VLOOKUP($A104,#REF!,16+DC$1,0),IFERROR(VLOOKUP($A104,#REF!,29+DC$1,0),IFERROR(VLOOKUP($A104,#REF!,42+DC$1,0),IFERROR(VLOOKUP($A104,#REF!,42+DC$1,0),0))))))))))))</f>
        <v>0</v>
      </c>
      <c r="DE104" s="37">
        <f>IFERROR(VLOOKUP($A104,#REF!,23,0),IFERROR(VLOOKUP($A104,#REF!,21,0),IFERROR(VLOOKUP($A104,#REF!,23,0),IFERROR(VLOOKUP($A104,#REF!,23,0),IFERROR(VLOOKUP($A104,#REF!,23,0),IFERROR(VLOOKUP($A104,#REF!,23,0),IFERROR(VLOOKUP($A104,#REF!,23,0),IFERROR(VLOOKUP($A104,#REF!,21,0),IFERROR(VLOOKUP($A104,#REF!,25,0),IFERROR(VLOOKUP($A104,#REF!,25,0),IFERROR(VLOOKUP($A104,#REF!,34,0),IFERROR(VLOOKUP($A104,#REF!,65,0),IFERROR(VLOOKUP($A104,#REF!,23,0),IFERROR(VLOOKUP($A104,#REF!,36,0),0))))))))))))))</f>
        <v>0</v>
      </c>
      <c r="DF104" s="37" t="b">
        <f t="shared" si="40"/>
        <v>1</v>
      </c>
      <c r="DG104" s="37" t="b">
        <f t="shared" si="40"/>
        <v>1</v>
      </c>
      <c r="DH104" s="37" t="b">
        <f t="shared" si="40"/>
        <v>1</v>
      </c>
      <c r="DI104" s="37" t="b">
        <f t="shared" si="26"/>
        <v>1</v>
      </c>
      <c r="DJ104" s="37" t="b">
        <f t="shared" si="26"/>
        <v>1</v>
      </c>
      <c r="DK104" s="37" t="b">
        <f t="shared" si="26"/>
        <v>1</v>
      </c>
      <c r="DL104" s="37" t="b">
        <f t="shared" ref="DL104:DL167" si="54">CX104=DE104</f>
        <v>1</v>
      </c>
      <c r="DM104" s="37">
        <f t="shared" si="41"/>
        <v>23</v>
      </c>
      <c r="DN104" s="37">
        <f t="shared" si="41"/>
        <v>0</v>
      </c>
      <c r="DO104" s="37">
        <f t="shared" si="41"/>
        <v>0</v>
      </c>
      <c r="DP104" s="37">
        <f t="shared" si="27"/>
        <v>0</v>
      </c>
      <c r="DQ104" s="37">
        <f t="shared" si="27"/>
        <v>0</v>
      </c>
      <c r="DR104" s="37">
        <f t="shared" si="27"/>
        <v>0</v>
      </c>
      <c r="DS104" s="37">
        <f t="shared" ref="DS104:DS167" si="55">CX104</f>
        <v>0</v>
      </c>
      <c r="DT104" s="29">
        <f t="shared" si="45"/>
        <v>23</v>
      </c>
      <c r="DU104" s="37">
        <f t="shared" si="42"/>
        <v>0</v>
      </c>
      <c r="DV104" s="37">
        <f t="shared" si="42"/>
        <v>0</v>
      </c>
      <c r="DW104" s="37">
        <f t="shared" si="42"/>
        <v>0</v>
      </c>
      <c r="DX104" s="37">
        <f t="shared" si="28"/>
        <v>0</v>
      </c>
      <c r="DY104" s="37">
        <f t="shared" si="28"/>
        <v>0</v>
      </c>
      <c r="DZ104" s="37">
        <f t="shared" si="28"/>
        <v>0</v>
      </c>
      <c r="EA104" s="37">
        <f t="shared" ref="EA104:EA167" si="56">IF(CQ104="EKSKLUSIF",0,DS104)</f>
        <v>0</v>
      </c>
      <c r="EB104" s="29">
        <f t="shared" si="46"/>
        <v>0</v>
      </c>
      <c r="EC104" s="36">
        <f t="shared" si="47"/>
        <v>6</v>
      </c>
      <c r="ED104" s="36" t="str">
        <f t="shared" si="48"/>
        <v>DOWNGRADE</v>
      </c>
      <c r="EE104" s="36" t="str">
        <f t="shared" si="49"/>
        <v>RESET</v>
      </c>
      <c r="EF104" s="37">
        <f t="shared" si="50"/>
        <v>0</v>
      </c>
      <c r="EG104" s="2">
        <f>IFERROR(VLOOKUP(A104,[21]DELTA!$A:$AT,46,0),"")</f>
        <v>3</v>
      </c>
      <c r="EH104" s="37" t="str">
        <f t="shared" si="51"/>
        <v>SAPHIRE</v>
      </c>
      <c r="EI104" s="2"/>
      <c r="EJ104" s="2"/>
      <c r="EK104" s="2"/>
      <c r="EL104" s="2"/>
      <c r="EM104" s="2"/>
      <c r="EN104" s="2"/>
      <c r="EO104" s="2"/>
      <c r="EP104" s="2"/>
      <c r="EQ104" s="37">
        <f t="shared" si="43"/>
        <v>23</v>
      </c>
      <c r="ER104" s="37">
        <f t="shared" si="43"/>
        <v>0</v>
      </c>
      <c r="ES104" s="37">
        <f t="shared" si="43"/>
        <v>0</v>
      </c>
      <c r="ET104" s="37">
        <f t="shared" si="29"/>
        <v>0</v>
      </c>
      <c r="EU104" s="37">
        <f t="shared" si="29"/>
        <v>0</v>
      </c>
      <c r="EV104" s="37">
        <f t="shared" si="29"/>
        <v>0</v>
      </c>
      <c r="EW104" s="37">
        <f t="shared" ref="EW104:EW167" si="57">IF(AND(CX104=DE104,CX104&gt;0),CX104,IF(AND(CX104=DE104,CX104&lt;=0),DE104,SUM(CX104,DE104)))</f>
        <v>0</v>
      </c>
    </row>
    <row r="105" spans="1:153" ht="15.6">
      <c r="A105" s="36" t="s">
        <v>77</v>
      </c>
      <c r="B105" s="5" t="s">
        <v>224</v>
      </c>
      <c r="C105" s="37" t="s">
        <v>153</v>
      </c>
      <c r="D105" s="15">
        <f>IFERROR(VLOOKUP(A105,[23]delta!$A:$C,3,0),"")</f>
        <v>44974</v>
      </c>
      <c r="E105" s="15" t="str">
        <f t="shared" si="44"/>
        <v>Feb-23</v>
      </c>
      <c r="F105" s="37" t="s">
        <v>349</v>
      </c>
      <c r="G105" s="37" t="s">
        <v>349</v>
      </c>
      <c r="H105" s="37" t="s">
        <v>414</v>
      </c>
      <c r="I105" s="37" t="s">
        <v>414</v>
      </c>
      <c r="J105" s="37" t="s">
        <v>414</v>
      </c>
      <c r="K105" s="37" t="s">
        <v>414</v>
      </c>
      <c r="L105" s="37" t="s">
        <v>414</v>
      </c>
      <c r="M105" s="37">
        <v>8</v>
      </c>
      <c r="N105" s="37">
        <v>36</v>
      </c>
      <c r="O105" s="37"/>
      <c r="P105" s="37"/>
      <c r="Q105" s="37"/>
      <c r="R105" s="37"/>
      <c r="S105" s="37" t="s">
        <v>417</v>
      </c>
      <c r="T105" s="36">
        <v>44</v>
      </c>
      <c r="U105" s="37">
        <v>8</v>
      </c>
      <c r="V105" s="37">
        <v>36</v>
      </c>
      <c r="W105" s="37">
        <v>0</v>
      </c>
      <c r="X105" s="37">
        <v>0</v>
      </c>
      <c r="Y105" s="37">
        <v>0</v>
      </c>
      <c r="Z105" s="37">
        <v>0</v>
      </c>
      <c r="AA105" s="37" t="s">
        <v>417</v>
      </c>
      <c r="AB105" s="36">
        <v>44</v>
      </c>
      <c r="AC105" s="36">
        <v>5</v>
      </c>
      <c r="AD105" s="36" t="s">
        <v>415</v>
      </c>
      <c r="AE105" s="36" t="s">
        <v>416</v>
      </c>
      <c r="AF105" s="37">
        <v>0</v>
      </c>
      <c r="AG105" s="13">
        <v>2</v>
      </c>
      <c r="AH105" s="37" t="s">
        <v>418</v>
      </c>
      <c r="AI105" s="37">
        <v>0</v>
      </c>
      <c r="AJ105" s="37" t="s">
        <v>424</v>
      </c>
      <c r="AK105" s="37">
        <v>0</v>
      </c>
      <c r="AL105" s="15">
        <v>45261</v>
      </c>
      <c r="AM105" s="15">
        <v>45701</v>
      </c>
      <c r="AN105" s="37">
        <v>1</v>
      </c>
      <c r="AO105" s="37">
        <v>0</v>
      </c>
      <c r="AP105" s="37" t="str">
        <f>IFERROR(VLOOKUP($A105,[2]Sheet1!$A:$D,4,0),"-")</f>
        <v>-</v>
      </c>
      <c r="AQ105" s="37" t="str">
        <f>IFERROR(VLOOKUP($A105,#REF!,4,0),"-")</f>
        <v>-</v>
      </c>
      <c r="AR105" s="37" t="str">
        <f>IFERROR(VLOOKUP(A105,[3]DELTA!$A:$D,4,0),"-")</f>
        <v>-</v>
      </c>
      <c r="AS105" s="37" t="str">
        <f>IFERROR(VLOOKUP(A105,[4]DELTA!$A:$D,4,0),"-")</f>
        <v>-</v>
      </c>
      <c r="AT105" s="37" t="str">
        <f>IFERROR(VLOOKUP(A105,[5]DELTA!$A:$D,4,0),"-")</f>
        <v>-</v>
      </c>
      <c r="AU105" s="37" t="str">
        <f>IFERROR(VLOOKUP(A105,[6]DELTA!$A:$D,4,0),"-")</f>
        <v>-</v>
      </c>
      <c r="AV105" s="37" t="str">
        <f>IFERROR(VLOOKUP(A105,#REF!,13,0),"")</f>
        <v/>
      </c>
      <c r="AW105" s="37">
        <f>IFERROR(VLOOKUP(A105,[7]DATABASE!$A:$BA,49,0),"")</f>
        <v>0</v>
      </c>
      <c r="AX105" s="37">
        <f>IFERROR(VLOOKUP(A105,[7]DATABASE!$A:$BA,50,0),"")</f>
        <v>0</v>
      </c>
      <c r="AY105" s="37">
        <f>IFERROR(VLOOKUP(A105,[7]DATABASE!$A:$BA,51,0),"")</f>
        <v>0</v>
      </c>
      <c r="AZ105" s="37">
        <f>IFERROR(VLOOKUP(A105,[7]DATABASE!$A:$BA,52,0),"")</f>
        <v>0</v>
      </c>
      <c r="BA105" s="37">
        <f>IFERROR(VLOOKUP(A105,[7]DATABASE!$A:$BA,53,0),"")</f>
        <v>0</v>
      </c>
      <c r="BB105" s="37">
        <f>IFERROR(VLOOKUP(A105,[7]DATABASE!$A:$BF,54,0),"")</f>
        <v>0</v>
      </c>
      <c r="BC105" s="37">
        <f>IFERROR(VLOOKUP(A105,[7]DATABASE!$A:$BF,55,0),"")</f>
        <v>0</v>
      </c>
      <c r="BD105" s="37">
        <f>IFERROR(VLOOKUP(A105,[7]DATABASE!$A:$BF,56,0),"")</f>
        <v>0</v>
      </c>
      <c r="BE105" s="37">
        <f>IFERROR(VLOOKUP(A105,[7]DATABASE!$A:$BF,57,0),"")</f>
        <v>0</v>
      </c>
      <c r="BF105" s="37">
        <f>IFERROR(VLOOKUP(A105,[7]DATABASE!$A:$BF,58,0),"")</f>
        <v>0</v>
      </c>
      <c r="BG105" s="37" t="str">
        <f>IFERROR(VLOOKUP($A105,'[24]NEW MITRA'!$A:$BV,69,0),"")</f>
        <v/>
      </c>
      <c r="BH105" s="37">
        <f>IFERROR(VLOOKUP(A105,[7]DATABASE!$A:$BM,60,0),"")</f>
        <v>0</v>
      </c>
      <c r="BI105" s="37">
        <f>IFERROR(VLOOKUP(A105,[7]DATABASE!$A:$BM,61,0),"")</f>
        <v>0</v>
      </c>
      <c r="BJ105" s="37">
        <f>IFERROR(VLOOKUP(A105,[7]DATABASE!$A:$BM,62,0),"")</f>
        <v>0</v>
      </c>
      <c r="BK105" s="37">
        <f>IFERROR(VLOOKUP(A105,[7]DATABASE!$A:$BM,63,0),"")</f>
        <v>0</v>
      </c>
      <c r="BL105" s="37">
        <f>IFERROR(VLOOKUP(A105,[7]DATABASE!$A:$BM,64,0),"")</f>
        <v>0</v>
      </c>
      <c r="BM105" s="37" t="str">
        <f>IFERROR(VLOOKUP($A105,[9]AAV!$A:$AM,39,0),IFERROR(VLOOKUP($A105,[9]GC!$A:$Y,25,0),IFERROR(VLOOKUP($A105,[9]RVO!$A:$BS,71,0),IFERROR(VLOOKUP($A105,[9]SBPV!$A:$AK,37,0),IFERROR(VLOOKUP($A105,'[9]CC SK'!$A:$AA,27,0),IFERROR(VLOOKUP($A105,[9]DELTA!$A:$AA,27,0),IFERROR(VLOOKUP($A105,'[9]TEMA C1'!$A:$W,23,0),IFERROR(VLOOKUP($A105,'[9]TEMA C2'!$A:$Y,25,0),IFERROR(VLOOKUP($A105,'[9]TEMA C3'!$A:$Y,25,0),IFERROR(VLOOKUP($A105,'[9]TEMA HAJI'!$A:$Y,25,0),IFERROR(VLOOKUP($A105,'[9]TEMA PD'!$A:$Y,25,0),"")))))))))))</f>
        <v/>
      </c>
      <c r="BN105" s="37">
        <f t="shared" si="30"/>
        <v>0</v>
      </c>
      <c r="BO105" s="37" t="str">
        <f t="shared" si="53"/>
        <v/>
      </c>
      <c r="BP105" s="37">
        <f t="shared" si="53"/>
        <v>0</v>
      </c>
      <c r="BQ105" s="37">
        <f t="shared" si="53"/>
        <v>0</v>
      </c>
      <c r="BR105" s="37">
        <f t="shared" si="52"/>
        <v>0</v>
      </c>
      <c r="BS105" s="37">
        <f t="shared" si="52"/>
        <v>0</v>
      </c>
      <c r="BT105" s="37">
        <f t="shared" si="52"/>
        <v>0</v>
      </c>
      <c r="BU105" s="37" t="str">
        <f t="shared" si="52"/>
        <v/>
      </c>
      <c r="BV105" s="37">
        <f t="shared" si="32"/>
        <v>0</v>
      </c>
      <c r="BW105" s="36">
        <f t="shared" si="33"/>
        <v>7</v>
      </c>
      <c r="BX105" s="36" t="str">
        <f t="shared" si="34"/>
        <v>DOWNGRADE</v>
      </c>
      <c r="BY105" s="36" t="str">
        <f>IFERROR(VLOOKUP(A105,[7]DATABASE!$A:$BY,77,0),"")</f>
        <v>RESET</v>
      </c>
      <c r="BZ105" s="37">
        <f t="shared" si="35"/>
        <v>0</v>
      </c>
      <c r="CA105" s="12">
        <f>IFERROR(VLOOKUP(A105,[10]DELTA!$A:$AE,31,0),"")</f>
        <v>0</v>
      </c>
      <c r="CB105" s="37" t="str">
        <f t="shared" si="36"/>
        <v>SAPHIRE</v>
      </c>
      <c r="CC105" s="37" t="str">
        <f>IFERROR(VLOOKUP(A105,[11]SUMMARY!$B:$E,4,0),"")</f>
        <v/>
      </c>
      <c r="CD105" s="37">
        <f>IFERROR(VLOOKUP(A105,'[12]RECAP REDEEM P2 - v2'!$A:$I,5,0),0)</f>
        <v>0</v>
      </c>
      <c r="CE105" s="37" t="str">
        <f t="shared" si="37"/>
        <v>FALSE</v>
      </c>
      <c r="CF105" s="37"/>
      <c r="CG105" s="15">
        <v>45093</v>
      </c>
      <c r="CH105" s="15">
        <f t="shared" ca="1" si="38"/>
        <v>46174</v>
      </c>
      <c r="CI105" s="37">
        <f t="shared" ca="1" si="39"/>
        <v>2</v>
      </c>
      <c r="CJ105" s="37">
        <v>0</v>
      </c>
      <c r="CK105" s="37" t="str">
        <f>IFERROR(VLOOKUP($A105,[13]ME!$A:$K,11,0),"-")</f>
        <v>-</v>
      </c>
      <c r="CL105" s="37" t="str">
        <f>IFERROR(VLOOKUP($A105,[14]EKS!$A:$K,11,0),"-")</f>
        <v>-</v>
      </c>
      <c r="CM105" s="37" t="str">
        <f>IFERROR(VLOOKUP($A105,[15]EKS!$A:$K,11,0),"-")</f>
        <v>-</v>
      </c>
      <c r="CN105" s="37" t="str">
        <f>IFERROR(VLOOKUP($A105,[16]EKS!$A:$K,11,0),"-")</f>
        <v>-</v>
      </c>
      <c r="CO105" s="37" t="str">
        <f>IFERROR(VLOOKUP($A105,[17]EKS!$A:$K,11,0),"-")</f>
        <v>-</v>
      </c>
      <c r="CP105" s="37" t="str">
        <f>IFERROR(VLOOKUP($A105,[18]EKS!$A:$K,11,0),"-")</f>
        <v>-</v>
      </c>
      <c r="CQ105" s="37" t="str">
        <f>IFERROR(VLOOKUP(A105,[19]Sheet1!$A:$D,4,0),"-")</f>
        <v>-</v>
      </c>
      <c r="CR105" s="37">
        <f>IFERROR(VLOOKUP($A105,[20]AAV!$A:$AR,44,0),IFERROR(VLOOKUP($A105,[20]GC!$A:$AC,29,0),IFERROR(VLOOKUP($A105,[20]RVO!$A:$CA,79,0),IFERROR(VLOOKUP($A105,[20]SBPV!$A:$AN,40,0),IFERROR(VLOOKUP($A105,'[20]CC SK'!$A:$AC,29,0),IFERROR(VLOOKUP($A105,'[20]AAV AUTO 2000'!$A:$AA,27,0),IFERROR(VLOOKUP($A105,[20]DELTA!$A:$AC,29,0),IFERROR(VLOOKUP($A105,'[20]TEMA C1'!$A:$Y,25,0),IFERROR(VLOOKUP($A105,'[20]TEMA C2'!$A:$AA,27,0),IFERROR(VLOOKUP($A105,'[20]TEMA C3'!$A:$AA,27,0),IFERROR(VLOOKUP($A105,'[20]TEMA HAJI'!$A:$AA,27,0),IFERROR(VLOOKUP($A105,'[20]TEMA PD'!$A:$AA,27,0),IFERROR(VLOOKUP($A105,[20]DESIRE!$A:$AP,42,0),0)))))))))))))</f>
        <v>0</v>
      </c>
      <c r="CS105" s="37">
        <f>IFERROR(VLOOKUP($A105,#REF!,42+CR$1,0),IFERROR(VLOOKUP($A105,#REF!,42+CR$1,0),IFERROR(VLOOKUP($A105,#REF!,29+CR$1,0),IFERROR(VLOOKUP($A105,#REF!,16+CR$1,0),IFERROR(VLOOKUP($A105,#REF!,42+CR$1,0),IFERROR(VLOOKUP($A105,#REF!,33+CR$1,0),IFERROR(VLOOKUP($A105,#REF!,29+CR$1,0),IFERROR(VLOOKUP($A105,#REF!,42+CR$1,0),IFERROR(VLOOKUP($A105,#REF!,42+CR$1,0),IFERROR(VLOOKUP($A105,#REF!,42+CR$1,0),IFERROR(VLOOKUP($A105,#REF!,26+CR$1,0),IFERROR(VLOOKUP($A105,#REF!,5+CR$1,0),0))))))))))))</f>
        <v>0</v>
      </c>
      <c r="CT105" s="37">
        <f>IFERROR(VLOOKUP($A105,#REF!,42+CS$1,0),IFERROR(VLOOKUP($A105,#REF!,42+CS$1,0),IFERROR(VLOOKUP($A105,#REF!,29+CS$1,0),IFERROR(VLOOKUP($A105,#REF!,16+CS$1,0),IFERROR(VLOOKUP($A105,#REF!,42+CS$1,0),IFERROR(VLOOKUP($A105,#REF!,33+CS$1,0),IFERROR(VLOOKUP($A105,#REF!,29+CS$1,0),IFERROR(VLOOKUP($A105,#REF!,42+CS$1,0),IFERROR(VLOOKUP($A105,#REF!,42+CS$1,0),IFERROR(VLOOKUP($A105,#REF!,42+CS$1,0),IFERROR(VLOOKUP($A105,#REF!,26+CS$1,0),IFERROR(VLOOKUP($A105,#REF!,5+CS$1,0),0))))))))))))</f>
        <v>0</v>
      </c>
      <c r="CU105" s="37">
        <f>IFERROR(VLOOKUP($A105,#REF!,42+CT$1,0),IFERROR(VLOOKUP($A105,#REF!,42+CT$1,0),IFERROR(VLOOKUP($A105,#REF!,29+CT$1,0),IFERROR(VLOOKUP($A105,#REF!,16+CT$1,0),IFERROR(VLOOKUP($A105,#REF!,42+CT$1,0),IFERROR(VLOOKUP($A105,#REF!,33+CT$1,0),IFERROR(VLOOKUP($A105,#REF!,29+CT$1,0),IFERROR(VLOOKUP($A105,#REF!,42+CT$1,0),IFERROR(VLOOKUP($A105,#REF!,42+CT$1,0),IFERROR(VLOOKUP($A105,#REF!,42+CT$1,0),IFERROR(VLOOKUP($A105,#REF!,26+CT$1,0),IFERROR(VLOOKUP($A105,#REF!,5+CT$1,0),0))))))))))))</f>
        <v>0</v>
      </c>
      <c r="CV105" s="37">
        <f>IFERROR(VLOOKUP($A105,#REF!,42+CU$1,0),IFERROR(VLOOKUP($A105,#REF!,42+CU$1,0),IFERROR(VLOOKUP($A105,#REF!,29+CU$1,0),IFERROR(VLOOKUP($A105,#REF!,16+CU$1,0),IFERROR(VLOOKUP($A105,#REF!,42+CU$1,0),IFERROR(VLOOKUP($A105,#REF!,33+CU$1,0),IFERROR(VLOOKUP($A105,#REF!,29+CU$1,0),IFERROR(VLOOKUP($A105,#REF!,42+CU$1,0),IFERROR(VLOOKUP($A105,#REF!,42+CU$1,0),IFERROR(VLOOKUP($A105,#REF!,42+CU$1,0),IFERROR(VLOOKUP($A105,#REF!,26+CU$1,0),IFERROR(VLOOKUP($A105,#REF!,5+CU$1,0),0))))))))))))</f>
        <v>0</v>
      </c>
      <c r="CW105" s="37">
        <f>IFERROR(VLOOKUP($A105,#REF!,42+CV$1,0),IFERROR(VLOOKUP($A105,#REF!,42+CV$1,0),IFERROR(VLOOKUP($A105,#REF!,29+CV$1,0),IFERROR(VLOOKUP($A105,#REF!,16+CV$1,0),IFERROR(VLOOKUP($A105,#REF!,42+CV$1,0),IFERROR(VLOOKUP($A105,#REF!,33+CV$1,0),IFERROR(VLOOKUP($A105,#REF!,29+CV$1,0),IFERROR(VLOOKUP($A105,#REF!,42+CV$1,0),IFERROR(VLOOKUP($A105,#REF!,42+CV$1,0),IFERROR(VLOOKUP($A105,#REF!,42+CV$1,0),IFERROR(VLOOKUP($A105,#REF!,26+CV$1,0),IFERROR(VLOOKUP($A105,#REF!,5+CV$1,0),0))))))))))))</f>
        <v>0</v>
      </c>
      <c r="CX105" s="37">
        <f>IFERROR(VLOOKUP($A105,#REF!,36,0),IFERROR(VLOOKUP($A105,#REF!,23,0),IFERROR(VLOOKUP($A105,#REF!,65,0),IFERROR(VLOOKUP($A105,#REF!,34,0),IFERROR(VLOOKUP($A105,#REF!,25,0),IFERROR(VLOOKUP($A105,#REF!,25,0),IFERROR(VLOOKUP($A105,#REF!,21,0),IFERROR(VLOOKUP($A105,#REF!,23,0),IFERROR(VLOOKUP($A105,#REF!,23,0),IFERROR(VLOOKUP($A105,#REF!,23,0),IFERROR(VLOOKUP($A105,#REF!,23,0),IFERROR(VLOOKUP($A105,#REF!,23,0),IFERROR(VLOOKUP($A105,#REF!,21,0),IFERROR(VLOOKUP($A105,#REF!,23,0),0))))))))))))))</f>
        <v>0</v>
      </c>
      <c r="CY105" s="37">
        <f>IFERROR(VLOOKUP($A105,[20]DESIRE!$A:$AP,42,0),IFERROR(VLOOKUP($A105,'[20]TEMA PD'!$A:$AA,27,0),IFERROR(VLOOKUP($A105,'[20]TEMA HAJI'!$A:$AA,27,0),IFERROR(VLOOKUP($A105,'[20]TEMA C3'!$A:$AA,27,0),IFERROR(VLOOKUP($A105,'[20]TEMA C2'!$A:$AA,27,0),IFERROR(VLOOKUP($A105,'[20]TEMA C1'!$A:$Y,25,0),IFERROR(VLOOKUP($A105,[20]DELTA!$A:$AC,29,0),IFERROR(VLOOKUP($A105,'[20]AAV AUTO 2000'!$A:$AA,27,0),IFERROR(VLOOKUP($A105,'[20]CC SK'!$A:$AC,29,0),IFERROR(VLOOKUP($A105,[20]SBPV!$A:$AN,40,0),IFERROR(VLOOKUP($A105,[20]RVO!$A:$CA,79,0),IFERROR(VLOOKUP($A105,[20]GC!$A:$AC,29,0),IFERROR(VLOOKUP($A105,[20]AAV!$A:$AR,44,0),0)))))))))))))</f>
        <v>0</v>
      </c>
      <c r="CZ105" s="37">
        <f>IFERROR(VLOOKUP($A105,#REF!,5+CY$1,0),IFERROR(VLOOKUP($A105,#REF!,26+CY$1,0),IFERROR(VLOOKUP($A105,#REF!,42+CY$1,0),IFERROR(VLOOKUP($A105,#REF!,42+CY$1,0),IFERROR(VLOOKUP($A105,#REF!,42+CY$1,0),IFERROR(VLOOKUP($A105,#REF!,29+CY$1,0),IFERROR(VLOOKUP($A105,#REF!,33+CY$1,0),IFERROR(VLOOKUP($A105,#REF!,42+CY$1,0),IFERROR(VLOOKUP($A105,#REF!,16+CY$1,0),IFERROR(VLOOKUP($A105,#REF!,29+CY$1,0),IFERROR(VLOOKUP($A105,#REF!,42+CY$1,0),IFERROR(VLOOKUP($A105,#REF!,42+CY$1,0),0))))))))))))</f>
        <v>0</v>
      </c>
      <c r="DA105" s="37">
        <f>IFERROR(VLOOKUP($A105,#REF!,5+CZ$1,0),IFERROR(VLOOKUP($A105,#REF!,26+CZ$1,0),IFERROR(VLOOKUP($A105,#REF!,42+CZ$1,0),IFERROR(VLOOKUP($A105,#REF!,42+CZ$1,0),IFERROR(VLOOKUP($A105,#REF!,42+CZ$1,0),IFERROR(VLOOKUP($A105,#REF!,29+CZ$1,0),IFERROR(VLOOKUP($A105,#REF!,33+CZ$1,0),IFERROR(VLOOKUP($A105,#REF!,42+CZ$1,0),IFERROR(VLOOKUP($A105,#REF!,16+CZ$1,0),IFERROR(VLOOKUP($A105,#REF!,29+CZ$1,0),IFERROR(VLOOKUP($A105,#REF!,42+CZ$1,0),IFERROR(VLOOKUP($A105,#REF!,42+CZ$1,0),0))))))))))))</f>
        <v>0</v>
      </c>
      <c r="DB105" s="37">
        <f>IFERROR(VLOOKUP($A105,#REF!,5+DA$1,0),IFERROR(VLOOKUP($A105,#REF!,26+DA$1,0),IFERROR(VLOOKUP($A105,#REF!,42+DA$1,0),IFERROR(VLOOKUP($A105,#REF!,42+DA$1,0),IFERROR(VLOOKUP($A105,#REF!,42+DA$1,0),IFERROR(VLOOKUP($A105,#REF!,29+DA$1,0),IFERROR(VLOOKUP($A105,#REF!,33+DA$1,0),IFERROR(VLOOKUP($A105,#REF!,42+DA$1,0),IFERROR(VLOOKUP($A105,#REF!,16+DA$1,0),IFERROR(VLOOKUP($A105,#REF!,29+DA$1,0),IFERROR(VLOOKUP($A105,#REF!,42+DA$1,0),IFERROR(VLOOKUP($A105,#REF!,42+DA$1,0),0))))))))))))</f>
        <v>0</v>
      </c>
      <c r="DC105" s="37">
        <f>IFERROR(VLOOKUP($A105,#REF!,5+DB$1,0),IFERROR(VLOOKUP($A105,#REF!,26+DB$1,0),IFERROR(VLOOKUP($A105,#REF!,42+DB$1,0),IFERROR(VLOOKUP($A105,#REF!,42+DB$1,0),IFERROR(VLOOKUP($A105,#REF!,42+DB$1,0),IFERROR(VLOOKUP($A105,#REF!,29+DB$1,0),IFERROR(VLOOKUP($A105,#REF!,33+DB$1,0),IFERROR(VLOOKUP($A105,#REF!,42+DB$1,0),IFERROR(VLOOKUP($A105,#REF!,16+DB$1,0),IFERROR(VLOOKUP($A105,#REF!,29+DB$1,0),IFERROR(VLOOKUP($A105,#REF!,42+DB$1,0),IFERROR(VLOOKUP($A105,#REF!,42+DB$1,0),0))))))))))))</f>
        <v>0</v>
      </c>
      <c r="DD105" s="37">
        <f>IFERROR(VLOOKUP($A105,#REF!,5+DC$1,0),IFERROR(VLOOKUP($A105,#REF!,26+DC$1,0),IFERROR(VLOOKUP($A105,#REF!,42+DC$1,0),IFERROR(VLOOKUP($A105,#REF!,42+DC$1,0),IFERROR(VLOOKUP($A105,#REF!,42+DC$1,0),IFERROR(VLOOKUP($A105,#REF!,29+DC$1,0),IFERROR(VLOOKUP($A105,#REF!,33+DC$1,0),IFERROR(VLOOKUP($A105,#REF!,42+DC$1,0),IFERROR(VLOOKUP($A105,#REF!,16+DC$1,0),IFERROR(VLOOKUP($A105,#REF!,29+DC$1,0),IFERROR(VLOOKUP($A105,#REF!,42+DC$1,0),IFERROR(VLOOKUP($A105,#REF!,42+DC$1,0),0))))))))))))</f>
        <v>0</v>
      </c>
      <c r="DE105" s="37">
        <f>IFERROR(VLOOKUP($A105,#REF!,23,0),IFERROR(VLOOKUP($A105,#REF!,21,0),IFERROR(VLOOKUP($A105,#REF!,23,0),IFERROR(VLOOKUP($A105,#REF!,23,0),IFERROR(VLOOKUP($A105,#REF!,23,0),IFERROR(VLOOKUP($A105,#REF!,23,0),IFERROR(VLOOKUP($A105,#REF!,23,0),IFERROR(VLOOKUP($A105,#REF!,21,0),IFERROR(VLOOKUP($A105,#REF!,25,0),IFERROR(VLOOKUP($A105,#REF!,25,0),IFERROR(VLOOKUP($A105,#REF!,34,0),IFERROR(VLOOKUP($A105,#REF!,65,0),IFERROR(VLOOKUP($A105,#REF!,23,0),IFERROR(VLOOKUP($A105,#REF!,36,0),0))))))))))))))</f>
        <v>0</v>
      </c>
      <c r="DF105" s="37" t="b">
        <f t="shared" si="40"/>
        <v>1</v>
      </c>
      <c r="DG105" s="37" t="b">
        <f t="shared" si="40"/>
        <v>1</v>
      </c>
      <c r="DH105" s="37" t="b">
        <f t="shared" si="40"/>
        <v>1</v>
      </c>
      <c r="DI105" s="37" t="b">
        <f t="shared" si="40"/>
        <v>1</v>
      </c>
      <c r="DJ105" s="37" t="b">
        <f t="shared" si="40"/>
        <v>1</v>
      </c>
      <c r="DK105" s="37" t="b">
        <f t="shared" si="40"/>
        <v>1</v>
      </c>
      <c r="DL105" s="37" t="b">
        <f t="shared" si="54"/>
        <v>1</v>
      </c>
      <c r="DM105" s="37">
        <f t="shared" si="41"/>
        <v>0</v>
      </c>
      <c r="DN105" s="37">
        <f t="shared" si="41"/>
        <v>0</v>
      </c>
      <c r="DO105" s="37">
        <f t="shared" si="41"/>
        <v>0</v>
      </c>
      <c r="DP105" s="37">
        <f t="shared" si="41"/>
        <v>0</v>
      </c>
      <c r="DQ105" s="37">
        <f t="shared" si="41"/>
        <v>0</v>
      </c>
      <c r="DR105" s="37">
        <f t="shared" si="41"/>
        <v>0</v>
      </c>
      <c r="DS105" s="37">
        <f t="shared" si="55"/>
        <v>0</v>
      </c>
      <c r="DT105" s="29">
        <f t="shared" si="45"/>
        <v>0</v>
      </c>
      <c r="DU105" s="37">
        <f t="shared" si="42"/>
        <v>0</v>
      </c>
      <c r="DV105" s="37">
        <f t="shared" si="42"/>
        <v>0</v>
      </c>
      <c r="DW105" s="37">
        <f t="shared" si="42"/>
        <v>0</v>
      </c>
      <c r="DX105" s="37">
        <f t="shared" si="42"/>
        <v>0</v>
      </c>
      <c r="DY105" s="37">
        <f t="shared" si="42"/>
        <v>0</v>
      </c>
      <c r="DZ105" s="37">
        <f t="shared" si="42"/>
        <v>0</v>
      </c>
      <c r="EA105" s="37">
        <f t="shared" si="56"/>
        <v>0</v>
      </c>
      <c r="EB105" s="29">
        <f t="shared" si="46"/>
        <v>0</v>
      </c>
      <c r="EC105" s="36">
        <f t="shared" si="47"/>
        <v>7</v>
      </c>
      <c r="ED105" s="36" t="str">
        <f t="shared" si="48"/>
        <v>DOWNGRADE</v>
      </c>
      <c r="EE105" s="36" t="str">
        <f t="shared" si="49"/>
        <v>RESET</v>
      </c>
      <c r="EF105" s="37">
        <f t="shared" si="50"/>
        <v>0</v>
      </c>
      <c r="EG105" s="2" t="str">
        <f>IFERROR(VLOOKUP(A105,[21]DELTA!$A:$AT,46,0),"")</f>
        <v/>
      </c>
      <c r="EH105" s="37" t="str">
        <f t="shared" si="51"/>
        <v>SAPHIRE</v>
      </c>
      <c r="EI105" s="2"/>
      <c r="EJ105" s="2"/>
      <c r="EK105" s="2"/>
      <c r="EL105" s="2"/>
      <c r="EM105" s="2"/>
      <c r="EN105" s="2"/>
      <c r="EO105" s="2"/>
      <c r="EP105" s="2"/>
      <c r="EQ105" s="37">
        <f t="shared" si="43"/>
        <v>0</v>
      </c>
      <c r="ER105" s="37">
        <f t="shared" si="43"/>
        <v>0</v>
      </c>
      <c r="ES105" s="37">
        <f t="shared" si="43"/>
        <v>0</v>
      </c>
      <c r="ET105" s="37">
        <f t="shared" si="43"/>
        <v>0</v>
      </c>
      <c r="EU105" s="37">
        <f t="shared" si="43"/>
        <v>0</v>
      </c>
      <c r="EV105" s="37">
        <f t="shared" si="43"/>
        <v>0</v>
      </c>
      <c r="EW105" s="37">
        <f t="shared" si="57"/>
        <v>0</v>
      </c>
    </row>
    <row r="106" spans="1:153" ht="15.6">
      <c r="A106" s="36" t="s">
        <v>58</v>
      </c>
      <c r="B106" s="5" t="s">
        <v>59</v>
      </c>
      <c r="C106" s="37" t="s">
        <v>153</v>
      </c>
      <c r="D106" s="15">
        <f>IFERROR(VLOOKUP(A106,[23]delta!$A:$C,3,0),"")</f>
        <v>44928</v>
      </c>
      <c r="E106" s="15" t="str">
        <f t="shared" si="44"/>
        <v>Jan-23</v>
      </c>
      <c r="F106" s="37" t="s">
        <v>352</v>
      </c>
      <c r="G106" s="37" t="s">
        <v>352</v>
      </c>
      <c r="H106" s="37" t="s">
        <v>352</v>
      </c>
      <c r="I106" s="37" t="s">
        <v>352</v>
      </c>
      <c r="J106" s="37" t="s">
        <v>352</v>
      </c>
      <c r="K106" s="37" t="s">
        <v>352</v>
      </c>
      <c r="L106" s="37" t="s">
        <v>352</v>
      </c>
      <c r="M106" s="37">
        <v>22</v>
      </c>
      <c r="N106" s="37">
        <v>47</v>
      </c>
      <c r="O106" s="37">
        <v>41</v>
      </c>
      <c r="P106" s="37">
        <v>42</v>
      </c>
      <c r="Q106" s="37">
        <v>37</v>
      </c>
      <c r="R106" s="37">
        <v>43</v>
      </c>
      <c r="S106" s="37">
        <v>21</v>
      </c>
      <c r="T106" s="36">
        <v>253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36">
        <v>0</v>
      </c>
      <c r="AC106" s="36">
        <v>0</v>
      </c>
      <c r="AD106" s="36" t="s">
        <v>413</v>
      </c>
      <c r="AE106" s="36" t="s">
        <v>413</v>
      </c>
      <c r="AF106" s="37">
        <v>0</v>
      </c>
      <c r="AG106" s="13">
        <v>2</v>
      </c>
      <c r="AH106" s="37" t="s">
        <v>418</v>
      </c>
      <c r="AI106" s="37">
        <v>0</v>
      </c>
      <c r="AJ106" s="37" t="s">
        <v>424</v>
      </c>
      <c r="AK106" s="37">
        <v>0</v>
      </c>
      <c r="AL106" s="15">
        <v>45261</v>
      </c>
      <c r="AM106" s="15">
        <v>45701</v>
      </c>
      <c r="AN106" s="37">
        <v>1</v>
      </c>
      <c r="AO106" s="37">
        <v>0</v>
      </c>
      <c r="AP106" s="37" t="str">
        <f>IFERROR(VLOOKUP($A106,[2]Sheet1!$A:$D,4,0),"-")</f>
        <v>EKSKLUSIF</v>
      </c>
      <c r="AQ106" s="37" t="str">
        <f>IFERROR(VLOOKUP($A106,#REF!,4,0),"-")</f>
        <v>-</v>
      </c>
      <c r="AR106" s="37" t="str">
        <f>IFERROR(VLOOKUP(A106,[3]DELTA!$A:$D,4,0),"-")</f>
        <v>EKSKLUSIF</v>
      </c>
      <c r="AS106" s="37" t="str">
        <f>IFERROR(VLOOKUP(A106,[4]DELTA!$A:$D,4,0),"-")</f>
        <v>EKSKLUSIF</v>
      </c>
      <c r="AT106" s="37" t="str">
        <f>IFERROR(VLOOKUP(A106,[5]DELTA!$A:$D,4,0),"-")</f>
        <v>EKSKLUSIF</v>
      </c>
      <c r="AU106" s="37" t="str">
        <f>IFERROR(VLOOKUP(A106,[6]DELTA!$A:$D,4,0),"-")</f>
        <v>EKSKLUSIF</v>
      </c>
      <c r="AV106" s="37" t="str">
        <f>IFERROR(VLOOKUP(A106,#REF!,13,0),"")</f>
        <v/>
      </c>
      <c r="AW106" s="37">
        <f>IFERROR(VLOOKUP(A106,[7]DATABASE!$A:$BA,49,0),"")</f>
        <v>50</v>
      </c>
      <c r="AX106" s="37">
        <f>IFERROR(VLOOKUP(A106,[7]DATABASE!$A:$BA,50,0),"")</f>
        <v>46</v>
      </c>
      <c r="AY106" s="37">
        <f>IFERROR(VLOOKUP(A106,[7]DATABASE!$A:$BA,51,0),"")</f>
        <v>43</v>
      </c>
      <c r="AZ106" s="37">
        <f>IFERROR(VLOOKUP(A106,[7]DATABASE!$A:$BA,52,0),"")</f>
        <v>49</v>
      </c>
      <c r="BA106" s="37">
        <f>IFERROR(VLOOKUP(A106,[7]DATABASE!$A:$BA,53,0),"")</f>
        <v>43</v>
      </c>
      <c r="BB106" s="37">
        <f>IFERROR(VLOOKUP(A106,[7]DATABASE!$A:$BF,54,0),"")</f>
        <v>50</v>
      </c>
      <c r="BC106" s="37">
        <f>IFERROR(VLOOKUP(A106,[7]DATABASE!$A:$BF,55,0),"")</f>
        <v>46</v>
      </c>
      <c r="BD106" s="37">
        <f>IFERROR(VLOOKUP(A106,[7]DATABASE!$A:$BF,56,0),"")</f>
        <v>43</v>
      </c>
      <c r="BE106" s="37">
        <f>IFERROR(VLOOKUP(A106,[7]DATABASE!$A:$BF,57,0),"")</f>
        <v>49</v>
      </c>
      <c r="BF106" s="37">
        <f>IFERROR(VLOOKUP(A106,[7]DATABASE!$A:$BF,58,0),"")</f>
        <v>43</v>
      </c>
      <c r="BG106" s="37">
        <f>IFERROR(VLOOKUP($A106,'[24]NEW MITRA'!$A:$BV,69,0),"")</f>
        <v>18</v>
      </c>
      <c r="BH106" s="37">
        <f>IFERROR(VLOOKUP(A106,[7]DATABASE!$A:$BM,60,0),"")</f>
        <v>50</v>
      </c>
      <c r="BI106" s="37">
        <f>IFERROR(VLOOKUP(A106,[7]DATABASE!$A:$BM,61,0),"")</f>
        <v>46</v>
      </c>
      <c r="BJ106" s="37">
        <f>IFERROR(VLOOKUP(A106,[7]DATABASE!$A:$BM,62,0),"")</f>
        <v>43</v>
      </c>
      <c r="BK106" s="37">
        <f>IFERROR(VLOOKUP(A106,[7]DATABASE!$A:$BM,63,0),"")</f>
        <v>49</v>
      </c>
      <c r="BL106" s="37">
        <f>IFERROR(VLOOKUP(A106,[7]DATABASE!$A:$BM,64,0),"")</f>
        <v>43</v>
      </c>
      <c r="BM106" s="37">
        <f>IFERROR(VLOOKUP($A106,[9]AAV!$A:$AM,39,0),IFERROR(VLOOKUP($A106,[9]GC!$A:$Y,25,0),IFERROR(VLOOKUP($A106,[9]RVO!$A:$BS,71,0),IFERROR(VLOOKUP($A106,[9]SBPV!$A:$AK,37,0),IFERROR(VLOOKUP($A106,'[9]CC SK'!$A:$AA,27,0),IFERROR(VLOOKUP($A106,[9]DELTA!$A:$AA,27,0),IFERROR(VLOOKUP($A106,'[9]TEMA C1'!$A:$W,23,0),IFERROR(VLOOKUP($A106,'[9]TEMA C2'!$A:$Y,25,0),IFERROR(VLOOKUP($A106,'[9]TEMA C3'!$A:$Y,25,0),IFERROR(VLOOKUP($A106,'[9]TEMA HAJI'!$A:$Y,25,0),IFERROR(VLOOKUP($A106,'[9]TEMA PD'!$A:$Y,25,0),"")))))))))))</f>
        <v>21</v>
      </c>
      <c r="BN106" s="37">
        <f t="shared" ref="BN106:BN169" si="58">SUM(BG106:BM106)</f>
        <v>270</v>
      </c>
      <c r="BO106" s="14">
        <f t="shared" si="53"/>
        <v>0</v>
      </c>
      <c r="BP106" s="14">
        <f t="shared" si="53"/>
        <v>50</v>
      </c>
      <c r="BQ106" s="14">
        <f t="shared" si="53"/>
        <v>0</v>
      </c>
      <c r="BR106" s="14">
        <f t="shared" si="52"/>
        <v>0</v>
      </c>
      <c r="BS106" s="14">
        <f t="shared" si="52"/>
        <v>0</v>
      </c>
      <c r="BT106" s="21">
        <f t="shared" si="52"/>
        <v>0</v>
      </c>
      <c r="BU106" s="21">
        <f t="shared" si="52"/>
        <v>21</v>
      </c>
      <c r="BV106" s="37">
        <f t="shared" ref="BV106:BV169" si="59">SUM(BO106:BU106)</f>
        <v>71</v>
      </c>
      <c r="BW106" s="36">
        <f t="shared" ref="BW106:BW169" si="60">IF($E106=BO$1,COUNTIF(BG106:BM106,0)+COUNTIF(BG106:BM106,""),IF($E106=BP$1,COUNTIF(BH106:BM106,0)+COUNTIF(BH106:BM106,""),IF($E106=BQ$1,COUNTIF(BI106:BM106,0)+COUNTIF(BI106:BM106,""),IF($E106=BR$1,COUNTIF(BJ106:BM106,0)+COUNTIF(BJ106:BM106,""),IF($E106=BS$1,COUNTIF(BK106:BM106,0)+COUNTIF(BK106:BM106,""),IF($E106=BT$1,COUNTIF(BL106:BM106,0)+COUNTIF(BL106:BM106,""),IF($E106=BU$1,COUNTIF(BM106:BM106,0)+COUNTIF(BM106:BM106,""),COUNTIF(BG106:BM106,0)+COUNTIF(BG106:BM106,""))))))))</f>
        <v>0</v>
      </c>
      <c r="BX106" s="36" t="str">
        <f t="shared" ref="BX106:BX169" si="61">IF(BW106&gt;=3,"DOWNGRADE","TIDAK")</f>
        <v>TIDAK</v>
      </c>
      <c r="BY106" s="36" t="str">
        <f>IFERROR(VLOOKUP(A106,[7]DATABASE!$A:$BY,77,0),"")</f>
        <v>TIDAK</v>
      </c>
      <c r="BZ106" s="37">
        <f t="shared" ref="BZ106:BZ169" si="62">IF(BY106="RESET", 0, IF(AND(BY106&lt;&gt;"RESET", BX106="DOWNGRADE"), (BV106+AO106)*0.5, BV106+AO106))</f>
        <v>71</v>
      </c>
      <c r="CA106" s="12">
        <f>IFERROR(VLOOKUP(A106,[10]DELTA!$A:$AE,31,0),"")</f>
        <v>3</v>
      </c>
      <c r="CB106" s="37" t="str">
        <f t="shared" ref="CB106:CB169" si="63">IF(AND(BZ106&gt;=1300,CA106&gt;=3),"DIAMOND",IF(AND(BZ106&gt;=860,CA106&gt;=2),"RUBY",IF(AND(BZ106&gt;=430),"EMERALD","SAPHIRE")))</f>
        <v>SAPHIRE</v>
      </c>
      <c r="CC106" s="37" t="str">
        <f>IFERROR(VLOOKUP(A106,[11]SUMMARY!$B:$E,4,0),"")</f>
        <v/>
      </c>
      <c r="CD106" s="37">
        <f>IFERROR(VLOOKUP(A106,'[12]RECAP REDEEM P2 - v2'!$A:$I,5,0),0)</f>
        <v>0</v>
      </c>
      <c r="CE106" s="37" t="str">
        <f t="shared" ref="CE106:CE169" si="64">IF(AND(BZ106&gt;64,CD106&lt;=BZ106),"Y","FALSE")</f>
        <v>Y</v>
      </c>
      <c r="CF106" s="37"/>
      <c r="CG106" s="15">
        <v>45093</v>
      </c>
      <c r="CH106" s="15">
        <f t="shared" ref="CH106:CH169" ca="1" si="65">TODAY()</f>
        <v>46174</v>
      </c>
      <c r="CI106" s="37">
        <f t="shared" ref="CI106:CI169" ca="1" si="66">DATEDIF(CG106,CH106,"Y")</f>
        <v>2</v>
      </c>
      <c r="CJ106" s="37">
        <v>71</v>
      </c>
      <c r="CK106" s="37" t="str">
        <f>IFERROR(VLOOKUP($A106,[13]ME!$A:$K,11,0),"-")</f>
        <v>EKSKLUSIF</v>
      </c>
      <c r="CL106" s="37" t="str">
        <f>IFERROR(VLOOKUP($A106,[14]EKS!$A:$K,11,0),"-")</f>
        <v>EKSKLUSIF</v>
      </c>
      <c r="CM106" s="37" t="str">
        <f>IFERROR(VLOOKUP($A106,[15]EKS!$A:$K,11,0),"-")</f>
        <v>EKSKLUSIF</v>
      </c>
      <c r="CN106" s="37" t="str">
        <f>IFERROR(VLOOKUP($A106,[16]EKS!$A:$K,11,0),"-")</f>
        <v>EKSKLUSIF</v>
      </c>
      <c r="CO106" s="37" t="str">
        <f>IFERROR(VLOOKUP($A106,[17]EKS!$A:$K,11,0),"-")</f>
        <v>EKSKLUSIF</v>
      </c>
      <c r="CP106" s="37" t="str">
        <f>IFERROR(VLOOKUP($A106,[18]EKS!$A:$K,11,0),"-")</f>
        <v>EKSKLUSIF</v>
      </c>
      <c r="CQ106" s="37" t="str">
        <f>IFERROR(VLOOKUP(A106,[19]Sheet1!$A:$D,4,0),"-")</f>
        <v>EKSKLUSIF</v>
      </c>
      <c r="CR106" s="37">
        <f>IFERROR(VLOOKUP($A106,[20]AAV!$A:$AR,44,0),IFERROR(VLOOKUP($A106,[20]GC!$A:$AC,29,0),IFERROR(VLOOKUP($A106,[20]RVO!$A:$CA,79,0),IFERROR(VLOOKUP($A106,[20]SBPV!$A:$AN,40,0),IFERROR(VLOOKUP($A106,'[20]CC SK'!$A:$AC,29,0),IFERROR(VLOOKUP($A106,'[20]AAV AUTO 2000'!$A:$AA,27,0),IFERROR(VLOOKUP($A106,[20]DELTA!$A:$AC,29,0),IFERROR(VLOOKUP($A106,'[20]TEMA C1'!$A:$Y,25,0),IFERROR(VLOOKUP($A106,'[20]TEMA C2'!$A:$AA,27,0),IFERROR(VLOOKUP($A106,'[20]TEMA C3'!$A:$AA,27,0),IFERROR(VLOOKUP($A106,'[20]TEMA HAJI'!$A:$AA,27,0),IFERROR(VLOOKUP($A106,'[20]TEMA PD'!$A:$AA,27,0),IFERROR(VLOOKUP($A106,[20]DESIRE!$A:$AP,42,0),0)))))))))))))</f>
        <v>22</v>
      </c>
      <c r="CS106" s="37">
        <f>IFERROR(VLOOKUP($A106,#REF!,42+CR$1,0),IFERROR(VLOOKUP($A106,#REF!,42+CR$1,0),IFERROR(VLOOKUP($A106,#REF!,29+CR$1,0),IFERROR(VLOOKUP($A106,#REF!,16+CR$1,0),IFERROR(VLOOKUP($A106,#REF!,42+CR$1,0),IFERROR(VLOOKUP($A106,#REF!,33+CR$1,0),IFERROR(VLOOKUP($A106,#REF!,29+CR$1,0),IFERROR(VLOOKUP($A106,#REF!,42+CR$1,0),IFERROR(VLOOKUP($A106,#REF!,42+CR$1,0),IFERROR(VLOOKUP($A106,#REF!,42+CR$1,0),IFERROR(VLOOKUP($A106,#REF!,26+CR$1,0),IFERROR(VLOOKUP($A106,#REF!,5+CR$1,0),0))))))))))))</f>
        <v>0</v>
      </c>
      <c r="CT106" s="37">
        <f>IFERROR(VLOOKUP($A106,#REF!,42+CS$1,0),IFERROR(VLOOKUP($A106,#REF!,42+CS$1,0),IFERROR(VLOOKUP($A106,#REF!,29+CS$1,0),IFERROR(VLOOKUP($A106,#REF!,16+CS$1,0),IFERROR(VLOOKUP($A106,#REF!,42+CS$1,0),IFERROR(VLOOKUP($A106,#REF!,33+CS$1,0),IFERROR(VLOOKUP($A106,#REF!,29+CS$1,0),IFERROR(VLOOKUP($A106,#REF!,42+CS$1,0),IFERROR(VLOOKUP($A106,#REF!,42+CS$1,0),IFERROR(VLOOKUP($A106,#REF!,42+CS$1,0),IFERROR(VLOOKUP($A106,#REF!,26+CS$1,0),IFERROR(VLOOKUP($A106,#REF!,5+CS$1,0),0))))))))))))</f>
        <v>0</v>
      </c>
      <c r="CU106" s="37">
        <f>IFERROR(VLOOKUP($A106,#REF!,42+CT$1,0),IFERROR(VLOOKUP($A106,#REF!,42+CT$1,0),IFERROR(VLOOKUP($A106,#REF!,29+CT$1,0),IFERROR(VLOOKUP($A106,#REF!,16+CT$1,0),IFERROR(VLOOKUP($A106,#REF!,42+CT$1,0),IFERROR(VLOOKUP($A106,#REF!,33+CT$1,0),IFERROR(VLOOKUP($A106,#REF!,29+CT$1,0),IFERROR(VLOOKUP($A106,#REF!,42+CT$1,0),IFERROR(VLOOKUP($A106,#REF!,42+CT$1,0),IFERROR(VLOOKUP($A106,#REF!,42+CT$1,0),IFERROR(VLOOKUP($A106,#REF!,26+CT$1,0),IFERROR(VLOOKUP($A106,#REF!,5+CT$1,0),0))))))))))))</f>
        <v>0</v>
      </c>
      <c r="CV106" s="37">
        <f>IFERROR(VLOOKUP($A106,#REF!,42+CU$1,0),IFERROR(VLOOKUP($A106,#REF!,42+CU$1,0),IFERROR(VLOOKUP($A106,#REF!,29+CU$1,0),IFERROR(VLOOKUP($A106,#REF!,16+CU$1,0),IFERROR(VLOOKUP($A106,#REF!,42+CU$1,0),IFERROR(VLOOKUP($A106,#REF!,33+CU$1,0),IFERROR(VLOOKUP($A106,#REF!,29+CU$1,0),IFERROR(VLOOKUP($A106,#REF!,42+CU$1,0),IFERROR(VLOOKUP($A106,#REF!,42+CU$1,0),IFERROR(VLOOKUP($A106,#REF!,42+CU$1,0),IFERROR(VLOOKUP($A106,#REF!,26+CU$1,0),IFERROR(VLOOKUP($A106,#REF!,5+CU$1,0),0))))))))))))</f>
        <v>0</v>
      </c>
      <c r="CW106" s="37">
        <f>IFERROR(VLOOKUP($A106,#REF!,42+CV$1,0),IFERROR(VLOOKUP($A106,#REF!,42+CV$1,0),IFERROR(VLOOKUP($A106,#REF!,29+CV$1,0),IFERROR(VLOOKUP($A106,#REF!,16+CV$1,0),IFERROR(VLOOKUP($A106,#REF!,42+CV$1,0),IFERROR(VLOOKUP($A106,#REF!,33+CV$1,0),IFERROR(VLOOKUP($A106,#REF!,29+CV$1,0),IFERROR(VLOOKUP($A106,#REF!,42+CV$1,0),IFERROR(VLOOKUP($A106,#REF!,42+CV$1,0),IFERROR(VLOOKUP($A106,#REF!,42+CV$1,0),IFERROR(VLOOKUP($A106,#REF!,26+CV$1,0),IFERROR(VLOOKUP($A106,#REF!,5+CV$1,0),0))))))))))))</f>
        <v>0</v>
      </c>
      <c r="CX106" s="37">
        <f>IFERROR(VLOOKUP($A106,#REF!,36,0),IFERROR(VLOOKUP($A106,#REF!,23,0),IFERROR(VLOOKUP($A106,#REF!,65,0),IFERROR(VLOOKUP($A106,#REF!,34,0),IFERROR(VLOOKUP($A106,#REF!,25,0),IFERROR(VLOOKUP($A106,#REF!,25,0),IFERROR(VLOOKUP($A106,#REF!,21,0),IFERROR(VLOOKUP($A106,#REF!,23,0),IFERROR(VLOOKUP($A106,#REF!,23,0),IFERROR(VLOOKUP($A106,#REF!,23,0),IFERROR(VLOOKUP($A106,#REF!,23,0),IFERROR(VLOOKUP($A106,#REF!,23,0),IFERROR(VLOOKUP($A106,#REF!,21,0),IFERROR(VLOOKUP($A106,#REF!,23,0),0))))))))))))))</f>
        <v>0</v>
      </c>
      <c r="CY106" s="37">
        <f>IFERROR(VLOOKUP($A106,[20]DESIRE!$A:$AP,42,0),IFERROR(VLOOKUP($A106,'[20]TEMA PD'!$A:$AA,27,0),IFERROR(VLOOKUP($A106,'[20]TEMA HAJI'!$A:$AA,27,0),IFERROR(VLOOKUP($A106,'[20]TEMA C3'!$A:$AA,27,0),IFERROR(VLOOKUP($A106,'[20]TEMA C2'!$A:$AA,27,0),IFERROR(VLOOKUP($A106,'[20]TEMA C1'!$A:$Y,25,0),IFERROR(VLOOKUP($A106,[20]DELTA!$A:$AC,29,0),IFERROR(VLOOKUP($A106,'[20]AAV AUTO 2000'!$A:$AA,27,0),IFERROR(VLOOKUP($A106,'[20]CC SK'!$A:$AC,29,0),IFERROR(VLOOKUP($A106,[20]SBPV!$A:$AN,40,0),IFERROR(VLOOKUP($A106,[20]RVO!$A:$CA,79,0),IFERROR(VLOOKUP($A106,[20]GC!$A:$AC,29,0),IFERROR(VLOOKUP($A106,[20]AAV!$A:$AR,44,0),0)))))))))))))</f>
        <v>22</v>
      </c>
      <c r="CZ106" s="37">
        <f>IFERROR(VLOOKUP($A106,#REF!,5+CY$1,0),IFERROR(VLOOKUP($A106,#REF!,26+CY$1,0),IFERROR(VLOOKUP($A106,#REF!,42+CY$1,0),IFERROR(VLOOKUP($A106,#REF!,42+CY$1,0),IFERROR(VLOOKUP($A106,#REF!,42+CY$1,0),IFERROR(VLOOKUP($A106,#REF!,29+CY$1,0),IFERROR(VLOOKUP($A106,#REF!,33+CY$1,0),IFERROR(VLOOKUP($A106,#REF!,42+CY$1,0),IFERROR(VLOOKUP($A106,#REF!,16+CY$1,0),IFERROR(VLOOKUP($A106,#REF!,29+CY$1,0),IFERROR(VLOOKUP($A106,#REF!,42+CY$1,0),IFERROR(VLOOKUP($A106,#REF!,42+CY$1,0),0))))))))))))</f>
        <v>0</v>
      </c>
      <c r="DA106" s="37">
        <f>IFERROR(VLOOKUP($A106,#REF!,5+CZ$1,0),IFERROR(VLOOKUP($A106,#REF!,26+CZ$1,0),IFERROR(VLOOKUP($A106,#REF!,42+CZ$1,0),IFERROR(VLOOKUP($A106,#REF!,42+CZ$1,0),IFERROR(VLOOKUP($A106,#REF!,42+CZ$1,0),IFERROR(VLOOKUP($A106,#REF!,29+CZ$1,0),IFERROR(VLOOKUP($A106,#REF!,33+CZ$1,0),IFERROR(VLOOKUP($A106,#REF!,42+CZ$1,0),IFERROR(VLOOKUP($A106,#REF!,16+CZ$1,0),IFERROR(VLOOKUP($A106,#REF!,29+CZ$1,0),IFERROR(VLOOKUP($A106,#REF!,42+CZ$1,0),IFERROR(VLOOKUP($A106,#REF!,42+CZ$1,0),0))))))))))))</f>
        <v>0</v>
      </c>
      <c r="DB106" s="37">
        <f>IFERROR(VLOOKUP($A106,#REF!,5+DA$1,0),IFERROR(VLOOKUP($A106,#REF!,26+DA$1,0),IFERROR(VLOOKUP($A106,#REF!,42+DA$1,0),IFERROR(VLOOKUP($A106,#REF!,42+DA$1,0),IFERROR(VLOOKUP($A106,#REF!,42+DA$1,0),IFERROR(VLOOKUP($A106,#REF!,29+DA$1,0),IFERROR(VLOOKUP($A106,#REF!,33+DA$1,0),IFERROR(VLOOKUP($A106,#REF!,42+DA$1,0),IFERROR(VLOOKUP($A106,#REF!,16+DA$1,0),IFERROR(VLOOKUP($A106,#REF!,29+DA$1,0),IFERROR(VLOOKUP($A106,#REF!,42+DA$1,0),IFERROR(VLOOKUP($A106,#REF!,42+DA$1,0),0))))))))))))</f>
        <v>0</v>
      </c>
      <c r="DC106" s="37">
        <f>IFERROR(VLOOKUP($A106,#REF!,5+DB$1,0),IFERROR(VLOOKUP($A106,#REF!,26+DB$1,0),IFERROR(VLOOKUP($A106,#REF!,42+DB$1,0),IFERROR(VLOOKUP($A106,#REF!,42+DB$1,0),IFERROR(VLOOKUP($A106,#REF!,42+DB$1,0),IFERROR(VLOOKUP($A106,#REF!,29+DB$1,0),IFERROR(VLOOKUP($A106,#REF!,33+DB$1,0),IFERROR(VLOOKUP($A106,#REF!,42+DB$1,0),IFERROR(VLOOKUP($A106,#REF!,16+DB$1,0),IFERROR(VLOOKUP($A106,#REF!,29+DB$1,0),IFERROR(VLOOKUP($A106,#REF!,42+DB$1,0),IFERROR(VLOOKUP($A106,#REF!,42+DB$1,0),0))))))))))))</f>
        <v>0</v>
      </c>
      <c r="DD106" s="37">
        <f>IFERROR(VLOOKUP($A106,#REF!,5+DC$1,0),IFERROR(VLOOKUP($A106,#REF!,26+DC$1,0),IFERROR(VLOOKUP($A106,#REF!,42+DC$1,0),IFERROR(VLOOKUP($A106,#REF!,42+DC$1,0),IFERROR(VLOOKUP($A106,#REF!,42+DC$1,0),IFERROR(VLOOKUP($A106,#REF!,29+DC$1,0),IFERROR(VLOOKUP($A106,#REF!,33+DC$1,0),IFERROR(VLOOKUP($A106,#REF!,42+DC$1,0),IFERROR(VLOOKUP($A106,#REF!,16+DC$1,0),IFERROR(VLOOKUP($A106,#REF!,29+DC$1,0),IFERROR(VLOOKUP($A106,#REF!,42+DC$1,0),IFERROR(VLOOKUP($A106,#REF!,42+DC$1,0),0))))))))))))</f>
        <v>0</v>
      </c>
      <c r="DE106" s="37">
        <f>IFERROR(VLOOKUP($A106,#REF!,23,0),IFERROR(VLOOKUP($A106,#REF!,21,0),IFERROR(VLOOKUP($A106,#REF!,23,0),IFERROR(VLOOKUP($A106,#REF!,23,0),IFERROR(VLOOKUP($A106,#REF!,23,0),IFERROR(VLOOKUP($A106,#REF!,23,0),IFERROR(VLOOKUP($A106,#REF!,23,0),IFERROR(VLOOKUP($A106,#REF!,21,0),IFERROR(VLOOKUP($A106,#REF!,25,0),IFERROR(VLOOKUP($A106,#REF!,25,0),IFERROR(VLOOKUP($A106,#REF!,34,0),IFERROR(VLOOKUP($A106,#REF!,65,0),IFERROR(VLOOKUP($A106,#REF!,23,0),IFERROR(VLOOKUP($A106,#REF!,36,0),0))))))))))))))</f>
        <v>0</v>
      </c>
      <c r="DF106" s="37" t="b">
        <f t="shared" ref="DF106:DK148" si="67">CR106=CY106</f>
        <v>1</v>
      </c>
      <c r="DG106" s="37" t="b">
        <f t="shared" si="67"/>
        <v>1</v>
      </c>
      <c r="DH106" s="37" t="b">
        <f t="shared" si="67"/>
        <v>1</v>
      </c>
      <c r="DI106" s="37" t="b">
        <f t="shared" si="67"/>
        <v>1</v>
      </c>
      <c r="DJ106" s="37" t="b">
        <f t="shared" si="67"/>
        <v>1</v>
      </c>
      <c r="DK106" s="37" t="b">
        <f t="shared" si="67"/>
        <v>1</v>
      </c>
      <c r="DL106" s="37" t="b">
        <f t="shared" si="54"/>
        <v>1</v>
      </c>
      <c r="DM106" s="37">
        <f t="shared" ref="DM106:DR148" si="68">CR106</f>
        <v>22</v>
      </c>
      <c r="DN106" s="37">
        <f t="shared" si="68"/>
        <v>0</v>
      </c>
      <c r="DO106" s="37">
        <f t="shared" si="68"/>
        <v>0</v>
      </c>
      <c r="DP106" s="37">
        <f t="shared" si="68"/>
        <v>0</v>
      </c>
      <c r="DQ106" s="37">
        <f t="shared" si="68"/>
        <v>0</v>
      </c>
      <c r="DR106" s="37">
        <f t="shared" si="68"/>
        <v>0</v>
      </c>
      <c r="DS106" s="37">
        <f t="shared" si="55"/>
        <v>0</v>
      </c>
      <c r="DT106" s="29">
        <f t="shared" si="45"/>
        <v>22</v>
      </c>
      <c r="DU106" s="37">
        <f t="shared" ref="DU106:DZ148" si="69">IF(CK106="EKSKLUSIF",0,DM106)</f>
        <v>0</v>
      </c>
      <c r="DV106" s="37">
        <f t="shared" si="69"/>
        <v>0</v>
      </c>
      <c r="DW106" s="37">
        <f t="shared" si="69"/>
        <v>0</v>
      </c>
      <c r="DX106" s="37">
        <f t="shared" si="69"/>
        <v>0</v>
      </c>
      <c r="DY106" s="37">
        <f t="shared" si="69"/>
        <v>0</v>
      </c>
      <c r="DZ106" s="37">
        <f t="shared" si="69"/>
        <v>0</v>
      </c>
      <c r="EA106" s="37">
        <f t="shared" si="56"/>
        <v>0</v>
      </c>
      <c r="EB106" s="29">
        <f t="shared" si="46"/>
        <v>0</v>
      </c>
      <c r="EC106" s="36">
        <f t="shared" si="47"/>
        <v>6</v>
      </c>
      <c r="ED106" s="36" t="str">
        <f t="shared" si="48"/>
        <v>DOWNGRADE</v>
      </c>
      <c r="EE106" s="36" t="str">
        <f t="shared" si="49"/>
        <v>RESET</v>
      </c>
      <c r="EF106" s="37">
        <f t="shared" si="50"/>
        <v>0</v>
      </c>
      <c r="EG106" s="2">
        <f>IFERROR(VLOOKUP(A106,[21]DELTA!$A:$AT,46,0),"")</f>
        <v>3</v>
      </c>
      <c r="EH106" s="37" t="str">
        <f t="shared" si="51"/>
        <v>SAPHIRE</v>
      </c>
      <c r="EI106" s="2"/>
      <c r="EJ106" s="2"/>
      <c r="EK106" s="2"/>
      <c r="EL106" s="2"/>
      <c r="EM106" s="2"/>
      <c r="EN106" s="2"/>
      <c r="EO106" s="2"/>
      <c r="EP106" s="2"/>
      <c r="EQ106" s="37">
        <f t="shared" ref="EQ106:EV148" si="70">IF(AND(CR106=CY106,CR106&gt;0),CR106,IF(AND(CR106=CY106,CR106&lt;=0),CY106,SUM(CR106,CY106)))</f>
        <v>22</v>
      </c>
      <c r="ER106" s="37">
        <f t="shared" si="70"/>
        <v>0</v>
      </c>
      <c r="ES106" s="37">
        <f t="shared" si="70"/>
        <v>0</v>
      </c>
      <c r="ET106" s="37">
        <f t="shared" si="70"/>
        <v>0</v>
      </c>
      <c r="EU106" s="37">
        <f t="shared" si="70"/>
        <v>0</v>
      </c>
      <c r="EV106" s="37">
        <f t="shared" si="70"/>
        <v>0</v>
      </c>
      <c r="EW106" s="37">
        <f t="shared" si="57"/>
        <v>0</v>
      </c>
    </row>
    <row r="107" spans="1:153" ht="15.6">
      <c r="A107" s="36" t="s">
        <v>100</v>
      </c>
      <c r="B107" s="5" t="s">
        <v>247</v>
      </c>
      <c r="C107" s="37" t="s">
        <v>153</v>
      </c>
      <c r="D107" s="15">
        <f>IFERROR(VLOOKUP(A107,[23]delta!$A:$C,3,0),"")</f>
        <v>45049</v>
      </c>
      <c r="E107" s="15" t="str">
        <f t="shared" si="44"/>
        <v>May-23</v>
      </c>
      <c r="F107" s="37" t="s">
        <v>352</v>
      </c>
      <c r="G107" s="37" t="s">
        <v>352</v>
      </c>
      <c r="H107" s="37" t="s">
        <v>352</v>
      </c>
      <c r="I107" s="37" t="s">
        <v>352</v>
      </c>
      <c r="J107" s="37" t="s">
        <v>352</v>
      </c>
      <c r="K107" s="37" t="s">
        <v>414</v>
      </c>
      <c r="L107" s="37" t="s">
        <v>414</v>
      </c>
      <c r="M107" s="37">
        <v>23</v>
      </c>
      <c r="N107" s="37">
        <v>46</v>
      </c>
      <c r="O107" s="37">
        <v>41</v>
      </c>
      <c r="P107" s="37">
        <v>40</v>
      </c>
      <c r="Q107" s="37">
        <v>38</v>
      </c>
      <c r="R107" s="37"/>
      <c r="S107" s="37" t="s">
        <v>417</v>
      </c>
      <c r="T107" s="36">
        <v>188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37">
        <v>0</v>
      </c>
      <c r="AA107" s="37" t="s">
        <v>417</v>
      </c>
      <c r="AB107" s="36">
        <v>0</v>
      </c>
      <c r="AC107" s="36">
        <v>2</v>
      </c>
      <c r="AD107" s="36" t="s">
        <v>413</v>
      </c>
      <c r="AE107" s="36" t="s">
        <v>413</v>
      </c>
      <c r="AF107" s="37">
        <v>0</v>
      </c>
      <c r="AG107" s="13">
        <v>2</v>
      </c>
      <c r="AH107" s="37" t="s">
        <v>418</v>
      </c>
      <c r="AI107" s="37">
        <v>0</v>
      </c>
      <c r="AJ107" s="37" t="s">
        <v>424</v>
      </c>
      <c r="AK107" s="37">
        <v>0</v>
      </c>
      <c r="AL107" s="15">
        <v>45261</v>
      </c>
      <c r="AM107" s="15">
        <v>45701</v>
      </c>
      <c r="AN107" s="37">
        <v>1</v>
      </c>
      <c r="AO107" s="37">
        <v>0</v>
      </c>
      <c r="AP107" s="37" t="str">
        <f>IFERROR(VLOOKUP($A107,[2]Sheet1!$A:$D,4,0),"-")</f>
        <v>-</v>
      </c>
      <c r="AQ107" s="37" t="str">
        <f>IFERROR(VLOOKUP($A107,#REF!,4,0),"-")</f>
        <v>-</v>
      </c>
      <c r="AR107" s="37" t="str">
        <f>IFERROR(VLOOKUP(A107,[3]DELTA!$A:$D,4,0),"-")</f>
        <v>-</v>
      </c>
      <c r="AS107" s="37" t="str">
        <f>IFERROR(VLOOKUP(A107,[4]DELTA!$A:$D,4,0),"-")</f>
        <v>-</v>
      </c>
      <c r="AT107" s="37" t="str">
        <f>IFERROR(VLOOKUP(A107,[5]DELTA!$A:$D,4,0),"-")</f>
        <v>-</v>
      </c>
      <c r="AU107" s="37" t="str">
        <f>IFERROR(VLOOKUP(A107,[6]DELTA!$A:$D,4,0),"-")</f>
        <v>-</v>
      </c>
      <c r="AV107" s="37" t="str">
        <f>IFERROR(VLOOKUP(A107,#REF!,13,0),"")</f>
        <v/>
      </c>
      <c r="AW107" s="37">
        <f>IFERROR(VLOOKUP(A107,[7]DATABASE!$A:$BA,49,0),"")</f>
        <v>0</v>
      </c>
      <c r="AX107" s="37">
        <f>IFERROR(VLOOKUP(A107,[7]DATABASE!$A:$BA,50,0),"")</f>
        <v>0</v>
      </c>
      <c r="AY107" s="37">
        <f>IFERROR(VLOOKUP(A107,[7]DATABASE!$A:$BA,51,0),"")</f>
        <v>0</v>
      </c>
      <c r="AZ107" s="37">
        <f>IFERROR(VLOOKUP(A107,[7]DATABASE!$A:$BA,52,0),"")</f>
        <v>0</v>
      </c>
      <c r="BA107" s="37">
        <f>IFERROR(VLOOKUP(A107,[7]DATABASE!$A:$BA,53,0),"")</f>
        <v>0</v>
      </c>
      <c r="BB107" s="37">
        <f>IFERROR(VLOOKUP(A107,[7]DATABASE!$A:$BF,54,0),"")</f>
        <v>0</v>
      </c>
      <c r="BC107" s="37">
        <f>IFERROR(VLOOKUP(A107,[7]DATABASE!$A:$BF,55,0),"")</f>
        <v>0</v>
      </c>
      <c r="BD107" s="37">
        <f>IFERROR(VLOOKUP(A107,[7]DATABASE!$A:$BF,56,0),"")</f>
        <v>0</v>
      </c>
      <c r="BE107" s="37">
        <f>IFERROR(VLOOKUP(A107,[7]DATABASE!$A:$BF,57,0),"")</f>
        <v>0</v>
      </c>
      <c r="BF107" s="37">
        <f>IFERROR(VLOOKUP(A107,[7]DATABASE!$A:$BF,58,0),"")</f>
        <v>0</v>
      </c>
      <c r="BG107" s="37" t="str">
        <f>IFERROR(VLOOKUP($A107,'[24]NEW MITRA'!$A:$BV,69,0),"")</f>
        <v/>
      </c>
      <c r="BH107" s="37">
        <f>IFERROR(VLOOKUP(A107,[7]DATABASE!$A:$BM,60,0),"")</f>
        <v>0</v>
      </c>
      <c r="BI107" s="37">
        <f>IFERROR(VLOOKUP(A107,[7]DATABASE!$A:$BM,61,0),"")</f>
        <v>0</v>
      </c>
      <c r="BJ107" s="37">
        <f>IFERROR(VLOOKUP(A107,[7]DATABASE!$A:$BM,62,0),"")</f>
        <v>0</v>
      </c>
      <c r="BK107" s="37">
        <f>IFERROR(VLOOKUP(A107,[7]DATABASE!$A:$BM,63,0),"")</f>
        <v>0</v>
      </c>
      <c r="BL107" s="37">
        <f>IFERROR(VLOOKUP(A107,[7]DATABASE!$A:$BM,64,0),"")</f>
        <v>0</v>
      </c>
      <c r="BM107" s="37" t="str">
        <f>IFERROR(VLOOKUP($A107,[9]AAV!$A:$AM,39,0),IFERROR(VLOOKUP($A107,[9]GC!$A:$Y,25,0),IFERROR(VLOOKUP($A107,[9]RVO!$A:$BS,71,0),IFERROR(VLOOKUP($A107,[9]SBPV!$A:$AK,37,0),IFERROR(VLOOKUP($A107,'[9]CC SK'!$A:$AA,27,0),IFERROR(VLOOKUP($A107,[9]DELTA!$A:$AA,27,0),IFERROR(VLOOKUP($A107,'[9]TEMA C1'!$A:$W,23,0),IFERROR(VLOOKUP($A107,'[9]TEMA C2'!$A:$Y,25,0),IFERROR(VLOOKUP($A107,'[9]TEMA C3'!$A:$Y,25,0),IFERROR(VLOOKUP($A107,'[9]TEMA HAJI'!$A:$Y,25,0),IFERROR(VLOOKUP($A107,'[9]TEMA PD'!$A:$Y,25,0),"")))))))))))</f>
        <v/>
      </c>
      <c r="BN107" s="37">
        <f t="shared" si="58"/>
        <v>0</v>
      </c>
      <c r="BO107" s="21" t="str">
        <f t="shared" si="53"/>
        <v/>
      </c>
      <c r="BP107" s="37">
        <f t="shared" si="53"/>
        <v>0</v>
      </c>
      <c r="BQ107" s="37">
        <f t="shared" si="53"/>
        <v>0</v>
      </c>
      <c r="BR107" s="37">
        <f t="shared" si="52"/>
        <v>0</v>
      </c>
      <c r="BS107" s="37">
        <f t="shared" si="52"/>
        <v>0</v>
      </c>
      <c r="BT107" s="37">
        <f t="shared" si="52"/>
        <v>0</v>
      </c>
      <c r="BU107" s="37" t="str">
        <f t="shared" si="52"/>
        <v/>
      </c>
      <c r="BV107" s="37">
        <f t="shared" si="59"/>
        <v>0</v>
      </c>
      <c r="BW107" s="36">
        <f t="shared" si="60"/>
        <v>7</v>
      </c>
      <c r="BX107" s="36" t="str">
        <f t="shared" si="61"/>
        <v>DOWNGRADE</v>
      </c>
      <c r="BY107" s="36" t="str">
        <f>IFERROR(VLOOKUP(A107,[7]DATABASE!$A:$BY,77,0),"")</f>
        <v>RESET</v>
      </c>
      <c r="BZ107" s="37">
        <f t="shared" si="62"/>
        <v>0</v>
      </c>
      <c r="CA107" s="12">
        <f>IFERROR(VLOOKUP(A107,[10]DELTA!$A:$AE,31,0),"")</f>
        <v>0</v>
      </c>
      <c r="CB107" s="37" t="str">
        <f t="shared" si="63"/>
        <v>SAPHIRE</v>
      </c>
      <c r="CC107" s="37" t="str">
        <f>IFERROR(VLOOKUP(A107,[11]SUMMARY!$B:$E,4,0),"")</f>
        <v/>
      </c>
      <c r="CD107" s="37">
        <f>IFERROR(VLOOKUP(A107,'[12]RECAP REDEEM P2 - v2'!$A:$I,5,0),0)</f>
        <v>0</v>
      </c>
      <c r="CE107" s="37" t="str">
        <f t="shared" si="64"/>
        <v>FALSE</v>
      </c>
      <c r="CF107" s="37"/>
      <c r="CG107" s="15">
        <v>45093</v>
      </c>
      <c r="CH107" s="15">
        <f t="shared" ca="1" si="65"/>
        <v>46174</v>
      </c>
      <c r="CI107" s="37">
        <f t="shared" ca="1" si="66"/>
        <v>2</v>
      </c>
      <c r="CJ107" s="37">
        <v>0</v>
      </c>
      <c r="CK107" s="37" t="str">
        <f>IFERROR(VLOOKUP($A107,[13]ME!$A:$K,11,0),"-")</f>
        <v>-</v>
      </c>
      <c r="CL107" s="37" t="str">
        <f>IFERROR(VLOOKUP($A107,[14]EKS!$A:$K,11,0),"-")</f>
        <v>-</v>
      </c>
      <c r="CM107" s="37" t="str">
        <f>IFERROR(VLOOKUP($A107,[15]EKS!$A:$K,11,0),"-")</f>
        <v>-</v>
      </c>
      <c r="CN107" s="37" t="str">
        <f>IFERROR(VLOOKUP($A107,[16]EKS!$A:$K,11,0),"-")</f>
        <v>-</v>
      </c>
      <c r="CO107" s="37" t="str">
        <f>IFERROR(VLOOKUP($A107,[17]EKS!$A:$K,11,0),"-")</f>
        <v>-</v>
      </c>
      <c r="CP107" s="37" t="str">
        <f>IFERROR(VLOOKUP($A107,[18]EKS!$A:$K,11,0),"-")</f>
        <v>-</v>
      </c>
      <c r="CQ107" s="37" t="str">
        <f>IFERROR(VLOOKUP(A107,[19]Sheet1!$A:$D,4,0),"-")</f>
        <v>-</v>
      </c>
      <c r="CR107" s="37">
        <f>IFERROR(VLOOKUP($A107,[20]AAV!$A:$AR,44,0),IFERROR(VLOOKUP($A107,[20]GC!$A:$AC,29,0),IFERROR(VLOOKUP($A107,[20]RVO!$A:$CA,79,0),IFERROR(VLOOKUP($A107,[20]SBPV!$A:$AN,40,0),IFERROR(VLOOKUP($A107,'[20]CC SK'!$A:$AC,29,0),IFERROR(VLOOKUP($A107,'[20]AAV AUTO 2000'!$A:$AA,27,0),IFERROR(VLOOKUP($A107,[20]DELTA!$A:$AC,29,0),IFERROR(VLOOKUP($A107,'[20]TEMA C1'!$A:$Y,25,0),IFERROR(VLOOKUP($A107,'[20]TEMA C2'!$A:$AA,27,0),IFERROR(VLOOKUP($A107,'[20]TEMA C3'!$A:$AA,27,0),IFERROR(VLOOKUP($A107,'[20]TEMA HAJI'!$A:$AA,27,0),IFERROR(VLOOKUP($A107,'[20]TEMA PD'!$A:$AA,27,0),IFERROR(VLOOKUP($A107,[20]DESIRE!$A:$AP,42,0),0)))))))))))))</f>
        <v>0</v>
      </c>
      <c r="CS107" s="37">
        <f>IFERROR(VLOOKUP($A107,#REF!,42+CR$1,0),IFERROR(VLOOKUP($A107,#REF!,42+CR$1,0),IFERROR(VLOOKUP($A107,#REF!,29+CR$1,0),IFERROR(VLOOKUP($A107,#REF!,16+CR$1,0),IFERROR(VLOOKUP($A107,#REF!,42+CR$1,0),IFERROR(VLOOKUP($A107,#REF!,33+CR$1,0),IFERROR(VLOOKUP($A107,#REF!,29+CR$1,0),IFERROR(VLOOKUP($A107,#REF!,42+CR$1,0),IFERROR(VLOOKUP($A107,#REF!,42+CR$1,0),IFERROR(VLOOKUP($A107,#REF!,42+CR$1,0),IFERROR(VLOOKUP($A107,#REF!,26+CR$1,0),IFERROR(VLOOKUP($A107,#REF!,5+CR$1,0),0))))))))))))</f>
        <v>0</v>
      </c>
      <c r="CT107" s="37">
        <f>IFERROR(VLOOKUP($A107,#REF!,42+CS$1,0),IFERROR(VLOOKUP($A107,#REF!,42+CS$1,0),IFERROR(VLOOKUP($A107,#REF!,29+CS$1,0),IFERROR(VLOOKUP($A107,#REF!,16+CS$1,0),IFERROR(VLOOKUP($A107,#REF!,42+CS$1,0),IFERROR(VLOOKUP($A107,#REF!,33+CS$1,0),IFERROR(VLOOKUP($A107,#REF!,29+CS$1,0),IFERROR(VLOOKUP($A107,#REF!,42+CS$1,0),IFERROR(VLOOKUP($A107,#REF!,42+CS$1,0),IFERROR(VLOOKUP($A107,#REF!,42+CS$1,0),IFERROR(VLOOKUP($A107,#REF!,26+CS$1,0),IFERROR(VLOOKUP($A107,#REF!,5+CS$1,0),0))))))))))))</f>
        <v>0</v>
      </c>
      <c r="CU107" s="37">
        <f>IFERROR(VLOOKUP($A107,#REF!,42+CT$1,0),IFERROR(VLOOKUP($A107,#REF!,42+CT$1,0),IFERROR(VLOOKUP($A107,#REF!,29+CT$1,0),IFERROR(VLOOKUP($A107,#REF!,16+CT$1,0),IFERROR(VLOOKUP($A107,#REF!,42+CT$1,0),IFERROR(VLOOKUP($A107,#REF!,33+CT$1,0),IFERROR(VLOOKUP($A107,#REF!,29+CT$1,0),IFERROR(VLOOKUP($A107,#REF!,42+CT$1,0),IFERROR(VLOOKUP($A107,#REF!,42+CT$1,0),IFERROR(VLOOKUP($A107,#REF!,42+CT$1,0),IFERROR(VLOOKUP($A107,#REF!,26+CT$1,0),IFERROR(VLOOKUP($A107,#REF!,5+CT$1,0),0))))))))))))</f>
        <v>0</v>
      </c>
      <c r="CV107" s="37">
        <f>IFERROR(VLOOKUP($A107,#REF!,42+CU$1,0),IFERROR(VLOOKUP($A107,#REF!,42+CU$1,0),IFERROR(VLOOKUP($A107,#REF!,29+CU$1,0),IFERROR(VLOOKUP($A107,#REF!,16+CU$1,0),IFERROR(VLOOKUP($A107,#REF!,42+CU$1,0),IFERROR(VLOOKUP($A107,#REF!,33+CU$1,0),IFERROR(VLOOKUP($A107,#REF!,29+CU$1,0),IFERROR(VLOOKUP($A107,#REF!,42+CU$1,0),IFERROR(VLOOKUP($A107,#REF!,42+CU$1,0),IFERROR(VLOOKUP($A107,#REF!,42+CU$1,0),IFERROR(VLOOKUP($A107,#REF!,26+CU$1,0),IFERROR(VLOOKUP($A107,#REF!,5+CU$1,0),0))))))))))))</f>
        <v>0</v>
      </c>
      <c r="CW107" s="37">
        <f>IFERROR(VLOOKUP($A107,#REF!,42+CV$1,0),IFERROR(VLOOKUP($A107,#REF!,42+CV$1,0),IFERROR(VLOOKUP($A107,#REF!,29+CV$1,0),IFERROR(VLOOKUP($A107,#REF!,16+CV$1,0),IFERROR(VLOOKUP($A107,#REF!,42+CV$1,0),IFERROR(VLOOKUP($A107,#REF!,33+CV$1,0),IFERROR(VLOOKUP($A107,#REF!,29+CV$1,0),IFERROR(VLOOKUP($A107,#REF!,42+CV$1,0),IFERROR(VLOOKUP($A107,#REF!,42+CV$1,0),IFERROR(VLOOKUP($A107,#REF!,42+CV$1,0),IFERROR(VLOOKUP($A107,#REF!,26+CV$1,0),IFERROR(VLOOKUP($A107,#REF!,5+CV$1,0),0))))))))))))</f>
        <v>0</v>
      </c>
      <c r="CX107" s="37">
        <f>IFERROR(VLOOKUP($A107,#REF!,36,0),IFERROR(VLOOKUP($A107,#REF!,23,0),IFERROR(VLOOKUP($A107,#REF!,65,0),IFERROR(VLOOKUP($A107,#REF!,34,0),IFERROR(VLOOKUP($A107,#REF!,25,0),IFERROR(VLOOKUP($A107,#REF!,25,0),IFERROR(VLOOKUP($A107,#REF!,21,0),IFERROR(VLOOKUP($A107,#REF!,23,0),IFERROR(VLOOKUP($A107,#REF!,23,0),IFERROR(VLOOKUP($A107,#REF!,23,0),IFERROR(VLOOKUP($A107,#REF!,23,0),IFERROR(VLOOKUP($A107,#REF!,23,0),IFERROR(VLOOKUP($A107,#REF!,21,0),IFERROR(VLOOKUP($A107,#REF!,23,0),0))))))))))))))</f>
        <v>0</v>
      </c>
      <c r="CY107" s="37">
        <f>IFERROR(VLOOKUP($A107,[20]DESIRE!$A:$AP,42,0),IFERROR(VLOOKUP($A107,'[20]TEMA PD'!$A:$AA,27,0),IFERROR(VLOOKUP($A107,'[20]TEMA HAJI'!$A:$AA,27,0),IFERROR(VLOOKUP($A107,'[20]TEMA C3'!$A:$AA,27,0),IFERROR(VLOOKUP($A107,'[20]TEMA C2'!$A:$AA,27,0),IFERROR(VLOOKUP($A107,'[20]TEMA C1'!$A:$Y,25,0),IFERROR(VLOOKUP($A107,[20]DELTA!$A:$AC,29,0),IFERROR(VLOOKUP($A107,'[20]AAV AUTO 2000'!$A:$AA,27,0),IFERROR(VLOOKUP($A107,'[20]CC SK'!$A:$AC,29,0),IFERROR(VLOOKUP($A107,[20]SBPV!$A:$AN,40,0),IFERROR(VLOOKUP($A107,[20]RVO!$A:$CA,79,0),IFERROR(VLOOKUP($A107,[20]GC!$A:$AC,29,0),IFERROR(VLOOKUP($A107,[20]AAV!$A:$AR,44,0),0)))))))))))))</f>
        <v>0</v>
      </c>
      <c r="CZ107" s="37">
        <f>IFERROR(VLOOKUP($A107,#REF!,5+CY$1,0),IFERROR(VLOOKUP($A107,#REF!,26+CY$1,0),IFERROR(VLOOKUP($A107,#REF!,42+CY$1,0),IFERROR(VLOOKUP($A107,#REF!,42+CY$1,0),IFERROR(VLOOKUP($A107,#REF!,42+CY$1,0),IFERROR(VLOOKUP($A107,#REF!,29+CY$1,0),IFERROR(VLOOKUP($A107,#REF!,33+CY$1,0),IFERROR(VLOOKUP($A107,#REF!,42+CY$1,0),IFERROR(VLOOKUP($A107,#REF!,16+CY$1,0),IFERROR(VLOOKUP($A107,#REF!,29+CY$1,0),IFERROR(VLOOKUP($A107,#REF!,42+CY$1,0),IFERROR(VLOOKUP($A107,#REF!,42+CY$1,0),0))))))))))))</f>
        <v>0</v>
      </c>
      <c r="DA107" s="37">
        <f>IFERROR(VLOOKUP($A107,#REF!,5+CZ$1,0),IFERROR(VLOOKUP($A107,#REF!,26+CZ$1,0),IFERROR(VLOOKUP($A107,#REF!,42+CZ$1,0),IFERROR(VLOOKUP($A107,#REF!,42+CZ$1,0),IFERROR(VLOOKUP($A107,#REF!,42+CZ$1,0),IFERROR(VLOOKUP($A107,#REF!,29+CZ$1,0),IFERROR(VLOOKUP($A107,#REF!,33+CZ$1,0),IFERROR(VLOOKUP($A107,#REF!,42+CZ$1,0),IFERROR(VLOOKUP($A107,#REF!,16+CZ$1,0),IFERROR(VLOOKUP($A107,#REF!,29+CZ$1,0),IFERROR(VLOOKUP($A107,#REF!,42+CZ$1,0),IFERROR(VLOOKUP($A107,#REF!,42+CZ$1,0),0))))))))))))</f>
        <v>0</v>
      </c>
      <c r="DB107" s="37">
        <f>IFERROR(VLOOKUP($A107,#REF!,5+DA$1,0),IFERROR(VLOOKUP($A107,#REF!,26+DA$1,0),IFERROR(VLOOKUP($A107,#REF!,42+DA$1,0),IFERROR(VLOOKUP($A107,#REF!,42+DA$1,0),IFERROR(VLOOKUP($A107,#REF!,42+DA$1,0),IFERROR(VLOOKUP($A107,#REF!,29+DA$1,0),IFERROR(VLOOKUP($A107,#REF!,33+DA$1,0),IFERROR(VLOOKUP($A107,#REF!,42+DA$1,0),IFERROR(VLOOKUP($A107,#REF!,16+DA$1,0),IFERROR(VLOOKUP($A107,#REF!,29+DA$1,0),IFERROR(VLOOKUP($A107,#REF!,42+DA$1,0),IFERROR(VLOOKUP($A107,#REF!,42+DA$1,0),0))))))))))))</f>
        <v>0</v>
      </c>
      <c r="DC107" s="37">
        <f>IFERROR(VLOOKUP($A107,#REF!,5+DB$1,0),IFERROR(VLOOKUP($A107,#REF!,26+DB$1,0),IFERROR(VLOOKUP($A107,#REF!,42+DB$1,0),IFERROR(VLOOKUP($A107,#REF!,42+DB$1,0),IFERROR(VLOOKUP($A107,#REF!,42+DB$1,0),IFERROR(VLOOKUP($A107,#REF!,29+DB$1,0),IFERROR(VLOOKUP($A107,#REF!,33+DB$1,0),IFERROR(VLOOKUP($A107,#REF!,42+DB$1,0),IFERROR(VLOOKUP($A107,#REF!,16+DB$1,0),IFERROR(VLOOKUP($A107,#REF!,29+DB$1,0),IFERROR(VLOOKUP($A107,#REF!,42+DB$1,0),IFERROR(VLOOKUP($A107,#REF!,42+DB$1,0),0))))))))))))</f>
        <v>0</v>
      </c>
      <c r="DD107" s="37">
        <f>IFERROR(VLOOKUP($A107,#REF!,5+DC$1,0),IFERROR(VLOOKUP($A107,#REF!,26+DC$1,0),IFERROR(VLOOKUP($A107,#REF!,42+DC$1,0),IFERROR(VLOOKUP($A107,#REF!,42+DC$1,0),IFERROR(VLOOKUP($A107,#REF!,42+DC$1,0),IFERROR(VLOOKUP($A107,#REF!,29+DC$1,0),IFERROR(VLOOKUP($A107,#REF!,33+DC$1,0),IFERROR(VLOOKUP($A107,#REF!,42+DC$1,0),IFERROR(VLOOKUP($A107,#REF!,16+DC$1,0),IFERROR(VLOOKUP($A107,#REF!,29+DC$1,0),IFERROR(VLOOKUP($A107,#REF!,42+DC$1,0),IFERROR(VLOOKUP($A107,#REF!,42+DC$1,0),0))))))))))))</f>
        <v>0</v>
      </c>
      <c r="DE107" s="37">
        <f>IFERROR(VLOOKUP($A107,#REF!,23,0),IFERROR(VLOOKUP($A107,#REF!,21,0),IFERROR(VLOOKUP($A107,#REF!,23,0),IFERROR(VLOOKUP($A107,#REF!,23,0),IFERROR(VLOOKUP($A107,#REF!,23,0),IFERROR(VLOOKUP($A107,#REF!,23,0),IFERROR(VLOOKUP($A107,#REF!,23,0),IFERROR(VLOOKUP($A107,#REF!,21,0),IFERROR(VLOOKUP($A107,#REF!,25,0),IFERROR(VLOOKUP($A107,#REF!,25,0),IFERROR(VLOOKUP($A107,#REF!,34,0),IFERROR(VLOOKUP($A107,#REF!,65,0),IFERROR(VLOOKUP($A107,#REF!,23,0),IFERROR(VLOOKUP($A107,#REF!,36,0),0))))))))))))))</f>
        <v>0</v>
      </c>
      <c r="DF107" s="37" t="b">
        <f t="shared" si="67"/>
        <v>1</v>
      </c>
      <c r="DG107" s="37" t="b">
        <f t="shared" si="67"/>
        <v>1</v>
      </c>
      <c r="DH107" s="37" t="b">
        <f t="shared" si="67"/>
        <v>1</v>
      </c>
      <c r="DI107" s="37" t="b">
        <f t="shared" si="67"/>
        <v>1</v>
      </c>
      <c r="DJ107" s="37" t="b">
        <f t="shared" si="67"/>
        <v>1</v>
      </c>
      <c r="DK107" s="37" t="b">
        <f t="shared" si="67"/>
        <v>1</v>
      </c>
      <c r="DL107" s="37" t="b">
        <f t="shared" si="54"/>
        <v>1</v>
      </c>
      <c r="DM107" s="37">
        <f t="shared" si="68"/>
        <v>0</v>
      </c>
      <c r="DN107" s="37">
        <f t="shared" si="68"/>
        <v>0</v>
      </c>
      <c r="DO107" s="37">
        <f t="shared" si="68"/>
        <v>0</v>
      </c>
      <c r="DP107" s="37">
        <f t="shared" si="68"/>
        <v>0</v>
      </c>
      <c r="DQ107" s="37">
        <f t="shared" si="68"/>
        <v>0</v>
      </c>
      <c r="DR107" s="37">
        <f t="shared" si="68"/>
        <v>0</v>
      </c>
      <c r="DS107" s="37">
        <f t="shared" si="55"/>
        <v>0</v>
      </c>
      <c r="DT107" s="29">
        <f t="shared" si="45"/>
        <v>0</v>
      </c>
      <c r="DU107" s="37">
        <f t="shared" si="69"/>
        <v>0</v>
      </c>
      <c r="DV107" s="37">
        <f t="shared" si="69"/>
        <v>0</v>
      </c>
      <c r="DW107" s="37">
        <f t="shared" si="69"/>
        <v>0</v>
      </c>
      <c r="DX107" s="37">
        <f t="shared" si="69"/>
        <v>0</v>
      </c>
      <c r="DY107" s="37">
        <f t="shared" si="69"/>
        <v>0</v>
      </c>
      <c r="DZ107" s="37">
        <f t="shared" si="69"/>
        <v>0</v>
      </c>
      <c r="EA107" s="37">
        <f t="shared" si="56"/>
        <v>0</v>
      </c>
      <c r="EB107" s="29">
        <f t="shared" si="46"/>
        <v>0</v>
      </c>
      <c r="EC107" s="36">
        <f t="shared" si="47"/>
        <v>7</v>
      </c>
      <c r="ED107" s="36" t="str">
        <f t="shared" si="48"/>
        <v>DOWNGRADE</v>
      </c>
      <c r="EE107" s="36" t="str">
        <f t="shared" si="49"/>
        <v>RESET</v>
      </c>
      <c r="EF107" s="37">
        <f t="shared" si="50"/>
        <v>0</v>
      </c>
      <c r="EG107" s="2" t="str">
        <f>IFERROR(VLOOKUP(A107,[21]DELTA!$A:$AT,46,0),"")</f>
        <v/>
      </c>
      <c r="EH107" s="37" t="str">
        <f t="shared" si="51"/>
        <v>SAPHIRE</v>
      </c>
      <c r="EI107" s="2"/>
      <c r="EJ107" s="2"/>
      <c r="EK107" s="2"/>
      <c r="EL107" s="2"/>
      <c r="EM107" s="2"/>
      <c r="EN107" s="2"/>
      <c r="EO107" s="2"/>
      <c r="EP107" s="2"/>
      <c r="EQ107" s="37">
        <f t="shared" si="70"/>
        <v>0</v>
      </c>
      <c r="ER107" s="37">
        <f t="shared" si="70"/>
        <v>0</v>
      </c>
      <c r="ES107" s="37">
        <f t="shared" si="70"/>
        <v>0</v>
      </c>
      <c r="ET107" s="37">
        <f t="shared" si="70"/>
        <v>0</v>
      </c>
      <c r="EU107" s="37">
        <f t="shared" si="70"/>
        <v>0</v>
      </c>
      <c r="EV107" s="37">
        <f t="shared" si="70"/>
        <v>0</v>
      </c>
      <c r="EW107" s="37">
        <f t="shared" si="57"/>
        <v>0</v>
      </c>
    </row>
    <row r="108" spans="1:153" ht="15.6">
      <c r="A108" s="36">
        <v>90645</v>
      </c>
      <c r="B108" s="5" t="s">
        <v>191</v>
      </c>
      <c r="C108" s="37" t="s">
        <v>153</v>
      </c>
      <c r="D108" s="15">
        <f>IFERROR(VLOOKUP(A108,[23]delta!$A:$C,3,0),"")</f>
        <v>44399</v>
      </c>
      <c r="E108" s="15" t="str">
        <f t="shared" si="44"/>
        <v>Jul-21</v>
      </c>
      <c r="F108" s="37" t="s">
        <v>414</v>
      </c>
      <c r="G108" s="37" t="s">
        <v>414</v>
      </c>
      <c r="H108" s="37" t="s">
        <v>349</v>
      </c>
      <c r="I108" s="37" t="s">
        <v>414</v>
      </c>
      <c r="J108" s="37" t="s">
        <v>349</v>
      </c>
      <c r="K108" s="37" t="s">
        <v>414</v>
      </c>
      <c r="L108" s="37" t="s">
        <v>349</v>
      </c>
      <c r="M108" s="37"/>
      <c r="N108" s="37"/>
      <c r="O108" s="37">
        <v>1</v>
      </c>
      <c r="P108" s="37"/>
      <c r="Q108" s="37">
        <v>3</v>
      </c>
      <c r="R108" s="37"/>
      <c r="S108" s="37">
        <v>1</v>
      </c>
      <c r="T108" s="36">
        <v>5</v>
      </c>
      <c r="U108" s="37">
        <v>0</v>
      </c>
      <c r="V108" s="37">
        <v>0</v>
      </c>
      <c r="W108" s="37">
        <v>1</v>
      </c>
      <c r="X108" s="37">
        <v>0</v>
      </c>
      <c r="Y108" s="37">
        <v>3</v>
      </c>
      <c r="Z108" s="37">
        <v>0</v>
      </c>
      <c r="AA108" s="37">
        <v>1</v>
      </c>
      <c r="AB108" s="36">
        <v>5</v>
      </c>
      <c r="AC108" s="36">
        <v>4</v>
      </c>
      <c r="AD108" s="36" t="s">
        <v>415</v>
      </c>
      <c r="AE108" s="36" t="s">
        <v>413</v>
      </c>
      <c r="AF108" s="37">
        <v>2.5</v>
      </c>
      <c r="AG108" s="13">
        <v>3</v>
      </c>
      <c r="AH108" s="37" t="s">
        <v>418</v>
      </c>
      <c r="AI108" s="37">
        <v>0</v>
      </c>
      <c r="AJ108" s="37" t="s">
        <v>424</v>
      </c>
      <c r="AK108" s="37">
        <v>0</v>
      </c>
      <c r="AL108" s="15">
        <v>45261</v>
      </c>
      <c r="AM108" s="15">
        <v>45701</v>
      </c>
      <c r="AN108" s="37">
        <v>1</v>
      </c>
      <c r="AO108" s="37">
        <v>2.5</v>
      </c>
      <c r="AP108" s="37" t="str">
        <f>IFERROR(VLOOKUP($A108,[2]Sheet1!$A:$D,4,0),"-")</f>
        <v>-</v>
      </c>
      <c r="AQ108" s="37" t="str">
        <f>IFERROR(VLOOKUP($A108,#REF!,4,0),"-")</f>
        <v>-</v>
      </c>
      <c r="AR108" s="37" t="str">
        <f>IFERROR(VLOOKUP(A108,[3]DELTA!$A:$D,4,0),"-")</f>
        <v>-</v>
      </c>
      <c r="AS108" s="37" t="str">
        <f>IFERROR(VLOOKUP(A108,[4]DELTA!$A:$D,4,0),"-")</f>
        <v>-</v>
      </c>
      <c r="AT108" s="37" t="str">
        <f>IFERROR(VLOOKUP(A108,[5]DELTA!$A:$D,4,0),"-")</f>
        <v>-</v>
      </c>
      <c r="AU108" s="37" t="str">
        <f>IFERROR(VLOOKUP(A108,[6]DELTA!$A:$D,4,0),"-")</f>
        <v>-</v>
      </c>
      <c r="AV108" s="37" t="str">
        <f>IFERROR(VLOOKUP(A108,#REF!,13,0),"")</f>
        <v/>
      </c>
      <c r="AW108" s="37">
        <f>IFERROR(VLOOKUP(A108,[7]DATABASE!$A:$BA,49,0),"")</f>
        <v>0</v>
      </c>
      <c r="AX108" s="37">
        <f>IFERROR(VLOOKUP(A108,[7]DATABASE!$A:$BA,50,0),"")</f>
        <v>0</v>
      </c>
      <c r="AY108" s="37">
        <f>IFERROR(VLOOKUP(A108,[7]DATABASE!$A:$BA,51,0),"")</f>
        <v>0</v>
      </c>
      <c r="AZ108" s="37">
        <f>IFERROR(VLOOKUP(A108,[7]DATABASE!$A:$BA,52,0),"")</f>
        <v>0</v>
      </c>
      <c r="BA108" s="37">
        <f>IFERROR(VLOOKUP(A108,[7]DATABASE!$A:$BA,53,0),"")</f>
        <v>0</v>
      </c>
      <c r="BB108" s="37">
        <f>IFERROR(VLOOKUP(A108,[7]DATABASE!$A:$BF,54,0),"")</f>
        <v>0</v>
      </c>
      <c r="BC108" s="37">
        <f>IFERROR(VLOOKUP(A108,[7]DATABASE!$A:$BF,55,0),"")</f>
        <v>0</v>
      </c>
      <c r="BD108" s="37">
        <f>IFERROR(VLOOKUP(A108,[7]DATABASE!$A:$BF,56,0),"")</f>
        <v>0</v>
      </c>
      <c r="BE108" s="37">
        <f>IFERROR(VLOOKUP(A108,[7]DATABASE!$A:$BF,57,0),"")</f>
        <v>0</v>
      </c>
      <c r="BF108" s="37">
        <f>IFERROR(VLOOKUP(A108,[7]DATABASE!$A:$BF,58,0),"")</f>
        <v>0</v>
      </c>
      <c r="BG108" s="37"/>
      <c r="BH108" s="37">
        <f>IFERROR(VLOOKUP(A108,[7]DATABASE!$A:$BM,60,0),"")</f>
        <v>0</v>
      </c>
      <c r="BI108" s="37">
        <f>IFERROR(VLOOKUP(A108,[7]DATABASE!$A:$BM,61,0),"")</f>
        <v>0</v>
      </c>
      <c r="BJ108" s="37">
        <f>IFERROR(VLOOKUP(A108,[7]DATABASE!$A:$BM,62,0),"")</f>
        <v>0</v>
      </c>
      <c r="BK108" s="37">
        <f>IFERROR(VLOOKUP(A108,[7]DATABASE!$A:$BM,63,0),"")</f>
        <v>0</v>
      </c>
      <c r="BL108" s="37">
        <f>IFERROR(VLOOKUP(A108,[7]DATABASE!$A:$BM,64,0),"")</f>
        <v>0</v>
      </c>
      <c r="BM108" s="37" t="str">
        <f>IFERROR(VLOOKUP($A108,[9]AAV!$A:$AM,39,0),IFERROR(VLOOKUP($A108,[9]GC!$A:$Y,25,0),IFERROR(VLOOKUP($A108,[9]RVO!$A:$BS,71,0),IFERROR(VLOOKUP($A108,[9]SBPV!$A:$AK,37,0),IFERROR(VLOOKUP($A108,'[9]CC SK'!$A:$AA,27,0),IFERROR(VLOOKUP($A108,[9]DELTA!$A:$AA,27,0),IFERROR(VLOOKUP($A108,'[9]TEMA C1'!$A:$W,23,0),IFERROR(VLOOKUP($A108,'[9]TEMA C2'!$A:$Y,25,0),IFERROR(VLOOKUP($A108,'[9]TEMA C3'!$A:$Y,25,0),IFERROR(VLOOKUP($A108,'[9]TEMA HAJI'!$A:$Y,25,0),IFERROR(VLOOKUP($A108,'[9]TEMA PD'!$A:$Y,25,0),"")))))))))))</f>
        <v/>
      </c>
      <c r="BN108" s="37">
        <f t="shared" si="58"/>
        <v>0</v>
      </c>
      <c r="BO108" s="37">
        <f t="shared" si="53"/>
        <v>0</v>
      </c>
      <c r="BP108" s="37">
        <f t="shared" si="53"/>
        <v>0</v>
      </c>
      <c r="BQ108" s="37">
        <f t="shared" si="53"/>
        <v>0</v>
      </c>
      <c r="BR108" s="37">
        <f t="shared" si="52"/>
        <v>0</v>
      </c>
      <c r="BS108" s="37">
        <f t="shared" si="52"/>
        <v>0</v>
      </c>
      <c r="BT108" s="37">
        <f t="shared" si="52"/>
        <v>0</v>
      </c>
      <c r="BU108" s="37" t="str">
        <f t="shared" si="52"/>
        <v/>
      </c>
      <c r="BV108" s="37">
        <f t="shared" si="59"/>
        <v>0</v>
      </c>
      <c r="BW108" s="36">
        <f t="shared" si="60"/>
        <v>7</v>
      </c>
      <c r="BX108" s="36" t="str">
        <f t="shared" si="61"/>
        <v>DOWNGRADE</v>
      </c>
      <c r="BY108" s="36" t="str">
        <f>IFERROR(VLOOKUP(A108,[7]DATABASE!$A:$BY,77,0),"")</f>
        <v>RESET</v>
      </c>
      <c r="BZ108" s="37">
        <f t="shared" si="62"/>
        <v>0</v>
      </c>
      <c r="CA108" s="12">
        <f>IFERROR(VLOOKUP(A108,[10]DELTA!$A:$AE,31,0),"")</f>
        <v>0</v>
      </c>
      <c r="CB108" s="37" t="str">
        <f t="shared" si="63"/>
        <v>SAPHIRE</v>
      </c>
      <c r="CC108" s="37" t="str">
        <f>IFERROR(VLOOKUP(A108,[11]SUMMARY!$B:$E,4,0),"")</f>
        <v/>
      </c>
      <c r="CD108" s="37">
        <f>IFERROR(VLOOKUP(A108,'[12]RECAP REDEEM P2 - v2'!$A:$I,5,0),0)</f>
        <v>0</v>
      </c>
      <c r="CE108" s="37" t="str">
        <f t="shared" si="64"/>
        <v>FALSE</v>
      </c>
      <c r="CF108" s="37"/>
      <c r="CG108" s="15">
        <v>45093</v>
      </c>
      <c r="CH108" s="15">
        <f t="shared" ca="1" si="65"/>
        <v>46174</v>
      </c>
      <c r="CI108" s="37">
        <f t="shared" ca="1" si="66"/>
        <v>2</v>
      </c>
      <c r="CJ108" s="37">
        <v>0</v>
      </c>
      <c r="CK108" s="37" t="str">
        <f>IFERROR(VLOOKUP($A108,[13]ME!$A:$K,11,0),"-")</f>
        <v>-</v>
      </c>
      <c r="CL108" s="37" t="str">
        <f>IFERROR(VLOOKUP($A108,[14]EKS!$A:$K,11,0),"-")</f>
        <v>-</v>
      </c>
      <c r="CM108" s="37" t="str">
        <f>IFERROR(VLOOKUP($A108,[15]EKS!$A:$K,11,0),"-")</f>
        <v>-</v>
      </c>
      <c r="CN108" s="37" t="str">
        <f>IFERROR(VLOOKUP($A108,[16]EKS!$A:$K,11,0),"-")</f>
        <v>-</v>
      </c>
      <c r="CO108" s="37" t="str">
        <f>IFERROR(VLOOKUP($A108,[17]EKS!$A:$K,11,0),"-")</f>
        <v>-</v>
      </c>
      <c r="CP108" s="37" t="str">
        <f>IFERROR(VLOOKUP($A108,[18]EKS!$A:$K,11,0),"-")</f>
        <v>-</v>
      </c>
      <c r="CQ108" s="37" t="str">
        <f>IFERROR(VLOOKUP(A108,[19]Sheet1!$A:$D,4,0),"-")</f>
        <v>-</v>
      </c>
      <c r="CR108" s="37">
        <f>IFERROR(VLOOKUP($A108,[20]AAV!$A:$AR,44,0),IFERROR(VLOOKUP($A108,[20]GC!$A:$AC,29,0),IFERROR(VLOOKUP($A108,[20]RVO!$A:$CA,79,0),IFERROR(VLOOKUP($A108,[20]SBPV!$A:$AN,40,0),IFERROR(VLOOKUP($A108,'[20]CC SK'!$A:$AC,29,0),IFERROR(VLOOKUP($A108,'[20]AAV AUTO 2000'!$A:$AA,27,0),IFERROR(VLOOKUP($A108,[20]DELTA!$A:$AC,29,0),IFERROR(VLOOKUP($A108,'[20]TEMA C1'!$A:$Y,25,0),IFERROR(VLOOKUP($A108,'[20]TEMA C2'!$A:$AA,27,0),IFERROR(VLOOKUP($A108,'[20]TEMA C3'!$A:$AA,27,0),IFERROR(VLOOKUP($A108,'[20]TEMA HAJI'!$A:$AA,27,0),IFERROR(VLOOKUP($A108,'[20]TEMA PD'!$A:$AA,27,0),IFERROR(VLOOKUP($A108,[20]DESIRE!$A:$AP,42,0),0)))))))))))))</f>
        <v>0</v>
      </c>
      <c r="CS108" s="37">
        <f>IFERROR(VLOOKUP($A108,#REF!,42+CR$1,0),IFERROR(VLOOKUP($A108,#REF!,42+CR$1,0),IFERROR(VLOOKUP($A108,#REF!,29+CR$1,0),IFERROR(VLOOKUP($A108,#REF!,16+CR$1,0),IFERROR(VLOOKUP($A108,#REF!,42+CR$1,0),IFERROR(VLOOKUP($A108,#REF!,33+CR$1,0),IFERROR(VLOOKUP($A108,#REF!,29+CR$1,0),IFERROR(VLOOKUP($A108,#REF!,42+CR$1,0),IFERROR(VLOOKUP($A108,#REF!,42+CR$1,0),IFERROR(VLOOKUP($A108,#REF!,42+CR$1,0),IFERROR(VLOOKUP($A108,#REF!,26+CR$1,0),IFERROR(VLOOKUP($A108,#REF!,5+CR$1,0),0))))))))))))</f>
        <v>0</v>
      </c>
      <c r="CT108" s="37">
        <f>IFERROR(VLOOKUP($A108,#REF!,42+CS$1,0),IFERROR(VLOOKUP($A108,#REF!,42+CS$1,0),IFERROR(VLOOKUP($A108,#REF!,29+CS$1,0),IFERROR(VLOOKUP($A108,#REF!,16+CS$1,0),IFERROR(VLOOKUP($A108,#REF!,42+CS$1,0),IFERROR(VLOOKUP($A108,#REF!,33+CS$1,0),IFERROR(VLOOKUP($A108,#REF!,29+CS$1,0),IFERROR(VLOOKUP($A108,#REF!,42+CS$1,0),IFERROR(VLOOKUP($A108,#REF!,42+CS$1,0),IFERROR(VLOOKUP($A108,#REF!,42+CS$1,0),IFERROR(VLOOKUP($A108,#REF!,26+CS$1,0),IFERROR(VLOOKUP($A108,#REF!,5+CS$1,0),0))))))))))))</f>
        <v>0</v>
      </c>
      <c r="CU108" s="37">
        <f>IFERROR(VLOOKUP($A108,#REF!,42+CT$1,0),IFERROR(VLOOKUP($A108,#REF!,42+CT$1,0),IFERROR(VLOOKUP($A108,#REF!,29+CT$1,0),IFERROR(VLOOKUP($A108,#REF!,16+CT$1,0),IFERROR(VLOOKUP($A108,#REF!,42+CT$1,0),IFERROR(VLOOKUP($A108,#REF!,33+CT$1,0),IFERROR(VLOOKUP($A108,#REF!,29+CT$1,0),IFERROR(VLOOKUP($A108,#REF!,42+CT$1,0),IFERROR(VLOOKUP($A108,#REF!,42+CT$1,0),IFERROR(VLOOKUP($A108,#REF!,42+CT$1,0),IFERROR(VLOOKUP($A108,#REF!,26+CT$1,0),IFERROR(VLOOKUP($A108,#REF!,5+CT$1,0),0))))))))))))</f>
        <v>0</v>
      </c>
      <c r="CV108" s="37">
        <f>IFERROR(VLOOKUP($A108,#REF!,42+CU$1,0),IFERROR(VLOOKUP($A108,#REF!,42+CU$1,0),IFERROR(VLOOKUP($A108,#REF!,29+CU$1,0),IFERROR(VLOOKUP($A108,#REF!,16+CU$1,0),IFERROR(VLOOKUP($A108,#REF!,42+CU$1,0),IFERROR(VLOOKUP($A108,#REF!,33+CU$1,0),IFERROR(VLOOKUP($A108,#REF!,29+CU$1,0),IFERROR(VLOOKUP($A108,#REF!,42+CU$1,0),IFERROR(VLOOKUP($A108,#REF!,42+CU$1,0),IFERROR(VLOOKUP($A108,#REF!,42+CU$1,0),IFERROR(VLOOKUP($A108,#REF!,26+CU$1,0),IFERROR(VLOOKUP($A108,#REF!,5+CU$1,0),0))))))))))))</f>
        <v>0</v>
      </c>
      <c r="CW108" s="37">
        <f>IFERROR(VLOOKUP($A108,#REF!,42+CV$1,0),IFERROR(VLOOKUP($A108,#REF!,42+CV$1,0),IFERROR(VLOOKUP($A108,#REF!,29+CV$1,0),IFERROR(VLOOKUP($A108,#REF!,16+CV$1,0),IFERROR(VLOOKUP($A108,#REF!,42+CV$1,0),IFERROR(VLOOKUP($A108,#REF!,33+CV$1,0),IFERROR(VLOOKUP($A108,#REF!,29+CV$1,0),IFERROR(VLOOKUP($A108,#REF!,42+CV$1,0),IFERROR(VLOOKUP($A108,#REF!,42+CV$1,0),IFERROR(VLOOKUP($A108,#REF!,42+CV$1,0),IFERROR(VLOOKUP($A108,#REF!,26+CV$1,0),IFERROR(VLOOKUP($A108,#REF!,5+CV$1,0),0))))))))))))</f>
        <v>0</v>
      </c>
      <c r="CX108" s="37">
        <f>IFERROR(VLOOKUP($A108,#REF!,36,0),IFERROR(VLOOKUP($A108,#REF!,23,0),IFERROR(VLOOKUP($A108,#REF!,65,0),IFERROR(VLOOKUP($A108,#REF!,34,0),IFERROR(VLOOKUP($A108,#REF!,25,0),IFERROR(VLOOKUP($A108,#REF!,25,0),IFERROR(VLOOKUP($A108,#REF!,21,0),IFERROR(VLOOKUP($A108,#REF!,23,0),IFERROR(VLOOKUP($A108,#REF!,23,0),IFERROR(VLOOKUP($A108,#REF!,23,0),IFERROR(VLOOKUP($A108,#REF!,23,0),IFERROR(VLOOKUP($A108,#REF!,23,0),IFERROR(VLOOKUP($A108,#REF!,21,0),IFERROR(VLOOKUP($A108,#REF!,23,0),0))))))))))))))</f>
        <v>0</v>
      </c>
      <c r="CY108" s="37">
        <f>IFERROR(VLOOKUP($A108,[20]DESIRE!$A:$AP,42,0),IFERROR(VLOOKUP($A108,'[20]TEMA PD'!$A:$AA,27,0),IFERROR(VLOOKUP($A108,'[20]TEMA HAJI'!$A:$AA,27,0),IFERROR(VLOOKUP($A108,'[20]TEMA C3'!$A:$AA,27,0),IFERROR(VLOOKUP($A108,'[20]TEMA C2'!$A:$AA,27,0),IFERROR(VLOOKUP($A108,'[20]TEMA C1'!$A:$Y,25,0),IFERROR(VLOOKUP($A108,[20]DELTA!$A:$AC,29,0),IFERROR(VLOOKUP($A108,'[20]AAV AUTO 2000'!$A:$AA,27,0),IFERROR(VLOOKUP($A108,'[20]CC SK'!$A:$AC,29,0),IFERROR(VLOOKUP($A108,[20]SBPV!$A:$AN,40,0),IFERROR(VLOOKUP($A108,[20]RVO!$A:$CA,79,0),IFERROR(VLOOKUP($A108,[20]GC!$A:$AC,29,0),IFERROR(VLOOKUP($A108,[20]AAV!$A:$AR,44,0),0)))))))))))))</f>
        <v>0</v>
      </c>
      <c r="CZ108" s="37">
        <f>IFERROR(VLOOKUP($A108,#REF!,5+CY$1,0),IFERROR(VLOOKUP($A108,#REF!,26+CY$1,0),IFERROR(VLOOKUP($A108,#REF!,42+CY$1,0),IFERROR(VLOOKUP($A108,#REF!,42+CY$1,0),IFERROR(VLOOKUP($A108,#REF!,42+CY$1,0),IFERROR(VLOOKUP($A108,#REF!,29+CY$1,0),IFERROR(VLOOKUP($A108,#REF!,33+CY$1,0),IFERROR(VLOOKUP($A108,#REF!,42+CY$1,0),IFERROR(VLOOKUP($A108,#REF!,16+CY$1,0),IFERROR(VLOOKUP($A108,#REF!,29+CY$1,0),IFERROR(VLOOKUP($A108,#REF!,42+CY$1,0),IFERROR(VLOOKUP($A108,#REF!,42+CY$1,0),0))))))))))))</f>
        <v>0</v>
      </c>
      <c r="DA108" s="37">
        <f>IFERROR(VLOOKUP($A108,#REF!,5+CZ$1,0),IFERROR(VLOOKUP($A108,#REF!,26+CZ$1,0),IFERROR(VLOOKUP($A108,#REF!,42+CZ$1,0),IFERROR(VLOOKUP($A108,#REF!,42+CZ$1,0),IFERROR(VLOOKUP($A108,#REF!,42+CZ$1,0),IFERROR(VLOOKUP($A108,#REF!,29+CZ$1,0),IFERROR(VLOOKUP($A108,#REF!,33+CZ$1,0),IFERROR(VLOOKUP($A108,#REF!,42+CZ$1,0),IFERROR(VLOOKUP($A108,#REF!,16+CZ$1,0),IFERROR(VLOOKUP($A108,#REF!,29+CZ$1,0),IFERROR(VLOOKUP($A108,#REF!,42+CZ$1,0),IFERROR(VLOOKUP($A108,#REF!,42+CZ$1,0),0))))))))))))</f>
        <v>0</v>
      </c>
      <c r="DB108" s="37">
        <f>IFERROR(VLOOKUP($A108,#REF!,5+DA$1,0),IFERROR(VLOOKUP($A108,#REF!,26+DA$1,0),IFERROR(VLOOKUP($A108,#REF!,42+DA$1,0),IFERROR(VLOOKUP($A108,#REF!,42+DA$1,0),IFERROR(VLOOKUP($A108,#REF!,42+DA$1,0),IFERROR(VLOOKUP($A108,#REF!,29+DA$1,0),IFERROR(VLOOKUP($A108,#REF!,33+DA$1,0),IFERROR(VLOOKUP($A108,#REF!,42+DA$1,0),IFERROR(VLOOKUP($A108,#REF!,16+DA$1,0),IFERROR(VLOOKUP($A108,#REF!,29+DA$1,0),IFERROR(VLOOKUP($A108,#REF!,42+DA$1,0),IFERROR(VLOOKUP($A108,#REF!,42+DA$1,0),0))))))))))))</f>
        <v>0</v>
      </c>
      <c r="DC108" s="37">
        <f>IFERROR(VLOOKUP($A108,#REF!,5+DB$1,0),IFERROR(VLOOKUP($A108,#REF!,26+DB$1,0),IFERROR(VLOOKUP($A108,#REF!,42+DB$1,0),IFERROR(VLOOKUP($A108,#REF!,42+DB$1,0),IFERROR(VLOOKUP($A108,#REF!,42+DB$1,0),IFERROR(VLOOKUP($A108,#REF!,29+DB$1,0),IFERROR(VLOOKUP($A108,#REF!,33+DB$1,0),IFERROR(VLOOKUP($A108,#REF!,42+DB$1,0),IFERROR(VLOOKUP($A108,#REF!,16+DB$1,0),IFERROR(VLOOKUP($A108,#REF!,29+DB$1,0),IFERROR(VLOOKUP($A108,#REF!,42+DB$1,0),IFERROR(VLOOKUP($A108,#REF!,42+DB$1,0),0))))))))))))</f>
        <v>0</v>
      </c>
      <c r="DD108" s="37">
        <f>IFERROR(VLOOKUP($A108,#REF!,5+DC$1,0),IFERROR(VLOOKUP($A108,#REF!,26+DC$1,0),IFERROR(VLOOKUP($A108,#REF!,42+DC$1,0),IFERROR(VLOOKUP($A108,#REF!,42+DC$1,0),IFERROR(VLOOKUP($A108,#REF!,42+DC$1,0),IFERROR(VLOOKUP($A108,#REF!,29+DC$1,0),IFERROR(VLOOKUP($A108,#REF!,33+DC$1,0),IFERROR(VLOOKUP($A108,#REF!,42+DC$1,0),IFERROR(VLOOKUP($A108,#REF!,16+DC$1,0),IFERROR(VLOOKUP($A108,#REF!,29+DC$1,0),IFERROR(VLOOKUP($A108,#REF!,42+DC$1,0),IFERROR(VLOOKUP($A108,#REF!,42+DC$1,0),0))))))))))))</f>
        <v>0</v>
      </c>
      <c r="DE108" s="37">
        <f>IFERROR(VLOOKUP($A108,#REF!,23,0),IFERROR(VLOOKUP($A108,#REF!,21,0),IFERROR(VLOOKUP($A108,#REF!,23,0),IFERROR(VLOOKUP($A108,#REF!,23,0),IFERROR(VLOOKUP($A108,#REF!,23,0),IFERROR(VLOOKUP($A108,#REF!,23,0),IFERROR(VLOOKUP($A108,#REF!,23,0),IFERROR(VLOOKUP($A108,#REF!,21,0),IFERROR(VLOOKUP($A108,#REF!,25,0),IFERROR(VLOOKUP($A108,#REF!,25,0),IFERROR(VLOOKUP($A108,#REF!,34,0),IFERROR(VLOOKUP($A108,#REF!,65,0),IFERROR(VLOOKUP($A108,#REF!,23,0),IFERROR(VLOOKUP($A108,#REF!,36,0),0))))))))))))))</f>
        <v>0</v>
      </c>
      <c r="DF108" s="37" t="b">
        <f t="shared" si="67"/>
        <v>1</v>
      </c>
      <c r="DG108" s="37" t="b">
        <f t="shared" si="67"/>
        <v>1</v>
      </c>
      <c r="DH108" s="37" t="b">
        <f t="shared" si="67"/>
        <v>1</v>
      </c>
      <c r="DI108" s="37" t="b">
        <f t="shared" si="67"/>
        <v>1</v>
      </c>
      <c r="DJ108" s="37" t="b">
        <f t="shared" si="67"/>
        <v>1</v>
      </c>
      <c r="DK108" s="37" t="b">
        <f t="shared" si="67"/>
        <v>1</v>
      </c>
      <c r="DL108" s="37" t="b">
        <f t="shared" si="54"/>
        <v>1</v>
      </c>
      <c r="DM108" s="37">
        <f t="shared" si="68"/>
        <v>0</v>
      </c>
      <c r="DN108" s="37">
        <f t="shared" si="68"/>
        <v>0</v>
      </c>
      <c r="DO108" s="37">
        <f t="shared" si="68"/>
        <v>0</v>
      </c>
      <c r="DP108" s="37">
        <f t="shared" si="68"/>
        <v>0</v>
      </c>
      <c r="DQ108" s="37">
        <f t="shared" si="68"/>
        <v>0</v>
      </c>
      <c r="DR108" s="37">
        <f t="shared" si="68"/>
        <v>0</v>
      </c>
      <c r="DS108" s="37">
        <f t="shared" si="55"/>
        <v>0</v>
      </c>
      <c r="DT108" s="29">
        <f t="shared" si="45"/>
        <v>0</v>
      </c>
      <c r="DU108" s="37">
        <f t="shared" si="69"/>
        <v>0</v>
      </c>
      <c r="DV108" s="37">
        <f t="shared" si="69"/>
        <v>0</v>
      </c>
      <c r="DW108" s="37">
        <f t="shared" si="69"/>
        <v>0</v>
      </c>
      <c r="DX108" s="37">
        <f t="shared" si="69"/>
        <v>0</v>
      </c>
      <c r="DY108" s="37">
        <f t="shared" si="69"/>
        <v>0</v>
      </c>
      <c r="DZ108" s="37">
        <f t="shared" si="69"/>
        <v>0</v>
      </c>
      <c r="EA108" s="37">
        <f t="shared" si="56"/>
        <v>0</v>
      </c>
      <c r="EB108" s="29">
        <f t="shared" si="46"/>
        <v>0</v>
      </c>
      <c r="EC108" s="36">
        <f t="shared" si="47"/>
        <v>7</v>
      </c>
      <c r="ED108" s="36" t="str">
        <f t="shared" si="48"/>
        <v>DOWNGRADE</v>
      </c>
      <c r="EE108" s="36" t="str">
        <f t="shared" si="49"/>
        <v>RESET</v>
      </c>
      <c r="EF108" s="37">
        <f t="shared" si="50"/>
        <v>0</v>
      </c>
      <c r="EG108" s="2" t="str">
        <f>IFERROR(VLOOKUP(A108,[21]DELTA!$A:$AT,46,0),"")</f>
        <v/>
      </c>
      <c r="EH108" s="37" t="str">
        <f t="shared" si="51"/>
        <v>SAPHIRE</v>
      </c>
      <c r="EI108" s="2"/>
      <c r="EJ108" s="2"/>
      <c r="EK108" s="2"/>
      <c r="EL108" s="2"/>
      <c r="EM108" s="2"/>
      <c r="EN108" s="2"/>
      <c r="EO108" s="2"/>
      <c r="EP108" s="2"/>
      <c r="EQ108" s="37">
        <f t="shared" si="70"/>
        <v>0</v>
      </c>
      <c r="ER108" s="37">
        <f t="shared" si="70"/>
        <v>0</v>
      </c>
      <c r="ES108" s="37">
        <f t="shared" si="70"/>
        <v>0</v>
      </c>
      <c r="ET108" s="37">
        <f t="shared" si="70"/>
        <v>0</v>
      </c>
      <c r="EU108" s="37">
        <f t="shared" si="70"/>
        <v>0</v>
      </c>
      <c r="EV108" s="37">
        <f t="shared" si="70"/>
        <v>0</v>
      </c>
      <c r="EW108" s="37">
        <f t="shared" si="57"/>
        <v>0</v>
      </c>
    </row>
    <row r="109" spans="1:153" ht="15.6">
      <c r="A109" s="36" t="s">
        <v>67</v>
      </c>
      <c r="B109" s="5" t="s">
        <v>218</v>
      </c>
      <c r="C109" s="37" t="s">
        <v>153</v>
      </c>
      <c r="D109" s="15">
        <f>IFERROR(VLOOKUP(A109,[23]delta!$A:$C,3,0),"")</f>
        <v>44958</v>
      </c>
      <c r="E109" s="15" t="str">
        <f t="shared" si="44"/>
        <v>Feb-23</v>
      </c>
      <c r="F109" s="37" t="s">
        <v>352</v>
      </c>
      <c r="G109" s="37" t="s">
        <v>352</v>
      </c>
      <c r="H109" s="37" t="s">
        <v>352</v>
      </c>
      <c r="I109" s="37" t="s">
        <v>352</v>
      </c>
      <c r="J109" s="37" t="s">
        <v>349</v>
      </c>
      <c r="K109" s="37" t="s">
        <v>349</v>
      </c>
      <c r="L109" s="37" t="s">
        <v>414</v>
      </c>
      <c r="M109" s="37">
        <v>20</v>
      </c>
      <c r="N109" s="37">
        <v>46</v>
      </c>
      <c r="O109" s="37">
        <v>41</v>
      </c>
      <c r="P109" s="37">
        <v>41</v>
      </c>
      <c r="Q109" s="37">
        <v>27</v>
      </c>
      <c r="R109" s="37">
        <v>38</v>
      </c>
      <c r="S109" s="37" t="s">
        <v>417</v>
      </c>
      <c r="T109" s="36">
        <v>213</v>
      </c>
      <c r="U109" s="14">
        <v>0</v>
      </c>
      <c r="V109" s="14">
        <v>0</v>
      </c>
      <c r="W109" s="14">
        <v>0</v>
      </c>
      <c r="X109" s="14">
        <v>0</v>
      </c>
      <c r="Y109" s="37">
        <v>27</v>
      </c>
      <c r="Z109" s="37">
        <v>38</v>
      </c>
      <c r="AA109" s="37" t="s">
        <v>417</v>
      </c>
      <c r="AB109" s="36">
        <v>65</v>
      </c>
      <c r="AC109" s="36">
        <v>1</v>
      </c>
      <c r="AD109" s="36" t="s">
        <v>413</v>
      </c>
      <c r="AE109" s="36" t="s">
        <v>413</v>
      </c>
      <c r="AF109" s="37">
        <v>65</v>
      </c>
      <c r="AG109" s="13">
        <v>2</v>
      </c>
      <c r="AH109" s="37" t="s">
        <v>418</v>
      </c>
      <c r="AI109" s="37">
        <v>0</v>
      </c>
      <c r="AJ109" s="37" t="s">
        <v>423</v>
      </c>
      <c r="AK109" s="37">
        <v>0</v>
      </c>
      <c r="AL109" s="15">
        <v>45261</v>
      </c>
      <c r="AM109" s="15">
        <v>45701</v>
      </c>
      <c r="AN109" s="37">
        <v>1</v>
      </c>
      <c r="AO109" s="37">
        <v>65</v>
      </c>
      <c r="AP109" s="37" t="str">
        <f>IFERROR(VLOOKUP($A109,[2]Sheet1!$A:$D,4,0),"-")</f>
        <v>-</v>
      </c>
      <c r="AQ109" s="37" t="str">
        <f>IFERROR(VLOOKUP($A109,#REF!,4,0),"-")</f>
        <v>-</v>
      </c>
      <c r="AR109" s="37" t="str">
        <f>IFERROR(VLOOKUP(A109,[3]DELTA!$A:$D,4,0),"-")</f>
        <v>REGULER</v>
      </c>
      <c r="AS109" s="37" t="str">
        <f>IFERROR(VLOOKUP(A109,[4]DELTA!$A:$D,4,0),"-")</f>
        <v>REGULER</v>
      </c>
      <c r="AT109" s="37" t="str">
        <f>IFERROR(VLOOKUP(A109,[5]DELTA!$A:$D,4,0),"-")</f>
        <v>REGULER</v>
      </c>
      <c r="AU109" s="37" t="str">
        <f>IFERROR(VLOOKUP(A109,[6]DELTA!$A:$D,4,0),"-")</f>
        <v>REGULER</v>
      </c>
      <c r="AV109" s="37" t="str">
        <f>IFERROR(VLOOKUP(A109,#REF!,13,0),"")</f>
        <v/>
      </c>
      <c r="AW109" s="37">
        <f>IFERROR(VLOOKUP(A109,[7]DATABASE!$A:$BA,49,0),"")</f>
        <v>32</v>
      </c>
      <c r="AX109" s="37">
        <f>IFERROR(VLOOKUP(A109,[7]DATABASE!$A:$BA,50,0),"")</f>
        <v>45</v>
      </c>
      <c r="AY109" s="37">
        <f>IFERROR(VLOOKUP(A109,[7]DATABASE!$A:$BA,51,0),"")</f>
        <v>16</v>
      </c>
      <c r="AZ109" s="37">
        <f>IFERROR(VLOOKUP(A109,[7]DATABASE!$A:$BA,52,0),"")</f>
        <v>28</v>
      </c>
      <c r="BA109" s="37">
        <f>IFERROR(VLOOKUP(A109,[7]DATABASE!$A:$BA,53,0),"")</f>
        <v>36</v>
      </c>
      <c r="BB109" s="37">
        <f>IFERROR(VLOOKUP(A109,[7]DATABASE!$A:$BF,54,0),"")</f>
        <v>32</v>
      </c>
      <c r="BC109" s="37">
        <f>IFERROR(VLOOKUP(A109,[7]DATABASE!$A:$BF,55,0),"")</f>
        <v>45</v>
      </c>
      <c r="BD109" s="37">
        <f>IFERROR(VLOOKUP(A109,[7]DATABASE!$A:$BF,56,0),"")</f>
        <v>16</v>
      </c>
      <c r="BE109" s="37">
        <f>IFERROR(VLOOKUP(A109,[7]DATABASE!$A:$BF,57,0),"")</f>
        <v>28</v>
      </c>
      <c r="BF109" s="37">
        <f>IFERROR(VLOOKUP(A109,[7]DATABASE!$A:$BF,58,0),"")</f>
        <v>36</v>
      </c>
      <c r="BG109" s="37">
        <f>IFERROR(VLOOKUP($A109,'[24]NEW MITRA'!$A:$BV,69,0),"")</f>
        <v>15</v>
      </c>
      <c r="BH109" s="37">
        <f>IFERROR(VLOOKUP(A109,[7]DATABASE!$A:$BM,60,0),"")</f>
        <v>32</v>
      </c>
      <c r="BI109" s="37">
        <f>IFERROR(VLOOKUP(A109,[7]DATABASE!$A:$BM,61,0),"")</f>
        <v>45</v>
      </c>
      <c r="BJ109" s="37">
        <f>IFERROR(VLOOKUP(A109,[7]DATABASE!$A:$BM,62,0),"")</f>
        <v>16</v>
      </c>
      <c r="BK109" s="37">
        <f>IFERROR(VLOOKUP(A109,[7]DATABASE!$A:$BM,63,0),"")</f>
        <v>28</v>
      </c>
      <c r="BL109" s="37">
        <f>IFERROR(VLOOKUP(A109,[7]DATABASE!$A:$BM,64,0),"")</f>
        <v>36</v>
      </c>
      <c r="BM109" s="37">
        <f>IFERROR(VLOOKUP($A109,[9]AAV!$A:$AM,39,0),IFERROR(VLOOKUP($A109,[9]GC!$A:$Y,25,0),IFERROR(VLOOKUP($A109,[9]RVO!$A:$BS,71,0),IFERROR(VLOOKUP($A109,[9]SBPV!$A:$AK,37,0),IFERROR(VLOOKUP($A109,'[9]CC SK'!$A:$AA,27,0),IFERROR(VLOOKUP($A109,[9]DELTA!$A:$AA,27,0),IFERROR(VLOOKUP($A109,'[9]TEMA C1'!$A:$W,23,0),IFERROR(VLOOKUP($A109,'[9]TEMA C2'!$A:$Y,25,0),IFERROR(VLOOKUP($A109,'[9]TEMA C3'!$A:$Y,25,0),IFERROR(VLOOKUP($A109,'[9]TEMA HAJI'!$A:$Y,25,0),IFERROR(VLOOKUP($A109,'[9]TEMA PD'!$A:$Y,25,0),"")))))))))))</f>
        <v>22</v>
      </c>
      <c r="BN109" s="37">
        <f t="shared" si="58"/>
        <v>194</v>
      </c>
      <c r="BO109" s="21">
        <f t="shared" si="53"/>
        <v>15</v>
      </c>
      <c r="BP109" s="37">
        <f t="shared" si="53"/>
        <v>32</v>
      </c>
      <c r="BQ109" s="37">
        <f t="shared" si="53"/>
        <v>45</v>
      </c>
      <c r="BR109" s="37">
        <f t="shared" si="52"/>
        <v>16</v>
      </c>
      <c r="BS109" s="37">
        <f t="shared" si="52"/>
        <v>28</v>
      </c>
      <c r="BT109" s="37">
        <f t="shared" si="52"/>
        <v>36</v>
      </c>
      <c r="BU109" s="37">
        <f t="shared" si="52"/>
        <v>22</v>
      </c>
      <c r="BV109" s="37">
        <f t="shared" si="59"/>
        <v>194</v>
      </c>
      <c r="BW109" s="36">
        <f t="shared" si="60"/>
        <v>0</v>
      </c>
      <c r="BX109" s="36" t="str">
        <f t="shared" si="61"/>
        <v>TIDAK</v>
      </c>
      <c r="BY109" s="36" t="str">
        <f>IFERROR(VLOOKUP(A109,[7]DATABASE!$A:$BY,77,0),"")</f>
        <v>TIDAK</v>
      </c>
      <c r="BZ109" s="37">
        <f t="shared" si="62"/>
        <v>259</v>
      </c>
      <c r="CA109" s="12">
        <f>IFERROR(VLOOKUP(A109,[10]DELTA!$A:$AE,31,0),"")</f>
        <v>3</v>
      </c>
      <c r="CB109" s="37" t="str">
        <f t="shared" si="63"/>
        <v>SAPHIRE</v>
      </c>
      <c r="CC109" s="37" t="str">
        <f>IFERROR(VLOOKUP(A109,[11]SUMMARY!$B:$E,4,0),"")</f>
        <v/>
      </c>
      <c r="CD109" s="37">
        <f>IFERROR(VLOOKUP(A109,'[12]RECAP REDEEM P2 - v2'!$A:$I,5,0),0)</f>
        <v>200</v>
      </c>
      <c r="CE109" s="37" t="str">
        <f t="shared" si="64"/>
        <v>Y</v>
      </c>
      <c r="CF109" s="37"/>
      <c r="CG109" s="15">
        <v>45093</v>
      </c>
      <c r="CH109" s="15">
        <f t="shared" ca="1" si="65"/>
        <v>46174</v>
      </c>
      <c r="CI109" s="37">
        <f t="shared" ca="1" si="66"/>
        <v>2</v>
      </c>
      <c r="CJ109" s="37">
        <v>59</v>
      </c>
      <c r="CK109" s="37" t="str">
        <f>IFERROR(VLOOKUP($A109,[13]ME!$A:$K,11,0),"-")</f>
        <v>EKSKLUSIF</v>
      </c>
      <c r="CL109" s="37" t="str">
        <f>IFERROR(VLOOKUP($A109,[14]EKS!$A:$K,11,0),"-")</f>
        <v>EKSKLUSIF</v>
      </c>
      <c r="CM109" s="37" t="str">
        <f>IFERROR(VLOOKUP($A109,[15]EKS!$A:$K,11,0),"-")</f>
        <v>EKSKLUSIF</v>
      </c>
      <c r="CN109" s="37" t="str">
        <f>IFERROR(VLOOKUP($A109,[16]EKS!$A:$K,11,0),"-")</f>
        <v>EKSKLUSIF</v>
      </c>
      <c r="CO109" s="37" t="str">
        <f>IFERROR(VLOOKUP($A109,[17]EKS!$A:$K,11,0),"-")</f>
        <v>EKSKLUSIF</v>
      </c>
      <c r="CP109" s="37" t="str">
        <f>IFERROR(VLOOKUP($A109,[18]EKS!$A:$K,11,0),"-")</f>
        <v>EKSKLUSIF</v>
      </c>
      <c r="CQ109" s="37" t="str">
        <f>IFERROR(VLOOKUP(A109,[19]Sheet1!$A:$D,4,0),"-")</f>
        <v>EKSKLUSIF</v>
      </c>
      <c r="CR109" s="37">
        <f>IFERROR(VLOOKUP($A109,[20]AAV!$A:$AR,44,0),IFERROR(VLOOKUP($A109,[20]GC!$A:$AC,29,0),IFERROR(VLOOKUP($A109,[20]RVO!$A:$CA,79,0),IFERROR(VLOOKUP($A109,[20]SBPV!$A:$AN,40,0),IFERROR(VLOOKUP($A109,'[20]CC SK'!$A:$AC,29,0),IFERROR(VLOOKUP($A109,'[20]AAV AUTO 2000'!$A:$AA,27,0),IFERROR(VLOOKUP($A109,[20]DELTA!$A:$AC,29,0),IFERROR(VLOOKUP($A109,'[20]TEMA C1'!$A:$Y,25,0),IFERROR(VLOOKUP($A109,'[20]TEMA C2'!$A:$AA,27,0),IFERROR(VLOOKUP($A109,'[20]TEMA C3'!$A:$AA,27,0),IFERROR(VLOOKUP($A109,'[20]TEMA HAJI'!$A:$AA,27,0),IFERROR(VLOOKUP($A109,'[20]TEMA PD'!$A:$AA,27,0),IFERROR(VLOOKUP($A109,[20]DESIRE!$A:$AP,42,0),0)))))))))))))</f>
        <v>24</v>
      </c>
      <c r="CS109" s="37">
        <f>IFERROR(VLOOKUP($A109,#REF!,42+CR$1,0),IFERROR(VLOOKUP($A109,#REF!,42+CR$1,0),IFERROR(VLOOKUP($A109,#REF!,29+CR$1,0),IFERROR(VLOOKUP($A109,#REF!,16+CR$1,0),IFERROR(VLOOKUP($A109,#REF!,42+CR$1,0),IFERROR(VLOOKUP($A109,#REF!,33+CR$1,0),IFERROR(VLOOKUP($A109,#REF!,29+CR$1,0),IFERROR(VLOOKUP($A109,#REF!,42+CR$1,0),IFERROR(VLOOKUP($A109,#REF!,42+CR$1,0),IFERROR(VLOOKUP($A109,#REF!,42+CR$1,0),IFERROR(VLOOKUP($A109,#REF!,26+CR$1,0),IFERROR(VLOOKUP($A109,#REF!,5+CR$1,0),0))))))))))))</f>
        <v>0</v>
      </c>
      <c r="CT109" s="37">
        <f>IFERROR(VLOOKUP($A109,#REF!,42+CS$1,0),IFERROR(VLOOKUP($A109,#REF!,42+CS$1,0),IFERROR(VLOOKUP($A109,#REF!,29+CS$1,0),IFERROR(VLOOKUP($A109,#REF!,16+CS$1,0),IFERROR(VLOOKUP($A109,#REF!,42+CS$1,0),IFERROR(VLOOKUP($A109,#REF!,33+CS$1,0),IFERROR(VLOOKUP($A109,#REF!,29+CS$1,0),IFERROR(VLOOKUP($A109,#REF!,42+CS$1,0),IFERROR(VLOOKUP($A109,#REF!,42+CS$1,0),IFERROR(VLOOKUP($A109,#REF!,42+CS$1,0),IFERROR(VLOOKUP($A109,#REF!,26+CS$1,0),IFERROR(VLOOKUP($A109,#REF!,5+CS$1,0),0))))))))))))</f>
        <v>0</v>
      </c>
      <c r="CU109" s="37">
        <f>IFERROR(VLOOKUP($A109,#REF!,42+CT$1,0),IFERROR(VLOOKUP($A109,#REF!,42+CT$1,0),IFERROR(VLOOKUP($A109,#REF!,29+CT$1,0),IFERROR(VLOOKUP($A109,#REF!,16+CT$1,0),IFERROR(VLOOKUP($A109,#REF!,42+CT$1,0),IFERROR(VLOOKUP($A109,#REF!,33+CT$1,0),IFERROR(VLOOKUP($A109,#REF!,29+CT$1,0),IFERROR(VLOOKUP($A109,#REF!,42+CT$1,0),IFERROR(VLOOKUP($A109,#REF!,42+CT$1,0),IFERROR(VLOOKUP($A109,#REF!,42+CT$1,0),IFERROR(VLOOKUP($A109,#REF!,26+CT$1,0),IFERROR(VLOOKUP($A109,#REF!,5+CT$1,0),0))))))))))))</f>
        <v>0</v>
      </c>
      <c r="CV109" s="37">
        <f>IFERROR(VLOOKUP($A109,#REF!,42+CU$1,0),IFERROR(VLOOKUP($A109,#REF!,42+CU$1,0),IFERROR(VLOOKUP($A109,#REF!,29+CU$1,0),IFERROR(VLOOKUP($A109,#REF!,16+CU$1,0),IFERROR(VLOOKUP($A109,#REF!,42+CU$1,0),IFERROR(VLOOKUP($A109,#REF!,33+CU$1,0),IFERROR(VLOOKUP($A109,#REF!,29+CU$1,0),IFERROR(VLOOKUP($A109,#REF!,42+CU$1,0),IFERROR(VLOOKUP($A109,#REF!,42+CU$1,0),IFERROR(VLOOKUP($A109,#REF!,42+CU$1,0),IFERROR(VLOOKUP($A109,#REF!,26+CU$1,0),IFERROR(VLOOKUP($A109,#REF!,5+CU$1,0),0))))))))))))</f>
        <v>0</v>
      </c>
      <c r="CW109" s="37">
        <f>IFERROR(VLOOKUP($A109,#REF!,42+CV$1,0),IFERROR(VLOOKUP($A109,#REF!,42+CV$1,0),IFERROR(VLOOKUP($A109,#REF!,29+CV$1,0),IFERROR(VLOOKUP($A109,#REF!,16+CV$1,0),IFERROR(VLOOKUP($A109,#REF!,42+CV$1,0),IFERROR(VLOOKUP($A109,#REF!,33+CV$1,0),IFERROR(VLOOKUP($A109,#REF!,29+CV$1,0),IFERROR(VLOOKUP($A109,#REF!,42+CV$1,0),IFERROR(VLOOKUP($A109,#REF!,42+CV$1,0),IFERROR(VLOOKUP($A109,#REF!,42+CV$1,0),IFERROR(VLOOKUP($A109,#REF!,26+CV$1,0),IFERROR(VLOOKUP($A109,#REF!,5+CV$1,0),0))))))))))))</f>
        <v>0</v>
      </c>
      <c r="CX109" s="37">
        <f>IFERROR(VLOOKUP($A109,#REF!,36,0),IFERROR(VLOOKUP($A109,#REF!,23,0),IFERROR(VLOOKUP($A109,#REF!,65,0),IFERROR(VLOOKUP($A109,#REF!,34,0),IFERROR(VLOOKUP($A109,#REF!,25,0),IFERROR(VLOOKUP($A109,#REF!,25,0),IFERROR(VLOOKUP($A109,#REF!,21,0),IFERROR(VLOOKUP($A109,#REF!,23,0),IFERROR(VLOOKUP($A109,#REF!,23,0),IFERROR(VLOOKUP($A109,#REF!,23,0),IFERROR(VLOOKUP($A109,#REF!,23,0),IFERROR(VLOOKUP($A109,#REF!,23,0),IFERROR(VLOOKUP($A109,#REF!,21,0),IFERROR(VLOOKUP($A109,#REF!,23,0),0))))))))))))))</f>
        <v>0</v>
      </c>
      <c r="CY109" s="37">
        <f>IFERROR(VLOOKUP($A109,[20]DESIRE!$A:$AP,42,0),IFERROR(VLOOKUP($A109,'[20]TEMA PD'!$A:$AA,27,0),IFERROR(VLOOKUP($A109,'[20]TEMA HAJI'!$A:$AA,27,0),IFERROR(VLOOKUP($A109,'[20]TEMA C3'!$A:$AA,27,0),IFERROR(VLOOKUP($A109,'[20]TEMA C2'!$A:$AA,27,0),IFERROR(VLOOKUP($A109,'[20]TEMA C1'!$A:$Y,25,0),IFERROR(VLOOKUP($A109,[20]DELTA!$A:$AC,29,0),IFERROR(VLOOKUP($A109,'[20]AAV AUTO 2000'!$A:$AA,27,0),IFERROR(VLOOKUP($A109,'[20]CC SK'!$A:$AC,29,0),IFERROR(VLOOKUP($A109,[20]SBPV!$A:$AN,40,0),IFERROR(VLOOKUP($A109,[20]RVO!$A:$CA,79,0),IFERROR(VLOOKUP($A109,[20]GC!$A:$AC,29,0),IFERROR(VLOOKUP($A109,[20]AAV!$A:$AR,44,0),0)))))))))))))</f>
        <v>24</v>
      </c>
      <c r="CZ109" s="37">
        <f>IFERROR(VLOOKUP($A109,#REF!,5+CY$1,0),IFERROR(VLOOKUP($A109,#REF!,26+CY$1,0),IFERROR(VLOOKUP($A109,#REF!,42+CY$1,0),IFERROR(VLOOKUP($A109,#REF!,42+CY$1,0),IFERROR(VLOOKUP($A109,#REF!,42+CY$1,0),IFERROR(VLOOKUP($A109,#REF!,29+CY$1,0),IFERROR(VLOOKUP($A109,#REF!,33+CY$1,0),IFERROR(VLOOKUP($A109,#REF!,42+CY$1,0),IFERROR(VLOOKUP($A109,#REF!,16+CY$1,0),IFERROR(VLOOKUP($A109,#REF!,29+CY$1,0),IFERROR(VLOOKUP($A109,#REF!,42+CY$1,0),IFERROR(VLOOKUP($A109,#REF!,42+CY$1,0),0))))))))))))</f>
        <v>0</v>
      </c>
      <c r="DA109" s="37">
        <f>IFERROR(VLOOKUP($A109,#REF!,5+CZ$1,0),IFERROR(VLOOKUP($A109,#REF!,26+CZ$1,0),IFERROR(VLOOKUP($A109,#REF!,42+CZ$1,0),IFERROR(VLOOKUP($A109,#REF!,42+CZ$1,0),IFERROR(VLOOKUP($A109,#REF!,42+CZ$1,0),IFERROR(VLOOKUP($A109,#REF!,29+CZ$1,0),IFERROR(VLOOKUP($A109,#REF!,33+CZ$1,0),IFERROR(VLOOKUP($A109,#REF!,42+CZ$1,0),IFERROR(VLOOKUP($A109,#REF!,16+CZ$1,0),IFERROR(VLOOKUP($A109,#REF!,29+CZ$1,0),IFERROR(VLOOKUP($A109,#REF!,42+CZ$1,0),IFERROR(VLOOKUP($A109,#REF!,42+CZ$1,0),0))))))))))))</f>
        <v>0</v>
      </c>
      <c r="DB109" s="37">
        <f>IFERROR(VLOOKUP($A109,#REF!,5+DA$1,0),IFERROR(VLOOKUP($A109,#REF!,26+DA$1,0),IFERROR(VLOOKUP($A109,#REF!,42+DA$1,0),IFERROR(VLOOKUP($A109,#REF!,42+DA$1,0),IFERROR(VLOOKUP($A109,#REF!,42+DA$1,0),IFERROR(VLOOKUP($A109,#REF!,29+DA$1,0),IFERROR(VLOOKUP($A109,#REF!,33+DA$1,0),IFERROR(VLOOKUP($A109,#REF!,42+DA$1,0),IFERROR(VLOOKUP($A109,#REF!,16+DA$1,0),IFERROR(VLOOKUP($A109,#REF!,29+DA$1,0),IFERROR(VLOOKUP($A109,#REF!,42+DA$1,0),IFERROR(VLOOKUP($A109,#REF!,42+DA$1,0),0))))))))))))</f>
        <v>0</v>
      </c>
      <c r="DC109" s="37">
        <f>IFERROR(VLOOKUP($A109,#REF!,5+DB$1,0),IFERROR(VLOOKUP($A109,#REF!,26+DB$1,0),IFERROR(VLOOKUP($A109,#REF!,42+DB$1,0),IFERROR(VLOOKUP($A109,#REF!,42+DB$1,0),IFERROR(VLOOKUP($A109,#REF!,42+DB$1,0),IFERROR(VLOOKUP($A109,#REF!,29+DB$1,0),IFERROR(VLOOKUP($A109,#REF!,33+DB$1,0),IFERROR(VLOOKUP($A109,#REF!,42+DB$1,0),IFERROR(VLOOKUP($A109,#REF!,16+DB$1,0),IFERROR(VLOOKUP($A109,#REF!,29+DB$1,0),IFERROR(VLOOKUP($A109,#REF!,42+DB$1,0),IFERROR(VLOOKUP($A109,#REF!,42+DB$1,0),0))))))))))))</f>
        <v>0</v>
      </c>
      <c r="DD109" s="37">
        <f>IFERROR(VLOOKUP($A109,#REF!,5+DC$1,0),IFERROR(VLOOKUP($A109,#REF!,26+DC$1,0),IFERROR(VLOOKUP($A109,#REF!,42+DC$1,0),IFERROR(VLOOKUP($A109,#REF!,42+DC$1,0),IFERROR(VLOOKUP($A109,#REF!,42+DC$1,0),IFERROR(VLOOKUP($A109,#REF!,29+DC$1,0),IFERROR(VLOOKUP($A109,#REF!,33+DC$1,0),IFERROR(VLOOKUP($A109,#REF!,42+DC$1,0),IFERROR(VLOOKUP($A109,#REF!,16+DC$1,0),IFERROR(VLOOKUP($A109,#REF!,29+DC$1,0),IFERROR(VLOOKUP($A109,#REF!,42+DC$1,0),IFERROR(VLOOKUP($A109,#REF!,42+DC$1,0),0))))))))))))</f>
        <v>0</v>
      </c>
      <c r="DE109" s="37">
        <f>IFERROR(VLOOKUP($A109,#REF!,23,0),IFERROR(VLOOKUP($A109,#REF!,21,0),IFERROR(VLOOKUP($A109,#REF!,23,0),IFERROR(VLOOKUP($A109,#REF!,23,0),IFERROR(VLOOKUP($A109,#REF!,23,0),IFERROR(VLOOKUP($A109,#REF!,23,0),IFERROR(VLOOKUP($A109,#REF!,23,0),IFERROR(VLOOKUP($A109,#REF!,21,0),IFERROR(VLOOKUP($A109,#REF!,25,0),IFERROR(VLOOKUP($A109,#REF!,25,0),IFERROR(VLOOKUP($A109,#REF!,34,0),IFERROR(VLOOKUP($A109,#REF!,65,0),IFERROR(VLOOKUP($A109,#REF!,23,0),IFERROR(VLOOKUP($A109,#REF!,36,0),0))))))))))))))</f>
        <v>0</v>
      </c>
      <c r="DF109" s="37" t="b">
        <f t="shared" si="67"/>
        <v>1</v>
      </c>
      <c r="DG109" s="37" t="b">
        <f t="shared" si="67"/>
        <v>1</v>
      </c>
      <c r="DH109" s="37" t="b">
        <f t="shared" si="67"/>
        <v>1</v>
      </c>
      <c r="DI109" s="37" t="b">
        <f t="shared" si="67"/>
        <v>1</v>
      </c>
      <c r="DJ109" s="37" t="b">
        <f t="shared" si="67"/>
        <v>1</v>
      </c>
      <c r="DK109" s="37" t="b">
        <f t="shared" si="67"/>
        <v>1</v>
      </c>
      <c r="DL109" s="37" t="b">
        <f t="shared" si="54"/>
        <v>1</v>
      </c>
      <c r="DM109" s="37">
        <f t="shared" si="68"/>
        <v>24</v>
      </c>
      <c r="DN109" s="37">
        <f t="shared" si="68"/>
        <v>0</v>
      </c>
      <c r="DO109" s="37">
        <f t="shared" si="68"/>
        <v>0</v>
      </c>
      <c r="DP109" s="37">
        <f t="shared" si="68"/>
        <v>0</v>
      </c>
      <c r="DQ109" s="37">
        <f t="shared" si="68"/>
        <v>0</v>
      </c>
      <c r="DR109" s="37">
        <f t="shared" si="68"/>
        <v>0</v>
      </c>
      <c r="DS109" s="37">
        <f t="shared" si="55"/>
        <v>0</v>
      </c>
      <c r="DT109" s="29">
        <f t="shared" si="45"/>
        <v>24</v>
      </c>
      <c r="DU109" s="37">
        <f t="shared" si="69"/>
        <v>0</v>
      </c>
      <c r="DV109" s="37">
        <f t="shared" si="69"/>
        <v>0</v>
      </c>
      <c r="DW109" s="37">
        <f t="shared" si="69"/>
        <v>0</v>
      </c>
      <c r="DX109" s="37">
        <f t="shared" si="69"/>
        <v>0</v>
      </c>
      <c r="DY109" s="37">
        <f t="shared" si="69"/>
        <v>0</v>
      </c>
      <c r="DZ109" s="37">
        <f t="shared" si="69"/>
        <v>0</v>
      </c>
      <c r="EA109" s="37">
        <f t="shared" si="56"/>
        <v>0</v>
      </c>
      <c r="EB109" s="29">
        <f t="shared" si="46"/>
        <v>0</v>
      </c>
      <c r="EC109" s="36">
        <f t="shared" si="47"/>
        <v>6</v>
      </c>
      <c r="ED109" s="36" t="str">
        <f t="shared" si="48"/>
        <v>DOWNGRADE</v>
      </c>
      <c r="EE109" s="36" t="str">
        <f t="shared" si="49"/>
        <v>RESET</v>
      </c>
      <c r="EF109" s="37">
        <f t="shared" si="50"/>
        <v>0</v>
      </c>
      <c r="EG109" s="2">
        <f>IFERROR(VLOOKUP(A109,[21]DELTA!$A:$AT,46,0),"")</f>
        <v>3</v>
      </c>
      <c r="EH109" s="37" t="str">
        <f t="shared" si="51"/>
        <v>SAPHIRE</v>
      </c>
      <c r="EI109" s="2"/>
      <c r="EJ109" s="2"/>
      <c r="EK109" s="2"/>
      <c r="EL109" s="2"/>
      <c r="EM109" s="2"/>
      <c r="EN109" s="2"/>
      <c r="EO109" s="2"/>
      <c r="EP109" s="2"/>
      <c r="EQ109" s="37">
        <f t="shared" si="70"/>
        <v>24</v>
      </c>
      <c r="ER109" s="37">
        <f t="shared" si="70"/>
        <v>0</v>
      </c>
      <c r="ES109" s="37">
        <f t="shared" si="70"/>
        <v>0</v>
      </c>
      <c r="ET109" s="37">
        <f t="shared" si="70"/>
        <v>0</v>
      </c>
      <c r="EU109" s="37">
        <f t="shared" si="70"/>
        <v>0</v>
      </c>
      <c r="EV109" s="37">
        <f t="shared" si="70"/>
        <v>0</v>
      </c>
      <c r="EW109" s="37">
        <f t="shared" si="57"/>
        <v>0</v>
      </c>
    </row>
    <row r="110" spans="1:153" ht="15.6">
      <c r="A110" s="36" t="s">
        <v>90</v>
      </c>
      <c r="B110" s="5" t="s">
        <v>237</v>
      </c>
      <c r="C110" s="37" t="s">
        <v>153</v>
      </c>
      <c r="D110" s="15">
        <f>IFERROR(VLOOKUP(A110,[23]delta!$A:$C,3,0),"")</f>
        <v>44994</v>
      </c>
      <c r="E110" s="15" t="str">
        <f t="shared" si="44"/>
        <v>Mar-23</v>
      </c>
      <c r="F110" s="37" t="s">
        <v>349</v>
      </c>
      <c r="G110" s="37" t="s">
        <v>349</v>
      </c>
      <c r="H110" s="37" t="s">
        <v>352</v>
      </c>
      <c r="I110" s="37" t="s">
        <v>352</v>
      </c>
      <c r="J110" s="37" t="s">
        <v>352</v>
      </c>
      <c r="K110" s="37" t="s">
        <v>352</v>
      </c>
      <c r="L110" s="37" t="s">
        <v>352</v>
      </c>
      <c r="M110" s="37">
        <v>17</v>
      </c>
      <c r="N110" s="37">
        <v>39</v>
      </c>
      <c r="O110" s="37">
        <v>41</v>
      </c>
      <c r="P110" s="37">
        <v>43</v>
      </c>
      <c r="Q110" s="37">
        <v>38</v>
      </c>
      <c r="R110" s="37">
        <v>42</v>
      </c>
      <c r="S110" s="37">
        <v>22</v>
      </c>
      <c r="T110" s="36">
        <v>242</v>
      </c>
      <c r="U110" s="37">
        <v>17</v>
      </c>
      <c r="V110" s="37">
        <v>39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36">
        <v>56</v>
      </c>
      <c r="AC110" s="36">
        <v>0</v>
      </c>
      <c r="AD110" s="36" t="s">
        <v>413</v>
      </c>
      <c r="AE110" s="36" t="s">
        <v>413</v>
      </c>
      <c r="AF110" s="37">
        <v>56</v>
      </c>
      <c r="AG110" s="13">
        <v>2</v>
      </c>
      <c r="AH110" s="37" t="s">
        <v>418</v>
      </c>
      <c r="AI110" s="37">
        <v>0</v>
      </c>
      <c r="AJ110" s="37" t="s">
        <v>424</v>
      </c>
      <c r="AK110" s="37">
        <v>0</v>
      </c>
      <c r="AL110" s="15">
        <v>45261</v>
      </c>
      <c r="AM110" s="15">
        <v>45701</v>
      </c>
      <c r="AN110" s="37">
        <v>1</v>
      </c>
      <c r="AO110" s="37">
        <v>56</v>
      </c>
      <c r="AP110" s="37" t="str">
        <f>IFERROR(VLOOKUP($A110,[2]Sheet1!$A:$D,4,0),"-")</f>
        <v>EKSKLUSIF</v>
      </c>
      <c r="AQ110" s="37" t="str">
        <f>IFERROR(VLOOKUP($A110,#REF!,4,0),"-")</f>
        <v>-</v>
      </c>
      <c r="AR110" s="37" t="str">
        <f>IFERROR(VLOOKUP(A110,[3]DELTA!$A:$D,4,0),"-")</f>
        <v>EKSKLUSIF</v>
      </c>
      <c r="AS110" s="37" t="str">
        <f>IFERROR(VLOOKUP(A110,[4]DELTA!$A:$D,4,0),"-")</f>
        <v>EKSKLUSIF</v>
      </c>
      <c r="AT110" s="37" t="str">
        <f>IFERROR(VLOOKUP(A110,[5]DELTA!$A:$D,4,0),"-")</f>
        <v>EKSKLUSIF</v>
      </c>
      <c r="AU110" s="37" t="str">
        <f>IFERROR(VLOOKUP(A110,[6]DELTA!$A:$D,4,0),"-")</f>
        <v>REGULER</v>
      </c>
      <c r="AV110" s="37" t="str">
        <f>IFERROR(VLOOKUP(A110,#REF!,13,0),"")</f>
        <v/>
      </c>
      <c r="AW110" s="37">
        <f>IFERROR(VLOOKUP(A110,[7]DATABASE!$A:$BA,49,0),"")</f>
        <v>48</v>
      </c>
      <c r="AX110" s="37">
        <f>IFERROR(VLOOKUP(A110,[7]DATABASE!$A:$BA,50,0),"")</f>
        <v>48</v>
      </c>
      <c r="AY110" s="37">
        <f>IFERROR(VLOOKUP(A110,[7]DATABASE!$A:$BA,51,0),"")</f>
        <v>43</v>
      </c>
      <c r="AZ110" s="37">
        <f>IFERROR(VLOOKUP(A110,[7]DATABASE!$A:$BA,52,0),"")</f>
        <v>47</v>
      </c>
      <c r="BA110" s="37">
        <f>IFERROR(VLOOKUP(A110,[7]DATABASE!$A:$BA,53,0),"")</f>
        <v>39</v>
      </c>
      <c r="BB110" s="37">
        <f>IFERROR(VLOOKUP(A110,[7]DATABASE!$A:$BF,54,0),"")</f>
        <v>48</v>
      </c>
      <c r="BC110" s="37">
        <f>IFERROR(VLOOKUP(A110,[7]DATABASE!$A:$BF,55,0),"")</f>
        <v>48</v>
      </c>
      <c r="BD110" s="37">
        <f>IFERROR(VLOOKUP(A110,[7]DATABASE!$A:$BF,56,0),"")</f>
        <v>43</v>
      </c>
      <c r="BE110" s="37">
        <f>IFERROR(VLOOKUP(A110,[7]DATABASE!$A:$BF,57,0),"")</f>
        <v>47</v>
      </c>
      <c r="BF110" s="37">
        <f>IFERROR(VLOOKUP(A110,[7]DATABASE!$A:$BF,58,0),"")</f>
        <v>39</v>
      </c>
      <c r="BG110" s="37">
        <f>IFERROR(VLOOKUP($A110,'[24]NEW MITRA'!$A:$BV,69,0),"")</f>
        <v>19</v>
      </c>
      <c r="BH110" s="37">
        <f>IFERROR(VLOOKUP(A110,[7]DATABASE!$A:$BM,60,0),"")</f>
        <v>48</v>
      </c>
      <c r="BI110" s="37">
        <f>IFERROR(VLOOKUP(A110,[7]DATABASE!$A:$BM,61,0),"")</f>
        <v>48</v>
      </c>
      <c r="BJ110" s="37">
        <f>IFERROR(VLOOKUP(A110,[7]DATABASE!$A:$BM,62,0),"")</f>
        <v>43</v>
      </c>
      <c r="BK110" s="37">
        <f>IFERROR(VLOOKUP(A110,[7]DATABASE!$A:$BM,63,0),"")</f>
        <v>47</v>
      </c>
      <c r="BL110" s="37">
        <f>IFERROR(VLOOKUP(A110,[7]DATABASE!$A:$BM,64,0),"")</f>
        <v>39</v>
      </c>
      <c r="BM110" s="37">
        <f>IFERROR(VLOOKUP($A110,[9]AAV!$A:$AM,39,0),IFERROR(VLOOKUP($A110,[9]GC!$A:$Y,25,0),IFERROR(VLOOKUP($A110,[9]RVO!$A:$BS,71,0),IFERROR(VLOOKUP($A110,[9]SBPV!$A:$AK,37,0),IFERROR(VLOOKUP($A110,'[9]CC SK'!$A:$AA,27,0),IFERROR(VLOOKUP($A110,[9]DELTA!$A:$AA,27,0),IFERROR(VLOOKUP($A110,'[9]TEMA C1'!$A:$W,23,0),IFERROR(VLOOKUP($A110,'[9]TEMA C2'!$A:$Y,25,0),IFERROR(VLOOKUP($A110,'[9]TEMA C3'!$A:$Y,25,0),IFERROR(VLOOKUP($A110,'[9]TEMA HAJI'!$A:$Y,25,0),IFERROR(VLOOKUP($A110,'[9]TEMA PD'!$A:$Y,25,0),"")))))))))))</f>
        <v>19</v>
      </c>
      <c r="BN110" s="37">
        <f t="shared" si="58"/>
        <v>263</v>
      </c>
      <c r="BO110" s="14">
        <f t="shared" si="53"/>
        <v>0</v>
      </c>
      <c r="BP110" s="14">
        <f t="shared" si="53"/>
        <v>48</v>
      </c>
      <c r="BQ110" s="14">
        <f t="shared" si="53"/>
        <v>0</v>
      </c>
      <c r="BR110" s="14">
        <f t="shared" si="52"/>
        <v>0</v>
      </c>
      <c r="BS110" s="14">
        <f t="shared" si="52"/>
        <v>0</v>
      </c>
      <c r="BT110" s="37">
        <f t="shared" si="52"/>
        <v>39</v>
      </c>
      <c r="BU110" s="37">
        <f t="shared" si="52"/>
        <v>19</v>
      </c>
      <c r="BV110" s="37">
        <f t="shared" si="59"/>
        <v>106</v>
      </c>
      <c r="BW110" s="36">
        <f t="shared" si="60"/>
        <v>0</v>
      </c>
      <c r="BX110" s="36" t="str">
        <f t="shared" si="61"/>
        <v>TIDAK</v>
      </c>
      <c r="BY110" s="36" t="str">
        <f>IFERROR(VLOOKUP(A110,[7]DATABASE!$A:$BY,77,0),"")</f>
        <v>TIDAK</v>
      </c>
      <c r="BZ110" s="37">
        <f t="shared" si="62"/>
        <v>162</v>
      </c>
      <c r="CA110" s="12">
        <f>IFERROR(VLOOKUP(A110,[10]DELTA!$A:$AE,31,0),"")</f>
        <v>2</v>
      </c>
      <c r="CB110" s="37" t="str">
        <f t="shared" si="63"/>
        <v>SAPHIRE</v>
      </c>
      <c r="CC110" s="37" t="str">
        <f>IFERROR(VLOOKUP(A110,[11]SUMMARY!$B:$E,4,0),"")</f>
        <v/>
      </c>
      <c r="CD110" s="37">
        <f>IFERROR(VLOOKUP(A110,'[12]RECAP REDEEM P2 - v2'!$A:$I,5,0),0)</f>
        <v>0</v>
      </c>
      <c r="CE110" s="37" t="str">
        <f t="shared" si="64"/>
        <v>Y</v>
      </c>
      <c r="CF110" s="37"/>
      <c r="CG110" s="15">
        <v>45093</v>
      </c>
      <c r="CH110" s="15">
        <f t="shared" ca="1" si="65"/>
        <v>46174</v>
      </c>
      <c r="CI110" s="37">
        <f t="shared" ca="1" si="66"/>
        <v>2</v>
      </c>
      <c r="CJ110" s="37">
        <v>162</v>
      </c>
      <c r="CK110" s="37" t="str">
        <f>IFERROR(VLOOKUP($A110,[13]ME!$A:$K,11,0),"-")</f>
        <v>-</v>
      </c>
      <c r="CL110" s="37" t="str">
        <f>IFERROR(VLOOKUP($A110,[14]EKS!$A:$K,11,0),"-")</f>
        <v>EKSKLUSIF</v>
      </c>
      <c r="CM110" s="37" t="str">
        <f>IFERROR(VLOOKUP($A110,[15]EKS!$A:$K,11,0),"-")</f>
        <v>EKSKLUSIF</v>
      </c>
      <c r="CN110" s="37" t="str">
        <f>IFERROR(VLOOKUP($A110,[16]EKS!$A:$K,11,0),"-")</f>
        <v>EKSKLUSIF</v>
      </c>
      <c r="CO110" s="37" t="str">
        <f>IFERROR(VLOOKUP($A110,[17]EKS!$A:$K,11,0),"-")</f>
        <v>-</v>
      </c>
      <c r="CP110" s="37" t="str">
        <f>IFERROR(VLOOKUP($A110,[18]EKS!$A:$K,11,0),"-")</f>
        <v>-</v>
      </c>
      <c r="CQ110" s="37" t="str">
        <f>IFERROR(VLOOKUP(A110,[19]Sheet1!$A:$D,4,0),"-")</f>
        <v>-</v>
      </c>
      <c r="CR110" s="37">
        <f>IFERROR(VLOOKUP($A110,[20]AAV!$A:$AR,44,0),IFERROR(VLOOKUP($A110,[20]GC!$A:$AC,29,0),IFERROR(VLOOKUP($A110,[20]RVO!$A:$CA,79,0),IFERROR(VLOOKUP($A110,[20]SBPV!$A:$AN,40,0),IFERROR(VLOOKUP($A110,'[20]CC SK'!$A:$AC,29,0),IFERROR(VLOOKUP($A110,'[20]AAV AUTO 2000'!$A:$AA,27,0),IFERROR(VLOOKUP($A110,[20]DELTA!$A:$AC,29,0),IFERROR(VLOOKUP($A110,'[20]TEMA C1'!$A:$Y,25,0),IFERROR(VLOOKUP($A110,'[20]TEMA C2'!$A:$AA,27,0),IFERROR(VLOOKUP($A110,'[20]TEMA C3'!$A:$AA,27,0),IFERROR(VLOOKUP($A110,'[20]TEMA HAJI'!$A:$AA,27,0),IFERROR(VLOOKUP($A110,'[20]TEMA PD'!$A:$AA,27,0),IFERROR(VLOOKUP($A110,[20]DESIRE!$A:$AP,42,0),0)))))))))))))</f>
        <v>16</v>
      </c>
      <c r="CS110" s="37">
        <f>IFERROR(VLOOKUP($A110,#REF!,42+CR$1,0),IFERROR(VLOOKUP($A110,#REF!,42+CR$1,0),IFERROR(VLOOKUP($A110,#REF!,29+CR$1,0),IFERROR(VLOOKUP($A110,#REF!,16+CR$1,0),IFERROR(VLOOKUP($A110,#REF!,42+CR$1,0),IFERROR(VLOOKUP($A110,#REF!,33+CR$1,0),IFERROR(VLOOKUP($A110,#REF!,29+CR$1,0),IFERROR(VLOOKUP($A110,#REF!,42+CR$1,0),IFERROR(VLOOKUP($A110,#REF!,42+CR$1,0),IFERROR(VLOOKUP($A110,#REF!,42+CR$1,0),IFERROR(VLOOKUP($A110,#REF!,26+CR$1,0),IFERROR(VLOOKUP($A110,#REF!,5+CR$1,0),0))))))))))))</f>
        <v>0</v>
      </c>
      <c r="CT110" s="37">
        <f>IFERROR(VLOOKUP($A110,#REF!,42+CS$1,0),IFERROR(VLOOKUP($A110,#REF!,42+CS$1,0),IFERROR(VLOOKUP($A110,#REF!,29+CS$1,0),IFERROR(VLOOKUP($A110,#REF!,16+CS$1,0),IFERROR(VLOOKUP($A110,#REF!,42+CS$1,0),IFERROR(VLOOKUP($A110,#REF!,33+CS$1,0),IFERROR(VLOOKUP($A110,#REF!,29+CS$1,0),IFERROR(VLOOKUP($A110,#REF!,42+CS$1,0),IFERROR(VLOOKUP($A110,#REF!,42+CS$1,0),IFERROR(VLOOKUP($A110,#REF!,42+CS$1,0),IFERROR(VLOOKUP($A110,#REF!,26+CS$1,0),IFERROR(VLOOKUP($A110,#REF!,5+CS$1,0),0))))))))))))</f>
        <v>0</v>
      </c>
      <c r="CU110" s="37">
        <f>IFERROR(VLOOKUP($A110,#REF!,42+CT$1,0),IFERROR(VLOOKUP($A110,#REF!,42+CT$1,0),IFERROR(VLOOKUP($A110,#REF!,29+CT$1,0),IFERROR(VLOOKUP($A110,#REF!,16+CT$1,0),IFERROR(VLOOKUP($A110,#REF!,42+CT$1,0),IFERROR(VLOOKUP($A110,#REF!,33+CT$1,0),IFERROR(VLOOKUP($A110,#REF!,29+CT$1,0),IFERROR(VLOOKUP($A110,#REF!,42+CT$1,0),IFERROR(VLOOKUP($A110,#REF!,42+CT$1,0),IFERROR(VLOOKUP($A110,#REF!,42+CT$1,0),IFERROR(VLOOKUP($A110,#REF!,26+CT$1,0),IFERROR(VLOOKUP($A110,#REF!,5+CT$1,0),0))))))))))))</f>
        <v>0</v>
      </c>
      <c r="CV110" s="37">
        <f>IFERROR(VLOOKUP($A110,#REF!,42+CU$1,0),IFERROR(VLOOKUP($A110,#REF!,42+CU$1,0),IFERROR(VLOOKUP($A110,#REF!,29+CU$1,0),IFERROR(VLOOKUP($A110,#REF!,16+CU$1,0),IFERROR(VLOOKUP($A110,#REF!,42+CU$1,0),IFERROR(VLOOKUP($A110,#REF!,33+CU$1,0),IFERROR(VLOOKUP($A110,#REF!,29+CU$1,0),IFERROR(VLOOKUP($A110,#REF!,42+CU$1,0),IFERROR(VLOOKUP($A110,#REF!,42+CU$1,0),IFERROR(VLOOKUP($A110,#REF!,42+CU$1,0),IFERROR(VLOOKUP($A110,#REF!,26+CU$1,0),IFERROR(VLOOKUP($A110,#REF!,5+CU$1,0),0))))))))))))</f>
        <v>0</v>
      </c>
      <c r="CW110" s="37">
        <f>IFERROR(VLOOKUP($A110,#REF!,42+CV$1,0),IFERROR(VLOOKUP($A110,#REF!,42+CV$1,0),IFERROR(VLOOKUP($A110,#REF!,29+CV$1,0),IFERROR(VLOOKUP($A110,#REF!,16+CV$1,0),IFERROR(VLOOKUP($A110,#REF!,42+CV$1,0),IFERROR(VLOOKUP($A110,#REF!,33+CV$1,0),IFERROR(VLOOKUP($A110,#REF!,29+CV$1,0),IFERROR(VLOOKUP($A110,#REF!,42+CV$1,0),IFERROR(VLOOKUP($A110,#REF!,42+CV$1,0),IFERROR(VLOOKUP($A110,#REF!,42+CV$1,0),IFERROR(VLOOKUP($A110,#REF!,26+CV$1,0),IFERROR(VLOOKUP($A110,#REF!,5+CV$1,0),0))))))))))))</f>
        <v>0</v>
      </c>
      <c r="CX110" s="37">
        <f>IFERROR(VLOOKUP($A110,#REF!,36,0),IFERROR(VLOOKUP($A110,#REF!,23,0),IFERROR(VLOOKUP($A110,#REF!,65,0),IFERROR(VLOOKUP($A110,#REF!,34,0),IFERROR(VLOOKUP($A110,#REF!,25,0),IFERROR(VLOOKUP($A110,#REF!,25,0),IFERROR(VLOOKUP($A110,#REF!,21,0),IFERROR(VLOOKUP($A110,#REF!,23,0),IFERROR(VLOOKUP($A110,#REF!,23,0),IFERROR(VLOOKUP($A110,#REF!,23,0),IFERROR(VLOOKUP($A110,#REF!,23,0),IFERROR(VLOOKUP($A110,#REF!,23,0),IFERROR(VLOOKUP($A110,#REF!,21,0),IFERROR(VLOOKUP($A110,#REF!,23,0),0))))))))))))))</f>
        <v>0</v>
      </c>
      <c r="CY110" s="37">
        <f>IFERROR(VLOOKUP($A110,[20]DESIRE!$A:$AP,42,0),IFERROR(VLOOKUP($A110,'[20]TEMA PD'!$A:$AA,27,0),IFERROR(VLOOKUP($A110,'[20]TEMA HAJI'!$A:$AA,27,0),IFERROR(VLOOKUP($A110,'[20]TEMA C3'!$A:$AA,27,0),IFERROR(VLOOKUP($A110,'[20]TEMA C2'!$A:$AA,27,0),IFERROR(VLOOKUP($A110,'[20]TEMA C1'!$A:$Y,25,0),IFERROR(VLOOKUP($A110,[20]DELTA!$A:$AC,29,0),IFERROR(VLOOKUP($A110,'[20]AAV AUTO 2000'!$A:$AA,27,0),IFERROR(VLOOKUP($A110,'[20]CC SK'!$A:$AC,29,0),IFERROR(VLOOKUP($A110,[20]SBPV!$A:$AN,40,0),IFERROR(VLOOKUP($A110,[20]RVO!$A:$CA,79,0),IFERROR(VLOOKUP($A110,[20]GC!$A:$AC,29,0),IFERROR(VLOOKUP($A110,[20]AAV!$A:$AR,44,0),0)))))))))))))</f>
        <v>16</v>
      </c>
      <c r="CZ110" s="37">
        <f>IFERROR(VLOOKUP($A110,#REF!,5+CY$1,0),IFERROR(VLOOKUP($A110,#REF!,26+CY$1,0),IFERROR(VLOOKUP($A110,#REF!,42+CY$1,0),IFERROR(VLOOKUP($A110,#REF!,42+CY$1,0),IFERROR(VLOOKUP($A110,#REF!,42+CY$1,0),IFERROR(VLOOKUP($A110,#REF!,29+CY$1,0),IFERROR(VLOOKUP($A110,#REF!,33+CY$1,0),IFERROR(VLOOKUP($A110,#REF!,42+CY$1,0),IFERROR(VLOOKUP($A110,#REF!,16+CY$1,0),IFERROR(VLOOKUP($A110,#REF!,29+CY$1,0),IFERROR(VLOOKUP($A110,#REF!,42+CY$1,0),IFERROR(VLOOKUP($A110,#REF!,42+CY$1,0),0))))))))))))</f>
        <v>0</v>
      </c>
      <c r="DA110" s="37">
        <f>IFERROR(VLOOKUP($A110,#REF!,5+CZ$1,0),IFERROR(VLOOKUP($A110,#REF!,26+CZ$1,0),IFERROR(VLOOKUP($A110,#REF!,42+CZ$1,0),IFERROR(VLOOKUP($A110,#REF!,42+CZ$1,0),IFERROR(VLOOKUP($A110,#REF!,42+CZ$1,0),IFERROR(VLOOKUP($A110,#REF!,29+CZ$1,0),IFERROR(VLOOKUP($A110,#REF!,33+CZ$1,0),IFERROR(VLOOKUP($A110,#REF!,42+CZ$1,0),IFERROR(VLOOKUP($A110,#REF!,16+CZ$1,0),IFERROR(VLOOKUP($A110,#REF!,29+CZ$1,0),IFERROR(VLOOKUP($A110,#REF!,42+CZ$1,0),IFERROR(VLOOKUP($A110,#REF!,42+CZ$1,0),0))))))))))))</f>
        <v>0</v>
      </c>
      <c r="DB110" s="37">
        <f>IFERROR(VLOOKUP($A110,#REF!,5+DA$1,0),IFERROR(VLOOKUP($A110,#REF!,26+DA$1,0),IFERROR(VLOOKUP($A110,#REF!,42+DA$1,0),IFERROR(VLOOKUP($A110,#REF!,42+DA$1,0),IFERROR(VLOOKUP($A110,#REF!,42+DA$1,0),IFERROR(VLOOKUP($A110,#REF!,29+DA$1,0),IFERROR(VLOOKUP($A110,#REF!,33+DA$1,0),IFERROR(VLOOKUP($A110,#REF!,42+DA$1,0),IFERROR(VLOOKUP($A110,#REF!,16+DA$1,0),IFERROR(VLOOKUP($A110,#REF!,29+DA$1,0),IFERROR(VLOOKUP($A110,#REF!,42+DA$1,0),IFERROR(VLOOKUP($A110,#REF!,42+DA$1,0),0))))))))))))</f>
        <v>0</v>
      </c>
      <c r="DC110" s="37">
        <f>IFERROR(VLOOKUP($A110,#REF!,5+DB$1,0),IFERROR(VLOOKUP($A110,#REF!,26+DB$1,0),IFERROR(VLOOKUP($A110,#REF!,42+DB$1,0),IFERROR(VLOOKUP($A110,#REF!,42+DB$1,0),IFERROR(VLOOKUP($A110,#REF!,42+DB$1,0),IFERROR(VLOOKUP($A110,#REF!,29+DB$1,0),IFERROR(VLOOKUP($A110,#REF!,33+DB$1,0),IFERROR(VLOOKUP($A110,#REF!,42+DB$1,0),IFERROR(VLOOKUP($A110,#REF!,16+DB$1,0),IFERROR(VLOOKUP($A110,#REF!,29+DB$1,0),IFERROR(VLOOKUP($A110,#REF!,42+DB$1,0),IFERROR(VLOOKUP($A110,#REF!,42+DB$1,0),0))))))))))))</f>
        <v>0</v>
      </c>
      <c r="DD110" s="37">
        <f>IFERROR(VLOOKUP($A110,#REF!,5+DC$1,0),IFERROR(VLOOKUP($A110,#REF!,26+DC$1,0),IFERROR(VLOOKUP($A110,#REF!,42+DC$1,0),IFERROR(VLOOKUP($A110,#REF!,42+DC$1,0),IFERROR(VLOOKUP($A110,#REF!,42+DC$1,0),IFERROR(VLOOKUP($A110,#REF!,29+DC$1,0),IFERROR(VLOOKUP($A110,#REF!,33+DC$1,0),IFERROR(VLOOKUP($A110,#REF!,42+DC$1,0),IFERROR(VLOOKUP($A110,#REF!,16+DC$1,0),IFERROR(VLOOKUP($A110,#REF!,29+DC$1,0),IFERROR(VLOOKUP($A110,#REF!,42+DC$1,0),IFERROR(VLOOKUP($A110,#REF!,42+DC$1,0),0))))))))))))</f>
        <v>0</v>
      </c>
      <c r="DE110" s="37">
        <f>IFERROR(VLOOKUP($A110,#REF!,23,0),IFERROR(VLOOKUP($A110,#REF!,21,0),IFERROR(VLOOKUP($A110,#REF!,23,0),IFERROR(VLOOKUP($A110,#REF!,23,0),IFERROR(VLOOKUP($A110,#REF!,23,0),IFERROR(VLOOKUP($A110,#REF!,23,0),IFERROR(VLOOKUP($A110,#REF!,23,0),IFERROR(VLOOKUP($A110,#REF!,21,0),IFERROR(VLOOKUP($A110,#REF!,25,0),IFERROR(VLOOKUP($A110,#REF!,25,0),IFERROR(VLOOKUP($A110,#REF!,34,0),IFERROR(VLOOKUP($A110,#REF!,65,0),IFERROR(VLOOKUP($A110,#REF!,23,0),IFERROR(VLOOKUP($A110,#REF!,36,0),0))))))))))))))</f>
        <v>0</v>
      </c>
      <c r="DF110" s="37" t="b">
        <f t="shared" si="67"/>
        <v>1</v>
      </c>
      <c r="DG110" s="37" t="b">
        <f t="shared" si="67"/>
        <v>1</v>
      </c>
      <c r="DH110" s="37" t="b">
        <f t="shared" si="67"/>
        <v>1</v>
      </c>
      <c r="DI110" s="37" t="b">
        <f t="shared" si="67"/>
        <v>1</v>
      </c>
      <c r="DJ110" s="37" t="b">
        <f t="shared" si="67"/>
        <v>1</v>
      </c>
      <c r="DK110" s="37" t="b">
        <f t="shared" si="67"/>
        <v>1</v>
      </c>
      <c r="DL110" s="37" t="b">
        <f t="shared" si="54"/>
        <v>1</v>
      </c>
      <c r="DM110" s="37">
        <f t="shared" si="68"/>
        <v>16</v>
      </c>
      <c r="DN110" s="37">
        <f t="shared" si="68"/>
        <v>0</v>
      </c>
      <c r="DO110" s="37">
        <f t="shared" si="68"/>
        <v>0</v>
      </c>
      <c r="DP110" s="37">
        <f t="shared" si="68"/>
        <v>0</v>
      </c>
      <c r="DQ110" s="37">
        <f t="shared" si="68"/>
        <v>0</v>
      </c>
      <c r="DR110" s="37">
        <f t="shared" si="68"/>
        <v>0</v>
      </c>
      <c r="DS110" s="37">
        <f t="shared" si="55"/>
        <v>0</v>
      </c>
      <c r="DT110" s="29">
        <f t="shared" si="45"/>
        <v>16</v>
      </c>
      <c r="DU110" s="37">
        <f t="shared" si="69"/>
        <v>16</v>
      </c>
      <c r="DV110" s="37">
        <f t="shared" si="69"/>
        <v>0</v>
      </c>
      <c r="DW110" s="37">
        <f t="shared" si="69"/>
        <v>0</v>
      </c>
      <c r="DX110" s="37">
        <f t="shared" si="69"/>
        <v>0</v>
      </c>
      <c r="DY110" s="37">
        <f t="shared" si="69"/>
        <v>0</v>
      </c>
      <c r="DZ110" s="37">
        <f t="shared" si="69"/>
        <v>0</v>
      </c>
      <c r="EA110" s="37">
        <f t="shared" si="56"/>
        <v>0</v>
      </c>
      <c r="EB110" s="29">
        <f t="shared" si="46"/>
        <v>16</v>
      </c>
      <c r="EC110" s="36">
        <f t="shared" si="47"/>
        <v>6</v>
      </c>
      <c r="ED110" s="36" t="str">
        <f t="shared" si="48"/>
        <v>DOWNGRADE</v>
      </c>
      <c r="EE110" s="36" t="str">
        <f t="shared" si="49"/>
        <v>RESET</v>
      </c>
      <c r="EF110" s="37">
        <f t="shared" si="50"/>
        <v>0</v>
      </c>
      <c r="EG110" s="2">
        <f>IFERROR(VLOOKUP(A110,[21]DELTA!$A:$AT,46,0),"")</f>
        <v>3</v>
      </c>
      <c r="EH110" s="37" t="str">
        <f t="shared" si="51"/>
        <v>SAPHIRE</v>
      </c>
      <c r="EI110" s="2"/>
      <c r="EJ110" s="2"/>
      <c r="EK110" s="2"/>
      <c r="EL110" s="2"/>
      <c r="EM110" s="2"/>
      <c r="EN110" s="2"/>
      <c r="EO110" s="2"/>
      <c r="EP110" s="2"/>
      <c r="EQ110" s="37">
        <f t="shared" si="70"/>
        <v>16</v>
      </c>
      <c r="ER110" s="37">
        <f t="shared" si="70"/>
        <v>0</v>
      </c>
      <c r="ES110" s="37">
        <f t="shared" si="70"/>
        <v>0</v>
      </c>
      <c r="ET110" s="37">
        <f t="shared" si="70"/>
        <v>0</v>
      </c>
      <c r="EU110" s="37">
        <f t="shared" si="70"/>
        <v>0</v>
      </c>
      <c r="EV110" s="37">
        <f t="shared" si="70"/>
        <v>0</v>
      </c>
      <c r="EW110" s="37">
        <f t="shared" si="57"/>
        <v>0</v>
      </c>
    </row>
    <row r="111" spans="1:153" ht="15.6">
      <c r="A111" s="36" t="s">
        <v>27</v>
      </c>
      <c r="B111" s="5" t="s">
        <v>28</v>
      </c>
      <c r="C111" s="37" t="s">
        <v>153</v>
      </c>
      <c r="D111" s="15">
        <f>IFERROR(VLOOKUP(A111,[23]delta!$A:$C,3,0),"")</f>
        <v>44835</v>
      </c>
      <c r="E111" s="15" t="str">
        <f t="shared" si="44"/>
        <v>Oct-22</v>
      </c>
      <c r="F111" s="37" t="s">
        <v>352</v>
      </c>
      <c r="G111" s="37" t="s">
        <v>352</v>
      </c>
      <c r="H111" s="37" t="s">
        <v>352</v>
      </c>
      <c r="I111" s="37" t="s">
        <v>352</v>
      </c>
      <c r="J111" s="37" t="s">
        <v>352</v>
      </c>
      <c r="K111" s="37" t="s">
        <v>352</v>
      </c>
      <c r="L111" s="37" t="s">
        <v>352</v>
      </c>
      <c r="M111" s="37">
        <v>21</v>
      </c>
      <c r="N111" s="37">
        <v>46</v>
      </c>
      <c r="O111" s="37">
        <v>40</v>
      </c>
      <c r="P111" s="37">
        <v>44</v>
      </c>
      <c r="Q111" s="37">
        <v>37</v>
      </c>
      <c r="R111" s="37">
        <v>43</v>
      </c>
      <c r="S111" s="37">
        <v>22</v>
      </c>
      <c r="T111" s="36">
        <v>253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36">
        <v>0</v>
      </c>
      <c r="AC111" s="36">
        <v>0</v>
      </c>
      <c r="AD111" s="36" t="s">
        <v>413</v>
      </c>
      <c r="AE111" s="36" t="s">
        <v>413</v>
      </c>
      <c r="AF111" s="37">
        <v>0</v>
      </c>
      <c r="AG111" s="13">
        <v>2</v>
      </c>
      <c r="AH111" s="37" t="s">
        <v>418</v>
      </c>
      <c r="AI111" s="37">
        <v>0</v>
      </c>
      <c r="AJ111" s="37" t="s">
        <v>424</v>
      </c>
      <c r="AK111" s="37">
        <v>0</v>
      </c>
      <c r="AL111" s="15">
        <v>45261</v>
      </c>
      <c r="AM111" s="15">
        <v>45701</v>
      </c>
      <c r="AN111" s="37">
        <v>1</v>
      </c>
      <c r="AO111" s="37">
        <v>0</v>
      </c>
      <c r="AP111" s="37" t="str">
        <f>IFERROR(VLOOKUP($A111,[2]Sheet1!$A:$D,4,0),"-")</f>
        <v>EKSKLUSIF</v>
      </c>
      <c r="AQ111" s="37" t="str">
        <f>IFERROR(VLOOKUP($A111,#REF!,4,0),"-")</f>
        <v>-</v>
      </c>
      <c r="AR111" s="37" t="str">
        <f>IFERROR(VLOOKUP(A111,[3]DELTA!$A:$D,4,0),"-")</f>
        <v>EKSKLUSIF</v>
      </c>
      <c r="AS111" s="37" t="str">
        <f>IFERROR(VLOOKUP(A111,[4]DELTA!$A:$D,4,0),"-")</f>
        <v>EKSKLUSIF</v>
      </c>
      <c r="AT111" s="37" t="str">
        <f>IFERROR(VLOOKUP(A111,[5]DELTA!$A:$D,4,0),"-")</f>
        <v>EKSKLUSIF</v>
      </c>
      <c r="AU111" s="37" t="str">
        <f>IFERROR(VLOOKUP(A111,[6]DELTA!$A:$D,4,0),"-")</f>
        <v>EKSKLUSIF</v>
      </c>
      <c r="AV111" s="37" t="str">
        <f>IFERROR(VLOOKUP(A111,#REF!,13,0),"")</f>
        <v/>
      </c>
      <c r="AW111" s="37">
        <f>IFERROR(VLOOKUP(A111,[7]DATABASE!$A:$BA,49,0),"")</f>
        <v>47</v>
      </c>
      <c r="AX111" s="37">
        <f>IFERROR(VLOOKUP(A111,[7]DATABASE!$A:$BA,50,0),"")</f>
        <v>46</v>
      </c>
      <c r="AY111" s="37">
        <f>IFERROR(VLOOKUP(A111,[7]DATABASE!$A:$BA,51,0),"")</f>
        <v>42</v>
      </c>
      <c r="AZ111" s="37">
        <f>IFERROR(VLOOKUP(A111,[7]DATABASE!$A:$BA,52,0),"")</f>
        <v>48</v>
      </c>
      <c r="BA111" s="37">
        <f>IFERROR(VLOOKUP(A111,[7]DATABASE!$A:$BA,53,0),"")</f>
        <v>43</v>
      </c>
      <c r="BB111" s="37">
        <f>IFERROR(VLOOKUP(A111,[7]DATABASE!$A:$BF,54,0),"")</f>
        <v>47</v>
      </c>
      <c r="BC111" s="37">
        <f>IFERROR(VLOOKUP(A111,[7]DATABASE!$A:$BF,55,0),"")</f>
        <v>46</v>
      </c>
      <c r="BD111" s="37">
        <f>IFERROR(VLOOKUP(A111,[7]DATABASE!$A:$BF,56,0),"")</f>
        <v>42</v>
      </c>
      <c r="BE111" s="37">
        <f>IFERROR(VLOOKUP(A111,[7]DATABASE!$A:$BF,57,0),"")</f>
        <v>48</v>
      </c>
      <c r="BF111" s="37">
        <f>IFERROR(VLOOKUP(A111,[7]DATABASE!$A:$BF,58,0),"")</f>
        <v>43</v>
      </c>
      <c r="BG111" s="37">
        <f>IFERROR(VLOOKUP($A111,'[24]NEW MITRA'!$A:$BV,69,0),"")</f>
        <v>18</v>
      </c>
      <c r="BH111" s="37">
        <f>IFERROR(VLOOKUP(A111,[7]DATABASE!$A:$BM,60,0),"")</f>
        <v>47</v>
      </c>
      <c r="BI111" s="37">
        <f>IFERROR(VLOOKUP(A111,[7]DATABASE!$A:$BM,61,0),"")</f>
        <v>46</v>
      </c>
      <c r="BJ111" s="37">
        <f>IFERROR(VLOOKUP(A111,[7]DATABASE!$A:$BM,62,0),"")</f>
        <v>42</v>
      </c>
      <c r="BK111" s="37">
        <f>IFERROR(VLOOKUP(A111,[7]DATABASE!$A:$BM,63,0),"")</f>
        <v>48</v>
      </c>
      <c r="BL111" s="37">
        <f>IFERROR(VLOOKUP(A111,[7]DATABASE!$A:$BM,64,0),"")</f>
        <v>43</v>
      </c>
      <c r="BM111" s="37">
        <f>IFERROR(VLOOKUP($A111,[9]AAV!$A:$AM,39,0),IFERROR(VLOOKUP($A111,[9]GC!$A:$Y,25,0),IFERROR(VLOOKUP($A111,[9]RVO!$A:$BS,71,0),IFERROR(VLOOKUP($A111,[9]SBPV!$A:$AK,37,0),IFERROR(VLOOKUP($A111,'[9]CC SK'!$A:$AA,27,0),IFERROR(VLOOKUP($A111,[9]DELTA!$A:$AA,27,0),IFERROR(VLOOKUP($A111,'[9]TEMA C1'!$A:$W,23,0),IFERROR(VLOOKUP($A111,'[9]TEMA C2'!$A:$Y,25,0),IFERROR(VLOOKUP($A111,'[9]TEMA C3'!$A:$Y,25,0),IFERROR(VLOOKUP($A111,'[9]TEMA HAJI'!$A:$Y,25,0),IFERROR(VLOOKUP($A111,'[9]TEMA PD'!$A:$Y,25,0),"")))))))))))</f>
        <v>21</v>
      </c>
      <c r="BN111" s="37">
        <f t="shared" si="58"/>
        <v>265</v>
      </c>
      <c r="BO111" s="14">
        <f t="shared" si="53"/>
        <v>0</v>
      </c>
      <c r="BP111" s="14">
        <f t="shared" si="53"/>
        <v>47</v>
      </c>
      <c r="BQ111" s="14">
        <f t="shared" si="53"/>
        <v>0</v>
      </c>
      <c r="BR111" s="14">
        <f t="shared" si="52"/>
        <v>0</v>
      </c>
      <c r="BS111" s="14">
        <f t="shared" si="52"/>
        <v>0</v>
      </c>
      <c r="BT111" s="21">
        <f t="shared" si="52"/>
        <v>0</v>
      </c>
      <c r="BU111" s="21">
        <f t="shared" si="52"/>
        <v>21</v>
      </c>
      <c r="BV111" s="37">
        <f t="shared" si="59"/>
        <v>68</v>
      </c>
      <c r="BW111" s="36">
        <f t="shared" si="60"/>
        <v>0</v>
      </c>
      <c r="BX111" s="36" t="str">
        <f t="shared" si="61"/>
        <v>TIDAK</v>
      </c>
      <c r="BY111" s="36" t="str">
        <f>IFERROR(VLOOKUP(A111,[7]DATABASE!$A:$BY,77,0),"")</f>
        <v>TIDAK</v>
      </c>
      <c r="BZ111" s="37">
        <f t="shared" si="62"/>
        <v>68</v>
      </c>
      <c r="CA111" s="12">
        <f>IFERROR(VLOOKUP(A111,[10]DELTA!$A:$AE,31,0),"")</f>
        <v>2</v>
      </c>
      <c r="CB111" s="37" t="str">
        <f t="shared" si="63"/>
        <v>SAPHIRE</v>
      </c>
      <c r="CC111" s="37" t="str">
        <f>IFERROR(VLOOKUP(A111,[11]SUMMARY!$B:$E,4,0),"")</f>
        <v/>
      </c>
      <c r="CD111" s="37">
        <f>IFERROR(VLOOKUP(A111,'[12]RECAP REDEEM P2 - v2'!$A:$I,5,0),0)</f>
        <v>0</v>
      </c>
      <c r="CE111" s="37" t="str">
        <f t="shared" si="64"/>
        <v>Y</v>
      </c>
      <c r="CF111" s="37"/>
      <c r="CG111" s="15">
        <v>45093</v>
      </c>
      <c r="CH111" s="15">
        <f t="shared" ca="1" si="65"/>
        <v>46174</v>
      </c>
      <c r="CI111" s="37">
        <f t="shared" ca="1" si="66"/>
        <v>2</v>
      </c>
      <c r="CJ111" s="37">
        <v>68</v>
      </c>
      <c r="CK111" s="37" t="str">
        <f>IFERROR(VLOOKUP($A111,[13]ME!$A:$K,11,0),"-")</f>
        <v>EKSKLUSIF</v>
      </c>
      <c r="CL111" s="37" t="str">
        <f>IFERROR(VLOOKUP($A111,[14]EKS!$A:$K,11,0),"-")</f>
        <v>EKSKLUSIF</v>
      </c>
      <c r="CM111" s="37" t="str">
        <f>IFERROR(VLOOKUP($A111,[15]EKS!$A:$K,11,0),"-")</f>
        <v>-</v>
      </c>
      <c r="CN111" s="37" t="str">
        <f>IFERROR(VLOOKUP($A111,[16]EKS!$A:$K,11,0),"-")</f>
        <v>-</v>
      </c>
      <c r="CO111" s="37" t="str">
        <f>IFERROR(VLOOKUP($A111,[17]EKS!$A:$K,11,0),"-")</f>
        <v>-</v>
      </c>
      <c r="CP111" s="37" t="str">
        <f>IFERROR(VLOOKUP($A111,[18]EKS!$A:$K,11,0),"-")</f>
        <v>-</v>
      </c>
      <c r="CQ111" s="37" t="str">
        <f>IFERROR(VLOOKUP(A111,[19]Sheet1!$A:$D,4,0),"-")</f>
        <v>-</v>
      </c>
      <c r="CR111" s="37">
        <f>IFERROR(VLOOKUP($A111,[20]AAV!$A:$AR,44,0),IFERROR(VLOOKUP($A111,[20]GC!$A:$AC,29,0),IFERROR(VLOOKUP($A111,[20]RVO!$A:$CA,79,0),IFERROR(VLOOKUP($A111,[20]SBPV!$A:$AN,40,0),IFERROR(VLOOKUP($A111,'[20]CC SK'!$A:$AC,29,0),IFERROR(VLOOKUP($A111,'[20]AAV AUTO 2000'!$A:$AA,27,0),IFERROR(VLOOKUP($A111,[20]DELTA!$A:$AC,29,0),IFERROR(VLOOKUP($A111,'[20]TEMA C1'!$A:$Y,25,0),IFERROR(VLOOKUP($A111,'[20]TEMA C2'!$A:$AA,27,0),IFERROR(VLOOKUP($A111,'[20]TEMA C3'!$A:$AA,27,0),IFERROR(VLOOKUP($A111,'[20]TEMA HAJI'!$A:$AA,27,0),IFERROR(VLOOKUP($A111,'[20]TEMA PD'!$A:$AA,27,0),IFERROR(VLOOKUP($A111,[20]DESIRE!$A:$AP,42,0),0)))))))))))))</f>
        <v>23</v>
      </c>
      <c r="CS111" s="37">
        <f>IFERROR(VLOOKUP($A111,#REF!,42+CR$1,0),IFERROR(VLOOKUP($A111,#REF!,42+CR$1,0),IFERROR(VLOOKUP($A111,#REF!,29+CR$1,0),IFERROR(VLOOKUP($A111,#REF!,16+CR$1,0),IFERROR(VLOOKUP($A111,#REF!,42+CR$1,0),IFERROR(VLOOKUP($A111,#REF!,33+CR$1,0),IFERROR(VLOOKUP($A111,#REF!,29+CR$1,0),IFERROR(VLOOKUP($A111,#REF!,42+CR$1,0),IFERROR(VLOOKUP($A111,#REF!,42+CR$1,0),IFERROR(VLOOKUP($A111,#REF!,42+CR$1,0),IFERROR(VLOOKUP($A111,#REF!,26+CR$1,0),IFERROR(VLOOKUP($A111,#REF!,5+CR$1,0),0))))))))))))</f>
        <v>0</v>
      </c>
      <c r="CT111" s="37">
        <f>IFERROR(VLOOKUP($A111,#REF!,42+CS$1,0),IFERROR(VLOOKUP($A111,#REF!,42+CS$1,0),IFERROR(VLOOKUP($A111,#REF!,29+CS$1,0),IFERROR(VLOOKUP($A111,#REF!,16+CS$1,0),IFERROR(VLOOKUP($A111,#REF!,42+CS$1,0),IFERROR(VLOOKUP($A111,#REF!,33+CS$1,0),IFERROR(VLOOKUP($A111,#REF!,29+CS$1,0),IFERROR(VLOOKUP($A111,#REF!,42+CS$1,0),IFERROR(VLOOKUP($A111,#REF!,42+CS$1,0),IFERROR(VLOOKUP($A111,#REF!,42+CS$1,0),IFERROR(VLOOKUP($A111,#REF!,26+CS$1,0),IFERROR(VLOOKUP($A111,#REF!,5+CS$1,0),0))))))))))))</f>
        <v>0</v>
      </c>
      <c r="CU111" s="37">
        <f>IFERROR(VLOOKUP($A111,#REF!,42+CT$1,0),IFERROR(VLOOKUP($A111,#REF!,42+CT$1,0),IFERROR(VLOOKUP($A111,#REF!,29+CT$1,0),IFERROR(VLOOKUP($A111,#REF!,16+CT$1,0),IFERROR(VLOOKUP($A111,#REF!,42+CT$1,0),IFERROR(VLOOKUP($A111,#REF!,33+CT$1,0),IFERROR(VLOOKUP($A111,#REF!,29+CT$1,0),IFERROR(VLOOKUP($A111,#REF!,42+CT$1,0),IFERROR(VLOOKUP($A111,#REF!,42+CT$1,0),IFERROR(VLOOKUP($A111,#REF!,42+CT$1,0),IFERROR(VLOOKUP($A111,#REF!,26+CT$1,0),IFERROR(VLOOKUP($A111,#REF!,5+CT$1,0),0))))))))))))</f>
        <v>0</v>
      </c>
      <c r="CV111" s="37">
        <f>IFERROR(VLOOKUP($A111,#REF!,42+CU$1,0),IFERROR(VLOOKUP($A111,#REF!,42+CU$1,0),IFERROR(VLOOKUP($A111,#REF!,29+CU$1,0),IFERROR(VLOOKUP($A111,#REF!,16+CU$1,0),IFERROR(VLOOKUP($A111,#REF!,42+CU$1,0),IFERROR(VLOOKUP($A111,#REF!,33+CU$1,0),IFERROR(VLOOKUP($A111,#REF!,29+CU$1,0),IFERROR(VLOOKUP($A111,#REF!,42+CU$1,0),IFERROR(VLOOKUP($A111,#REF!,42+CU$1,0),IFERROR(VLOOKUP($A111,#REF!,42+CU$1,0),IFERROR(VLOOKUP($A111,#REF!,26+CU$1,0),IFERROR(VLOOKUP($A111,#REF!,5+CU$1,0),0))))))))))))</f>
        <v>0</v>
      </c>
      <c r="CW111" s="37">
        <f>IFERROR(VLOOKUP($A111,#REF!,42+CV$1,0),IFERROR(VLOOKUP($A111,#REF!,42+CV$1,0),IFERROR(VLOOKUP($A111,#REF!,29+CV$1,0),IFERROR(VLOOKUP($A111,#REF!,16+CV$1,0),IFERROR(VLOOKUP($A111,#REF!,42+CV$1,0),IFERROR(VLOOKUP($A111,#REF!,33+CV$1,0),IFERROR(VLOOKUP($A111,#REF!,29+CV$1,0),IFERROR(VLOOKUP($A111,#REF!,42+CV$1,0),IFERROR(VLOOKUP($A111,#REF!,42+CV$1,0),IFERROR(VLOOKUP($A111,#REF!,42+CV$1,0),IFERROR(VLOOKUP($A111,#REF!,26+CV$1,0),IFERROR(VLOOKUP($A111,#REF!,5+CV$1,0),0))))))))))))</f>
        <v>0</v>
      </c>
      <c r="CX111" s="37">
        <f>IFERROR(VLOOKUP($A111,#REF!,36,0),IFERROR(VLOOKUP($A111,#REF!,23,0),IFERROR(VLOOKUP($A111,#REF!,65,0),IFERROR(VLOOKUP($A111,#REF!,34,0),IFERROR(VLOOKUP($A111,#REF!,25,0),IFERROR(VLOOKUP($A111,#REF!,25,0),IFERROR(VLOOKUP($A111,#REF!,21,0),IFERROR(VLOOKUP($A111,#REF!,23,0),IFERROR(VLOOKUP($A111,#REF!,23,0),IFERROR(VLOOKUP($A111,#REF!,23,0),IFERROR(VLOOKUP($A111,#REF!,23,0),IFERROR(VLOOKUP($A111,#REF!,23,0),IFERROR(VLOOKUP($A111,#REF!,21,0),IFERROR(VLOOKUP($A111,#REF!,23,0),0))))))))))))))</f>
        <v>0</v>
      </c>
      <c r="CY111" s="37">
        <f>IFERROR(VLOOKUP($A111,[20]DESIRE!$A:$AP,42,0),IFERROR(VLOOKUP($A111,'[20]TEMA PD'!$A:$AA,27,0),IFERROR(VLOOKUP($A111,'[20]TEMA HAJI'!$A:$AA,27,0),IFERROR(VLOOKUP($A111,'[20]TEMA C3'!$A:$AA,27,0),IFERROR(VLOOKUP($A111,'[20]TEMA C2'!$A:$AA,27,0),IFERROR(VLOOKUP($A111,'[20]TEMA C1'!$A:$Y,25,0),IFERROR(VLOOKUP($A111,[20]DELTA!$A:$AC,29,0),IFERROR(VLOOKUP($A111,'[20]AAV AUTO 2000'!$A:$AA,27,0),IFERROR(VLOOKUP($A111,'[20]CC SK'!$A:$AC,29,0),IFERROR(VLOOKUP($A111,[20]SBPV!$A:$AN,40,0),IFERROR(VLOOKUP($A111,[20]RVO!$A:$CA,79,0),IFERROR(VLOOKUP($A111,[20]GC!$A:$AC,29,0),IFERROR(VLOOKUP($A111,[20]AAV!$A:$AR,44,0),0)))))))))))))</f>
        <v>23</v>
      </c>
      <c r="CZ111" s="37">
        <f>IFERROR(VLOOKUP($A111,#REF!,5+CY$1,0),IFERROR(VLOOKUP($A111,#REF!,26+CY$1,0),IFERROR(VLOOKUP($A111,#REF!,42+CY$1,0),IFERROR(VLOOKUP($A111,#REF!,42+CY$1,0),IFERROR(VLOOKUP($A111,#REF!,42+CY$1,0),IFERROR(VLOOKUP($A111,#REF!,29+CY$1,0),IFERROR(VLOOKUP($A111,#REF!,33+CY$1,0),IFERROR(VLOOKUP($A111,#REF!,42+CY$1,0),IFERROR(VLOOKUP($A111,#REF!,16+CY$1,0),IFERROR(VLOOKUP($A111,#REF!,29+CY$1,0),IFERROR(VLOOKUP($A111,#REF!,42+CY$1,0),IFERROR(VLOOKUP($A111,#REF!,42+CY$1,0),0))))))))))))</f>
        <v>0</v>
      </c>
      <c r="DA111" s="37">
        <f>IFERROR(VLOOKUP($A111,#REF!,5+CZ$1,0),IFERROR(VLOOKUP($A111,#REF!,26+CZ$1,0),IFERROR(VLOOKUP($A111,#REF!,42+CZ$1,0),IFERROR(VLOOKUP($A111,#REF!,42+CZ$1,0),IFERROR(VLOOKUP($A111,#REF!,42+CZ$1,0),IFERROR(VLOOKUP($A111,#REF!,29+CZ$1,0),IFERROR(VLOOKUP($A111,#REF!,33+CZ$1,0),IFERROR(VLOOKUP($A111,#REF!,42+CZ$1,0),IFERROR(VLOOKUP($A111,#REF!,16+CZ$1,0),IFERROR(VLOOKUP($A111,#REF!,29+CZ$1,0),IFERROR(VLOOKUP($A111,#REF!,42+CZ$1,0),IFERROR(VLOOKUP($A111,#REF!,42+CZ$1,0),0))))))))))))</f>
        <v>0</v>
      </c>
      <c r="DB111" s="37">
        <f>IFERROR(VLOOKUP($A111,#REF!,5+DA$1,0),IFERROR(VLOOKUP($A111,#REF!,26+DA$1,0),IFERROR(VLOOKUP($A111,#REF!,42+DA$1,0),IFERROR(VLOOKUP($A111,#REF!,42+DA$1,0),IFERROR(VLOOKUP($A111,#REF!,42+DA$1,0),IFERROR(VLOOKUP($A111,#REF!,29+DA$1,0),IFERROR(VLOOKUP($A111,#REF!,33+DA$1,0),IFERROR(VLOOKUP($A111,#REF!,42+DA$1,0),IFERROR(VLOOKUP($A111,#REF!,16+DA$1,0),IFERROR(VLOOKUP($A111,#REF!,29+DA$1,0),IFERROR(VLOOKUP($A111,#REF!,42+DA$1,0),IFERROR(VLOOKUP($A111,#REF!,42+DA$1,0),0))))))))))))</f>
        <v>0</v>
      </c>
      <c r="DC111" s="37">
        <f>IFERROR(VLOOKUP($A111,#REF!,5+DB$1,0),IFERROR(VLOOKUP($A111,#REF!,26+DB$1,0),IFERROR(VLOOKUP($A111,#REF!,42+DB$1,0),IFERROR(VLOOKUP($A111,#REF!,42+DB$1,0),IFERROR(VLOOKUP($A111,#REF!,42+DB$1,0),IFERROR(VLOOKUP($A111,#REF!,29+DB$1,0),IFERROR(VLOOKUP($A111,#REF!,33+DB$1,0),IFERROR(VLOOKUP($A111,#REF!,42+DB$1,0),IFERROR(VLOOKUP($A111,#REF!,16+DB$1,0),IFERROR(VLOOKUP($A111,#REF!,29+DB$1,0),IFERROR(VLOOKUP($A111,#REF!,42+DB$1,0),IFERROR(VLOOKUP($A111,#REF!,42+DB$1,0),0))))))))))))</f>
        <v>0</v>
      </c>
      <c r="DD111" s="37">
        <f>IFERROR(VLOOKUP($A111,#REF!,5+DC$1,0),IFERROR(VLOOKUP($A111,#REF!,26+DC$1,0),IFERROR(VLOOKUP($A111,#REF!,42+DC$1,0),IFERROR(VLOOKUP($A111,#REF!,42+DC$1,0),IFERROR(VLOOKUP($A111,#REF!,42+DC$1,0),IFERROR(VLOOKUP($A111,#REF!,29+DC$1,0),IFERROR(VLOOKUP($A111,#REF!,33+DC$1,0),IFERROR(VLOOKUP($A111,#REF!,42+DC$1,0),IFERROR(VLOOKUP($A111,#REF!,16+DC$1,0),IFERROR(VLOOKUP($A111,#REF!,29+DC$1,0),IFERROR(VLOOKUP($A111,#REF!,42+DC$1,0),IFERROR(VLOOKUP($A111,#REF!,42+DC$1,0),0))))))))))))</f>
        <v>0</v>
      </c>
      <c r="DE111" s="37">
        <f>IFERROR(VLOOKUP($A111,#REF!,23,0),IFERROR(VLOOKUP($A111,#REF!,21,0),IFERROR(VLOOKUP($A111,#REF!,23,0),IFERROR(VLOOKUP($A111,#REF!,23,0),IFERROR(VLOOKUP($A111,#REF!,23,0),IFERROR(VLOOKUP($A111,#REF!,23,0),IFERROR(VLOOKUP($A111,#REF!,23,0),IFERROR(VLOOKUP($A111,#REF!,21,0),IFERROR(VLOOKUP($A111,#REF!,25,0),IFERROR(VLOOKUP($A111,#REF!,25,0),IFERROR(VLOOKUP($A111,#REF!,34,0),IFERROR(VLOOKUP($A111,#REF!,65,0),IFERROR(VLOOKUP($A111,#REF!,23,0),IFERROR(VLOOKUP($A111,#REF!,36,0),0))))))))))))))</f>
        <v>0</v>
      </c>
      <c r="DF111" s="37" t="b">
        <f t="shared" si="67"/>
        <v>1</v>
      </c>
      <c r="DG111" s="37" t="b">
        <f t="shared" si="67"/>
        <v>1</v>
      </c>
      <c r="DH111" s="37" t="b">
        <f t="shared" si="67"/>
        <v>1</v>
      </c>
      <c r="DI111" s="37" t="b">
        <f t="shared" si="67"/>
        <v>1</v>
      </c>
      <c r="DJ111" s="37" t="b">
        <f t="shared" si="67"/>
        <v>1</v>
      </c>
      <c r="DK111" s="37" t="b">
        <f t="shared" si="67"/>
        <v>1</v>
      </c>
      <c r="DL111" s="37" t="b">
        <f t="shared" si="54"/>
        <v>1</v>
      </c>
      <c r="DM111" s="37">
        <f t="shared" si="68"/>
        <v>23</v>
      </c>
      <c r="DN111" s="37">
        <f t="shared" si="68"/>
        <v>0</v>
      </c>
      <c r="DO111" s="37">
        <f t="shared" si="68"/>
        <v>0</v>
      </c>
      <c r="DP111" s="37">
        <f t="shared" si="68"/>
        <v>0</v>
      </c>
      <c r="DQ111" s="37">
        <f t="shared" si="68"/>
        <v>0</v>
      </c>
      <c r="DR111" s="37">
        <f t="shared" si="68"/>
        <v>0</v>
      </c>
      <c r="DS111" s="37">
        <f t="shared" si="55"/>
        <v>0</v>
      </c>
      <c r="DT111" s="29">
        <f t="shared" si="45"/>
        <v>23</v>
      </c>
      <c r="DU111" s="37">
        <f t="shared" si="69"/>
        <v>0</v>
      </c>
      <c r="DV111" s="37">
        <f t="shared" si="69"/>
        <v>0</v>
      </c>
      <c r="DW111" s="37">
        <f t="shared" si="69"/>
        <v>0</v>
      </c>
      <c r="DX111" s="37">
        <f t="shared" si="69"/>
        <v>0</v>
      </c>
      <c r="DY111" s="37">
        <f t="shared" si="69"/>
        <v>0</v>
      </c>
      <c r="DZ111" s="37">
        <f t="shared" si="69"/>
        <v>0</v>
      </c>
      <c r="EA111" s="37">
        <f t="shared" si="56"/>
        <v>0</v>
      </c>
      <c r="EB111" s="29">
        <f t="shared" si="46"/>
        <v>0</v>
      </c>
      <c r="EC111" s="36">
        <f t="shared" si="47"/>
        <v>6</v>
      </c>
      <c r="ED111" s="36" t="str">
        <f t="shared" si="48"/>
        <v>DOWNGRADE</v>
      </c>
      <c r="EE111" s="36" t="str">
        <f t="shared" si="49"/>
        <v>RESET</v>
      </c>
      <c r="EF111" s="37">
        <f t="shared" si="50"/>
        <v>0</v>
      </c>
      <c r="EG111" s="2">
        <f>IFERROR(VLOOKUP(A111,[21]DELTA!$A:$AT,46,0),"")</f>
        <v>2</v>
      </c>
      <c r="EH111" s="37" t="str">
        <f t="shared" si="51"/>
        <v>SAPHIRE</v>
      </c>
      <c r="EI111" s="2"/>
      <c r="EJ111" s="2"/>
      <c r="EK111" s="2"/>
      <c r="EL111" s="2"/>
      <c r="EM111" s="2"/>
      <c r="EN111" s="2"/>
      <c r="EO111" s="2"/>
      <c r="EP111" s="2"/>
      <c r="EQ111" s="37">
        <f t="shared" si="70"/>
        <v>23</v>
      </c>
      <c r="ER111" s="37">
        <f t="shared" si="70"/>
        <v>0</v>
      </c>
      <c r="ES111" s="37">
        <f t="shared" si="70"/>
        <v>0</v>
      </c>
      <c r="ET111" s="37">
        <f t="shared" si="70"/>
        <v>0</v>
      </c>
      <c r="EU111" s="37">
        <f t="shared" si="70"/>
        <v>0</v>
      </c>
      <c r="EV111" s="37">
        <f t="shared" si="70"/>
        <v>0</v>
      </c>
      <c r="EW111" s="37">
        <f t="shared" si="57"/>
        <v>0</v>
      </c>
    </row>
    <row r="112" spans="1:153" ht="15.6">
      <c r="A112" s="36" t="s">
        <v>53</v>
      </c>
      <c r="B112" s="5" t="s">
        <v>54</v>
      </c>
      <c r="C112" s="37" t="s">
        <v>153</v>
      </c>
      <c r="D112" s="15">
        <f>IFERROR(VLOOKUP(A112,[23]delta!$A:$C,3,0),"")</f>
        <v>44923</v>
      </c>
      <c r="E112" s="15" t="str">
        <f t="shared" si="44"/>
        <v>Dec-22</v>
      </c>
      <c r="F112" s="37" t="s">
        <v>352</v>
      </c>
      <c r="G112" s="37" t="s">
        <v>352</v>
      </c>
      <c r="H112" s="37" t="s">
        <v>352</v>
      </c>
      <c r="I112" s="37" t="s">
        <v>352</v>
      </c>
      <c r="J112" s="37" t="s">
        <v>349</v>
      </c>
      <c r="K112" s="37" t="s">
        <v>349</v>
      </c>
      <c r="L112" s="37" t="s">
        <v>352</v>
      </c>
      <c r="M112" s="37">
        <v>20</v>
      </c>
      <c r="N112" s="37">
        <v>44</v>
      </c>
      <c r="O112" s="37">
        <v>40</v>
      </c>
      <c r="P112" s="37">
        <v>40</v>
      </c>
      <c r="Q112" s="37">
        <v>20</v>
      </c>
      <c r="R112" s="37">
        <v>41</v>
      </c>
      <c r="S112" s="37">
        <v>22</v>
      </c>
      <c r="T112" s="36">
        <v>227</v>
      </c>
      <c r="U112" s="14">
        <v>0</v>
      </c>
      <c r="V112" s="14">
        <v>0</v>
      </c>
      <c r="W112" s="14">
        <v>0</v>
      </c>
      <c r="X112" s="14">
        <v>0</v>
      </c>
      <c r="Y112" s="37">
        <v>20</v>
      </c>
      <c r="Z112" s="37">
        <v>41</v>
      </c>
      <c r="AA112" s="14">
        <v>0</v>
      </c>
      <c r="AB112" s="36">
        <v>61</v>
      </c>
      <c r="AC112" s="36">
        <v>0</v>
      </c>
      <c r="AD112" s="36" t="s">
        <v>413</v>
      </c>
      <c r="AE112" s="36" t="s">
        <v>413</v>
      </c>
      <c r="AF112" s="37">
        <v>61</v>
      </c>
      <c r="AG112" s="13">
        <v>2</v>
      </c>
      <c r="AH112" s="37" t="s">
        <v>418</v>
      </c>
      <c r="AI112" s="37">
        <v>0</v>
      </c>
      <c r="AJ112" s="37" t="s">
        <v>424</v>
      </c>
      <c r="AK112" s="37">
        <v>0</v>
      </c>
      <c r="AL112" s="15">
        <v>45261</v>
      </c>
      <c r="AM112" s="15">
        <v>45701</v>
      </c>
      <c r="AN112" s="37">
        <v>1</v>
      </c>
      <c r="AO112" s="37">
        <v>61</v>
      </c>
      <c r="AP112" s="37" t="str">
        <f>IFERROR(VLOOKUP($A112,[2]Sheet1!$A:$D,4,0),"-")</f>
        <v>EKSKLUSIF</v>
      </c>
      <c r="AQ112" s="37" t="str">
        <f>IFERROR(VLOOKUP($A112,#REF!,4,0),"-")</f>
        <v>-</v>
      </c>
      <c r="AR112" s="37" t="str">
        <f>IFERROR(VLOOKUP(A112,[3]DELTA!$A:$D,4,0),"-")</f>
        <v>-</v>
      </c>
      <c r="AS112" s="37" t="str">
        <f>IFERROR(VLOOKUP(A112,[4]DELTA!$A:$D,4,0),"-")</f>
        <v>-</v>
      </c>
      <c r="AT112" s="37" t="str">
        <f>IFERROR(VLOOKUP(A112,[5]DELTA!$A:$D,4,0),"-")</f>
        <v>-</v>
      </c>
      <c r="AU112" s="37" t="str">
        <f>IFERROR(VLOOKUP(A112,[6]DELTA!$A:$D,4,0),"-")</f>
        <v>-</v>
      </c>
      <c r="AV112" s="37" t="str">
        <f>IFERROR(VLOOKUP(A112,#REF!,13,0),"")</f>
        <v/>
      </c>
      <c r="AW112" s="37">
        <f>IFERROR(VLOOKUP(A112,[7]DATABASE!$A:$BA,49,0),"")</f>
        <v>0</v>
      </c>
      <c r="AX112" s="37">
        <f>IFERROR(VLOOKUP(A112,[7]DATABASE!$A:$BA,50,0),"")</f>
        <v>0</v>
      </c>
      <c r="AY112" s="37">
        <f>IFERROR(VLOOKUP(A112,[7]DATABASE!$A:$BA,51,0),"")</f>
        <v>0</v>
      </c>
      <c r="AZ112" s="37">
        <f>IFERROR(VLOOKUP(A112,[7]DATABASE!$A:$BA,52,0),"")</f>
        <v>0</v>
      </c>
      <c r="BA112" s="37">
        <f>IFERROR(VLOOKUP(A112,[7]DATABASE!$A:$BA,53,0),"")</f>
        <v>0</v>
      </c>
      <c r="BB112" s="37">
        <f>IFERROR(VLOOKUP(A112,[7]DATABASE!$A:$BF,54,0),"")</f>
        <v>0</v>
      </c>
      <c r="BC112" s="37">
        <f>IFERROR(VLOOKUP(A112,[7]DATABASE!$A:$BF,55,0),"")</f>
        <v>0</v>
      </c>
      <c r="BD112" s="37">
        <f>IFERROR(VLOOKUP(A112,[7]DATABASE!$A:$BF,56,0),"")</f>
        <v>0</v>
      </c>
      <c r="BE112" s="37">
        <f>IFERROR(VLOOKUP(A112,[7]DATABASE!$A:$BF,57,0),"")</f>
        <v>0</v>
      </c>
      <c r="BF112" s="37">
        <f>IFERROR(VLOOKUP(A112,[7]DATABASE!$A:$BF,58,0),"")</f>
        <v>0</v>
      </c>
      <c r="BG112" s="37">
        <f>IFERROR(VLOOKUP($A112,'[24]NEW MITRA'!$A:$BV,69,0),"")</f>
        <v>11</v>
      </c>
      <c r="BH112" s="37">
        <f>IFERROR(VLOOKUP(A112,[7]DATABASE!$A:$BM,60,0),"")</f>
        <v>0</v>
      </c>
      <c r="BI112" s="37">
        <f>IFERROR(VLOOKUP(A112,[7]DATABASE!$A:$BM,61,0),"")</f>
        <v>0</v>
      </c>
      <c r="BJ112" s="37">
        <f>IFERROR(VLOOKUP(A112,[7]DATABASE!$A:$BM,62,0),"")</f>
        <v>0</v>
      </c>
      <c r="BK112" s="37">
        <f>IFERROR(VLOOKUP(A112,[7]DATABASE!$A:$BM,63,0),"")</f>
        <v>0</v>
      </c>
      <c r="BL112" s="37">
        <f>IFERROR(VLOOKUP(A112,[7]DATABASE!$A:$BM,64,0),"")</f>
        <v>0</v>
      </c>
      <c r="BM112" s="37" t="str">
        <f>IFERROR(VLOOKUP($A112,[9]AAV!$A:$AM,39,0),IFERROR(VLOOKUP($A112,[9]GC!$A:$Y,25,0),IFERROR(VLOOKUP($A112,[9]RVO!$A:$BS,71,0),IFERROR(VLOOKUP($A112,[9]SBPV!$A:$AK,37,0),IFERROR(VLOOKUP($A112,'[9]CC SK'!$A:$AA,27,0),IFERROR(VLOOKUP($A112,[9]DELTA!$A:$AA,27,0),IFERROR(VLOOKUP($A112,'[9]TEMA C1'!$A:$W,23,0),IFERROR(VLOOKUP($A112,'[9]TEMA C2'!$A:$Y,25,0),IFERROR(VLOOKUP($A112,'[9]TEMA C3'!$A:$Y,25,0),IFERROR(VLOOKUP($A112,'[9]TEMA HAJI'!$A:$Y,25,0),IFERROR(VLOOKUP($A112,'[9]TEMA PD'!$A:$Y,25,0),"")))))))))))</f>
        <v/>
      </c>
      <c r="BN112" s="37">
        <f t="shared" si="58"/>
        <v>11</v>
      </c>
      <c r="BO112" s="14">
        <f t="shared" si="53"/>
        <v>0</v>
      </c>
      <c r="BP112" s="37">
        <f t="shared" si="53"/>
        <v>0</v>
      </c>
      <c r="BQ112" s="37">
        <f t="shared" si="53"/>
        <v>0</v>
      </c>
      <c r="BR112" s="37">
        <f t="shared" si="52"/>
        <v>0</v>
      </c>
      <c r="BS112" s="37">
        <f t="shared" si="52"/>
        <v>0</v>
      </c>
      <c r="BT112" s="37">
        <f t="shared" si="52"/>
        <v>0</v>
      </c>
      <c r="BU112" s="37" t="str">
        <f t="shared" si="52"/>
        <v/>
      </c>
      <c r="BV112" s="37">
        <f t="shared" si="59"/>
        <v>0</v>
      </c>
      <c r="BW112" s="36">
        <f t="shared" si="60"/>
        <v>6</v>
      </c>
      <c r="BX112" s="36" t="str">
        <f t="shared" si="61"/>
        <v>DOWNGRADE</v>
      </c>
      <c r="BY112" s="36" t="str">
        <f>IFERROR(VLOOKUP(A112,[7]DATABASE!$A:$BY,77,0),"")</f>
        <v>RESET</v>
      </c>
      <c r="BZ112" s="37">
        <f t="shared" si="62"/>
        <v>0</v>
      </c>
      <c r="CA112" s="12">
        <f>IFERROR(VLOOKUP(A112,[10]DELTA!$A:$AE,31,0),"")</f>
        <v>2</v>
      </c>
      <c r="CB112" s="37" t="str">
        <f t="shared" si="63"/>
        <v>SAPHIRE</v>
      </c>
      <c r="CC112" s="37" t="str">
        <f>IFERROR(VLOOKUP(A112,[11]SUMMARY!$B:$E,4,0),"")</f>
        <v/>
      </c>
      <c r="CD112" s="37">
        <f>IFERROR(VLOOKUP(A112,'[12]RECAP REDEEM P2 - v2'!$A:$I,5,0),0)</f>
        <v>0</v>
      </c>
      <c r="CE112" s="37" t="str">
        <f t="shared" si="64"/>
        <v>FALSE</v>
      </c>
      <c r="CF112" s="37"/>
      <c r="CG112" s="15">
        <v>45093</v>
      </c>
      <c r="CH112" s="15">
        <f t="shared" ca="1" si="65"/>
        <v>46174</v>
      </c>
      <c r="CI112" s="37">
        <f t="shared" ca="1" si="66"/>
        <v>2</v>
      </c>
      <c r="CJ112" s="37">
        <v>0</v>
      </c>
      <c r="CK112" s="37" t="str">
        <f>IFERROR(VLOOKUP($A112,[13]ME!$A:$K,11,0),"-")</f>
        <v>-</v>
      </c>
      <c r="CL112" s="37" t="str">
        <f>IFERROR(VLOOKUP($A112,[14]EKS!$A:$K,11,0),"-")</f>
        <v>-</v>
      </c>
      <c r="CM112" s="37" t="str">
        <f>IFERROR(VLOOKUP($A112,[15]EKS!$A:$K,11,0),"-")</f>
        <v>-</v>
      </c>
      <c r="CN112" s="37" t="str">
        <f>IFERROR(VLOOKUP($A112,[16]EKS!$A:$K,11,0),"-")</f>
        <v>-</v>
      </c>
      <c r="CO112" s="37" t="str">
        <f>IFERROR(VLOOKUP($A112,[17]EKS!$A:$K,11,0),"-")</f>
        <v>-</v>
      </c>
      <c r="CP112" s="37" t="str">
        <f>IFERROR(VLOOKUP($A112,[18]EKS!$A:$K,11,0),"-")</f>
        <v>-</v>
      </c>
      <c r="CQ112" s="37" t="str">
        <f>IFERROR(VLOOKUP(A112,[19]Sheet1!$A:$D,4,0),"-")</f>
        <v>-</v>
      </c>
      <c r="CR112" s="37">
        <f>IFERROR(VLOOKUP($A112,[20]AAV!$A:$AR,44,0),IFERROR(VLOOKUP($A112,[20]GC!$A:$AC,29,0),IFERROR(VLOOKUP($A112,[20]RVO!$A:$CA,79,0),IFERROR(VLOOKUP($A112,[20]SBPV!$A:$AN,40,0),IFERROR(VLOOKUP($A112,'[20]CC SK'!$A:$AC,29,0),IFERROR(VLOOKUP($A112,'[20]AAV AUTO 2000'!$A:$AA,27,0),IFERROR(VLOOKUP($A112,[20]DELTA!$A:$AC,29,0),IFERROR(VLOOKUP($A112,'[20]TEMA C1'!$A:$Y,25,0),IFERROR(VLOOKUP($A112,'[20]TEMA C2'!$A:$AA,27,0),IFERROR(VLOOKUP($A112,'[20]TEMA C3'!$A:$AA,27,0),IFERROR(VLOOKUP($A112,'[20]TEMA HAJI'!$A:$AA,27,0),IFERROR(VLOOKUP($A112,'[20]TEMA PD'!$A:$AA,27,0),IFERROR(VLOOKUP($A112,[20]DESIRE!$A:$AP,42,0),0)))))))))))))</f>
        <v>0</v>
      </c>
      <c r="CS112" s="37">
        <f>IFERROR(VLOOKUP($A112,#REF!,42+CR$1,0),IFERROR(VLOOKUP($A112,#REF!,42+CR$1,0),IFERROR(VLOOKUP($A112,#REF!,29+CR$1,0),IFERROR(VLOOKUP($A112,#REF!,16+CR$1,0),IFERROR(VLOOKUP($A112,#REF!,42+CR$1,0),IFERROR(VLOOKUP($A112,#REF!,33+CR$1,0),IFERROR(VLOOKUP($A112,#REF!,29+CR$1,0),IFERROR(VLOOKUP($A112,#REF!,42+CR$1,0),IFERROR(VLOOKUP($A112,#REF!,42+CR$1,0),IFERROR(VLOOKUP($A112,#REF!,42+CR$1,0),IFERROR(VLOOKUP($A112,#REF!,26+CR$1,0),IFERROR(VLOOKUP($A112,#REF!,5+CR$1,0),0))))))))))))</f>
        <v>0</v>
      </c>
      <c r="CT112" s="37">
        <f>IFERROR(VLOOKUP($A112,#REF!,42+CS$1,0),IFERROR(VLOOKUP($A112,#REF!,42+CS$1,0),IFERROR(VLOOKUP($A112,#REF!,29+CS$1,0),IFERROR(VLOOKUP($A112,#REF!,16+CS$1,0),IFERROR(VLOOKUP($A112,#REF!,42+CS$1,0),IFERROR(VLOOKUP($A112,#REF!,33+CS$1,0),IFERROR(VLOOKUP($A112,#REF!,29+CS$1,0),IFERROR(VLOOKUP($A112,#REF!,42+CS$1,0),IFERROR(VLOOKUP($A112,#REF!,42+CS$1,0),IFERROR(VLOOKUP($A112,#REF!,42+CS$1,0),IFERROR(VLOOKUP($A112,#REF!,26+CS$1,0),IFERROR(VLOOKUP($A112,#REF!,5+CS$1,0),0))))))))))))</f>
        <v>0</v>
      </c>
      <c r="CU112" s="37">
        <f>IFERROR(VLOOKUP($A112,#REF!,42+CT$1,0),IFERROR(VLOOKUP($A112,#REF!,42+CT$1,0),IFERROR(VLOOKUP($A112,#REF!,29+CT$1,0),IFERROR(VLOOKUP($A112,#REF!,16+CT$1,0),IFERROR(VLOOKUP($A112,#REF!,42+CT$1,0),IFERROR(VLOOKUP($A112,#REF!,33+CT$1,0),IFERROR(VLOOKUP($A112,#REF!,29+CT$1,0),IFERROR(VLOOKUP($A112,#REF!,42+CT$1,0),IFERROR(VLOOKUP($A112,#REF!,42+CT$1,0),IFERROR(VLOOKUP($A112,#REF!,42+CT$1,0),IFERROR(VLOOKUP($A112,#REF!,26+CT$1,0),IFERROR(VLOOKUP($A112,#REF!,5+CT$1,0),0))))))))))))</f>
        <v>0</v>
      </c>
      <c r="CV112" s="37">
        <f>IFERROR(VLOOKUP($A112,#REF!,42+CU$1,0),IFERROR(VLOOKUP($A112,#REF!,42+CU$1,0),IFERROR(VLOOKUP($A112,#REF!,29+CU$1,0),IFERROR(VLOOKUP($A112,#REF!,16+CU$1,0),IFERROR(VLOOKUP($A112,#REF!,42+CU$1,0),IFERROR(VLOOKUP($A112,#REF!,33+CU$1,0),IFERROR(VLOOKUP($A112,#REF!,29+CU$1,0),IFERROR(VLOOKUP($A112,#REF!,42+CU$1,0),IFERROR(VLOOKUP($A112,#REF!,42+CU$1,0),IFERROR(VLOOKUP($A112,#REF!,42+CU$1,0),IFERROR(VLOOKUP($A112,#REF!,26+CU$1,0),IFERROR(VLOOKUP($A112,#REF!,5+CU$1,0),0))))))))))))</f>
        <v>0</v>
      </c>
      <c r="CW112" s="37">
        <f>IFERROR(VLOOKUP($A112,#REF!,42+CV$1,0),IFERROR(VLOOKUP($A112,#REF!,42+CV$1,0),IFERROR(VLOOKUP($A112,#REF!,29+CV$1,0),IFERROR(VLOOKUP($A112,#REF!,16+CV$1,0),IFERROR(VLOOKUP($A112,#REF!,42+CV$1,0),IFERROR(VLOOKUP($A112,#REF!,33+CV$1,0),IFERROR(VLOOKUP($A112,#REF!,29+CV$1,0),IFERROR(VLOOKUP($A112,#REF!,42+CV$1,0),IFERROR(VLOOKUP($A112,#REF!,42+CV$1,0),IFERROR(VLOOKUP($A112,#REF!,42+CV$1,0),IFERROR(VLOOKUP($A112,#REF!,26+CV$1,0),IFERROR(VLOOKUP($A112,#REF!,5+CV$1,0),0))))))))))))</f>
        <v>0</v>
      </c>
      <c r="CX112" s="37">
        <f>IFERROR(VLOOKUP($A112,#REF!,36,0),IFERROR(VLOOKUP($A112,#REF!,23,0),IFERROR(VLOOKUP($A112,#REF!,65,0),IFERROR(VLOOKUP($A112,#REF!,34,0),IFERROR(VLOOKUP($A112,#REF!,25,0),IFERROR(VLOOKUP($A112,#REF!,25,0),IFERROR(VLOOKUP($A112,#REF!,21,0),IFERROR(VLOOKUP($A112,#REF!,23,0),IFERROR(VLOOKUP($A112,#REF!,23,0),IFERROR(VLOOKUP($A112,#REF!,23,0),IFERROR(VLOOKUP($A112,#REF!,23,0),IFERROR(VLOOKUP($A112,#REF!,23,0),IFERROR(VLOOKUP($A112,#REF!,21,0),IFERROR(VLOOKUP($A112,#REF!,23,0),0))))))))))))))</f>
        <v>0</v>
      </c>
      <c r="CY112" s="37">
        <f>IFERROR(VLOOKUP($A112,[20]DESIRE!$A:$AP,42,0),IFERROR(VLOOKUP($A112,'[20]TEMA PD'!$A:$AA,27,0),IFERROR(VLOOKUP($A112,'[20]TEMA HAJI'!$A:$AA,27,0),IFERROR(VLOOKUP($A112,'[20]TEMA C3'!$A:$AA,27,0),IFERROR(VLOOKUP($A112,'[20]TEMA C2'!$A:$AA,27,0),IFERROR(VLOOKUP($A112,'[20]TEMA C1'!$A:$Y,25,0),IFERROR(VLOOKUP($A112,[20]DELTA!$A:$AC,29,0),IFERROR(VLOOKUP($A112,'[20]AAV AUTO 2000'!$A:$AA,27,0),IFERROR(VLOOKUP($A112,'[20]CC SK'!$A:$AC,29,0),IFERROR(VLOOKUP($A112,[20]SBPV!$A:$AN,40,0),IFERROR(VLOOKUP($A112,[20]RVO!$A:$CA,79,0),IFERROR(VLOOKUP($A112,[20]GC!$A:$AC,29,0),IFERROR(VLOOKUP($A112,[20]AAV!$A:$AR,44,0),0)))))))))))))</f>
        <v>0</v>
      </c>
      <c r="CZ112" s="37">
        <f>IFERROR(VLOOKUP($A112,#REF!,5+CY$1,0),IFERROR(VLOOKUP($A112,#REF!,26+CY$1,0),IFERROR(VLOOKUP($A112,#REF!,42+CY$1,0),IFERROR(VLOOKUP($A112,#REF!,42+CY$1,0),IFERROR(VLOOKUP($A112,#REF!,42+CY$1,0),IFERROR(VLOOKUP($A112,#REF!,29+CY$1,0),IFERROR(VLOOKUP($A112,#REF!,33+CY$1,0),IFERROR(VLOOKUP($A112,#REF!,42+CY$1,0),IFERROR(VLOOKUP($A112,#REF!,16+CY$1,0),IFERROR(VLOOKUP($A112,#REF!,29+CY$1,0),IFERROR(VLOOKUP($A112,#REF!,42+CY$1,0),IFERROR(VLOOKUP($A112,#REF!,42+CY$1,0),0))))))))))))</f>
        <v>0</v>
      </c>
      <c r="DA112" s="37">
        <f>IFERROR(VLOOKUP($A112,#REF!,5+CZ$1,0),IFERROR(VLOOKUP($A112,#REF!,26+CZ$1,0),IFERROR(VLOOKUP($A112,#REF!,42+CZ$1,0),IFERROR(VLOOKUP($A112,#REF!,42+CZ$1,0),IFERROR(VLOOKUP($A112,#REF!,42+CZ$1,0),IFERROR(VLOOKUP($A112,#REF!,29+CZ$1,0),IFERROR(VLOOKUP($A112,#REF!,33+CZ$1,0),IFERROR(VLOOKUP($A112,#REF!,42+CZ$1,0),IFERROR(VLOOKUP($A112,#REF!,16+CZ$1,0),IFERROR(VLOOKUP($A112,#REF!,29+CZ$1,0),IFERROR(VLOOKUP($A112,#REF!,42+CZ$1,0),IFERROR(VLOOKUP($A112,#REF!,42+CZ$1,0),0))))))))))))</f>
        <v>0</v>
      </c>
      <c r="DB112" s="37">
        <f>IFERROR(VLOOKUP($A112,#REF!,5+DA$1,0),IFERROR(VLOOKUP($A112,#REF!,26+DA$1,0),IFERROR(VLOOKUP($A112,#REF!,42+DA$1,0),IFERROR(VLOOKUP($A112,#REF!,42+DA$1,0),IFERROR(VLOOKUP($A112,#REF!,42+DA$1,0),IFERROR(VLOOKUP($A112,#REF!,29+DA$1,0),IFERROR(VLOOKUP($A112,#REF!,33+DA$1,0),IFERROR(VLOOKUP($A112,#REF!,42+DA$1,0),IFERROR(VLOOKUP($A112,#REF!,16+DA$1,0),IFERROR(VLOOKUP($A112,#REF!,29+DA$1,0),IFERROR(VLOOKUP($A112,#REF!,42+DA$1,0),IFERROR(VLOOKUP($A112,#REF!,42+DA$1,0),0))))))))))))</f>
        <v>0</v>
      </c>
      <c r="DC112" s="37">
        <f>IFERROR(VLOOKUP($A112,#REF!,5+DB$1,0),IFERROR(VLOOKUP($A112,#REF!,26+DB$1,0),IFERROR(VLOOKUP($A112,#REF!,42+DB$1,0),IFERROR(VLOOKUP($A112,#REF!,42+DB$1,0),IFERROR(VLOOKUP($A112,#REF!,42+DB$1,0),IFERROR(VLOOKUP($A112,#REF!,29+DB$1,0),IFERROR(VLOOKUP($A112,#REF!,33+DB$1,0),IFERROR(VLOOKUP($A112,#REF!,42+DB$1,0),IFERROR(VLOOKUP($A112,#REF!,16+DB$1,0),IFERROR(VLOOKUP($A112,#REF!,29+DB$1,0),IFERROR(VLOOKUP($A112,#REF!,42+DB$1,0),IFERROR(VLOOKUP($A112,#REF!,42+DB$1,0),0))))))))))))</f>
        <v>0</v>
      </c>
      <c r="DD112" s="37">
        <f>IFERROR(VLOOKUP($A112,#REF!,5+DC$1,0),IFERROR(VLOOKUP($A112,#REF!,26+DC$1,0),IFERROR(VLOOKUP($A112,#REF!,42+DC$1,0),IFERROR(VLOOKUP($A112,#REF!,42+DC$1,0),IFERROR(VLOOKUP($A112,#REF!,42+DC$1,0),IFERROR(VLOOKUP($A112,#REF!,29+DC$1,0),IFERROR(VLOOKUP($A112,#REF!,33+DC$1,0),IFERROR(VLOOKUP($A112,#REF!,42+DC$1,0),IFERROR(VLOOKUP($A112,#REF!,16+DC$1,0),IFERROR(VLOOKUP($A112,#REF!,29+DC$1,0),IFERROR(VLOOKUP($A112,#REF!,42+DC$1,0),IFERROR(VLOOKUP($A112,#REF!,42+DC$1,0),0))))))))))))</f>
        <v>0</v>
      </c>
      <c r="DE112" s="37">
        <f>IFERROR(VLOOKUP($A112,#REF!,23,0),IFERROR(VLOOKUP($A112,#REF!,21,0),IFERROR(VLOOKUP($A112,#REF!,23,0),IFERROR(VLOOKUP($A112,#REF!,23,0),IFERROR(VLOOKUP($A112,#REF!,23,0),IFERROR(VLOOKUP($A112,#REF!,23,0),IFERROR(VLOOKUP($A112,#REF!,23,0),IFERROR(VLOOKUP($A112,#REF!,21,0),IFERROR(VLOOKUP($A112,#REF!,25,0),IFERROR(VLOOKUP($A112,#REF!,25,0),IFERROR(VLOOKUP($A112,#REF!,34,0),IFERROR(VLOOKUP($A112,#REF!,65,0),IFERROR(VLOOKUP($A112,#REF!,23,0),IFERROR(VLOOKUP($A112,#REF!,36,0),0))))))))))))))</f>
        <v>0</v>
      </c>
      <c r="DF112" s="37" t="b">
        <f t="shared" si="67"/>
        <v>1</v>
      </c>
      <c r="DG112" s="37" t="b">
        <f t="shared" si="67"/>
        <v>1</v>
      </c>
      <c r="DH112" s="37" t="b">
        <f t="shared" si="67"/>
        <v>1</v>
      </c>
      <c r="DI112" s="37" t="b">
        <f t="shared" si="67"/>
        <v>1</v>
      </c>
      <c r="DJ112" s="37" t="b">
        <f t="shared" si="67"/>
        <v>1</v>
      </c>
      <c r="DK112" s="37" t="b">
        <f t="shared" si="67"/>
        <v>1</v>
      </c>
      <c r="DL112" s="37" t="b">
        <f t="shared" si="54"/>
        <v>1</v>
      </c>
      <c r="DM112" s="37">
        <f t="shared" si="68"/>
        <v>0</v>
      </c>
      <c r="DN112" s="37">
        <f t="shared" si="68"/>
        <v>0</v>
      </c>
      <c r="DO112" s="37">
        <f t="shared" si="68"/>
        <v>0</v>
      </c>
      <c r="DP112" s="37">
        <f t="shared" si="68"/>
        <v>0</v>
      </c>
      <c r="DQ112" s="37">
        <f t="shared" si="68"/>
        <v>0</v>
      </c>
      <c r="DR112" s="37">
        <f t="shared" si="68"/>
        <v>0</v>
      </c>
      <c r="DS112" s="37">
        <f t="shared" si="55"/>
        <v>0</v>
      </c>
      <c r="DT112" s="29">
        <f t="shared" si="45"/>
        <v>0</v>
      </c>
      <c r="DU112" s="37">
        <f t="shared" si="69"/>
        <v>0</v>
      </c>
      <c r="DV112" s="37">
        <f t="shared" si="69"/>
        <v>0</v>
      </c>
      <c r="DW112" s="37">
        <f t="shared" si="69"/>
        <v>0</v>
      </c>
      <c r="DX112" s="37">
        <f t="shared" si="69"/>
        <v>0</v>
      </c>
      <c r="DY112" s="37">
        <f t="shared" si="69"/>
        <v>0</v>
      </c>
      <c r="DZ112" s="37">
        <f t="shared" si="69"/>
        <v>0</v>
      </c>
      <c r="EA112" s="37">
        <f t="shared" si="56"/>
        <v>0</v>
      </c>
      <c r="EB112" s="29">
        <f t="shared" si="46"/>
        <v>0</v>
      </c>
      <c r="EC112" s="36">
        <f t="shared" si="47"/>
        <v>7</v>
      </c>
      <c r="ED112" s="36" t="str">
        <f t="shared" si="48"/>
        <v>DOWNGRADE</v>
      </c>
      <c r="EE112" s="36" t="str">
        <f t="shared" si="49"/>
        <v>RESET</v>
      </c>
      <c r="EF112" s="37">
        <f t="shared" si="50"/>
        <v>0</v>
      </c>
      <c r="EG112" s="2" t="str">
        <f>IFERROR(VLOOKUP(A112,[21]DELTA!$A:$AT,46,0),"")</f>
        <v/>
      </c>
      <c r="EH112" s="37" t="str">
        <f t="shared" si="51"/>
        <v>SAPHIRE</v>
      </c>
      <c r="EI112" s="2"/>
      <c r="EJ112" s="2"/>
      <c r="EK112" s="2"/>
      <c r="EL112" s="2"/>
      <c r="EM112" s="2"/>
      <c r="EN112" s="2"/>
      <c r="EO112" s="2"/>
      <c r="EP112" s="2"/>
      <c r="EQ112" s="37">
        <f t="shared" si="70"/>
        <v>0</v>
      </c>
      <c r="ER112" s="37">
        <f t="shared" si="70"/>
        <v>0</v>
      </c>
      <c r="ES112" s="37">
        <f t="shared" si="70"/>
        <v>0</v>
      </c>
      <c r="ET112" s="37">
        <f t="shared" si="70"/>
        <v>0</v>
      </c>
      <c r="EU112" s="37">
        <f t="shared" si="70"/>
        <v>0</v>
      </c>
      <c r="EV112" s="37">
        <f t="shared" si="70"/>
        <v>0</v>
      </c>
      <c r="EW112" s="37">
        <f t="shared" si="57"/>
        <v>0</v>
      </c>
    </row>
    <row r="113" spans="1:153" ht="15.6">
      <c r="A113" s="36" t="s">
        <v>103</v>
      </c>
      <c r="B113" s="5" t="s">
        <v>250</v>
      </c>
      <c r="C113" s="37" t="s">
        <v>153</v>
      </c>
      <c r="D113" s="15">
        <f>IFERROR(VLOOKUP(A113,[23]delta!$A:$C,3,0),"")</f>
        <v>45049</v>
      </c>
      <c r="E113" s="15" t="str">
        <f t="shared" si="44"/>
        <v>May-23</v>
      </c>
      <c r="F113" s="37" t="s">
        <v>352</v>
      </c>
      <c r="G113" s="37" t="s">
        <v>352</v>
      </c>
      <c r="H113" s="37" t="s">
        <v>352</v>
      </c>
      <c r="I113" s="37" t="s">
        <v>352</v>
      </c>
      <c r="J113" s="37" t="s">
        <v>352</v>
      </c>
      <c r="K113" s="37" t="s">
        <v>352</v>
      </c>
      <c r="L113" s="37" t="s">
        <v>352</v>
      </c>
      <c r="M113" s="37">
        <v>21</v>
      </c>
      <c r="N113" s="37">
        <v>45</v>
      </c>
      <c r="O113" s="37">
        <v>40</v>
      </c>
      <c r="P113" s="37">
        <v>40</v>
      </c>
      <c r="Q113" s="37">
        <v>36</v>
      </c>
      <c r="R113" s="37">
        <v>41</v>
      </c>
      <c r="S113" s="37">
        <v>21</v>
      </c>
      <c r="T113" s="36">
        <v>244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36">
        <v>0</v>
      </c>
      <c r="AC113" s="36">
        <v>0</v>
      </c>
      <c r="AD113" s="36" t="s">
        <v>413</v>
      </c>
      <c r="AE113" s="36" t="s">
        <v>413</v>
      </c>
      <c r="AF113" s="37">
        <v>0</v>
      </c>
      <c r="AG113" s="13">
        <v>3</v>
      </c>
      <c r="AH113" s="37" t="s">
        <v>418</v>
      </c>
      <c r="AI113" s="37">
        <v>0</v>
      </c>
      <c r="AJ113" s="37" t="s">
        <v>424</v>
      </c>
      <c r="AK113" s="37">
        <v>0</v>
      </c>
      <c r="AL113" s="15">
        <v>45261</v>
      </c>
      <c r="AM113" s="15">
        <v>45701</v>
      </c>
      <c r="AN113" s="37">
        <v>1</v>
      </c>
      <c r="AO113" s="37">
        <v>0</v>
      </c>
      <c r="AP113" s="37" t="str">
        <f>IFERROR(VLOOKUP($A113,[2]Sheet1!$A:$D,4,0),"-")</f>
        <v>EKSKLUSIF</v>
      </c>
      <c r="AQ113" s="37" t="str">
        <f>IFERROR(VLOOKUP($A113,#REF!,4,0),"-")</f>
        <v>-</v>
      </c>
      <c r="AR113" s="37" t="str">
        <f>IFERROR(VLOOKUP(A113,[3]DELTA!$A:$D,4,0),"-")</f>
        <v>EKSKLUSIF</v>
      </c>
      <c r="AS113" s="37" t="str">
        <f>IFERROR(VLOOKUP(A113,[4]DELTA!$A:$D,4,0),"-")</f>
        <v>EKSKLUSIF</v>
      </c>
      <c r="AT113" s="37" t="str">
        <f>IFERROR(VLOOKUP(A113,[5]DELTA!$A:$D,4,0),"-")</f>
        <v>EKSKLUSIF</v>
      </c>
      <c r="AU113" s="37" t="str">
        <f>IFERROR(VLOOKUP(A113,[6]DELTA!$A:$D,4,0),"-")</f>
        <v>EKSKLUSIF</v>
      </c>
      <c r="AV113" s="37" t="str">
        <f>IFERROR(VLOOKUP(A113,#REF!,13,0),"")</f>
        <v/>
      </c>
      <c r="AW113" s="37">
        <f>IFERROR(VLOOKUP(A113,[7]DATABASE!$A:$BA,49,0),"")</f>
        <v>47</v>
      </c>
      <c r="AX113" s="37">
        <f>IFERROR(VLOOKUP(A113,[7]DATABASE!$A:$BA,50,0),"")</f>
        <v>46</v>
      </c>
      <c r="AY113" s="37">
        <f>IFERROR(VLOOKUP(A113,[7]DATABASE!$A:$BA,51,0),"")</f>
        <v>40</v>
      </c>
      <c r="AZ113" s="37">
        <f>IFERROR(VLOOKUP(A113,[7]DATABASE!$A:$BA,52,0),"")</f>
        <v>46</v>
      </c>
      <c r="BA113" s="37">
        <f>IFERROR(VLOOKUP(A113,[7]DATABASE!$A:$BA,53,0),"")</f>
        <v>42</v>
      </c>
      <c r="BB113" s="37">
        <f>IFERROR(VLOOKUP(A113,[7]DATABASE!$A:$BF,54,0),"")</f>
        <v>47</v>
      </c>
      <c r="BC113" s="37">
        <f>IFERROR(VLOOKUP(A113,[7]DATABASE!$A:$BF,55,0),"")</f>
        <v>46</v>
      </c>
      <c r="BD113" s="37">
        <f>IFERROR(VLOOKUP(A113,[7]DATABASE!$A:$BF,56,0),"")</f>
        <v>40</v>
      </c>
      <c r="BE113" s="37">
        <f>IFERROR(VLOOKUP(A113,[7]DATABASE!$A:$BF,57,0),"")</f>
        <v>46</v>
      </c>
      <c r="BF113" s="37">
        <f>IFERROR(VLOOKUP(A113,[7]DATABASE!$A:$BF,58,0),"")</f>
        <v>42</v>
      </c>
      <c r="BG113" s="37">
        <f>IFERROR(VLOOKUP($A113,'[24]NEW MITRA'!$A:$BV,69,0),"")</f>
        <v>18</v>
      </c>
      <c r="BH113" s="37">
        <f>IFERROR(VLOOKUP(A113,[7]DATABASE!$A:$BM,60,0),"")</f>
        <v>47</v>
      </c>
      <c r="BI113" s="37">
        <f>IFERROR(VLOOKUP(A113,[7]DATABASE!$A:$BM,61,0),"")</f>
        <v>46</v>
      </c>
      <c r="BJ113" s="37">
        <f>IFERROR(VLOOKUP(A113,[7]DATABASE!$A:$BM,62,0),"")</f>
        <v>40</v>
      </c>
      <c r="BK113" s="37">
        <f>IFERROR(VLOOKUP(A113,[7]DATABASE!$A:$BM,63,0),"")</f>
        <v>46</v>
      </c>
      <c r="BL113" s="37">
        <f>IFERROR(VLOOKUP(A113,[7]DATABASE!$A:$BM,64,0),"")</f>
        <v>42</v>
      </c>
      <c r="BM113" s="37">
        <f>IFERROR(VLOOKUP($A113,[9]AAV!$A:$AM,39,0),IFERROR(VLOOKUP($A113,[9]GC!$A:$Y,25,0),IFERROR(VLOOKUP($A113,[9]RVO!$A:$BS,71,0),IFERROR(VLOOKUP($A113,[9]SBPV!$A:$AK,37,0),IFERROR(VLOOKUP($A113,'[9]CC SK'!$A:$AA,27,0),IFERROR(VLOOKUP($A113,[9]DELTA!$A:$AA,27,0),IFERROR(VLOOKUP($A113,'[9]TEMA C1'!$A:$W,23,0),IFERROR(VLOOKUP($A113,'[9]TEMA C2'!$A:$Y,25,0),IFERROR(VLOOKUP($A113,'[9]TEMA C3'!$A:$Y,25,0),IFERROR(VLOOKUP($A113,'[9]TEMA HAJI'!$A:$Y,25,0),IFERROR(VLOOKUP($A113,'[9]TEMA PD'!$A:$Y,25,0),"")))))))))))</f>
        <v>20</v>
      </c>
      <c r="BN113" s="37">
        <f t="shared" si="58"/>
        <v>259</v>
      </c>
      <c r="BO113" s="14">
        <f t="shared" si="53"/>
        <v>0</v>
      </c>
      <c r="BP113" s="14">
        <f t="shared" si="53"/>
        <v>47</v>
      </c>
      <c r="BQ113" s="14">
        <f t="shared" si="53"/>
        <v>0</v>
      </c>
      <c r="BR113" s="14">
        <f t="shared" si="52"/>
        <v>0</v>
      </c>
      <c r="BS113" s="14">
        <f t="shared" si="52"/>
        <v>0</v>
      </c>
      <c r="BT113" s="21">
        <f t="shared" si="52"/>
        <v>0</v>
      </c>
      <c r="BU113" s="21">
        <f t="shared" si="52"/>
        <v>20</v>
      </c>
      <c r="BV113" s="37">
        <f t="shared" si="59"/>
        <v>67</v>
      </c>
      <c r="BW113" s="36">
        <f t="shared" si="60"/>
        <v>0</v>
      </c>
      <c r="BX113" s="36" t="str">
        <f t="shared" si="61"/>
        <v>TIDAK</v>
      </c>
      <c r="BY113" s="36" t="str">
        <f>IFERROR(VLOOKUP(A113,[7]DATABASE!$A:$BY,77,0),"")</f>
        <v>TIDAK</v>
      </c>
      <c r="BZ113" s="37">
        <f t="shared" si="62"/>
        <v>67</v>
      </c>
      <c r="CA113" s="12">
        <f>IFERROR(VLOOKUP(A113,[10]DELTA!$A:$AE,31,0),"")</f>
        <v>3</v>
      </c>
      <c r="CB113" s="37" t="str">
        <f t="shared" si="63"/>
        <v>SAPHIRE</v>
      </c>
      <c r="CC113" s="37" t="str">
        <f>IFERROR(VLOOKUP(A113,[11]SUMMARY!$B:$E,4,0),"")</f>
        <v/>
      </c>
      <c r="CD113" s="37">
        <f>IFERROR(VLOOKUP(A113,'[12]RECAP REDEEM P2 - v2'!$A:$I,5,0),0)</f>
        <v>0</v>
      </c>
      <c r="CE113" s="37" t="str">
        <f t="shared" si="64"/>
        <v>Y</v>
      </c>
      <c r="CF113" s="37"/>
      <c r="CG113" s="15">
        <v>45093</v>
      </c>
      <c r="CH113" s="15">
        <f t="shared" ca="1" si="65"/>
        <v>46174</v>
      </c>
      <c r="CI113" s="37">
        <f t="shared" ca="1" si="66"/>
        <v>2</v>
      </c>
      <c r="CJ113" s="37">
        <v>67</v>
      </c>
      <c r="CK113" s="37" t="str">
        <f>IFERROR(VLOOKUP($A113,[13]ME!$A:$K,11,0),"-")</f>
        <v>EKSKLUSIF</v>
      </c>
      <c r="CL113" s="37" t="str">
        <f>IFERROR(VLOOKUP($A113,[14]EKS!$A:$K,11,0),"-")</f>
        <v>EKSKLUSIF</v>
      </c>
      <c r="CM113" s="37" t="str">
        <f>IFERROR(VLOOKUP($A113,[15]EKS!$A:$K,11,0),"-")</f>
        <v>-</v>
      </c>
      <c r="CN113" s="37" t="str">
        <f>IFERROR(VLOOKUP($A113,[16]EKS!$A:$K,11,0),"-")</f>
        <v>-</v>
      </c>
      <c r="CO113" s="37" t="str">
        <f>IFERROR(VLOOKUP($A113,[17]EKS!$A:$K,11,0),"-")</f>
        <v>-</v>
      </c>
      <c r="CP113" s="37" t="str">
        <f>IFERROR(VLOOKUP($A113,[18]EKS!$A:$K,11,0),"-")</f>
        <v>-</v>
      </c>
      <c r="CQ113" s="37" t="str">
        <f>IFERROR(VLOOKUP(A113,[19]Sheet1!$A:$D,4,0),"-")</f>
        <v>-</v>
      </c>
      <c r="CR113" s="37">
        <f>IFERROR(VLOOKUP($A113,[20]AAV!$A:$AR,44,0),IFERROR(VLOOKUP($A113,[20]GC!$A:$AC,29,0),IFERROR(VLOOKUP($A113,[20]RVO!$A:$CA,79,0),IFERROR(VLOOKUP($A113,[20]SBPV!$A:$AN,40,0),IFERROR(VLOOKUP($A113,'[20]CC SK'!$A:$AC,29,0),IFERROR(VLOOKUP($A113,'[20]AAV AUTO 2000'!$A:$AA,27,0),IFERROR(VLOOKUP($A113,[20]DELTA!$A:$AC,29,0),IFERROR(VLOOKUP($A113,'[20]TEMA C1'!$A:$Y,25,0),IFERROR(VLOOKUP($A113,'[20]TEMA C2'!$A:$AA,27,0),IFERROR(VLOOKUP($A113,'[20]TEMA C3'!$A:$AA,27,0),IFERROR(VLOOKUP($A113,'[20]TEMA HAJI'!$A:$AA,27,0),IFERROR(VLOOKUP($A113,'[20]TEMA PD'!$A:$AA,27,0),IFERROR(VLOOKUP($A113,[20]DESIRE!$A:$AP,42,0),0)))))))))))))</f>
        <v>22</v>
      </c>
      <c r="CS113" s="37">
        <f>IFERROR(VLOOKUP($A113,#REF!,42+CR$1,0),IFERROR(VLOOKUP($A113,#REF!,42+CR$1,0),IFERROR(VLOOKUP($A113,#REF!,29+CR$1,0),IFERROR(VLOOKUP($A113,#REF!,16+CR$1,0),IFERROR(VLOOKUP($A113,#REF!,42+CR$1,0),IFERROR(VLOOKUP($A113,#REF!,33+CR$1,0),IFERROR(VLOOKUP($A113,#REF!,29+CR$1,0),IFERROR(VLOOKUP($A113,#REF!,42+CR$1,0),IFERROR(VLOOKUP($A113,#REF!,42+CR$1,0),IFERROR(VLOOKUP($A113,#REF!,42+CR$1,0),IFERROR(VLOOKUP($A113,#REF!,26+CR$1,0),IFERROR(VLOOKUP($A113,#REF!,5+CR$1,0),0))))))))))))</f>
        <v>0</v>
      </c>
      <c r="CT113" s="37">
        <f>IFERROR(VLOOKUP($A113,#REF!,42+CS$1,0),IFERROR(VLOOKUP($A113,#REF!,42+CS$1,0),IFERROR(VLOOKUP($A113,#REF!,29+CS$1,0),IFERROR(VLOOKUP($A113,#REF!,16+CS$1,0),IFERROR(VLOOKUP($A113,#REF!,42+CS$1,0),IFERROR(VLOOKUP($A113,#REF!,33+CS$1,0),IFERROR(VLOOKUP($A113,#REF!,29+CS$1,0),IFERROR(VLOOKUP($A113,#REF!,42+CS$1,0),IFERROR(VLOOKUP($A113,#REF!,42+CS$1,0),IFERROR(VLOOKUP($A113,#REF!,42+CS$1,0),IFERROR(VLOOKUP($A113,#REF!,26+CS$1,0),IFERROR(VLOOKUP($A113,#REF!,5+CS$1,0),0))))))))))))</f>
        <v>0</v>
      </c>
      <c r="CU113" s="37">
        <f>IFERROR(VLOOKUP($A113,#REF!,42+CT$1,0),IFERROR(VLOOKUP($A113,#REF!,42+CT$1,0),IFERROR(VLOOKUP($A113,#REF!,29+CT$1,0),IFERROR(VLOOKUP($A113,#REF!,16+CT$1,0),IFERROR(VLOOKUP($A113,#REF!,42+CT$1,0),IFERROR(VLOOKUP($A113,#REF!,33+CT$1,0),IFERROR(VLOOKUP($A113,#REF!,29+CT$1,0),IFERROR(VLOOKUP($A113,#REF!,42+CT$1,0),IFERROR(VLOOKUP($A113,#REF!,42+CT$1,0),IFERROR(VLOOKUP($A113,#REF!,42+CT$1,0),IFERROR(VLOOKUP($A113,#REF!,26+CT$1,0),IFERROR(VLOOKUP($A113,#REF!,5+CT$1,0),0))))))))))))</f>
        <v>0</v>
      </c>
      <c r="CV113" s="37">
        <f>IFERROR(VLOOKUP($A113,#REF!,42+CU$1,0),IFERROR(VLOOKUP($A113,#REF!,42+CU$1,0),IFERROR(VLOOKUP($A113,#REF!,29+CU$1,0),IFERROR(VLOOKUP($A113,#REF!,16+CU$1,0),IFERROR(VLOOKUP($A113,#REF!,42+CU$1,0),IFERROR(VLOOKUP($A113,#REF!,33+CU$1,0),IFERROR(VLOOKUP($A113,#REF!,29+CU$1,0),IFERROR(VLOOKUP($A113,#REF!,42+CU$1,0),IFERROR(VLOOKUP($A113,#REF!,42+CU$1,0),IFERROR(VLOOKUP($A113,#REF!,42+CU$1,0),IFERROR(VLOOKUP($A113,#REF!,26+CU$1,0),IFERROR(VLOOKUP($A113,#REF!,5+CU$1,0),0))))))))))))</f>
        <v>0</v>
      </c>
      <c r="CW113" s="37">
        <f>IFERROR(VLOOKUP($A113,#REF!,42+CV$1,0),IFERROR(VLOOKUP($A113,#REF!,42+CV$1,0),IFERROR(VLOOKUP($A113,#REF!,29+CV$1,0),IFERROR(VLOOKUP($A113,#REF!,16+CV$1,0),IFERROR(VLOOKUP($A113,#REF!,42+CV$1,0),IFERROR(VLOOKUP($A113,#REF!,33+CV$1,0),IFERROR(VLOOKUP($A113,#REF!,29+CV$1,0),IFERROR(VLOOKUP($A113,#REF!,42+CV$1,0),IFERROR(VLOOKUP($A113,#REF!,42+CV$1,0),IFERROR(VLOOKUP($A113,#REF!,42+CV$1,0),IFERROR(VLOOKUP($A113,#REF!,26+CV$1,0),IFERROR(VLOOKUP($A113,#REF!,5+CV$1,0),0))))))))))))</f>
        <v>0</v>
      </c>
      <c r="CX113" s="37">
        <f>IFERROR(VLOOKUP($A113,#REF!,36,0),IFERROR(VLOOKUP($A113,#REF!,23,0),IFERROR(VLOOKUP($A113,#REF!,65,0),IFERROR(VLOOKUP($A113,#REF!,34,0),IFERROR(VLOOKUP($A113,#REF!,25,0),IFERROR(VLOOKUP($A113,#REF!,25,0),IFERROR(VLOOKUP($A113,#REF!,21,0),IFERROR(VLOOKUP($A113,#REF!,23,0),IFERROR(VLOOKUP($A113,#REF!,23,0),IFERROR(VLOOKUP($A113,#REF!,23,0),IFERROR(VLOOKUP($A113,#REF!,23,0),IFERROR(VLOOKUP($A113,#REF!,23,0),IFERROR(VLOOKUP($A113,#REF!,21,0),IFERROR(VLOOKUP($A113,#REF!,23,0),0))))))))))))))</f>
        <v>0</v>
      </c>
      <c r="CY113" s="37">
        <f>IFERROR(VLOOKUP($A113,[20]DESIRE!$A:$AP,42,0),IFERROR(VLOOKUP($A113,'[20]TEMA PD'!$A:$AA,27,0),IFERROR(VLOOKUP($A113,'[20]TEMA HAJI'!$A:$AA,27,0),IFERROR(VLOOKUP($A113,'[20]TEMA C3'!$A:$AA,27,0),IFERROR(VLOOKUP($A113,'[20]TEMA C2'!$A:$AA,27,0),IFERROR(VLOOKUP($A113,'[20]TEMA C1'!$A:$Y,25,0),IFERROR(VLOOKUP($A113,[20]DELTA!$A:$AC,29,0),IFERROR(VLOOKUP($A113,'[20]AAV AUTO 2000'!$A:$AA,27,0),IFERROR(VLOOKUP($A113,'[20]CC SK'!$A:$AC,29,0),IFERROR(VLOOKUP($A113,[20]SBPV!$A:$AN,40,0),IFERROR(VLOOKUP($A113,[20]RVO!$A:$CA,79,0),IFERROR(VLOOKUP($A113,[20]GC!$A:$AC,29,0),IFERROR(VLOOKUP($A113,[20]AAV!$A:$AR,44,0),0)))))))))))))</f>
        <v>22</v>
      </c>
      <c r="CZ113" s="37">
        <f>IFERROR(VLOOKUP($A113,#REF!,5+CY$1,0),IFERROR(VLOOKUP($A113,#REF!,26+CY$1,0),IFERROR(VLOOKUP($A113,#REF!,42+CY$1,0),IFERROR(VLOOKUP($A113,#REF!,42+CY$1,0),IFERROR(VLOOKUP($A113,#REF!,42+CY$1,0),IFERROR(VLOOKUP($A113,#REF!,29+CY$1,0),IFERROR(VLOOKUP($A113,#REF!,33+CY$1,0),IFERROR(VLOOKUP($A113,#REF!,42+CY$1,0),IFERROR(VLOOKUP($A113,#REF!,16+CY$1,0),IFERROR(VLOOKUP($A113,#REF!,29+CY$1,0),IFERROR(VLOOKUP($A113,#REF!,42+CY$1,0),IFERROR(VLOOKUP($A113,#REF!,42+CY$1,0),0))))))))))))</f>
        <v>0</v>
      </c>
      <c r="DA113" s="37">
        <f>IFERROR(VLOOKUP($A113,#REF!,5+CZ$1,0),IFERROR(VLOOKUP($A113,#REF!,26+CZ$1,0),IFERROR(VLOOKUP($A113,#REF!,42+CZ$1,0),IFERROR(VLOOKUP($A113,#REF!,42+CZ$1,0),IFERROR(VLOOKUP($A113,#REF!,42+CZ$1,0),IFERROR(VLOOKUP($A113,#REF!,29+CZ$1,0),IFERROR(VLOOKUP($A113,#REF!,33+CZ$1,0),IFERROR(VLOOKUP($A113,#REF!,42+CZ$1,0),IFERROR(VLOOKUP($A113,#REF!,16+CZ$1,0),IFERROR(VLOOKUP($A113,#REF!,29+CZ$1,0),IFERROR(VLOOKUP($A113,#REF!,42+CZ$1,0),IFERROR(VLOOKUP($A113,#REF!,42+CZ$1,0),0))))))))))))</f>
        <v>0</v>
      </c>
      <c r="DB113" s="37">
        <f>IFERROR(VLOOKUP($A113,#REF!,5+DA$1,0),IFERROR(VLOOKUP($A113,#REF!,26+DA$1,0),IFERROR(VLOOKUP($A113,#REF!,42+DA$1,0),IFERROR(VLOOKUP($A113,#REF!,42+DA$1,0),IFERROR(VLOOKUP($A113,#REF!,42+DA$1,0),IFERROR(VLOOKUP($A113,#REF!,29+DA$1,0),IFERROR(VLOOKUP($A113,#REF!,33+DA$1,0),IFERROR(VLOOKUP($A113,#REF!,42+DA$1,0),IFERROR(VLOOKUP($A113,#REF!,16+DA$1,0),IFERROR(VLOOKUP($A113,#REF!,29+DA$1,0),IFERROR(VLOOKUP($A113,#REF!,42+DA$1,0),IFERROR(VLOOKUP($A113,#REF!,42+DA$1,0),0))))))))))))</f>
        <v>0</v>
      </c>
      <c r="DC113" s="37">
        <f>IFERROR(VLOOKUP($A113,#REF!,5+DB$1,0),IFERROR(VLOOKUP($A113,#REF!,26+DB$1,0),IFERROR(VLOOKUP($A113,#REF!,42+DB$1,0),IFERROR(VLOOKUP($A113,#REF!,42+DB$1,0),IFERROR(VLOOKUP($A113,#REF!,42+DB$1,0),IFERROR(VLOOKUP($A113,#REF!,29+DB$1,0),IFERROR(VLOOKUP($A113,#REF!,33+DB$1,0),IFERROR(VLOOKUP($A113,#REF!,42+DB$1,0),IFERROR(VLOOKUP($A113,#REF!,16+DB$1,0),IFERROR(VLOOKUP($A113,#REF!,29+DB$1,0),IFERROR(VLOOKUP($A113,#REF!,42+DB$1,0),IFERROR(VLOOKUP($A113,#REF!,42+DB$1,0),0))))))))))))</f>
        <v>0</v>
      </c>
      <c r="DD113" s="37">
        <f>IFERROR(VLOOKUP($A113,#REF!,5+DC$1,0),IFERROR(VLOOKUP($A113,#REF!,26+DC$1,0),IFERROR(VLOOKUP($A113,#REF!,42+DC$1,0),IFERROR(VLOOKUP($A113,#REF!,42+DC$1,0),IFERROR(VLOOKUP($A113,#REF!,42+DC$1,0),IFERROR(VLOOKUP($A113,#REF!,29+DC$1,0),IFERROR(VLOOKUP($A113,#REF!,33+DC$1,0),IFERROR(VLOOKUP($A113,#REF!,42+DC$1,0),IFERROR(VLOOKUP($A113,#REF!,16+DC$1,0),IFERROR(VLOOKUP($A113,#REF!,29+DC$1,0),IFERROR(VLOOKUP($A113,#REF!,42+DC$1,0),IFERROR(VLOOKUP($A113,#REF!,42+DC$1,0),0))))))))))))</f>
        <v>0</v>
      </c>
      <c r="DE113" s="37">
        <f>IFERROR(VLOOKUP($A113,#REF!,23,0),IFERROR(VLOOKUP($A113,#REF!,21,0),IFERROR(VLOOKUP($A113,#REF!,23,0),IFERROR(VLOOKUP($A113,#REF!,23,0),IFERROR(VLOOKUP($A113,#REF!,23,0),IFERROR(VLOOKUP($A113,#REF!,23,0),IFERROR(VLOOKUP($A113,#REF!,23,0),IFERROR(VLOOKUP($A113,#REF!,21,0),IFERROR(VLOOKUP($A113,#REF!,25,0),IFERROR(VLOOKUP($A113,#REF!,25,0),IFERROR(VLOOKUP($A113,#REF!,34,0),IFERROR(VLOOKUP($A113,#REF!,65,0),IFERROR(VLOOKUP($A113,#REF!,23,0),IFERROR(VLOOKUP($A113,#REF!,36,0),0))))))))))))))</f>
        <v>0</v>
      </c>
      <c r="DF113" s="37" t="b">
        <f t="shared" si="67"/>
        <v>1</v>
      </c>
      <c r="DG113" s="37" t="b">
        <f t="shared" si="67"/>
        <v>1</v>
      </c>
      <c r="DH113" s="37" t="b">
        <f t="shared" si="67"/>
        <v>1</v>
      </c>
      <c r="DI113" s="37" t="b">
        <f t="shared" si="67"/>
        <v>1</v>
      </c>
      <c r="DJ113" s="37" t="b">
        <f t="shared" si="67"/>
        <v>1</v>
      </c>
      <c r="DK113" s="37" t="b">
        <f t="shared" si="67"/>
        <v>1</v>
      </c>
      <c r="DL113" s="37" t="b">
        <f t="shared" si="54"/>
        <v>1</v>
      </c>
      <c r="DM113" s="37">
        <f t="shared" si="68"/>
        <v>22</v>
      </c>
      <c r="DN113" s="37">
        <f t="shared" si="68"/>
        <v>0</v>
      </c>
      <c r="DO113" s="37">
        <f t="shared" si="68"/>
        <v>0</v>
      </c>
      <c r="DP113" s="37">
        <f t="shared" si="68"/>
        <v>0</v>
      </c>
      <c r="DQ113" s="37">
        <f t="shared" si="68"/>
        <v>0</v>
      </c>
      <c r="DR113" s="37">
        <f t="shared" si="68"/>
        <v>0</v>
      </c>
      <c r="DS113" s="37">
        <f t="shared" si="55"/>
        <v>0</v>
      </c>
      <c r="DT113" s="29">
        <f t="shared" si="45"/>
        <v>22</v>
      </c>
      <c r="DU113" s="37">
        <f t="shared" si="69"/>
        <v>0</v>
      </c>
      <c r="DV113" s="37">
        <f t="shared" si="69"/>
        <v>0</v>
      </c>
      <c r="DW113" s="37">
        <f t="shared" si="69"/>
        <v>0</v>
      </c>
      <c r="DX113" s="37">
        <f t="shared" si="69"/>
        <v>0</v>
      </c>
      <c r="DY113" s="37">
        <f t="shared" si="69"/>
        <v>0</v>
      </c>
      <c r="DZ113" s="37">
        <f t="shared" si="69"/>
        <v>0</v>
      </c>
      <c r="EA113" s="37">
        <f t="shared" si="56"/>
        <v>0</v>
      </c>
      <c r="EB113" s="29">
        <f t="shared" si="46"/>
        <v>0</v>
      </c>
      <c r="EC113" s="36">
        <f t="shared" si="47"/>
        <v>6</v>
      </c>
      <c r="ED113" s="36" t="str">
        <f t="shared" si="48"/>
        <v>DOWNGRADE</v>
      </c>
      <c r="EE113" s="36" t="str">
        <f t="shared" si="49"/>
        <v>RESET</v>
      </c>
      <c r="EF113" s="37">
        <f t="shared" si="50"/>
        <v>0</v>
      </c>
      <c r="EG113" s="2">
        <f>IFERROR(VLOOKUP(A113,[21]DELTA!$A:$AT,46,0),"")</f>
        <v>3</v>
      </c>
      <c r="EH113" s="37" t="str">
        <f t="shared" si="51"/>
        <v>SAPHIRE</v>
      </c>
      <c r="EI113" s="2"/>
      <c r="EJ113" s="2"/>
      <c r="EK113" s="2"/>
      <c r="EL113" s="2"/>
      <c r="EM113" s="2"/>
      <c r="EN113" s="2"/>
      <c r="EO113" s="2"/>
      <c r="EP113" s="2"/>
      <c r="EQ113" s="37">
        <f t="shared" si="70"/>
        <v>22</v>
      </c>
      <c r="ER113" s="37">
        <f t="shared" si="70"/>
        <v>0</v>
      </c>
      <c r="ES113" s="37">
        <f t="shared" si="70"/>
        <v>0</v>
      </c>
      <c r="ET113" s="37">
        <f t="shared" si="70"/>
        <v>0</v>
      </c>
      <c r="EU113" s="37">
        <f t="shared" si="70"/>
        <v>0</v>
      </c>
      <c r="EV113" s="37">
        <f t="shared" si="70"/>
        <v>0</v>
      </c>
      <c r="EW113" s="37">
        <f t="shared" si="57"/>
        <v>0</v>
      </c>
    </row>
    <row r="114" spans="1:153" ht="15.6">
      <c r="A114" s="36" t="s">
        <v>96</v>
      </c>
      <c r="B114" s="5" t="s">
        <v>243</v>
      </c>
      <c r="C114" s="37" t="s">
        <v>153</v>
      </c>
      <c r="D114" s="15">
        <f>IFERROR(VLOOKUP(A114,[23]delta!$A:$C,3,0),"")</f>
        <v>45036</v>
      </c>
      <c r="E114" s="15" t="str">
        <f t="shared" si="44"/>
        <v>Apr-23</v>
      </c>
      <c r="F114" s="37" t="s">
        <v>352</v>
      </c>
      <c r="G114" s="37" t="s">
        <v>352</v>
      </c>
      <c r="H114" s="37" t="s">
        <v>349</v>
      </c>
      <c r="I114" s="37" t="s">
        <v>349</v>
      </c>
      <c r="J114" s="37" t="s">
        <v>349</v>
      </c>
      <c r="K114" s="37" t="s">
        <v>349</v>
      </c>
      <c r="L114" s="37" t="s">
        <v>352</v>
      </c>
      <c r="M114" s="37">
        <v>21</v>
      </c>
      <c r="N114" s="37">
        <v>46</v>
      </c>
      <c r="O114" s="37">
        <v>21</v>
      </c>
      <c r="P114" s="37">
        <v>36</v>
      </c>
      <c r="Q114" s="37">
        <v>32</v>
      </c>
      <c r="R114" s="37">
        <v>40</v>
      </c>
      <c r="S114" s="37">
        <v>20</v>
      </c>
      <c r="T114" s="36">
        <v>216</v>
      </c>
      <c r="U114" s="14">
        <v>0</v>
      </c>
      <c r="V114" s="14">
        <v>0</v>
      </c>
      <c r="W114" s="37">
        <v>21</v>
      </c>
      <c r="X114" s="37">
        <v>36</v>
      </c>
      <c r="Y114" s="37">
        <v>32</v>
      </c>
      <c r="Z114" s="37">
        <v>40</v>
      </c>
      <c r="AA114" s="14">
        <v>0</v>
      </c>
      <c r="AB114" s="36">
        <v>129</v>
      </c>
      <c r="AC114" s="36">
        <v>0</v>
      </c>
      <c r="AD114" s="36" t="s">
        <v>413</v>
      </c>
      <c r="AE114" s="36" t="s">
        <v>413</v>
      </c>
      <c r="AF114" s="37">
        <v>129</v>
      </c>
      <c r="AG114" s="13">
        <v>2</v>
      </c>
      <c r="AH114" s="37" t="s">
        <v>418</v>
      </c>
      <c r="AI114" s="37">
        <v>0</v>
      </c>
      <c r="AJ114" s="37" t="s">
        <v>423</v>
      </c>
      <c r="AK114" s="37">
        <v>0</v>
      </c>
      <c r="AL114" s="15">
        <v>45261</v>
      </c>
      <c r="AM114" s="15">
        <v>45701</v>
      </c>
      <c r="AN114" s="37">
        <v>1</v>
      </c>
      <c r="AO114" s="37">
        <v>129</v>
      </c>
      <c r="AP114" s="37" t="str">
        <f>IFERROR(VLOOKUP($A114,[2]Sheet1!$A:$D,4,0),"-")</f>
        <v>EKSKLUSIF</v>
      </c>
      <c r="AQ114" s="37" t="str">
        <f>IFERROR(VLOOKUP($A114,#REF!,4,0),"-")</f>
        <v>-</v>
      </c>
      <c r="AR114" s="37" t="str">
        <f>IFERROR(VLOOKUP(A114,[3]DELTA!$A:$D,4,0),"-")</f>
        <v>EKSKLUSIF</v>
      </c>
      <c r="AS114" s="37" t="str">
        <f>IFERROR(VLOOKUP(A114,[4]DELTA!$A:$D,4,0),"-")</f>
        <v>EKSKLUSIF</v>
      </c>
      <c r="AT114" s="37" t="str">
        <f>IFERROR(VLOOKUP(A114,[5]DELTA!$A:$D,4,0),"-")</f>
        <v>EKSKLUSIF</v>
      </c>
      <c r="AU114" s="37" t="str">
        <f>IFERROR(VLOOKUP(A114,[6]DELTA!$A:$D,4,0),"-")</f>
        <v>EKSKLUSIF</v>
      </c>
      <c r="AV114" s="37" t="str">
        <f>IFERROR(VLOOKUP(A114,#REF!,13,0),"")</f>
        <v/>
      </c>
      <c r="AW114" s="37">
        <f>IFERROR(VLOOKUP(A114,[7]DATABASE!$A:$BA,49,0),"")</f>
        <v>48</v>
      </c>
      <c r="AX114" s="37">
        <f>IFERROR(VLOOKUP(A114,[7]DATABASE!$A:$BA,50,0),"")</f>
        <v>47</v>
      </c>
      <c r="AY114" s="37">
        <f>IFERROR(VLOOKUP(A114,[7]DATABASE!$A:$BA,51,0),"")</f>
        <v>44</v>
      </c>
      <c r="AZ114" s="37">
        <f>IFERROR(VLOOKUP(A114,[7]DATABASE!$A:$BA,52,0),"")</f>
        <v>50</v>
      </c>
      <c r="BA114" s="37">
        <f>IFERROR(VLOOKUP(A114,[7]DATABASE!$A:$BA,53,0),"")</f>
        <v>44</v>
      </c>
      <c r="BB114" s="37">
        <f>IFERROR(VLOOKUP(A114,[7]DATABASE!$A:$BF,54,0),"")</f>
        <v>48</v>
      </c>
      <c r="BC114" s="37">
        <f>IFERROR(VLOOKUP(A114,[7]DATABASE!$A:$BF,55,0),"")</f>
        <v>47</v>
      </c>
      <c r="BD114" s="37">
        <f>IFERROR(VLOOKUP(A114,[7]DATABASE!$A:$BF,56,0),"")</f>
        <v>44</v>
      </c>
      <c r="BE114" s="37">
        <f>IFERROR(VLOOKUP(A114,[7]DATABASE!$A:$BF,57,0),"")</f>
        <v>50</v>
      </c>
      <c r="BF114" s="37">
        <f>IFERROR(VLOOKUP(A114,[7]DATABASE!$A:$BF,58,0),"")</f>
        <v>44</v>
      </c>
      <c r="BG114" s="37">
        <f>IFERROR(VLOOKUP($A114,'[24]NEW MITRA'!$A:$BV,69,0),"")</f>
        <v>20</v>
      </c>
      <c r="BH114" s="37">
        <f>IFERROR(VLOOKUP(A114,[7]DATABASE!$A:$BM,60,0),"")</f>
        <v>48</v>
      </c>
      <c r="BI114" s="37">
        <f>IFERROR(VLOOKUP(A114,[7]DATABASE!$A:$BM,61,0),"")</f>
        <v>47</v>
      </c>
      <c r="BJ114" s="37">
        <f>IFERROR(VLOOKUP(A114,[7]DATABASE!$A:$BM,62,0),"")</f>
        <v>44</v>
      </c>
      <c r="BK114" s="37">
        <f>IFERROR(VLOOKUP(A114,[7]DATABASE!$A:$BM,63,0),"")</f>
        <v>50</v>
      </c>
      <c r="BL114" s="37">
        <f>IFERROR(VLOOKUP(A114,[7]DATABASE!$A:$BM,64,0),"")</f>
        <v>44</v>
      </c>
      <c r="BM114" s="37" t="str">
        <f>IFERROR(VLOOKUP($A114,[9]AAV!$A:$AM,39,0),IFERROR(VLOOKUP($A114,[9]GC!$A:$Y,25,0),IFERROR(VLOOKUP($A114,[9]RVO!$A:$BS,71,0),IFERROR(VLOOKUP($A114,[9]SBPV!$A:$AK,37,0),IFERROR(VLOOKUP($A114,'[9]CC SK'!$A:$AA,27,0),IFERROR(VLOOKUP($A114,[9]DELTA!$A:$AA,27,0),IFERROR(VLOOKUP($A114,'[9]TEMA C1'!$A:$W,23,0),IFERROR(VLOOKUP($A114,'[9]TEMA C2'!$A:$Y,25,0),IFERROR(VLOOKUP($A114,'[9]TEMA C3'!$A:$Y,25,0),IFERROR(VLOOKUP($A114,'[9]TEMA HAJI'!$A:$Y,25,0),IFERROR(VLOOKUP($A114,'[9]TEMA PD'!$A:$Y,25,0),"")))))))))))</f>
        <v/>
      </c>
      <c r="BN114" s="37">
        <f t="shared" si="58"/>
        <v>253</v>
      </c>
      <c r="BO114" s="14">
        <f t="shared" si="53"/>
        <v>0</v>
      </c>
      <c r="BP114" s="14">
        <f t="shared" si="53"/>
        <v>48</v>
      </c>
      <c r="BQ114" s="14">
        <f t="shared" si="53"/>
        <v>0</v>
      </c>
      <c r="BR114" s="14">
        <f t="shared" si="52"/>
        <v>0</v>
      </c>
      <c r="BS114" s="14">
        <f t="shared" si="52"/>
        <v>0</v>
      </c>
      <c r="BT114" s="21">
        <f t="shared" si="52"/>
        <v>0</v>
      </c>
      <c r="BU114" s="21" t="str">
        <f t="shared" si="52"/>
        <v/>
      </c>
      <c r="BV114" s="37">
        <f t="shared" si="59"/>
        <v>48</v>
      </c>
      <c r="BW114" s="36">
        <f t="shared" si="60"/>
        <v>1</v>
      </c>
      <c r="BX114" s="36" t="str">
        <f t="shared" si="61"/>
        <v>TIDAK</v>
      </c>
      <c r="BY114" s="36" t="str">
        <f>IFERROR(VLOOKUP(A114,[7]DATABASE!$A:$BY,77,0),"")</f>
        <v>TIDAK</v>
      </c>
      <c r="BZ114" s="37">
        <f t="shared" si="62"/>
        <v>177</v>
      </c>
      <c r="CA114" s="12">
        <f>IFERROR(VLOOKUP(A114,[10]DELTA!$A:$AE,31,0),"")</f>
        <v>2</v>
      </c>
      <c r="CB114" s="37" t="str">
        <f t="shared" si="63"/>
        <v>SAPHIRE</v>
      </c>
      <c r="CC114" s="37" t="str">
        <f>IFERROR(VLOOKUP(A114,[11]SUMMARY!$B:$E,4,0),"")</f>
        <v/>
      </c>
      <c r="CD114" s="37">
        <f>IFERROR(VLOOKUP(A114,'[12]RECAP REDEEM P2 - v2'!$A:$I,5,0),0)</f>
        <v>0</v>
      </c>
      <c r="CE114" s="37" t="str">
        <f t="shared" si="64"/>
        <v>Y</v>
      </c>
      <c r="CF114" s="37"/>
      <c r="CG114" s="15">
        <v>45093</v>
      </c>
      <c r="CH114" s="15">
        <f t="shared" ca="1" si="65"/>
        <v>46174</v>
      </c>
      <c r="CI114" s="37">
        <f t="shared" ca="1" si="66"/>
        <v>2</v>
      </c>
      <c r="CJ114" s="37">
        <v>177</v>
      </c>
      <c r="CK114" s="37" t="str">
        <f>IFERROR(VLOOKUP($A114,[13]ME!$A:$K,11,0),"-")</f>
        <v>-</v>
      </c>
      <c r="CL114" s="37" t="str">
        <f>IFERROR(VLOOKUP($A114,[14]EKS!$A:$K,11,0),"-")</f>
        <v>-</v>
      </c>
      <c r="CM114" s="37" t="str">
        <f>IFERROR(VLOOKUP($A114,[15]EKS!$A:$K,11,0),"-")</f>
        <v>-</v>
      </c>
      <c r="CN114" s="37" t="str">
        <f>IFERROR(VLOOKUP($A114,[16]EKS!$A:$K,11,0),"-")</f>
        <v>-</v>
      </c>
      <c r="CO114" s="37" t="str">
        <f>IFERROR(VLOOKUP($A114,[17]EKS!$A:$K,11,0),"-")</f>
        <v>-</v>
      </c>
      <c r="CP114" s="37" t="str">
        <f>IFERROR(VLOOKUP($A114,[18]EKS!$A:$K,11,0),"-")</f>
        <v>-</v>
      </c>
      <c r="CQ114" s="37" t="str">
        <f>IFERROR(VLOOKUP(A114,[19]Sheet1!$A:$D,4,0),"-")</f>
        <v>-</v>
      </c>
      <c r="CR114" s="37">
        <f>IFERROR(VLOOKUP($A114,[20]AAV!$A:$AR,44,0),IFERROR(VLOOKUP($A114,[20]GC!$A:$AC,29,0),IFERROR(VLOOKUP($A114,[20]RVO!$A:$CA,79,0),IFERROR(VLOOKUP($A114,[20]SBPV!$A:$AN,40,0),IFERROR(VLOOKUP($A114,'[20]CC SK'!$A:$AC,29,0),IFERROR(VLOOKUP($A114,'[20]AAV AUTO 2000'!$A:$AA,27,0),IFERROR(VLOOKUP($A114,[20]DELTA!$A:$AC,29,0),IFERROR(VLOOKUP($A114,'[20]TEMA C1'!$A:$Y,25,0),IFERROR(VLOOKUP($A114,'[20]TEMA C2'!$A:$AA,27,0),IFERROR(VLOOKUP($A114,'[20]TEMA C3'!$A:$AA,27,0),IFERROR(VLOOKUP($A114,'[20]TEMA HAJI'!$A:$AA,27,0),IFERROR(VLOOKUP($A114,'[20]TEMA PD'!$A:$AA,27,0),IFERROR(VLOOKUP($A114,[20]DESIRE!$A:$AP,42,0),0)))))))))))))</f>
        <v>0</v>
      </c>
      <c r="CS114" s="37">
        <f>IFERROR(VLOOKUP($A114,#REF!,42+CR$1,0),IFERROR(VLOOKUP($A114,#REF!,42+CR$1,0),IFERROR(VLOOKUP($A114,#REF!,29+CR$1,0),IFERROR(VLOOKUP($A114,#REF!,16+CR$1,0),IFERROR(VLOOKUP($A114,#REF!,42+CR$1,0),IFERROR(VLOOKUP($A114,#REF!,33+CR$1,0),IFERROR(VLOOKUP($A114,#REF!,29+CR$1,0),IFERROR(VLOOKUP($A114,#REF!,42+CR$1,0),IFERROR(VLOOKUP($A114,#REF!,42+CR$1,0),IFERROR(VLOOKUP($A114,#REF!,42+CR$1,0),IFERROR(VLOOKUP($A114,#REF!,26+CR$1,0),IFERROR(VLOOKUP($A114,#REF!,5+CR$1,0),0))))))))))))</f>
        <v>0</v>
      </c>
      <c r="CT114" s="37">
        <f>IFERROR(VLOOKUP($A114,#REF!,42+CS$1,0),IFERROR(VLOOKUP($A114,#REF!,42+CS$1,0),IFERROR(VLOOKUP($A114,#REF!,29+CS$1,0),IFERROR(VLOOKUP($A114,#REF!,16+CS$1,0),IFERROR(VLOOKUP($A114,#REF!,42+CS$1,0),IFERROR(VLOOKUP($A114,#REF!,33+CS$1,0),IFERROR(VLOOKUP($A114,#REF!,29+CS$1,0),IFERROR(VLOOKUP($A114,#REF!,42+CS$1,0),IFERROR(VLOOKUP($A114,#REF!,42+CS$1,0),IFERROR(VLOOKUP($A114,#REF!,42+CS$1,0),IFERROR(VLOOKUP($A114,#REF!,26+CS$1,0),IFERROR(VLOOKUP($A114,#REF!,5+CS$1,0),0))))))))))))</f>
        <v>0</v>
      </c>
      <c r="CU114" s="37">
        <f>IFERROR(VLOOKUP($A114,#REF!,42+CT$1,0),IFERROR(VLOOKUP($A114,#REF!,42+CT$1,0),IFERROR(VLOOKUP($A114,#REF!,29+CT$1,0),IFERROR(VLOOKUP($A114,#REF!,16+CT$1,0),IFERROR(VLOOKUP($A114,#REF!,42+CT$1,0),IFERROR(VLOOKUP($A114,#REF!,33+CT$1,0),IFERROR(VLOOKUP($A114,#REF!,29+CT$1,0),IFERROR(VLOOKUP($A114,#REF!,42+CT$1,0),IFERROR(VLOOKUP($A114,#REF!,42+CT$1,0),IFERROR(VLOOKUP($A114,#REF!,42+CT$1,0),IFERROR(VLOOKUP($A114,#REF!,26+CT$1,0),IFERROR(VLOOKUP($A114,#REF!,5+CT$1,0),0))))))))))))</f>
        <v>0</v>
      </c>
      <c r="CV114" s="37">
        <f>IFERROR(VLOOKUP($A114,#REF!,42+CU$1,0),IFERROR(VLOOKUP($A114,#REF!,42+CU$1,0),IFERROR(VLOOKUP($A114,#REF!,29+CU$1,0),IFERROR(VLOOKUP($A114,#REF!,16+CU$1,0),IFERROR(VLOOKUP($A114,#REF!,42+CU$1,0),IFERROR(VLOOKUP($A114,#REF!,33+CU$1,0),IFERROR(VLOOKUP($A114,#REF!,29+CU$1,0),IFERROR(VLOOKUP($A114,#REF!,42+CU$1,0),IFERROR(VLOOKUP($A114,#REF!,42+CU$1,0),IFERROR(VLOOKUP($A114,#REF!,42+CU$1,0),IFERROR(VLOOKUP($A114,#REF!,26+CU$1,0),IFERROR(VLOOKUP($A114,#REF!,5+CU$1,0),0))))))))))))</f>
        <v>0</v>
      </c>
      <c r="CW114" s="37">
        <f>IFERROR(VLOOKUP($A114,#REF!,42+CV$1,0),IFERROR(VLOOKUP($A114,#REF!,42+CV$1,0),IFERROR(VLOOKUP($A114,#REF!,29+CV$1,0),IFERROR(VLOOKUP($A114,#REF!,16+CV$1,0),IFERROR(VLOOKUP($A114,#REF!,42+CV$1,0),IFERROR(VLOOKUP($A114,#REF!,33+CV$1,0),IFERROR(VLOOKUP($A114,#REF!,29+CV$1,0),IFERROR(VLOOKUP($A114,#REF!,42+CV$1,0),IFERROR(VLOOKUP($A114,#REF!,42+CV$1,0),IFERROR(VLOOKUP($A114,#REF!,42+CV$1,0),IFERROR(VLOOKUP($A114,#REF!,26+CV$1,0),IFERROR(VLOOKUP($A114,#REF!,5+CV$1,0),0))))))))))))</f>
        <v>0</v>
      </c>
      <c r="CX114" s="37">
        <f>IFERROR(VLOOKUP($A114,#REF!,36,0),IFERROR(VLOOKUP($A114,#REF!,23,0),IFERROR(VLOOKUP($A114,#REF!,65,0),IFERROR(VLOOKUP($A114,#REF!,34,0),IFERROR(VLOOKUP($A114,#REF!,25,0),IFERROR(VLOOKUP($A114,#REF!,25,0),IFERROR(VLOOKUP($A114,#REF!,21,0),IFERROR(VLOOKUP($A114,#REF!,23,0),IFERROR(VLOOKUP($A114,#REF!,23,0),IFERROR(VLOOKUP($A114,#REF!,23,0),IFERROR(VLOOKUP($A114,#REF!,23,0),IFERROR(VLOOKUP($A114,#REF!,23,0),IFERROR(VLOOKUP($A114,#REF!,21,0),IFERROR(VLOOKUP($A114,#REF!,23,0),0))))))))))))))</f>
        <v>0</v>
      </c>
      <c r="CY114" s="37">
        <f>IFERROR(VLOOKUP($A114,[20]DESIRE!$A:$AP,42,0),IFERROR(VLOOKUP($A114,'[20]TEMA PD'!$A:$AA,27,0),IFERROR(VLOOKUP($A114,'[20]TEMA HAJI'!$A:$AA,27,0),IFERROR(VLOOKUP($A114,'[20]TEMA C3'!$A:$AA,27,0),IFERROR(VLOOKUP($A114,'[20]TEMA C2'!$A:$AA,27,0),IFERROR(VLOOKUP($A114,'[20]TEMA C1'!$A:$Y,25,0),IFERROR(VLOOKUP($A114,[20]DELTA!$A:$AC,29,0),IFERROR(VLOOKUP($A114,'[20]AAV AUTO 2000'!$A:$AA,27,0),IFERROR(VLOOKUP($A114,'[20]CC SK'!$A:$AC,29,0),IFERROR(VLOOKUP($A114,[20]SBPV!$A:$AN,40,0),IFERROR(VLOOKUP($A114,[20]RVO!$A:$CA,79,0),IFERROR(VLOOKUP($A114,[20]GC!$A:$AC,29,0),IFERROR(VLOOKUP($A114,[20]AAV!$A:$AR,44,0),0)))))))))))))</f>
        <v>0</v>
      </c>
      <c r="CZ114" s="37">
        <f>IFERROR(VLOOKUP($A114,#REF!,5+CY$1,0),IFERROR(VLOOKUP($A114,#REF!,26+CY$1,0),IFERROR(VLOOKUP($A114,#REF!,42+CY$1,0),IFERROR(VLOOKUP($A114,#REF!,42+CY$1,0),IFERROR(VLOOKUP($A114,#REF!,42+CY$1,0),IFERROR(VLOOKUP($A114,#REF!,29+CY$1,0),IFERROR(VLOOKUP($A114,#REF!,33+CY$1,0),IFERROR(VLOOKUP($A114,#REF!,42+CY$1,0),IFERROR(VLOOKUP($A114,#REF!,16+CY$1,0),IFERROR(VLOOKUP($A114,#REF!,29+CY$1,0),IFERROR(VLOOKUP($A114,#REF!,42+CY$1,0),IFERROR(VLOOKUP($A114,#REF!,42+CY$1,0),0))))))))))))</f>
        <v>0</v>
      </c>
      <c r="DA114" s="37">
        <f>IFERROR(VLOOKUP($A114,#REF!,5+CZ$1,0),IFERROR(VLOOKUP($A114,#REF!,26+CZ$1,0),IFERROR(VLOOKUP($A114,#REF!,42+CZ$1,0),IFERROR(VLOOKUP($A114,#REF!,42+CZ$1,0),IFERROR(VLOOKUP($A114,#REF!,42+CZ$1,0),IFERROR(VLOOKUP($A114,#REF!,29+CZ$1,0),IFERROR(VLOOKUP($A114,#REF!,33+CZ$1,0),IFERROR(VLOOKUP($A114,#REF!,42+CZ$1,0),IFERROR(VLOOKUP($A114,#REF!,16+CZ$1,0),IFERROR(VLOOKUP($A114,#REF!,29+CZ$1,0),IFERROR(VLOOKUP($A114,#REF!,42+CZ$1,0),IFERROR(VLOOKUP($A114,#REF!,42+CZ$1,0),0))))))))))))</f>
        <v>0</v>
      </c>
      <c r="DB114" s="37">
        <f>IFERROR(VLOOKUP($A114,#REF!,5+DA$1,0),IFERROR(VLOOKUP($A114,#REF!,26+DA$1,0),IFERROR(VLOOKUP($A114,#REF!,42+DA$1,0),IFERROR(VLOOKUP($A114,#REF!,42+DA$1,0),IFERROR(VLOOKUP($A114,#REF!,42+DA$1,0),IFERROR(VLOOKUP($A114,#REF!,29+DA$1,0),IFERROR(VLOOKUP($A114,#REF!,33+DA$1,0),IFERROR(VLOOKUP($A114,#REF!,42+DA$1,0),IFERROR(VLOOKUP($A114,#REF!,16+DA$1,0),IFERROR(VLOOKUP($A114,#REF!,29+DA$1,0),IFERROR(VLOOKUP($A114,#REF!,42+DA$1,0),IFERROR(VLOOKUP($A114,#REF!,42+DA$1,0),0))))))))))))</f>
        <v>0</v>
      </c>
      <c r="DC114" s="37">
        <f>IFERROR(VLOOKUP($A114,#REF!,5+DB$1,0),IFERROR(VLOOKUP($A114,#REF!,26+DB$1,0),IFERROR(VLOOKUP($A114,#REF!,42+DB$1,0),IFERROR(VLOOKUP($A114,#REF!,42+DB$1,0),IFERROR(VLOOKUP($A114,#REF!,42+DB$1,0),IFERROR(VLOOKUP($A114,#REF!,29+DB$1,0),IFERROR(VLOOKUP($A114,#REF!,33+DB$1,0),IFERROR(VLOOKUP($A114,#REF!,42+DB$1,0),IFERROR(VLOOKUP($A114,#REF!,16+DB$1,0),IFERROR(VLOOKUP($A114,#REF!,29+DB$1,0),IFERROR(VLOOKUP($A114,#REF!,42+DB$1,0),IFERROR(VLOOKUP($A114,#REF!,42+DB$1,0),0))))))))))))</f>
        <v>0</v>
      </c>
      <c r="DD114" s="37">
        <f>IFERROR(VLOOKUP($A114,#REF!,5+DC$1,0),IFERROR(VLOOKUP($A114,#REF!,26+DC$1,0),IFERROR(VLOOKUP($A114,#REF!,42+DC$1,0),IFERROR(VLOOKUP($A114,#REF!,42+DC$1,0),IFERROR(VLOOKUP($A114,#REF!,42+DC$1,0),IFERROR(VLOOKUP($A114,#REF!,29+DC$1,0),IFERROR(VLOOKUP($A114,#REF!,33+DC$1,0),IFERROR(VLOOKUP($A114,#REF!,42+DC$1,0),IFERROR(VLOOKUP($A114,#REF!,16+DC$1,0),IFERROR(VLOOKUP($A114,#REF!,29+DC$1,0),IFERROR(VLOOKUP($A114,#REF!,42+DC$1,0),IFERROR(VLOOKUP($A114,#REF!,42+DC$1,0),0))))))))))))</f>
        <v>0</v>
      </c>
      <c r="DE114" s="37">
        <f>IFERROR(VLOOKUP($A114,#REF!,23,0),IFERROR(VLOOKUP($A114,#REF!,21,0),IFERROR(VLOOKUP($A114,#REF!,23,0),IFERROR(VLOOKUP($A114,#REF!,23,0),IFERROR(VLOOKUP($A114,#REF!,23,0),IFERROR(VLOOKUP($A114,#REF!,23,0),IFERROR(VLOOKUP($A114,#REF!,23,0),IFERROR(VLOOKUP($A114,#REF!,21,0),IFERROR(VLOOKUP($A114,#REF!,25,0),IFERROR(VLOOKUP($A114,#REF!,25,0),IFERROR(VLOOKUP($A114,#REF!,34,0),IFERROR(VLOOKUP($A114,#REF!,65,0),IFERROR(VLOOKUP($A114,#REF!,23,0),IFERROR(VLOOKUP($A114,#REF!,36,0),0))))))))))))))</f>
        <v>0</v>
      </c>
      <c r="DF114" s="37" t="b">
        <f t="shared" si="67"/>
        <v>1</v>
      </c>
      <c r="DG114" s="37" t="b">
        <f t="shared" si="67"/>
        <v>1</v>
      </c>
      <c r="DH114" s="37" t="b">
        <f t="shared" si="67"/>
        <v>1</v>
      </c>
      <c r="DI114" s="37" t="b">
        <f t="shared" si="67"/>
        <v>1</v>
      </c>
      <c r="DJ114" s="37" t="b">
        <f t="shared" si="67"/>
        <v>1</v>
      </c>
      <c r="DK114" s="37" t="b">
        <f t="shared" si="67"/>
        <v>1</v>
      </c>
      <c r="DL114" s="37" t="b">
        <f t="shared" si="54"/>
        <v>1</v>
      </c>
      <c r="DM114" s="37">
        <f t="shared" si="68"/>
        <v>0</v>
      </c>
      <c r="DN114" s="37">
        <f t="shared" si="68"/>
        <v>0</v>
      </c>
      <c r="DO114" s="37">
        <f t="shared" si="68"/>
        <v>0</v>
      </c>
      <c r="DP114" s="37">
        <f t="shared" si="68"/>
        <v>0</v>
      </c>
      <c r="DQ114" s="37">
        <f t="shared" si="68"/>
        <v>0</v>
      </c>
      <c r="DR114" s="37">
        <f t="shared" si="68"/>
        <v>0</v>
      </c>
      <c r="DS114" s="37">
        <f t="shared" si="55"/>
        <v>0</v>
      </c>
      <c r="DT114" s="29">
        <f t="shared" si="45"/>
        <v>0</v>
      </c>
      <c r="DU114" s="37">
        <f t="shared" si="69"/>
        <v>0</v>
      </c>
      <c r="DV114" s="37">
        <f t="shared" si="69"/>
        <v>0</v>
      </c>
      <c r="DW114" s="37">
        <f t="shared" si="69"/>
        <v>0</v>
      </c>
      <c r="DX114" s="37">
        <f t="shared" si="69"/>
        <v>0</v>
      </c>
      <c r="DY114" s="37">
        <f t="shared" si="69"/>
        <v>0</v>
      </c>
      <c r="DZ114" s="37">
        <f t="shared" si="69"/>
        <v>0</v>
      </c>
      <c r="EA114" s="37">
        <f t="shared" si="56"/>
        <v>0</v>
      </c>
      <c r="EB114" s="29">
        <f t="shared" si="46"/>
        <v>0</v>
      </c>
      <c r="EC114" s="36">
        <f t="shared" si="47"/>
        <v>7</v>
      </c>
      <c r="ED114" s="36" t="str">
        <f t="shared" si="48"/>
        <v>DOWNGRADE</v>
      </c>
      <c r="EE114" s="36" t="str">
        <f t="shared" si="49"/>
        <v>RESET</v>
      </c>
      <c r="EF114" s="37">
        <f t="shared" si="50"/>
        <v>0</v>
      </c>
      <c r="EG114" s="2">
        <f>IFERROR(VLOOKUP(A114,[21]DELTA!$A:$AT,46,0),"")</f>
        <v>3</v>
      </c>
      <c r="EH114" s="37" t="str">
        <f t="shared" si="51"/>
        <v>SAPHIRE</v>
      </c>
      <c r="EI114" s="2"/>
      <c r="EJ114" s="2"/>
      <c r="EK114" s="2"/>
      <c r="EL114" s="2"/>
      <c r="EM114" s="2"/>
      <c r="EN114" s="2"/>
      <c r="EO114" s="2"/>
      <c r="EP114" s="2"/>
      <c r="EQ114" s="37">
        <f t="shared" si="70"/>
        <v>0</v>
      </c>
      <c r="ER114" s="37">
        <f t="shared" si="70"/>
        <v>0</v>
      </c>
      <c r="ES114" s="37">
        <f t="shared" si="70"/>
        <v>0</v>
      </c>
      <c r="ET114" s="37">
        <f t="shared" si="70"/>
        <v>0</v>
      </c>
      <c r="EU114" s="37">
        <f t="shared" si="70"/>
        <v>0</v>
      </c>
      <c r="EV114" s="37">
        <f t="shared" si="70"/>
        <v>0</v>
      </c>
      <c r="EW114" s="37">
        <f t="shared" si="57"/>
        <v>0</v>
      </c>
    </row>
    <row r="115" spans="1:153" ht="15.6">
      <c r="A115" s="36" t="s">
        <v>99</v>
      </c>
      <c r="B115" s="5" t="s">
        <v>246</v>
      </c>
      <c r="C115" s="37" t="s">
        <v>153</v>
      </c>
      <c r="D115" s="15">
        <f>IFERROR(VLOOKUP(A115,[23]delta!$A:$C,3,0),"")</f>
        <v>45033</v>
      </c>
      <c r="E115" s="15" t="str">
        <f t="shared" si="44"/>
        <v>Apr-23</v>
      </c>
      <c r="F115" s="37" t="s">
        <v>349</v>
      </c>
      <c r="G115" s="37" t="s">
        <v>414</v>
      </c>
      <c r="H115" s="37" t="s">
        <v>414</v>
      </c>
      <c r="I115" s="37" t="s">
        <v>414</v>
      </c>
      <c r="J115" s="37" t="s">
        <v>414</v>
      </c>
      <c r="K115" s="37" t="s">
        <v>414</v>
      </c>
      <c r="L115" s="37" t="s">
        <v>414</v>
      </c>
      <c r="M115" s="37">
        <v>1</v>
      </c>
      <c r="N115" s="37"/>
      <c r="O115" s="37"/>
      <c r="P115" s="37"/>
      <c r="Q115" s="37"/>
      <c r="R115" s="37"/>
      <c r="S115" s="37"/>
      <c r="T115" s="36">
        <v>1</v>
      </c>
      <c r="U115" s="37">
        <v>1</v>
      </c>
      <c r="V115" s="37">
        <v>0</v>
      </c>
      <c r="W115" s="37">
        <v>0</v>
      </c>
      <c r="X115" s="37">
        <v>0</v>
      </c>
      <c r="Y115" s="37">
        <v>0</v>
      </c>
      <c r="Z115" s="37">
        <v>0</v>
      </c>
      <c r="AA115" s="37">
        <v>0</v>
      </c>
      <c r="AB115" s="36">
        <v>1</v>
      </c>
      <c r="AC115" s="36">
        <v>6</v>
      </c>
      <c r="AD115" s="36" t="s">
        <v>415</v>
      </c>
      <c r="AE115" s="36" t="s">
        <v>416</v>
      </c>
      <c r="AF115" s="37">
        <v>0</v>
      </c>
      <c r="AG115" s="13">
        <v>3</v>
      </c>
      <c r="AH115" s="37" t="s">
        <v>418</v>
      </c>
      <c r="AI115" s="37">
        <v>0</v>
      </c>
      <c r="AJ115" s="37" t="s">
        <v>424</v>
      </c>
      <c r="AK115" s="37">
        <v>0</v>
      </c>
      <c r="AL115" s="15">
        <v>45261</v>
      </c>
      <c r="AM115" s="15">
        <v>45701</v>
      </c>
      <c r="AN115" s="37">
        <v>1</v>
      </c>
      <c r="AO115" s="37">
        <v>0</v>
      </c>
      <c r="AP115" s="37" t="str">
        <f>IFERROR(VLOOKUP($A115,[2]Sheet1!$A:$D,4,0),"-")</f>
        <v>-</v>
      </c>
      <c r="AQ115" s="37" t="str">
        <f>IFERROR(VLOOKUP($A115,#REF!,4,0),"-")</f>
        <v>-</v>
      </c>
      <c r="AR115" s="37" t="str">
        <f>IFERROR(VLOOKUP(A115,[3]DELTA!$A:$D,4,0),"-")</f>
        <v>-</v>
      </c>
      <c r="AS115" s="37" t="str">
        <f>IFERROR(VLOOKUP(A115,[4]DELTA!$A:$D,4,0),"-")</f>
        <v>-</v>
      </c>
      <c r="AT115" s="37" t="str">
        <f>IFERROR(VLOOKUP(A115,[5]DELTA!$A:$D,4,0),"-")</f>
        <v>-</v>
      </c>
      <c r="AU115" s="37" t="str">
        <f>IFERROR(VLOOKUP(A115,[6]DELTA!$A:$D,4,0),"-")</f>
        <v>-</v>
      </c>
      <c r="AV115" s="37" t="str">
        <f>IFERROR(VLOOKUP(A115,#REF!,13,0),"")</f>
        <v/>
      </c>
      <c r="AW115" s="37">
        <f>IFERROR(VLOOKUP(A115,[7]DATABASE!$A:$BA,49,0),"")</f>
        <v>0</v>
      </c>
      <c r="AX115" s="37">
        <f>IFERROR(VLOOKUP(A115,[7]DATABASE!$A:$BA,50,0),"")</f>
        <v>0</v>
      </c>
      <c r="AY115" s="37">
        <f>IFERROR(VLOOKUP(A115,[7]DATABASE!$A:$BA,51,0),"")</f>
        <v>0</v>
      </c>
      <c r="AZ115" s="37">
        <f>IFERROR(VLOOKUP(A115,[7]DATABASE!$A:$BA,52,0),"")</f>
        <v>0</v>
      </c>
      <c r="BA115" s="37">
        <f>IFERROR(VLOOKUP(A115,[7]DATABASE!$A:$BA,53,0),"")</f>
        <v>0</v>
      </c>
      <c r="BB115" s="37">
        <f>IFERROR(VLOOKUP(A115,[7]DATABASE!$A:$BF,54,0),"")</f>
        <v>0</v>
      </c>
      <c r="BC115" s="37">
        <f>IFERROR(VLOOKUP(A115,[7]DATABASE!$A:$BF,55,0),"")</f>
        <v>0</v>
      </c>
      <c r="BD115" s="37">
        <f>IFERROR(VLOOKUP(A115,[7]DATABASE!$A:$BF,56,0),"")</f>
        <v>0</v>
      </c>
      <c r="BE115" s="37">
        <f>IFERROR(VLOOKUP(A115,[7]DATABASE!$A:$BF,57,0),"")</f>
        <v>0</v>
      </c>
      <c r="BF115" s="37">
        <f>IFERROR(VLOOKUP(A115,[7]DATABASE!$A:$BF,58,0),"")</f>
        <v>0</v>
      </c>
      <c r="BG115" s="37" t="str">
        <f>IFERROR(VLOOKUP($A115,'[24]NEW MITRA'!$A:$BV,69,0),"")</f>
        <v/>
      </c>
      <c r="BH115" s="37">
        <f>IFERROR(VLOOKUP(A115,[7]DATABASE!$A:$BM,60,0),"")</f>
        <v>0</v>
      </c>
      <c r="BI115" s="37">
        <f>IFERROR(VLOOKUP(A115,[7]DATABASE!$A:$BM,61,0),"")</f>
        <v>0</v>
      </c>
      <c r="BJ115" s="37">
        <f>IFERROR(VLOOKUP(A115,[7]DATABASE!$A:$BM,62,0),"")</f>
        <v>0</v>
      </c>
      <c r="BK115" s="37">
        <f>IFERROR(VLOOKUP(A115,[7]DATABASE!$A:$BM,63,0),"")</f>
        <v>0</v>
      </c>
      <c r="BL115" s="37">
        <f>IFERROR(VLOOKUP(A115,[7]DATABASE!$A:$BM,64,0),"")</f>
        <v>0</v>
      </c>
      <c r="BM115" s="37" t="str">
        <f>IFERROR(VLOOKUP($A115,[9]AAV!$A:$AM,39,0),IFERROR(VLOOKUP($A115,[9]GC!$A:$Y,25,0),IFERROR(VLOOKUP($A115,[9]RVO!$A:$BS,71,0),IFERROR(VLOOKUP($A115,[9]SBPV!$A:$AK,37,0),IFERROR(VLOOKUP($A115,'[9]CC SK'!$A:$AA,27,0),IFERROR(VLOOKUP($A115,[9]DELTA!$A:$AA,27,0),IFERROR(VLOOKUP($A115,'[9]TEMA C1'!$A:$W,23,0),IFERROR(VLOOKUP($A115,'[9]TEMA C2'!$A:$Y,25,0),IFERROR(VLOOKUP($A115,'[9]TEMA C3'!$A:$Y,25,0),IFERROR(VLOOKUP($A115,'[9]TEMA HAJI'!$A:$Y,25,0),IFERROR(VLOOKUP($A115,'[9]TEMA PD'!$A:$Y,25,0),"")))))))))))</f>
        <v/>
      </c>
      <c r="BN115" s="37">
        <f t="shared" si="58"/>
        <v>0</v>
      </c>
      <c r="BO115" s="37" t="str">
        <f t="shared" si="53"/>
        <v/>
      </c>
      <c r="BP115" s="37">
        <f t="shared" si="53"/>
        <v>0</v>
      </c>
      <c r="BQ115" s="37">
        <f t="shared" si="53"/>
        <v>0</v>
      </c>
      <c r="BR115" s="37">
        <f t="shared" si="52"/>
        <v>0</v>
      </c>
      <c r="BS115" s="37">
        <f t="shared" si="52"/>
        <v>0</v>
      </c>
      <c r="BT115" s="37">
        <f t="shared" si="52"/>
        <v>0</v>
      </c>
      <c r="BU115" s="37" t="str">
        <f t="shared" si="52"/>
        <v/>
      </c>
      <c r="BV115" s="37">
        <f t="shared" si="59"/>
        <v>0</v>
      </c>
      <c r="BW115" s="36">
        <f t="shared" si="60"/>
        <v>7</v>
      </c>
      <c r="BX115" s="36" t="str">
        <f t="shared" si="61"/>
        <v>DOWNGRADE</v>
      </c>
      <c r="BY115" s="36" t="str">
        <f>IFERROR(VLOOKUP(A115,[7]DATABASE!$A:$BY,77,0),"")</f>
        <v>RESET</v>
      </c>
      <c r="BZ115" s="37">
        <f t="shared" si="62"/>
        <v>0</v>
      </c>
      <c r="CA115" s="12" t="str">
        <f>IFERROR(VLOOKUP(A115,[10]DELTA!$A:$AE,31,0),"")</f>
        <v/>
      </c>
      <c r="CB115" s="37" t="str">
        <f t="shared" si="63"/>
        <v>SAPHIRE</v>
      </c>
      <c r="CC115" s="37" t="str">
        <f>IFERROR(VLOOKUP(A115,[11]SUMMARY!$B:$E,4,0),"")</f>
        <v/>
      </c>
      <c r="CD115" s="37">
        <f>IFERROR(VLOOKUP(A115,'[12]RECAP REDEEM P2 - v2'!$A:$I,5,0),0)</f>
        <v>0</v>
      </c>
      <c r="CE115" s="37" t="str">
        <f t="shared" si="64"/>
        <v>FALSE</v>
      </c>
      <c r="CF115" s="37"/>
      <c r="CG115" s="15">
        <v>45093</v>
      </c>
      <c r="CH115" s="15">
        <f t="shared" ca="1" si="65"/>
        <v>46174</v>
      </c>
      <c r="CI115" s="37">
        <f t="shared" ca="1" si="66"/>
        <v>2</v>
      </c>
      <c r="CJ115" s="37">
        <v>0</v>
      </c>
      <c r="CK115" s="37" t="str">
        <f>IFERROR(VLOOKUP($A115,[13]ME!$A:$K,11,0),"-")</f>
        <v>-</v>
      </c>
      <c r="CL115" s="37" t="str">
        <f>IFERROR(VLOOKUP($A115,[14]EKS!$A:$K,11,0),"-")</f>
        <v>-</v>
      </c>
      <c r="CM115" s="37" t="str">
        <f>IFERROR(VLOOKUP($A115,[15]EKS!$A:$K,11,0),"-")</f>
        <v>-</v>
      </c>
      <c r="CN115" s="37" t="str">
        <f>IFERROR(VLOOKUP($A115,[16]EKS!$A:$K,11,0),"-")</f>
        <v>-</v>
      </c>
      <c r="CO115" s="37" t="str">
        <f>IFERROR(VLOOKUP($A115,[17]EKS!$A:$K,11,0),"-")</f>
        <v>-</v>
      </c>
      <c r="CP115" s="37" t="str">
        <f>IFERROR(VLOOKUP($A115,[18]EKS!$A:$K,11,0),"-")</f>
        <v>-</v>
      </c>
      <c r="CQ115" s="37" t="str">
        <f>IFERROR(VLOOKUP(A115,[19]Sheet1!$A:$D,4,0),"-")</f>
        <v>-</v>
      </c>
      <c r="CR115" s="37">
        <f>IFERROR(VLOOKUP($A115,[20]AAV!$A:$AR,44,0),IFERROR(VLOOKUP($A115,[20]GC!$A:$AC,29,0),IFERROR(VLOOKUP($A115,[20]RVO!$A:$CA,79,0),IFERROR(VLOOKUP($A115,[20]SBPV!$A:$AN,40,0),IFERROR(VLOOKUP($A115,'[20]CC SK'!$A:$AC,29,0),IFERROR(VLOOKUP($A115,'[20]AAV AUTO 2000'!$A:$AA,27,0),IFERROR(VLOOKUP($A115,[20]DELTA!$A:$AC,29,0),IFERROR(VLOOKUP($A115,'[20]TEMA C1'!$A:$Y,25,0),IFERROR(VLOOKUP($A115,'[20]TEMA C2'!$A:$AA,27,0),IFERROR(VLOOKUP($A115,'[20]TEMA C3'!$A:$AA,27,0),IFERROR(VLOOKUP($A115,'[20]TEMA HAJI'!$A:$AA,27,0),IFERROR(VLOOKUP($A115,'[20]TEMA PD'!$A:$AA,27,0),IFERROR(VLOOKUP($A115,[20]DESIRE!$A:$AP,42,0),0)))))))))))))</f>
        <v>0</v>
      </c>
      <c r="CS115" s="37">
        <f>IFERROR(VLOOKUP($A115,#REF!,42+CR$1,0),IFERROR(VLOOKUP($A115,#REF!,42+CR$1,0),IFERROR(VLOOKUP($A115,#REF!,29+CR$1,0),IFERROR(VLOOKUP($A115,#REF!,16+CR$1,0),IFERROR(VLOOKUP($A115,#REF!,42+CR$1,0),IFERROR(VLOOKUP($A115,#REF!,33+CR$1,0),IFERROR(VLOOKUP($A115,#REF!,29+CR$1,0),IFERROR(VLOOKUP($A115,#REF!,42+CR$1,0),IFERROR(VLOOKUP($A115,#REF!,42+CR$1,0),IFERROR(VLOOKUP($A115,#REF!,42+CR$1,0),IFERROR(VLOOKUP($A115,#REF!,26+CR$1,0),IFERROR(VLOOKUP($A115,#REF!,5+CR$1,0),0))))))))))))</f>
        <v>0</v>
      </c>
      <c r="CT115" s="37">
        <f>IFERROR(VLOOKUP($A115,#REF!,42+CS$1,0),IFERROR(VLOOKUP($A115,#REF!,42+CS$1,0),IFERROR(VLOOKUP($A115,#REF!,29+CS$1,0),IFERROR(VLOOKUP($A115,#REF!,16+CS$1,0),IFERROR(VLOOKUP($A115,#REF!,42+CS$1,0),IFERROR(VLOOKUP($A115,#REF!,33+CS$1,0),IFERROR(VLOOKUP($A115,#REF!,29+CS$1,0),IFERROR(VLOOKUP($A115,#REF!,42+CS$1,0),IFERROR(VLOOKUP($A115,#REF!,42+CS$1,0),IFERROR(VLOOKUP($A115,#REF!,42+CS$1,0),IFERROR(VLOOKUP($A115,#REF!,26+CS$1,0),IFERROR(VLOOKUP($A115,#REF!,5+CS$1,0),0))))))))))))</f>
        <v>0</v>
      </c>
      <c r="CU115" s="37">
        <f>IFERROR(VLOOKUP($A115,#REF!,42+CT$1,0),IFERROR(VLOOKUP($A115,#REF!,42+CT$1,0),IFERROR(VLOOKUP($A115,#REF!,29+CT$1,0),IFERROR(VLOOKUP($A115,#REF!,16+CT$1,0),IFERROR(VLOOKUP($A115,#REF!,42+CT$1,0),IFERROR(VLOOKUP($A115,#REF!,33+CT$1,0),IFERROR(VLOOKUP($A115,#REF!,29+CT$1,0),IFERROR(VLOOKUP($A115,#REF!,42+CT$1,0),IFERROR(VLOOKUP($A115,#REF!,42+CT$1,0),IFERROR(VLOOKUP($A115,#REF!,42+CT$1,0),IFERROR(VLOOKUP($A115,#REF!,26+CT$1,0),IFERROR(VLOOKUP($A115,#REF!,5+CT$1,0),0))))))))))))</f>
        <v>0</v>
      </c>
      <c r="CV115" s="37">
        <f>IFERROR(VLOOKUP($A115,#REF!,42+CU$1,0),IFERROR(VLOOKUP($A115,#REF!,42+CU$1,0),IFERROR(VLOOKUP($A115,#REF!,29+CU$1,0),IFERROR(VLOOKUP($A115,#REF!,16+CU$1,0),IFERROR(VLOOKUP($A115,#REF!,42+CU$1,0),IFERROR(VLOOKUP($A115,#REF!,33+CU$1,0),IFERROR(VLOOKUP($A115,#REF!,29+CU$1,0),IFERROR(VLOOKUP($A115,#REF!,42+CU$1,0),IFERROR(VLOOKUP($A115,#REF!,42+CU$1,0),IFERROR(VLOOKUP($A115,#REF!,42+CU$1,0),IFERROR(VLOOKUP($A115,#REF!,26+CU$1,0),IFERROR(VLOOKUP($A115,#REF!,5+CU$1,0),0))))))))))))</f>
        <v>0</v>
      </c>
      <c r="CW115" s="37">
        <f>IFERROR(VLOOKUP($A115,#REF!,42+CV$1,0),IFERROR(VLOOKUP($A115,#REF!,42+CV$1,0),IFERROR(VLOOKUP($A115,#REF!,29+CV$1,0),IFERROR(VLOOKUP($A115,#REF!,16+CV$1,0),IFERROR(VLOOKUP($A115,#REF!,42+CV$1,0),IFERROR(VLOOKUP($A115,#REF!,33+CV$1,0),IFERROR(VLOOKUP($A115,#REF!,29+CV$1,0),IFERROR(VLOOKUP($A115,#REF!,42+CV$1,0),IFERROR(VLOOKUP($A115,#REF!,42+CV$1,0),IFERROR(VLOOKUP($A115,#REF!,42+CV$1,0),IFERROR(VLOOKUP($A115,#REF!,26+CV$1,0),IFERROR(VLOOKUP($A115,#REF!,5+CV$1,0),0))))))))))))</f>
        <v>0</v>
      </c>
      <c r="CX115" s="37">
        <f>IFERROR(VLOOKUP($A115,#REF!,36,0),IFERROR(VLOOKUP($A115,#REF!,23,0),IFERROR(VLOOKUP($A115,#REF!,65,0),IFERROR(VLOOKUP($A115,#REF!,34,0),IFERROR(VLOOKUP($A115,#REF!,25,0),IFERROR(VLOOKUP($A115,#REF!,25,0),IFERROR(VLOOKUP($A115,#REF!,21,0),IFERROR(VLOOKUP($A115,#REF!,23,0),IFERROR(VLOOKUP($A115,#REF!,23,0),IFERROR(VLOOKUP($A115,#REF!,23,0),IFERROR(VLOOKUP($A115,#REF!,23,0),IFERROR(VLOOKUP($A115,#REF!,23,0),IFERROR(VLOOKUP($A115,#REF!,21,0),IFERROR(VLOOKUP($A115,#REF!,23,0),0))))))))))))))</f>
        <v>0</v>
      </c>
      <c r="CY115" s="37">
        <f>IFERROR(VLOOKUP($A115,[20]DESIRE!$A:$AP,42,0),IFERROR(VLOOKUP($A115,'[20]TEMA PD'!$A:$AA,27,0),IFERROR(VLOOKUP($A115,'[20]TEMA HAJI'!$A:$AA,27,0),IFERROR(VLOOKUP($A115,'[20]TEMA C3'!$A:$AA,27,0),IFERROR(VLOOKUP($A115,'[20]TEMA C2'!$A:$AA,27,0),IFERROR(VLOOKUP($A115,'[20]TEMA C1'!$A:$Y,25,0),IFERROR(VLOOKUP($A115,[20]DELTA!$A:$AC,29,0),IFERROR(VLOOKUP($A115,'[20]AAV AUTO 2000'!$A:$AA,27,0),IFERROR(VLOOKUP($A115,'[20]CC SK'!$A:$AC,29,0),IFERROR(VLOOKUP($A115,[20]SBPV!$A:$AN,40,0),IFERROR(VLOOKUP($A115,[20]RVO!$A:$CA,79,0),IFERROR(VLOOKUP($A115,[20]GC!$A:$AC,29,0),IFERROR(VLOOKUP($A115,[20]AAV!$A:$AR,44,0),0)))))))))))))</f>
        <v>0</v>
      </c>
      <c r="CZ115" s="37">
        <f>IFERROR(VLOOKUP($A115,#REF!,5+CY$1,0),IFERROR(VLOOKUP($A115,#REF!,26+CY$1,0),IFERROR(VLOOKUP($A115,#REF!,42+CY$1,0),IFERROR(VLOOKUP($A115,#REF!,42+CY$1,0),IFERROR(VLOOKUP($A115,#REF!,42+CY$1,0),IFERROR(VLOOKUP($A115,#REF!,29+CY$1,0),IFERROR(VLOOKUP($A115,#REF!,33+CY$1,0),IFERROR(VLOOKUP($A115,#REF!,42+CY$1,0),IFERROR(VLOOKUP($A115,#REF!,16+CY$1,0),IFERROR(VLOOKUP($A115,#REF!,29+CY$1,0),IFERROR(VLOOKUP($A115,#REF!,42+CY$1,0),IFERROR(VLOOKUP($A115,#REF!,42+CY$1,0),0))))))))))))</f>
        <v>0</v>
      </c>
      <c r="DA115" s="37">
        <f>IFERROR(VLOOKUP($A115,#REF!,5+CZ$1,0),IFERROR(VLOOKUP($A115,#REF!,26+CZ$1,0),IFERROR(VLOOKUP($A115,#REF!,42+CZ$1,0),IFERROR(VLOOKUP($A115,#REF!,42+CZ$1,0),IFERROR(VLOOKUP($A115,#REF!,42+CZ$1,0),IFERROR(VLOOKUP($A115,#REF!,29+CZ$1,0),IFERROR(VLOOKUP($A115,#REF!,33+CZ$1,0),IFERROR(VLOOKUP($A115,#REF!,42+CZ$1,0),IFERROR(VLOOKUP($A115,#REF!,16+CZ$1,0),IFERROR(VLOOKUP($A115,#REF!,29+CZ$1,0),IFERROR(VLOOKUP($A115,#REF!,42+CZ$1,0),IFERROR(VLOOKUP($A115,#REF!,42+CZ$1,0),0))))))))))))</f>
        <v>0</v>
      </c>
      <c r="DB115" s="37">
        <f>IFERROR(VLOOKUP($A115,#REF!,5+DA$1,0),IFERROR(VLOOKUP($A115,#REF!,26+DA$1,0),IFERROR(VLOOKUP($A115,#REF!,42+DA$1,0),IFERROR(VLOOKUP($A115,#REF!,42+DA$1,0),IFERROR(VLOOKUP($A115,#REF!,42+DA$1,0),IFERROR(VLOOKUP($A115,#REF!,29+DA$1,0),IFERROR(VLOOKUP($A115,#REF!,33+DA$1,0),IFERROR(VLOOKUP($A115,#REF!,42+DA$1,0),IFERROR(VLOOKUP($A115,#REF!,16+DA$1,0),IFERROR(VLOOKUP($A115,#REF!,29+DA$1,0),IFERROR(VLOOKUP($A115,#REF!,42+DA$1,0),IFERROR(VLOOKUP($A115,#REF!,42+DA$1,0),0))))))))))))</f>
        <v>0</v>
      </c>
      <c r="DC115" s="37">
        <f>IFERROR(VLOOKUP($A115,#REF!,5+DB$1,0),IFERROR(VLOOKUP($A115,#REF!,26+DB$1,0),IFERROR(VLOOKUP($A115,#REF!,42+DB$1,0),IFERROR(VLOOKUP($A115,#REF!,42+DB$1,0),IFERROR(VLOOKUP($A115,#REF!,42+DB$1,0),IFERROR(VLOOKUP($A115,#REF!,29+DB$1,0),IFERROR(VLOOKUP($A115,#REF!,33+DB$1,0),IFERROR(VLOOKUP($A115,#REF!,42+DB$1,0),IFERROR(VLOOKUP($A115,#REF!,16+DB$1,0),IFERROR(VLOOKUP($A115,#REF!,29+DB$1,0),IFERROR(VLOOKUP($A115,#REF!,42+DB$1,0),IFERROR(VLOOKUP($A115,#REF!,42+DB$1,0),0))))))))))))</f>
        <v>0</v>
      </c>
      <c r="DD115" s="37">
        <f>IFERROR(VLOOKUP($A115,#REF!,5+DC$1,0),IFERROR(VLOOKUP($A115,#REF!,26+DC$1,0),IFERROR(VLOOKUP($A115,#REF!,42+DC$1,0),IFERROR(VLOOKUP($A115,#REF!,42+DC$1,0),IFERROR(VLOOKUP($A115,#REF!,42+DC$1,0),IFERROR(VLOOKUP($A115,#REF!,29+DC$1,0),IFERROR(VLOOKUP($A115,#REF!,33+DC$1,0),IFERROR(VLOOKUP($A115,#REF!,42+DC$1,0),IFERROR(VLOOKUP($A115,#REF!,16+DC$1,0),IFERROR(VLOOKUP($A115,#REF!,29+DC$1,0),IFERROR(VLOOKUP($A115,#REF!,42+DC$1,0),IFERROR(VLOOKUP($A115,#REF!,42+DC$1,0),0))))))))))))</f>
        <v>0</v>
      </c>
      <c r="DE115" s="37">
        <f>IFERROR(VLOOKUP($A115,#REF!,23,0),IFERROR(VLOOKUP($A115,#REF!,21,0),IFERROR(VLOOKUP($A115,#REF!,23,0),IFERROR(VLOOKUP($A115,#REF!,23,0),IFERROR(VLOOKUP($A115,#REF!,23,0),IFERROR(VLOOKUP($A115,#REF!,23,0),IFERROR(VLOOKUP($A115,#REF!,23,0),IFERROR(VLOOKUP($A115,#REF!,21,0),IFERROR(VLOOKUP($A115,#REF!,25,0),IFERROR(VLOOKUP($A115,#REF!,25,0),IFERROR(VLOOKUP($A115,#REF!,34,0),IFERROR(VLOOKUP($A115,#REF!,65,0),IFERROR(VLOOKUP($A115,#REF!,23,0),IFERROR(VLOOKUP($A115,#REF!,36,0),0))))))))))))))</f>
        <v>0</v>
      </c>
      <c r="DF115" s="37" t="b">
        <f t="shared" si="67"/>
        <v>1</v>
      </c>
      <c r="DG115" s="37" t="b">
        <f t="shared" si="67"/>
        <v>1</v>
      </c>
      <c r="DH115" s="37" t="b">
        <f t="shared" si="67"/>
        <v>1</v>
      </c>
      <c r="DI115" s="37" t="b">
        <f t="shared" si="67"/>
        <v>1</v>
      </c>
      <c r="DJ115" s="37" t="b">
        <f t="shared" si="67"/>
        <v>1</v>
      </c>
      <c r="DK115" s="37" t="b">
        <f t="shared" si="67"/>
        <v>1</v>
      </c>
      <c r="DL115" s="37" t="b">
        <f t="shared" si="54"/>
        <v>1</v>
      </c>
      <c r="DM115" s="37">
        <f t="shared" si="68"/>
        <v>0</v>
      </c>
      <c r="DN115" s="37">
        <f t="shared" si="68"/>
        <v>0</v>
      </c>
      <c r="DO115" s="37">
        <f t="shared" si="68"/>
        <v>0</v>
      </c>
      <c r="DP115" s="37">
        <f t="shared" si="68"/>
        <v>0</v>
      </c>
      <c r="DQ115" s="37">
        <f t="shared" si="68"/>
        <v>0</v>
      </c>
      <c r="DR115" s="37">
        <f t="shared" si="68"/>
        <v>0</v>
      </c>
      <c r="DS115" s="37">
        <f t="shared" si="55"/>
        <v>0</v>
      </c>
      <c r="DT115" s="29">
        <f t="shared" si="45"/>
        <v>0</v>
      </c>
      <c r="DU115" s="37">
        <f t="shared" si="69"/>
        <v>0</v>
      </c>
      <c r="DV115" s="37">
        <f t="shared" si="69"/>
        <v>0</v>
      </c>
      <c r="DW115" s="37">
        <f t="shared" si="69"/>
        <v>0</v>
      </c>
      <c r="DX115" s="37">
        <f t="shared" si="69"/>
        <v>0</v>
      </c>
      <c r="DY115" s="37">
        <f t="shared" si="69"/>
        <v>0</v>
      </c>
      <c r="DZ115" s="37">
        <f t="shared" si="69"/>
        <v>0</v>
      </c>
      <c r="EA115" s="37">
        <f t="shared" si="56"/>
        <v>0</v>
      </c>
      <c r="EB115" s="29">
        <f t="shared" si="46"/>
        <v>0</v>
      </c>
      <c r="EC115" s="36">
        <f t="shared" si="47"/>
        <v>7</v>
      </c>
      <c r="ED115" s="36" t="str">
        <f t="shared" si="48"/>
        <v>DOWNGRADE</v>
      </c>
      <c r="EE115" s="36" t="str">
        <f t="shared" si="49"/>
        <v>RESET</v>
      </c>
      <c r="EF115" s="37">
        <f t="shared" si="50"/>
        <v>0</v>
      </c>
      <c r="EG115" s="2" t="str">
        <f>IFERROR(VLOOKUP(A115,[21]DELTA!$A:$AT,46,0),"")</f>
        <v/>
      </c>
      <c r="EH115" s="37" t="str">
        <f t="shared" si="51"/>
        <v>SAPHIRE</v>
      </c>
      <c r="EI115" s="2"/>
      <c r="EJ115" s="2"/>
      <c r="EK115" s="2"/>
      <c r="EL115" s="2"/>
      <c r="EM115" s="2"/>
      <c r="EN115" s="2"/>
      <c r="EO115" s="2"/>
      <c r="EP115" s="2"/>
      <c r="EQ115" s="37">
        <f t="shared" si="70"/>
        <v>0</v>
      </c>
      <c r="ER115" s="37">
        <f t="shared" si="70"/>
        <v>0</v>
      </c>
      <c r="ES115" s="37">
        <f t="shared" si="70"/>
        <v>0</v>
      </c>
      <c r="ET115" s="37">
        <f t="shared" si="70"/>
        <v>0</v>
      </c>
      <c r="EU115" s="37">
        <f t="shared" si="70"/>
        <v>0</v>
      </c>
      <c r="EV115" s="37">
        <f t="shared" si="70"/>
        <v>0</v>
      </c>
      <c r="EW115" s="37">
        <f t="shared" si="57"/>
        <v>0</v>
      </c>
    </row>
    <row r="116" spans="1:153" ht="15.6">
      <c r="A116" s="36">
        <v>92669</v>
      </c>
      <c r="B116" s="4" t="s">
        <v>197</v>
      </c>
      <c r="C116" s="37" t="s">
        <v>153</v>
      </c>
      <c r="D116" s="15">
        <f>IFERROR(VLOOKUP(A116,[23]delta!$A:$C,3,0),"")</f>
        <v>44853</v>
      </c>
      <c r="E116" s="15" t="str">
        <f t="shared" si="44"/>
        <v>Oct-22</v>
      </c>
      <c r="F116" s="37" t="s">
        <v>352</v>
      </c>
      <c r="G116" s="37" t="s">
        <v>352</v>
      </c>
      <c r="H116" s="37" t="s">
        <v>414</v>
      </c>
      <c r="I116" s="37" t="s">
        <v>352</v>
      </c>
      <c r="J116" s="37" t="s">
        <v>352</v>
      </c>
      <c r="K116" s="37" t="s">
        <v>352</v>
      </c>
      <c r="L116" s="37" t="s">
        <v>352</v>
      </c>
      <c r="M116" s="37">
        <v>21</v>
      </c>
      <c r="N116" s="37">
        <v>45</v>
      </c>
      <c r="O116" s="37"/>
      <c r="P116" s="37">
        <v>43</v>
      </c>
      <c r="Q116" s="37">
        <v>36</v>
      </c>
      <c r="R116" s="37">
        <v>43</v>
      </c>
      <c r="S116" s="37">
        <v>22</v>
      </c>
      <c r="T116" s="36">
        <v>210</v>
      </c>
      <c r="U116" s="14">
        <v>0</v>
      </c>
      <c r="V116" s="14">
        <v>0</v>
      </c>
      <c r="W116" s="37">
        <v>0</v>
      </c>
      <c r="X116" s="14">
        <v>0</v>
      </c>
      <c r="Y116" s="14">
        <v>0</v>
      </c>
      <c r="Z116" s="14">
        <v>0</v>
      </c>
      <c r="AA116" s="14">
        <v>0</v>
      </c>
      <c r="AB116" s="36">
        <v>0</v>
      </c>
      <c r="AC116" s="36">
        <v>1</v>
      </c>
      <c r="AD116" s="36" t="s">
        <v>413</v>
      </c>
      <c r="AE116" s="36" t="s">
        <v>413</v>
      </c>
      <c r="AF116" s="37">
        <v>0</v>
      </c>
      <c r="AG116" s="13">
        <v>2</v>
      </c>
      <c r="AH116" s="37" t="s">
        <v>418</v>
      </c>
      <c r="AI116" s="37">
        <v>0</v>
      </c>
      <c r="AJ116" s="37" t="s">
        <v>424</v>
      </c>
      <c r="AK116" s="37">
        <v>0</v>
      </c>
      <c r="AL116" s="15">
        <v>45261</v>
      </c>
      <c r="AM116" s="15">
        <v>45701</v>
      </c>
      <c r="AN116" s="37">
        <v>1</v>
      </c>
      <c r="AO116" s="37">
        <v>0</v>
      </c>
      <c r="AP116" s="37" t="str">
        <f>IFERROR(VLOOKUP($A116,[2]Sheet1!$A:$D,4,0),"-")</f>
        <v>EKSKLUSIF</v>
      </c>
      <c r="AQ116" s="37" t="str">
        <f>IFERROR(VLOOKUP($A116,#REF!,4,0),"-")</f>
        <v>-</v>
      </c>
      <c r="AR116" s="37" t="str">
        <f>IFERROR(VLOOKUP(A116,[3]DELTA!$A:$D,4,0),"-")</f>
        <v>EKSKLUSIF</v>
      </c>
      <c r="AS116" s="37" t="str">
        <f>IFERROR(VLOOKUP(A116,[4]DELTA!$A:$D,4,0),"-")</f>
        <v>REGULER</v>
      </c>
      <c r="AT116" s="37" t="str">
        <f>IFERROR(VLOOKUP(A116,[5]DELTA!$A:$D,4,0),"-")</f>
        <v>REGULER</v>
      </c>
      <c r="AU116" s="37" t="str">
        <f>IFERROR(VLOOKUP(A116,[6]DELTA!$A:$D,4,0),"-")</f>
        <v>EKSKLUSIF</v>
      </c>
      <c r="AV116" s="37" t="str">
        <f>IFERROR(VLOOKUP(A116,#REF!,13,0),"")</f>
        <v/>
      </c>
      <c r="AW116" s="37">
        <f>IFERROR(VLOOKUP(A116,[7]DATABASE!$A:$BA,49,0),"")</f>
        <v>49</v>
      </c>
      <c r="AX116" s="37">
        <f>IFERROR(VLOOKUP(A116,[7]DATABASE!$A:$BA,50,0),"")</f>
        <v>48</v>
      </c>
      <c r="AY116" s="37">
        <f>IFERROR(VLOOKUP(A116,[7]DATABASE!$A:$BA,51,0),"")</f>
        <v>17</v>
      </c>
      <c r="AZ116" s="37">
        <f>IFERROR(VLOOKUP(A116,[7]DATABASE!$A:$BA,52,0),"")</f>
        <v>40</v>
      </c>
      <c r="BA116" s="37">
        <f>IFERROR(VLOOKUP(A116,[7]DATABASE!$A:$BA,53,0),"")</f>
        <v>44</v>
      </c>
      <c r="BB116" s="37">
        <f>IFERROR(VLOOKUP(A116,[7]DATABASE!$A:$BF,54,0),"")</f>
        <v>49</v>
      </c>
      <c r="BC116" s="37">
        <f>IFERROR(VLOOKUP(A116,[7]DATABASE!$A:$BF,55,0),"")</f>
        <v>48</v>
      </c>
      <c r="BD116" s="37">
        <f>IFERROR(VLOOKUP(A116,[7]DATABASE!$A:$BF,56,0),"")</f>
        <v>17</v>
      </c>
      <c r="BE116" s="37">
        <f>IFERROR(VLOOKUP(A116,[7]DATABASE!$A:$BF,57,0),"")</f>
        <v>40</v>
      </c>
      <c r="BF116" s="37">
        <f>IFERROR(VLOOKUP(A116,[7]DATABASE!$A:$BF,58,0),"")</f>
        <v>44</v>
      </c>
      <c r="BG116" s="37">
        <f>IFERROR(VLOOKUP($A116,'[24]NEW MITRA'!$A:$BV,69,0),"")</f>
        <v>19</v>
      </c>
      <c r="BH116" s="37">
        <f>IFERROR(VLOOKUP(A116,[7]DATABASE!$A:$BM,60,0),"")</f>
        <v>49</v>
      </c>
      <c r="BI116" s="37">
        <f>IFERROR(VLOOKUP(A116,[7]DATABASE!$A:$BM,61,0),"")</f>
        <v>48</v>
      </c>
      <c r="BJ116" s="37">
        <f>IFERROR(VLOOKUP(A116,[7]DATABASE!$A:$BM,62,0),"")</f>
        <v>17</v>
      </c>
      <c r="BK116" s="37">
        <f>IFERROR(VLOOKUP(A116,[7]DATABASE!$A:$BM,63,0),"")</f>
        <v>40</v>
      </c>
      <c r="BL116" s="37">
        <f>IFERROR(VLOOKUP(A116,[7]DATABASE!$A:$BM,64,0),"")</f>
        <v>44</v>
      </c>
      <c r="BM116" s="37">
        <f>IFERROR(VLOOKUP($A116,[9]AAV!$A:$AM,39,0),IFERROR(VLOOKUP($A116,[9]GC!$A:$Y,25,0),IFERROR(VLOOKUP($A116,[9]RVO!$A:$BS,71,0),IFERROR(VLOOKUP($A116,[9]SBPV!$A:$AK,37,0),IFERROR(VLOOKUP($A116,'[9]CC SK'!$A:$AA,27,0),IFERROR(VLOOKUP($A116,[9]DELTA!$A:$AA,27,0),IFERROR(VLOOKUP($A116,'[9]TEMA C1'!$A:$W,23,0),IFERROR(VLOOKUP($A116,'[9]TEMA C2'!$A:$Y,25,0),IFERROR(VLOOKUP($A116,'[9]TEMA C3'!$A:$Y,25,0),IFERROR(VLOOKUP($A116,'[9]TEMA HAJI'!$A:$Y,25,0),IFERROR(VLOOKUP($A116,'[9]TEMA PD'!$A:$Y,25,0),"")))))))))))</f>
        <v>22</v>
      </c>
      <c r="BN116" s="37">
        <f t="shared" si="58"/>
        <v>239</v>
      </c>
      <c r="BO116" s="14">
        <f t="shared" si="53"/>
        <v>0</v>
      </c>
      <c r="BP116" s="14">
        <f t="shared" si="53"/>
        <v>49</v>
      </c>
      <c r="BQ116" s="14">
        <f t="shared" si="53"/>
        <v>0</v>
      </c>
      <c r="BR116" s="37">
        <f t="shared" si="52"/>
        <v>17</v>
      </c>
      <c r="BS116" s="37">
        <f t="shared" si="52"/>
        <v>40</v>
      </c>
      <c r="BT116" s="21">
        <f t="shared" si="52"/>
        <v>0</v>
      </c>
      <c r="BU116" s="21">
        <f t="shared" si="52"/>
        <v>22</v>
      </c>
      <c r="BV116" s="37">
        <f t="shared" si="59"/>
        <v>128</v>
      </c>
      <c r="BW116" s="36">
        <f t="shared" si="60"/>
        <v>0</v>
      </c>
      <c r="BX116" s="36" t="str">
        <f t="shared" si="61"/>
        <v>TIDAK</v>
      </c>
      <c r="BY116" s="36" t="str">
        <f>IFERROR(VLOOKUP(A116,[7]DATABASE!$A:$BY,77,0),"")</f>
        <v>TIDAK</v>
      </c>
      <c r="BZ116" s="37">
        <f t="shared" si="62"/>
        <v>128</v>
      </c>
      <c r="CA116" s="12">
        <f>IFERROR(VLOOKUP(A116,[10]DELTA!$A:$AE,31,0),"")</f>
        <v>3</v>
      </c>
      <c r="CB116" s="37" t="str">
        <f t="shared" si="63"/>
        <v>SAPHIRE</v>
      </c>
      <c r="CC116" s="37" t="str">
        <f>IFERROR(VLOOKUP(A116,[11]SUMMARY!$B:$E,4,0),"")</f>
        <v/>
      </c>
      <c r="CD116" s="37">
        <f>IFERROR(VLOOKUP(A116,'[12]RECAP REDEEM P2 - v2'!$A:$I,5,0),0)</f>
        <v>0</v>
      </c>
      <c r="CE116" s="37" t="str">
        <f t="shared" si="64"/>
        <v>Y</v>
      </c>
      <c r="CF116" s="37"/>
      <c r="CG116" s="15">
        <v>45093</v>
      </c>
      <c r="CH116" s="15">
        <f t="shared" ca="1" si="65"/>
        <v>46174</v>
      </c>
      <c r="CI116" s="37">
        <f t="shared" ca="1" si="66"/>
        <v>2</v>
      </c>
      <c r="CJ116" s="37">
        <v>128</v>
      </c>
      <c r="CK116" s="37" t="str">
        <f>IFERROR(VLOOKUP($A116,[13]ME!$A:$K,11,0),"-")</f>
        <v>EKSKLUSIF</v>
      </c>
      <c r="CL116" s="37" t="str">
        <f>IFERROR(VLOOKUP($A116,[14]EKS!$A:$K,11,0),"-")</f>
        <v>EKSKLUSIF</v>
      </c>
      <c r="CM116" s="37" t="str">
        <f>IFERROR(VLOOKUP($A116,[15]EKS!$A:$K,11,0),"-")</f>
        <v>EKSKLUSIF</v>
      </c>
      <c r="CN116" s="37" t="str">
        <f>IFERROR(VLOOKUP($A116,[16]EKS!$A:$K,11,0),"-")</f>
        <v>EKSKLUSIF</v>
      </c>
      <c r="CO116" s="37" t="str">
        <f>IFERROR(VLOOKUP($A116,[17]EKS!$A:$K,11,0),"-")</f>
        <v>EKSKLUSIF</v>
      </c>
      <c r="CP116" s="37" t="str">
        <f>IFERROR(VLOOKUP($A116,[18]EKS!$A:$K,11,0),"-")</f>
        <v>EKSKLUSIF</v>
      </c>
      <c r="CQ116" s="37" t="str">
        <f>IFERROR(VLOOKUP(A116,[19]Sheet1!$A:$D,4,0),"-")</f>
        <v>EKSKLUSIF</v>
      </c>
      <c r="CR116" s="37">
        <f>IFERROR(VLOOKUP($A116,[20]AAV!$A:$AR,44,0),IFERROR(VLOOKUP($A116,[20]GC!$A:$AC,29,0),IFERROR(VLOOKUP($A116,[20]RVO!$A:$CA,79,0),IFERROR(VLOOKUP($A116,[20]SBPV!$A:$AN,40,0),IFERROR(VLOOKUP($A116,'[20]CC SK'!$A:$AC,29,0),IFERROR(VLOOKUP($A116,'[20]AAV AUTO 2000'!$A:$AA,27,0),IFERROR(VLOOKUP($A116,[20]DELTA!$A:$AC,29,0),IFERROR(VLOOKUP($A116,'[20]TEMA C1'!$A:$Y,25,0),IFERROR(VLOOKUP($A116,'[20]TEMA C2'!$A:$AA,27,0),IFERROR(VLOOKUP($A116,'[20]TEMA C3'!$A:$AA,27,0),IFERROR(VLOOKUP($A116,'[20]TEMA HAJI'!$A:$AA,27,0),IFERROR(VLOOKUP($A116,'[20]TEMA PD'!$A:$AA,27,0),IFERROR(VLOOKUP($A116,[20]DESIRE!$A:$AP,42,0),0)))))))))))))</f>
        <v>23</v>
      </c>
      <c r="CS116" s="37">
        <f>IFERROR(VLOOKUP($A116,#REF!,42+CR$1,0),IFERROR(VLOOKUP($A116,#REF!,42+CR$1,0),IFERROR(VLOOKUP($A116,#REF!,29+CR$1,0),IFERROR(VLOOKUP($A116,#REF!,16+CR$1,0),IFERROR(VLOOKUP($A116,#REF!,42+CR$1,0),IFERROR(VLOOKUP($A116,#REF!,33+CR$1,0),IFERROR(VLOOKUP($A116,#REF!,29+CR$1,0),IFERROR(VLOOKUP($A116,#REF!,42+CR$1,0),IFERROR(VLOOKUP($A116,#REF!,42+CR$1,0),IFERROR(VLOOKUP($A116,#REF!,42+CR$1,0),IFERROR(VLOOKUP($A116,#REF!,26+CR$1,0),IFERROR(VLOOKUP($A116,#REF!,5+CR$1,0),0))))))))))))</f>
        <v>0</v>
      </c>
      <c r="CT116" s="37">
        <f>IFERROR(VLOOKUP($A116,#REF!,42+CS$1,0),IFERROR(VLOOKUP($A116,#REF!,42+CS$1,0),IFERROR(VLOOKUP($A116,#REF!,29+CS$1,0),IFERROR(VLOOKUP($A116,#REF!,16+CS$1,0),IFERROR(VLOOKUP($A116,#REF!,42+CS$1,0),IFERROR(VLOOKUP($A116,#REF!,33+CS$1,0),IFERROR(VLOOKUP($A116,#REF!,29+CS$1,0),IFERROR(VLOOKUP($A116,#REF!,42+CS$1,0),IFERROR(VLOOKUP($A116,#REF!,42+CS$1,0),IFERROR(VLOOKUP($A116,#REF!,42+CS$1,0),IFERROR(VLOOKUP($A116,#REF!,26+CS$1,0),IFERROR(VLOOKUP($A116,#REF!,5+CS$1,0),0))))))))))))</f>
        <v>0</v>
      </c>
      <c r="CU116" s="37">
        <f>IFERROR(VLOOKUP($A116,#REF!,42+CT$1,0),IFERROR(VLOOKUP($A116,#REF!,42+CT$1,0),IFERROR(VLOOKUP($A116,#REF!,29+CT$1,0),IFERROR(VLOOKUP($A116,#REF!,16+CT$1,0),IFERROR(VLOOKUP($A116,#REF!,42+CT$1,0),IFERROR(VLOOKUP($A116,#REF!,33+CT$1,0),IFERROR(VLOOKUP($A116,#REF!,29+CT$1,0),IFERROR(VLOOKUP($A116,#REF!,42+CT$1,0),IFERROR(VLOOKUP($A116,#REF!,42+CT$1,0),IFERROR(VLOOKUP($A116,#REF!,42+CT$1,0),IFERROR(VLOOKUP($A116,#REF!,26+CT$1,0),IFERROR(VLOOKUP($A116,#REF!,5+CT$1,0),0))))))))))))</f>
        <v>0</v>
      </c>
      <c r="CV116" s="37">
        <f>IFERROR(VLOOKUP($A116,#REF!,42+CU$1,0),IFERROR(VLOOKUP($A116,#REF!,42+CU$1,0),IFERROR(VLOOKUP($A116,#REF!,29+CU$1,0),IFERROR(VLOOKUP($A116,#REF!,16+CU$1,0),IFERROR(VLOOKUP($A116,#REF!,42+CU$1,0),IFERROR(VLOOKUP($A116,#REF!,33+CU$1,0),IFERROR(VLOOKUP($A116,#REF!,29+CU$1,0),IFERROR(VLOOKUP($A116,#REF!,42+CU$1,0),IFERROR(VLOOKUP($A116,#REF!,42+CU$1,0),IFERROR(VLOOKUP($A116,#REF!,42+CU$1,0),IFERROR(VLOOKUP($A116,#REF!,26+CU$1,0),IFERROR(VLOOKUP($A116,#REF!,5+CU$1,0),0))))))))))))</f>
        <v>0</v>
      </c>
      <c r="CW116" s="37">
        <f>IFERROR(VLOOKUP($A116,#REF!,42+CV$1,0),IFERROR(VLOOKUP($A116,#REF!,42+CV$1,0),IFERROR(VLOOKUP($A116,#REF!,29+CV$1,0),IFERROR(VLOOKUP($A116,#REF!,16+CV$1,0),IFERROR(VLOOKUP($A116,#REF!,42+CV$1,0),IFERROR(VLOOKUP($A116,#REF!,33+CV$1,0),IFERROR(VLOOKUP($A116,#REF!,29+CV$1,0),IFERROR(VLOOKUP($A116,#REF!,42+CV$1,0),IFERROR(VLOOKUP($A116,#REF!,42+CV$1,0),IFERROR(VLOOKUP($A116,#REF!,42+CV$1,0),IFERROR(VLOOKUP($A116,#REF!,26+CV$1,0),IFERROR(VLOOKUP($A116,#REF!,5+CV$1,0),0))))))))))))</f>
        <v>0</v>
      </c>
      <c r="CX116" s="37">
        <f>IFERROR(VLOOKUP($A116,#REF!,36,0),IFERROR(VLOOKUP($A116,#REF!,23,0),IFERROR(VLOOKUP($A116,#REF!,65,0),IFERROR(VLOOKUP($A116,#REF!,34,0),IFERROR(VLOOKUP($A116,#REF!,25,0),IFERROR(VLOOKUP($A116,#REF!,25,0),IFERROR(VLOOKUP($A116,#REF!,21,0),IFERROR(VLOOKUP($A116,#REF!,23,0),IFERROR(VLOOKUP($A116,#REF!,23,0),IFERROR(VLOOKUP($A116,#REF!,23,0),IFERROR(VLOOKUP($A116,#REF!,23,0),IFERROR(VLOOKUP($A116,#REF!,23,0),IFERROR(VLOOKUP($A116,#REF!,21,0),IFERROR(VLOOKUP($A116,#REF!,23,0),0))))))))))))))</f>
        <v>0</v>
      </c>
      <c r="CY116" s="37">
        <f>IFERROR(VLOOKUP($A116,[20]DESIRE!$A:$AP,42,0),IFERROR(VLOOKUP($A116,'[20]TEMA PD'!$A:$AA,27,0),IFERROR(VLOOKUP($A116,'[20]TEMA HAJI'!$A:$AA,27,0),IFERROR(VLOOKUP($A116,'[20]TEMA C3'!$A:$AA,27,0),IFERROR(VLOOKUP($A116,'[20]TEMA C2'!$A:$AA,27,0),IFERROR(VLOOKUP($A116,'[20]TEMA C1'!$A:$Y,25,0),IFERROR(VLOOKUP($A116,[20]DELTA!$A:$AC,29,0),IFERROR(VLOOKUP($A116,'[20]AAV AUTO 2000'!$A:$AA,27,0),IFERROR(VLOOKUP($A116,'[20]CC SK'!$A:$AC,29,0),IFERROR(VLOOKUP($A116,[20]SBPV!$A:$AN,40,0),IFERROR(VLOOKUP($A116,[20]RVO!$A:$CA,79,0),IFERROR(VLOOKUP($A116,[20]GC!$A:$AC,29,0),IFERROR(VLOOKUP($A116,[20]AAV!$A:$AR,44,0),0)))))))))))))</f>
        <v>23</v>
      </c>
      <c r="CZ116" s="37">
        <f>IFERROR(VLOOKUP($A116,#REF!,5+CY$1,0),IFERROR(VLOOKUP($A116,#REF!,26+CY$1,0),IFERROR(VLOOKUP($A116,#REF!,42+CY$1,0),IFERROR(VLOOKUP($A116,#REF!,42+CY$1,0),IFERROR(VLOOKUP($A116,#REF!,42+CY$1,0),IFERROR(VLOOKUP($A116,#REF!,29+CY$1,0),IFERROR(VLOOKUP($A116,#REF!,33+CY$1,0),IFERROR(VLOOKUP($A116,#REF!,42+CY$1,0),IFERROR(VLOOKUP($A116,#REF!,16+CY$1,0),IFERROR(VLOOKUP($A116,#REF!,29+CY$1,0),IFERROR(VLOOKUP($A116,#REF!,42+CY$1,0),IFERROR(VLOOKUP($A116,#REF!,42+CY$1,0),0))))))))))))</f>
        <v>0</v>
      </c>
      <c r="DA116" s="37">
        <f>IFERROR(VLOOKUP($A116,#REF!,5+CZ$1,0),IFERROR(VLOOKUP($A116,#REF!,26+CZ$1,0),IFERROR(VLOOKUP($A116,#REF!,42+CZ$1,0),IFERROR(VLOOKUP($A116,#REF!,42+CZ$1,0),IFERROR(VLOOKUP($A116,#REF!,42+CZ$1,0),IFERROR(VLOOKUP($A116,#REF!,29+CZ$1,0),IFERROR(VLOOKUP($A116,#REF!,33+CZ$1,0),IFERROR(VLOOKUP($A116,#REF!,42+CZ$1,0),IFERROR(VLOOKUP($A116,#REF!,16+CZ$1,0),IFERROR(VLOOKUP($A116,#REF!,29+CZ$1,0),IFERROR(VLOOKUP($A116,#REF!,42+CZ$1,0),IFERROR(VLOOKUP($A116,#REF!,42+CZ$1,0),0))))))))))))</f>
        <v>0</v>
      </c>
      <c r="DB116" s="37">
        <f>IFERROR(VLOOKUP($A116,#REF!,5+DA$1,0),IFERROR(VLOOKUP($A116,#REF!,26+DA$1,0),IFERROR(VLOOKUP($A116,#REF!,42+DA$1,0),IFERROR(VLOOKUP($A116,#REF!,42+DA$1,0),IFERROR(VLOOKUP($A116,#REF!,42+DA$1,0),IFERROR(VLOOKUP($A116,#REF!,29+DA$1,0),IFERROR(VLOOKUP($A116,#REF!,33+DA$1,0),IFERROR(VLOOKUP($A116,#REF!,42+DA$1,0),IFERROR(VLOOKUP($A116,#REF!,16+DA$1,0),IFERROR(VLOOKUP($A116,#REF!,29+DA$1,0),IFERROR(VLOOKUP($A116,#REF!,42+DA$1,0),IFERROR(VLOOKUP($A116,#REF!,42+DA$1,0),0))))))))))))</f>
        <v>0</v>
      </c>
      <c r="DC116" s="37">
        <f>IFERROR(VLOOKUP($A116,#REF!,5+DB$1,0),IFERROR(VLOOKUP($A116,#REF!,26+DB$1,0),IFERROR(VLOOKUP($A116,#REF!,42+DB$1,0),IFERROR(VLOOKUP($A116,#REF!,42+DB$1,0),IFERROR(VLOOKUP($A116,#REF!,42+DB$1,0),IFERROR(VLOOKUP($A116,#REF!,29+DB$1,0),IFERROR(VLOOKUP($A116,#REF!,33+DB$1,0),IFERROR(VLOOKUP($A116,#REF!,42+DB$1,0),IFERROR(VLOOKUP($A116,#REF!,16+DB$1,0),IFERROR(VLOOKUP($A116,#REF!,29+DB$1,0),IFERROR(VLOOKUP($A116,#REF!,42+DB$1,0),IFERROR(VLOOKUP($A116,#REF!,42+DB$1,0),0))))))))))))</f>
        <v>0</v>
      </c>
      <c r="DD116" s="37">
        <f>IFERROR(VLOOKUP($A116,#REF!,5+DC$1,0),IFERROR(VLOOKUP($A116,#REF!,26+DC$1,0),IFERROR(VLOOKUP($A116,#REF!,42+DC$1,0),IFERROR(VLOOKUP($A116,#REF!,42+DC$1,0),IFERROR(VLOOKUP($A116,#REF!,42+DC$1,0),IFERROR(VLOOKUP($A116,#REF!,29+DC$1,0),IFERROR(VLOOKUP($A116,#REF!,33+DC$1,0),IFERROR(VLOOKUP($A116,#REF!,42+DC$1,0),IFERROR(VLOOKUP($A116,#REF!,16+DC$1,0),IFERROR(VLOOKUP($A116,#REF!,29+DC$1,0),IFERROR(VLOOKUP($A116,#REF!,42+DC$1,0),IFERROR(VLOOKUP($A116,#REF!,42+DC$1,0),0))))))))))))</f>
        <v>0</v>
      </c>
      <c r="DE116" s="37">
        <f>IFERROR(VLOOKUP($A116,#REF!,23,0),IFERROR(VLOOKUP($A116,#REF!,21,0),IFERROR(VLOOKUP($A116,#REF!,23,0),IFERROR(VLOOKUP($A116,#REF!,23,0),IFERROR(VLOOKUP($A116,#REF!,23,0),IFERROR(VLOOKUP($A116,#REF!,23,0),IFERROR(VLOOKUP($A116,#REF!,23,0),IFERROR(VLOOKUP($A116,#REF!,21,0),IFERROR(VLOOKUP($A116,#REF!,25,0),IFERROR(VLOOKUP($A116,#REF!,25,0),IFERROR(VLOOKUP($A116,#REF!,34,0),IFERROR(VLOOKUP($A116,#REF!,65,0),IFERROR(VLOOKUP($A116,#REF!,23,0),IFERROR(VLOOKUP($A116,#REF!,36,0),0))))))))))))))</f>
        <v>0</v>
      </c>
      <c r="DF116" s="37" t="b">
        <f t="shared" si="67"/>
        <v>1</v>
      </c>
      <c r="DG116" s="37" t="b">
        <f t="shared" si="67"/>
        <v>1</v>
      </c>
      <c r="DH116" s="37" t="b">
        <f t="shared" si="67"/>
        <v>1</v>
      </c>
      <c r="DI116" s="37" t="b">
        <f t="shared" si="67"/>
        <v>1</v>
      </c>
      <c r="DJ116" s="37" t="b">
        <f t="shared" si="67"/>
        <v>1</v>
      </c>
      <c r="DK116" s="37" t="b">
        <f t="shared" si="67"/>
        <v>1</v>
      </c>
      <c r="DL116" s="37" t="b">
        <f t="shared" si="54"/>
        <v>1</v>
      </c>
      <c r="DM116" s="37">
        <f t="shared" si="68"/>
        <v>23</v>
      </c>
      <c r="DN116" s="37">
        <f t="shared" si="68"/>
        <v>0</v>
      </c>
      <c r="DO116" s="37">
        <f t="shared" si="68"/>
        <v>0</v>
      </c>
      <c r="DP116" s="37">
        <f t="shared" si="68"/>
        <v>0</v>
      </c>
      <c r="DQ116" s="37">
        <f t="shared" si="68"/>
        <v>0</v>
      </c>
      <c r="DR116" s="37">
        <f t="shared" si="68"/>
        <v>0</v>
      </c>
      <c r="DS116" s="37">
        <f t="shared" si="55"/>
        <v>0</v>
      </c>
      <c r="DT116" s="29">
        <f t="shared" si="45"/>
        <v>23</v>
      </c>
      <c r="DU116" s="37">
        <f t="shared" si="69"/>
        <v>0</v>
      </c>
      <c r="DV116" s="37">
        <f t="shared" si="69"/>
        <v>0</v>
      </c>
      <c r="DW116" s="37">
        <f t="shared" si="69"/>
        <v>0</v>
      </c>
      <c r="DX116" s="37">
        <f t="shared" si="69"/>
        <v>0</v>
      </c>
      <c r="DY116" s="37">
        <f t="shared" si="69"/>
        <v>0</v>
      </c>
      <c r="DZ116" s="37">
        <f t="shared" si="69"/>
        <v>0</v>
      </c>
      <c r="EA116" s="37">
        <f t="shared" si="56"/>
        <v>0</v>
      </c>
      <c r="EB116" s="29">
        <f t="shared" si="46"/>
        <v>0</v>
      </c>
      <c r="EC116" s="36">
        <f t="shared" si="47"/>
        <v>6</v>
      </c>
      <c r="ED116" s="36" t="str">
        <f t="shared" si="48"/>
        <v>DOWNGRADE</v>
      </c>
      <c r="EE116" s="36" t="str">
        <f t="shared" si="49"/>
        <v>RESET</v>
      </c>
      <c r="EF116" s="37">
        <f t="shared" si="50"/>
        <v>0</v>
      </c>
      <c r="EG116" s="2">
        <f>IFERROR(VLOOKUP(A116,[21]DELTA!$A:$AT,46,0),"")</f>
        <v>3</v>
      </c>
      <c r="EH116" s="37" t="str">
        <f t="shared" si="51"/>
        <v>SAPHIRE</v>
      </c>
      <c r="EI116" s="2"/>
      <c r="EJ116" s="2"/>
      <c r="EK116" s="2"/>
      <c r="EL116" s="2"/>
      <c r="EM116" s="2"/>
      <c r="EN116" s="2"/>
      <c r="EO116" s="2"/>
      <c r="EP116" s="2"/>
      <c r="EQ116" s="37">
        <f t="shared" si="70"/>
        <v>23</v>
      </c>
      <c r="ER116" s="37">
        <f t="shared" si="70"/>
        <v>0</v>
      </c>
      <c r="ES116" s="37">
        <f t="shared" si="70"/>
        <v>0</v>
      </c>
      <c r="ET116" s="37">
        <f t="shared" si="70"/>
        <v>0</v>
      </c>
      <c r="EU116" s="37">
        <f t="shared" si="70"/>
        <v>0</v>
      </c>
      <c r="EV116" s="37">
        <f t="shared" si="70"/>
        <v>0</v>
      </c>
      <c r="EW116" s="37">
        <f t="shared" si="57"/>
        <v>0</v>
      </c>
    </row>
    <row r="117" spans="1:153" ht="15.6">
      <c r="A117" s="36" t="s">
        <v>141</v>
      </c>
      <c r="B117" s="5" t="s">
        <v>284</v>
      </c>
      <c r="C117" s="37" t="s">
        <v>153</v>
      </c>
      <c r="D117" s="15">
        <f>IFERROR(VLOOKUP(A117,[23]delta!$A:$C,3,0),"")</f>
        <v>45323</v>
      </c>
      <c r="E117" s="15" t="str">
        <f t="shared" si="44"/>
        <v>Feb-24</v>
      </c>
      <c r="F117" s="37" t="s">
        <v>414</v>
      </c>
      <c r="G117" s="37" t="s">
        <v>414</v>
      </c>
      <c r="H117" s="37" t="s">
        <v>349</v>
      </c>
      <c r="I117" s="37" t="s">
        <v>349</v>
      </c>
      <c r="J117" s="37" t="s">
        <v>349</v>
      </c>
      <c r="K117" s="37" t="s">
        <v>349</v>
      </c>
      <c r="L117" s="37" t="s">
        <v>349</v>
      </c>
      <c r="M117" s="37"/>
      <c r="N117" s="37"/>
      <c r="O117" s="37">
        <v>19</v>
      </c>
      <c r="P117" s="37">
        <v>16</v>
      </c>
      <c r="Q117" s="37">
        <v>21</v>
      </c>
      <c r="R117" s="37">
        <v>15</v>
      </c>
      <c r="S117" s="37">
        <v>22</v>
      </c>
      <c r="T117" s="36">
        <v>93</v>
      </c>
      <c r="U117" s="37">
        <v>0</v>
      </c>
      <c r="V117" s="37">
        <v>0</v>
      </c>
      <c r="W117" s="37">
        <v>19</v>
      </c>
      <c r="X117" s="37">
        <v>16</v>
      </c>
      <c r="Y117" s="37">
        <v>21</v>
      </c>
      <c r="Z117" s="37">
        <v>15</v>
      </c>
      <c r="AA117" s="37">
        <v>22</v>
      </c>
      <c r="AB117" s="36">
        <v>93</v>
      </c>
      <c r="AC117" s="36">
        <v>0</v>
      </c>
      <c r="AD117" s="36" t="s">
        <v>413</v>
      </c>
      <c r="AE117" s="36" t="s">
        <v>413</v>
      </c>
      <c r="AF117" s="37">
        <v>93</v>
      </c>
      <c r="AG117" s="13">
        <v>2</v>
      </c>
      <c r="AH117" s="37" t="s">
        <v>418</v>
      </c>
      <c r="AI117" s="37">
        <v>0</v>
      </c>
      <c r="AJ117" s="37" t="s">
        <v>423</v>
      </c>
      <c r="AK117" s="37">
        <v>0</v>
      </c>
      <c r="AL117" s="15">
        <v>45261</v>
      </c>
      <c r="AM117" s="15">
        <v>45701</v>
      </c>
      <c r="AN117" s="37">
        <v>1</v>
      </c>
      <c r="AO117" s="37">
        <v>93</v>
      </c>
      <c r="AP117" s="37" t="str">
        <f>IFERROR(VLOOKUP($A117,[2]Sheet1!$A:$D,4,0),"-")</f>
        <v>-</v>
      </c>
      <c r="AQ117" s="37" t="str">
        <f>IFERROR(VLOOKUP($A117,#REF!,4,0),"-")</f>
        <v>-</v>
      </c>
      <c r="AR117" s="37" t="str">
        <f>IFERROR(VLOOKUP(A117,[3]DELTA!$A:$D,4,0),"-")</f>
        <v>-</v>
      </c>
      <c r="AS117" s="37" t="str">
        <f>IFERROR(VLOOKUP(A117,[4]DELTA!$A:$D,4,0),"-")</f>
        <v>-</v>
      </c>
      <c r="AT117" s="37" t="str">
        <f>IFERROR(VLOOKUP(A117,[5]DELTA!$A:$D,4,0),"-")</f>
        <v>-</v>
      </c>
      <c r="AU117" s="37" t="str">
        <f>IFERROR(VLOOKUP(A117,[6]DELTA!$A:$D,4,0),"-")</f>
        <v>-</v>
      </c>
      <c r="AV117" s="37" t="str">
        <f>IFERROR(VLOOKUP(A117,#REF!,13,0),"")</f>
        <v/>
      </c>
      <c r="AW117" s="37">
        <f>IFERROR(VLOOKUP(A117,[7]DATABASE!$A:$BA,49,0),"")</f>
        <v>21</v>
      </c>
      <c r="AX117" s="37">
        <f>IFERROR(VLOOKUP(A117,[7]DATABASE!$A:$BA,50,0),"")</f>
        <v>0</v>
      </c>
      <c r="AY117" s="37">
        <f>IFERROR(VLOOKUP(A117,[7]DATABASE!$A:$BA,51,0),"")</f>
        <v>0</v>
      </c>
      <c r="AZ117" s="37">
        <f>IFERROR(VLOOKUP(A117,[7]DATABASE!$A:$BA,52,0),"")</f>
        <v>0</v>
      </c>
      <c r="BA117" s="37">
        <f>IFERROR(VLOOKUP(A117,[7]DATABASE!$A:$BA,53,0),"")</f>
        <v>0</v>
      </c>
      <c r="BB117" s="37">
        <f>IFERROR(VLOOKUP(A117,[7]DATABASE!$A:$BF,54,0),"")</f>
        <v>21</v>
      </c>
      <c r="BC117" s="37">
        <f>IFERROR(VLOOKUP(A117,[7]DATABASE!$A:$BF,55,0),"")</f>
        <v>0</v>
      </c>
      <c r="BD117" s="37">
        <f>IFERROR(VLOOKUP(A117,[7]DATABASE!$A:$BF,56,0),"")</f>
        <v>0</v>
      </c>
      <c r="BE117" s="37">
        <f>IFERROR(VLOOKUP(A117,[7]DATABASE!$A:$BF,57,0),"")</f>
        <v>0</v>
      </c>
      <c r="BF117" s="37">
        <f>IFERROR(VLOOKUP(A117,[7]DATABASE!$A:$BF,58,0),"")</f>
        <v>0</v>
      </c>
      <c r="BG117" s="37">
        <f>IFERROR(VLOOKUP($A117,'[24]NEW MITRA'!$A:$BV,69,0),"")</f>
        <v>20</v>
      </c>
      <c r="BH117" s="37">
        <f>IFERROR(VLOOKUP(A117,[7]DATABASE!$A:$BM,60,0),"")</f>
        <v>21</v>
      </c>
      <c r="BI117" s="37">
        <f>IFERROR(VLOOKUP(A117,[7]DATABASE!$A:$BM,61,0),"")</f>
        <v>0</v>
      </c>
      <c r="BJ117" s="37">
        <f>IFERROR(VLOOKUP(A117,[7]DATABASE!$A:$BM,62,0),"")</f>
        <v>0</v>
      </c>
      <c r="BK117" s="37">
        <f>IFERROR(VLOOKUP(A117,[7]DATABASE!$A:$BM,63,0),"")</f>
        <v>0</v>
      </c>
      <c r="BL117" s="37">
        <f>IFERROR(VLOOKUP(A117,[7]DATABASE!$A:$BM,64,0),"")</f>
        <v>0</v>
      </c>
      <c r="BM117" s="37" t="str">
        <f>IFERROR(VLOOKUP($A117,[9]AAV!$A:$AM,39,0),IFERROR(VLOOKUP($A117,[9]GC!$A:$Y,25,0),IFERROR(VLOOKUP($A117,[9]RVO!$A:$BS,71,0),IFERROR(VLOOKUP($A117,[9]SBPV!$A:$AK,37,0),IFERROR(VLOOKUP($A117,'[9]CC SK'!$A:$AA,27,0),IFERROR(VLOOKUP($A117,[9]DELTA!$A:$AA,27,0),IFERROR(VLOOKUP($A117,'[9]TEMA C1'!$A:$W,23,0),IFERROR(VLOOKUP($A117,'[9]TEMA C2'!$A:$Y,25,0),IFERROR(VLOOKUP($A117,'[9]TEMA C3'!$A:$Y,25,0),IFERROR(VLOOKUP($A117,'[9]TEMA HAJI'!$A:$Y,25,0),IFERROR(VLOOKUP($A117,'[9]TEMA PD'!$A:$Y,25,0),"")))))))))))</f>
        <v/>
      </c>
      <c r="BN117" s="37">
        <f t="shared" si="58"/>
        <v>41</v>
      </c>
      <c r="BO117" s="37">
        <f t="shared" si="53"/>
        <v>20</v>
      </c>
      <c r="BP117" s="37">
        <f t="shared" si="53"/>
        <v>21</v>
      </c>
      <c r="BQ117" s="37">
        <f t="shared" si="53"/>
        <v>0</v>
      </c>
      <c r="BR117" s="37">
        <f t="shared" si="52"/>
        <v>0</v>
      </c>
      <c r="BS117" s="37">
        <f t="shared" si="52"/>
        <v>0</v>
      </c>
      <c r="BT117" s="37">
        <f t="shared" si="52"/>
        <v>0</v>
      </c>
      <c r="BU117" s="37" t="str">
        <f t="shared" si="52"/>
        <v/>
      </c>
      <c r="BV117" s="37">
        <f t="shared" si="59"/>
        <v>41</v>
      </c>
      <c r="BW117" s="36">
        <f t="shared" si="60"/>
        <v>5</v>
      </c>
      <c r="BX117" s="36" t="str">
        <f t="shared" si="61"/>
        <v>DOWNGRADE</v>
      </c>
      <c r="BY117" s="36" t="str">
        <f>IFERROR(VLOOKUP(A117,[7]DATABASE!$A:$BY,77,0),"")</f>
        <v>RESET</v>
      </c>
      <c r="BZ117" s="37">
        <f t="shared" si="62"/>
        <v>0</v>
      </c>
      <c r="CA117" s="12">
        <f>IFERROR(VLOOKUP(A117,[10]DELTA!$A:$AE,31,0),"")</f>
        <v>2</v>
      </c>
      <c r="CB117" s="37" t="str">
        <f t="shared" si="63"/>
        <v>SAPHIRE</v>
      </c>
      <c r="CC117" s="37" t="str">
        <f>IFERROR(VLOOKUP(A117,[11]SUMMARY!$B:$E,4,0),"")</f>
        <v/>
      </c>
      <c r="CD117" s="37">
        <f>IFERROR(VLOOKUP(A117,'[12]RECAP REDEEM P2 - v2'!$A:$I,5,0),0)</f>
        <v>0</v>
      </c>
      <c r="CE117" s="37" t="str">
        <f t="shared" si="64"/>
        <v>FALSE</v>
      </c>
      <c r="CF117" s="37"/>
      <c r="CG117" s="15">
        <v>45093</v>
      </c>
      <c r="CH117" s="15">
        <f t="shared" ca="1" si="65"/>
        <v>46174</v>
      </c>
      <c r="CI117" s="37">
        <f t="shared" ca="1" si="66"/>
        <v>2</v>
      </c>
      <c r="CJ117" s="37">
        <v>0</v>
      </c>
      <c r="CK117" s="37" t="str">
        <f>IFERROR(VLOOKUP($A117,[13]ME!$A:$K,11,0),"-")</f>
        <v>-</v>
      </c>
      <c r="CL117" s="37" t="str">
        <f>IFERROR(VLOOKUP($A117,[14]EKS!$A:$K,11,0),"-")</f>
        <v>-</v>
      </c>
      <c r="CM117" s="37" t="str">
        <f>IFERROR(VLOOKUP($A117,[15]EKS!$A:$K,11,0),"-")</f>
        <v>-</v>
      </c>
      <c r="CN117" s="37" t="str">
        <f>IFERROR(VLOOKUP($A117,[16]EKS!$A:$K,11,0),"-")</f>
        <v>-</v>
      </c>
      <c r="CO117" s="37" t="str">
        <f>IFERROR(VLOOKUP($A117,[17]EKS!$A:$K,11,0),"-")</f>
        <v>-</v>
      </c>
      <c r="CP117" s="37" t="str">
        <f>IFERROR(VLOOKUP($A117,[18]EKS!$A:$K,11,0),"-")</f>
        <v>-</v>
      </c>
      <c r="CQ117" s="37" t="str">
        <f>IFERROR(VLOOKUP(A117,[19]Sheet1!$A:$D,4,0),"-")</f>
        <v>-</v>
      </c>
      <c r="CR117" s="37">
        <f>IFERROR(VLOOKUP($A117,[20]AAV!$A:$AR,44,0),IFERROR(VLOOKUP($A117,[20]GC!$A:$AC,29,0),IFERROR(VLOOKUP($A117,[20]RVO!$A:$CA,79,0),IFERROR(VLOOKUP($A117,[20]SBPV!$A:$AN,40,0),IFERROR(VLOOKUP($A117,'[20]CC SK'!$A:$AC,29,0),IFERROR(VLOOKUP($A117,'[20]AAV AUTO 2000'!$A:$AA,27,0),IFERROR(VLOOKUP($A117,[20]DELTA!$A:$AC,29,0),IFERROR(VLOOKUP($A117,'[20]TEMA C1'!$A:$Y,25,0),IFERROR(VLOOKUP($A117,'[20]TEMA C2'!$A:$AA,27,0),IFERROR(VLOOKUP($A117,'[20]TEMA C3'!$A:$AA,27,0),IFERROR(VLOOKUP($A117,'[20]TEMA HAJI'!$A:$AA,27,0),IFERROR(VLOOKUP($A117,'[20]TEMA PD'!$A:$AA,27,0),IFERROR(VLOOKUP($A117,[20]DESIRE!$A:$AP,42,0),0)))))))))))))</f>
        <v>0</v>
      </c>
      <c r="CS117" s="37">
        <f>IFERROR(VLOOKUP($A117,#REF!,42+CR$1,0),IFERROR(VLOOKUP($A117,#REF!,42+CR$1,0),IFERROR(VLOOKUP($A117,#REF!,29+CR$1,0),IFERROR(VLOOKUP($A117,#REF!,16+CR$1,0),IFERROR(VLOOKUP($A117,#REF!,42+CR$1,0),IFERROR(VLOOKUP($A117,#REF!,33+CR$1,0),IFERROR(VLOOKUP($A117,#REF!,29+CR$1,0),IFERROR(VLOOKUP($A117,#REF!,42+CR$1,0),IFERROR(VLOOKUP($A117,#REF!,42+CR$1,0),IFERROR(VLOOKUP($A117,#REF!,42+CR$1,0),IFERROR(VLOOKUP($A117,#REF!,26+CR$1,0),IFERROR(VLOOKUP($A117,#REF!,5+CR$1,0),0))))))))))))</f>
        <v>0</v>
      </c>
      <c r="CT117" s="37">
        <f>IFERROR(VLOOKUP($A117,#REF!,42+CS$1,0),IFERROR(VLOOKUP($A117,#REF!,42+CS$1,0),IFERROR(VLOOKUP($A117,#REF!,29+CS$1,0),IFERROR(VLOOKUP($A117,#REF!,16+CS$1,0),IFERROR(VLOOKUP($A117,#REF!,42+CS$1,0),IFERROR(VLOOKUP($A117,#REF!,33+CS$1,0),IFERROR(VLOOKUP($A117,#REF!,29+CS$1,0),IFERROR(VLOOKUP($A117,#REF!,42+CS$1,0),IFERROR(VLOOKUP($A117,#REF!,42+CS$1,0),IFERROR(VLOOKUP($A117,#REF!,42+CS$1,0),IFERROR(VLOOKUP($A117,#REF!,26+CS$1,0),IFERROR(VLOOKUP($A117,#REF!,5+CS$1,0),0))))))))))))</f>
        <v>0</v>
      </c>
      <c r="CU117" s="37">
        <f>IFERROR(VLOOKUP($A117,#REF!,42+CT$1,0),IFERROR(VLOOKUP($A117,#REF!,42+CT$1,0),IFERROR(VLOOKUP($A117,#REF!,29+CT$1,0),IFERROR(VLOOKUP($A117,#REF!,16+CT$1,0),IFERROR(VLOOKUP($A117,#REF!,42+CT$1,0),IFERROR(VLOOKUP($A117,#REF!,33+CT$1,0),IFERROR(VLOOKUP($A117,#REF!,29+CT$1,0),IFERROR(VLOOKUP($A117,#REF!,42+CT$1,0),IFERROR(VLOOKUP($A117,#REF!,42+CT$1,0),IFERROR(VLOOKUP($A117,#REF!,42+CT$1,0),IFERROR(VLOOKUP($A117,#REF!,26+CT$1,0),IFERROR(VLOOKUP($A117,#REF!,5+CT$1,0),0))))))))))))</f>
        <v>0</v>
      </c>
      <c r="CV117" s="37">
        <f>IFERROR(VLOOKUP($A117,#REF!,42+CU$1,0),IFERROR(VLOOKUP($A117,#REF!,42+CU$1,0),IFERROR(VLOOKUP($A117,#REF!,29+CU$1,0),IFERROR(VLOOKUP($A117,#REF!,16+CU$1,0),IFERROR(VLOOKUP($A117,#REF!,42+CU$1,0),IFERROR(VLOOKUP($A117,#REF!,33+CU$1,0),IFERROR(VLOOKUP($A117,#REF!,29+CU$1,0),IFERROR(VLOOKUP($A117,#REF!,42+CU$1,0),IFERROR(VLOOKUP($A117,#REF!,42+CU$1,0),IFERROR(VLOOKUP($A117,#REF!,42+CU$1,0),IFERROR(VLOOKUP($A117,#REF!,26+CU$1,0),IFERROR(VLOOKUP($A117,#REF!,5+CU$1,0),0))))))))))))</f>
        <v>0</v>
      </c>
      <c r="CW117" s="37">
        <f>IFERROR(VLOOKUP($A117,#REF!,42+CV$1,0),IFERROR(VLOOKUP($A117,#REF!,42+CV$1,0),IFERROR(VLOOKUP($A117,#REF!,29+CV$1,0),IFERROR(VLOOKUP($A117,#REF!,16+CV$1,0),IFERROR(VLOOKUP($A117,#REF!,42+CV$1,0),IFERROR(VLOOKUP($A117,#REF!,33+CV$1,0),IFERROR(VLOOKUP($A117,#REF!,29+CV$1,0),IFERROR(VLOOKUP($A117,#REF!,42+CV$1,0),IFERROR(VLOOKUP($A117,#REF!,42+CV$1,0),IFERROR(VLOOKUP($A117,#REF!,42+CV$1,0),IFERROR(VLOOKUP($A117,#REF!,26+CV$1,0),IFERROR(VLOOKUP($A117,#REF!,5+CV$1,0),0))))))))))))</f>
        <v>0</v>
      </c>
      <c r="CX117" s="37">
        <f>IFERROR(VLOOKUP($A117,#REF!,36,0),IFERROR(VLOOKUP($A117,#REF!,23,0),IFERROR(VLOOKUP($A117,#REF!,65,0),IFERROR(VLOOKUP($A117,#REF!,34,0),IFERROR(VLOOKUP($A117,#REF!,25,0),IFERROR(VLOOKUP($A117,#REF!,25,0),IFERROR(VLOOKUP($A117,#REF!,21,0),IFERROR(VLOOKUP($A117,#REF!,23,0),IFERROR(VLOOKUP($A117,#REF!,23,0),IFERROR(VLOOKUP($A117,#REF!,23,0),IFERROR(VLOOKUP($A117,#REF!,23,0),IFERROR(VLOOKUP($A117,#REF!,23,0),IFERROR(VLOOKUP($A117,#REF!,21,0),IFERROR(VLOOKUP($A117,#REF!,23,0),0))))))))))))))</f>
        <v>0</v>
      </c>
      <c r="CY117" s="37">
        <f>IFERROR(VLOOKUP($A117,[20]DESIRE!$A:$AP,42,0),IFERROR(VLOOKUP($A117,'[20]TEMA PD'!$A:$AA,27,0),IFERROR(VLOOKUP($A117,'[20]TEMA HAJI'!$A:$AA,27,0),IFERROR(VLOOKUP($A117,'[20]TEMA C3'!$A:$AA,27,0),IFERROR(VLOOKUP($A117,'[20]TEMA C2'!$A:$AA,27,0),IFERROR(VLOOKUP($A117,'[20]TEMA C1'!$A:$Y,25,0),IFERROR(VLOOKUP($A117,[20]DELTA!$A:$AC,29,0),IFERROR(VLOOKUP($A117,'[20]AAV AUTO 2000'!$A:$AA,27,0),IFERROR(VLOOKUP($A117,'[20]CC SK'!$A:$AC,29,0),IFERROR(VLOOKUP($A117,[20]SBPV!$A:$AN,40,0),IFERROR(VLOOKUP($A117,[20]RVO!$A:$CA,79,0),IFERROR(VLOOKUP($A117,[20]GC!$A:$AC,29,0),IFERROR(VLOOKUP($A117,[20]AAV!$A:$AR,44,0),0)))))))))))))</f>
        <v>0</v>
      </c>
      <c r="CZ117" s="37">
        <f>IFERROR(VLOOKUP($A117,#REF!,5+CY$1,0),IFERROR(VLOOKUP($A117,#REF!,26+CY$1,0),IFERROR(VLOOKUP($A117,#REF!,42+CY$1,0),IFERROR(VLOOKUP($A117,#REF!,42+CY$1,0),IFERROR(VLOOKUP($A117,#REF!,42+CY$1,0),IFERROR(VLOOKUP($A117,#REF!,29+CY$1,0),IFERROR(VLOOKUP($A117,#REF!,33+CY$1,0),IFERROR(VLOOKUP($A117,#REF!,42+CY$1,0),IFERROR(VLOOKUP($A117,#REF!,16+CY$1,0),IFERROR(VLOOKUP($A117,#REF!,29+CY$1,0),IFERROR(VLOOKUP($A117,#REF!,42+CY$1,0),IFERROR(VLOOKUP($A117,#REF!,42+CY$1,0),0))))))))))))</f>
        <v>0</v>
      </c>
      <c r="DA117" s="37">
        <f>IFERROR(VLOOKUP($A117,#REF!,5+CZ$1,0),IFERROR(VLOOKUP($A117,#REF!,26+CZ$1,0),IFERROR(VLOOKUP($A117,#REF!,42+CZ$1,0),IFERROR(VLOOKUP($A117,#REF!,42+CZ$1,0),IFERROR(VLOOKUP($A117,#REF!,42+CZ$1,0),IFERROR(VLOOKUP($A117,#REF!,29+CZ$1,0),IFERROR(VLOOKUP($A117,#REF!,33+CZ$1,0),IFERROR(VLOOKUP($A117,#REF!,42+CZ$1,0),IFERROR(VLOOKUP($A117,#REF!,16+CZ$1,0),IFERROR(VLOOKUP($A117,#REF!,29+CZ$1,0),IFERROR(VLOOKUP($A117,#REF!,42+CZ$1,0),IFERROR(VLOOKUP($A117,#REF!,42+CZ$1,0),0))))))))))))</f>
        <v>0</v>
      </c>
      <c r="DB117" s="37">
        <f>IFERROR(VLOOKUP($A117,#REF!,5+DA$1,0),IFERROR(VLOOKUP($A117,#REF!,26+DA$1,0),IFERROR(VLOOKUP($A117,#REF!,42+DA$1,0),IFERROR(VLOOKUP($A117,#REF!,42+DA$1,0),IFERROR(VLOOKUP($A117,#REF!,42+DA$1,0),IFERROR(VLOOKUP($A117,#REF!,29+DA$1,0),IFERROR(VLOOKUP($A117,#REF!,33+DA$1,0),IFERROR(VLOOKUP($A117,#REF!,42+DA$1,0),IFERROR(VLOOKUP($A117,#REF!,16+DA$1,0),IFERROR(VLOOKUP($A117,#REF!,29+DA$1,0),IFERROR(VLOOKUP($A117,#REF!,42+DA$1,0),IFERROR(VLOOKUP($A117,#REF!,42+DA$1,0),0))))))))))))</f>
        <v>0</v>
      </c>
      <c r="DC117" s="37">
        <f>IFERROR(VLOOKUP($A117,#REF!,5+DB$1,0),IFERROR(VLOOKUP($A117,#REF!,26+DB$1,0),IFERROR(VLOOKUP($A117,#REF!,42+DB$1,0),IFERROR(VLOOKUP($A117,#REF!,42+DB$1,0),IFERROR(VLOOKUP($A117,#REF!,42+DB$1,0),IFERROR(VLOOKUP($A117,#REF!,29+DB$1,0),IFERROR(VLOOKUP($A117,#REF!,33+DB$1,0),IFERROR(VLOOKUP($A117,#REF!,42+DB$1,0),IFERROR(VLOOKUP($A117,#REF!,16+DB$1,0),IFERROR(VLOOKUP($A117,#REF!,29+DB$1,0),IFERROR(VLOOKUP($A117,#REF!,42+DB$1,0),IFERROR(VLOOKUP($A117,#REF!,42+DB$1,0),0))))))))))))</f>
        <v>0</v>
      </c>
      <c r="DD117" s="37">
        <f>IFERROR(VLOOKUP($A117,#REF!,5+DC$1,0),IFERROR(VLOOKUP($A117,#REF!,26+DC$1,0),IFERROR(VLOOKUP($A117,#REF!,42+DC$1,0),IFERROR(VLOOKUP($A117,#REF!,42+DC$1,0),IFERROR(VLOOKUP($A117,#REF!,42+DC$1,0),IFERROR(VLOOKUP($A117,#REF!,29+DC$1,0),IFERROR(VLOOKUP($A117,#REF!,33+DC$1,0),IFERROR(VLOOKUP($A117,#REF!,42+DC$1,0),IFERROR(VLOOKUP($A117,#REF!,16+DC$1,0),IFERROR(VLOOKUP($A117,#REF!,29+DC$1,0),IFERROR(VLOOKUP($A117,#REF!,42+DC$1,0),IFERROR(VLOOKUP($A117,#REF!,42+DC$1,0),0))))))))))))</f>
        <v>0</v>
      </c>
      <c r="DE117" s="37">
        <f>IFERROR(VLOOKUP($A117,#REF!,23,0),IFERROR(VLOOKUP($A117,#REF!,21,0),IFERROR(VLOOKUP($A117,#REF!,23,0),IFERROR(VLOOKUP($A117,#REF!,23,0),IFERROR(VLOOKUP($A117,#REF!,23,0),IFERROR(VLOOKUP($A117,#REF!,23,0),IFERROR(VLOOKUP($A117,#REF!,23,0),IFERROR(VLOOKUP($A117,#REF!,21,0),IFERROR(VLOOKUP($A117,#REF!,25,0),IFERROR(VLOOKUP($A117,#REF!,25,0),IFERROR(VLOOKUP($A117,#REF!,34,0),IFERROR(VLOOKUP($A117,#REF!,65,0),IFERROR(VLOOKUP($A117,#REF!,23,0),IFERROR(VLOOKUP($A117,#REF!,36,0),0))))))))))))))</f>
        <v>0</v>
      </c>
      <c r="DF117" s="37" t="b">
        <f t="shared" si="67"/>
        <v>1</v>
      </c>
      <c r="DG117" s="37" t="b">
        <f t="shared" si="67"/>
        <v>1</v>
      </c>
      <c r="DH117" s="37" t="b">
        <f t="shared" si="67"/>
        <v>1</v>
      </c>
      <c r="DI117" s="37" t="b">
        <f t="shared" si="67"/>
        <v>1</v>
      </c>
      <c r="DJ117" s="37" t="b">
        <f t="shared" si="67"/>
        <v>1</v>
      </c>
      <c r="DK117" s="37" t="b">
        <f t="shared" si="67"/>
        <v>1</v>
      </c>
      <c r="DL117" s="37" t="b">
        <f t="shared" si="54"/>
        <v>1</v>
      </c>
      <c r="DM117" s="37">
        <f t="shared" si="68"/>
        <v>0</v>
      </c>
      <c r="DN117" s="37">
        <f t="shared" si="68"/>
        <v>0</v>
      </c>
      <c r="DO117" s="37">
        <f t="shared" si="68"/>
        <v>0</v>
      </c>
      <c r="DP117" s="37">
        <f t="shared" si="68"/>
        <v>0</v>
      </c>
      <c r="DQ117" s="37">
        <f t="shared" si="68"/>
        <v>0</v>
      </c>
      <c r="DR117" s="37">
        <f t="shared" si="68"/>
        <v>0</v>
      </c>
      <c r="DS117" s="37">
        <f t="shared" si="55"/>
        <v>0</v>
      </c>
      <c r="DT117" s="29">
        <f t="shared" si="45"/>
        <v>0</v>
      </c>
      <c r="DU117" s="37">
        <f t="shared" si="69"/>
        <v>0</v>
      </c>
      <c r="DV117" s="37">
        <f t="shared" si="69"/>
        <v>0</v>
      </c>
      <c r="DW117" s="37">
        <f t="shared" si="69"/>
        <v>0</v>
      </c>
      <c r="DX117" s="37">
        <f t="shared" si="69"/>
        <v>0</v>
      </c>
      <c r="DY117" s="37">
        <f t="shared" si="69"/>
        <v>0</v>
      </c>
      <c r="DZ117" s="37">
        <f t="shared" si="69"/>
        <v>0</v>
      </c>
      <c r="EA117" s="37">
        <f t="shared" si="56"/>
        <v>0</v>
      </c>
      <c r="EB117" s="29">
        <f t="shared" si="46"/>
        <v>0</v>
      </c>
      <c r="EC117" s="36">
        <f t="shared" si="47"/>
        <v>7</v>
      </c>
      <c r="ED117" s="36" t="str">
        <f t="shared" si="48"/>
        <v>DOWNGRADE</v>
      </c>
      <c r="EE117" s="36" t="str">
        <f t="shared" si="49"/>
        <v>RESET</v>
      </c>
      <c r="EF117" s="37">
        <f t="shared" si="50"/>
        <v>0</v>
      </c>
      <c r="EG117" s="2" t="str">
        <f>IFERROR(VLOOKUP(A117,[21]DELTA!$A:$AT,46,0),"")</f>
        <v/>
      </c>
      <c r="EH117" s="37" t="str">
        <f t="shared" si="51"/>
        <v>SAPHIRE</v>
      </c>
      <c r="EI117" s="2"/>
      <c r="EJ117" s="2"/>
      <c r="EK117" s="2"/>
      <c r="EL117" s="2"/>
      <c r="EM117" s="2"/>
      <c r="EN117" s="2"/>
      <c r="EO117" s="2"/>
      <c r="EP117" s="2"/>
      <c r="EQ117" s="37">
        <f t="shared" si="70"/>
        <v>0</v>
      </c>
      <c r="ER117" s="37">
        <f t="shared" si="70"/>
        <v>0</v>
      </c>
      <c r="ES117" s="37">
        <f t="shared" si="70"/>
        <v>0</v>
      </c>
      <c r="ET117" s="37">
        <f t="shared" si="70"/>
        <v>0</v>
      </c>
      <c r="EU117" s="37">
        <f t="shared" si="70"/>
        <v>0</v>
      </c>
      <c r="EV117" s="37">
        <f t="shared" si="70"/>
        <v>0</v>
      </c>
      <c r="EW117" s="37">
        <f t="shared" si="57"/>
        <v>0</v>
      </c>
    </row>
    <row r="118" spans="1:153" ht="15.6">
      <c r="A118" s="36" t="s">
        <v>87</v>
      </c>
      <c r="B118" s="5" t="s">
        <v>234</v>
      </c>
      <c r="C118" s="37" t="s">
        <v>153</v>
      </c>
      <c r="D118" s="15">
        <f>IFERROR(VLOOKUP(A118,[23]delta!$A:$C,3,0),"")</f>
        <v>44989</v>
      </c>
      <c r="E118" s="15" t="str">
        <f t="shared" si="44"/>
        <v>Mar-23</v>
      </c>
      <c r="F118" s="37" t="s">
        <v>352</v>
      </c>
      <c r="G118" s="37" t="s">
        <v>352</v>
      </c>
      <c r="H118" s="37" t="s">
        <v>352</v>
      </c>
      <c r="I118" s="37" t="s">
        <v>352</v>
      </c>
      <c r="J118" s="37" t="s">
        <v>352</v>
      </c>
      <c r="K118" s="37" t="s">
        <v>352</v>
      </c>
      <c r="L118" s="37" t="s">
        <v>352</v>
      </c>
      <c r="M118" s="37">
        <v>22</v>
      </c>
      <c r="N118" s="37">
        <v>45</v>
      </c>
      <c r="O118" s="37">
        <v>41</v>
      </c>
      <c r="P118" s="37">
        <v>43</v>
      </c>
      <c r="Q118" s="37">
        <v>39</v>
      </c>
      <c r="R118" s="37">
        <v>41</v>
      </c>
      <c r="S118" s="37">
        <v>20</v>
      </c>
      <c r="T118" s="36">
        <v>251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36">
        <v>0</v>
      </c>
      <c r="AC118" s="36">
        <v>0</v>
      </c>
      <c r="AD118" s="36" t="s">
        <v>413</v>
      </c>
      <c r="AE118" s="36" t="s">
        <v>413</v>
      </c>
      <c r="AF118" s="37">
        <v>0</v>
      </c>
      <c r="AG118" s="13">
        <v>2</v>
      </c>
      <c r="AH118" s="37" t="s">
        <v>418</v>
      </c>
      <c r="AI118" s="37">
        <v>0</v>
      </c>
      <c r="AJ118" s="37" t="s">
        <v>424</v>
      </c>
      <c r="AK118" s="37">
        <v>0</v>
      </c>
      <c r="AL118" s="15">
        <v>45261</v>
      </c>
      <c r="AM118" s="15">
        <v>45701</v>
      </c>
      <c r="AN118" s="37">
        <v>1</v>
      </c>
      <c r="AO118" s="37">
        <v>0</v>
      </c>
      <c r="AP118" s="37" t="str">
        <f>IFERROR(VLOOKUP($A118,[2]Sheet1!$A:$D,4,0),"-")</f>
        <v>EKSKLUSIF</v>
      </c>
      <c r="AQ118" s="37" t="str">
        <f>IFERROR(VLOOKUP($A118,#REF!,4,0),"-")</f>
        <v>-</v>
      </c>
      <c r="AR118" s="37" t="str">
        <f>IFERROR(VLOOKUP(A118,[3]DELTA!$A:$D,4,0),"-")</f>
        <v>-</v>
      </c>
      <c r="AS118" s="37" t="str">
        <f>IFERROR(VLOOKUP(A118,[4]DELTA!$A:$D,4,0),"-")</f>
        <v>-</v>
      </c>
      <c r="AT118" s="37" t="str">
        <f>IFERROR(VLOOKUP(A118,[5]DELTA!$A:$D,4,0),"-")</f>
        <v>-</v>
      </c>
      <c r="AU118" s="37" t="str">
        <f>IFERROR(VLOOKUP(A118,[6]DELTA!$A:$D,4,0),"-")</f>
        <v>-</v>
      </c>
      <c r="AV118" s="37" t="str">
        <f>IFERROR(VLOOKUP(A118,#REF!,13,0),"")</f>
        <v/>
      </c>
      <c r="AW118" s="37">
        <f>IFERROR(VLOOKUP(A118,[7]DATABASE!$A:$BA,49,0),"")</f>
        <v>0</v>
      </c>
      <c r="AX118" s="37">
        <f>IFERROR(VLOOKUP(A118,[7]DATABASE!$A:$BA,50,0),"")</f>
        <v>0</v>
      </c>
      <c r="AY118" s="37">
        <f>IFERROR(VLOOKUP(A118,[7]DATABASE!$A:$BA,51,0),"")</f>
        <v>0</v>
      </c>
      <c r="AZ118" s="37">
        <f>IFERROR(VLOOKUP(A118,[7]DATABASE!$A:$BA,52,0),"")</f>
        <v>0</v>
      </c>
      <c r="BA118" s="37">
        <f>IFERROR(VLOOKUP(A118,[7]DATABASE!$A:$BA,53,0),"")</f>
        <v>0</v>
      </c>
      <c r="BB118" s="37">
        <f>IFERROR(VLOOKUP(A118,[7]DATABASE!$A:$BF,54,0),"")</f>
        <v>0</v>
      </c>
      <c r="BC118" s="37">
        <f>IFERROR(VLOOKUP(A118,[7]DATABASE!$A:$BF,55,0),"")</f>
        <v>0</v>
      </c>
      <c r="BD118" s="37">
        <f>IFERROR(VLOOKUP(A118,[7]DATABASE!$A:$BF,56,0),"")</f>
        <v>0</v>
      </c>
      <c r="BE118" s="37">
        <f>IFERROR(VLOOKUP(A118,[7]DATABASE!$A:$BF,57,0),"")</f>
        <v>0</v>
      </c>
      <c r="BF118" s="37">
        <f>IFERROR(VLOOKUP(A118,[7]DATABASE!$A:$BF,58,0),"")</f>
        <v>0</v>
      </c>
      <c r="BG118" s="37">
        <f>IFERROR(VLOOKUP($A118,'[24]NEW MITRA'!$A:$BV,69,0),"")</f>
        <v>18</v>
      </c>
      <c r="BH118" s="37">
        <f>IFERROR(VLOOKUP(A118,[7]DATABASE!$A:$BM,60,0),"")</f>
        <v>0</v>
      </c>
      <c r="BI118" s="37">
        <f>IFERROR(VLOOKUP(A118,[7]DATABASE!$A:$BM,61,0),"")</f>
        <v>0</v>
      </c>
      <c r="BJ118" s="37">
        <f>IFERROR(VLOOKUP(A118,[7]DATABASE!$A:$BM,62,0),"")</f>
        <v>0</v>
      </c>
      <c r="BK118" s="37">
        <f>IFERROR(VLOOKUP(A118,[7]DATABASE!$A:$BM,63,0),"")</f>
        <v>0</v>
      </c>
      <c r="BL118" s="37">
        <f>IFERROR(VLOOKUP(A118,[7]DATABASE!$A:$BM,64,0),"")</f>
        <v>0</v>
      </c>
      <c r="BM118" s="37" t="str">
        <f>IFERROR(VLOOKUP($A118,[9]AAV!$A:$AM,39,0),IFERROR(VLOOKUP($A118,[9]GC!$A:$Y,25,0),IFERROR(VLOOKUP($A118,[9]RVO!$A:$BS,71,0),IFERROR(VLOOKUP($A118,[9]SBPV!$A:$AK,37,0),IFERROR(VLOOKUP($A118,'[9]CC SK'!$A:$AA,27,0),IFERROR(VLOOKUP($A118,[9]DELTA!$A:$AA,27,0),IFERROR(VLOOKUP($A118,'[9]TEMA C1'!$A:$W,23,0),IFERROR(VLOOKUP($A118,'[9]TEMA C2'!$A:$Y,25,0),IFERROR(VLOOKUP($A118,'[9]TEMA C3'!$A:$Y,25,0),IFERROR(VLOOKUP($A118,'[9]TEMA HAJI'!$A:$Y,25,0),IFERROR(VLOOKUP($A118,'[9]TEMA PD'!$A:$Y,25,0),"")))))))))))</f>
        <v/>
      </c>
      <c r="BN118" s="37">
        <f t="shared" si="58"/>
        <v>18</v>
      </c>
      <c r="BO118" s="14">
        <f t="shared" si="53"/>
        <v>0</v>
      </c>
      <c r="BP118" s="37">
        <f t="shared" si="53"/>
        <v>0</v>
      </c>
      <c r="BQ118" s="37">
        <f t="shared" si="53"/>
        <v>0</v>
      </c>
      <c r="BR118" s="37">
        <f t="shared" si="52"/>
        <v>0</v>
      </c>
      <c r="BS118" s="37">
        <f t="shared" si="52"/>
        <v>0</v>
      </c>
      <c r="BT118" s="37">
        <f t="shared" si="52"/>
        <v>0</v>
      </c>
      <c r="BU118" s="37" t="str">
        <f t="shared" si="52"/>
        <v/>
      </c>
      <c r="BV118" s="37">
        <f t="shared" si="59"/>
        <v>0</v>
      </c>
      <c r="BW118" s="36">
        <f t="shared" si="60"/>
        <v>6</v>
      </c>
      <c r="BX118" s="36" t="str">
        <f t="shared" si="61"/>
        <v>DOWNGRADE</v>
      </c>
      <c r="BY118" s="36" t="str">
        <f>IFERROR(VLOOKUP(A118,[7]DATABASE!$A:$BY,77,0),"")</f>
        <v>RESET</v>
      </c>
      <c r="BZ118" s="37">
        <f t="shared" si="62"/>
        <v>0</v>
      </c>
      <c r="CA118" s="12">
        <f>IFERROR(VLOOKUP(A118,[10]DELTA!$A:$AE,31,0),"")</f>
        <v>2</v>
      </c>
      <c r="CB118" s="37" t="str">
        <f t="shared" si="63"/>
        <v>SAPHIRE</v>
      </c>
      <c r="CC118" s="37" t="str">
        <f>IFERROR(VLOOKUP(A118,[11]SUMMARY!$B:$E,4,0),"")</f>
        <v/>
      </c>
      <c r="CD118" s="37">
        <f>IFERROR(VLOOKUP(A118,'[12]RECAP REDEEM P2 - v2'!$A:$I,5,0),0)</f>
        <v>0</v>
      </c>
      <c r="CE118" s="37" t="str">
        <f t="shared" si="64"/>
        <v>FALSE</v>
      </c>
      <c r="CF118" s="37"/>
      <c r="CG118" s="15">
        <v>45093</v>
      </c>
      <c r="CH118" s="15">
        <f t="shared" ca="1" si="65"/>
        <v>46174</v>
      </c>
      <c r="CI118" s="37">
        <f t="shared" ca="1" si="66"/>
        <v>2</v>
      </c>
      <c r="CJ118" s="37">
        <v>0</v>
      </c>
      <c r="CK118" s="37" t="str">
        <f>IFERROR(VLOOKUP($A118,[13]ME!$A:$K,11,0),"-")</f>
        <v>-</v>
      </c>
      <c r="CL118" s="37" t="str">
        <f>IFERROR(VLOOKUP($A118,[14]EKS!$A:$K,11,0),"-")</f>
        <v>-</v>
      </c>
      <c r="CM118" s="37" t="str">
        <f>IFERROR(VLOOKUP($A118,[15]EKS!$A:$K,11,0),"-")</f>
        <v>-</v>
      </c>
      <c r="CN118" s="37" t="str">
        <f>IFERROR(VLOOKUP($A118,[16]EKS!$A:$K,11,0),"-")</f>
        <v>-</v>
      </c>
      <c r="CO118" s="37" t="str">
        <f>IFERROR(VLOOKUP($A118,[17]EKS!$A:$K,11,0),"-")</f>
        <v>-</v>
      </c>
      <c r="CP118" s="37" t="str">
        <f>IFERROR(VLOOKUP($A118,[18]EKS!$A:$K,11,0),"-")</f>
        <v>-</v>
      </c>
      <c r="CQ118" s="37" t="str">
        <f>IFERROR(VLOOKUP(A118,[19]Sheet1!$A:$D,4,0),"-")</f>
        <v>-</v>
      </c>
      <c r="CR118" s="37">
        <f>IFERROR(VLOOKUP($A118,[20]AAV!$A:$AR,44,0),IFERROR(VLOOKUP($A118,[20]GC!$A:$AC,29,0),IFERROR(VLOOKUP($A118,[20]RVO!$A:$CA,79,0),IFERROR(VLOOKUP($A118,[20]SBPV!$A:$AN,40,0),IFERROR(VLOOKUP($A118,'[20]CC SK'!$A:$AC,29,0),IFERROR(VLOOKUP($A118,'[20]AAV AUTO 2000'!$A:$AA,27,0),IFERROR(VLOOKUP($A118,[20]DELTA!$A:$AC,29,0),IFERROR(VLOOKUP($A118,'[20]TEMA C1'!$A:$Y,25,0),IFERROR(VLOOKUP($A118,'[20]TEMA C2'!$A:$AA,27,0),IFERROR(VLOOKUP($A118,'[20]TEMA C3'!$A:$AA,27,0),IFERROR(VLOOKUP($A118,'[20]TEMA HAJI'!$A:$AA,27,0),IFERROR(VLOOKUP($A118,'[20]TEMA PD'!$A:$AA,27,0),IFERROR(VLOOKUP($A118,[20]DESIRE!$A:$AP,42,0),0)))))))))))))</f>
        <v>0</v>
      </c>
      <c r="CS118" s="37">
        <f>IFERROR(VLOOKUP($A118,#REF!,42+CR$1,0),IFERROR(VLOOKUP($A118,#REF!,42+CR$1,0),IFERROR(VLOOKUP($A118,#REF!,29+CR$1,0),IFERROR(VLOOKUP($A118,#REF!,16+CR$1,0),IFERROR(VLOOKUP($A118,#REF!,42+CR$1,0),IFERROR(VLOOKUP($A118,#REF!,33+CR$1,0),IFERROR(VLOOKUP($A118,#REF!,29+CR$1,0),IFERROR(VLOOKUP($A118,#REF!,42+CR$1,0),IFERROR(VLOOKUP($A118,#REF!,42+CR$1,0),IFERROR(VLOOKUP($A118,#REF!,42+CR$1,0),IFERROR(VLOOKUP($A118,#REF!,26+CR$1,0),IFERROR(VLOOKUP($A118,#REF!,5+CR$1,0),0))))))))))))</f>
        <v>0</v>
      </c>
      <c r="CT118" s="37">
        <f>IFERROR(VLOOKUP($A118,#REF!,42+CS$1,0),IFERROR(VLOOKUP($A118,#REF!,42+CS$1,0),IFERROR(VLOOKUP($A118,#REF!,29+CS$1,0),IFERROR(VLOOKUP($A118,#REF!,16+CS$1,0),IFERROR(VLOOKUP($A118,#REF!,42+CS$1,0),IFERROR(VLOOKUP($A118,#REF!,33+CS$1,0),IFERROR(VLOOKUP($A118,#REF!,29+CS$1,0),IFERROR(VLOOKUP($A118,#REF!,42+CS$1,0),IFERROR(VLOOKUP($A118,#REF!,42+CS$1,0),IFERROR(VLOOKUP($A118,#REF!,42+CS$1,0),IFERROR(VLOOKUP($A118,#REF!,26+CS$1,0),IFERROR(VLOOKUP($A118,#REF!,5+CS$1,0),0))))))))))))</f>
        <v>0</v>
      </c>
      <c r="CU118" s="37">
        <f>IFERROR(VLOOKUP($A118,#REF!,42+CT$1,0),IFERROR(VLOOKUP($A118,#REF!,42+CT$1,0),IFERROR(VLOOKUP($A118,#REF!,29+CT$1,0),IFERROR(VLOOKUP($A118,#REF!,16+CT$1,0),IFERROR(VLOOKUP($A118,#REF!,42+CT$1,0),IFERROR(VLOOKUP($A118,#REF!,33+CT$1,0),IFERROR(VLOOKUP($A118,#REF!,29+CT$1,0),IFERROR(VLOOKUP($A118,#REF!,42+CT$1,0),IFERROR(VLOOKUP($A118,#REF!,42+CT$1,0),IFERROR(VLOOKUP($A118,#REF!,42+CT$1,0),IFERROR(VLOOKUP($A118,#REF!,26+CT$1,0),IFERROR(VLOOKUP($A118,#REF!,5+CT$1,0),0))))))))))))</f>
        <v>0</v>
      </c>
      <c r="CV118" s="37">
        <f>IFERROR(VLOOKUP($A118,#REF!,42+CU$1,0),IFERROR(VLOOKUP($A118,#REF!,42+CU$1,0),IFERROR(VLOOKUP($A118,#REF!,29+CU$1,0),IFERROR(VLOOKUP($A118,#REF!,16+CU$1,0),IFERROR(VLOOKUP($A118,#REF!,42+CU$1,0),IFERROR(VLOOKUP($A118,#REF!,33+CU$1,0),IFERROR(VLOOKUP($A118,#REF!,29+CU$1,0),IFERROR(VLOOKUP($A118,#REF!,42+CU$1,0),IFERROR(VLOOKUP($A118,#REF!,42+CU$1,0),IFERROR(VLOOKUP($A118,#REF!,42+CU$1,0),IFERROR(VLOOKUP($A118,#REF!,26+CU$1,0),IFERROR(VLOOKUP($A118,#REF!,5+CU$1,0),0))))))))))))</f>
        <v>0</v>
      </c>
      <c r="CW118" s="37">
        <f>IFERROR(VLOOKUP($A118,#REF!,42+CV$1,0),IFERROR(VLOOKUP($A118,#REF!,42+CV$1,0),IFERROR(VLOOKUP($A118,#REF!,29+CV$1,0),IFERROR(VLOOKUP($A118,#REF!,16+CV$1,0),IFERROR(VLOOKUP($A118,#REF!,42+CV$1,0),IFERROR(VLOOKUP($A118,#REF!,33+CV$1,0),IFERROR(VLOOKUP($A118,#REF!,29+CV$1,0),IFERROR(VLOOKUP($A118,#REF!,42+CV$1,0),IFERROR(VLOOKUP($A118,#REF!,42+CV$1,0),IFERROR(VLOOKUP($A118,#REF!,42+CV$1,0),IFERROR(VLOOKUP($A118,#REF!,26+CV$1,0),IFERROR(VLOOKUP($A118,#REF!,5+CV$1,0),0))))))))))))</f>
        <v>0</v>
      </c>
      <c r="CX118" s="37">
        <f>IFERROR(VLOOKUP($A118,#REF!,36,0),IFERROR(VLOOKUP($A118,#REF!,23,0),IFERROR(VLOOKUP($A118,#REF!,65,0),IFERROR(VLOOKUP($A118,#REF!,34,0),IFERROR(VLOOKUP($A118,#REF!,25,0),IFERROR(VLOOKUP($A118,#REF!,25,0),IFERROR(VLOOKUP($A118,#REF!,21,0),IFERROR(VLOOKUP($A118,#REF!,23,0),IFERROR(VLOOKUP($A118,#REF!,23,0),IFERROR(VLOOKUP($A118,#REF!,23,0),IFERROR(VLOOKUP($A118,#REF!,23,0),IFERROR(VLOOKUP($A118,#REF!,23,0),IFERROR(VLOOKUP($A118,#REF!,21,0),IFERROR(VLOOKUP($A118,#REF!,23,0),0))))))))))))))</f>
        <v>0</v>
      </c>
      <c r="CY118" s="37">
        <f>IFERROR(VLOOKUP($A118,[20]DESIRE!$A:$AP,42,0),IFERROR(VLOOKUP($A118,'[20]TEMA PD'!$A:$AA,27,0),IFERROR(VLOOKUP($A118,'[20]TEMA HAJI'!$A:$AA,27,0),IFERROR(VLOOKUP($A118,'[20]TEMA C3'!$A:$AA,27,0),IFERROR(VLOOKUP($A118,'[20]TEMA C2'!$A:$AA,27,0),IFERROR(VLOOKUP($A118,'[20]TEMA C1'!$A:$Y,25,0),IFERROR(VLOOKUP($A118,[20]DELTA!$A:$AC,29,0),IFERROR(VLOOKUP($A118,'[20]AAV AUTO 2000'!$A:$AA,27,0),IFERROR(VLOOKUP($A118,'[20]CC SK'!$A:$AC,29,0),IFERROR(VLOOKUP($A118,[20]SBPV!$A:$AN,40,0),IFERROR(VLOOKUP($A118,[20]RVO!$A:$CA,79,0),IFERROR(VLOOKUP($A118,[20]GC!$A:$AC,29,0),IFERROR(VLOOKUP($A118,[20]AAV!$A:$AR,44,0),0)))))))))))))</f>
        <v>0</v>
      </c>
      <c r="CZ118" s="37">
        <f>IFERROR(VLOOKUP($A118,#REF!,5+CY$1,0),IFERROR(VLOOKUP($A118,#REF!,26+CY$1,0),IFERROR(VLOOKUP($A118,#REF!,42+CY$1,0),IFERROR(VLOOKUP($A118,#REF!,42+CY$1,0),IFERROR(VLOOKUP($A118,#REF!,42+CY$1,0),IFERROR(VLOOKUP($A118,#REF!,29+CY$1,0),IFERROR(VLOOKUP($A118,#REF!,33+CY$1,0),IFERROR(VLOOKUP($A118,#REF!,42+CY$1,0),IFERROR(VLOOKUP($A118,#REF!,16+CY$1,0),IFERROR(VLOOKUP($A118,#REF!,29+CY$1,0),IFERROR(VLOOKUP($A118,#REF!,42+CY$1,0),IFERROR(VLOOKUP($A118,#REF!,42+CY$1,0),0))))))))))))</f>
        <v>0</v>
      </c>
      <c r="DA118" s="37">
        <f>IFERROR(VLOOKUP($A118,#REF!,5+CZ$1,0),IFERROR(VLOOKUP($A118,#REF!,26+CZ$1,0),IFERROR(VLOOKUP($A118,#REF!,42+CZ$1,0),IFERROR(VLOOKUP($A118,#REF!,42+CZ$1,0),IFERROR(VLOOKUP($A118,#REF!,42+CZ$1,0),IFERROR(VLOOKUP($A118,#REF!,29+CZ$1,0),IFERROR(VLOOKUP($A118,#REF!,33+CZ$1,0),IFERROR(VLOOKUP($A118,#REF!,42+CZ$1,0),IFERROR(VLOOKUP($A118,#REF!,16+CZ$1,0),IFERROR(VLOOKUP($A118,#REF!,29+CZ$1,0),IFERROR(VLOOKUP($A118,#REF!,42+CZ$1,0),IFERROR(VLOOKUP($A118,#REF!,42+CZ$1,0),0))))))))))))</f>
        <v>0</v>
      </c>
      <c r="DB118" s="37">
        <f>IFERROR(VLOOKUP($A118,#REF!,5+DA$1,0),IFERROR(VLOOKUP($A118,#REF!,26+DA$1,0),IFERROR(VLOOKUP($A118,#REF!,42+DA$1,0),IFERROR(VLOOKUP($A118,#REF!,42+DA$1,0),IFERROR(VLOOKUP($A118,#REF!,42+DA$1,0),IFERROR(VLOOKUP($A118,#REF!,29+DA$1,0),IFERROR(VLOOKUP($A118,#REF!,33+DA$1,0),IFERROR(VLOOKUP($A118,#REF!,42+DA$1,0),IFERROR(VLOOKUP($A118,#REF!,16+DA$1,0),IFERROR(VLOOKUP($A118,#REF!,29+DA$1,0),IFERROR(VLOOKUP($A118,#REF!,42+DA$1,0),IFERROR(VLOOKUP($A118,#REF!,42+DA$1,0),0))))))))))))</f>
        <v>0</v>
      </c>
      <c r="DC118" s="37">
        <f>IFERROR(VLOOKUP($A118,#REF!,5+DB$1,0),IFERROR(VLOOKUP($A118,#REF!,26+DB$1,0),IFERROR(VLOOKUP($A118,#REF!,42+DB$1,0),IFERROR(VLOOKUP($A118,#REF!,42+DB$1,0),IFERROR(VLOOKUP($A118,#REF!,42+DB$1,0),IFERROR(VLOOKUP($A118,#REF!,29+DB$1,0),IFERROR(VLOOKUP($A118,#REF!,33+DB$1,0),IFERROR(VLOOKUP($A118,#REF!,42+DB$1,0),IFERROR(VLOOKUP($A118,#REF!,16+DB$1,0),IFERROR(VLOOKUP($A118,#REF!,29+DB$1,0),IFERROR(VLOOKUP($A118,#REF!,42+DB$1,0),IFERROR(VLOOKUP($A118,#REF!,42+DB$1,0),0))))))))))))</f>
        <v>0</v>
      </c>
      <c r="DD118" s="37">
        <f>IFERROR(VLOOKUP($A118,#REF!,5+DC$1,0),IFERROR(VLOOKUP($A118,#REF!,26+DC$1,0),IFERROR(VLOOKUP($A118,#REF!,42+DC$1,0),IFERROR(VLOOKUP($A118,#REF!,42+DC$1,0),IFERROR(VLOOKUP($A118,#REF!,42+DC$1,0),IFERROR(VLOOKUP($A118,#REF!,29+DC$1,0),IFERROR(VLOOKUP($A118,#REF!,33+DC$1,0),IFERROR(VLOOKUP($A118,#REF!,42+DC$1,0),IFERROR(VLOOKUP($A118,#REF!,16+DC$1,0),IFERROR(VLOOKUP($A118,#REF!,29+DC$1,0),IFERROR(VLOOKUP($A118,#REF!,42+DC$1,0),IFERROR(VLOOKUP($A118,#REF!,42+DC$1,0),0))))))))))))</f>
        <v>0</v>
      </c>
      <c r="DE118" s="37">
        <f>IFERROR(VLOOKUP($A118,#REF!,23,0),IFERROR(VLOOKUP($A118,#REF!,21,0),IFERROR(VLOOKUP($A118,#REF!,23,0),IFERROR(VLOOKUP($A118,#REF!,23,0),IFERROR(VLOOKUP($A118,#REF!,23,0),IFERROR(VLOOKUP($A118,#REF!,23,0),IFERROR(VLOOKUP($A118,#REF!,23,0),IFERROR(VLOOKUP($A118,#REF!,21,0),IFERROR(VLOOKUP($A118,#REF!,25,0),IFERROR(VLOOKUP($A118,#REF!,25,0),IFERROR(VLOOKUP($A118,#REF!,34,0),IFERROR(VLOOKUP($A118,#REF!,65,0),IFERROR(VLOOKUP($A118,#REF!,23,0),IFERROR(VLOOKUP($A118,#REF!,36,0),0))))))))))))))</f>
        <v>0</v>
      </c>
      <c r="DF118" s="37" t="b">
        <f t="shared" si="67"/>
        <v>1</v>
      </c>
      <c r="DG118" s="37" t="b">
        <f t="shared" si="67"/>
        <v>1</v>
      </c>
      <c r="DH118" s="37" t="b">
        <f t="shared" si="67"/>
        <v>1</v>
      </c>
      <c r="DI118" s="37" t="b">
        <f t="shared" si="67"/>
        <v>1</v>
      </c>
      <c r="DJ118" s="37" t="b">
        <f t="shared" si="67"/>
        <v>1</v>
      </c>
      <c r="DK118" s="37" t="b">
        <f t="shared" si="67"/>
        <v>1</v>
      </c>
      <c r="DL118" s="37" t="b">
        <f t="shared" si="54"/>
        <v>1</v>
      </c>
      <c r="DM118" s="37">
        <f t="shared" si="68"/>
        <v>0</v>
      </c>
      <c r="DN118" s="37">
        <f t="shared" si="68"/>
        <v>0</v>
      </c>
      <c r="DO118" s="37">
        <f t="shared" si="68"/>
        <v>0</v>
      </c>
      <c r="DP118" s="37">
        <f t="shared" si="68"/>
        <v>0</v>
      </c>
      <c r="DQ118" s="37">
        <f t="shared" si="68"/>
        <v>0</v>
      </c>
      <c r="DR118" s="37">
        <f t="shared" si="68"/>
        <v>0</v>
      </c>
      <c r="DS118" s="37">
        <f t="shared" si="55"/>
        <v>0</v>
      </c>
      <c r="DT118" s="29">
        <f t="shared" si="45"/>
        <v>0</v>
      </c>
      <c r="DU118" s="37">
        <f t="shared" si="69"/>
        <v>0</v>
      </c>
      <c r="DV118" s="37">
        <f t="shared" si="69"/>
        <v>0</v>
      </c>
      <c r="DW118" s="37">
        <f t="shared" si="69"/>
        <v>0</v>
      </c>
      <c r="DX118" s="37">
        <f t="shared" si="69"/>
        <v>0</v>
      </c>
      <c r="DY118" s="37">
        <f t="shared" si="69"/>
        <v>0</v>
      </c>
      <c r="DZ118" s="37">
        <f t="shared" si="69"/>
        <v>0</v>
      </c>
      <c r="EA118" s="37">
        <f t="shared" si="56"/>
        <v>0</v>
      </c>
      <c r="EB118" s="29">
        <f t="shared" si="46"/>
        <v>0</v>
      </c>
      <c r="EC118" s="36">
        <f t="shared" si="47"/>
        <v>7</v>
      </c>
      <c r="ED118" s="36" t="str">
        <f t="shared" si="48"/>
        <v>DOWNGRADE</v>
      </c>
      <c r="EE118" s="36" t="str">
        <f t="shared" si="49"/>
        <v>RESET</v>
      </c>
      <c r="EF118" s="37">
        <f t="shared" si="50"/>
        <v>0</v>
      </c>
      <c r="EG118" s="2" t="str">
        <f>IFERROR(VLOOKUP(A118,[21]DELTA!$A:$AT,46,0),"")</f>
        <v/>
      </c>
      <c r="EH118" s="37" t="str">
        <f t="shared" si="51"/>
        <v>SAPHIRE</v>
      </c>
      <c r="EI118" s="2"/>
      <c r="EJ118" s="2"/>
      <c r="EK118" s="2"/>
      <c r="EL118" s="2"/>
      <c r="EM118" s="2"/>
      <c r="EN118" s="2"/>
      <c r="EO118" s="2"/>
      <c r="EP118" s="2"/>
      <c r="EQ118" s="37">
        <f t="shared" si="70"/>
        <v>0</v>
      </c>
      <c r="ER118" s="37">
        <f t="shared" si="70"/>
        <v>0</v>
      </c>
      <c r="ES118" s="37">
        <f t="shared" si="70"/>
        <v>0</v>
      </c>
      <c r="ET118" s="37">
        <f t="shared" si="70"/>
        <v>0</v>
      </c>
      <c r="EU118" s="37">
        <f t="shared" si="70"/>
        <v>0</v>
      </c>
      <c r="EV118" s="37">
        <f t="shared" si="70"/>
        <v>0</v>
      </c>
      <c r="EW118" s="37">
        <f t="shared" si="57"/>
        <v>0</v>
      </c>
    </row>
    <row r="119" spans="1:153" ht="15.6">
      <c r="A119" s="36" t="s">
        <v>70</v>
      </c>
      <c r="B119" s="5" t="s">
        <v>221</v>
      </c>
      <c r="C119" s="37" t="s">
        <v>153</v>
      </c>
      <c r="D119" s="15">
        <f>IFERROR(VLOOKUP(A119,[23]delta!$A:$C,3,0),"")</f>
        <v>44961</v>
      </c>
      <c r="E119" s="15" t="str">
        <f t="shared" si="44"/>
        <v>Feb-23</v>
      </c>
      <c r="F119" s="37" t="s">
        <v>349</v>
      </c>
      <c r="G119" s="37" t="s">
        <v>349</v>
      </c>
      <c r="H119" s="37" t="s">
        <v>349</v>
      </c>
      <c r="I119" s="37" t="s">
        <v>349</v>
      </c>
      <c r="J119" s="37" t="s">
        <v>349</v>
      </c>
      <c r="K119" s="37" t="s">
        <v>349</v>
      </c>
      <c r="L119" s="37" t="s">
        <v>349</v>
      </c>
      <c r="M119" s="37">
        <v>17</v>
      </c>
      <c r="N119" s="37">
        <v>23</v>
      </c>
      <c r="O119" s="37">
        <v>21</v>
      </c>
      <c r="P119" s="37">
        <v>10</v>
      </c>
      <c r="Q119" s="37">
        <v>9</v>
      </c>
      <c r="R119" s="37">
        <v>13</v>
      </c>
      <c r="S119" s="37">
        <v>3</v>
      </c>
      <c r="T119" s="36">
        <v>96</v>
      </c>
      <c r="U119" s="37">
        <v>17</v>
      </c>
      <c r="V119" s="37">
        <v>23</v>
      </c>
      <c r="W119" s="37">
        <v>21</v>
      </c>
      <c r="X119" s="37">
        <v>10</v>
      </c>
      <c r="Y119" s="37">
        <v>9</v>
      </c>
      <c r="Z119" s="37">
        <v>13</v>
      </c>
      <c r="AA119" s="37">
        <v>3</v>
      </c>
      <c r="AB119" s="36">
        <v>96</v>
      </c>
      <c r="AC119" s="36">
        <v>0</v>
      </c>
      <c r="AD119" s="36" t="s">
        <v>413</v>
      </c>
      <c r="AE119" s="36" t="s">
        <v>413</v>
      </c>
      <c r="AF119" s="37">
        <v>96</v>
      </c>
      <c r="AG119" s="13">
        <v>2</v>
      </c>
      <c r="AH119" s="37" t="s">
        <v>418</v>
      </c>
      <c r="AI119" s="37">
        <v>0</v>
      </c>
      <c r="AJ119" s="37" t="s">
        <v>423</v>
      </c>
      <c r="AK119" s="37">
        <v>0</v>
      </c>
      <c r="AL119" s="15">
        <v>45261</v>
      </c>
      <c r="AM119" s="15">
        <v>45701</v>
      </c>
      <c r="AN119" s="37">
        <v>1</v>
      </c>
      <c r="AO119" s="37">
        <v>96</v>
      </c>
      <c r="AP119" s="37" t="str">
        <f>IFERROR(VLOOKUP($A119,[2]Sheet1!$A:$D,4,0),"-")</f>
        <v>-</v>
      </c>
      <c r="AQ119" s="37" t="str">
        <f>IFERROR(VLOOKUP($A119,#REF!,4,0),"-")</f>
        <v>-</v>
      </c>
      <c r="AR119" s="37" t="str">
        <f>IFERROR(VLOOKUP(A119,[3]DELTA!$A:$D,4,0),"-")</f>
        <v>-</v>
      </c>
      <c r="AS119" s="37" t="str">
        <f>IFERROR(VLOOKUP(A119,[4]DELTA!$A:$D,4,0),"-")</f>
        <v>REGULER</v>
      </c>
      <c r="AT119" s="37" t="str">
        <f>IFERROR(VLOOKUP(A119,[5]DELTA!$A:$D,4,0),"-")</f>
        <v>REGULER</v>
      </c>
      <c r="AU119" s="37" t="str">
        <f>IFERROR(VLOOKUP(A119,[6]DELTA!$A:$D,4,0),"-")</f>
        <v>REGULER</v>
      </c>
      <c r="AV119" s="37" t="str">
        <f>IFERROR(VLOOKUP(A119,#REF!,13,0),"")</f>
        <v/>
      </c>
      <c r="AW119" s="37">
        <f>IFERROR(VLOOKUP(A119,[7]DATABASE!$A:$BA,49,0),"")</f>
        <v>17</v>
      </c>
      <c r="AX119" s="37">
        <f>IFERROR(VLOOKUP(A119,[7]DATABASE!$A:$BA,50,0),"")</f>
        <v>0</v>
      </c>
      <c r="AY119" s="37">
        <f>IFERROR(VLOOKUP(A119,[7]DATABASE!$A:$BA,51,0),"")</f>
        <v>3</v>
      </c>
      <c r="AZ119" s="37">
        <f>IFERROR(VLOOKUP(A119,[7]DATABASE!$A:$BA,52,0),"")</f>
        <v>6</v>
      </c>
      <c r="BA119" s="37">
        <f>IFERROR(VLOOKUP(A119,[7]DATABASE!$A:$BA,53,0),"")</f>
        <v>7</v>
      </c>
      <c r="BB119" s="37">
        <f>IFERROR(VLOOKUP(A119,[7]DATABASE!$A:$BF,54,0),"")</f>
        <v>17</v>
      </c>
      <c r="BC119" s="37">
        <f>IFERROR(VLOOKUP(A119,[7]DATABASE!$A:$BF,55,0),"")</f>
        <v>0</v>
      </c>
      <c r="BD119" s="37">
        <f>IFERROR(VLOOKUP(A119,[7]DATABASE!$A:$BF,56,0),"")</f>
        <v>3</v>
      </c>
      <c r="BE119" s="37">
        <f>IFERROR(VLOOKUP(A119,[7]DATABASE!$A:$BF,57,0),"")</f>
        <v>6</v>
      </c>
      <c r="BF119" s="37">
        <f>IFERROR(VLOOKUP(A119,[7]DATABASE!$A:$BF,58,0),"")</f>
        <v>7</v>
      </c>
      <c r="BG119" s="37">
        <f>IFERROR(VLOOKUP($A119,'[24]NEW MITRA'!$A:$BV,69,0),"")</f>
        <v>1</v>
      </c>
      <c r="BH119" s="37">
        <f>IFERROR(VLOOKUP(A119,[7]DATABASE!$A:$BM,60,0),"")</f>
        <v>17</v>
      </c>
      <c r="BI119" s="37">
        <f>IFERROR(VLOOKUP(A119,[7]DATABASE!$A:$BM,61,0),"")</f>
        <v>0</v>
      </c>
      <c r="BJ119" s="37">
        <f>IFERROR(VLOOKUP(A119,[7]DATABASE!$A:$BM,62,0),"")</f>
        <v>3</v>
      </c>
      <c r="BK119" s="37">
        <f>IFERROR(VLOOKUP(A119,[7]DATABASE!$A:$BM,63,0),"")</f>
        <v>6</v>
      </c>
      <c r="BL119" s="37">
        <f>IFERROR(VLOOKUP(A119,[7]DATABASE!$A:$BM,64,0),"")</f>
        <v>7</v>
      </c>
      <c r="BM119" s="37">
        <f>IFERROR(VLOOKUP($A119,[9]AAV!$A:$AM,39,0),IFERROR(VLOOKUP($A119,[9]GC!$A:$Y,25,0),IFERROR(VLOOKUP($A119,[9]RVO!$A:$BS,71,0),IFERROR(VLOOKUP($A119,[9]SBPV!$A:$AK,37,0),IFERROR(VLOOKUP($A119,'[9]CC SK'!$A:$AA,27,0),IFERROR(VLOOKUP($A119,[9]DELTA!$A:$AA,27,0),IFERROR(VLOOKUP($A119,'[9]TEMA C1'!$A:$W,23,0),IFERROR(VLOOKUP($A119,'[9]TEMA C2'!$A:$Y,25,0),IFERROR(VLOOKUP($A119,'[9]TEMA C3'!$A:$Y,25,0),IFERROR(VLOOKUP($A119,'[9]TEMA HAJI'!$A:$Y,25,0),IFERROR(VLOOKUP($A119,'[9]TEMA PD'!$A:$Y,25,0),"")))))))))))</f>
        <v>5</v>
      </c>
      <c r="BN119" s="37">
        <f t="shared" si="58"/>
        <v>39</v>
      </c>
      <c r="BO119" s="37">
        <f t="shared" si="53"/>
        <v>1</v>
      </c>
      <c r="BP119" s="37">
        <f t="shared" si="53"/>
        <v>17</v>
      </c>
      <c r="BQ119" s="37">
        <f t="shared" si="53"/>
        <v>0</v>
      </c>
      <c r="BR119" s="37">
        <f t="shared" si="52"/>
        <v>3</v>
      </c>
      <c r="BS119" s="37">
        <f t="shared" si="52"/>
        <v>6</v>
      </c>
      <c r="BT119" s="37">
        <f t="shared" si="52"/>
        <v>7</v>
      </c>
      <c r="BU119" s="37">
        <f t="shared" si="52"/>
        <v>5</v>
      </c>
      <c r="BV119" s="37">
        <f t="shared" si="59"/>
        <v>39</v>
      </c>
      <c r="BW119" s="36">
        <f t="shared" si="60"/>
        <v>1</v>
      </c>
      <c r="BX119" s="36" t="str">
        <f t="shared" si="61"/>
        <v>TIDAK</v>
      </c>
      <c r="BY119" s="36" t="str">
        <f>IFERROR(VLOOKUP(A119,[7]DATABASE!$A:$BY,77,0),"")</f>
        <v>TIDAK</v>
      </c>
      <c r="BZ119" s="37">
        <f t="shared" si="62"/>
        <v>135</v>
      </c>
      <c r="CA119" s="12">
        <f>IFERROR(VLOOKUP(A119,[10]DELTA!$A:$AE,31,0),"")</f>
        <v>2</v>
      </c>
      <c r="CB119" s="37" t="str">
        <f t="shared" si="63"/>
        <v>SAPHIRE</v>
      </c>
      <c r="CC119" s="37" t="str">
        <f>IFERROR(VLOOKUP(A119,[11]SUMMARY!$B:$E,4,0),"")</f>
        <v/>
      </c>
      <c r="CD119" s="37">
        <f>IFERROR(VLOOKUP(A119,'[12]RECAP REDEEM P2 - v2'!$A:$I,5,0),0)</f>
        <v>0</v>
      </c>
      <c r="CE119" s="37" t="str">
        <f t="shared" si="64"/>
        <v>Y</v>
      </c>
      <c r="CF119" s="37"/>
      <c r="CG119" s="15">
        <v>45093</v>
      </c>
      <c r="CH119" s="15">
        <f t="shared" ca="1" si="65"/>
        <v>46174</v>
      </c>
      <c r="CI119" s="37">
        <f t="shared" ca="1" si="66"/>
        <v>2</v>
      </c>
      <c r="CJ119" s="37">
        <v>135</v>
      </c>
      <c r="CK119" s="37" t="str">
        <f>IFERROR(VLOOKUP($A119,[13]ME!$A:$K,11,0),"-")</f>
        <v>-</v>
      </c>
      <c r="CL119" s="37" t="str">
        <f>IFERROR(VLOOKUP($A119,[14]EKS!$A:$K,11,0),"-")</f>
        <v>-</v>
      </c>
      <c r="CM119" s="37" t="str">
        <f>IFERROR(VLOOKUP($A119,[15]EKS!$A:$K,11,0),"-")</f>
        <v>-</v>
      </c>
      <c r="CN119" s="37" t="str">
        <f>IFERROR(VLOOKUP($A119,[16]EKS!$A:$K,11,0),"-")</f>
        <v>-</v>
      </c>
      <c r="CO119" s="37" t="str">
        <f>IFERROR(VLOOKUP($A119,[17]EKS!$A:$K,11,0),"-")</f>
        <v>-</v>
      </c>
      <c r="CP119" s="37" t="str">
        <f>IFERROR(VLOOKUP($A119,[18]EKS!$A:$K,11,0),"-")</f>
        <v>-</v>
      </c>
      <c r="CQ119" s="37" t="str">
        <f>IFERROR(VLOOKUP(A119,[19]Sheet1!$A:$D,4,0),"-")</f>
        <v>-</v>
      </c>
      <c r="CR119" s="37">
        <f>IFERROR(VLOOKUP($A119,[20]AAV!$A:$AR,44,0),IFERROR(VLOOKUP($A119,[20]GC!$A:$AC,29,0),IFERROR(VLOOKUP($A119,[20]RVO!$A:$CA,79,0),IFERROR(VLOOKUP($A119,[20]SBPV!$A:$AN,40,0),IFERROR(VLOOKUP($A119,'[20]CC SK'!$A:$AC,29,0),IFERROR(VLOOKUP($A119,'[20]AAV AUTO 2000'!$A:$AA,27,0),IFERROR(VLOOKUP($A119,[20]DELTA!$A:$AC,29,0),IFERROR(VLOOKUP($A119,'[20]TEMA C1'!$A:$Y,25,0),IFERROR(VLOOKUP($A119,'[20]TEMA C2'!$A:$AA,27,0),IFERROR(VLOOKUP($A119,'[20]TEMA C3'!$A:$AA,27,0),IFERROR(VLOOKUP($A119,'[20]TEMA HAJI'!$A:$AA,27,0),IFERROR(VLOOKUP($A119,'[20]TEMA PD'!$A:$AA,27,0),IFERROR(VLOOKUP($A119,[20]DESIRE!$A:$AP,42,0),0)))))))))))))</f>
        <v>22</v>
      </c>
      <c r="CS119" s="37">
        <f>IFERROR(VLOOKUP($A119,#REF!,42+CR$1,0),IFERROR(VLOOKUP($A119,#REF!,42+CR$1,0),IFERROR(VLOOKUP($A119,#REF!,29+CR$1,0),IFERROR(VLOOKUP($A119,#REF!,16+CR$1,0),IFERROR(VLOOKUP($A119,#REF!,42+CR$1,0),IFERROR(VLOOKUP($A119,#REF!,33+CR$1,0),IFERROR(VLOOKUP($A119,#REF!,29+CR$1,0),IFERROR(VLOOKUP($A119,#REF!,42+CR$1,0),IFERROR(VLOOKUP($A119,#REF!,42+CR$1,0),IFERROR(VLOOKUP($A119,#REF!,42+CR$1,0),IFERROR(VLOOKUP($A119,#REF!,26+CR$1,0),IFERROR(VLOOKUP($A119,#REF!,5+CR$1,0),0))))))))))))</f>
        <v>0</v>
      </c>
      <c r="CT119" s="37">
        <f>IFERROR(VLOOKUP($A119,#REF!,42+CS$1,0),IFERROR(VLOOKUP($A119,#REF!,42+CS$1,0),IFERROR(VLOOKUP($A119,#REF!,29+CS$1,0),IFERROR(VLOOKUP($A119,#REF!,16+CS$1,0),IFERROR(VLOOKUP($A119,#REF!,42+CS$1,0),IFERROR(VLOOKUP($A119,#REF!,33+CS$1,0),IFERROR(VLOOKUP($A119,#REF!,29+CS$1,0),IFERROR(VLOOKUP($A119,#REF!,42+CS$1,0),IFERROR(VLOOKUP($A119,#REF!,42+CS$1,0),IFERROR(VLOOKUP($A119,#REF!,42+CS$1,0),IFERROR(VLOOKUP($A119,#REF!,26+CS$1,0),IFERROR(VLOOKUP($A119,#REF!,5+CS$1,0),0))))))))))))</f>
        <v>0</v>
      </c>
      <c r="CU119" s="37">
        <f>IFERROR(VLOOKUP($A119,#REF!,42+CT$1,0),IFERROR(VLOOKUP($A119,#REF!,42+CT$1,0),IFERROR(VLOOKUP($A119,#REF!,29+CT$1,0),IFERROR(VLOOKUP($A119,#REF!,16+CT$1,0),IFERROR(VLOOKUP($A119,#REF!,42+CT$1,0),IFERROR(VLOOKUP($A119,#REF!,33+CT$1,0),IFERROR(VLOOKUP($A119,#REF!,29+CT$1,0),IFERROR(VLOOKUP($A119,#REF!,42+CT$1,0),IFERROR(VLOOKUP($A119,#REF!,42+CT$1,0),IFERROR(VLOOKUP($A119,#REF!,42+CT$1,0),IFERROR(VLOOKUP($A119,#REF!,26+CT$1,0),IFERROR(VLOOKUP($A119,#REF!,5+CT$1,0),0))))))))))))</f>
        <v>0</v>
      </c>
      <c r="CV119" s="37">
        <f>IFERROR(VLOOKUP($A119,#REF!,42+CU$1,0),IFERROR(VLOOKUP($A119,#REF!,42+CU$1,0),IFERROR(VLOOKUP($A119,#REF!,29+CU$1,0),IFERROR(VLOOKUP($A119,#REF!,16+CU$1,0),IFERROR(VLOOKUP($A119,#REF!,42+CU$1,0),IFERROR(VLOOKUP($A119,#REF!,33+CU$1,0),IFERROR(VLOOKUP($A119,#REF!,29+CU$1,0),IFERROR(VLOOKUP($A119,#REF!,42+CU$1,0),IFERROR(VLOOKUP($A119,#REF!,42+CU$1,0),IFERROR(VLOOKUP($A119,#REF!,42+CU$1,0),IFERROR(VLOOKUP($A119,#REF!,26+CU$1,0),IFERROR(VLOOKUP($A119,#REF!,5+CU$1,0),0))))))))))))</f>
        <v>0</v>
      </c>
      <c r="CW119" s="37">
        <f>IFERROR(VLOOKUP($A119,#REF!,42+CV$1,0),IFERROR(VLOOKUP($A119,#REF!,42+CV$1,0),IFERROR(VLOOKUP($A119,#REF!,29+CV$1,0),IFERROR(VLOOKUP($A119,#REF!,16+CV$1,0),IFERROR(VLOOKUP($A119,#REF!,42+CV$1,0),IFERROR(VLOOKUP($A119,#REF!,33+CV$1,0),IFERROR(VLOOKUP($A119,#REF!,29+CV$1,0),IFERROR(VLOOKUP($A119,#REF!,42+CV$1,0),IFERROR(VLOOKUP($A119,#REF!,42+CV$1,0),IFERROR(VLOOKUP($A119,#REF!,42+CV$1,0),IFERROR(VLOOKUP($A119,#REF!,26+CV$1,0),IFERROR(VLOOKUP($A119,#REF!,5+CV$1,0),0))))))))))))</f>
        <v>0</v>
      </c>
      <c r="CX119" s="37">
        <f>IFERROR(VLOOKUP($A119,#REF!,36,0),IFERROR(VLOOKUP($A119,#REF!,23,0),IFERROR(VLOOKUP($A119,#REF!,65,0),IFERROR(VLOOKUP($A119,#REF!,34,0),IFERROR(VLOOKUP($A119,#REF!,25,0),IFERROR(VLOOKUP($A119,#REF!,25,0),IFERROR(VLOOKUP($A119,#REF!,21,0),IFERROR(VLOOKUP($A119,#REF!,23,0),IFERROR(VLOOKUP($A119,#REF!,23,0),IFERROR(VLOOKUP($A119,#REF!,23,0),IFERROR(VLOOKUP($A119,#REF!,23,0),IFERROR(VLOOKUP($A119,#REF!,23,0),IFERROR(VLOOKUP($A119,#REF!,21,0),IFERROR(VLOOKUP($A119,#REF!,23,0),0))))))))))))))</f>
        <v>0</v>
      </c>
      <c r="CY119" s="37">
        <f>IFERROR(VLOOKUP($A119,[20]DESIRE!$A:$AP,42,0),IFERROR(VLOOKUP($A119,'[20]TEMA PD'!$A:$AA,27,0),IFERROR(VLOOKUP($A119,'[20]TEMA HAJI'!$A:$AA,27,0),IFERROR(VLOOKUP($A119,'[20]TEMA C3'!$A:$AA,27,0),IFERROR(VLOOKUP($A119,'[20]TEMA C2'!$A:$AA,27,0),IFERROR(VLOOKUP($A119,'[20]TEMA C1'!$A:$Y,25,0),IFERROR(VLOOKUP($A119,[20]DELTA!$A:$AC,29,0),IFERROR(VLOOKUP($A119,'[20]AAV AUTO 2000'!$A:$AA,27,0),IFERROR(VLOOKUP($A119,'[20]CC SK'!$A:$AC,29,0),IFERROR(VLOOKUP($A119,[20]SBPV!$A:$AN,40,0),IFERROR(VLOOKUP($A119,[20]RVO!$A:$CA,79,0),IFERROR(VLOOKUP($A119,[20]GC!$A:$AC,29,0),IFERROR(VLOOKUP($A119,[20]AAV!$A:$AR,44,0),0)))))))))))))</f>
        <v>22</v>
      </c>
      <c r="CZ119" s="37">
        <f>IFERROR(VLOOKUP($A119,#REF!,5+CY$1,0),IFERROR(VLOOKUP($A119,#REF!,26+CY$1,0),IFERROR(VLOOKUP($A119,#REF!,42+CY$1,0),IFERROR(VLOOKUP($A119,#REF!,42+CY$1,0),IFERROR(VLOOKUP($A119,#REF!,42+CY$1,0),IFERROR(VLOOKUP($A119,#REF!,29+CY$1,0),IFERROR(VLOOKUP($A119,#REF!,33+CY$1,0),IFERROR(VLOOKUP($A119,#REF!,42+CY$1,0),IFERROR(VLOOKUP($A119,#REF!,16+CY$1,0),IFERROR(VLOOKUP($A119,#REF!,29+CY$1,0),IFERROR(VLOOKUP($A119,#REF!,42+CY$1,0),IFERROR(VLOOKUP($A119,#REF!,42+CY$1,0),0))))))))))))</f>
        <v>0</v>
      </c>
      <c r="DA119" s="37">
        <f>IFERROR(VLOOKUP($A119,#REF!,5+CZ$1,0),IFERROR(VLOOKUP($A119,#REF!,26+CZ$1,0),IFERROR(VLOOKUP($A119,#REF!,42+CZ$1,0),IFERROR(VLOOKUP($A119,#REF!,42+CZ$1,0),IFERROR(VLOOKUP($A119,#REF!,42+CZ$1,0),IFERROR(VLOOKUP($A119,#REF!,29+CZ$1,0),IFERROR(VLOOKUP($A119,#REF!,33+CZ$1,0),IFERROR(VLOOKUP($A119,#REF!,42+CZ$1,0),IFERROR(VLOOKUP($A119,#REF!,16+CZ$1,0),IFERROR(VLOOKUP($A119,#REF!,29+CZ$1,0),IFERROR(VLOOKUP($A119,#REF!,42+CZ$1,0),IFERROR(VLOOKUP($A119,#REF!,42+CZ$1,0),0))))))))))))</f>
        <v>0</v>
      </c>
      <c r="DB119" s="37">
        <f>IFERROR(VLOOKUP($A119,#REF!,5+DA$1,0),IFERROR(VLOOKUP($A119,#REF!,26+DA$1,0),IFERROR(VLOOKUP($A119,#REF!,42+DA$1,0),IFERROR(VLOOKUP($A119,#REF!,42+DA$1,0),IFERROR(VLOOKUP($A119,#REF!,42+DA$1,0),IFERROR(VLOOKUP($A119,#REF!,29+DA$1,0),IFERROR(VLOOKUP($A119,#REF!,33+DA$1,0),IFERROR(VLOOKUP($A119,#REF!,42+DA$1,0),IFERROR(VLOOKUP($A119,#REF!,16+DA$1,0),IFERROR(VLOOKUP($A119,#REF!,29+DA$1,0),IFERROR(VLOOKUP($A119,#REF!,42+DA$1,0),IFERROR(VLOOKUP($A119,#REF!,42+DA$1,0),0))))))))))))</f>
        <v>0</v>
      </c>
      <c r="DC119" s="37">
        <f>IFERROR(VLOOKUP($A119,#REF!,5+DB$1,0),IFERROR(VLOOKUP($A119,#REF!,26+DB$1,0),IFERROR(VLOOKUP($A119,#REF!,42+DB$1,0),IFERROR(VLOOKUP($A119,#REF!,42+DB$1,0),IFERROR(VLOOKUP($A119,#REF!,42+DB$1,0),IFERROR(VLOOKUP($A119,#REF!,29+DB$1,0),IFERROR(VLOOKUP($A119,#REF!,33+DB$1,0),IFERROR(VLOOKUP($A119,#REF!,42+DB$1,0),IFERROR(VLOOKUP($A119,#REF!,16+DB$1,0),IFERROR(VLOOKUP($A119,#REF!,29+DB$1,0),IFERROR(VLOOKUP($A119,#REF!,42+DB$1,0),IFERROR(VLOOKUP($A119,#REF!,42+DB$1,0),0))))))))))))</f>
        <v>0</v>
      </c>
      <c r="DD119" s="37">
        <f>IFERROR(VLOOKUP($A119,#REF!,5+DC$1,0),IFERROR(VLOOKUP($A119,#REF!,26+DC$1,0),IFERROR(VLOOKUP($A119,#REF!,42+DC$1,0),IFERROR(VLOOKUP($A119,#REF!,42+DC$1,0),IFERROR(VLOOKUP($A119,#REF!,42+DC$1,0),IFERROR(VLOOKUP($A119,#REF!,29+DC$1,0),IFERROR(VLOOKUP($A119,#REF!,33+DC$1,0),IFERROR(VLOOKUP($A119,#REF!,42+DC$1,0),IFERROR(VLOOKUP($A119,#REF!,16+DC$1,0),IFERROR(VLOOKUP($A119,#REF!,29+DC$1,0),IFERROR(VLOOKUP($A119,#REF!,42+DC$1,0),IFERROR(VLOOKUP($A119,#REF!,42+DC$1,0),0))))))))))))</f>
        <v>0</v>
      </c>
      <c r="DE119" s="37">
        <f>IFERROR(VLOOKUP($A119,#REF!,23,0),IFERROR(VLOOKUP($A119,#REF!,21,0),IFERROR(VLOOKUP($A119,#REF!,23,0),IFERROR(VLOOKUP($A119,#REF!,23,0),IFERROR(VLOOKUP($A119,#REF!,23,0),IFERROR(VLOOKUP($A119,#REF!,23,0),IFERROR(VLOOKUP($A119,#REF!,23,0),IFERROR(VLOOKUP($A119,#REF!,21,0),IFERROR(VLOOKUP($A119,#REF!,25,0),IFERROR(VLOOKUP($A119,#REF!,25,0),IFERROR(VLOOKUP($A119,#REF!,34,0),IFERROR(VLOOKUP($A119,#REF!,65,0),IFERROR(VLOOKUP($A119,#REF!,23,0),IFERROR(VLOOKUP($A119,#REF!,36,0),0))))))))))))))</f>
        <v>0</v>
      </c>
      <c r="DF119" s="37" t="b">
        <f t="shared" si="67"/>
        <v>1</v>
      </c>
      <c r="DG119" s="37" t="b">
        <f t="shared" si="67"/>
        <v>1</v>
      </c>
      <c r="DH119" s="37" t="b">
        <f t="shared" si="67"/>
        <v>1</v>
      </c>
      <c r="DI119" s="37" t="b">
        <f t="shared" si="67"/>
        <v>1</v>
      </c>
      <c r="DJ119" s="37" t="b">
        <f t="shared" si="67"/>
        <v>1</v>
      </c>
      <c r="DK119" s="37" t="b">
        <f t="shared" si="67"/>
        <v>1</v>
      </c>
      <c r="DL119" s="37" t="b">
        <f t="shared" si="54"/>
        <v>1</v>
      </c>
      <c r="DM119" s="37">
        <f t="shared" si="68"/>
        <v>22</v>
      </c>
      <c r="DN119" s="37">
        <f t="shared" si="68"/>
        <v>0</v>
      </c>
      <c r="DO119" s="37">
        <f t="shared" si="68"/>
        <v>0</v>
      </c>
      <c r="DP119" s="37">
        <f t="shared" si="68"/>
        <v>0</v>
      </c>
      <c r="DQ119" s="37">
        <f t="shared" si="68"/>
        <v>0</v>
      </c>
      <c r="DR119" s="37">
        <f t="shared" si="68"/>
        <v>0</v>
      </c>
      <c r="DS119" s="37">
        <f t="shared" si="55"/>
        <v>0</v>
      </c>
      <c r="DT119" s="29">
        <f t="shared" si="45"/>
        <v>22</v>
      </c>
      <c r="DU119" s="37">
        <f t="shared" si="69"/>
        <v>22</v>
      </c>
      <c r="DV119" s="37">
        <f t="shared" si="69"/>
        <v>0</v>
      </c>
      <c r="DW119" s="37">
        <f t="shared" si="69"/>
        <v>0</v>
      </c>
      <c r="DX119" s="37">
        <f t="shared" si="69"/>
        <v>0</v>
      </c>
      <c r="DY119" s="37">
        <f t="shared" si="69"/>
        <v>0</v>
      </c>
      <c r="DZ119" s="37">
        <f t="shared" si="69"/>
        <v>0</v>
      </c>
      <c r="EA119" s="37">
        <f t="shared" si="56"/>
        <v>0</v>
      </c>
      <c r="EB119" s="29">
        <f t="shared" si="46"/>
        <v>22</v>
      </c>
      <c r="EC119" s="36">
        <f t="shared" si="47"/>
        <v>6</v>
      </c>
      <c r="ED119" s="36" t="str">
        <f t="shared" si="48"/>
        <v>DOWNGRADE</v>
      </c>
      <c r="EE119" s="36" t="str">
        <f t="shared" si="49"/>
        <v>RESET</v>
      </c>
      <c r="EF119" s="37">
        <f t="shared" si="50"/>
        <v>0</v>
      </c>
      <c r="EG119" s="2">
        <f>IFERROR(VLOOKUP(A119,[21]DELTA!$A:$AT,46,0),"")</f>
        <v>3</v>
      </c>
      <c r="EH119" s="37" t="str">
        <f t="shared" si="51"/>
        <v>SAPHIRE</v>
      </c>
      <c r="EI119" s="2"/>
      <c r="EJ119" s="2"/>
      <c r="EK119" s="2"/>
      <c r="EL119" s="2"/>
      <c r="EM119" s="2"/>
      <c r="EN119" s="2"/>
      <c r="EO119" s="2"/>
      <c r="EP119" s="2"/>
      <c r="EQ119" s="37">
        <f t="shared" si="70"/>
        <v>22</v>
      </c>
      <c r="ER119" s="37">
        <f t="shared" si="70"/>
        <v>0</v>
      </c>
      <c r="ES119" s="37">
        <f t="shared" si="70"/>
        <v>0</v>
      </c>
      <c r="ET119" s="37">
        <f t="shared" si="70"/>
        <v>0</v>
      </c>
      <c r="EU119" s="37">
        <f t="shared" si="70"/>
        <v>0</v>
      </c>
      <c r="EV119" s="37">
        <f t="shared" si="70"/>
        <v>0</v>
      </c>
      <c r="EW119" s="37">
        <f t="shared" si="57"/>
        <v>0</v>
      </c>
    </row>
    <row r="120" spans="1:153" ht="15.6">
      <c r="A120" s="36" t="s">
        <v>108</v>
      </c>
      <c r="B120" s="5" t="s">
        <v>255</v>
      </c>
      <c r="C120" s="37" t="s">
        <v>153</v>
      </c>
      <c r="D120" s="15">
        <f>IFERROR(VLOOKUP(A120,[23]delta!$A:$C,3,0),"")</f>
        <v>45082</v>
      </c>
      <c r="E120" s="15" t="str">
        <f t="shared" si="44"/>
        <v>Jun-23</v>
      </c>
      <c r="F120" s="37" t="s">
        <v>352</v>
      </c>
      <c r="G120" s="37" t="s">
        <v>352</v>
      </c>
      <c r="H120" s="37" t="s">
        <v>352</v>
      </c>
      <c r="I120" s="37" t="s">
        <v>352</v>
      </c>
      <c r="J120" s="37" t="s">
        <v>349</v>
      </c>
      <c r="K120" s="37" t="s">
        <v>352</v>
      </c>
      <c r="L120" s="37" t="s">
        <v>352</v>
      </c>
      <c r="M120" s="37">
        <v>22</v>
      </c>
      <c r="N120" s="37">
        <v>47</v>
      </c>
      <c r="O120" s="37">
        <v>41</v>
      </c>
      <c r="P120" s="37">
        <v>43</v>
      </c>
      <c r="Q120" s="37">
        <v>1</v>
      </c>
      <c r="R120" s="37">
        <v>43</v>
      </c>
      <c r="S120" s="37">
        <v>22</v>
      </c>
      <c r="T120" s="36">
        <v>219</v>
      </c>
      <c r="U120" s="14">
        <v>0</v>
      </c>
      <c r="V120" s="14">
        <v>0</v>
      </c>
      <c r="W120" s="14">
        <v>0</v>
      </c>
      <c r="X120" s="14">
        <v>0</v>
      </c>
      <c r="Y120" s="37">
        <v>1</v>
      </c>
      <c r="Z120" s="14">
        <v>0</v>
      </c>
      <c r="AA120" s="14">
        <v>0</v>
      </c>
      <c r="AB120" s="36">
        <v>1</v>
      </c>
      <c r="AC120" s="36">
        <v>0</v>
      </c>
      <c r="AD120" s="36" t="s">
        <v>413</v>
      </c>
      <c r="AE120" s="36" t="s">
        <v>413</v>
      </c>
      <c r="AF120" s="37">
        <v>1</v>
      </c>
      <c r="AG120" s="13">
        <v>3</v>
      </c>
      <c r="AH120" s="37" t="s">
        <v>418</v>
      </c>
      <c r="AI120" s="37">
        <v>0</v>
      </c>
      <c r="AJ120" s="37" t="s">
        <v>424</v>
      </c>
      <c r="AK120" s="37">
        <v>0</v>
      </c>
      <c r="AL120" s="15">
        <v>45261</v>
      </c>
      <c r="AM120" s="15">
        <v>45701</v>
      </c>
      <c r="AN120" s="37">
        <v>1</v>
      </c>
      <c r="AO120" s="37">
        <v>1</v>
      </c>
      <c r="AP120" s="37" t="str">
        <f>IFERROR(VLOOKUP($A120,[2]Sheet1!$A:$D,4,0),"-")</f>
        <v>EKSKLUSIF</v>
      </c>
      <c r="AQ120" s="37" t="str">
        <f>IFERROR(VLOOKUP($A120,#REF!,4,0),"-")</f>
        <v>-</v>
      </c>
      <c r="AR120" s="37" t="str">
        <f>IFERROR(VLOOKUP(A120,[3]DELTA!$A:$D,4,0),"-")</f>
        <v>EKSKLUSIF</v>
      </c>
      <c r="AS120" s="37" t="str">
        <f>IFERROR(VLOOKUP(A120,[4]DELTA!$A:$D,4,0),"-")</f>
        <v>EKSKLUSIF</v>
      </c>
      <c r="AT120" s="37" t="str">
        <f>IFERROR(VLOOKUP(A120,[5]DELTA!$A:$D,4,0),"-")</f>
        <v>EKSKLUSIF</v>
      </c>
      <c r="AU120" s="37" t="str">
        <f>IFERROR(VLOOKUP(A120,[6]DELTA!$A:$D,4,0),"-")</f>
        <v>EKSKLUSIF</v>
      </c>
      <c r="AV120" s="37" t="str">
        <f>IFERROR(VLOOKUP(A120,#REF!,13,0),"")</f>
        <v/>
      </c>
      <c r="AW120" s="37">
        <f>IFERROR(VLOOKUP(A120,[7]DATABASE!$A:$BA,49,0),"")</f>
        <v>50</v>
      </c>
      <c r="AX120" s="37">
        <f>IFERROR(VLOOKUP(A120,[7]DATABASE!$A:$BA,50,0),"")</f>
        <v>48</v>
      </c>
      <c r="AY120" s="37">
        <f>IFERROR(VLOOKUP(A120,[7]DATABASE!$A:$BA,51,0),"")</f>
        <v>43</v>
      </c>
      <c r="AZ120" s="37">
        <f>IFERROR(VLOOKUP(A120,[7]DATABASE!$A:$BA,52,0),"")</f>
        <v>49</v>
      </c>
      <c r="BA120" s="37">
        <f>IFERROR(VLOOKUP(A120,[7]DATABASE!$A:$BA,53,0),"")</f>
        <v>42</v>
      </c>
      <c r="BB120" s="37">
        <f>IFERROR(VLOOKUP(A120,[7]DATABASE!$A:$BF,54,0),"")</f>
        <v>50</v>
      </c>
      <c r="BC120" s="37">
        <f>IFERROR(VLOOKUP(A120,[7]DATABASE!$A:$BF,55,0),"")</f>
        <v>48</v>
      </c>
      <c r="BD120" s="37">
        <f>IFERROR(VLOOKUP(A120,[7]DATABASE!$A:$BF,56,0),"")</f>
        <v>43</v>
      </c>
      <c r="BE120" s="37">
        <f>IFERROR(VLOOKUP(A120,[7]DATABASE!$A:$BF,57,0),"")</f>
        <v>49</v>
      </c>
      <c r="BF120" s="37">
        <f>IFERROR(VLOOKUP(A120,[7]DATABASE!$A:$BF,58,0),"")</f>
        <v>42</v>
      </c>
      <c r="BG120" s="37">
        <f>IFERROR(VLOOKUP($A120,'[24]NEW MITRA'!$A:$BV,69,0),"")</f>
        <v>19</v>
      </c>
      <c r="BH120" s="37">
        <f>IFERROR(VLOOKUP(A120,[7]DATABASE!$A:$BM,60,0),"")</f>
        <v>50</v>
      </c>
      <c r="BI120" s="37">
        <f>IFERROR(VLOOKUP(A120,[7]DATABASE!$A:$BM,61,0),"")</f>
        <v>48</v>
      </c>
      <c r="BJ120" s="37">
        <f>IFERROR(VLOOKUP(A120,[7]DATABASE!$A:$BM,62,0),"")</f>
        <v>43</v>
      </c>
      <c r="BK120" s="37">
        <f>IFERROR(VLOOKUP(A120,[7]DATABASE!$A:$BM,63,0),"")</f>
        <v>49</v>
      </c>
      <c r="BL120" s="37">
        <f>IFERROR(VLOOKUP(A120,[7]DATABASE!$A:$BM,64,0),"")</f>
        <v>42</v>
      </c>
      <c r="BM120" s="37">
        <f>IFERROR(VLOOKUP($A120,[9]AAV!$A:$AM,39,0),IFERROR(VLOOKUP($A120,[9]GC!$A:$Y,25,0),IFERROR(VLOOKUP($A120,[9]RVO!$A:$BS,71,0),IFERROR(VLOOKUP($A120,[9]SBPV!$A:$AK,37,0),IFERROR(VLOOKUP($A120,'[9]CC SK'!$A:$AA,27,0),IFERROR(VLOOKUP($A120,[9]DELTA!$A:$AA,27,0),IFERROR(VLOOKUP($A120,'[9]TEMA C1'!$A:$W,23,0),IFERROR(VLOOKUP($A120,'[9]TEMA C2'!$A:$Y,25,0),IFERROR(VLOOKUP($A120,'[9]TEMA C3'!$A:$Y,25,0),IFERROR(VLOOKUP($A120,'[9]TEMA HAJI'!$A:$Y,25,0),IFERROR(VLOOKUP($A120,'[9]TEMA PD'!$A:$Y,25,0),"")))))))))))</f>
        <v>22</v>
      </c>
      <c r="BN120" s="37">
        <f t="shared" si="58"/>
        <v>273</v>
      </c>
      <c r="BO120" s="14">
        <f t="shared" si="53"/>
        <v>0</v>
      </c>
      <c r="BP120" s="14">
        <f t="shared" si="53"/>
        <v>50</v>
      </c>
      <c r="BQ120" s="14">
        <f t="shared" si="53"/>
        <v>0</v>
      </c>
      <c r="BR120" s="14">
        <f t="shared" si="52"/>
        <v>0</v>
      </c>
      <c r="BS120" s="14">
        <f t="shared" si="52"/>
        <v>0</v>
      </c>
      <c r="BT120" s="21">
        <f t="shared" si="52"/>
        <v>0</v>
      </c>
      <c r="BU120" s="21">
        <f t="shared" si="52"/>
        <v>22</v>
      </c>
      <c r="BV120" s="37">
        <f t="shared" si="59"/>
        <v>72</v>
      </c>
      <c r="BW120" s="36">
        <f t="shared" si="60"/>
        <v>0</v>
      </c>
      <c r="BX120" s="36" t="str">
        <f t="shared" si="61"/>
        <v>TIDAK</v>
      </c>
      <c r="BY120" s="36" t="str">
        <f>IFERROR(VLOOKUP(A120,[7]DATABASE!$A:$BY,77,0),"")</f>
        <v>TIDAK</v>
      </c>
      <c r="BZ120" s="37">
        <f t="shared" si="62"/>
        <v>73</v>
      </c>
      <c r="CA120" s="12">
        <f>IFERROR(VLOOKUP(A120,[10]DELTA!$A:$AE,31,0),"")</f>
        <v>3</v>
      </c>
      <c r="CB120" s="37" t="str">
        <f t="shared" si="63"/>
        <v>SAPHIRE</v>
      </c>
      <c r="CC120" s="37" t="str">
        <f>IFERROR(VLOOKUP(A120,[11]SUMMARY!$B:$E,4,0),"")</f>
        <v/>
      </c>
      <c r="CD120" s="37">
        <f>IFERROR(VLOOKUP(A120,'[12]RECAP REDEEM P2 - v2'!$A:$I,5,0),0)</f>
        <v>0</v>
      </c>
      <c r="CE120" s="37" t="str">
        <f t="shared" si="64"/>
        <v>Y</v>
      </c>
      <c r="CF120" s="37"/>
      <c r="CG120" s="15">
        <v>45093</v>
      </c>
      <c r="CH120" s="15">
        <f t="shared" ca="1" si="65"/>
        <v>46174</v>
      </c>
      <c r="CI120" s="37">
        <f t="shared" ca="1" si="66"/>
        <v>2</v>
      </c>
      <c r="CJ120" s="37">
        <v>73</v>
      </c>
      <c r="CK120" s="37" t="str">
        <f>IFERROR(VLOOKUP($A120,[13]ME!$A:$K,11,0),"-")</f>
        <v>EKSKLUSIF</v>
      </c>
      <c r="CL120" s="37" t="str">
        <f>IFERROR(VLOOKUP($A120,[14]EKS!$A:$K,11,0),"-")</f>
        <v>EKSKLUSIF</v>
      </c>
      <c r="CM120" s="37" t="str">
        <f>IFERROR(VLOOKUP($A120,[15]EKS!$A:$K,11,0),"-")</f>
        <v>EKSKLUSIF</v>
      </c>
      <c r="CN120" s="37" t="str">
        <f>IFERROR(VLOOKUP($A120,[16]EKS!$A:$K,11,0),"-")</f>
        <v>EKSKLUSIF</v>
      </c>
      <c r="CO120" s="37" t="str">
        <f>IFERROR(VLOOKUP($A120,[17]EKS!$A:$K,11,0),"-")</f>
        <v>EKSKLUSIF</v>
      </c>
      <c r="CP120" s="37" t="str">
        <f>IFERROR(VLOOKUP($A120,[18]EKS!$A:$K,11,0),"-")</f>
        <v>EKSKLUSIF</v>
      </c>
      <c r="CQ120" s="37" t="str">
        <f>IFERROR(VLOOKUP(A120,[19]Sheet1!$A:$D,4,0),"-")</f>
        <v>EKSKLUSIF</v>
      </c>
      <c r="CR120" s="37">
        <f>IFERROR(VLOOKUP($A120,[20]AAV!$A:$AR,44,0),IFERROR(VLOOKUP($A120,[20]GC!$A:$AC,29,0),IFERROR(VLOOKUP($A120,[20]RVO!$A:$CA,79,0),IFERROR(VLOOKUP($A120,[20]SBPV!$A:$AN,40,0),IFERROR(VLOOKUP($A120,'[20]CC SK'!$A:$AC,29,0),IFERROR(VLOOKUP($A120,'[20]AAV AUTO 2000'!$A:$AA,27,0),IFERROR(VLOOKUP($A120,[20]DELTA!$A:$AC,29,0),IFERROR(VLOOKUP($A120,'[20]TEMA C1'!$A:$Y,25,0),IFERROR(VLOOKUP($A120,'[20]TEMA C2'!$A:$AA,27,0),IFERROR(VLOOKUP($A120,'[20]TEMA C3'!$A:$AA,27,0),IFERROR(VLOOKUP($A120,'[20]TEMA HAJI'!$A:$AA,27,0),IFERROR(VLOOKUP($A120,'[20]TEMA PD'!$A:$AA,27,0),IFERROR(VLOOKUP($A120,[20]DESIRE!$A:$AP,42,0),0)))))))))))))</f>
        <v>22</v>
      </c>
      <c r="CS120" s="37">
        <f>IFERROR(VLOOKUP($A120,#REF!,42+CR$1,0),IFERROR(VLOOKUP($A120,#REF!,42+CR$1,0),IFERROR(VLOOKUP($A120,#REF!,29+CR$1,0),IFERROR(VLOOKUP($A120,#REF!,16+CR$1,0),IFERROR(VLOOKUP($A120,#REF!,42+CR$1,0),IFERROR(VLOOKUP($A120,#REF!,33+CR$1,0),IFERROR(VLOOKUP($A120,#REF!,29+CR$1,0),IFERROR(VLOOKUP($A120,#REF!,42+CR$1,0),IFERROR(VLOOKUP($A120,#REF!,42+CR$1,0),IFERROR(VLOOKUP($A120,#REF!,42+CR$1,0),IFERROR(VLOOKUP($A120,#REF!,26+CR$1,0),IFERROR(VLOOKUP($A120,#REF!,5+CR$1,0),0))))))))))))</f>
        <v>0</v>
      </c>
      <c r="CT120" s="37">
        <f>IFERROR(VLOOKUP($A120,#REF!,42+CS$1,0),IFERROR(VLOOKUP($A120,#REF!,42+CS$1,0),IFERROR(VLOOKUP($A120,#REF!,29+CS$1,0),IFERROR(VLOOKUP($A120,#REF!,16+CS$1,0),IFERROR(VLOOKUP($A120,#REF!,42+CS$1,0),IFERROR(VLOOKUP($A120,#REF!,33+CS$1,0),IFERROR(VLOOKUP($A120,#REF!,29+CS$1,0),IFERROR(VLOOKUP($A120,#REF!,42+CS$1,0),IFERROR(VLOOKUP($A120,#REF!,42+CS$1,0),IFERROR(VLOOKUP($A120,#REF!,42+CS$1,0),IFERROR(VLOOKUP($A120,#REF!,26+CS$1,0),IFERROR(VLOOKUP($A120,#REF!,5+CS$1,0),0))))))))))))</f>
        <v>0</v>
      </c>
      <c r="CU120" s="37">
        <f>IFERROR(VLOOKUP($A120,#REF!,42+CT$1,0),IFERROR(VLOOKUP($A120,#REF!,42+CT$1,0),IFERROR(VLOOKUP($A120,#REF!,29+CT$1,0),IFERROR(VLOOKUP($A120,#REF!,16+CT$1,0),IFERROR(VLOOKUP($A120,#REF!,42+CT$1,0),IFERROR(VLOOKUP($A120,#REF!,33+CT$1,0),IFERROR(VLOOKUP($A120,#REF!,29+CT$1,0),IFERROR(VLOOKUP($A120,#REF!,42+CT$1,0),IFERROR(VLOOKUP($A120,#REF!,42+CT$1,0),IFERROR(VLOOKUP($A120,#REF!,42+CT$1,0),IFERROR(VLOOKUP($A120,#REF!,26+CT$1,0),IFERROR(VLOOKUP($A120,#REF!,5+CT$1,0),0))))))))))))</f>
        <v>0</v>
      </c>
      <c r="CV120" s="37">
        <f>IFERROR(VLOOKUP($A120,#REF!,42+CU$1,0),IFERROR(VLOOKUP($A120,#REF!,42+CU$1,0),IFERROR(VLOOKUP($A120,#REF!,29+CU$1,0),IFERROR(VLOOKUP($A120,#REF!,16+CU$1,0),IFERROR(VLOOKUP($A120,#REF!,42+CU$1,0),IFERROR(VLOOKUP($A120,#REF!,33+CU$1,0),IFERROR(VLOOKUP($A120,#REF!,29+CU$1,0),IFERROR(VLOOKUP($A120,#REF!,42+CU$1,0),IFERROR(VLOOKUP($A120,#REF!,42+CU$1,0),IFERROR(VLOOKUP($A120,#REF!,42+CU$1,0),IFERROR(VLOOKUP($A120,#REF!,26+CU$1,0),IFERROR(VLOOKUP($A120,#REF!,5+CU$1,0),0))))))))))))</f>
        <v>0</v>
      </c>
      <c r="CW120" s="37">
        <f>IFERROR(VLOOKUP($A120,#REF!,42+CV$1,0),IFERROR(VLOOKUP($A120,#REF!,42+CV$1,0),IFERROR(VLOOKUP($A120,#REF!,29+CV$1,0),IFERROR(VLOOKUP($A120,#REF!,16+CV$1,0),IFERROR(VLOOKUP($A120,#REF!,42+CV$1,0),IFERROR(VLOOKUP($A120,#REF!,33+CV$1,0),IFERROR(VLOOKUP($A120,#REF!,29+CV$1,0),IFERROR(VLOOKUP($A120,#REF!,42+CV$1,0),IFERROR(VLOOKUP($A120,#REF!,42+CV$1,0),IFERROR(VLOOKUP($A120,#REF!,42+CV$1,0),IFERROR(VLOOKUP($A120,#REF!,26+CV$1,0),IFERROR(VLOOKUP($A120,#REF!,5+CV$1,0),0))))))))))))</f>
        <v>0</v>
      </c>
      <c r="CX120" s="37">
        <f>IFERROR(VLOOKUP($A120,#REF!,36,0),IFERROR(VLOOKUP($A120,#REF!,23,0),IFERROR(VLOOKUP($A120,#REF!,65,0),IFERROR(VLOOKUP($A120,#REF!,34,0),IFERROR(VLOOKUP($A120,#REF!,25,0),IFERROR(VLOOKUP($A120,#REF!,25,0),IFERROR(VLOOKUP($A120,#REF!,21,0),IFERROR(VLOOKUP($A120,#REF!,23,0),IFERROR(VLOOKUP($A120,#REF!,23,0),IFERROR(VLOOKUP($A120,#REF!,23,0),IFERROR(VLOOKUP($A120,#REF!,23,0),IFERROR(VLOOKUP($A120,#REF!,23,0),IFERROR(VLOOKUP($A120,#REF!,21,0),IFERROR(VLOOKUP($A120,#REF!,23,0),0))))))))))))))</f>
        <v>0</v>
      </c>
      <c r="CY120" s="37">
        <f>IFERROR(VLOOKUP($A120,[20]DESIRE!$A:$AP,42,0),IFERROR(VLOOKUP($A120,'[20]TEMA PD'!$A:$AA,27,0),IFERROR(VLOOKUP($A120,'[20]TEMA HAJI'!$A:$AA,27,0),IFERROR(VLOOKUP($A120,'[20]TEMA C3'!$A:$AA,27,0),IFERROR(VLOOKUP($A120,'[20]TEMA C2'!$A:$AA,27,0),IFERROR(VLOOKUP($A120,'[20]TEMA C1'!$A:$Y,25,0),IFERROR(VLOOKUP($A120,[20]DELTA!$A:$AC,29,0),IFERROR(VLOOKUP($A120,'[20]AAV AUTO 2000'!$A:$AA,27,0),IFERROR(VLOOKUP($A120,'[20]CC SK'!$A:$AC,29,0),IFERROR(VLOOKUP($A120,[20]SBPV!$A:$AN,40,0),IFERROR(VLOOKUP($A120,[20]RVO!$A:$CA,79,0),IFERROR(VLOOKUP($A120,[20]GC!$A:$AC,29,0),IFERROR(VLOOKUP($A120,[20]AAV!$A:$AR,44,0),0)))))))))))))</f>
        <v>22</v>
      </c>
      <c r="CZ120" s="37">
        <f>IFERROR(VLOOKUP($A120,#REF!,5+CY$1,0),IFERROR(VLOOKUP($A120,#REF!,26+CY$1,0),IFERROR(VLOOKUP($A120,#REF!,42+CY$1,0),IFERROR(VLOOKUP($A120,#REF!,42+CY$1,0),IFERROR(VLOOKUP($A120,#REF!,42+CY$1,0),IFERROR(VLOOKUP($A120,#REF!,29+CY$1,0),IFERROR(VLOOKUP($A120,#REF!,33+CY$1,0),IFERROR(VLOOKUP($A120,#REF!,42+CY$1,0),IFERROR(VLOOKUP($A120,#REF!,16+CY$1,0),IFERROR(VLOOKUP($A120,#REF!,29+CY$1,0),IFERROR(VLOOKUP($A120,#REF!,42+CY$1,0),IFERROR(VLOOKUP($A120,#REF!,42+CY$1,0),0))))))))))))</f>
        <v>0</v>
      </c>
      <c r="DA120" s="37">
        <f>IFERROR(VLOOKUP($A120,#REF!,5+CZ$1,0),IFERROR(VLOOKUP($A120,#REF!,26+CZ$1,0),IFERROR(VLOOKUP($A120,#REF!,42+CZ$1,0),IFERROR(VLOOKUP($A120,#REF!,42+CZ$1,0),IFERROR(VLOOKUP($A120,#REF!,42+CZ$1,0),IFERROR(VLOOKUP($A120,#REF!,29+CZ$1,0),IFERROR(VLOOKUP($A120,#REF!,33+CZ$1,0),IFERROR(VLOOKUP($A120,#REF!,42+CZ$1,0),IFERROR(VLOOKUP($A120,#REF!,16+CZ$1,0),IFERROR(VLOOKUP($A120,#REF!,29+CZ$1,0),IFERROR(VLOOKUP($A120,#REF!,42+CZ$1,0),IFERROR(VLOOKUP($A120,#REF!,42+CZ$1,0),0))))))))))))</f>
        <v>0</v>
      </c>
      <c r="DB120" s="37">
        <f>IFERROR(VLOOKUP($A120,#REF!,5+DA$1,0),IFERROR(VLOOKUP($A120,#REF!,26+DA$1,0),IFERROR(VLOOKUP($A120,#REF!,42+DA$1,0),IFERROR(VLOOKUP($A120,#REF!,42+DA$1,0),IFERROR(VLOOKUP($A120,#REF!,42+DA$1,0),IFERROR(VLOOKUP($A120,#REF!,29+DA$1,0),IFERROR(VLOOKUP($A120,#REF!,33+DA$1,0),IFERROR(VLOOKUP($A120,#REF!,42+DA$1,0),IFERROR(VLOOKUP($A120,#REF!,16+DA$1,0),IFERROR(VLOOKUP($A120,#REF!,29+DA$1,0),IFERROR(VLOOKUP($A120,#REF!,42+DA$1,0),IFERROR(VLOOKUP($A120,#REF!,42+DA$1,0),0))))))))))))</f>
        <v>0</v>
      </c>
      <c r="DC120" s="37">
        <f>IFERROR(VLOOKUP($A120,#REF!,5+DB$1,0),IFERROR(VLOOKUP($A120,#REF!,26+DB$1,0),IFERROR(VLOOKUP($A120,#REF!,42+DB$1,0),IFERROR(VLOOKUP($A120,#REF!,42+DB$1,0),IFERROR(VLOOKUP($A120,#REF!,42+DB$1,0),IFERROR(VLOOKUP($A120,#REF!,29+DB$1,0),IFERROR(VLOOKUP($A120,#REF!,33+DB$1,0),IFERROR(VLOOKUP($A120,#REF!,42+DB$1,0),IFERROR(VLOOKUP($A120,#REF!,16+DB$1,0),IFERROR(VLOOKUP($A120,#REF!,29+DB$1,0),IFERROR(VLOOKUP($A120,#REF!,42+DB$1,0),IFERROR(VLOOKUP($A120,#REF!,42+DB$1,0),0))))))))))))</f>
        <v>0</v>
      </c>
      <c r="DD120" s="37">
        <f>IFERROR(VLOOKUP($A120,#REF!,5+DC$1,0),IFERROR(VLOOKUP($A120,#REF!,26+DC$1,0),IFERROR(VLOOKUP($A120,#REF!,42+DC$1,0),IFERROR(VLOOKUP($A120,#REF!,42+DC$1,0),IFERROR(VLOOKUP($A120,#REF!,42+DC$1,0),IFERROR(VLOOKUP($A120,#REF!,29+DC$1,0),IFERROR(VLOOKUP($A120,#REF!,33+DC$1,0),IFERROR(VLOOKUP($A120,#REF!,42+DC$1,0),IFERROR(VLOOKUP($A120,#REF!,16+DC$1,0),IFERROR(VLOOKUP($A120,#REF!,29+DC$1,0),IFERROR(VLOOKUP($A120,#REF!,42+DC$1,0),IFERROR(VLOOKUP($A120,#REF!,42+DC$1,0),0))))))))))))</f>
        <v>0</v>
      </c>
      <c r="DE120" s="37">
        <f>IFERROR(VLOOKUP($A120,#REF!,23,0),IFERROR(VLOOKUP($A120,#REF!,21,0),IFERROR(VLOOKUP($A120,#REF!,23,0),IFERROR(VLOOKUP($A120,#REF!,23,0),IFERROR(VLOOKUP($A120,#REF!,23,0),IFERROR(VLOOKUP($A120,#REF!,23,0),IFERROR(VLOOKUP($A120,#REF!,23,0),IFERROR(VLOOKUP($A120,#REF!,21,0),IFERROR(VLOOKUP($A120,#REF!,25,0),IFERROR(VLOOKUP($A120,#REF!,25,0),IFERROR(VLOOKUP($A120,#REF!,34,0),IFERROR(VLOOKUP($A120,#REF!,65,0),IFERROR(VLOOKUP($A120,#REF!,23,0),IFERROR(VLOOKUP($A120,#REF!,36,0),0))))))))))))))</f>
        <v>0</v>
      </c>
      <c r="DF120" s="37" t="b">
        <f t="shared" si="67"/>
        <v>1</v>
      </c>
      <c r="DG120" s="37" t="b">
        <f t="shared" si="67"/>
        <v>1</v>
      </c>
      <c r="DH120" s="37" t="b">
        <f t="shared" si="67"/>
        <v>1</v>
      </c>
      <c r="DI120" s="37" t="b">
        <f t="shared" si="67"/>
        <v>1</v>
      </c>
      <c r="DJ120" s="37" t="b">
        <f t="shared" si="67"/>
        <v>1</v>
      </c>
      <c r="DK120" s="37" t="b">
        <f t="shared" si="67"/>
        <v>1</v>
      </c>
      <c r="DL120" s="37" t="b">
        <f t="shared" si="54"/>
        <v>1</v>
      </c>
      <c r="DM120" s="37">
        <f t="shared" si="68"/>
        <v>22</v>
      </c>
      <c r="DN120" s="37">
        <f t="shared" si="68"/>
        <v>0</v>
      </c>
      <c r="DO120" s="37">
        <f t="shared" si="68"/>
        <v>0</v>
      </c>
      <c r="DP120" s="37">
        <f t="shared" si="68"/>
        <v>0</v>
      </c>
      <c r="DQ120" s="37">
        <f t="shared" si="68"/>
        <v>0</v>
      </c>
      <c r="DR120" s="37">
        <f t="shared" si="68"/>
        <v>0</v>
      </c>
      <c r="DS120" s="37">
        <f t="shared" si="55"/>
        <v>0</v>
      </c>
      <c r="DT120" s="29">
        <f t="shared" si="45"/>
        <v>22</v>
      </c>
      <c r="DU120" s="37">
        <f t="shared" si="69"/>
        <v>0</v>
      </c>
      <c r="DV120" s="37">
        <f t="shared" si="69"/>
        <v>0</v>
      </c>
      <c r="DW120" s="37">
        <f t="shared" si="69"/>
        <v>0</v>
      </c>
      <c r="DX120" s="37">
        <f t="shared" si="69"/>
        <v>0</v>
      </c>
      <c r="DY120" s="37">
        <f t="shared" si="69"/>
        <v>0</v>
      </c>
      <c r="DZ120" s="37">
        <f t="shared" si="69"/>
        <v>0</v>
      </c>
      <c r="EA120" s="37">
        <f t="shared" si="56"/>
        <v>0</v>
      </c>
      <c r="EB120" s="29">
        <f t="shared" si="46"/>
        <v>0</v>
      </c>
      <c r="EC120" s="36">
        <f t="shared" si="47"/>
        <v>6</v>
      </c>
      <c r="ED120" s="36" t="str">
        <f t="shared" si="48"/>
        <v>DOWNGRADE</v>
      </c>
      <c r="EE120" s="36" t="str">
        <f t="shared" si="49"/>
        <v>RESET</v>
      </c>
      <c r="EF120" s="37">
        <f t="shared" si="50"/>
        <v>0</v>
      </c>
      <c r="EG120" s="2">
        <f>IFERROR(VLOOKUP(A120,[21]DELTA!$A:$AT,46,0),"")</f>
        <v>4</v>
      </c>
      <c r="EH120" s="37" t="str">
        <f t="shared" si="51"/>
        <v>SAPHIRE</v>
      </c>
      <c r="EI120" s="2"/>
      <c r="EJ120" s="2"/>
      <c r="EK120" s="2"/>
      <c r="EL120" s="2"/>
      <c r="EM120" s="2"/>
      <c r="EN120" s="2"/>
      <c r="EO120" s="2"/>
      <c r="EP120" s="2"/>
      <c r="EQ120" s="37">
        <f t="shared" si="70"/>
        <v>22</v>
      </c>
      <c r="ER120" s="37">
        <f t="shared" si="70"/>
        <v>0</v>
      </c>
      <c r="ES120" s="37">
        <f t="shared" si="70"/>
        <v>0</v>
      </c>
      <c r="ET120" s="37">
        <f t="shared" si="70"/>
        <v>0</v>
      </c>
      <c r="EU120" s="37">
        <f t="shared" si="70"/>
        <v>0</v>
      </c>
      <c r="EV120" s="37">
        <f t="shared" si="70"/>
        <v>0</v>
      </c>
      <c r="EW120" s="37">
        <f t="shared" si="57"/>
        <v>0</v>
      </c>
    </row>
    <row r="121" spans="1:153" ht="15.6">
      <c r="A121" s="36" t="s">
        <v>105</v>
      </c>
      <c r="B121" s="5" t="s">
        <v>252</v>
      </c>
      <c r="C121" s="37" t="s">
        <v>153</v>
      </c>
      <c r="D121" s="15">
        <f>IFERROR(VLOOKUP(A121,[23]delta!$A:$C,3,0),"")</f>
        <v>45065</v>
      </c>
      <c r="E121" s="15" t="str">
        <f t="shared" si="44"/>
        <v>May-23</v>
      </c>
      <c r="F121" s="37" t="s">
        <v>349</v>
      </c>
      <c r="G121" s="37" t="s">
        <v>349</v>
      </c>
      <c r="H121" s="37" t="s">
        <v>349</v>
      </c>
      <c r="I121" s="37" t="s">
        <v>349</v>
      </c>
      <c r="J121" s="37" t="s">
        <v>349</v>
      </c>
      <c r="K121" s="37" t="s">
        <v>349</v>
      </c>
      <c r="L121" s="37" t="s">
        <v>349</v>
      </c>
      <c r="M121" s="37">
        <v>18</v>
      </c>
      <c r="N121" s="37">
        <v>37</v>
      </c>
      <c r="O121" s="37">
        <v>12</v>
      </c>
      <c r="P121" s="37">
        <v>8</v>
      </c>
      <c r="Q121" s="37">
        <v>21</v>
      </c>
      <c r="R121" s="37">
        <v>31</v>
      </c>
      <c r="S121" s="37">
        <v>10</v>
      </c>
      <c r="T121" s="36">
        <v>137</v>
      </c>
      <c r="U121" s="37">
        <v>18</v>
      </c>
      <c r="V121" s="37">
        <v>37</v>
      </c>
      <c r="W121" s="37">
        <v>12</v>
      </c>
      <c r="X121" s="37">
        <v>8</v>
      </c>
      <c r="Y121" s="37">
        <v>21</v>
      </c>
      <c r="Z121" s="37">
        <v>31</v>
      </c>
      <c r="AA121" s="37">
        <v>10</v>
      </c>
      <c r="AB121" s="36">
        <v>137</v>
      </c>
      <c r="AC121" s="36">
        <v>0</v>
      </c>
      <c r="AD121" s="36" t="s">
        <v>413</v>
      </c>
      <c r="AE121" s="36" t="s">
        <v>413</v>
      </c>
      <c r="AF121" s="37">
        <v>137</v>
      </c>
      <c r="AG121" s="13">
        <v>2</v>
      </c>
      <c r="AH121" s="37" t="s">
        <v>418</v>
      </c>
      <c r="AI121" s="37">
        <v>0</v>
      </c>
      <c r="AJ121" s="37" t="s">
        <v>423</v>
      </c>
      <c r="AK121" s="37">
        <v>0</v>
      </c>
      <c r="AL121" s="15">
        <v>45261</v>
      </c>
      <c r="AM121" s="15">
        <v>45701</v>
      </c>
      <c r="AN121" s="37">
        <v>1</v>
      </c>
      <c r="AO121" s="37">
        <v>137</v>
      </c>
      <c r="AP121" s="37" t="str">
        <f>IFERROR(VLOOKUP($A121,[2]Sheet1!$A:$D,4,0),"-")</f>
        <v>-</v>
      </c>
      <c r="AQ121" s="37" t="str">
        <f>IFERROR(VLOOKUP($A121,#REF!,4,0),"-")</f>
        <v>-</v>
      </c>
      <c r="AR121" s="37" t="str">
        <f>IFERROR(VLOOKUP(A121,[3]DELTA!$A:$D,4,0),"-")</f>
        <v>-</v>
      </c>
      <c r="AS121" s="37" t="str">
        <f>IFERROR(VLOOKUP(A121,[4]DELTA!$A:$D,4,0),"-")</f>
        <v>-</v>
      </c>
      <c r="AT121" s="37" t="str">
        <f>IFERROR(VLOOKUP(A121,[5]DELTA!$A:$D,4,0),"-")</f>
        <v>-</v>
      </c>
      <c r="AU121" s="37" t="str">
        <f>IFERROR(VLOOKUP(A121,[6]DELTA!$A:$D,4,0),"-")</f>
        <v>-</v>
      </c>
      <c r="AV121" s="37" t="str">
        <f>IFERROR(VLOOKUP(A121,#REF!,13,0),"")</f>
        <v/>
      </c>
      <c r="AW121" s="37">
        <f>IFERROR(VLOOKUP(A121,[7]DATABASE!$A:$BA,49,0),"")</f>
        <v>5</v>
      </c>
      <c r="AX121" s="37">
        <f>IFERROR(VLOOKUP(A121,[7]DATABASE!$A:$BA,50,0),"")</f>
        <v>0</v>
      </c>
      <c r="AY121" s="37">
        <f>IFERROR(VLOOKUP(A121,[7]DATABASE!$A:$BA,51,0),"")</f>
        <v>0</v>
      </c>
      <c r="AZ121" s="37">
        <f>IFERROR(VLOOKUP(A121,[7]DATABASE!$A:$BA,52,0),"")</f>
        <v>0</v>
      </c>
      <c r="BA121" s="37">
        <f>IFERROR(VLOOKUP(A121,[7]DATABASE!$A:$BA,53,0),"")</f>
        <v>0</v>
      </c>
      <c r="BB121" s="37">
        <f>IFERROR(VLOOKUP(A121,[7]DATABASE!$A:$BF,54,0),"")</f>
        <v>5</v>
      </c>
      <c r="BC121" s="37">
        <f>IFERROR(VLOOKUP(A121,[7]DATABASE!$A:$BF,55,0),"")</f>
        <v>0</v>
      </c>
      <c r="BD121" s="37">
        <f>IFERROR(VLOOKUP(A121,[7]DATABASE!$A:$BF,56,0),"")</f>
        <v>0</v>
      </c>
      <c r="BE121" s="37">
        <f>IFERROR(VLOOKUP(A121,[7]DATABASE!$A:$BF,57,0),"")</f>
        <v>0</v>
      </c>
      <c r="BF121" s="37">
        <f>IFERROR(VLOOKUP(A121,[7]DATABASE!$A:$BF,58,0),"")</f>
        <v>0</v>
      </c>
      <c r="BG121" s="37">
        <f>IFERROR(VLOOKUP($A121,'[24]NEW MITRA'!$A:$BV,69,0),"")</f>
        <v>1</v>
      </c>
      <c r="BH121" s="37">
        <f>IFERROR(VLOOKUP(A121,[7]DATABASE!$A:$BM,60,0),"")</f>
        <v>5</v>
      </c>
      <c r="BI121" s="37">
        <f>IFERROR(VLOOKUP(A121,[7]DATABASE!$A:$BM,61,0),"")</f>
        <v>0</v>
      </c>
      <c r="BJ121" s="37">
        <f>IFERROR(VLOOKUP(A121,[7]DATABASE!$A:$BM,62,0),"")</f>
        <v>0</v>
      </c>
      <c r="BK121" s="37">
        <f>IFERROR(VLOOKUP(A121,[7]DATABASE!$A:$BM,63,0),"")</f>
        <v>0</v>
      </c>
      <c r="BL121" s="37">
        <f>IFERROR(VLOOKUP(A121,[7]DATABASE!$A:$BM,64,0),"")</f>
        <v>0</v>
      </c>
      <c r="BM121" s="37" t="str">
        <f>IFERROR(VLOOKUP($A121,[9]AAV!$A:$AM,39,0),IFERROR(VLOOKUP($A121,[9]GC!$A:$Y,25,0),IFERROR(VLOOKUP($A121,[9]RVO!$A:$BS,71,0),IFERROR(VLOOKUP($A121,[9]SBPV!$A:$AK,37,0),IFERROR(VLOOKUP($A121,'[9]CC SK'!$A:$AA,27,0),IFERROR(VLOOKUP($A121,[9]DELTA!$A:$AA,27,0),IFERROR(VLOOKUP($A121,'[9]TEMA C1'!$A:$W,23,0),IFERROR(VLOOKUP($A121,'[9]TEMA C2'!$A:$Y,25,0),IFERROR(VLOOKUP($A121,'[9]TEMA C3'!$A:$Y,25,0),IFERROR(VLOOKUP($A121,'[9]TEMA HAJI'!$A:$Y,25,0),IFERROR(VLOOKUP($A121,'[9]TEMA PD'!$A:$Y,25,0),"")))))))))))</f>
        <v/>
      </c>
      <c r="BN121" s="37">
        <f t="shared" si="58"/>
        <v>6</v>
      </c>
      <c r="BO121" s="37">
        <f t="shared" si="53"/>
        <v>1</v>
      </c>
      <c r="BP121" s="37">
        <f t="shared" si="53"/>
        <v>5</v>
      </c>
      <c r="BQ121" s="37">
        <f t="shared" si="53"/>
        <v>0</v>
      </c>
      <c r="BR121" s="37">
        <f t="shared" si="52"/>
        <v>0</v>
      </c>
      <c r="BS121" s="37">
        <f t="shared" si="52"/>
        <v>0</v>
      </c>
      <c r="BT121" s="37">
        <f t="shared" si="52"/>
        <v>0</v>
      </c>
      <c r="BU121" s="37" t="str">
        <f t="shared" si="52"/>
        <v/>
      </c>
      <c r="BV121" s="37">
        <f t="shared" si="59"/>
        <v>6</v>
      </c>
      <c r="BW121" s="36">
        <f t="shared" si="60"/>
        <v>5</v>
      </c>
      <c r="BX121" s="36" t="str">
        <f t="shared" si="61"/>
        <v>DOWNGRADE</v>
      </c>
      <c r="BY121" s="36" t="str">
        <f>IFERROR(VLOOKUP(A121,[7]DATABASE!$A:$BY,77,0),"")</f>
        <v>RESET</v>
      </c>
      <c r="BZ121" s="37">
        <f t="shared" si="62"/>
        <v>0</v>
      </c>
      <c r="CA121" s="12">
        <f>IFERROR(VLOOKUP(A121,[10]DELTA!$A:$AE,31,0),"")</f>
        <v>1</v>
      </c>
      <c r="CB121" s="37" t="str">
        <f t="shared" si="63"/>
        <v>SAPHIRE</v>
      </c>
      <c r="CC121" s="37" t="str">
        <f>IFERROR(VLOOKUP(A121,[11]SUMMARY!$B:$E,4,0),"")</f>
        <v/>
      </c>
      <c r="CD121" s="37">
        <f>IFERROR(VLOOKUP(A121,'[12]RECAP REDEEM P2 - v2'!$A:$I,5,0),0)</f>
        <v>0</v>
      </c>
      <c r="CE121" s="37" t="str">
        <f t="shared" si="64"/>
        <v>FALSE</v>
      </c>
      <c r="CF121" s="37"/>
      <c r="CG121" s="15">
        <v>45093</v>
      </c>
      <c r="CH121" s="15">
        <f t="shared" ca="1" si="65"/>
        <v>46174</v>
      </c>
      <c r="CI121" s="37">
        <f t="shared" ca="1" si="66"/>
        <v>2</v>
      </c>
      <c r="CJ121" s="37">
        <v>0</v>
      </c>
      <c r="CK121" s="37" t="str">
        <f>IFERROR(VLOOKUP($A121,[13]ME!$A:$K,11,0),"-")</f>
        <v>-</v>
      </c>
      <c r="CL121" s="37" t="str">
        <f>IFERROR(VLOOKUP($A121,[14]EKS!$A:$K,11,0),"-")</f>
        <v>-</v>
      </c>
      <c r="CM121" s="37" t="str">
        <f>IFERROR(VLOOKUP($A121,[15]EKS!$A:$K,11,0),"-")</f>
        <v>-</v>
      </c>
      <c r="CN121" s="37" t="str">
        <f>IFERROR(VLOOKUP($A121,[16]EKS!$A:$K,11,0),"-")</f>
        <v>-</v>
      </c>
      <c r="CO121" s="37" t="str">
        <f>IFERROR(VLOOKUP($A121,[17]EKS!$A:$K,11,0),"-")</f>
        <v>-</v>
      </c>
      <c r="CP121" s="37" t="str">
        <f>IFERROR(VLOOKUP($A121,[18]EKS!$A:$K,11,0),"-")</f>
        <v>-</v>
      </c>
      <c r="CQ121" s="37" t="str">
        <f>IFERROR(VLOOKUP(A121,[19]Sheet1!$A:$D,4,0),"-")</f>
        <v>-</v>
      </c>
      <c r="CR121" s="37">
        <f>IFERROR(VLOOKUP($A121,[20]AAV!$A:$AR,44,0),IFERROR(VLOOKUP($A121,[20]GC!$A:$AC,29,0),IFERROR(VLOOKUP($A121,[20]RVO!$A:$CA,79,0),IFERROR(VLOOKUP($A121,[20]SBPV!$A:$AN,40,0),IFERROR(VLOOKUP($A121,'[20]CC SK'!$A:$AC,29,0),IFERROR(VLOOKUP($A121,'[20]AAV AUTO 2000'!$A:$AA,27,0),IFERROR(VLOOKUP($A121,[20]DELTA!$A:$AC,29,0),IFERROR(VLOOKUP($A121,'[20]TEMA C1'!$A:$Y,25,0),IFERROR(VLOOKUP($A121,'[20]TEMA C2'!$A:$AA,27,0),IFERROR(VLOOKUP($A121,'[20]TEMA C3'!$A:$AA,27,0),IFERROR(VLOOKUP($A121,'[20]TEMA HAJI'!$A:$AA,27,0),IFERROR(VLOOKUP($A121,'[20]TEMA PD'!$A:$AA,27,0),IFERROR(VLOOKUP($A121,[20]DESIRE!$A:$AP,42,0),0)))))))))))))</f>
        <v>0</v>
      </c>
      <c r="CS121" s="37">
        <f>IFERROR(VLOOKUP($A121,#REF!,42+CR$1,0),IFERROR(VLOOKUP($A121,#REF!,42+CR$1,0),IFERROR(VLOOKUP($A121,#REF!,29+CR$1,0),IFERROR(VLOOKUP($A121,#REF!,16+CR$1,0),IFERROR(VLOOKUP($A121,#REF!,42+CR$1,0),IFERROR(VLOOKUP($A121,#REF!,33+CR$1,0),IFERROR(VLOOKUP($A121,#REF!,29+CR$1,0),IFERROR(VLOOKUP($A121,#REF!,42+CR$1,0),IFERROR(VLOOKUP($A121,#REF!,42+CR$1,0),IFERROR(VLOOKUP($A121,#REF!,42+CR$1,0),IFERROR(VLOOKUP($A121,#REF!,26+CR$1,0),IFERROR(VLOOKUP($A121,#REF!,5+CR$1,0),0))))))))))))</f>
        <v>0</v>
      </c>
      <c r="CT121" s="37">
        <f>IFERROR(VLOOKUP($A121,#REF!,42+CS$1,0),IFERROR(VLOOKUP($A121,#REF!,42+CS$1,0),IFERROR(VLOOKUP($A121,#REF!,29+CS$1,0),IFERROR(VLOOKUP($A121,#REF!,16+CS$1,0),IFERROR(VLOOKUP($A121,#REF!,42+CS$1,0),IFERROR(VLOOKUP($A121,#REF!,33+CS$1,0),IFERROR(VLOOKUP($A121,#REF!,29+CS$1,0),IFERROR(VLOOKUP($A121,#REF!,42+CS$1,0),IFERROR(VLOOKUP($A121,#REF!,42+CS$1,0),IFERROR(VLOOKUP($A121,#REF!,42+CS$1,0),IFERROR(VLOOKUP($A121,#REF!,26+CS$1,0),IFERROR(VLOOKUP($A121,#REF!,5+CS$1,0),0))))))))))))</f>
        <v>0</v>
      </c>
      <c r="CU121" s="37">
        <f>IFERROR(VLOOKUP($A121,#REF!,42+CT$1,0),IFERROR(VLOOKUP($A121,#REF!,42+CT$1,0),IFERROR(VLOOKUP($A121,#REF!,29+CT$1,0),IFERROR(VLOOKUP($A121,#REF!,16+CT$1,0),IFERROR(VLOOKUP($A121,#REF!,42+CT$1,0),IFERROR(VLOOKUP($A121,#REF!,33+CT$1,0),IFERROR(VLOOKUP($A121,#REF!,29+CT$1,0),IFERROR(VLOOKUP($A121,#REF!,42+CT$1,0),IFERROR(VLOOKUP($A121,#REF!,42+CT$1,0),IFERROR(VLOOKUP($A121,#REF!,42+CT$1,0),IFERROR(VLOOKUP($A121,#REF!,26+CT$1,0),IFERROR(VLOOKUP($A121,#REF!,5+CT$1,0),0))))))))))))</f>
        <v>0</v>
      </c>
      <c r="CV121" s="37">
        <f>IFERROR(VLOOKUP($A121,#REF!,42+CU$1,0),IFERROR(VLOOKUP($A121,#REF!,42+CU$1,0),IFERROR(VLOOKUP($A121,#REF!,29+CU$1,0),IFERROR(VLOOKUP($A121,#REF!,16+CU$1,0),IFERROR(VLOOKUP($A121,#REF!,42+CU$1,0),IFERROR(VLOOKUP($A121,#REF!,33+CU$1,0),IFERROR(VLOOKUP($A121,#REF!,29+CU$1,0),IFERROR(VLOOKUP($A121,#REF!,42+CU$1,0),IFERROR(VLOOKUP($A121,#REF!,42+CU$1,0),IFERROR(VLOOKUP($A121,#REF!,42+CU$1,0),IFERROR(VLOOKUP($A121,#REF!,26+CU$1,0),IFERROR(VLOOKUP($A121,#REF!,5+CU$1,0),0))))))))))))</f>
        <v>0</v>
      </c>
      <c r="CW121" s="37">
        <f>IFERROR(VLOOKUP($A121,#REF!,42+CV$1,0),IFERROR(VLOOKUP($A121,#REF!,42+CV$1,0),IFERROR(VLOOKUP($A121,#REF!,29+CV$1,0),IFERROR(VLOOKUP($A121,#REF!,16+CV$1,0),IFERROR(VLOOKUP($A121,#REF!,42+CV$1,0),IFERROR(VLOOKUP($A121,#REF!,33+CV$1,0),IFERROR(VLOOKUP($A121,#REF!,29+CV$1,0),IFERROR(VLOOKUP($A121,#REF!,42+CV$1,0),IFERROR(VLOOKUP($A121,#REF!,42+CV$1,0),IFERROR(VLOOKUP($A121,#REF!,42+CV$1,0),IFERROR(VLOOKUP($A121,#REF!,26+CV$1,0),IFERROR(VLOOKUP($A121,#REF!,5+CV$1,0),0))))))))))))</f>
        <v>0</v>
      </c>
      <c r="CX121" s="37">
        <f>IFERROR(VLOOKUP($A121,#REF!,36,0),IFERROR(VLOOKUP($A121,#REF!,23,0),IFERROR(VLOOKUP($A121,#REF!,65,0),IFERROR(VLOOKUP($A121,#REF!,34,0),IFERROR(VLOOKUP($A121,#REF!,25,0),IFERROR(VLOOKUP($A121,#REF!,25,0),IFERROR(VLOOKUP($A121,#REF!,21,0),IFERROR(VLOOKUP($A121,#REF!,23,0),IFERROR(VLOOKUP($A121,#REF!,23,0),IFERROR(VLOOKUP($A121,#REF!,23,0),IFERROR(VLOOKUP($A121,#REF!,23,0),IFERROR(VLOOKUP($A121,#REF!,23,0),IFERROR(VLOOKUP($A121,#REF!,21,0),IFERROR(VLOOKUP($A121,#REF!,23,0),0))))))))))))))</f>
        <v>0</v>
      </c>
      <c r="CY121" s="37">
        <f>IFERROR(VLOOKUP($A121,[20]DESIRE!$A:$AP,42,0),IFERROR(VLOOKUP($A121,'[20]TEMA PD'!$A:$AA,27,0),IFERROR(VLOOKUP($A121,'[20]TEMA HAJI'!$A:$AA,27,0),IFERROR(VLOOKUP($A121,'[20]TEMA C3'!$A:$AA,27,0),IFERROR(VLOOKUP($A121,'[20]TEMA C2'!$A:$AA,27,0),IFERROR(VLOOKUP($A121,'[20]TEMA C1'!$A:$Y,25,0),IFERROR(VLOOKUP($A121,[20]DELTA!$A:$AC,29,0),IFERROR(VLOOKUP($A121,'[20]AAV AUTO 2000'!$A:$AA,27,0),IFERROR(VLOOKUP($A121,'[20]CC SK'!$A:$AC,29,0),IFERROR(VLOOKUP($A121,[20]SBPV!$A:$AN,40,0),IFERROR(VLOOKUP($A121,[20]RVO!$A:$CA,79,0),IFERROR(VLOOKUP($A121,[20]GC!$A:$AC,29,0),IFERROR(VLOOKUP($A121,[20]AAV!$A:$AR,44,0),0)))))))))))))</f>
        <v>0</v>
      </c>
      <c r="CZ121" s="37">
        <f>IFERROR(VLOOKUP($A121,#REF!,5+CY$1,0),IFERROR(VLOOKUP($A121,#REF!,26+CY$1,0),IFERROR(VLOOKUP($A121,#REF!,42+CY$1,0),IFERROR(VLOOKUP($A121,#REF!,42+CY$1,0),IFERROR(VLOOKUP($A121,#REF!,42+CY$1,0),IFERROR(VLOOKUP($A121,#REF!,29+CY$1,0),IFERROR(VLOOKUP($A121,#REF!,33+CY$1,0),IFERROR(VLOOKUP($A121,#REF!,42+CY$1,0),IFERROR(VLOOKUP($A121,#REF!,16+CY$1,0),IFERROR(VLOOKUP($A121,#REF!,29+CY$1,0),IFERROR(VLOOKUP($A121,#REF!,42+CY$1,0),IFERROR(VLOOKUP($A121,#REF!,42+CY$1,0),0))))))))))))</f>
        <v>0</v>
      </c>
      <c r="DA121" s="37">
        <f>IFERROR(VLOOKUP($A121,#REF!,5+CZ$1,0),IFERROR(VLOOKUP($A121,#REF!,26+CZ$1,0),IFERROR(VLOOKUP($A121,#REF!,42+CZ$1,0),IFERROR(VLOOKUP($A121,#REF!,42+CZ$1,0),IFERROR(VLOOKUP($A121,#REF!,42+CZ$1,0),IFERROR(VLOOKUP($A121,#REF!,29+CZ$1,0),IFERROR(VLOOKUP($A121,#REF!,33+CZ$1,0),IFERROR(VLOOKUP($A121,#REF!,42+CZ$1,0),IFERROR(VLOOKUP($A121,#REF!,16+CZ$1,0),IFERROR(VLOOKUP($A121,#REF!,29+CZ$1,0),IFERROR(VLOOKUP($A121,#REF!,42+CZ$1,0),IFERROR(VLOOKUP($A121,#REF!,42+CZ$1,0),0))))))))))))</f>
        <v>0</v>
      </c>
      <c r="DB121" s="37">
        <f>IFERROR(VLOOKUP($A121,#REF!,5+DA$1,0),IFERROR(VLOOKUP($A121,#REF!,26+DA$1,0),IFERROR(VLOOKUP($A121,#REF!,42+DA$1,0),IFERROR(VLOOKUP($A121,#REF!,42+DA$1,0),IFERROR(VLOOKUP($A121,#REF!,42+DA$1,0),IFERROR(VLOOKUP($A121,#REF!,29+DA$1,0),IFERROR(VLOOKUP($A121,#REF!,33+DA$1,0),IFERROR(VLOOKUP($A121,#REF!,42+DA$1,0),IFERROR(VLOOKUP($A121,#REF!,16+DA$1,0),IFERROR(VLOOKUP($A121,#REF!,29+DA$1,0),IFERROR(VLOOKUP($A121,#REF!,42+DA$1,0),IFERROR(VLOOKUP($A121,#REF!,42+DA$1,0),0))))))))))))</f>
        <v>0</v>
      </c>
      <c r="DC121" s="37">
        <f>IFERROR(VLOOKUP($A121,#REF!,5+DB$1,0),IFERROR(VLOOKUP($A121,#REF!,26+DB$1,0),IFERROR(VLOOKUP($A121,#REF!,42+DB$1,0),IFERROR(VLOOKUP($A121,#REF!,42+DB$1,0),IFERROR(VLOOKUP($A121,#REF!,42+DB$1,0),IFERROR(VLOOKUP($A121,#REF!,29+DB$1,0),IFERROR(VLOOKUP($A121,#REF!,33+DB$1,0),IFERROR(VLOOKUP($A121,#REF!,42+DB$1,0),IFERROR(VLOOKUP($A121,#REF!,16+DB$1,0),IFERROR(VLOOKUP($A121,#REF!,29+DB$1,0),IFERROR(VLOOKUP($A121,#REF!,42+DB$1,0),IFERROR(VLOOKUP($A121,#REF!,42+DB$1,0),0))))))))))))</f>
        <v>0</v>
      </c>
      <c r="DD121" s="37">
        <f>IFERROR(VLOOKUP($A121,#REF!,5+DC$1,0),IFERROR(VLOOKUP($A121,#REF!,26+DC$1,0),IFERROR(VLOOKUP($A121,#REF!,42+DC$1,0),IFERROR(VLOOKUP($A121,#REF!,42+DC$1,0),IFERROR(VLOOKUP($A121,#REF!,42+DC$1,0),IFERROR(VLOOKUP($A121,#REF!,29+DC$1,0),IFERROR(VLOOKUP($A121,#REF!,33+DC$1,0),IFERROR(VLOOKUP($A121,#REF!,42+DC$1,0),IFERROR(VLOOKUP($A121,#REF!,16+DC$1,0),IFERROR(VLOOKUP($A121,#REF!,29+DC$1,0),IFERROR(VLOOKUP($A121,#REF!,42+DC$1,0),IFERROR(VLOOKUP($A121,#REF!,42+DC$1,0),0))))))))))))</f>
        <v>0</v>
      </c>
      <c r="DE121" s="37">
        <f>IFERROR(VLOOKUP($A121,#REF!,23,0),IFERROR(VLOOKUP($A121,#REF!,21,0),IFERROR(VLOOKUP($A121,#REF!,23,0),IFERROR(VLOOKUP($A121,#REF!,23,0),IFERROR(VLOOKUP($A121,#REF!,23,0),IFERROR(VLOOKUP($A121,#REF!,23,0),IFERROR(VLOOKUP($A121,#REF!,23,0),IFERROR(VLOOKUP($A121,#REF!,21,0),IFERROR(VLOOKUP($A121,#REF!,25,0),IFERROR(VLOOKUP($A121,#REF!,25,0),IFERROR(VLOOKUP($A121,#REF!,34,0),IFERROR(VLOOKUP($A121,#REF!,65,0),IFERROR(VLOOKUP($A121,#REF!,23,0),IFERROR(VLOOKUP($A121,#REF!,36,0),0))))))))))))))</f>
        <v>0</v>
      </c>
      <c r="DF121" s="37" t="b">
        <f t="shared" si="67"/>
        <v>1</v>
      </c>
      <c r="DG121" s="37" t="b">
        <f t="shared" si="67"/>
        <v>1</v>
      </c>
      <c r="DH121" s="37" t="b">
        <f t="shared" si="67"/>
        <v>1</v>
      </c>
      <c r="DI121" s="37" t="b">
        <f t="shared" si="67"/>
        <v>1</v>
      </c>
      <c r="DJ121" s="37" t="b">
        <f t="shared" si="67"/>
        <v>1</v>
      </c>
      <c r="DK121" s="37" t="b">
        <f t="shared" si="67"/>
        <v>1</v>
      </c>
      <c r="DL121" s="37" t="b">
        <f t="shared" si="54"/>
        <v>1</v>
      </c>
      <c r="DM121" s="37">
        <f t="shared" si="68"/>
        <v>0</v>
      </c>
      <c r="DN121" s="37">
        <f t="shared" si="68"/>
        <v>0</v>
      </c>
      <c r="DO121" s="37">
        <f t="shared" si="68"/>
        <v>0</v>
      </c>
      <c r="DP121" s="37">
        <f t="shared" si="68"/>
        <v>0</v>
      </c>
      <c r="DQ121" s="37">
        <f t="shared" si="68"/>
        <v>0</v>
      </c>
      <c r="DR121" s="37">
        <f t="shared" si="68"/>
        <v>0</v>
      </c>
      <c r="DS121" s="37">
        <f t="shared" si="55"/>
        <v>0</v>
      </c>
      <c r="DT121" s="29">
        <f t="shared" si="45"/>
        <v>0</v>
      </c>
      <c r="DU121" s="37">
        <f t="shared" si="69"/>
        <v>0</v>
      </c>
      <c r="DV121" s="37">
        <f t="shared" si="69"/>
        <v>0</v>
      </c>
      <c r="DW121" s="37">
        <f t="shared" si="69"/>
        <v>0</v>
      </c>
      <c r="DX121" s="37">
        <f t="shared" si="69"/>
        <v>0</v>
      </c>
      <c r="DY121" s="37">
        <f t="shared" si="69"/>
        <v>0</v>
      </c>
      <c r="DZ121" s="37">
        <f t="shared" si="69"/>
        <v>0</v>
      </c>
      <c r="EA121" s="37">
        <f t="shared" si="56"/>
        <v>0</v>
      </c>
      <c r="EB121" s="29">
        <f t="shared" si="46"/>
        <v>0</v>
      </c>
      <c r="EC121" s="36">
        <f t="shared" si="47"/>
        <v>7</v>
      </c>
      <c r="ED121" s="36" t="str">
        <f t="shared" si="48"/>
        <v>DOWNGRADE</v>
      </c>
      <c r="EE121" s="36" t="str">
        <f t="shared" si="49"/>
        <v>RESET</v>
      </c>
      <c r="EF121" s="37">
        <f t="shared" si="50"/>
        <v>0</v>
      </c>
      <c r="EG121" s="2" t="str">
        <f>IFERROR(VLOOKUP(A121,[21]DELTA!$A:$AT,46,0),"")</f>
        <v/>
      </c>
      <c r="EH121" s="37" t="str">
        <f t="shared" si="51"/>
        <v>SAPHIRE</v>
      </c>
      <c r="EI121" s="2"/>
      <c r="EJ121" s="2"/>
      <c r="EK121" s="2"/>
      <c r="EL121" s="2"/>
      <c r="EM121" s="2"/>
      <c r="EN121" s="2"/>
      <c r="EO121" s="2"/>
      <c r="EP121" s="2"/>
      <c r="EQ121" s="37">
        <f t="shared" si="70"/>
        <v>0</v>
      </c>
      <c r="ER121" s="37">
        <f t="shared" si="70"/>
        <v>0</v>
      </c>
      <c r="ES121" s="37">
        <f t="shared" si="70"/>
        <v>0</v>
      </c>
      <c r="ET121" s="37">
        <f t="shared" si="70"/>
        <v>0</v>
      </c>
      <c r="EU121" s="37">
        <f t="shared" si="70"/>
        <v>0</v>
      </c>
      <c r="EV121" s="37">
        <f t="shared" si="70"/>
        <v>0</v>
      </c>
      <c r="EW121" s="37">
        <f t="shared" si="57"/>
        <v>0</v>
      </c>
    </row>
    <row r="122" spans="1:153" ht="15.6">
      <c r="A122" s="36">
        <v>92504</v>
      </c>
      <c r="B122" s="5" t="s">
        <v>195</v>
      </c>
      <c r="C122" s="37" t="s">
        <v>153</v>
      </c>
      <c r="D122" s="15">
        <f>IFERROR(VLOOKUP(A122,[23]delta!$A:$C,3,0),"")</f>
        <v>44735</v>
      </c>
      <c r="E122" s="15" t="str">
        <f t="shared" si="44"/>
        <v>Jun-22</v>
      </c>
      <c r="F122" s="37" t="s">
        <v>352</v>
      </c>
      <c r="G122" s="37" t="s">
        <v>352</v>
      </c>
      <c r="H122" s="37" t="s">
        <v>352</v>
      </c>
      <c r="I122" s="37" t="s">
        <v>349</v>
      </c>
      <c r="J122" s="37" t="s">
        <v>349</v>
      </c>
      <c r="K122" s="37" t="s">
        <v>352</v>
      </c>
      <c r="L122" s="37" t="s">
        <v>352</v>
      </c>
      <c r="M122" s="37">
        <v>20</v>
      </c>
      <c r="N122" s="37">
        <v>46</v>
      </c>
      <c r="O122" s="37">
        <v>40</v>
      </c>
      <c r="P122" s="37">
        <v>35</v>
      </c>
      <c r="Q122" s="37">
        <v>35</v>
      </c>
      <c r="R122" s="37">
        <v>41</v>
      </c>
      <c r="S122" s="37">
        <v>21</v>
      </c>
      <c r="T122" s="36">
        <v>238</v>
      </c>
      <c r="U122" s="14">
        <v>0</v>
      </c>
      <c r="V122" s="14">
        <v>0</v>
      </c>
      <c r="W122" s="14">
        <v>0</v>
      </c>
      <c r="X122" s="37">
        <v>35</v>
      </c>
      <c r="Y122" s="37">
        <v>35</v>
      </c>
      <c r="Z122" s="14">
        <v>0</v>
      </c>
      <c r="AA122" s="14">
        <v>0</v>
      </c>
      <c r="AB122" s="36">
        <v>70</v>
      </c>
      <c r="AC122" s="36">
        <v>0</v>
      </c>
      <c r="AD122" s="36" t="s">
        <v>413</v>
      </c>
      <c r="AE122" s="36" t="s">
        <v>413</v>
      </c>
      <c r="AF122" s="37">
        <v>70</v>
      </c>
      <c r="AG122" s="13">
        <v>2</v>
      </c>
      <c r="AH122" s="37" t="s">
        <v>418</v>
      </c>
      <c r="AI122" s="37">
        <v>0</v>
      </c>
      <c r="AJ122" s="37" t="s">
        <v>423</v>
      </c>
      <c r="AK122" s="37">
        <v>0</v>
      </c>
      <c r="AL122" s="15">
        <v>45261</v>
      </c>
      <c r="AM122" s="15">
        <v>45701</v>
      </c>
      <c r="AN122" s="37">
        <v>1</v>
      </c>
      <c r="AO122" s="37">
        <v>70</v>
      </c>
      <c r="AP122" s="37" t="str">
        <f>IFERROR(VLOOKUP($A122,[2]Sheet1!$A:$D,4,0),"-")</f>
        <v>EKSKLUSIF</v>
      </c>
      <c r="AQ122" s="37" t="str">
        <f>IFERROR(VLOOKUP($A122,#REF!,4,0),"-")</f>
        <v>-</v>
      </c>
      <c r="AR122" s="37" t="str">
        <f>IFERROR(VLOOKUP(A122,[3]DELTA!$A:$D,4,0),"-")</f>
        <v>REGULER</v>
      </c>
      <c r="AS122" s="37" t="str">
        <f>IFERROR(VLOOKUP(A122,[4]DELTA!$A:$D,4,0),"-")</f>
        <v>REGULER</v>
      </c>
      <c r="AT122" s="37" t="str">
        <f>IFERROR(VLOOKUP(A122,[5]DELTA!$A:$D,4,0),"-")</f>
        <v>REGULER</v>
      </c>
      <c r="AU122" s="37" t="str">
        <f>IFERROR(VLOOKUP(A122,[6]DELTA!$A:$D,4,0),"-")</f>
        <v>EKSKLUSIF</v>
      </c>
      <c r="AV122" s="37" t="str">
        <f>IFERROR(VLOOKUP(A122,#REF!,13,0),"")</f>
        <v/>
      </c>
      <c r="AW122" s="37">
        <f>IFERROR(VLOOKUP(A122,[7]DATABASE!$A:$BA,49,0),"")</f>
        <v>47</v>
      </c>
      <c r="AX122" s="37">
        <f>IFERROR(VLOOKUP(A122,[7]DATABASE!$A:$BA,50,0),"")</f>
        <v>34</v>
      </c>
      <c r="AY122" s="37">
        <f>IFERROR(VLOOKUP(A122,[7]DATABASE!$A:$BA,51,0),"")</f>
        <v>40</v>
      </c>
      <c r="AZ122" s="37">
        <f>IFERROR(VLOOKUP(A122,[7]DATABASE!$A:$BA,52,0),"")</f>
        <v>29</v>
      </c>
      <c r="BA122" s="37">
        <f>IFERROR(VLOOKUP(A122,[7]DATABASE!$A:$BA,53,0),"")</f>
        <v>44</v>
      </c>
      <c r="BB122" s="37">
        <f>IFERROR(VLOOKUP(A122,[7]DATABASE!$A:$BF,54,0),"")</f>
        <v>47</v>
      </c>
      <c r="BC122" s="37">
        <f>IFERROR(VLOOKUP(A122,[7]DATABASE!$A:$BF,55,0),"")</f>
        <v>34</v>
      </c>
      <c r="BD122" s="37">
        <f>IFERROR(VLOOKUP(A122,[7]DATABASE!$A:$BF,56,0),"")</f>
        <v>40</v>
      </c>
      <c r="BE122" s="37">
        <f>IFERROR(VLOOKUP(A122,[7]DATABASE!$A:$BF,57,0),"")</f>
        <v>29</v>
      </c>
      <c r="BF122" s="37">
        <f>IFERROR(VLOOKUP(A122,[7]DATABASE!$A:$BF,58,0),"")</f>
        <v>44</v>
      </c>
      <c r="BG122" s="37">
        <f>IFERROR(VLOOKUP($A122,'[24]NEW MITRA'!$A:$BV,69,0),"")</f>
        <v>19</v>
      </c>
      <c r="BH122" s="37">
        <f>IFERROR(VLOOKUP(A122,[7]DATABASE!$A:$BM,60,0),"")</f>
        <v>47</v>
      </c>
      <c r="BI122" s="37">
        <f>IFERROR(VLOOKUP(A122,[7]DATABASE!$A:$BM,61,0),"")</f>
        <v>34</v>
      </c>
      <c r="BJ122" s="37">
        <f>IFERROR(VLOOKUP(A122,[7]DATABASE!$A:$BM,62,0),"")</f>
        <v>40</v>
      </c>
      <c r="BK122" s="37">
        <f>IFERROR(VLOOKUP(A122,[7]DATABASE!$A:$BM,63,0),"")</f>
        <v>29</v>
      </c>
      <c r="BL122" s="37">
        <f>IFERROR(VLOOKUP(A122,[7]DATABASE!$A:$BM,64,0),"")</f>
        <v>44</v>
      </c>
      <c r="BM122" s="37">
        <f>IFERROR(VLOOKUP($A122,[9]AAV!$A:$AM,39,0),IFERROR(VLOOKUP($A122,[9]GC!$A:$Y,25,0),IFERROR(VLOOKUP($A122,[9]RVO!$A:$BS,71,0),IFERROR(VLOOKUP($A122,[9]SBPV!$A:$AK,37,0),IFERROR(VLOOKUP($A122,'[9]CC SK'!$A:$AA,27,0),IFERROR(VLOOKUP($A122,[9]DELTA!$A:$AA,27,0),IFERROR(VLOOKUP($A122,'[9]TEMA C1'!$A:$W,23,0),IFERROR(VLOOKUP($A122,'[9]TEMA C2'!$A:$Y,25,0),IFERROR(VLOOKUP($A122,'[9]TEMA C3'!$A:$Y,25,0),IFERROR(VLOOKUP($A122,'[9]TEMA HAJI'!$A:$Y,25,0),IFERROR(VLOOKUP($A122,'[9]TEMA PD'!$A:$Y,25,0),"")))))))))))</f>
        <v>20</v>
      </c>
      <c r="BN122" s="37">
        <f t="shared" si="58"/>
        <v>233</v>
      </c>
      <c r="BO122" s="14">
        <f t="shared" si="53"/>
        <v>0</v>
      </c>
      <c r="BP122" s="14">
        <f t="shared" si="53"/>
        <v>47</v>
      </c>
      <c r="BQ122" s="37">
        <f t="shared" si="53"/>
        <v>34</v>
      </c>
      <c r="BR122" s="37">
        <f t="shared" si="52"/>
        <v>40</v>
      </c>
      <c r="BS122" s="37">
        <f t="shared" si="52"/>
        <v>29</v>
      </c>
      <c r="BT122" s="21">
        <f t="shared" si="52"/>
        <v>0</v>
      </c>
      <c r="BU122" s="21">
        <f t="shared" si="52"/>
        <v>20</v>
      </c>
      <c r="BV122" s="37">
        <f t="shared" si="59"/>
        <v>170</v>
      </c>
      <c r="BW122" s="36">
        <f t="shared" si="60"/>
        <v>0</v>
      </c>
      <c r="BX122" s="36" t="str">
        <f t="shared" si="61"/>
        <v>TIDAK</v>
      </c>
      <c r="BY122" s="36" t="str">
        <f>IFERROR(VLOOKUP(A122,[7]DATABASE!$A:$BY,77,0),"")</f>
        <v>TIDAK</v>
      </c>
      <c r="BZ122" s="37">
        <f t="shared" si="62"/>
        <v>240</v>
      </c>
      <c r="CA122" s="12">
        <f>IFERROR(VLOOKUP(A122,[10]DELTA!$A:$AE,31,0),"")</f>
        <v>3</v>
      </c>
      <c r="CB122" s="37" t="str">
        <f t="shared" si="63"/>
        <v>SAPHIRE</v>
      </c>
      <c r="CC122" s="37" t="str">
        <f>IFERROR(VLOOKUP(A122,[11]SUMMARY!$B:$E,4,0),"")</f>
        <v/>
      </c>
      <c r="CD122" s="37">
        <f>IFERROR(VLOOKUP(A122,'[12]RECAP REDEEM P2 - v2'!$A:$I,5,0),0)</f>
        <v>130</v>
      </c>
      <c r="CE122" s="37" t="str">
        <f t="shared" si="64"/>
        <v>Y</v>
      </c>
      <c r="CF122" s="37"/>
      <c r="CG122" s="15">
        <v>45093</v>
      </c>
      <c r="CH122" s="15">
        <f t="shared" ca="1" si="65"/>
        <v>46174</v>
      </c>
      <c r="CI122" s="37">
        <f t="shared" ca="1" si="66"/>
        <v>2</v>
      </c>
      <c r="CJ122" s="37">
        <v>110</v>
      </c>
      <c r="CK122" s="37" t="str">
        <f>IFERROR(VLOOKUP($A122,[13]ME!$A:$K,11,0),"-")</f>
        <v>EKSKLUSIF</v>
      </c>
      <c r="CL122" s="37" t="str">
        <f>IFERROR(VLOOKUP($A122,[14]EKS!$A:$K,11,0),"-")</f>
        <v>EKSKLUSIF</v>
      </c>
      <c r="CM122" s="37" t="str">
        <f>IFERROR(VLOOKUP($A122,[15]EKS!$A:$K,11,0),"-")</f>
        <v>-</v>
      </c>
      <c r="CN122" s="37" t="str">
        <f>IFERROR(VLOOKUP($A122,[16]EKS!$A:$K,11,0),"-")</f>
        <v>-</v>
      </c>
      <c r="CO122" s="37" t="str">
        <f>IFERROR(VLOOKUP($A122,[17]EKS!$A:$K,11,0),"-")</f>
        <v>-</v>
      </c>
      <c r="CP122" s="37" t="str">
        <f>IFERROR(VLOOKUP($A122,[18]EKS!$A:$K,11,0),"-")</f>
        <v>EKSKLUSIF</v>
      </c>
      <c r="CQ122" s="37" t="str">
        <f>IFERROR(VLOOKUP(A122,[19]Sheet1!$A:$D,4,0),"-")</f>
        <v>EKSKLUSIF</v>
      </c>
      <c r="CR122" s="37">
        <f>IFERROR(VLOOKUP($A122,[20]AAV!$A:$AR,44,0),IFERROR(VLOOKUP($A122,[20]GC!$A:$AC,29,0),IFERROR(VLOOKUP($A122,[20]RVO!$A:$CA,79,0),IFERROR(VLOOKUP($A122,[20]SBPV!$A:$AN,40,0),IFERROR(VLOOKUP($A122,'[20]CC SK'!$A:$AC,29,0),IFERROR(VLOOKUP($A122,'[20]AAV AUTO 2000'!$A:$AA,27,0),IFERROR(VLOOKUP($A122,[20]DELTA!$A:$AC,29,0),IFERROR(VLOOKUP($A122,'[20]TEMA C1'!$A:$Y,25,0),IFERROR(VLOOKUP($A122,'[20]TEMA C2'!$A:$AA,27,0),IFERROR(VLOOKUP($A122,'[20]TEMA C3'!$A:$AA,27,0),IFERROR(VLOOKUP($A122,'[20]TEMA HAJI'!$A:$AA,27,0),IFERROR(VLOOKUP($A122,'[20]TEMA PD'!$A:$AA,27,0),IFERROR(VLOOKUP($A122,[20]DESIRE!$A:$AP,42,0),0)))))))))))))</f>
        <v>23</v>
      </c>
      <c r="CS122" s="37">
        <f>IFERROR(VLOOKUP($A122,#REF!,42+CR$1,0),IFERROR(VLOOKUP($A122,#REF!,42+CR$1,0),IFERROR(VLOOKUP($A122,#REF!,29+CR$1,0),IFERROR(VLOOKUP($A122,#REF!,16+CR$1,0),IFERROR(VLOOKUP($A122,#REF!,42+CR$1,0),IFERROR(VLOOKUP($A122,#REF!,33+CR$1,0),IFERROR(VLOOKUP($A122,#REF!,29+CR$1,0),IFERROR(VLOOKUP($A122,#REF!,42+CR$1,0),IFERROR(VLOOKUP($A122,#REF!,42+CR$1,0),IFERROR(VLOOKUP($A122,#REF!,42+CR$1,0),IFERROR(VLOOKUP($A122,#REF!,26+CR$1,0),IFERROR(VLOOKUP($A122,#REF!,5+CR$1,0),0))))))))))))</f>
        <v>0</v>
      </c>
      <c r="CT122" s="37">
        <f>IFERROR(VLOOKUP($A122,#REF!,42+CS$1,0),IFERROR(VLOOKUP($A122,#REF!,42+CS$1,0),IFERROR(VLOOKUP($A122,#REF!,29+CS$1,0),IFERROR(VLOOKUP($A122,#REF!,16+CS$1,0),IFERROR(VLOOKUP($A122,#REF!,42+CS$1,0),IFERROR(VLOOKUP($A122,#REF!,33+CS$1,0),IFERROR(VLOOKUP($A122,#REF!,29+CS$1,0),IFERROR(VLOOKUP($A122,#REF!,42+CS$1,0),IFERROR(VLOOKUP($A122,#REF!,42+CS$1,0),IFERROR(VLOOKUP($A122,#REF!,42+CS$1,0),IFERROR(VLOOKUP($A122,#REF!,26+CS$1,0),IFERROR(VLOOKUP($A122,#REF!,5+CS$1,0),0))))))))))))</f>
        <v>0</v>
      </c>
      <c r="CU122" s="37">
        <f>IFERROR(VLOOKUP($A122,#REF!,42+CT$1,0),IFERROR(VLOOKUP($A122,#REF!,42+CT$1,0),IFERROR(VLOOKUP($A122,#REF!,29+CT$1,0),IFERROR(VLOOKUP($A122,#REF!,16+CT$1,0),IFERROR(VLOOKUP($A122,#REF!,42+CT$1,0),IFERROR(VLOOKUP($A122,#REF!,33+CT$1,0),IFERROR(VLOOKUP($A122,#REF!,29+CT$1,0),IFERROR(VLOOKUP($A122,#REF!,42+CT$1,0),IFERROR(VLOOKUP($A122,#REF!,42+CT$1,0),IFERROR(VLOOKUP($A122,#REF!,42+CT$1,0),IFERROR(VLOOKUP($A122,#REF!,26+CT$1,0),IFERROR(VLOOKUP($A122,#REF!,5+CT$1,0),0))))))))))))</f>
        <v>0</v>
      </c>
      <c r="CV122" s="37">
        <f>IFERROR(VLOOKUP($A122,#REF!,42+CU$1,0),IFERROR(VLOOKUP($A122,#REF!,42+CU$1,0),IFERROR(VLOOKUP($A122,#REF!,29+CU$1,0),IFERROR(VLOOKUP($A122,#REF!,16+CU$1,0),IFERROR(VLOOKUP($A122,#REF!,42+CU$1,0),IFERROR(VLOOKUP($A122,#REF!,33+CU$1,0),IFERROR(VLOOKUP($A122,#REF!,29+CU$1,0),IFERROR(VLOOKUP($A122,#REF!,42+CU$1,0),IFERROR(VLOOKUP($A122,#REF!,42+CU$1,0),IFERROR(VLOOKUP($A122,#REF!,42+CU$1,0),IFERROR(VLOOKUP($A122,#REF!,26+CU$1,0),IFERROR(VLOOKUP($A122,#REF!,5+CU$1,0),0))))))))))))</f>
        <v>0</v>
      </c>
      <c r="CW122" s="37">
        <f>IFERROR(VLOOKUP($A122,#REF!,42+CV$1,0),IFERROR(VLOOKUP($A122,#REF!,42+CV$1,0),IFERROR(VLOOKUP($A122,#REF!,29+CV$1,0),IFERROR(VLOOKUP($A122,#REF!,16+CV$1,0),IFERROR(VLOOKUP($A122,#REF!,42+CV$1,0),IFERROR(VLOOKUP($A122,#REF!,33+CV$1,0),IFERROR(VLOOKUP($A122,#REF!,29+CV$1,0),IFERROR(VLOOKUP($A122,#REF!,42+CV$1,0),IFERROR(VLOOKUP($A122,#REF!,42+CV$1,0),IFERROR(VLOOKUP($A122,#REF!,42+CV$1,0),IFERROR(VLOOKUP($A122,#REF!,26+CV$1,0),IFERROR(VLOOKUP($A122,#REF!,5+CV$1,0),0))))))))))))</f>
        <v>0</v>
      </c>
      <c r="CX122" s="37">
        <f>IFERROR(VLOOKUP($A122,#REF!,36,0),IFERROR(VLOOKUP($A122,#REF!,23,0),IFERROR(VLOOKUP($A122,#REF!,65,0),IFERROR(VLOOKUP($A122,#REF!,34,0),IFERROR(VLOOKUP($A122,#REF!,25,0),IFERROR(VLOOKUP($A122,#REF!,25,0),IFERROR(VLOOKUP($A122,#REF!,21,0),IFERROR(VLOOKUP($A122,#REF!,23,0),IFERROR(VLOOKUP($A122,#REF!,23,0),IFERROR(VLOOKUP($A122,#REF!,23,0),IFERROR(VLOOKUP($A122,#REF!,23,0),IFERROR(VLOOKUP($A122,#REF!,23,0),IFERROR(VLOOKUP($A122,#REF!,21,0),IFERROR(VLOOKUP($A122,#REF!,23,0),0))))))))))))))</f>
        <v>0</v>
      </c>
      <c r="CY122" s="37">
        <f>IFERROR(VLOOKUP($A122,[20]DESIRE!$A:$AP,42,0),IFERROR(VLOOKUP($A122,'[20]TEMA PD'!$A:$AA,27,0),IFERROR(VLOOKUP($A122,'[20]TEMA HAJI'!$A:$AA,27,0),IFERROR(VLOOKUP($A122,'[20]TEMA C3'!$A:$AA,27,0),IFERROR(VLOOKUP($A122,'[20]TEMA C2'!$A:$AA,27,0),IFERROR(VLOOKUP($A122,'[20]TEMA C1'!$A:$Y,25,0),IFERROR(VLOOKUP($A122,[20]DELTA!$A:$AC,29,0),IFERROR(VLOOKUP($A122,'[20]AAV AUTO 2000'!$A:$AA,27,0),IFERROR(VLOOKUP($A122,'[20]CC SK'!$A:$AC,29,0),IFERROR(VLOOKUP($A122,[20]SBPV!$A:$AN,40,0),IFERROR(VLOOKUP($A122,[20]RVO!$A:$CA,79,0),IFERROR(VLOOKUP($A122,[20]GC!$A:$AC,29,0),IFERROR(VLOOKUP($A122,[20]AAV!$A:$AR,44,0),0)))))))))))))</f>
        <v>23</v>
      </c>
      <c r="CZ122" s="37">
        <f>IFERROR(VLOOKUP($A122,#REF!,5+CY$1,0),IFERROR(VLOOKUP($A122,#REF!,26+CY$1,0),IFERROR(VLOOKUP($A122,#REF!,42+CY$1,0),IFERROR(VLOOKUP($A122,#REF!,42+CY$1,0),IFERROR(VLOOKUP($A122,#REF!,42+CY$1,0),IFERROR(VLOOKUP($A122,#REF!,29+CY$1,0),IFERROR(VLOOKUP($A122,#REF!,33+CY$1,0),IFERROR(VLOOKUP($A122,#REF!,42+CY$1,0),IFERROR(VLOOKUP($A122,#REF!,16+CY$1,0),IFERROR(VLOOKUP($A122,#REF!,29+CY$1,0),IFERROR(VLOOKUP($A122,#REF!,42+CY$1,0),IFERROR(VLOOKUP($A122,#REF!,42+CY$1,0),0))))))))))))</f>
        <v>0</v>
      </c>
      <c r="DA122" s="37">
        <f>IFERROR(VLOOKUP($A122,#REF!,5+CZ$1,0),IFERROR(VLOOKUP($A122,#REF!,26+CZ$1,0),IFERROR(VLOOKUP($A122,#REF!,42+CZ$1,0),IFERROR(VLOOKUP($A122,#REF!,42+CZ$1,0),IFERROR(VLOOKUP($A122,#REF!,42+CZ$1,0),IFERROR(VLOOKUP($A122,#REF!,29+CZ$1,0),IFERROR(VLOOKUP($A122,#REF!,33+CZ$1,0),IFERROR(VLOOKUP($A122,#REF!,42+CZ$1,0),IFERROR(VLOOKUP($A122,#REF!,16+CZ$1,0),IFERROR(VLOOKUP($A122,#REF!,29+CZ$1,0),IFERROR(VLOOKUP($A122,#REF!,42+CZ$1,0),IFERROR(VLOOKUP($A122,#REF!,42+CZ$1,0),0))))))))))))</f>
        <v>0</v>
      </c>
      <c r="DB122" s="37">
        <f>IFERROR(VLOOKUP($A122,#REF!,5+DA$1,0),IFERROR(VLOOKUP($A122,#REF!,26+DA$1,0),IFERROR(VLOOKUP($A122,#REF!,42+DA$1,0),IFERROR(VLOOKUP($A122,#REF!,42+DA$1,0),IFERROR(VLOOKUP($A122,#REF!,42+DA$1,0),IFERROR(VLOOKUP($A122,#REF!,29+DA$1,0),IFERROR(VLOOKUP($A122,#REF!,33+DA$1,0),IFERROR(VLOOKUP($A122,#REF!,42+DA$1,0),IFERROR(VLOOKUP($A122,#REF!,16+DA$1,0),IFERROR(VLOOKUP($A122,#REF!,29+DA$1,0),IFERROR(VLOOKUP($A122,#REF!,42+DA$1,0),IFERROR(VLOOKUP($A122,#REF!,42+DA$1,0),0))))))))))))</f>
        <v>0</v>
      </c>
      <c r="DC122" s="37">
        <f>IFERROR(VLOOKUP($A122,#REF!,5+DB$1,0),IFERROR(VLOOKUP($A122,#REF!,26+DB$1,0),IFERROR(VLOOKUP($A122,#REF!,42+DB$1,0),IFERROR(VLOOKUP($A122,#REF!,42+DB$1,0),IFERROR(VLOOKUP($A122,#REF!,42+DB$1,0),IFERROR(VLOOKUP($A122,#REF!,29+DB$1,0),IFERROR(VLOOKUP($A122,#REF!,33+DB$1,0),IFERROR(VLOOKUP($A122,#REF!,42+DB$1,0),IFERROR(VLOOKUP($A122,#REF!,16+DB$1,0),IFERROR(VLOOKUP($A122,#REF!,29+DB$1,0),IFERROR(VLOOKUP($A122,#REF!,42+DB$1,0),IFERROR(VLOOKUP($A122,#REF!,42+DB$1,0),0))))))))))))</f>
        <v>0</v>
      </c>
      <c r="DD122" s="37">
        <f>IFERROR(VLOOKUP($A122,#REF!,5+DC$1,0),IFERROR(VLOOKUP($A122,#REF!,26+DC$1,0),IFERROR(VLOOKUP($A122,#REF!,42+DC$1,0),IFERROR(VLOOKUP($A122,#REF!,42+DC$1,0),IFERROR(VLOOKUP($A122,#REF!,42+DC$1,0),IFERROR(VLOOKUP($A122,#REF!,29+DC$1,0),IFERROR(VLOOKUP($A122,#REF!,33+DC$1,0),IFERROR(VLOOKUP($A122,#REF!,42+DC$1,0),IFERROR(VLOOKUP($A122,#REF!,16+DC$1,0),IFERROR(VLOOKUP($A122,#REF!,29+DC$1,0),IFERROR(VLOOKUP($A122,#REF!,42+DC$1,0),IFERROR(VLOOKUP($A122,#REF!,42+DC$1,0),0))))))))))))</f>
        <v>0</v>
      </c>
      <c r="DE122" s="37">
        <f>IFERROR(VLOOKUP($A122,#REF!,23,0),IFERROR(VLOOKUP($A122,#REF!,21,0),IFERROR(VLOOKUP($A122,#REF!,23,0),IFERROR(VLOOKUP($A122,#REF!,23,0),IFERROR(VLOOKUP($A122,#REF!,23,0),IFERROR(VLOOKUP($A122,#REF!,23,0),IFERROR(VLOOKUP($A122,#REF!,23,0),IFERROR(VLOOKUP($A122,#REF!,21,0),IFERROR(VLOOKUP($A122,#REF!,25,0),IFERROR(VLOOKUP($A122,#REF!,25,0),IFERROR(VLOOKUP($A122,#REF!,34,0),IFERROR(VLOOKUP($A122,#REF!,65,0),IFERROR(VLOOKUP($A122,#REF!,23,0),IFERROR(VLOOKUP($A122,#REF!,36,0),0))))))))))))))</f>
        <v>0</v>
      </c>
      <c r="DF122" s="37" t="b">
        <f t="shared" si="67"/>
        <v>1</v>
      </c>
      <c r="DG122" s="37" t="b">
        <f t="shared" si="67"/>
        <v>1</v>
      </c>
      <c r="DH122" s="37" t="b">
        <f t="shared" si="67"/>
        <v>1</v>
      </c>
      <c r="DI122" s="37" t="b">
        <f t="shared" si="67"/>
        <v>1</v>
      </c>
      <c r="DJ122" s="37" t="b">
        <f t="shared" si="67"/>
        <v>1</v>
      </c>
      <c r="DK122" s="37" t="b">
        <f t="shared" si="67"/>
        <v>1</v>
      </c>
      <c r="DL122" s="37" t="b">
        <f t="shared" si="54"/>
        <v>1</v>
      </c>
      <c r="DM122" s="37">
        <f t="shared" si="68"/>
        <v>23</v>
      </c>
      <c r="DN122" s="37">
        <f t="shared" si="68"/>
        <v>0</v>
      </c>
      <c r="DO122" s="37">
        <f t="shared" si="68"/>
        <v>0</v>
      </c>
      <c r="DP122" s="37">
        <f t="shared" si="68"/>
        <v>0</v>
      </c>
      <c r="DQ122" s="37">
        <f t="shared" si="68"/>
        <v>0</v>
      </c>
      <c r="DR122" s="37">
        <f t="shared" si="68"/>
        <v>0</v>
      </c>
      <c r="DS122" s="37">
        <f t="shared" si="55"/>
        <v>0</v>
      </c>
      <c r="DT122" s="29">
        <f t="shared" si="45"/>
        <v>23</v>
      </c>
      <c r="DU122" s="37">
        <f t="shared" si="69"/>
        <v>0</v>
      </c>
      <c r="DV122" s="37">
        <f t="shared" si="69"/>
        <v>0</v>
      </c>
      <c r="DW122" s="37">
        <f t="shared" si="69"/>
        <v>0</v>
      </c>
      <c r="DX122" s="37">
        <f t="shared" si="69"/>
        <v>0</v>
      </c>
      <c r="DY122" s="37">
        <f t="shared" si="69"/>
        <v>0</v>
      </c>
      <c r="DZ122" s="37">
        <f t="shared" si="69"/>
        <v>0</v>
      </c>
      <c r="EA122" s="37">
        <f t="shared" si="56"/>
        <v>0</v>
      </c>
      <c r="EB122" s="29">
        <f t="shared" si="46"/>
        <v>0</v>
      </c>
      <c r="EC122" s="36">
        <f t="shared" si="47"/>
        <v>6</v>
      </c>
      <c r="ED122" s="36" t="str">
        <f t="shared" si="48"/>
        <v>DOWNGRADE</v>
      </c>
      <c r="EE122" s="36" t="str">
        <f t="shared" si="49"/>
        <v>RESET</v>
      </c>
      <c r="EF122" s="37">
        <f t="shared" si="50"/>
        <v>0</v>
      </c>
      <c r="EG122" s="2">
        <f>IFERROR(VLOOKUP(A122,[21]DELTA!$A:$AT,46,0),"")</f>
        <v>3</v>
      </c>
      <c r="EH122" s="37" t="str">
        <f t="shared" si="51"/>
        <v>SAPHIRE</v>
      </c>
      <c r="EI122" s="2"/>
      <c r="EJ122" s="2"/>
      <c r="EK122" s="2"/>
      <c r="EL122" s="2"/>
      <c r="EM122" s="2"/>
      <c r="EN122" s="2"/>
      <c r="EO122" s="2"/>
      <c r="EP122" s="2"/>
      <c r="EQ122" s="37">
        <f t="shared" si="70"/>
        <v>23</v>
      </c>
      <c r="ER122" s="37">
        <f t="shared" si="70"/>
        <v>0</v>
      </c>
      <c r="ES122" s="37">
        <f t="shared" si="70"/>
        <v>0</v>
      </c>
      <c r="ET122" s="37">
        <f t="shared" si="70"/>
        <v>0</v>
      </c>
      <c r="EU122" s="37">
        <f t="shared" si="70"/>
        <v>0</v>
      </c>
      <c r="EV122" s="37">
        <f t="shared" si="70"/>
        <v>0</v>
      </c>
      <c r="EW122" s="37">
        <f t="shared" si="57"/>
        <v>0</v>
      </c>
    </row>
    <row r="123" spans="1:153" ht="15.6">
      <c r="A123" s="36" t="s">
        <v>51</v>
      </c>
      <c r="B123" s="5" t="s">
        <v>214</v>
      </c>
      <c r="C123" s="37" t="s">
        <v>153</v>
      </c>
      <c r="D123" s="15">
        <f>IFERROR(VLOOKUP(A123,[23]delta!$A:$C,3,0),"")</f>
        <v>44921</v>
      </c>
      <c r="E123" s="15" t="str">
        <f t="shared" si="44"/>
        <v>Dec-22</v>
      </c>
      <c r="F123" s="37" t="s">
        <v>352</v>
      </c>
      <c r="G123" s="37" t="s">
        <v>349</v>
      </c>
      <c r="H123" s="37" t="s">
        <v>349</v>
      </c>
      <c r="I123" s="37" t="s">
        <v>352</v>
      </c>
      <c r="J123" s="37" t="s">
        <v>352</v>
      </c>
      <c r="K123" s="37" t="s">
        <v>352</v>
      </c>
      <c r="L123" s="37" t="s">
        <v>352</v>
      </c>
      <c r="M123" s="37">
        <v>21</v>
      </c>
      <c r="N123" s="37">
        <v>42</v>
      </c>
      <c r="O123" s="37">
        <v>34</v>
      </c>
      <c r="P123" s="37">
        <v>41</v>
      </c>
      <c r="Q123" s="37">
        <v>39</v>
      </c>
      <c r="R123" s="37">
        <v>43</v>
      </c>
      <c r="S123" s="37">
        <v>21</v>
      </c>
      <c r="T123" s="36">
        <v>241</v>
      </c>
      <c r="U123" s="14">
        <v>0</v>
      </c>
      <c r="V123" s="37">
        <v>42</v>
      </c>
      <c r="W123" s="37">
        <v>34</v>
      </c>
      <c r="X123" s="14">
        <v>0</v>
      </c>
      <c r="Y123" s="14">
        <v>0</v>
      </c>
      <c r="Z123" s="14">
        <v>0</v>
      </c>
      <c r="AA123" s="14">
        <v>0</v>
      </c>
      <c r="AB123" s="36">
        <v>76</v>
      </c>
      <c r="AC123" s="36">
        <v>0</v>
      </c>
      <c r="AD123" s="36" t="s">
        <v>413</v>
      </c>
      <c r="AE123" s="36" t="s">
        <v>413</v>
      </c>
      <c r="AF123" s="37">
        <v>76</v>
      </c>
      <c r="AG123" s="13">
        <v>2</v>
      </c>
      <c r="AH123" s="37" t="s">
        <v>418</v>
      </c>
      <c r="AI123" s="37">
        <v>0</v>
      </c>
      <c r="AJ123" s="37" t="s">
        <v>423</v>
      </c>
      <c r="AK123" s="37">
        <v>0</v>
      </c>
      <c r="AL123" s="15">
        <v>45261</v>
      </c>
      <c r="AM123" s="15">
        <v>45701</v>
      </c>
      <c r="AN123" s="37">
        <v>1</v>
      </c>
      <c r="AO123" s="37">
        <v>76</v>
      </c>
      <c r="AP123" s="37" t="str">
        <f>IFERROR(VLOOKUP($A123,[2]Sheet1!$A:$D,4,0),"-")</f>
        <v>EKSKLUSIF</v>
      </c>
      <c r="AQ123" s="37" t="str">
        <f>IFERROR(VLOOKUP($A123,#REF!,4,0),"-")</f>
        <v>-</v>
      </c>
      <c r="AR123" s="37" t="str">
        <f>IFERROR(VLOOKUP(A123,[3]DELTA!$A:$D,4,0),"-")</f>
        <v>EKSKLUSIF</v>
      </c>
      <c r="AS123" s="37" t="str">
        <f>IFERROR(VLOOKUP(A123,[4]DELTA!$A:$D,4,0),"-")</f>
        <v>EKSKLUSIF</v>
      </c>
      <c r="AT123" s="37" t="str">
        <f>IFERROR(VLOOKUP(A123,[5]DELTA!$A:$D,4,0),"-")</f>
        <v>EKSKLUSIF</v>
      </c>
      <c r="AU123" s="37" t="str">
        <f>IFERROR(VLOOKUP(A123,[6]DELTA!$A:$D,4,0),"-")</f>
        <v>EKSKLUSIF</v>
      </c>
      <c r="AV123" s="37" t="str">
        <f>IFERROR(VLOOKUP(A123,#REF!,13,0),"")</f>
        <v/>
      </c>
      <c r="AW123" s="37">
        <f>IFERROR(VLOOKUP(A123,[7]DATABASE!$A:$BA,49,0),"")</f>
        <v>49</v>
      </c>
      <c r="AX123" s="37">
        <f>IFERROR(VLOOKUP(A123,[7]DATABASE!$A:$BA,50,0),"")</f>
        <v>48</v>
      </c>
      <c r="AY123" s="37">
        <f>IFERROR(VLOOKUP(A123,[7]DATABASE!$A:$BA,51,0),"")</f>
        <v>42</v>
      </c>
      <c r="AZ123" s="37">
        <f>IFERROR(VLOOKUP(A123,[7]DATABASE!$A:$BA,52,0),"")</f>
        <v>47</v>
      </c>
      <c r="BA123" s="37">
        <f>IFERROR(VLOOKUP(A123,[7]DATABASE!$A:$BA,53,0),"")</f>
        <v>43</v>
      </c>
      <c r="BB123" s="37">
        <f>IFERROR(VLOOKUP(A123,[7]DATABASE!$A:$BF,54,0),"")</f>
        <v>49</v>
      </c>
      <c r="BC123" s="37">
        <f>IFERROR(VLOOKUP(A123,[7]DATABASE!$A:$BF,55,0),"")</f>
        <v>48</v>
      </c>
      <c r="BD123" s="37">
        <f>IFERROR(VLOOKUP(A123,[7]DATABASE!$A:$BF,56,0),"")</f>
        <v>42</v>
      </c>
      <c r="BE123" s="37">
        <f>IFERROR(VLOOKUP(A123,[7]DATABASE!$A:$BF,57,0),"")</f>
        <v>47</v>
      </c>
      <c r="BF123" s="37">
        <f>IFERROR(VLOOKUP(A123,[7]DATABASE!$A:$BF,58,0),"")</f>
        <v>43</v>
      </c>
      <c r="BG123" s="37">
        <f>IFERROR(VLOOKUP($A123,'[24]NEW MITRA'!$A:$BV,69,0),"")</f>
        <v>20</v>
      </c>
      <c r="BH123" s="37">
        <f>IFERROR(VLOOKUP(A123,[7]DATABASE!$A:$BM,60,0),"")</f>
        <v>49</v>
      </c>
      <c r="BI123" s="37">
        <f>IFERROR(VLOOKUP(A123,[7]DATABASE!$A:$BM,61,0),"")</f>
        <v>48</v>
      </c>
      <c r="BJ123" s="37">
        <f>IFERROR(VLOOKUP(A123,[7]DATABASE!$A:$BM,62,0),"")</f>
        <v>42</v>
      </c>
      <c r="BK123" s="37">
        <f>IFERROR(VLOOKUP(A123,[7]DATABASE!$A:$BM,63,0),"")</f>
        <v>47</v>
      </c>
      <c r="BL123" s="37">
        <f>IFERROR(VLOOKUP(A123,[7]DATABASE!$A:$BM,64,0),"")</f>
        <v>43</v>
      </c>
      <c r="BM123" s="37">
        <f>IFERROR(VLOOKUP($A123,[9]AAV!$A:$AM,39,0),IFERROR(VLOOKUP($A123,[9]GC!$A:$Y,25,0),IFERROR(VLOOKUP($A123,[9]RVO!$A:$BS,71,0),IFERROR(VLOOKUP($A123,[9]SBPV!$A:$AK,37,0),IFERROR(VLOOKUP($A123,'[9]CC SK'!$A:$AA,27,0),IFERROR(VLOOKUP($A123,[9]DELTA!$A:$AA,27,0),IFERROR(VLOOKUP($A123,'[9]TEMA C1'!$A:$W,23,0),IFERROR(VLOOKUP($A123,'[9]TEMA C2'!$A:$Y,25,0),IFERROR(VLOOKUP($A123,'[9]TEMA C3'!$A:$Y,25,0),IFERROR(VLOOKUP($A123,'[9]TEMA HAJI'!$A:$Y,25,0),IFERROR(VLOOKUP($A123,'[9]TEMA PD'!$A:$Y,25,0),"")))))))))))</f>
        <v>21</v>
      </c>
      <c r="BN123" s="37">
        <f t="shared" si="58"/>
        <v>270</v>
      </c>
      <c r="BO123" s="14">
        <f t="shared" si="53"/>
        <v>0</v>
      </c>
      <c r="BP123" s="14">
        <f t="shared" si="53"/>
        <v>49</v>
      </c>
      <c r="BQ123" s="14">
        <f t="shared" si="53"/>
        <v>0</v>
      </c>
      <c r="BR123" s="14">
        <f t="shared" si="52"/>
        <v>0</v>
      </c>
      <c r="BS123" s="14">
        <f t="shared" si="52"/>
        <v>0</v>
      </c>
      <c r="BT123" s="21">
        <f t="shared" si="52"/>
        <v>0</v>
      </c>
      <c r="BU123" s="21">
        <f t="shared" si="52"/>
        <v>21</v>
      </c>
      <c r="BV123" s="37">
        <f t="shared" si="59"/>
        <v>70</v>
      </c>
      <c r="BW123" s="36">
        <f t="shared" si="60"/>
        <v>0</v>
      </c>
      <c r="BX123" s="36" t="str">
        <f t="shared" si="61"/>
        <v>TIDAK</v>
      </c>
      <c r="BY123" s="36" t="str">
        <f>IFERROR(VLOOKUP(A123,[7]DATABASE!$A:$BY,77,0),"")</f>
        <v>TIDAK</v>
      </c>
      <c r="BZ123" s="37">
        <f t="shared" si="62"/>
        <v>146</v>
      </c>
      <c r="CA123" s="12">
        <f>IFERROR(VLOOKUP(A123,[10]DELTA!$A:$AE,31,0),"")</f>
        <v>2</v>
      </c>
      <c r="CB123" s="37" t="str">
        <f t="shared" si="63"/>
        <v>SAPHIRE</v>
      </c>
      <c r="CC123" s="37" t="str">
        <f>IFERROR(VLOOKUP(A123,[11]SUMMARY!$B:$E,4,0),"")</f>
        <v/>
      </c>
      <c r="CD123" s="37">
        <f>IFERROR(VLOOKUP(A123,'[12]RECAP REDEEM P2 - v2'!$A:$I,5,0),0)</f>
        <v>0</v>
      </c>
      <c r="CE123" s="37" t="str">
        <f t="shared" si="64"/>
        <v>Y</v>
      </c>
      <c r="CF123" s="37"/>
      <c r="CG123" s="15">
        <v>45093</v>
      </c>
      <c r="CH123" s="15">
        <f t="shared" ca="1" si="65"/>
        <v>46174</v>
      </c>
      <c r="CI123" s="37">
        <f t="shared" ca="1" si="66"/>
        <v>2</v>
      </c>
      <c r="CJ123" s="37">
        <v>146</v>
      </c>
      <c r="CK123" s="37" t="str">
        <f>IFERROR(VLOOKUP($A123,[13]ME!$A:$K,11,0),"-")</f>
        <v>EKSKLUSIF</v>
      </c>
      <c r="CL123" s="37" t="str">
        <f>IFERROR(VLOOKUP($A123,[14]EKS!$A:$K,11,0),"-")</f>
        <v>EKSKLUSIF</v>
      </c>
      <c r="CM123" s="37" t="str">
        <f>IFERROR(VLOOKUP($A123,[15]EKS!$A:$K,11,0),"-")</f>
        <v>EKSKLUSIF</v>
      </c>
      <c r="CN123" s="37" t="str">
        <f>IFERROR(VLOOKUP($A123,[16]EKS!$A:$K,11,0),"-")</f>
        <v>-</v>
      </c>
      <c r="CO123" s="37" t="str">
        <f>IFERROR(VLOOKUP($A123,[17]EKS!$A:$K,11,0),"-")</f>
        <v>EKSKLUSIF</v>
      </c>
      <c r="CP123" s="37" t="str">
        <f>IFERROR(VLOOKUP($A123,[18]EKS!$A:$K,11,0),"-")</f>
        <v>-</v>
      </c>
      <c r="CQ123" s="37" t="str">
        <f>IFERROR(VLOOKUP(A123,[19]Sheet1!$A:$D,4,0),"-")</f>
        <v>-</v>
      </c>
      <c r="CR123" s="37">
        <f>IFERROR(VLOOKUP($A123,[20]AAV!$A:$AR,44,0),IFERROR(VLOOKUP($A123,[20]GC!$A:$AC,29,0),IFERROR(VLOOKUP($A123,[20]RVO!$A:$CA,79,0),IFERROR(VLOOKUP($A123,[20]SBPV!$A:$AN,40,0),IFERROR(VLOOKUP($A123,'[20]CC SK'!$A:$AC,29,0),IFERROR(VLOOKUP($A123,'[20]AAV AUTO 2000'!$A:$AA,27,0),IFERROR(VLOOKUP($A123,[20]DELTA!$A:$AC,29,0),IFERROR(VLOOKUP($A123,'[20]TEMA C1'!$A:$Y,25,0),IFERROR(VLOOKUP($A123,'[20]TEMA C2'!$A:$AA,27,0),IFERROR(VLOOKUP($A123,'[20]TEMA C3'!$A:$AA,27,0),IFERROR(VLOOKUP($A123,'[20]TEMA HAJI'!$A:$AA,27,0),IFERROR(VLOOKUP($A123,'[20]TEMA PD'!$A:$AA,27,0),IFERROR(VLOOKUP($A123,[20]DESIRE!$A:$AP,42,0),0)))))))))))))</f>
        <v>23</v>
      </c>
      <c r="CS123" s="37">
        <f>IFERROR(VLOOKUP($A123,#REF!,42+CR$1,0),IFERROR(VLOOKUP($A123,#REF!,42+CR$1,0),IFERROR(VLOOKUP($A123,#REF!,29+CR$1,0),IFERROR(VLOOKUP($A123,#REF!,16+CR$1,0),IFERROR(VLOOKUP($A123,#REF!,42+CR$1,0),IFERROR(VLOOKUP($A123,#REF!,33+CR$1,0),IFERROR(VLOOKUP($A123,#REF!,29+CR$1,0),IFERROR(VLOOKUP($A123,#REF!,42+CR$1,0),IFERROR(VLOOKUP($A123,#REF!,42+CR$1,0),IFERROR(VLOOKUP($A123,#REF!,42+CR$1,0),IFERROR(VLOOKUP($A123,#REF!,26+CR$1,0),IFERROR(VLOOKUP($A123,#REF!,5+CR$1,0),0))))))))))))</f>
        <v>0</v>
      </c>
      <c r="CT123" s="37">
        <f>IFERROR(VLOOKUP($A123,#REF!,42+CS$1,0),IFERROR(VLOOKUP($A123,#REF!,42+CS$1,0),IFERROR(VLOOKUP($A123,#REF!,29+CS$1,0),IFERROR(VLOOKUP($A123,#REF!,16+CS$1,0),IFERROR(VLOOKUP($A123,#REF!,42+CS$1,0),IFERROR(VLOOKUP($A123,#REF!,33+CS$1,0),IFERROR(VLOOKUP($A123,#REF!,29+CS$1,0),IFERROR(VLOOKUP($A123,#REF!,42+CS$1,0),IFERROR(VLOOKUP($A123,#REF!,42+CS$1,0),IFERROR(VLOOKUP($A123,#REF!,42+CS$1,0),IFERROR(VLOOKUP($A123,#REF!,26+CS$1,0),IFERROR(VLOOKUP($A123,#REF!,5+CS$1,0),0))))))))))))</f>
        <v>0</v>
      </c>
      <c r="CU123" s="37">
        <f>IFERROR(VLOOKUP($A123,#REF!,42+CT$1,0),IFERROR(VLOOKUP($A123,#REF!,42+CT$1,0),IFERROR(VLOOKUP($A123,#REF!,29+CT$1,0),IFERROR(VLOOKUP($A123,#REF!,16+CT$1,0),IFERROR(VLOOKUP($A123,#REF!,42+CT$1,0),IFERROR(VLOOKUP($A123,#REF!,33+CT$1,0),IFERROR(VLOOKUP($A123,#REF!,29+CT$1,0),IFERROR(VLOOKUP($A123,#REF!,42+CT$1,0),IFERROR(VLOOKUP($A123,#REF!,42+CT$1,0),IFERROR(VLOOKUP($A123,#REF!,42+CT$1,0),IFERROR(VLOOKUP($A123,#REF!,26+CT$1,0),IFERROR(VLOOKUP($A123,#REF!,5+CT$1,0),0))))))))))))</f>
        <v>0</v>
      </c>
      <c r="CV123" s="37">
        <f>IFERROR(VLOOKUP($A123,#REF!,42+CU$1,0),IFERROR(VLOOKUP($A123,#REF!,42+CU$1,0),IFERROR(VLOOKUP($A123,#REF!,29+CU$1,0),IFERROR(VLOOKUP($A123,#REF!,16+CU$1,0),IFERROR(VLOOKUP($A123,#REF!,42+CU$1,0),IFERROR(VLOOKUP($A123,#REF!,33+CU$1,0),IFERROR(VLOOKUP($A123,#REF!,29+CU$1,0),IFERROR(VLOOKUP($A123,#REF!,42+CU$1,0),IFERROR(VLOOKUP($A123,#REF!,42+CU$1,0),IFERROR(VLOOKUP($A123,#REF!,42+CU$1,0),IFERROR(VLOOKUP($A123,#REF!,26+CU$1,0),IFERROR(VLOOKUP($A123,#REF!,5+CU$1,0),0))))))))))))</f>
        <v>0</v>
      </c>
      <c r="CW123" s="37">
        <f>IFERROR(VLOOKUP($A123,#REF!,42+CV$1,0),IFERROR(VLOOKUP($A123,#REF!,42+CV$1,0),IFERROR(VLOOKUP($A123,#REF!,29+CV$1,0),IFERROR(VLOOKUP($A123,#REF!,16+CV$1,0),IFERROR(VLOOKUP($A123,#REF!,42+CV$1,0),IFERROR(VLOOKUP($A123,#REF!,33+CV$1,0),IFERROR(VLOOKUP($A123,#REF!,29+CV$1,0),IFERROR(VLOOKUP($A123,#REF!,42+CV$1,0),IFERROR(VLOOKUP($A123,#REF!,42+CV$1,0),IFERROR(VLOOKUP($A123,#REF!,42+CV$1,0),IFERROR(VLOOKUP($A123,#REF!,26+CV$1,0),IFERROR(VLOOKUP($A123,#REF!,5+CV$1,0),0))))))))))))</f>
        <v>0</v>
      </c>
      <c r="CX123" s="37">
        <f>IFERROR(VLOOKUP($A123,#REF!,36,0),IFERROR(VLOOKUP($A123,#REF!,23,0),IFERROR(VLOOKUP($A123,#REF!,65,0),IFERROR(VLOOKUP($A123,#REF!,34,0),IFERROR(VLOOKUP($A123,#REF!,25,0),IFERROR(VLOOKUP($A123,#REF!,25,0),IFERROR(VLOOKUP($A123,#REF!,21,0),IFERROR(VLOOKUP($A123,#REF!,23,0),IFERROR(VLOOKUP($A123,#REF!,23,0),IFERROR(VLOOKUP($A123,#REF!,23,0),IFERROR(VLOOKUP($A123,#REF!,23,0),IFERROR(VLOOKUP($A123,#REF!,23,0),IFERROR(VLOOKUP($A123,#REF!,21,0),IFERROR(VLOOKUP($A123,#REF!,23,0),0))))))))))))))</f>
        <v>0</v>
      </c>
      <c r="CY123" s="37">
        <f>IFERROR(VLOOKUP($A123,[20]DESIRE!$A:$AP,42,0),IFERROR(VLOOKUP($A123,'[20]TEMA PD'!$A:$AA,27,0),IFERROR(VLOOKUP($A123,'[20]TEMA HAJI'!$A:$AA,27,0),IFERROR(VLOOKUP($A123,'[20]TEMA C3'!$A:$AA,27,0),IFERROR(VLOOKUP($A123,'[20]TEMA C2'!$A:$AA,27,0),IFERROR(VLOOKUP($A123,'[20]TEMA C1'!$A:$Y,25,0),IFERROR(VLOOKUP($A123,[20]DELTA!$A:$AC,29,0),IFERROR(VLOOKUP($A123,'[20]AAV AUTO 2000'!$A:$AA,27,0),IFERROR(VLOOKUP($A123,'[20]CC SK'!$A:$AC,29,0),IFERROR(VLOOKUP($A123,[20]SBPV!$A:$AN,40,0),IFERROR(VLOOKUP($A123,[20]RVO!$A:$CA,79,0),IFERROR(VLOOKUP($A123,[20]GC!$A:$AC,29,0),IFERROR(VLOOKUP($A123,[20]AAV!$A:$AR,44,0),0)))))))))))))</f>
        <v>23</v>
      </c>
      <c r="CZ123" s="37">
        <f>IFERROR(VLOOKUP($A123,#REF!,5+CY$1,0),IFERROR(VLOOKUP($A123,#REF!,26+CY$1,0),IFERROR(VLOOKUP($A123,#REF!,42+CY$1,0),IFERROR(VLOOKUP($A123,#REF!,42+CY$1,0),IFERROR(VLOOKUP($A123,#REF!,42+CY$1,0),IFERROR(VLOOKUP($A123,#REF!,29+CY$1,0),IFERROR(VLOOKUP($A123,#REF!,33+CY$1,0),IFERROR(VLOOKUP($A123,#REF!,42+CY$1,0),IFERROR(VLOOKUP($A123,#REF!,16+CY$1,0),IFERROR(VLOOKUP($A123,#REF!,29+CY$1,0),IFERROR(VLOOKUP($A123,#REF!,42+CY$1,0),IFERROR(VLOOKUP($A123,#REF!,42+CY$1,0),0))))))))))))</f>
        <v>0</v>
      </c>
      <c r="DA123" s="37">
        <f>IFERROR(VLOOKUP($A123,#REF!,5+CZ$1,0),IFERROR(VLOOKUP($A123,#REF!,26+CZ$1,0),IFERROR(VLOOKUP($A123,#REF!,42+CZ$1,0),IFERROR(VLOOKUP($A123,#REF!,42+CZ$1,0),IFERROR(VLOOKUP($A123,#REF!,42+CZ$1,0),IFERROR(VLOOKUP($A123,#REF!,29+CZ$1,0),IFERROR(VLOOKUP($A123,#REF!,33+CZ$1,0),IFERROR(VLOOKUP($A123,#REF!,42+CZ$1,0),IFERROR(VLOOKUP($A123,#REF!,16+CZ$1,0),IFERROR(VLOOKUP($A123,#REF!,29+CZ$1,0),IFERROR(VLOOKUP($A123,#REF!,42+CZ$1,0),IFERROR(VLOOKUP($A123,#REF!,42+CZ$1,0),0))))))))))))</f>
        <v>0</v>
      </c>
      <c r="DB123" s="37">
        <f>IFERROR(VLOOKUP($A123,#REF!,5+DA$1,0),IFERROR(VLOOKUP($A123,#REF!,26+DA$1,0),IFERROR(VLOOKUP($A123,#REF!,42+DA$1,0),IFERROR(VLOOKUP($A123,#REF!,42+DA$1,0),IFERROR(VLOOKUP($A123,#REF!,42+DA$1,0),IFERROR(VLOOKUP($A123,#REF!,29+DA$1,0),IFERROR(VLOOKUP($A123,#REF!,33+DA$1,0),IFERROR(VLOOKUP($A123,#REF!,42+DA$1,0),IFERROR(VLOOKUP($A123,#REF!,16+DA$1,0),IFERROR(VLOOKUP($A123,#REF!,29+DA$1,0),IFERROR(VLOOKUP($A123,#REF!,42+DA$1,0),IFERROR(VLOOKUP($A123,#REF!,42+DA$1,0),0))))))))))))</f>
        <v>0</v>
      </c>
      <c r="DC123" s="37">
        <f>IFERROR(VLOOKUP($A123,#REF!,5+DB$1,0),IFERROR(VLOOKUP($A123,#REF!,26+DB$1,0),IFERROR(VLOOKUP($A123,#REF!,42+DB$1,0),IFERROR(VLOOKUP($A123,#REF!,42+DB$1,0),IFERROR(VLOOKUP($A123,#REF!,42+DB$1,0),IFERROR(VLOOKUP($A123,#REF!,29+DB$1,0),IFERROR(VLOOKUP($A123,#REF!,33+DB$1,0),IFERROR(VLOOKUP($A123,#REF!,42+DB$1,0),IFERROR(VLOOKUP($A123,#REF!,16+DB$1,0),IFERROR(VLOOKUP($A123,#REF!,29+DB$1,0),IFERROR(VLOOKUP($A123,#REF!,42+DB$1,0),IFERROR(VLOOKUP($A123,#REF!,42+DB$1,0),0))))))))))))</f>
        <v>0</v>
      </c>
      <c r="DD123" s="37">
        <f>IFERROR(VLOOKUP($A123,#REF!,5+DC$1,0),IFERROR(VLOOKUP($A123,#REF!,26+DC$1,0),IFERROR(VLOOKUP($A123,#REF!,42+DC$1,0),IFERROR(VLOOKUP($A123,#REF!,42+DC$1,0),IFERROR(VLOOKUP($A123,#REF!,42+DC$1,0),IFERROR(VLOOKUP($A123,#REF!,29+DC$1,0),IFERROR(VLOOKUP($A123,#REF!,33+DC$1,0),IFERROR(VLOOKUP($A123,#REF!,42+DC$1,0),IFERROR(VLOOKUP($A123,#REF!,16+DC$1,0),IFERROR(VLOOKUP($A123,#REF!,29+DC$1,0),IFERROR(VLOOKUP($A123,#REF!,42+DC$1,0),IFERROR(VLOOKUP($A123,#REF!,42+DC$1,0),0))))))))))))</f>
        <v>0</v>
      </c>
      <c r="DE123" s="37">
        <f>IFERROR(VLOOKUP($A123,#REF!,23,0),IFERROR(VLOOKUP($A123,#REF!,21,0),IFERROR(VLOOKUP($A123,#REF!,23,0),IFERROR(VLOOKUP($A123,#REF!,23,0),IFERROR(VLOOKUP($A123,#REF!,23,0),IFERROR(VLOOKUP($A123,#REF!,23,0),IFERROR(VLOOKUP($A123,#REF!,23,0),IFERROR(VLOOKUP($A123,#REF!,21,0),IFERROR(VLOOKUP($A123,#REF!,25,0),IFERROR(VLOOKUP($A123,#REF!,25,0),IFERROR(VLOOKUP($A123,#REF!,34,0),IFERROR(VLOOKUP($A123,#REF!,65,0),IFERROR(VLOOKUP($A123,#REF!,23,0),IFERROR(VLOOKUP($A123,#REF!,36,0),0))))))))))))))</f>
        <v>0</v>
      </c>
      <c r="DF123" s="37" t="b">
        <f t="shared" si="67"/>
        <v>1</v>
      </c>
      <c r="DG123" s="37" t="b">
        <f t="shared" si="67"/>
        <v>1</v>
      </c>
      <c r="DH123" s="37" t="b">
        <f t="shared" si="67"/>
        <v>1</v>
      </c>
      <c r="DI123" s="37" t="b">
        <f t="shared" si="67"/>
        <v>1</v>
      </c>
      <c r="DJ123" s="37" t="b">
        <f t="shared" si="67"/>
        <v>1</v>
      </c>
      <c r="DK123" s="37" t="b">
        <f t="shared" si="67"/>
        <v>1</v>
      </c>
      <c r="DL123" s="37" t="b">
        <f t="shared" si="54"/>
        <v>1</v>
      </c>
      <c r="DM123" s="37">
        <f t="shared" si="68"/>
        <v>23</v>
      </c>
      <c r="DN123" s="37">
        <f t="shared" si="68"/>
        <v>0</v>
      </c>
      <c r="DO123" s="37">
        <f t="shared" si="68"/>
        <v>0</v>
      </c>
      <c r="DP123" s="37">
        <f t="shared" si="68"/>
        <v>0</v>
      </c>
      <c r="DQ123" s="37">
        <f t="shared" si="68"/>
        <v>0</v>
      </c>
      <c r="DR123" s="37">
        <f t="shared" si="68"/>
        <v>0</v>
      </c>
      <c r="DS123" s="37">
        <f t="shared" si="55"/>
        <v>0</v>
      </c>
      <c r="DT123" s="29">
        <f t="shared" si="45"/>
        <v>23</v>
      </c>
      <c r="DU123" s="37">
        <f t="shared" si="69"/>
        <v>0</v>
      </c>
      <c r="DV123" s="37">
        <f t="shared" si="69"/>
        <v>0</v>
      </c>
      <c r="DW123" s="37">
        <f t="shared" si="69"/>
        <v>0</v>
      </c>
      <c r="DX123" s="37">
        <f t="shared" si="69"/>
        <v>0</v>
      </c>
      <c r="DY123" s="37">
        <f t="shared" si="69"/>
        <v>0</v>
      </c>
      <c r="DZ123" s="37">
        <f t="shared" si="69"/>
        <v>0</v>
      </c>
      <c r="EA123" s="37">
        <f t="shared" si="56"/>
        <v>0</v>
      </c>
      <c r="EB123" s="29">
        <f t="shared" si="46"/>
        <v>0</v>
      </c>
      <c r="EC123" s="36">
        <f t="shared" si="47"/>
        <v>6</v>
      </c>
      <c r="ED123" s="36" t="str">
        <f t="shared" si="48"/>
        <v>DOWNGRADE</v>
      </c>
      <c r="EE123" s="36" t="str">
        <f t="shared" si="49"/>
        <v>RESET</v>
      </c>
      <c r="EF123" s="37">
        <f t="shared" si="50"/>
        <v>0</v>
      </c>
      <c r="EG123" s="2">
        <f>IFERROR(VLOOKUP(A123,[21]DELTA!$A:$AT,46,0),"")</f>
        <v>3</v>
      </c>
      <c r="EH123" s="37" t="str">
        <f t="shared" si="51"/>
        <v>SAPHIRE</v>
      </c>
      <c r="EI123" s="2"/>
      <c r="EJ123" s="2"/>
      <c r="EK123" s="2"/>
      <c r="EL123" s="2"/>
      <c r="EM123" s="2"/>
      <c r="EN123" s="2"/>
      <c r="EO123" s="2"/>
      <c r="EP123" s="2"/>
      <c r="EQ123" s="37">
        <f t="shared" si="70"/>
        <v>23</v>
      </c>
      <c r="ER123" s="37">
        <f t="shared" si="70"/>
        <v>0</v>
      </c>
      <c r="ES123" s="37">
        <f t="shared" si="70"/>
        <v>0</v>
      </c>
      <c r="ET123" s="37">
        <f t="shared" si="70"/>
        <v>0</v>
      </c>
      <c r="EU123" s="37">
        <f t="shared" si="70"/>
        <v>0</v>
      </c>
      <c r="EV123" s="37">
        <f t="shared" si="70"/>
        <v>0</v>
      </c>
      <c r="EW123" s="37">
        <f t="shared" si="57"/>
        <v>0</v>
      </c>
    </row>
    <row r="124" spans="1:153" ht="15.6">
      <c r="A124" s="36" t="s">
        <v>106</v>
      </c>
      <c r="B124" s="5" t="s">
        <v>253</v>
      </c>
      <c r="C124" s="37" t="s">
        <v>153</v>
      </c>
      <c r="D124" s="15">
        <f>IFERROR(VLOOKUP(A124,[23]delta!$A:$C,3,0),"")</f>
        <v>45079</v>
      </c>
      <c r="E124" s="15" t="str">
        <f t="shared" si="44"/>
        <v>Jun-23</v>
      </c>
      <c r="F124" s="37" t="s">
        <v>349</v>
      </c>
      <c r="G124" s="37" t="s">
        <v>349</v>
      </c>
      <c r="H124" s="37" t="s">
        <v>349</v>
      </c>
      <c r="I124" s="37" t="s">
        <v>352</v>
      </c>
      <c r="J124" s="37" t="s">
        <v>352</v>
      </c>
      <c r="K124" s="37" t="s">
        <v>414</v>
      </c>
      <c r="L124" s="37" t="s">
        <v>414</v>
      </c>
      <c r="M124" s="37">
        <v>5</v>
      </c>
      <c r="N124" s="37">
        <v>43</v>
      </c>
      <c r="O124" s="37">
        <v>27</v>
      </c>
      <c r="P124" s="37">
        <v>44</v>
      </c>
      <c r="Q124" s="37">
        <v>38</v>
      </c>
      <c r="R124" s="37"/>
      <c r="S124" s="37" t="s">
        <v>417</v>
      </c>
      <c r="T124" s="36">
        <v>157</v>
      </c>
      <c r="U124" s="37">
        <v>5</v>
      </c>
      <c r="V124" s="37">
        <v>43</v>
      </c>
      <c r="W124" s="37">
        <v>27</v>
      </c>
      <c r="X124" s="14">
        <v>0</v>
      </c>
      <c r="Y124" s="14">
        <v>0</v>
      </c>
      <c r="Z124" s="37">
        <v>0</v>
      </c>
      <c r="AA124" s="37" t="s">
        <v>417</v>
      </c>
      <c r="AB124" s="36">
        <v>75</v>
      </c>
      <c r="AC124" s="36">
        <v>2</v>
      </c>
      <c r="AD124" s="36" t="s">
        <v>413</v>
      </c>
      <c r="AE124" s="36" t="s">
        <v>413</v>
      </c>
      <c r="AF124" s="37">
        <v>75</v>
      </c>
      <c r="AG124" s="13">
        <v>2</v>
      </c>
      <c r="AH124" s="37" t="s">
        <v>418</v>
      </c>
      <c r="AI124" s="37">
        <v>0</v>
      </c>
      <c r="AJ124" s="37" t="s">
        <v>423</v>
      </c>
      <c r="AK124" s="37">
        <v>0</v>
      </c>
      <c r="AL124" s="15">
        <v>45261</v>
      </c>
      <c r="AM124" s="15">
        <v>45701</v>
      </c>
      <c r="AN124" s="37">
        <v>1</v>
      </c>
      <c r="AO124" s="37">
        <v>75</v>
      </c>
      <c r="AP124" s="37" t="str">
        <f>IFERROR(VLOOKUP($A124,[2]Sheet1!$A:$D,4,0),"-")</f>
        <v>-</v>
      </c>
      <c r="AQ124" s="37" t="str">
        <f>IFERROR(VLOOKUP($A124,#REF!,4,0),"-")</f>
        <v>-</v>
      </c>
      <c r="AR124" s="37" t="str">
        <f>IFERROR(VLOOKUP(A124,[3]DELTA!$A:$D,4,0),"-")</f>
        <v>-</v>
      </c>
      <c r="AS124" s="37" t="str">
        <f>IFERROR(VLOOKUP(A124,[4]DELTA!$A:$D,4,0),"-")</f>
        <v>-</v>
      </c>
      <c r="AT124" s="37" t="str">
        <f>IFERROR(VLOOKUP(A124,[5]DELTA!$A:$D,4,0),"-")</f>
        <v>-</v>
      </c>
      <c r="AU124" s="37" t="str">
        <f>IFERROR(VLOOKUP(A124,[6]DELTA!$A:$D,4,0),"-")</f>
        <v>-</v>
      </c>
      <c r="AV124" s="37" t="str">
        <f>IFERROR(VLOOKUP(A124,#REF!,13,0),"")</f>
        <v/>
      </c>
      <c r="AW124" s="37">
        <f>IFERROR(VLOOKUP(A124,[7]DATABASE!$A:$BA,49,0),"")</f>
        <v>0</v>
      </c>
      <c r="AX124" s="37">
        <f>IFERROR(VLOOKUP(A124,[7]DATABASE!$A:$BA,50,0),"")</f>
        <v>0</v>
      </c>
      <c r="AY124" s="37">
        <f>IFERROR(VLOOKUP(A124,[7]DATABASE!$A:$BA,51,0),"")</f>
        <v>0</v>
      </c>
      <c r="AZ124" s="37">
        <f>IFERROR(VLOOKUP(A124,[7]DATABASE!$A:$BA,52,0),"")</f>
        <v>0</v>
      </c>
      <c r="BA124" s="37">
        <f>IFERROR(VLOOKUP(A124,[7]DATABASE!$A:$BA,53,0),"")</f>
        <v>0</v>
      </c>
      <c r="BB124" s="37">
        <f>IFERROR(VLOOKUP(A124,[7]DATABASE!$A:$BF,54,0),"")</f>
        <v>0</v>
      </c>
      <c r="BC124" s="37">
        <f>IFERROR(VLOOKUP(A124,[7]DATABASE!$A:$BF,55,0),"")</f>
        <v>0</v>
      </c>
      <c r="BD124" s="37">
        <f>IFERROR(VLOOKUP(A124,[7]DATABASE!$A:$BF,56,0),"")</f>
        <v>0</v>
      </c>
      <c r="BE124" s="37">
        <f>IFERROR(VLOOKUP(A124,[7]DATABASE!$A:$BF,57,0),"")</f>
        <v>0</v>
      </c>
      <c r="BF124" s="37">
        <f>IFERROR(VLOOKUP(A124,[7]DATABASE!$A:$BF,58,0),"")</f>
        <v>0</v>
      </c>
      <c r="BG124" s="37" t="str">
        <f>IFERROR(VLOOKUP($A124,'[24]NEW MITRA'!$A:$BV,69,0),"")</f>
        <v/>
      </c>
      <c r="BH124" s="37">
        <f>IFERROR(VLOOKUP(A124,[7]DATABASE!$A:$BM,60,0),"")</f>
        <v>0</v>
      </c>
      <c r="BI124" s="37">
        <f>IFERROR(VLOOKUP(A124,[7]DATABASE!$A:$BM,61,0),"")</f>
        <v>0</v>
      </c>
      <c r="BJ124" s="37">
        <f>IFERROR(VLOOKUP(A124,[7]DATABASE!$A:$BM,62,0),"")</f>
        <v>0</v>
      </c>
      <c r="BK124" s="37">
        <f>IFERROR(VLOOKUP(A124,[7]DATABASE!$A:$BM,63,0),"")</f>
        <v>0</v>
      </c>
      <c r="BL124" s="37">
        <f>IFERROR(VLOOKUP(A124,[7]DATABASE!$A:$BM,64,0),"")</f>
        <v>0</v>
      </c>
      <c r="BM124" s="37" t="str">
        <f>IFERROR(VLOOKUP($A124,[9]AAV!$A:$AM,39,0),IFERROR(VLOOKUP($A124,[9]GC!$A:$Y,25,0),IFERROR(VLOOKUP($A124,[9]RVO!$A:$BS,71,0),IFERROR(VLOOKUP($A124,[9]SBPV!$A:$AK,37,0),IFERROR(VLOOKUP($A124,'[9]CC SK'!$A:$AA,27,0),IFERROR(VLOOKUP($A124,[9]DELTA!$A:$AA,27,0),IFERROR(VLOOKUP($A124,'[9]TEMA C1'!$A:$W,23,0),IFERROR(VLOOKUP($A124,'[9]TEMA C2'!$A:$Y,25,0),IFERROR(VLOOKUP($A124,'[9]TEMA C3'!$A:$Y,25,0),IFERROR(VLOOKUP($A124,'[9]TEMA HAJI'!$A:$Y,25,0),IFERROR(VLOOKUP($A124,'[9]TEMA PD'!$A:$Y,25,0),"")))))))))))</f>
        <v/>
      </c>
      <c r="BN124" s="37">
        <f t="shared" si="58"/>
        <v>0</v>
      </c>
      <c r="BO124" s="37" t="str">
        <f t="shared" si="53"/>
        <v/>
      </c>
      <c r="BP124" s="37">
        <f t="shared" si="53"/>
        <v>0</v>
      </c>
      <c r="BQ124" s="37">
        <f t="shared" si="53"/>
        <v>0</v>
      </c>
      <c r="BR124" s="37">
        <f t="shared" si="52"/>
        <v>0</v>
      </c>
      <c r="BS124" s="37">
        <f t="shared" si="52"/>
        <v>0</v>
      </c>
      <c r="BT124" s="37">
        <f t="shared" si="52"/>
        <v>0</v>
      </c>
      <c r="BU124" s="37" t="str">
        <f t="shared" si="52"/>
        <v/>
      </c>
      <c r="BV124" s="37">
        <f t="shared" si="59"/>
        <v>0</v>
      </c>
      <c r="BW124" s="36">
        <f t="shared" si="60"/>
        <v>7</v>
      </c>
      <c r="BX124" s="36" t="str">
        <f t="shared" si="61"/>
        <v>DOWNGRADE</v>
      </c>
      <c r="BY124" s="36" t="str">
        <f>IFERROR(VLOOKUP(A124,[7]DATABASE!$A:$BY,77,0),"")</f>
        <v>RESET</v>
      </c>
      <c r="BZ124" s="37">
        <f t="shared" si="62"/>
        <v>0</v>
      </c>
      <c r="CA124" s="12">
        <f>IFERROR(VLOOKUP(A124,[10]DELTA!$A:$AE,31,0),"")</f>
        <v>0</v>
      </c>
      <c r="CB124" s="37" t="str">
        <f t="shared" si="63"/>
        <v>SAPHIRE</v>
      </c>
      <c r="CC124" s="37" t="str">
        <f>IFERROR(VLOOKUP(A124,[11]SUMMARY!$B:$E,4,0),"")</f>
        <v/>
      </c>
      <c r="CD124" s="37">
        <f>IFERROR(VLOOKUP(A124,'[12]RECAP REDEEM P2 - v2'!$A:$I,5,0),0)</f>
        <v>0</v>
      </c>
      <c r="CE124" s="37" t="str">
        <f t="shared" si="64"/>
        <v>FALSE</v>
      </c>
      <c r="CF124" s="37"/>
      <c r="CG124" s="15">
        <v>45093</v>
      </c>
      <c r="CH124" s="15">
        <f t="shared" ca="1" si="65"/>
        <v>46174</v>
      </c>
      <c r="CI124" s="37">
        <f t="shared" ca="1" si="66"/>
        <v>2</v>
      </c>
      <c r="CJ124" s="37">
        <v>0</v>
      </c>
      <c r="CK124" s="37" t="str">
        <f>IFERROR(VLOOKUP($A124,[13]ME!$A:$K,11,0),"-")</f>
        <v>-</v>
      </c>
      <c r="CL124" s="37" t="str">
        <f>IFERROR(VLOOKUP($A124,[14]EKS!$A:$K,11,0),"-")</f>
        <v>-</v>
      </c>
      <c r="CM124" s="37" t="str">
        <f>IFERROR(VLOOKUP($A124,[15]EKS!$A:$K,11,0),"-")</f>
        <v>-</v>
      </c>
      <c r="CN124" s="37" t="str">
        <f>IFERROR(VLOOKUP($A124,[16]EKS!$A:$K,11,0),"-")</f>
        <v>-</v>
      </c>
      <c r="CO124" s="37" t="str">
        <f>IFERROR(VLOOKUP($A124,[17]EKS!$A:$K,11,0),"-")</f>
        <v>-</v>
      </c>
      <c r="CP124" s="37" t="str">
        <f>IFERROR(VLOOKUP($A124,[18]EKS!$A:$K,11,0),"-")</f>
        <v>-</v>
      </c>
      <c r="CQ124" s="37" t="str">
        <f>IFERROR(VLOOKUP(A124,[19]Sheet1!$A:$D,4,0),"-")</f>
        <v>-</v>
      </c>
      <c r="CR124" s="37">
        <f>IFERROR(VLOOKUP($A124,[20]AAV!$A:$AR,44,0),IFERROR(VLOOKUP($A124,[20]GC!$A:$AC,29,0),IFERROR(VLOOKUP($A124,[20]RVO!$A:$CA,79,0),IFERROR(VLOOKUP($A124,[20]SBPV!$A:$AN,40,0),IFERROR(VLOOKUP($A124,'[20]CC SK'!$A:$AC,29,0),IFERROR(VLOOKUP($A124,'[20]AAV AUTO 2000'!$A:$AA,27,0),IFERROR(VLOOKUP($A124,[20]DELTA!$A:$AC,29,0),IFERROR(VLOOKUP($A124,'[20]TEMA C1'!$A:$Y,25,0),IFERROR(VLOOKUP($A124,'[20]TEMA C2'!$A:$AA,27,0),IFERROR(VLOOKUP($A124,'[20]TEMA C3'!$A:$AA,27,0),IFERROR(VLOOKUP($A124,'[20]TEMA HAJI'!$A:$AA,27,0),IFERROR(VLOOKUP($A124,'[20]TEMA PD'!$A:$AA,27,0),IFERROR(VLOOKUP($A124,[20]DESIRE!$A:$AP,42,0),0)))))))))))))</f>
        <v>0</v>
      </c>
      <c r="CS124" s="37">
        <f>IFERROR(VLOOKUP($A124,#REF!,42+CR$1,0),IFERROR(VLOOKUP($A124,#REF!,42+CR$1,0),IFERROR(VLOOKUP($A124,#REF!,29+CR$1,0),IFERROR(VLOOKUP($A124,#REF!,16+CR$1,0),IFERROR(VLOOKUP($A124,#REF!,42+CR$1,0),IFERROR(VLOOKUP($A124,#REF!,33+CR$1,0),IFERROR(VLOOKUP($A124,#REF!,29+CR$1,0),IFERROR(VLOOKUP($A124,#REF!,42+CR$1,0),IFERROR(VLOOKUP($A124,#REF!,42+CR$1,0),IFERROR(VLOOKUP($A124,#REF!,42+CR$1,0),IFERROR(VLOOKUP($A124,#REF!,26+CR$1,0),IFERROR(VLOOKUP($A124,#REF!,5+CR$1,0),0))))))))))))</f>
        <v>0</v>
      </c>
      <c r="CT124" s="37">
        <f>IFERROR(VLOOKUP($A124,#REF!,42+CS$1,0),IFERROR(VLOOKUP($A124,#REF!,42+CS$1,0),IFERROR(VLOOKUP($A124,#REF!,29+CS$1,0),IFERROR(VLOOKUP($A124,#REF!,16+CS$1,0),IFERROR(VLOOKUP($A124,#REF!,42+CS$1,0),IFERROR(VLOOKUP($A124,#REF!,33+CS$1,0),IFERROR(VLOOKUP($A124,#REF!,29+CS$1,0),IFERROR(VLOOKUP($A124,#REF!,42+CS$1,0),IFERROR(VLOOKUP($A124,#REF!,42+CS$1,0),IFERROR(VLOOKUP($A124,#REF!,42+CS$1,0),IFERROR(VLOOKUP($A124,#REF!,26+CS$1,0),IFERROR(VLOOKUP($A124,#REF!,5+CS$1,0),0))))))))))))</f>
        <v>0</v>
      </c>
      <c r="CU124" s="37">
        <f>IFERROR(VLOOKUP($A124,#REF!,42+CT$1,0),IFERROR(VLOOKUP($A124,#REF!,42+CT$1,0),IFERROR(VLOOKUP($A124,#REF!,29+CT$1,0),IFERROR(VLOOKUP($A124,#REF!,16+CT$1,0),IFERROR(VLOOKUP($A124,#REF!,42+CT$1,0),IFERROR(VLOOKUP($A124,#REF!,33+CT$1,0),IFERROR(VLOOKUP($A124,#REF!,29+CT$1,0),IFERROR(VLOOKUP($A124,#REF!,42+CT$1,0),IFERROR(VLOOKUP($A124,#REF!,42+CT$1,0),IFERROR(VLOOKUP($A124,#REF!,42+CT$1,0),IFERROR(VLOOKUP($A124,#REF!,26+CT$1,0),IFERROR(VLOOKUP($A124,#REF!,5+CT$1,0),0))))))))))))</f>
        <v>0</v>
      </c>
      <c r="CV124" s="37">
        <f>IFERROR(VLOOKUP($A124,#REF!,42+CU$1,0),IFERROR(VLOOKUP($A124,#REF!,42+CU$1,0),IFERROR(VLOOKUP($A124,#REF!,29+CU$1,0),IFERROR(VLOOKUP($A124,#REF!,16+CU$1,0),IFERROR(VLOOKUP($A124,#REF!,42+CU$1,0),IFERROR(VLOOKUP($A124,#REF!,33+CU$1,0),IFERROR(VLOOKUP($A124,#REF!,29+CU$1,0),IFERROR(VLOOKUP($A124,#REF!,42+CU$1,0),IFERROR(VLOOKUP($A124,#REF!,42+CU$1,0),IFERROR(VLOOKUP($A124,#REF!,42+CU$1,0),IFERROR(VLOOKUP($A124,#REF!,26+CU$1,0),IFERROR(VLOOKUP($A124,#REF!,5+CU$1,0),0))))))))))))</f>
        <v>0</v>
      </c>
      <c r="CW124" s="37">
        <f>IFERROR(VLOOKUP($A124,#REF!,42+CV$1,0),IFERROR(VLOOKUP($A124,#REF!,42+CV$1,0),IFERROR(VLOOKUP($A124,#REF!,29+CV$1,0),IFERROR(VLOOKUP($A124,#REF!,16+CV$1,0),IFERROR(VLOOKUP($A124,#REF!,42+CV$1,0),IFERROR(VLOOKUP($A124,#REF!,33+CV$1,0),IFERROR(VLOOKUP($A124,#REF!,29+CV$1,0),IFERROR(VLOOKUP($A124,#REF!,42+CV$1,0),IFERROR(VLOOKUP($A124,#REF!,42+CV$1,0),IFERROR(VLOOKUP($A124,#REF!,42+CV$1,0),IFERROR(VLOOKUP($A124,#REF!,26+CV$1,0),IFERROR(VLOOKUP($A124,#REF!,5+CV$1,0),0))))))))))))</f>
        <v>0</v>
      </c>
      <c r="CX124" s="37">
        <f>IFERROR(VLOOKUP($A124,#REF!,36,0),IFERROR(VLOOKUP($A124,#REF!,23,0),IFERROR(VLOOKUP($A124,#REF!,65,0),IFERROR(VLOOKUP($A124,#REF!,34,0),IFERROR(VLOOKUP($A124,#REF!,25,0),IFERROR(VLOOKUP($A124,#REF!,25,0),IFERROR(VLOOKUP($A124,#REF!,21,0),IFERROR(VLOOKUP($A124,#REF!,23,0),IFERROR(VLOOKUP($A124,#REF!,23,0),IFERROR(VLOOKUP($A124,#REF!,23,0),IFERROR(VLOOKUP($A124,#REF!,23,0),IFERROR(VLOOKUP($A124,#REF!,23,0),IFERROR(VLOOKUP($A124,#REF!,21,0),IFERROR(VLOOKUP($A124,#REF!,23,0),0))))))))))))))</f>
        <v>0</v>
      </c>
      <c r="CY124" s="37">
        <f>IFERROR(VLOOKUP($A124,[20]DESIRE!$A:$AP,42,0),IFERROR(VLOOKUP($A124,'[20]TEMA PD'!$A:$AA,27,0),IFERROR(VLOOKUP($A124,'[20]TEMA HAJI'!$A:$AA,27,0),IFERROR(VLOOKUP($A124,'[20]TEMA C3'!$A:$AA,27,0),IFERROR(VLOOKUP($A124,'[20]TEMA C2'!$A:$AA,27,0),IFERROR(VLOOKUP($A124,'[20]TEMA C1'!$A:$Y,25,0),IFERROR(VLOOKUP($A124,[20]DELTA!$A:$AC,29,0),IFERROR(VLOOKUP($A124,'[20]AAV AUTO 2000'!$A:$AA,27,0),IFERROR(VLOOKUP($A124,'[20]CC SK'!$A:$AC,29,0),IFERROR(VLOOKUP($A124,[20]SBPV!$A:$AN,40,0),IFERROR(VLOOKUP($A124,[20]RVO!$A:$CA,79,0),IFERROR(VLOOKUP($A124,[20]GC!$A:$AC,29,0),IFERROR(VLOOKUP($A124,[20]AAV!$A:$AR,44,0),0)))))))))))))</f>
        <v>0</v>
      </c>
      <c r="CZ124" s="37">
        <f>IFERROR(VLOOKUP($A124,#REF!,5+CY$1,0),IFERROR(VLOOKUP($A124,#REF!,26+CY$1,0),IFERROR(VLOOKUP($A124,#REF!,42+CY$1,0),IFERROR(VLOOKUP($A124,#REF!,42+CY$1,0),IFERROR(VLOOKUP($A124,#REF!,42+CY$1,0),IFERROR(VLOOKUP($A124,#REF!,29+CY$1,0),IFERROR(VLOOKUP($A124,#REF!,33+CY$1,0),IFERROR(VLOOKUP($A124,#REF!,42+CY$1,0),IFERROR(VLOOKUP($A124,#REF!,16+CY$1,0),IFERROR(VLOOKUP($A124,#REF!,29+CY$1,0),IFERROR(VLOOKUP($A124,#REF!,42+CY$1,0),IFERROR(VLOOKUP($A124,#REF!,42+CY$1,0),0))))))))))))</f>
        <v>0</v>
      </c>
      <c r="DA124" s="37">
        <f>IFERROR(VLOOKUP($A124,#REF!,5+CZ$1,0),IFERROR(VLOOKUP($A124,#REF!,26+CZ$1,0),IFERROR(VLOOKUP($A124,#REF!,42+CZ$1,0),IFERROR(VLOOKUP($A124,#REF!,42+CZ$1,0),IFERROR(VLOOKUP($A124,#REF!,42+CZ$1,0),IFERROR(VLOOKUP($A124,#REF!,29+CZ$1,0),IFERROR(VLOOKUP($A124,#REF!,33+CZ$1,0),IFERROR(VLOOKUP($A124,#REF!,42+CZ$1,0),IFERROR(VLOOKUP($A124,#REF!,16+CZ$1,0),IFERROR(VLOOKUP($A124,#REF!,29+CZ$1,0),IFERROR(VLOOKUP($A124,#REF!,42+CZ$1,0),IFERROR(VLOOKUP($A124,#REF!,42+CZ$1,0),0))))))))))))</f>
        <v>0</v>
      </c>
      <c r="DB124" s="37">
        <f>IFERROR(VLOOKUP($A124,#REF!,5+DA$1,0),IFERROR(VLOOKUP($A124,#REF!,26+DA$1,0),IFERROR(VLOOKUP($A124,#REF!,42+DA$1,0),IFERROR(VLOOKUP($A124,#REF!,42+DA$1,0),IFERROR(VLOOKUP($A124,#REF!,42+DA$1,0),IFERROR(VLOOKUP($A124,#REF!,29+DA$1,0),IFERROR(VLOOKUP($A124,#REF!,33+DA$1,0),IFERROR(VLOOKUP($A124,#REF!,42+DA$1,0),IFERROR(VLOOKUP($A124,#REF!,16+DA$1,0),IFERROR(VLOOKUP($A124,#REF!,29+DA$1,0),IFERROR(VLOOKUP($A124,#REF!,42+DA$1,0),IFERROR(VLOOKUP($A124,#REF!,42+DA$1,0),0))))))))))))</f>
        <v>0</v>
      </c>
      <c r="DC124" s="37">
        <f>IFERROR(VLOOKUP($A124,#REF!,5+DB$1,0),IFERROR(VLOOKUP($A124,#REF!,26+DB$1,0),IFERROR(VLOOKUP($A124,#REF!,42+DB$1,0),IFERROR(VLOOKUP($A124,#REF!,42+DB$1,0),IFERROR(VLOOKUP($A124,#REF!,42+DB$1,0),IFERROR(VLOOKUP($A124,#REF!,29+DB$1,0),IFERROR(VLOOKUP($A124,#REF!,33+DB$1,0),IFERROR(VLOOKUP($A124,#REF!,42+DB$1,0),IFERROR(VLOOKUP($A124,#REF!,16+DB$1,0),IFERROR(VLOOKUP($A124,#REF!,29+DB$1,0),IFERROR(VLOOKUP($A124,#REF!,42+DB$1,0),IFERROR(VLOOKUP($A124,#REF!,42+DB$1,0),0))))))))))))</f>
        <v>0</v>
      </c>
      <c r="DD124" s="37">
        <f>IFERROR(VLOOKUP($A124,#REF!,5+DC$1,0),IFERROR(VLOOKUP($A124,#REF!,26+DC$1,0),IFERROR(VLOOKUP($A124,#REF!,42+DC$1,0),IFERROR(VLOOKUP($A124,#REF!,42+DC$1,0),IFERROR(VLOOKUP($A124,#REF!,42+DC$1,0),IFERROR(VLOOKUP($A124,#REF!,29+DC$1,0),IFERROR(VLOOKUP($A124,#REF!,33+DC$1,0),IFERROR(VLOOKUP($A124,#REF!,42+DC$1,0),IFERROR(VLOOKUP($A124,#REF!,16+DC$1,0),IFERROR(VLOOKUP($A124,#REF!,29+DC$1,0),IFERROR(VLOOKUP($A124,#REF!,42+DC$1,0),IFERROR(VLOOKUP($A124,#REF!,42+DC$1,0),0))))))))))))</f>
        <v>0</v>
      </c>
      <c r="DE124" s="37">
        <f>IFERROR(VLOOKUP($A124,#REF!,23,0),IFERROR(VLOOKUP($A124,#REF!,21,0),IFERROR(VLOOKUP($A124,#REF!,23,0),IFERROR(VLOOKUP($A124,#REF!,23,0),IFERROR(VLOOKUP($A124,#REF!,23,0),IFERROR(VLOOKUP($A124,#REF!,23,0),IFERROR(VLOOKUP($A124,#REF!,23,0),IFERROR(VLOOKUP($A124,#REF!,21,0),IFERROR(VLOOKUP($A124,#REF!,25,0),IFERROR(VLOOKUP($A124,#REF!,25,0),IFERROR(VLOOKUP($A124,#REF!,34,0),IFERROR(VLOOKUP($A124,#REF!,65,0),IFERROR(VLOOKUP($A124,#REF!,23,0),IFERROR(VLOOKUP($A124,#REF!,36,0),0))))))))))))))</f>
        <v>0</v>
      </c>
      <c r="DF124" s="37" t="b">
        <f t="shared" si="67"/>
        <v>1</v>
      </c>
      <c r="DG124" s="37" t="b">
        <f t="shared" si="67"/>
        <v>1</v>
      </c>
      <c r="DH124" s="37" t="b">
        <f t="shared" si="67"/>
        <v>1</v>
      </c>
      <c r="DI124" s="37" t="b">
        <f t="shared" si="67"/>
        <v>1</v>
      </c>
      <c r="DJ124" s="37" t="b">
        <f t="shared" si="67"/>
        <v>1</v>
      </c>
      <c r="DK124" s="37" t="b">
        <f t="shared" si="67"/>
        <v>1</v>
      </c>
      <c r="DL124" s="37" t="b">
        <f t="shared" si="54"/>
        <v>1</v>
      </c>
      <c r="DM124" s="37">
        <f t="shared" si="68"/>
        <v>0</v>
      </c>
      <c r="DN124" s="37">
        <f t="shared" si="68"/>
        <v>0</v>
      </c>
      <c r="DO124" s="37">
        <f t="shared" si="68"/>
        <v>0</v>
      </c>
      <c r="DP124" s="37">
        <f t="shared" si="68"/>
        <v>0</v>
      </c>
      <c r="DQ124" s="37">
        <f t="shared" si="68"/>
        <v>0</v>
      </c>
      <c r="DR124" s="37">
        <f t="shared" si="68"/>
        <v>0</v>
      </c>
      <c r="DS124" s="37">
        <f t="shared" si="55"/>
        <v>0</v>
      </c>
      <c r="DT124" s="29">
        <f t="shared" si="45"/>
        <v>0</v>
      </c>
      <c r="DU124" s="37">
        <f t="shared" si="69"/>
        <v>0</v>
      </c>
      <c r="DV124" s="37">
        <f t="shared" si="69"/>
        <v>0</v>
      </c>
      <c r="DW124" s="37">
        <f t="shared" si="69"/>
        <v>0</v>
      </c>
      <c r="DX124" s="37">
        <f t="shared" si="69"/>
        <v>0</v>
      </c>
      <c r="DY124" s="37">
        <f t="shared" si="69"/>
        <v>0</v>
      </c>
      <c r="DZ124" s="37">
        <f t="shared" si="69"/>
        <v>0</v>
      </c>
      <c r="EA124" s="37">
        <f t="shared" si="56"/>
        <v>0</v>
      </c>
      <c r="EB124" s="29">
        <f t="shared" si="46"/>
        <v>0</v>
      </c>
      <c r="EC124" s="36">
        <f t="shared" si="47"/>
        <v>7</v>
      </c>
      <c r="ED124" s="36" t="str">
        <f t="shared" si="48"/>
        <v>DOWNGRADE</v>
      </c>
      <c r="EE124" s="36" t="str">
        <f t="shared" si="49"/>
        <v>RESET</v>
      </c>
      <c r="EF124" s="37">
        <f t="shared" si="50"/>
        <v>0</v>
      </c>
      <c r="EG124" s="2" t="str">
        <f>IFERROR(VLOOKUP(A124,[21]DELTA!$A:$AT,46,0),"")</f>
        <v/>
      </c>
      <c r="EH124" s="37" t="str">
        <f t="shared" si="51"/>
        <v>SAPHIRE</v>
      </c>
      <c r="EI124" s="2"/>
      <c r="EJ124" s="2"/>
      <c r="EK124" s="2"/>
      <c r="EL124" s="2"/>
      <c r="EM124" s="2"/>
      <c r="EN124" s="2"/>
      <c r="EO124" s="2"/>
      <c r="EP124" s="2"/>
      <c r="EQ124" s="37">
        <f t="shared" si="70"/>
        <v>0</v>
      </c>
      <c r="ER124" s="37">
        <f t="shared" si="70"/>
        <v>0</v>
      </c>
      <c r="ES124" s="37">
        <f t="shared" si="70"/>
        <v>0</v>
      </c>
      <c r="ET124" s="37">
        <f t="shared" si="70"/>
        <v>0</v>
      </c>
      <c r="EU124" s="37">
        <f t="shared" si="70"/>
        <v>0</v>
      </c>
      <c r="EV124" s="37">
        <f t="shared" si="70"/>
        <v>0</v>
      </c>
      <c r="EW124" s="37">
        <f t="shared" si="57"/>
        <v>0</v>
      </c>
    </row>
    <row r="125" spans="1:153" ht="15.6">
      <c r="A125" s="36" t="s">
        <v>122</v>
      </c>
      <c r="B125" s="5" t="s">
        <v>265</v>
      </c>
      <c r="C125" s="37" t="s">
        <v>153</v>
      </c>
      <c r="D125" s="15">
        <f>IFERROR(VLOOKUP(A125,[23]delta!$A:$C,3,0),"")</f>
        <v>45204</v>
      </c>
      <c r="E125" s="15" t="str">
        <f t="shared" si="44"/>
        <v>Oct-23</v>
      </c>
      <c r="F125" s="37" t="s">
        <v>349</v>
      </c>
      <c r="G125" s="37" t="s">
        <v>349</v>
      </c>
      <c r="H125" s="37" t="s">
        <v>349</v>
      </c>
      <c r="I125" s="37" t="s">
        <v>349</v>
      </c>
      <c r="J125" s="37" t="s">
        <v>349</v>
      </c>
      <c r="K125" s="37" t="s">
        <v>352</v>
      </c>
      <c r="L125" s="37" t="s">
        <v>352</v>
      </c>
      <c r="M125" s="37">
        <v>18</v>
      </c>
      <c r="N125" s="37">
        <v>35</v>
      </c>
      <c r="O125" s="37">
        <v>17</v>
      </c>
      <c r="P125" s="37">
        <v>34</v>
      </c>
      <c r="Q125" s="37">
        <v>35</v>
      </c>
      <c r="R125" s="37">
        <v>42</v>
      </c>
      <c r="S125" s="37">
        <v>22</v>
      </c>
      <c r="T125" s="36">
        <v>203</v>
      </c>
      <c r="U125" s="37">
        <v>18</v>
      </c>
      <c r="V125" s="37">
        <v>35</v>
      </c>
      <c r="W125" s="37">
        <v>17</v>
      </c>
      <c r="X125" s="37">
        <v>34</v>
      </c>
      <c r="Y125" s="37">
        <v>35</v>
      </c>
      <c r="Z125" s="14">
        <v>0</v>
      </c>
      <c r="AA125" s="14">
        <v>0</v>
      </c>
      <c r="AB125" s="36">
        <v>139</v>
      </c>
      <c r="AC125" s="36">
        <v>0</v>
      </c>
      <c r="AD125" s="36" t="s">
        <v>413</v>
      </c>
      <c r="AE125" s="36" t="s">
        <v>413</v>
      </c>
      <c r="AF125" s="37">
        <v>139</v>
      </c>
      <c r="AG125" s="13">
        <v>2</v>
      </c>
      <c r="AH125" s="37" t="s">
        <v>418</v>
      </c>
      <c r="AI125" s="37">
        <v>0</v>
      </c>
      <c r="AJ125" s="37" t="s">
        <v>423</v>
      </c>
      <c r="AK125" s="37">
        <v>0</v>
      </c>
      <c r="AL125" s="15">
        <v>45261</v>
      </c>
      <c r="AM125" s="15">
        <v>45701</v>
      </c>
      <c r="AN125" s="37">
        <v>1</v>
      </c>
      <c r="AO125" s="37">
        <v>139</v>
      </c>
      <c r="AP125" s="37" t="str">
        <f>IFERROR(VLOOKUP($A125,[2]Sheet1!$A:$D,4,0),"-")</f>
        <v>EKSKLUSIF</v>
      </c>
      <c r="AQ125" s="37" t="str">
        <f>IFERROR(VLOOKUP($A125,#REF!,4,0),"-")</f>
        <v>-</v>
      </c>
      <c r="AR125" s="37" t="str">
        <f>IFERROR(VLOOKUP(A125,[3]DELTA!$A:$D,4,0),"-")</f>
        <v>EKSKLUSIF</v>
      </c>
      <c r="AS125" s="37" t="str">
        <f>IFERROR(VLOOKUP(A125,[4]DELTA!$A:$D,4,0),"-")</f>
        <v>EKSKLUSIF</v>
      </c>
      <c r="AT125" s="37" t="str">
        <f>IFERROR(VLOOKUP(A125,[5]DELTA!$A:$D,4,0),"-")</f>
        <v>EKSKLUSIF</v>
      </c>
      <c r="AU125" s="37" t="str">
        <f>IFERROR(VLOOKUP(A125,[6]DELTA!$A:$D,4,0),"-")</f>
        <v>REGULER</v>
      </c>
      <c r="AV125" s="37" t="str">
        <f>IFERROR(VLOOKUP(A125,#REF!,13,0),"")</f>
        <v/>
      </c>
      <c r="AW125" s="37">
        <f>IFERROR(VLOOKUP(A125,[7]DATABASE!$A:$BA,49,0),"")</f>
        <v>46</v>
      </c>
      <c r="AX125" s="37">
        <f>IFERROR(VLOOKUP(A125,[7]DATABASE!$A:$BA,50,0),"")</f>
        <v>45</v>
      </c>
      <c r="AY125" s="37">
        <f>IFERROR(VLOOKUP(A125,[7]DATABASE!$A:$BA,51,0),"")</f>
        <v>42</v>
      </c>
      <c r="AZ125" s="37">
        <f>IFERROR(VLOOKUP(A125,[7]DATABASE!$A:$BA,52,0),"")</f>
        <v>47</v>
      </c>
      <c r="BA125" s="37">
        <f>IFERROR(VLOOKUP(A125,[7]DATABASE!$A:$BA,53,0),"")</f>
        <v>35</v>
      </c>
      <c r="BB125" s="37">
        <f>IFERROR(VLOOKUP(A125,[7]DATABASE!$A:$BF,54,0),"")</f>
        <v>46</v>
      </c>
      <c r="BC125" s="37">
        <f>IFERROR(VLOOKUP(A125,[7]DATABASE!$A:$BF,55,0),"")</f>
        <v>45</v>
      </c>
      <c r="BD125" s="37">
        <f>IFERROR(VLOOKUP(A125,[7]DATABASE!$A:$BF,56,0),"")</f>
        <v>42</v>
      </c>
      <c r="BE125" s="37">
        <f>IFERROR(VLOOKUP(A125,[7]DATABASE!$A:$BF,57,0),"")</f>
        <v>47</v>
      </c>
      <c r="BF125" s="37">
        <f>IFERROR(VLOOKUP(A125,[7]DATABASE!$A:$BF,58,0),"")</f>
        <v>35</v>
      </c>
      <c r="BG125" s="37">
        <f>IFERROR(VLOOKUP($A125,'[24]NEW MITRA'!$A:$BV,69,0),"")</f>
        <v>18</v>
      </c>
      <c r="BH125" s="37">
        <f>IFERROR(VLOOKUP(A125,[7]DATABASE!$A:$BM,60,0),"")</f>
        <v>46</v>
      </c>
      <c r="BI125" s="37">
        <f>IFERROR(VLOOKUP(A125,[7]DATABASE!$A:$BM,61,0),"")</f>
        <v>45</v>
      </c>
      <c r="BJ125" s="37">
        <f>IFERROR(VLOOKUP(A125,[7]DATABASE!$A:$BM,62,0),"")</f>
        <v>42</v>
      </c>
      <c r="BK125" s="37">
        <f>IFERROR(VLOOKUP(A125,[7]DATABASE!$A:$BM,63,0),"")</f>
        <v>47</v>
      </c>
      <c r="BL125" s="37">
        <f>IFERROR(VLOOKUP(A125,[7]DATABASE!$A:$BM,64,0),"")</f>
        <v>35</v>
      </c>
      <c r="BM125" s="37">
        <f>IFERROR(VLOOKUP($A125,[9]AAV!$A:$AM,39,0),IFERROR(VLOOKUP($A125,[9]GC!$A:$Y,25,0),IFERROR(VLOOKUP($A125,[9]RVO!$A:$BS,71,0),IFERROR(VLOOKUP($A125,[9]SBPV!$A:$AK,37,0),IFERROR(VLOOKUP($A125,'[9]CC SK'!$A:$AA,27,0),IFERROR(VLOOKUP($A125,[9]DELTA!$A:$AA,27,0),IFERROR(VLOOKUP($A125,'[9]TEMA C1'!$A:$W,23,0),IFERROR(VLOOKUP($A125,'[9]TEMA C2'!$A:$Y,25,0),IFERROR(VLOOKUP($A125,'[9]TEMA C3'!$A:$Y,25,0),IFERROR(VLOOKUP($A125,'[9]TEMA HAJI'!$A:$Y,25,0),IFERROR(VLOOKUP($A125,'[9]TEMA PD'!$A:$Y,25,0),"")))))))))))</f>
        <v>19</v>
      </c>
      <c r="BN125" s="37">
        <f t="shared" si="58"/>
        <v>252</v>
      </c>
      <c r="BO125" s="14">
        <f t="shared" si="53"/>
        <v>0</v>
      </c>
      <c r="BP125" s="14">
        <f t="shared" si="53"/>
        <v>46</v>
      </c>
      <c r="BQ125" s="14">
        <f t="shared" si="53"/>
        <v>0</v>
      </c>
      <c r="BR125" s="14">
        <f t="shared" si="52"/>
        <v>0</v>
      </c>
      <c r="BS125" s="14">
        <f t="shared" si="52"/>
        <v>0</v>
      </c>
      <c r="BT125" s="37">
        <f t="shared" si="52"/>
        <v>35</v>
      </c>
      <c r="BU125" s="37">
        <f t="shared" si="52"/>
        <v>19</v>
      </c>
      <c r="BV125" s="37">
        <f t="shared" si="59"/>
        <v>100</v>
      </c>
      <c r="BW125" s="36">
        <f t="shared" si="60"/>
        <v>0</v>
      </c>
      <c r="BX125" s="36" t="str">
        <f t="shared" si="61"/>
        <v>TIDAK</v>
      </c>
      <c r="BY125" s="36" t="str">
        <f>IFERROR(VLOOKUP(A125,[7]DATABASE!$A:$BY,77,0),"")</f>
        <v>TIDAK</v>
      </c>
      <c r="BZ125" s="37">
        <f t="shared" si="62"/>
        <v>239</v>
      </c>
      <c r="CA125" s="12">
        <f>IFERROR(VLOOKUP(A125,[10]DELTA!$A:$AE,31,0),"")</f>
        <v>2</v>
      </c>
      <c r="CB125" s="37" t="str">
        <f t="shared" si="63"/>
        <v>SAPHIRE</v>
      </c>
      <c r="CC125" s="37" t="str">
        <f>IFERROR(VLOOKUP(A125,[11]SUMMARY!$B:$E,4,0),"")</f>
        <v/>
      </c>
      <c r="CD125" s="37">
        <f>IFERROR(VLOOKUP(A125,'[12]RECAP REDEEM P2 - v2'!$A:$I,5,0),0)</f>
        <v>130</v>
      </c>
      <c r="CE125" s="37" t="str">
        <f t="shared" si="64"/>
        <v>Y</v>
      </c>
      <c r="CF125" s="37"/>
      <c r="CG125" s="15">
        <v>45093</v>
      </c>
      <c r="CH125" s="15">
        <f t="shared" ca="1" si="65"/>
        <v>46174</v>
      </c>
      <c r="CI125" s="37">
        <f t="shared" ca="1" si="66"/>
        <v>2</v>
      </c>
      <c r="CJ125" s="37">
        <v>109</v>
      </c>
      <c r="CK125" s="37" t="str">
        <f>IFERROR(VLOOKUP($A125,[13]ME!$A:$K,11,0),"-")</f>
        <v>-</v>
      </c>
      <c r="CL125" s="37" t="str">
        <f>IFERROR(VLOOKUP($A125,[14]EKS!$A:$K,11,0),"-")</f>
        <v>-</v>
      </c>
      <c r="CM125" s="37" t="str">
        <f>IFERROR(VLOOKUP($A125,[15]EKS!$A:$K,11,0),"-")</f>
        <v>-</v>
      </c>
      <c r="CN125" s="37" t="str">
        <f>IFERROR(VLOOKUP($A125,[16]EKS!$A:$K,11,0),"-")</f>
        <v>-</v>
      </c>
      <c r="CO125" s="37" t="str">
        <f>IFERROR(VLOOKUP($A125,[17]EKS!$A:$K,11,0),"-")</f>
        <v>-</v>
      </c>
      <c r="CP125" s="37" t="str">
        <f>IFERROR(VLOOKUP($A125,[18]EKS!$A:$K,11,0),"-")</f>
        <v>-</v>
      </c>
      <c r="CQ125" s="37" t="str">
        <f>IFERROR(VLOOKUP(A125,[19]Sheet1!$A:$D,4,0),"-")</f>
        <v>-</v>
      </c>
      <c r="CR125" s="37">
        <f>IFERROR(VLOOKUP($A125,[20]AAV!$A:$AR,44,0),IFERROR(VLOOKUP($A125,[20]GC!$A:$AC,29,0),IFERROR(VLOOKUP($A125,[20]RVO!$A:$CA,79,0),IFERROR(VLOOKUP($A125,[20]SBPV!$A:$AN,40,0),IFERROR(VLOOKUP($A125,'[20]CC SK'!$A:$AC,29,0),IFERROR(VLOOKUP($A125,'[20]AAV AUTO 2000'!$A:$AA,27,0),IFERROR(VLOOKUP($A125,[20]DELTA!$A:$AC,29,0),IFERROR(VLOOKUP($A125,'[20]TEMA C1'!$A:$Y,25,0),IFERROR(VLOOKUP($A125,'[20]TEMA C2'!$A:$AA,27,0),IFERROR(VLOOKUP($A125,'[20]TEMA C3'!$A:$AA,27,0),IFERROR(VLOOKUP($A125,'[20]TEMA HAJI'!$A:$AA,27,0),IFERROR(VLOOKUP($A125,'[20]TEMA PD'!$A:$AA,27,0),IFERROR(VLOOKUP($A125,[20]DESIRE!$A:$AP,42,0),0)))))))))))))</f>
        <v>22</v>
      </c>
      <c r="CS125" s="37">
        <f>IFERROR(VLOOKUP($A125,#REF!,42+CR$1,0),IFERROR(VLOOKUP($A125,#REF!,42+CR$1,0),IFERROR(VLOOKUP($A125,#REF!,29+CR$1,0),IFERROR(VLOOKUP($A125,#REF!,16+CR$1,0),IFERROR(VLOOKUP($A125,#REF!,42+CR$1,0),IFERROR(VLOOKUP($A125,#REF!,33+CR$1,0),IFERROR(VLOOKUP($A125,#REF!,29+CR$1,0),IFERROR(VLOOKUP($A125,#REF!,42+CR$1,0),IFERROR(VLOOKUP($A125,#REF!,42+CR$1,0),IFERROR(VLOOKUP($A125,#REF!,42+CR$1,0),IFERROR(VLOOKUP($A125,#REF!,26+CR$1,0),IFERROR(VLOOKUP($A125,#REF!,5+CR$1,0),0))))))))))))</f>
        <v>0</v>
      </c>
      <c r="CT125" s="37">
        <f>IFERROR(VLOOKUP($A125,#REF!,42+CS$1,0),IFERROR(VLOOKUP($A125,#REF!,42+CS$1,0),IFERROR(VLOOKUP($A125,#REF!,29+CS$1,0),IFERROR(VLOOKUP($A125,#REF!,16+CS$1,0),IFERROR(VLOOKUP($A125,#REF!,42+CS$1,0),IFERROR(VLOOKUP($A125,#REF!,33+CS$1,0),IFERROR(VLOOKUP($A125,#REF!,29+CS$1,0),IFERROR(VLOOKUP($A125,#REF!,42+CS$1,0),IFERROR(VLOOKUP($A125,#REF!,42+CS$1,0),IFERROR(VLOOKUP($A125,#REF!,42+CS$1,0),IFERROR(VLOOKUP($A125,#REF!,26+CS$1,0),IFERROR(VLOOKUP($A125,#REF!,5+CS$1,0),0))))))))))))</f>
        <v>0</v>
      </c>
      <c r="CU125" s="37">
        <f>IFERROR(VLOOKUP($A125,#REF!,42+CT$1,0),IFERROR(VLOOKUP($A125,#REF!,42+CT$1,0),IFERROR(VLOOKUP($A125,#REF!,29+CT$1,0),IFERROR(VLOOKUP($A125,#REF!,16+CT$1,0),IFERROR(VLOOKUP($A125,#REF!,42+CT$1,0),IFERROR(VLOOKUP($A125,#REF!,33+CT$1,0),IFERROR(VLOOKUP($A125,#REF!,29+CT$1,0),IFERROR(VLOOKUP($A125,#REF!,42+CT$1,0),IFERROR(VLOOKUP($A125,#REF!,42+CT$1,0),IFERROR(VLOOKUP($A125,#REF!,42+CT$1,0),IFERROR(VLOOKUP($A125,#REF!,26+CT$1,0),IFERROR(VLOOKUP($A125,#REF!,5+CT$1,0),0))))))))))))</f>
        <v>0</v>
      </c>
      <c r="CV125" s="37">
        <f>IFERROR(VLOOKUP($A125,#REF!,42+CU$1,0),IFERROR(VLOOKUP($A125,#REF!,42+CU$1,0),IFERROR(VLOOKUP($A125,#REF!,29+CU$1,0),IFERROR(VLOOKUP($A125,#REF!,16+CU$1,0),IFERROR(VLOOKUP($A125,#REF!,42+CU$1,0),IFERROR(VLOOKUP($A125,#REF!,33+CU$1,0),IFERROR(VLOOKUP($A125,#REF!,29+CU$1,0),IFERROR(VLOOKUP($A125,#REF!,42+CU$1,0),IFERROR(VLOOKUP($A125,#REF!,42+CU$1,0),IFERROR(VLOOKUP($A125,#REF!,42+CU$1,0),IFERROR(VLOOKUP($A125,#REF!,26+CU$1,0),IFERROR(VLOOKUP($A125,#REF!,5+CU$1,0),0))))))))))))</f>
        <v>0</v>
      </c>
      <c r="CW125" s="37">
        <f>IFERROR(VLOOKUP($A125,#REF!,42+CV$1,0),IFERROR(VLOOKUP($A125,#REF!,42+CV$1,0),IFERROR(VLOOKUP($A125,#REF!,29+CV$1,0),IFERROR(VLOOKUP($A125,#REF!,16+CV$1,0),IFERROR(VLOOKUP($A125,#REF!,42+CV$1,0),IFERROR(VLOOKUP($A125,#REF!,33+CV$1,0),IFERROR(VLOOKUP($A125,#REF!,29+CV$1,0),IFERROR(VLOOKUP($A125,#REF!,42+CV$1,0),IFERROR(VLOOKUP($A125,#REF!,42+CV$1,0),IFERROR(VLOOKUP($A125,#REF!,42+CV$1,0),IFERROR(VLOOKUP($A125,#REF!,26+CV$1,0),IFERROR(VLOOKUP($A125,#REF!,5+CV$1,0),0))))))))))))</f>
        <v>0</v>
      </c>
      <c r="CX125" s="37">
        <f>IFERROR(VLOOKUP($A125,#REF!,36,0),IFERROR(VLOOKUP($A125,#REF!,23,0),IFERROR(VLOOKUP($A125,#REF!,65,0),IFERROR(VLOOKUP($A125,#REF!,34,0),IFERROR(VLOOKUP($A125,#REF!,25,0),IFERROR(VLOOKUP($A125,#REF!,25,0),IFERROR(VLOOKUP($A125,#REF!,21,0),IFERROR(VLOOKUP($A125,#REF!,23,0),IFERROR(VLOOKUP($A125,#REF!,23,0),IFERROR(VLOOKUP($A125,#REF!,23,0),IFERROR(VLOOKUP($A125,#REF!,23,0),IFERROR(VLOOKUP($A125,#REF!,23,0),IFERROR(VLOOKUP($A125,#REF!,21,0),IFERROR(VLOOKUP($A125,#REF!,23,0),0))))))))))))))</f>
        <v>0</v>
      </c>
      <c r="CY125" s="37">
        <f>IFERROR(VLOOKUP($A125,[20]DESIRE!$A:$AP,42,0),IFERROR(VLOOKUP($A125,'[20]TEMA PD'!$A:$AA,27,0),IFERROR(VLOOKUP($A125,'[20]TEMA HAJI'!$A:$AA,27,0),IFERROR(VLOOKUP($A125,'[20]TEMA C3'!$A:$AA,27,0),IFERROR(VLOOKUP($A125,'[20]TEMA C2'!$A:$AA,27,0),IFERROR(VLOOKUP($A125,'[20]TEMA C1'!$A:$Y,25,0),IFERROR(VLOOKUP($A125,[20]DELTA!$A:$AC,29,0),IFERROR(VLOOKUP($A125,'[20]AAV AUTO 2000'!$A:$AA,27,0),IFERROR(VLOOKUP($A125,'[20]CC SK'!$A:$AC,29,0),IFERROR(VLOOKUP($A125,[20]SBPV!$A:$AN,40,0),IFERROR(VLOOKUP($A125,[20]RVO!$A:$CA,79,0),IFERROR(VLOOKUP($A125,[20]GC!$A:$AC,29,0),IFERROR(VLOOKUP($A125,[20]AAV!$A:$AR,44,0),0)))))))))))))</f>
        <v>22</v>
      </c>
      <c r="CZ125" s="37">
        <f>IFERROR(VLOOKUP($A125,#REF!,5+CY$1,0),IFERROR(VLOOKUP($A125,#REF!,26+CY$1,0),IFERROR(VLOOKUP($A125,#REF!,42+CY$1,0),IFERROR(VLOOKUP($A125,#REF!,42+CY$1,0),IFERROR(VLOOKUP($A125,#REF!,42+CY$1,0),IFERROR(VLOOKUP($A125,#REF!,29+CY$1,0),IFERROR(VLOOKUP($A125,#REF!,33+CY$1,0),IFERROR(VLOOKUP($A125,#REF!,42+CY$1,0),IFERROR(VLOOKUP($A125,#REF!,16+CY$1,0),IFERROR(VLOOKUP($A125,#REF!,29+CY$1,0),IFERROR(VLOOKUP($A125,#REF!,42+CY$1,0),IFERROR(VLOOKUP($A125,#REF!,42+CY$1,0),0))))))))))))</f>
        <v>0</v>
      </c>
      <c r="DA125" s="37">
        <f>IFERROR(VLOOKUP($A125,#REF!,5+CZ$1,0),IFERROR(VLOOKUP($A125,#REF!,26+CZ$1,0),IFERROR(VLOOKUP($A125,#REF!,42+CZ$1,0),IFERROR(VLOOKUP($A125,#REF!,42+CZ$1,0),IFERROR(VLOOKUP($A125,#REF!,42+CZ$1,0),IFERROR(VLOOKUP($A125,#REF!,29+CZ$1,0),IFERROR(VLOOKUP($A125,#REF!,33+CZ$1,0),IFERROR(VLOOKUP($A125,#REF!,42+CZ$1,0),IFERROR(VLOOKUP($A125,#REF!,16+CZ$1,0),IFERROR(VLOOKUP($A125,#REF!,29+CZ$1,0),IFERROR(VLOOKUP($A125,#REF!,42+CZ$1,0),IFERROR(VLOOKUP($A125,#REF!,42+CZ$1,0),0))))))))))))</f>
        <v>0</v>
      </c>
      <c r="DB125" s="37">
        <f>IFERROR(VLOOKUP($A125,#REF!,5+DA$1,0),IFERROR(VLOOKUP($A125,#REF!,26+DA$1,0),IFERROR(VLOOKUP($A125,#REF!,42+DA$1,0),IFERROR(VLOOKUP($A125,#REF!,42+DA$1,0),IFERROR(VLOOKUP($A125,#REF!,42+DA$1,0),IFERROR(VLOOKUP($A125,#REF!,29+DA$1,0),IFERROR(VLOOKUP($A125,#REF!,33+DA$1,0),IFERROR(VLOOKUP($A125,#REF!,42+DA$1,0),IFERROR(VLOOKUP($A125,#REF!,16+DA$1,0),IFERROR(VLOOKUP($A125,#REF!,29+DA$1,0),IFERROR(VLOOKUP($A125,#REF!,42+DA$1,0),IFERROR(VLOOKUP($A125,#REF!,42+DA$1,0),0))))))))))))</f>
        <v>0</v>
      </c>
      <c r="DC125" s="37">
        <f>IFERROR(VLOOKUP($A125,#REF!,5+DB$1,0),IFERROR(VLOOKUP($A125,#REF!,26+DB$1,0),IFERROR(VLOOKUP($A125,#REF!,42+DB$1,0),IFERROR(VLOOKUP($A125,#REF!,42+DB$1,0),IFERROR(VLOOKUP($A125,#REF!,42+DB$1,0),IFERROR(VLOOKUP($A125,#REF!,29+DB$1,0),IFERROR(VLOOKUP($A125,#REF!,33+DB$1,0),IFERROR(VLOOKUP($A125,#REF!,42+DB$1,0),IFERROR(VLOOKUP($A125,#REF!,16+DB$1,0),IFERROR(VLOOKUP($A125,#REF!,29+DB$1,0),IFERROR(VLOOKUP($A125,#REF!,42+DB$1,0),IFERROR(VLOOKUP($A125,#REF!,42+DB$1,0),0))))))))))))</f>
        <v>0</v>
      </c>
      <c r="DD125" s="37">
        <f>IFERROR(VLOOKUP($A125,#REF!,5+DC$1,0),IFERROR(VLOOKUP($A125,#REF!,26+DC$1,0),IFERROR(VLOOKUP($A125,#REF!,42+DC$1,0),IFERROR(VLOOKUP($A125,#REF!,42+DC$1,0),IFERROR(VLOOKUP($A125,#REF!,42+DC$1,0),IFERROR(VLOOKUP($A125,#REF!,29+DC$1,0),IFERROR(VLOOKUP($A125,#REF!,33+DC$1,0),IFERROR(VLOOKUP($A125,#REF!,42+DC$1,0),IFERROR(VLOOKUP($A125,#REF!,16+DC$1,0),IFERROR(VLOOKUP($A125,#REF!,29+DC$1,0),IFERROR(VLOOKUP($A125,#REF!,42+DC$1,0),IFERROR(VLOOKUP($A125,#REF!,42+DC$1,0),0))))))))))))</f>
        <v>0</v>
      </c>
      <c r="DE125" s="37">
        <f>IFERROR(VLOOKUP($A125,#REF!,23,0),IFERROR(VLOOKUP($A125,#REF!,21,0),IFERROR(VLOOKUP($A125,#REF!,23,0),IFERROR(VLOOKUP($A125,#REF!,23,0),IFERROR(VLOOKUP($A125,#REF!,23,0),IFERROR(VLOOKUP($A125,#REF!,23,0),IFERROR(VLOOKUP($A125,#REF!,23,0),IFERROR(VLOOKUP($A125,#REF!,21,0),IFERROR(VLOOKUP($A125,#REF!,25,0),IFERROR(VLOOKUP($A125,#REF!,25,0),IFERROR(VLOOKUP($A125,#REF!,34,0),IFERROR(VLOOKUP($A125,#REF!,65,0),IFERROR(VLOOKUP($A125,#REF!,23,0),IFERROR(VLOOKUP($A125,#REF!,36,0),0))))))))))))))</f>
        <v>0</v>
      </c>
      <c r="DF125" s="37" t="b">
        <f t="shared" si="67"/>
        <v>1</v>
      </c>
      <c r="DG125" s="37" t="b">
        <f t="shared" si="67"/>
        <v>1</v>
      </c>
      <c r="DH125" s="37" t="b">
        <f t="shared" si="67"/>
        <v>1</v>
      </c>
      <c r="DI125" s="37" t="b">
        <f t="shared" si="67"/>
        <v>1</v>
      </c>
      <c r="DJ125" s="37" t="b">
        <f t="shared" si="67"/>
        <v>1</v>
      </c>
      <c r="DK125" s="37" t="b">
        <f t="shared" si="67"/>
        <v>1</v>
      </c>
      <c r="DL125" s="37" t="b">
        <f t="shared" si="54"/>
        <v>1</v>
      </c>
      <c r="DM125" s="37">
        <f t="shared" si="68"/>
        <v>22</v>
      </c>
      <c r="DN125" s="37">
        <f t="shared" si="68"/>
        <v>0</v>
      </c>
      <c r="DO125" s="37">
        <f t="shared" si="68"/>
        <v>0</v>
      </c>
      <c r="DP125" s="37">
        <f t="shared" si="68"/>
        <v>0</v>
      </c>
      <c r="DQ125" s="37">
        <f t="shared" si="68"/>
        <v>0</v>
      </c>
      <c r="DR125" s="37">
        <f t="shared" si="68"/>
        <v>0</v>
      </c>
      <c r="DS125" s="37">
        <f t="shared" si="55"/>
        <v>0</v>
      </c>
      <c r="DT125" s="29">
        <f t="shared" si="45"/>
        <v>22</v>
      </c>
      <c r="DU125" s="37">
        <f t="shared" si="69"/>
        <v>22</v>
      </c>
      <c r="DV125" s="37">
        <f t="shared" si="69"/>
        <v>0</v>
      </c>
      <c r="DW125" s="37">
        <f t="shared" si="69"/>
        <v>0</v>
      </c>
      <c r="DX125" s="37">
        <f t="shared" si="69"/>
        <v>0</v>
      </c>
      <c r="DY125" s="37">
        <f t="shared" si="69"/>
        <v>0</v>
      </c>
      <c r="DZ125" s="37">
        <f t="shared" si="69"/>
        <v>0</v>
      </c>
      <c r="EA125" s="37">
        <f t="shared" si="56"/>
        <v>0</v>
      </c>
      <c r="EB125" s="29">
        <f t="shared" si="46"/>
        <v>22</v>
      </c>
      <c r="EC125" s="36">
        <f t="shared" si="47"/>
        <v>6</v>
      </c>
      <c r="ED125" s="36" t="str">
        <f t="shared" si="48"/>
        <v>DOWNGRADE</v>
      </c>
      <c r="EE125" s="36" t="str">
        <f t="shared" si="49"/>
        <v>RESET</v>
      </c>
      <c r="EF125" s="37">
        <f t="shared" si="50"/>
        <v>0</v>
      </c>
      <c r="EG125" s="2">
        <f>IFERROR(VLOOKUP(A125,[21]DELTA!$A:$AT,46,0),"")</f>
        <v>3</v>
      </c>
      <c r="EH125" s="37" t="str">
        <f t="shared" si="51"/>
        <v>SAPHIRE</v>
      </c>
      <c r="EI125" s="2"/>
      <c r="EJ125" s="2"/>
      <c r="EK125" s="2"/>
      <c r="EL125" s="2"/>
      <c r="EM125" s="2"/>
      <c r="EN125" s="2"/>
      <c r="EO125" s="2"/>
      <c r="EP125" s="2"/>
      <c r="EQ125" s="37">
        <f t="shared" si="70"/>
        <v>22</v>
      </c>
      <c r="ER125" s="37">
        <f t="shared" si="70"/>
        <v>0</v>
      </c>
      <c r="ES125" s="37">
        <f t="shared" si="70"/>
        <v>0</v>
      </c>
      <c r="ET125" s="37">
        <f t="shared" si="70"/>
        <v>0</v>
      </c>
      <c r="EU125" s="37">
        <f t="shared" si="70"/>
        <v>0</v>
      </c>
      <c r="EV125" s="37">
        <f t="shared" si="70"/>
        <v>0</v>
      </c>
      <c r="EW125" s="37">
        <f t="shared" si="57"/>
        <v>0</v>
      </c>
    </row>
    <row r="126" spans="1:153" ht="15.6">
      <c r="A126" s="36" t="s">
        <v>57</v>
      </c>
      <c r="B126" s="5" t="s">
        <v>216</v>
      </c>
      <c r="C126" s="37" t="s">
        <v>153</v>
      </c>
      <c r="D126" s="15">
        <f>IFERROR(VLOOKUP(A126,[23]delta!$A:$C,3,0),"")</f>
        <v>44928</v>
      </c>
      <c r="E126" s="15" t="str">
        <f t="shared" si="44"/>
        <v>Jan-23</v>
      </c>
      <c r="F126" s="37" t="s">
        <v>349</v>
      </c>
      <c r="G126" s="37" t="s">
        <v>349</v>
      </c>
      <c r="H126" s="37" t="s">
        <v>349</v>
      </c>
      <c r="I126" s="37" t="s">
        <v>349</v>
      </c>
      <c r="J126" s="37" t="s">
        <v>414</v>
      </c>
      <c r="K126" s="37" t="s">
        <v>349</v>
      </c>
      <c r="L126" s="37" t="s">
        <v>349</v>
      </c>
      <c r="M126" s="37">
        <v>17</v>
      </c>
      <c r="N126" s="37">
        <v>38</v>
      </c>
      <c r="O126" s="37">
        <v>25</v>
      </c>
      <c r="P126" s="37">
        <v>36</v>
      </c>
      <c r="Q126" s="37"/>
      <c r="R126" s="37">
        <v>27</v>
      </c>
      <c r="S126" s="37">
        <v>17</v>
      </c>
      <c r="T126" s="36">
        <v>160</v>
      </c>
      <c r="U126" s="37">
        <v>17</v>
      </c>
      <c r="V126" s="37">
        <v>38</v>
      </c>
      <c r="W126" s="37">
        <v>25</v>
      </c>
      <c r="X126" s="37">
        <v>36</v>
      </c>
      <c r="Y126" s="37">
        <v>0</v>
      </c>
      <c r="Z126" s="37">
        <v>27</v>
      </c>
      <c r="AA126" s="37">
        <v>17</v>
      </c>
      <c r="AB126" s="36">
        <v>160</v>
      </c>
      <c r="AC126" s="36">
        <v>1</v>
      </c>
      <c r="AD126" s="36" t="s">
        <v>413</v>
      </c>
      <c r="AE126" s="36" t="s">
        <v>413</v>
      </c>
      <c r="AF126" s="37">
        <v>160</v>
      </c>
      <c r="AG126" s="13">
        <v>2</v>
      </c>
      <c r="AH126" s="37" t="s">
        <v>418</v>
      </c>
      <c r="AI126" s="37">
        <v>0</v>
      </c>
      <c r="AJ126" s="37" t="s">
        <v>423</v>
      </c>
      <c r="AK126" s="37">
        <v>0</v>
      </c>
      <c r="AL126" s="15">
        <v>45261</v>
      </c>
      <c r="AM126" s="15">
        <v>45701</v>
      </c>
      <c r="AN126" s="37">
        <v>1</v>
      </c>
      <c r="AO126" s="37">
        <v>160</v>
      </c>
      <c r="AP126" s="37" t="str">
        <f>IFERROR(VLOOKUP($A126,[2]Sheet1!$A:$D,4,0),"-")</f>
        <v>-</v>
      </c>
      <c r="AQ126" s="37" t="str">
        <f>IFERROR(VLOOKUP($A126,#REF!,4,0),"-")</f>
        <v>-</v>
      </c>
      <c r="AR126" s="37" t="str">
        <f>IFERROR(VLOOKUP(A126,[3]DELTA!$A:$D,4,0),"-")</f>
        <v>REGULER</v>
      </c>
      <c r="AS126" s="37" t="str">
        <f>IFERROR(VLOOKUP(A126,[4]DELTA!$A:$D,4,0),"-")</f>
        <v>REGULER</v>
      </c>
      <c r="AT126" s="37" t="str">
        <f>IFERROR(VLOOKUP(A126,[5]DELTA!$A:$D,4,0),"-")</f>
        <v>REGULER</v>
      </c>
      <c r="AU126" s="37" t="str">
        <f>IFERROR(VLOOKUP(A126,[6]DELTA!$A:$D,4,0),"-")</f>
        <v>-</v>
      </c>
      <c r="AV126" s="37" t="str">
        <f>IFERROR(VLOOKUP(A126,#REF!,13,0),"")</f>
        <v/>
      </c>
      <c r="AW126" s="37">
        <f>IFERROR(VLOOKUP(A126,[7]DATABASE!$A:$BA,49,0),"")</f>
        <v>37</v>
      </c>
      <c r="AX126" s="37">
        <f>IFERROR(VLOOKUP(A126,[7]DATABASE!$A:$BA,50,0),"")</f>
        <v>37</v>
      </c>
      <c r="AY126" s="37">
        <f>IFERROR(VLOOKUP(A126,[7]DATABASE!$A:$BA,51,0),"")</f>
        <v>33</v>
      </c>
      <c r="AZ126" s="37">
        <f>IFERROR(VLOOKUP(A126,[7]DATABASE!$A:$BA,52,0),"")</f>
        <v>37</v>
      </c>
      <c r="BA126" s="37">
        <f>IFERROR(VLOOKUP(A126,[7]DATABASE!$A:$BA,53,0),"")</f>
        <v>0</v>
      </c>
      <c r="BB126" s="37">
        <f>IFERROR(VLOOKUP(A126,[7]DATABASE!$A:$BF,54,0),"")</f>
        <v>37</v>
      </c>
      <c r="BC126" s="37">
        <f>IFERROR(VLOOKUP(A126,[7]DATABASE!$A:$BF,55,0),"")</f>
        <v>37</v>
      </c>
      <c r="BD126" s="37">
        <f>IFERROR(VLOOKUP(A126,[7]DATABASE!$A:$BF,56,0),"")</f>
        <v>33</v>
      </c>
      <c r="BE126" s="37">
        <f>IFERROR(VLOOKUP(A126,[7]DATABASE!$A:$BF,57,0),"")</f>
        <v>37</v>
      </c>
      <c r="BF126" s="37">
        <f>IFERROR(VLOOKUP(A126,[7]DATABASE!$A:$BF,58,0),"")</f>
        <v>0</v>
      </c>
      <c r="BG126" s="37">
        <f>IFERROR(VLOOKUP($A126,'[24]NEW MITRA'!$A:$BV,69,0),"")</f>
        <v>15</v>
      </c>
      <c r="BH126" s="37">
        <f>IFERROR(VLOOKUP(A126,[7]DATABASE!$A:$BM,60,0),"")</f>
        <v>37</v>
      </c>
      <c r="BI126" s="37">
        <f>IFERROR(VLOOKUP(A126,[7]DATABASE!$A:$BM,61,0),"")</f>
        <v>37</v>
      </c>
      <c r="BJ126" s="37">
        <f>IFERROR(VLOOKUP(A126,[7]DATABASE!$A:$BM,62,0),"")</f>
        <v>33</v>
      </c>
      <c r="BK126" s="37">
        <f>IFERROR(VLOOKUP(A126,[7]DATABASE!$A:$BM,63,0),"")</f>
        <v>37</v>
      </c>
      <c r="BL126" s="37">
        <f>IFERROR(VLOOKUP(A126,[7]DATABASE!$A:$BM,64,0),"")</f>
        <v>0</v>
      </c>
      <c r="BM126" s="37" t="str">
        <f>IFERROR(VLOOKUP($A126,[9]AAV!$A:$AM,39,0),IFERROR(VLOOKUP($A126,[9]GC!$A:$Y,25,0),IFERROR(VLOOKUP($A126,[9]RVO!$A:$BS,71,0),IFERROR(VLOOKUP($A126,[9]SBPV!$A:$AK,37,0),IFERROR(VLOOKUP($A126,'[9]CC SK'!$A:$AA,27,0),IFERROR(VLOOKUP($A126,[9]DELTA!$A:$AA,27,0),IFERROR(VLOOKUP($A126,'[9]TEMA C1'!$A:$W,23,0),IFERROR(VLOOKUP($A126,'[9]TEMA C2'!$A:$Y,25,0),IFERROR(VLOOKUP($A126,'[9]TEMA C3'!$A:$Y,25,0),IFERROR(VLOOKUP($A126,'[9]TEMA HAJI'!$A:$Y,25,0),IFERROR(VLOOKUP($A126,'[9]TEMA PD'!$A:$Y,25,0),"")))))))))))</f>
        <v/>
      </c>
      <c r="BN126" s="37">
        <f t="shared" si="58"/>
        <v>159</v>
      </c>
      <c r="BO126" s="37">
        <f t="shared" si="53"/>
        <v>15</v>
      </c>
      <c r="BP126" s="37">
        <f t="shared" si="53"/>
        <v>37</v>
      </c>
      <c r="BQ126" s="37">
        <f t="shared" si="53"/>
        <v>37</v>
      </c>
      <c r="BR126" s="37">
        <f t="shared" si="52"/>
        <v>33</v>
      </c>
      <c r="BS126" s="37">
        <f t="shared" si="52"/>
        <v>37</v>
      </c>
      <c r="BT126" s="37">
        <f t="shared" si="52"/>
        <v>0</v>
      </c>
      <c r="BU126" s="37" t="str">
        <f t="shared" si="52"/>
        <v/>
      </c>
      <c r="BV126" s="37">
        <f t="shared" si="59"/>
        <v>159</v>
      </c>
      <c r="BW126" s="36">
        <f t="shared" si="60"/>
        <v>2</v>
      </c>
      <c r="BX126" s="36" t="str">
        <f t="shared" si="61"/>
        <v>TIDAK</v>
      </c>
      <c r="BY126" s="36" t="str">
        <f>IFERROR(VLOOKUP(A126,[7]DATABASE!$A:$BY,77,0),"")</f>
        <v>TIDAK</v>
      </c>
      <c r="BZ126" s="37">
        <f t="shared" si="62"/>
        <v>319</v>
      </c>
      <c r="CA126" s="12">
        <f>IFERROR(VLOOKUP(A126,[10]DELTA!$A:$AE,31,0),"")</f>
        <v>2</v>
      </c>
      <c r="CB126" s="37" t="str">
        <f t="shared" si="63"/>
        <v>SAPHIRE</v>
      </c>
      <c r="CC126" s="37" t="str">
        <f>IFERROR(VLOOKUP(A126,[11]SUMMARY!$B:$E,4,0),"")</f>
        <v/>
      </c>
      <c r="CD126" s="28">
        <f>IFERROR(VLOOKUP(A126,'[12]RECAP REDEEM P2 - v2'!$A:$I,5,0),0)</f>
        <v>265</v>
      </c>
      <c r="CE126" s="37" t="str">
        <f t="shared" si="64"/>
        <v>Y</v>
      </c>
      <c r="CF126" s="37"/>
      <c r="CG126" s="15">
        <v>45093</v>
      </c>
      <c r="CH126" s="15">
        <f t="shared" ca="1" si="65"/>
        <v>46174</v>
      </c>
      <c r="CI126" s="37">
        <f t="shared" ca="1" si="66"/>
        <v>2</v>
      </c>
      <c r="CJ126" s="37">
        <v>54</v>
      </c>
      <c r="CK126" s="37" t="str">
        <f>IFERROR(VLOOKUP($A126,[13]ME!$A:$K,11,0),"-")</f>
        <v>-</v>
      </c>
      <c r="CL126" s="37" t="str">
        <f>IFERROR(VLOOKUP($A126,[14]EKS!$A:$K,11,0),"-")</f>
        <v>-</v>
      </c>
      <c r="CM126" s="37" t="str">
        <f>IFERROR(VLOOKUP($A126,[15]EKS!$A:$K,11,0),"-")</f>
        <v>-</v>
      </c>
      <c r="CN126" s="37" t="str">
        <f>IFERROR(VLOOKUP($A126,[16]EKS!$A:$K,11,0),"-")</f>
        <v>-</v>
      </c>
      <c r="CO126" s="37" t="str">
        <f>IFERROR(VLOOKUP($A126,[17]EKS!$A:$K,11,0),"-")</f>
        <v>-</v>
      </c>
      <c r="CP126" s="37" t="str">
        <f>IFERROR(VLOOKUP($A126,[18]EKS!$A:$K,11,0),"-")</f>
        <v>-</v>
      </c>
      <c r="CQ126" s="37" t="str">
        <f>IFERROR(VLOOKUP(A126,[19]Sheet1!$A:$D,4,0),"-")</f>
        <v>-</v>
      </c>
      <c r="CR126" s="37">
        <f>IFERROR(VLOOKUP($A126,[20]AAV!$A:$AR,44,0),IFERROR(VLOOKUP($A126,[20]GC!$A:$AC,29,0),IFERROR(VLOOKUP($A126,[20]RVO!$A:$CA,79,0),IFERROR(VLOOKUP($A126,[20]SBPV!$A:$AN,40,0),IFERROR(VLOOKUP($A126,'[20]CC SK'!$A:$AC,29,0),IFERROR(VLOOKUP($A126,'[20]AAV AUTO 2000'!$A:$AA,27,0),IFERROR(VLOOKUP($A126,[20]DELTA!$A:$AC,29,0),IFERROR(VLOOKUP($A126,'[20]TEMA C1'!$A:$Y,25,0),IFERROR(VLOOKUP($A126,'[20]TEMA C2'!$A:$AA,27,0),IFERROR(VLOOKUP($A126,'[20]TEMA C3'!$A:$AA,27,0),IFERROR(VLOOKUP($A126,'[20]TEMA HAJI'!$A:$AA,27,0),IFERROR(VLOOKUP($A126,'[20]TEMA PD'!$A:$AA,27,0),IFERROR(VLOOKUP($A126,[20]DESIRE!$A:$AP,42,0),0)))))))))))))</f>
        <v>0</v>
      </c>
      <c r="CS126" s="37">
        <f>IFERROR(VLOOKUP($A126,#REF!,42+CR$1,0),IFERROR(VLOOKUP($A126,#REF!,42+CR$1,0),IFERROR(VLOOKUP($A126,#REF!,29+CR$1,0),IFERROR(VLOOKUP($A126,#REF!,16+CR$1,0),IFERROR(VLOOKUP($A126,#REF!,42+CR$1,0),IFERROR(VLOOKUP($A126,#REF!,33+CR$1,0),IFERROR(VLOOKUP($A126,#REF!,29+CR$1,0),IFERROR(VLOOKUP($A126,#REF!,42+CR$1,0),IFERROR(VLOOKUP($A126,#REF!,42+CR$1,0),IFERROR(VLOOKUP($A126,#REF!,42+CR$1,0),IFERROR(VLOOKUP($A126,#REF!,26+CR$1,0),IFERROR(VLOOKUP($A126,#REF!,5+CR$1,0),0))))))))))))</f>
        <v>0</v>
      </c>
      <c r="CT126" s="37">
        <f>IFERROR(VLOOKUP($A126,#REF!,42+CS$1,0),IFERROR(VLOOKUP($A126,#REF!,42+CS$1,0),IFERROR(VLOOKUP($A126,#REF!,29+CS$1,0),IFERROR(VLOOKUP($A126,#REF!,16+CS$1,0),IFERROR(VLOOKUP($A126,#REF!,42+CS$1,0),IFERROR(VLOOKUP($A126,#REF!,33+CS$1,0),IFERROR(VLOOKUP($A126,#REF!,29+CS$1,0),IFERROR(VLOOKUP($A126,#REF!,42+CS$1,0),IFERROR(VLOOKUP($A126,#REF!,42+CS$1,0),IFERROR(VLOOKUP($A126,#REF!,42+CS$1,0),IFERROR(VLOOKUP($A126,#REF!,26+CS$1,0),IFERROR(VLOOKUP($A126,#REF!,5+CS$1,0),0))))))))))))</f>
        <v>0</v>
      </c>
      <c r="CU126" s="37">
        <f>IFERROR(VLOOKUP($A126,#REF!,42+CT$1,0),IFERROR(VLOOKUP($A126,#REF!,42+CT$1,0),IFERROR(VLOOKUP($A126,#REF!,29+CT$1,0),IFERROR(VLOOKUP($A126,#REF!,16+CT$1,0),IFERROR(VLOOKUP($A126,#REF!,42+CT$1,0),IFERROR(VLOOKUP($A126,#REF!,33+CT$1,0),IFERROR(VLOOKUP($A126,#REF!,29+CT$1,0),IFERROR(VLOOKUP($A126,#REF!,42+CT$1,0),IFERROR(VLOOKUP($A126,#REF!,42+CT$1,0),IFERROR(VLOOKUP($A126,#REF!,42+CT$1,0),IFERROR(VLOOKUP($A126,#REF!,26+CT$1,0),IFERROR(VLOOKUP($A126,#REF!,5+CT$1,0),0))))))))))))</f>
        <v>0</v>
      </c>
      <c r="CV126" s="37">
        <f>IFERROR(VLOOKUP($A126,#REF!,42+CU$1,0),IFERROR(VLOOKUP($A126,#REF!,42+CU$1,0),IFERROR(VLOOKUP($A126,#REF!,29+CU$1,0),IFERROR(VLOOKUP($A126,#REF!,16+CU$1,0),IFERROR(VLOOKUP($A126,#REF!,42+CU$1,0),IFERROR(VLOOKUP($A126,#REF!,33+CU$1,0),IFERROR(VLOOKUP($A126,#REF!,29+CU$1,0),IFERROR(VLOOKUP($A126,#REF!,42+CU$1,0),IFERROR(VLOOKUP($A126,#REF!,42+CU$1,0),IFERROR(VLOOKUP($A126,#REF!,42+CU$1,0),IFERROR(VLOOKUP($A126,#REF!,26+CU$1,0),IFERROR(VLOOKUP($A126,#REF!,5+CU$1,0),0))))))))))))</f>
        <v>0</v>
      </c>
      <c r="CW126" s="37">
        <f>IFERROR(VLOOKUP($A126,#REF!,42+CV$1,0),IFERROR(VLOOKUP($A126,#REF!,42+CV$1,0),IFERROR(VLOOKUP($A126,#REF!,29+CV$1,0),IFERROR(VLOOKUP($A126,#REF!,16+CV$1,0),IFERROR(VLOOKUP($A126,#REF!,42+CV$1,0),IFERROR(VLOOKUP($A126,#REF!,33+CV$1,0),IFERROR(VLOOKUP($A126,#REF!,29+CV$1,0),IFERROR(VLOOKUP($A126,#REF!,42+CV$1,0),IFERROR(VLOOKUP($A126,#REF!,42+CV$1,0),IFERROR(VLOOKUP($A126,#REF!,42+CV$1,0),IFERROR(VLOOKUP($A126,#REF!,26+CV$1,0),IFERROR(VLOOKUP($A126,#REF!,5+CV$1,0),0))))))))))))</f>
        <v>0</v>
      </c>
      <c r="CX126" s="37">
        <f>IFERROR(VLOOKUP($A126,#REF!,36,0),IFERROR(VLOOKUP($A126,#REF!,23,0),IFERROR(VLOOKUP($A126,#REF!,65,0),IFERROR(VLOOKUP($A126,#REF!,34,0),IFERROR(VLOOKUP($A126,#REF!,25,0),IFERROR(VLOOKUP($A126,#REF!,25,0),IFERROR(VLOOKUP($A126,#REF!,21,0),IFERROR(VLOOKUP($A126,#REF!,23,0),IFERROR(VLOOKUP($A126,#REF!,23,0),IFERROR(VLOOKUP($A126,#REF!,23,0),IFERROR(VLOOKUP($A126,#REF!,23,0),IFERROR(VLOOKUP($A126,#REF!,23,0),IFERROR(VLOOKUP($A126,#REF!,21,0),IFERROR(VLOOKUP($A126,#REF!,23,0),0))))))))))))))</f>
        <v>0</v>
      </c>
      <c r="CY126" s="37">
        <f>IFERROR(VLOOKUP($A126,[20]DESIRE!$A:$AP,42,0),IFERROR(VLOOKUP($A126,'[20]TEMA PD'!$A:$AA,27,0),IFERROR(VLOOKUP($A126,'[20]TEMA HAJI'!$A:$AA,27,0),IFERROR(VLOOKUP($A126,'[20]TEMA C3'!$A:$AA,27,0),IFERROR(VLOOKUP($A126,'[20]TEMA C2'!$A:$AA,27,0),IFERROR(VLOOKUP($A126,'[20]TEMA C1'!$A:$Y,25,0),IFERROR(VLOOKUP($A126,[20]DELTA!$A:$AC,29,0),IFERROR(VLOOKUP($A126,'[20]AAV AUTO 2000'!$A:$AA,27,0),IFERROR(VLOOKUP($A126,'[20]CC SK'!$A:$AC,29,0),IFERROR(VLOOKUP($A126,[20]SBPV!$A:$AN,40,0),IFERROR(VLOOKUP($A126,[20]RVO!$A:$CA,79,0),IFERROR(VLOOKUP($A126,[20]GC!$A:$AC,29,0),IFERROR(VLOOKUP($A126,[20]AAV!$A:$AR,44,0),0)))))))))))))</f>
        <v>0</v>
      </c>
      <c r="CZ126" s="37">
        <f>IFERROR(VLOOKUP($A126,#REF!,5+CY$1,0),IFERROR(VLOOKUP($A126,#REF!,26+CY$1,0),IFERROR(VLOOKUP($A126,#REF!,42+CY$1,0),IFERROR(VLOOKUP($A126,#REF!,42+CY$1,0),IFERROR(VLOOKUP($A126,#REF!,42+CY$1,0),IFERROR(VLOOKUP($A126,#REF!,29+CY$1,0),IFERROR(VLOOKUP($A126,#REF!,33+CY$1,0),IFERROR(VLOOKUP($A126,#REF!,42+CY$1,0),IFERROR(VLOOKUP($A126,#REF!,16+CY$1,0),IFERROR(VLOOKUP($A126,#REF!,29+CY$1,0),IFERROR(VLOOKUP($A126,#REF!,42+CY$1,0),IFERROR(VLOOKUP($A126,#REF!,42+CY$1,0),0))))))))))))</f>
        <v>0</v>
      </c>
      <c r="DA126" s="37">
        <f>IFERROR(VLOOKUP($A126,#REF!,5+CZ$1,0),IFERROR(VLOOKUP($A126,#REF!,26+CZ$1,0),IFERROR(VLOOKUP($A126,#REF!,42+CZ$1,0),IFERROR(VLOOKUP($A126,#REF!,42+CZ$1,0),IFERROR(VLOOKUP($A126,#REF!,42+CZ$1,0),IFERROR(VLOOKUP($A126,#REF!,29+CZ$1,0),IFERROR(VLOOKUP($A126,#REF!,33+CZ$1,0),IFERROR(VLOOKUP($A126,#REF!,42+CZ$1,0),IFERROR(VLOOKUP($A126,#REF!,16+CZ$1,0),IFERROR(VLOOKUP($A126,#REF!,29+CZ$1,0),IFERROR(VLOOKUP($A126,#REF!,42+CZ$1,0),IFERROR(VLOOKUP($A126,#REF!,42+CZ$1,0),0))))))))))))</f>
        <v>0</v>
      </c>
      <c r="DB126" s="37">
        <f>IFERROR(VLOOKUP($A126,#REF!,5+DA$1,0),IFERROR(VLOOKUP($A126,#REF!,26+DA$1,0),IFERROR(VLOOKUP($A126,#REF!,42+DA$1,0),IFERROR(VLOOKUP($A126,#REF!,42+DA$1,0),IFERROR(VLOOKUP($A126,#REF!,42+DA$1,0),IFERROR(VLOOKUP($A126,#REF!,29+DA$1,0),IFERROR(VLOOKUP($A126,#REF!,33+DA$1,0),IFERROR(VLOOKUP($A126,#REF!,42+DA$1,0),IFERROR(VLOOKUP($A126,#REF!,16+DA$1,0),IFERROR(VLOOKUP($A126,#REF!,29+DA$1,0),IFERROR(VLOOKUP($A126,#REF!,42+DA$1,0),IFERROR(VLOOKUP($A126,#REF!,42+DA$1,0),0))))))))))))</f>
        <v>0</v>
      </c>
      <c r="DC126" s="37">
        <f>IFERROR(VLOOKUP($A126,#REF!,5+DB$1,0),IFERROR(VLOOKUP($A126,#REF!,26+DB$1,0),IFERROR(VLOOKUP($A126,#REF!,42+DB$1,0),IFERROR(VLOOKUP($A126,#REF!,42+DB$1,0),IFERROR(VLOOKUP($A126,#REF!,42+DB$1,0),IFERROR(VLOOKUP($A126,#REF!,29+DB$1,0),IFERROR(VLOOKUP($A126,#REF!,33+DB$1,0),IFERROR(VLOOKUP($A126,#REF!,42+DB$1,0),IFERROR(VLOOKUP($A126,#REF!,16+DB$1,0),IFERROR(VLOOKUP($A126,#REF!,29+DB$1,0),IFERROR(VLOOKUP($A126,#REF!,42+DB$1,0),IFERROR(VLOOKUP($A126,#REF!,42+DB$1,0),0))))))))))))</f>
        <v>0</v>
      </c>
      <c r="DD126" s="37">
        <f>IFERROR(VLOOKUP($A126,#REF!,5+DC$1,0),IFERROR(VLOOKUP($A126,#REF!,26+DC$1,0),IFERROR(VLOOKUP($A126,#REF!,42+DC$1,0),IFERROR(VLOOKUP($A126,#REF!,42+DC$1,0),IFERROR(VLOOKUP($A126,#REF!,42+DC$1,0),IFERROR(VLOOKUP($A126,#REF!,29+DC$1,0),IFERROR(VLOOKUP($A126,#REF!,33+DC$1,0),IFERROR(VLOOKUP($A126,#REF!,42+DC$1,0),IFERROR(VLOOKUP($A126,#REF!,16+DC$1,0),IFERROR(VLOOKUP($A126,#REF!,29+DC$1,0),IFERROR(VLOOKUP($A126,#REF!,42+DC$1,0),IFERROR(VLOOKUP($A126,#REF!,42+DC$1,0),0))))))))))))</f>
        <v>0</v>
      </c>
      <c r="DE126" s="37">
        <f>IFERROR(VLOOKUP($A126,#REF!,23,0),IFERROR(VLOOKUP($A126,#REF!,21,0),IFERROR(VLOOKUP($A126,#REF!,23,0),IFERROR(VLOOKUP($A126,#REF!,23,0),IFERROR(VLOOKUP($A126,#REF!,23,0),IFERROR(VLOOKUP($A126,#REF!,23,0),IFERROR(VLOOKUP($A126,#REF!,23,0),IFERROR(VLOOKUP($A126,#REF!,21,0),IFERROR(VLOOKUP($A126,#REF!,25,0),IFERROR(VLOOKUP($A126,#REF!,25,0),IFERROR(VLOOKUP($A126,#REF!,34,0),IFERROR(VLOOKUP($A126,#REF!,65,0),IFERROR(VLOOKUP($A126,#REF!,23,0),IFERROR(VLOOKUP($A126,#REF!,36,0),0))))))))))))))</f>
        <v>0</v>
      </c>
      <c r="DF126" s="37" t="b">
        <f t="shared" si="67"/>
        <v>1</v>
      </c>
      <c r="DG126" s="37" t="b">
        <f t="shared" si="67"/>
        <v>1</v>
      </c>
      <c r="DH126" s="37" t="b">
        <f t="shared" si="67"/>
        <v>1</v>
      </c>
      <c r="DI126" s="37" t="b">
        <f t="shared" si="67"/>
        <v>1</v>
      </c>
      <c r="DJ126" s="37" t="b">
        <f t="shared" si="67"/>
        <v>1</v>
      </c>
      <c r="DK126" s="37" t="b">
        <f t="shared" si="67"/>
        <v>1</v>
      </c>
      <c r="DL126" s="37" t="b">
        <f t="shared" si="54"/>
        <v>1</v>
      </c>
      <c r="DM126" s="37">
        <f t="shared" si="68"/>
        <v>0</v>
      </c>
      <c r="DN126" s="37">
        <f t="shared" si="68"/>
        <v>0</v>
      </c>
      <c r="DO126" s="37">
        <f t="shared" si="68"/>
        <v>0</v>
      </c>
      <c r="DP126" s="37">
        <f t="shared" si="68"/>
        <v>0</v>
      </c>
      <c r="DQ126" s="37">
        <f t="shared" si="68"/>
        <v>0</v>
      </c>
      <c r="DR126" s="37">
        <f t="shared" si="68"/>
        <v>0</v>
      </c>
      <c r="DS126" s="37">
        <f t="shared" si="55"/>
        <v>0</v>
      </c>
      <c r="DT126" s="29">
        <f t="shared" si="45"/>
        <v>0</v>
      </c>
      <c r="DU126" s="37">
        <f t="shared" si="69"/>
        <v>0</v>
      </c>
      <c r="DV126" s="37">
        <f t="shared" si="69"/>
        <v>0</v>
      </c>
      <c r="DW126" s="37">
        <f t="shared" si="69"/>
        <v>0</v>
      </c>
      <c r="DX126" s="37">
        <f t="shared" si="69"/>
        <v>0</v>
      </c>
      <c r="DY126" s="37">
        <f t="shared" si="69"/>
        <v>0</v>
      </c>
      <c r="DZ126" s="37">
        <f t="shared" si="69"/>
        <v>0</v>
      </c>
      <c r="EA126" s="37">
        <f t="shared" si="56"/>
        <v>0</v>
      </c>
      <c r="EB126" s="29">
        <f t="shared" si="46"/>
        <v>0</v>
      </c>
      <c r="EC126" s="36">
        <f t="shared" si="47"/>
        <v>7</v>
      </c>
      <c r="ED126" s="36" t="str">
        <f t="shared" si="48"/>
        <v>DOWNGRADE</v>
      </c>
      <c r="EE126" s="36" t="str">
        <f t="shared" si="49"/>
        <v>RESET</v>
      </c>
      <c r="EF126" s="37">
        <f t="shared" si="50"/>
        <v>0</v>
      </c>
      <c r="EG126" s="2" t="str">
        <f>IFERROR(VLOOKUP(A126,[21]DELTA!$A:$AT,46,0),"")</f>
        <v/>
      </c>
      <c r="EH126" s="37" t="str">
        <f t="shared" si="51"/>
        <v>SAPHIRE</v>
      </c>
      <c r="EI126" s="2"/>
      <c r="EJ126" s="2"/>
      <c r="EK126" s="2"/>
      <c r="EL126" s="2"/>
      <c r="EM126" s="2"/>
      <c r="EN126" s="2"/>
      <c r="EO126" s="2"/>
      <c r="EP126" s="2"/>
      <c r="EQ126" s="37">
        <f t="shared" si="70"/>
        <v>0</v>
      </c>
      <c r="ER126" s="37">
        <f t="shared" si="70"/>
        <v>0</v>
      </c>
      <c r="ES126" s="37">
        <f t="shared" si="70"/>
        <v>0</v>
      </c>
      <c r="ET126" s="37">
        <f t="shared" si="70"/>
        <v>0</v>
      </c>
      <c r="EU126" s="37">
        <f t="shared" si="70"/>
        <v>0</v>
      </c>
      <c r="EV126" s="37">
        <f t="shared" si="70"/>
        <v>0</v>
      </c>
      <c r="EW126" s="37">
        <f t="shared" si="57"/>
        <v>0</v>
      </c>
    </row>
    <row r="127" spans="1:153" ht="15.6">
      <c r="A127" s="36" t="s">
        <v>127</v>
      </c>
      <c r="B127" s="5" t="s">
        <v>270</v>
      </c>
      <c r="C127" s="37" t="s">
        <v>153</v>
      </c>
      <c r="D127" s="15">
        <f>IFERROR(VLOOKUP(A127,[23]delta!$A:$C,3,0),"")</f>
        <v>45232</v>
      </c>
      <c r="E127" s="15" t="str">
        <f t="shared" si="44"/>
        <v>Nov-23</v>
      </c>
      <c r="F127" s="37" t="s">
        <v>349</v>
      </c>
      <c r="G127" s="37" t="s">
        <v>349</v>
      </c>
      <c r="H127" s="37" t="s">
        <v>349</v>
      </c>
      <c r="I127" s="37" t="s">
        <v>349</v>
      </c>
      <c r="J127" s="37" t="s">
        <v>349</v>
      </c>
      <c r="K127" s="37" t="s">
        <v>349</v>
      </c>
      <c r="L127" s="37" t="s">
        <v>349</v>
      </c>
      <c r="M127" s="37">
        <v>8</v>
      </c>
      <c r="N127" s="37">
        <v>25</v>
      </c>
      <c r="O127" s="37">
        <v>40</v>
      </c>
      <c r="P127" s="37">
        <v>41</v>
      </c>
      <c r="Q127" s="37">
        <v>34</v>
      </c>
      <c r="R127" s="37">
        <v>35</v>
      </c>
      <c r="S127" s="37">
        <v>17</v>
      </c>
      <c r="T127" s="36">
        <v>200</v>
      </c>
      <c r="U127" s="37">
        <v>8</v>
      </c>
      <c r="V127" s="37">
        <v>25</v>
      </c>
      <c r="W127" s="37">
        <v>40</v>
      </c>
      <c r="X127" s="37">
        <v>41</v>
      </c>
      <c r="Y127" s="37">
        <v>34</v>
      </c>
      <c r="Z127" s="37">
        <v>35</v>
      </c>
      <c r="AA127" s="37">
        <v>17</v>
      </c>
      <c r="AB127" s="36">
        <v>200</v>
      </c>
      <c r="AC127" s="36">
        <v>0</v>
      </c>
      <c r="AD127" s="36" t="s">
        <v>413</v>
      </c>
      <c r="AE127" s="36" t="s">
        <v>413</v>
      </c>
      <c r="AF127" s="37">
        <v>200</v>
      </c>
      <c r="AG127" s="13">
        <v>2</v>
      </c>
      <c r="AH127" s="37" t="s">
        <v>418</v>
      </c>
      <c r="AI127" s="37">
        <v>0</v>
      </c>
      <c r="AJ127" s="37" t="s">
        <v>423</v>
      </c>
      <c r="AK127" s="37">
        <v>0</v>
      </c>
      <c r="AL127" s="15">
        <v>45261</v>
      </c>
      <c r="AM127" s="15">
        <v>45701</v>
      </c>
      <c r="AN127" s="37">
        <v>1</v>
      </c>
      <c r="AO127" s="37">
        <v>200</v>
      </c>
      <c r="AP127" s="37" t="str">
        <f>IFERROR(VLOOKUP($A127,[2]Sheet1!$A:$D,4,0),"-")</f>
        <v>-</v>
      </c>
      <c r="AQ127" s="37" t="str">
        <f>IFERROR(VLOOKUP($A127,#REF!,4,0),"-")</f>
        <v>-</v>
      </c>
      <c r="AR127" s="37" t="str">
        <f>IFERROR(VLOOKUP(A127,[3]DELTA!$A:$D,4,0),"-")</f>
        <v>REGULER</v>
      </c>
      <c r="AS127" s="37" t="str">
        <f>IFERROR(VLOOKUP(A127,[4]DELTA!$A:$D,4,0),"-")</f>
        <v>REGULER</v>
      </c>
      <c r="AT127" s="37" t="str">
        <f>IFERROR(VLOOKUP(A127,[5]DELTA!$A:$D,4,0),"-")</f>
        <v>REGULER</v>
      </c>
      <c r="AU127" s="37" t="str">
        <f>IFERROR(VLOOKUP(A127,[6]DELTA!$A:$D,4,0),"-")</f>
        <v>REGULER</v>
      </c>
      <c r="AV127" s="37" t="str">
        <f>IFERROR(VLOOKUP(A127,#REF!,13,0),"")</f>
        <v/>
      </c>
      <c r="AW127" s="37">
        <f>IFERROR(VLOOKUP(A127,[7]DATABASE!$A:$BA,49,0),"")</f>
        <v>43</v>
      </c>
      <c r="AX127" s="37">
        <f>IFERROR(VLOOKUP(A127,[7]DATABASE!$A:$BA,50,0),"")</f>
        <v>41</v>
      </c>
      <c r="AY127" s="37">
        <f>IFERROR(VLOOKUP(A127,[7]DATABASE!$A:$BA,51,0),"")</f>
        <v>36</v>
      </c>
      <c r="AZ127" s="37">
        <f>IFERROR(VLOOKUP(A127,[7]DATABASE!$A:$BA,52,0),"")</f>
        <v>42</v>
      </c>
      <c r="BA127" s="37">
        <f>IFERROR(VLOOKUP(A127,[7]DATABASE!$A:$BA,53,0),"")</f>
        <v>32</v>
      </c>
      <c r="BB127" s="37">
        <f>IFERROR(VLOOKUP(A127,[7]DATABASE!$A:$BF,54,0),"")</f>
        <v>43</v>
      </c>
      <c r="BC127" s="37">
        <f>IFERROR(VLOOKUP(A127,[7]DATABASE!$A:$BF,55,0),"")</f>
        <v>41</v>
      </c>
      <c r="BD127" s="37">
        <f>IFERROR(VLOOKUP(A127,[7]DATABASE!$A:$BF,56,0),"")</f>
        <v>36</v>
      </c>
      <c r="BE127" s="37">
        <f>IFERROR(VLOOKUP(A127,[7]DATABASE!$A:$BF,57,0),"")</f>
        <v>42</v>
      </c>
      <c r="BF127" s="37">
        <f>IFERROR(VLOOKUP(A127,[7]DATABASE!$A:$BF,58,0),"")</f>
        <v>32</v>
      </c>
      <c r="BG127" s="37">
        <f>IFERROR(VLOOKUP($A127,'[24]NEW MITRA'!$A:$BV,69,0),"")</f>
        <v>17</v>
      </c>
      <c r="BH127" s="37">
        <f>IFERROR(VLOOKUP(A127,[7]DATABASE!$A:$BM,60,0),"")</f>
        <v>43</v>
      </c>
      <c r="BI127" s="37">
        <f>IFERROR(VLOOKUP(A127,[7]DATABASE!$A:$BM,61,0),"")</f>
        <v>41</v>
      </c>
      <c r="BJ127" s="37">
        <f>IFERROR(VLOOKUP(A127,[7]DATABASE!$A:$BM,62,0),"")</f>
        <v>36</v>
      </c>
      <c r="BK127" s="37">
        <f>IFERROR(VLOOKUP(A127,[7]DATABASE!$A:$BM,63,0),"")</f>
        <v>42</v>
      </c>
      <c r="BL127" s="37">
        <f>IFERROR(VLOOKUP(A127,[7]DATABASE!$A:$BM,64,0),"")</f>
        <v>32</v>
      </c>
      <c r="BM127" s="37">
        <f>IFERROR(VLOOKUP($A127,[9]AAV!$A:$AM,39,0),IFERROR(VLOOKUP($A127,[9]GC!$A:$Y,25,0),IFERROR(VLOOKUP($A127,[9]RVO!$A:$BS,71,0),IFERROR(VLOOKUP($A127,[9]SBPV!$A:$AK,37,0),IFERROR(VLOOKUP($A127,'[9]CC SK'!$A:$AA,27,0),IFERROR(VLOOKUP($A127,[9]DELTA!$A:$AA,27,0),IFERROR(VLOOKUP($A127,'[9]TEMA C1'!$A:$W,23,0),IFERROR(VLOOKUP($A127,'[9]TEMA C2'!$A:$Y,25,0),IFERROR(VLOOKUP($A127,'[9]TEMA C3'!$A:$Y,25,0),IFERROR(VLOOKUP($A127,'[9]TEMA HAJI'!$A:$Y,25,0),IFERROR(VLOOKUP($A127,'[9]TEMA PD'!$A:$Y,25,0),"")))))))))))</f>
        <v>17</v>
      </c>
      <c r="BN127" s="37">
        <f t="shared" si="58"/>
        <v>228</v>
      </c>
      <c r="BO127" s="37">
        <f t="shared" si="53"/>
        <v>17</v>
      </c>
      <c r="BP127" s="37">
        <f t="shared" si="53"/>
        <v>43</v>
      </c>
      <c r="BQ127" s="37">
        <f t="shared" si="53"/>
        <v>41</v>
      </c>
      <c r="BR127" s="37">
        <f t="shared" si="52"/>
        <v>36</v>
      </c>
      <c r="BS127" s="37">
        <f t="shared" si="52"/>
        <v>42</v>
      </c>
      <c r="BT127" s="37">
        <f t="shared" si="52"/>
        <v>32</v>
      </c>
      <c r="BU127" s="37">
        <f t="shared" si="52"/>
        <v>17</v>
      </c>
      <c r="BV127" s="37">
        <f t="shared" si="59"/>
        <v>228</v>
      </c>
      <c r="BW127" s="36">
        <f t="shared" si="60"/>
        <v>0</v>
      </c>
      <c r="BX127" s="36" t="str">
        <f t="shared" si="61"/>
        <v>TIDAK</v>
      </c>
      <c r="BY127" s="36" t="str">
        <f>IFERROR(VLOOKUP(A127,[7]DATABASE!$A:$BY,77,0),"")</f>
        <v>TIDAK</v>
      </c>
      <c r="BZ127" s="37">
        <f t="shared" si="62"/>
        <v>428</v>
      </c>
      <c r="CA127" s="12">
        <f>IFERROR(VLOOKUP(A127,[10]DELTA!$A:$AE,31,0),"")</f>
        <v>2</v>
      </c>
      <c r="CB127" s="37" t="str">
        <f t="shared" si="63"/>
        <v>SAPHIRE</v>
      </c>
      <c r="CC127" s="37" t="str">
        <f>IFERROR(VLOOKUP(A127,[11]SUMMARY!$B:$E,4,0),"")</f>
        <v/>
      </c>
      <c r="CD127" s="37">
        <f>IFERROR(VLOOKUP(A127,'[12]RECAP REDEEM P2 - v2'!$A:$I,5,0),0)</f>
        <v>0</v>
      </c>
      <c r="CE127" s="37" t="str">
        <f t="shared" si="64"/>
        <v>Y</v>
      </c>
      <c r="CF127" s="37"/>
      <c r="CG127" s="15">
        <v>45093</v>
      </c>
      <c r="CH127" s="15">
        <f t="shared" ca="1" si="65"/>
        <v>46174</v>
      </c>
      <c r="CI127" s="37">
        <f t="shared" ca="1" si="66"/>
        <v>2</v>
      </c>
      <c r="CJ127" s="37">
        <v>428</v>
      </c>
      <c r="CK127" s="37" t="str">
        <f>IFERROR(VLOOKUP($A127,[13]ME!$A:$K,11,0),"-")</f>
        <v>-</v>
      </c>
      <c r="CL127" s="37" t="str">
        <f>IFERROR(VLOOKUP($A127,[14]EKS!$A:$K,11,0),"-")</f>
        <v>-</v>
      </c>
      <c r="CM127" s="37" t="str">
        <f>IFERROR(VLOOKUP($A127,[15]EKS!$A:$K,11,0),"-")</f>
        <v>-</v>
      </c>
      <c r="CN127" s="37" t="str">
        <f>IFERROR(VLOOKUP($A127,[16]EKS!$A:$K,11,0),"-")</f>
        <v>-</v>
      </c>
      <c r="CO127" s="37" t="str">
        <f>IFERROR(VLOOKUP($A127,[17]EKS!$A:$K,11,0),"-")</f>
        <v>-</v>
      </c>
      <c r="CP127" s="37" t="str">
        <f>IFERROR(VLOOKUP($A127,[18]EKS!$A:$K,11,0),"-")</f>
        <v>-</v>
      </c>
      <c r="CQ127" s="37" t="str">
        <f>IFERROR(VLOOKUP(A127,[19]Sheet1!$A:$D,4,0),"-")</f>
        <v>-</v>
      </c>
      <c r="CR127" s="37">
        <f>IFERROR(VLOOKUP($A127,[20]AAV!$A:$AR,44,0),IFERROR(VLOOKUP($A127,[20]GC!$A:$AC,29,0),IFERROR(VLOOKUP($A127,[20]RVO!$A:$CA,79,0),IFERROR(VLOOKUP($A127,[20]SBPV!$A:$AN,40,0),IFERROR(VLOOKUP($A127,'[20]CC SK'!$A:$AC,29,0),IFERROR(VLOOKUP($A127,'[20]AAV AUTO 2000'!$A:$AA,27,0),IFERROR(VLOOKUP($A127,[20]DELTA!$A:$AC,29,0),IFERROR(VLOOKUP($A127,'[20]TEMA C1'!$A:$Y,25,0),IFERROR(VLOOKUP($A127,'[20]TEMA C2'!$A:$AA,27,0),IFERROR(VLOOKUP($A127,'[20]TEMA C3'!$A:$AA,27,0),IFERROR(VLOOKUP($A127,'[20]TEMA HAJI'!$A:$AA,27,0),IFERROR(VLOOKUP($A127,'[20]TEMA PD'!$A:$AA,27,0),IFERROR(VLOOKUP($A127,[20]DESIRE!$A:$AP,42,0),0)))))))))))))</f>
        <v>22</v>
      </c>
      <c r="CS127" s="37">
        <f>IFERROR(VLOOKUP($A127,#REF!,42+CR$1,0),IFERROR(VLOOKUP($A127,#REF!,42+CR$1,0),IFERROR(VLOOKUP($A127,#REF!,29+CR$1,0),IFERROR(VLOOKUP($A127,#REF!,16+CR$1,0),IFERROR(VLOOKUP($A127,#REF!,42+CR$1,0),IFERROR(VLOOKUP($A127,#REF!,33+CR$1,0),IFERROR(VLOOKUP($A127,#REF!,29+CR$1,0),IFERROR(VLOOKUP($A127,#REF!,42+CR$1,0),IFERROR(VLOOKUP($A127,#REF!,42+CR$1,0),IFERROR(VLOOKUP($A127,#REF!,42+CR$1,0),IFERROR(VLOOKUP($A127,#REF!,26+CR$1,0),IFERROR(VLOOKUP($A127,#REF!,5+CR$1,0),0))))))))))))</f>
        <v>0</v>
      </c>
      <c r="CT127" s="37">
        <f>IFERROR(VLOOKUP($A127,#REF!,42+CS$1,0),IFERROR(VLOOKUP($A127,#REF!,42+CS$1,0),IFERROR(VLOOKUP($A127,#REF!,29+CS$1,0),IFERROR(VLOOKUP($A127,#REF!,16+CS$1,0),IFERROR(VLOOKUP($A127,#REF!,42+CS$1,0),IFERROR(VLOOKUP($A127,#REF!,33+CS$1,0),IFERROR(VLOOKUP($A127,#REF!,29+CS$1,0),IFERROR(VLOOKUP($A127,#REF!,42+CS$1,0),IFERROR(VLOOKUP($A127,#REF!,42+CS$1,0),IFERROR(VLOOKUP($A127,#REF!,42+CS$1,0),IFERROR(VLOOKUP($A127,#REF!,26+CS$1,0),IFERROR(VLOOKUP($A127,#REF!,5+CS$1,0),0))))))))))))</f>
        <v>0</v>
      </c>
      <c r="CU127" s="37">
        <f>IFERROR(VLOOKUP($A127,#REF!,42+CT$1,0),IFERROR(VLOOKUP($A127,#REF!,42+CT$1,0),IFERROR(VLOOKUP($A127,#REF!,29+CT$1,0),IFERROR(VLOOKUP($A127,#REF!,16+CT$1,0),IFERROR(VLOOKUP($A127,#REF!,42+CT$1,0),IFERROR(VLOOKUP($A127,#REF!,33+CT$1,0),IFERROR(VLOOKUP($A127,#REF!,29+CT$1,0),IFERROR(VLOOKUP($A127,#REF!,42+CT$1,0),IFERROR(VLOOKUP($A127,#REF!,42+CT$1,0),IFERROR(VLOOKUP($A127,#REF!,42+CT$1,0),IFERROR(VLOOKUP($A127,#REF!,26+CT$1,0),IFERROR(VLOOKUP($A127,#REF!,5+CT$1,0),0))))))))))))</f>
        <v>0</v>
      </c>
      <c r="CV127" s="37">
        <f>IFERROR(VLOOKUP($A127,#REF!,42+CU$1,0),IFERROR(VLOOKUP($A127,#REF!,42+CU$1,0),IFERROR(VLOOKUP($A127,#REF!,29+CU$1,0),IFERROR(VLOOKUP($A127,#REF!,16+CU$1,0),IFERROR(VLOOKUP($A127,#REF!,42+CU$1,0),IFERROR(VLOOKUP($A127,#REF!,33+CU$1,0),IFERROR(VLOOKUP($A127,#REF!,29+CU$1,0),IFERROR(VLOOKUP($A127,#REF!,42+CU$1,0),IFERROR(VLOOKUP($A127,#REF!,42+CU$1,0),IFERROR(VLOOKUP($A127,#REF!,42+CU$1,0),IFERROR(VLOOKUP($A127,#REF!,26+CU$1,0),IFERROR(VLOOKUP($A127,#REF!,5+CU$1,0),0))))))))))))</f>
        <v>0</v>
      </c>
      <c r="CW127" s="37">
        <f>IFERROR(VLOOKUP($A127,#REF!,42+CV$1,0),IFERROR(VLOOKUP($A127,#REF!,42+CV$1,0),IFERROR(VLOOKUP($A127,#REF!,29+CV$1,0),IFERROR(VLOOKUP($A127,#REF!,16+CV$1,0),IFERROR(VLOOKUP($A127,#REF!,42+CV$1,0),IFERROR(VLOOKUP($A127,#REF!,33+CV$1,0),IFERROR(VLOOKUP($A127,#REF!,29+CV$1,0),IFERROR(VLOOKUP($A127,#REF!,42+CV$1,0),IFERROR(VLOOKUP($A127,#REF!,42+CV$1,0),IFERROR(VLOOKUP($A127,#REF!,42+CV$1,0),IFERROR(VLOOKUP($A127,#REF!,26+CV$1,0),IFERROR(VLOOKUP($A127,#REF!,5+CV$1,0),0))))))))))))</f>
        <v>0</v>
      </c>
      <c r="CX127" s="37">
        <f>IFERROR(VLOOKUP($A127,#REF!,36,0),IFERROR(VLOOKUP($A127,#REF!,23,0),IFERROR(VLOOKUP($A127,#REF!,65,0),IFERROR(VLOOKUP($A127,#REF!,34,0),IFERROR(VLOOKUP($A127,#REF!,25,0),IFERROR(VLOOKUP($A127,#REF!,25,0),IFERROR(VLOOKUP($A127,#REF!,21,0),IFERROR(VLOOKUP($A127,#REF!,23,0),IFERROR(VLOOKUP($A127,#REF!,23,0),IFERROR(VLOOKUP($A127,#REF!,23,0),IFERROR(VLOOKUP($A127,#REF!,23,0),IFERROR(VLOOKUP($A127,#REF!,23,0),IFERROR(VLOOKUP($A127,#REF!,21,0),IFERROR(VLOOKUP($A127,#REF!,23,0),0))))))))))))))</f>
        <v>0</v>
      </c>
      <c r="CY127" s="37">
        <f>IFERROR(VLOOKUP($A127,[20]DESIRE!$A:$AP,42,0),IFERROR(VLOOKUP($A127,'[20]TEMA PD'!$A:$AA,27,0),IFERROR(VLOOKUP($A127,'[20]TEMA HAJI'!$A:$AA,27,0),IFERROR(VLOOKUP($A127,'[20]TEMA C3'!$A:$AA,27,0),IFERROR(VLOOKUP($A127,'[20]TEMA C2'!$A:$AA,27,0),IFERROR(VLOOKUP($A127,'[20]TEMA C1'!$A:$Y,25,0),IFERROR(VLOOKUP($A127,[20]DELTA!$A:$AC,29,0),IFERROR(VLOOKUP($A127,'[20]AAV AUTO 2000'!$A:$AA,27,0),IFERROR(VLOOKUP($A127,'[20]CC SK'!$A:$AC,29,0),IFERROR(VLOOKUP($A127,[20]SBPV!$A:$AN,40,0),IFERROR(VLOOKUP($A127,[20]RVO!$A:$CA,79,0),IFERROR(VLOOKUP($A127,[20]GC!$A:$AC,29,0),IFERROR(VLOOKUP($A127,[20]AAV!$A:$AR,44,0),0)))))))))))))</f>
        <v>22</v>
      </c>
      <c r="CZ127" s="37">
        <f>IFERROR(VLOOKUP($A127,#REF!,5+CY$1,0),IFERROR(VLOOKUP($A127,#REF!,26+CY$1,0),IFERROR(VLOOKUP($A127,#REF!,42+CY$1,0),IFERROR(VLOOKUP($A127,#REF!,42+CY$1,0),IFERROR(VLOOKUP($A127,#REF!,42+CY$1,0),IFERROR(VLOOKUP($A127,#REF!,29+CY$1,0),IFERROR(VLOOKUP($A127,#REF!,33+CY$1,0),IFERROR(VLOOKUP($A127,#REF!,42+CY$1,0),IFERROR(VLOOKUP($A127,#REF!,16+CY$1,0),IFERROR(VLOOKUP($A127,#REF!,29+CY$1,0),IFERROR(VLOOKUP($A127,#REF!,42+CY$1,0),IFERROR(VLOOKUP($A127,#REF!,42+CY$1,0),0))))))))))))</f>
        <v>0</v>
      </c>
      <c r="DA127" s="37">
        <f>IFERROR(VLOOKUP($A127,#REF!,5+CZ$1,0),IFERROR(VLOOKUP($A127,#REF!,26+CZ$1,0),IFERROR(VLOOKUP($A127,#REF!,42+CZ$1,0),IFERROR(VLOOKUP($A127,#REF!,42+CZ$1,0),IFERROR(VLOOKUP($A127,#REF!,42+CZ$1,0),IFERROR(VLOOKUP($A127,#REF!,29+CZ$1,0),IFERROR(VLOOKUP($A127,#REF!,33+CZ$1,0),IFERROR(VLOOKUP($A127,#REF!,42+CZ$1,0),IFERROR(VLOOKUP($A127,#REF!,16+CZ$1,0),IFERROR(VLOOKUP($A127,#REF!,29+CZ$1,0),IFERROR(VLOOKUP($A127,#REF!,42+CZ$1,0),IFERROR(VLOOKUP($A127,#REF!,42+CZ$1,0),0))))))))))))</f>
        <v>0</v>
      </c>
      <c r="DB127" s="37">
        <f>IFERROR(VLOOKUP($A127,#REF!,5+DA$1,0),IFERROR(VLOOKUP($A127,#REF!,26+DA$1,0),IFERROR(VLOOKUP($A127,#REF!,42+DA$1,0),IFERROR(VLOOKUP($A127,#REF!,42+DA$1,0),IFERROR(VLOOKUP($A127,#REF!,42+DA$1,0),IFERROR(VLOOKUP($A127,#REF!,29+DA$1,0),IFERROR(VLOOKUP($A127,#REF!,33+DA$1,0),IFERROR(VLOOKUP($A127,#REF!,42+DA$1,0),IFERROR(VLOOKUP($A127,#REF!,16+DA$1,0),IFERROR(VLOOKUP($A127,#REF!,29+DA$1,0),IFERROR(VLOOKUP($A127,#REF!,42+DA$1,0),IFERROR(VLOOKUP($A127,#REF!,42+DA$1,0),0))))))))))))</f>
        <v>0</v>
      </c>
      <c r="DC127" s="37">
        <f>IFERROR(VLOOKUP($A127,#REF!,5+DB$1,0),IFERROR(VLOOKUP($A127,#REF!,26+DB$1,0),IFERROR(VLOOKUP($A127,#REF!,42+DB$1,0),IFERROR(VLOOKUP($A127,#REF!,42+DB$1,0),IFERROR(VLOOKUP($A127,#REF!,42+DB$1,0),IFERROR(VLOOKUP($A127,#REF!,29+DB$1,0),IFERROR(VLOOKUP($A127,#REF!,33+DB$1,0),IFERROR(VLOOKUP($A127,#REF!,42+DB$1,0),IFERROR(VLOOKUP($A127,#REF!,16+DB$1,0),IFERROR(VLOOKUP($A127,#REF!,29+DB$1,0),IFERROR(VLOOKUP($A127,#REF!,42+DB$1,0),IFERROR(VLOOKUP($A127,#REF!,42+DB$1,0),0))))))))))))</f>
        <v>0</v>
      </c>
      <c r="DD127" s="37">
        <f>IFERROR(VLOOKUP($A127,#REF!,5+DC$1,0),IFERROR(VLOOKUP($A127,#REF!,26+DC$1,0),IFERROR(VLOOKUP($A127,#REF!,42+DC$1,0),IFERROR(VLOOKUP($A127,#REF!,42+DC$1,0),IFERROR(VLOOKUP($A127,#REF!,42+DC$1,0),IFERROR(VLOOKUP($A127,#REF!,29+DC$1,0),IFERROR(VLOOKUP($A127,#REF!,33+DC$1,0),IFERROR(VLOOKUP($A127,#REF!,42+DC$1,0),IFERROR(VLOOKUP($A127,#REF!,16+DC$1,0),IFERROR(VLOOKUP($A127,#REF!,29+DC$1,0),IFERROR(VLOOKUP($A127,#REF!,42+DC$1,0),IFERROR(VLOOKUP($A127,#REF!,42+DC$1,0),0))))))))))))</f>
        <v>0</v>
      </c>
      <c r="DE127" s="37">
        <f>IFERROR(VLOOKUP($A127,#REF!,23,0),IFERROR(VLOOKUP($A127,#REF!,21,0),IFERROR(VLOOKUP($A127,#REF!,23,0),IFERROR(VLOOKUP($A127,#REF!,23,0),IFERROR(VLOOKUP($A127,#REF!,23,0),IFERROR(VLOOKUP($A127,#REF!,23,0),IFERROR(VLOOKUP($A127,#REF!,23,0),IFERROR(VLOOKUP($A127,#REF!,21,0),IFERROR(VLOOKUP($A127,#REF!,25,0),IFERROR(VLOOKUP($A127,#REF!,25,0),IFERROR(VLOOKUP($A127,#REF!,34,0),IFERROR(VLOOKUP($A127,#REF!,65,0),IFERROR(VLOOKUP($A127,#REF!,23,0),IFERROR(VLOOKUP($A127,#REF!,36,0),0))))))))))))))</f>
        <v>0</v>
      </c>
      <c r="DF127" s="37" t="b">
        <f t="shared" si="67"/>
        <v>1</v>
      </c>
      <c r="DG127" s="37" t="b">
        <f t="shared" si="67"/>
        <v>1</v>
      </c>
      <c r="DH127" s="37" t="b">
        <f t="shared" si="67"/>
        <v>1</v>
      </c>
      <c r="DI127" s="37" t="b">
        <f t="shared" si="67"/>
        <v>1</v>
      </c>
      <c r="DJ127" s="37" t="b">
        <f t="shared" si="67"/>
        <v>1</v>
      </c>
      <c r="DK127" s="37" t="b">
        <f t="shared" si="67"/>
        <v>1</v>
      </c>
      <c r="DL127" s="37" t="b">
        <f t="shared" si="54"/>
        <v>1</v>
      </c>
      <c r="DM127" s="37">
        <f t="shared" si="68"/>
        <v>22</v>
      </c>
      <c r="DN127" s="37">
        <f t="shared" si="68"/>
        <v>0</v>
      </c>
      <c r="DO127" s="37">
        <f t="shared" si="68"/>
        <v>0</v>
      </c>
      <c r="DP127" s="37">
        <f t="shared" si="68"/>
        <v>0</v>
      </c>
      <c r="DQ127" s="37">
        <f t="shared" si="68"/>
        <v>0</v>
      </c>
      <c r="DR127" s="37">
        <f t="shared" si="68"/>
        <v>0</v>
      </c>
      <c r="DS127" s="37">
        <f t="shared" si="55"/>
        <v>0</v>
      </c>
      <c r="DT127" s="29">
        <f t="shared" si="45"/>
        <v>22</v>
      </c>
      <c r="DU127" s="37">
        <f t="shared" si="69"/>
        <v>22</v>
      </c>
      <c r="DV127" s="37">
        <f t="shared" si="69"/>
        <v>0</v>
      </c>
      <c r="DW127" s="37">
        <f t="shared" si="69"/>
        <v>0</v>
      </c>
      <c r="DX127" s="37">
        <f t="shared" si="69"/>
        <v>0</v>
      </c>
      <c r="DY127" s="37">
        <f t="shared" si="69"/>
        <v>0</v>
      </c>
      <c r="DZ127" s="37">
        <f t="shared" si="69"/>
        <v>0</v>
      </c>
      <c r="EA127" s="37">
        <f t="shared" si="56"/>
        <v>0</v>
      </c>
      <c r="EB127" s="29">
        <f t="shared" si="46"/>
        <v>22</v>
      </c>
      <c r="EC127" s="36">
        <f t="shared" si="47"/>
        <v>6</v>
      </c>
      <c r="ED127" s="36" t="str">
        <f t="shared" si="48"/>
        <v>DOWNGRADE</v>
      </c>
      <c r="EE127" s="36" t="str">
        <f t="shared" si="49"/>
        <v>RESET</v>
      </c>
      <c r="EF127" s="37">
        <f t="shared" si="50"/>
        <v>0</v>
      </c>
      <c r="EG127" s="2">
        <f>IFERROR(VLOOKUP(A127,[21]DELTA!$A:$AT,46,0),"")</f>
        <v>2</v>
      </c>
      <c r="EH127" s="37" t="str">
        <f t="shared" si="51"/>
        <v>SAPHIRE</v>
      </c>
      <c r="EI127" s="2"/>
      <c r="EJ127" s="2"/>
      <c r="EK127" s="2"/>
      <c r="EL127" s="2"/>
      <c r="EM127" s="2"/>
      <c r="EN127" s="2"/>
      <c r="EO127" s="2"/>
      <c r="EP127" s="2"/>
      <c r="EQ127" s="37">
        <f t="shared" si="70"/>
        <v>22</v>
      </c>
      <c r="ER127" s="37">
        <f t="shared" si="70"/>
        <v>0</v>
      </c>
      <c r="ES127" s="37">
        <f t="shared" si="70"/>
        <v>0</v>
      </c>
      <c r="ET127" s="37">
        <f t="shared" si="70"/>
        <v>0</v>
      </c>
      <c r="EU127" s="37">
        <f t="shared" si="70"/>
        <v>0</v>
      </c>
      <c r="EV127" s="37">
        <f t="shared" si="70"/>
        <v>0</v>
      </c>
      <c r="EW127" s="37">
        <f t="shared" si="57"/>
        <v>0</v>
      </c>
    </row>
    <row r="128" spans="1:153" ht="15.6">
      <c r="A128" s="36" t="s">
        <v>145</v>
      </c>
      <c r="B128" s="5" t="s">
        <v>288</v>
      </c>
      <c r="C128" s="37" t="s">
        <v>153</v>
      </c>
      <c r="D128" s="15">
        <f>IFERROR(VLOOKUP(A128,[23]delta!$A:$C,3,0),"")</f>
        <v>45345</v>
      </c>
      <c r="E128" s="15" t="str">
        <f t="shared" si="44"/>
        <v>Feb-24</v>
      </c>
      <c r="F128" s="37" t="s">
        <v>414</v>
      </c>
      <c r="G128" s="37" t="s">
        <v>414</v>
      </c>
      <c r="H128" s="37" t="s">
        <v>349</v>
      </c>
      <c r="I128" s="37" t="s">
        <v>349</v>
      </c>
      <c r="J128" s="37" t="s">
        <v>349</v>
      </c>
      <c r="K128" s="37" t="s">
        <v>349</v>
      </c>
      <c r="L128" s="37" t="s">
        <v>349</v>
      </c>
      <c r="M128" s="37"/>
      <c r="N128" s="37"/>
      <c r="O128" s="37">
        <v>1</v>
      </c>
      <c r="P128" s="37">
        <v>26</v>
      </c>
      <c r="Q128" s="37">
        <v>40</v>
      </c>
      <c r="R128" s="37">
        <v>46</v>
      </c>
      <c r="S128" s="37">
        <v>20</v>
      </c>
      <c r="T128" s="36">
        <v>133</v>
      </c>
      <c r="U128" s="37">
        <v>0</v>
      </c>
      <c r="V128" s="37">
        <v>0</v>
      </c>
      <c r="W128" s="37">
        <v>1</v>
      </c>
      <c r="X128" s="37">
        <v>26</v>
      </c>
      <c r="Y128" s="37">
        <v>40</v>
      </c>
      <c r="Z128" s="37">
        <v>46</v>
      </c>
      <c r="AA128" s="37">
        <v>20</v>
      </c>
      <c r="AB128" s="36">
        <v>133</v>
      </c>
      <c r="AC128" s="36">
        <v>0</v>
      </c>
      <c r="AD128" s="36" t="s">
        <v>413</v>
      </c>
      <c r="AE128" s="36" t="s">
        <v>413</v>
      </c>
      <c r="AF128" s="37">
        <v>133</v>
      </c>
      <c r="AG128" s="13">
        <v>2</v>
      </c>
      <c r="AH128" s="37" t="s">
        <v>418</v>
      </c>
      <c r="AI128" s="37">
        <v>0</v>
      </c>
      <c r="AJ128" s="37" t="s">
        <v>423</v>
      </c>
      <c r="AK128" s="37">
        <v>0</v>
      </c>
      <c r="AL128" s="15">
        <v>45261</v>
      </c>
      <c r="AM128" s="15">
        <v>45701</v>
      </c>
      <c r="AN128" s="37">
        <v>1</v>
      </c>
      <c r="AO128" s="37">
        <v>133</v>
      </c>
      <c r="AP128" s="37" t="str">
        <f>IFERROR(VLOOKUP($A128,[2]Sheet1!$A:$D,4,0),"-")</f>
        <v>-</v>
      </c>
      <c r="AQ128" s="37" t="str">
        <f>IFERROR(VLOOKUP($A128,#REF!,4,0),"-")</f>
        <v>-</v>
      </c>
      <c r="AR128" s="37" t="str">
        <f>IFERROR(VLOOKUP(A128,[3]DELTA!$A:$D,4,0),"-")</f>
        <v>EKSKLUSIF</v>
      </c>
      <c r="AS128" s="37" t="str">
        <f>IFERROR(VLOOKUP(A128,[4]DELTA!$A:$D,4,0),"-")</f>
        <v>EKSKLUSIF</v>
      </c>
      <c r="AT128" s="37" t="str">
        <f>IFERROR(VLOOKUP(A128,[5]DELTA!$A:$D,4,0),"-")</f>
        <v>EKSKLUSIF</v>
      </c>
      <c r="AU128" s="37" t="str">
        <f>IFERROR(VLOOKUP(A128,[6]DELTA!$A:$D,4,0),"-")</f>
        <v>REGULER</v>
      </c>
      <c r="AV128" s="37" t="str">
        <f>IFERROR(VLOOKUP(A128,#REF!,13,0),"")</f>
        <v/>
      </c>
      <c r="AW128" s="37">
        <f>IFERROR(VLOOKUP(A128,[7]DATABASE!$A:$BA,49,0),"")</f>
        <v>48</v>
      </c>
      <c r="AX128" s="37">
        <f>IFERROR(VLOOKUP(A128,[7]DATABASE!$A:$BA,50,0),"")</f>
        <v>47</v>
      </c>
      <c r="AY128" s="37">
        <f>IFERROR(VLOOKUP(A128,[7]DATABASE!$A:$BA,51,0),"")</f>
        <v>44</v>
      </c>
      <c r="AZ128" s="37">
        <f>IFERROR(VLOOKUP(A128,[7]DATABASE!$A:$BA,52,0),"")</f>
        <v>50</v>
      </c>
      <c r="BA128" s="37">
        <f>IFERROR(VLOOKUP(A128,[7]DATABASE!$A:$BA,53,0),"")</f>
        <v>15</v>
      </c>
      <c r="BB128" s="37">
        <f>IFERROR(VLOOKUP(A128,[7]DATABASE!$A:$BF,54,0),"")</f>
        <v>48</v>
      </c>
      <c r="BC128" s="37">
        <f>IFERROR(VLOOKUP(A128,[7]DATABASE!$A:$BF,55,0),"")</f>
        <v>47</v>
      </c>
      <c r="BD128" s="37">
        <f>IFERROR(VLOOKUP(A128,[7]DATABASE!$A:$BF,56,0),"")</f>
        <v>44</v>
      </c>
      <c r="BE128" s="37">
        <f>IFERROR(VLOOKUP(A128,[7]DATABASE!$A:$BF,57,0),"")</f>
        <v>50</v>
      </c>
      <c r="BF128" s="37">
        <f>IFERROR(VLOOKUP(A128,[7]DATABASE!$A:$BF,58,0),"")</f>
        <v>15</v>
      </c>
      <c r="BG128" s="37">
        <f>IFERROR(VLOOKUP($A128,'[24]NEW MITRA'!$A:$BV,69,0),"")</f>
        <v>21</v>
      </c>
      <c r="BH128" s="37">
        <f>IFERROR(VLOOKUP(A128,[7]DATABASE!$A:$BM,60,0),"")</f>
        <v>48</v>
      </c>
      <c r="BI128" s="37">
        <f>IFERROR(VLOOKUP(A128,[7]DATABASE!$A:$BM,61,0),"")</f>
        <v>47</v>
      </c>
      <c r="BJ128" s="37">
        <f>IFERROR(VLOOKUP(A128,[7]DATABASE!$A:$BM,62,0),"")</f>
        <v>44</v>
      </c>
      <c r="BK128" s="37">
        <f>IFERROR(VLOOKUP(A128,[7]DATABASE!$A:$BM,63,0),"")</f>
        <v>50</v>
      </c>
      <c r="BL128" s="37">
        <f>IFERROR(VLOOKUP(A128,[7]DATABASE!$A:$BM,64,0),"")</f>
        <v>15</v>
      </c>
      <c r="BM128" s="37" t="str">
        <f>IFERROR(VLOOKUP($A128,[9]AAV!$A:$AM,39,0),IFERROR(VLOOKUP($A128,[9]GC!$A:$Y,25,0),IFERROR(VLOOKUP($A128,[9]RVO!$A:$BS,71,0),IFERROR(VLOOKUP($A128,[9]SBPV!$A:$AK,37,0),IFERROR(VLOOKUP($A128,'[9]CC SK'!$A:$AA,27,0),IFERROR(VLOOKUP($A128,[9]DELTA!$A:$AA,27,0),IFERROR(VLOOKUP($A128,'[9]TEMA C1'!$A:$W,23,0),IFERROR(VLOOKUP($A128,'[9]TEMA C2'!$A:$Y,25,0),IFERROR(VLOOKUP($A128,'[9]TEMA C3'!$A:$Y,25,0),IFERROR(VLOOKUP($A128,'[9]TEMA HAJI'!$A:$Y,25,0),IFERROR(VLOOKUP($A128,'[9]TEMA PD'!$A:$Y,25,0),"")))))))))))</f>
        <v/>
      </c>
      <c r="BN128" s="37">
        <f t="shared" si="58"/>
        <v>225</v>
      </c>
      <c r="BO128" s="37">
        <f t="shared" si="53"/>
        <v>21</v>
      </c>
      <c r="BP128" s="14">
        <f t="shared" si="53"/>
        <v>48</v>
      </c>
      <c r="BQ128" s="14">
        <f t="shared" si="53"/>
        <v>0</v>
      </c>
      <c r="BR128" s="14">
        <f t="shared" si="52"/>
        <v>0</v>
      </c>
      <c r="BS128" s="14">
        <f t="shared" si="52"/>
        <v>0</v>
      </c>
      <c r="BT128" s="37">
        <f t="shared" si="52"/>
        <v>15</v>
      </c>
      <c r="BU128" s="37" t="str">
        <f t="shared" si="52"/>
        <v/>
      </c>
      <c r="BV128" s="37">
        <f t="shared" si="59"/>
        <v>84</v>
      </c>
      <c r="BW128" s="36">
        <f t="shared" si="60"/>
        <v>1</v>
      </c>
      <c r="BX128" s="36" t="str">
        <f t="shared" si="61"/>
        <v>TIDAK</v>
      </c>
      <c r="BY128" s="36" t="str">
        <f>IFERROR(VLOOKUP(A128,[7]DATABASE!$A:$BY,77,0),"")</f>
        <v>TIDAK</v>
      </c>
      <c r="BZ128" s="37">
        <f t="shared" si="62"/>
        <v>217</v>
      </c>
      <c r="CA128" s="12">
        <f>IFERROR(VLOOKUP(A128,[10]DELTA!$A:$AE,31,0),"")</f>
        <v>2</v>
      </c>
      <c r="CB128" s="37" t="str">
        <f t="shared" si="63"/>
        <v>SAPHIRE</v>
      </c>
      <c r="CC128" s="37" t="str">
        <f>IFERROR(VLOOKUP(A128,[11]SUMMARY!$B:$E,4,0),"")</f>
        <v/>
      </c>
      <c r="CD128" s="37">
        <f>IFERROR(VLOOKUP(A128,'[12]RECAP REDEEM P2 - v2'!$A:$I,5,0),0)</f>
        <v>130</v>
      </c>
      <c r="CE128" s="37" t="str">
        <f t="shared" si="64"/>
        <v>Y</v>
      </c>
      <c r="CF128" s="37"/>
      <c r="CG128" s="15">
        <v>45093</v>
      </c>
      <c r="CH128" s="15">
        <f t="shared" ca="1" si="65"/>
        <v>46174</v>
      </c>
      <c r="CI128" s="37">
        <f t="shared" ca="1" si="66"/>
        <v>2</v>
      </c>
      <c r="CJ128" s="37">
        <v>87</v>
      </c>
      <c r="CK128" s="37" t="str">
        <f>IFERROR(VLOOKUP($A128,[13]ME!$A:$K,11,0),"-")</f>
        <v>-</v>
      </c>
      <c r="CL128" s="37" t="str">
        <f>IFERROR(VLOOKUP($A128,[14]EKS!$A:$K,11,0),"-")</f>
        <v>-</v>
      </c>
      <c r="CM128" s="37" t="str">
        <f>IFERROR(VLOOKUP($A128,[15]EKS!$A:$K,11,0),"-")</f>
        <v>-</v>
      </c>
      <c r="CN128" s="37" t="str">
        <f>IFERROR(VLOOKUP($A128,[16]EKS!$A:$K,11,0),"-")</f>
        <v>-</v>
      </c>
      <c r="CO128" s="37" t="str">
        <f>IFERROR(VLOOKUP($A128,[17]EKS!$A:$K,11,0),"-")</f>
        <v>-</v>
      </c>
      <c r="CP128" s="37" t="str">
        <f>IFERROR(VLOOKUP($A128,[18]EKS!$A:$K,11,0),"-")</f>
        <v>-</v>
      </c>
      <c r="CQ128" s="37" t="str">
        <f>IFERROR(VLOOKUP(A128,[19]Sheet1!$A:$D,4,0),"-")</f>
        <v>-</v>
      </c>
      <c r="CR128" s="37">
        <f>IFERROR(VLOOKUP($A128,[20]AAV!$A:$AR,44,0),IFERROR(VLOOKUP($A128,[20]GC!$A:$AC,29,0),IFERROR(VLOOKUP($A128,[20]RVO!$A:$CA,79,0),IFERROR(VLOOKUP($A128,[20]SBPV!$A:$AN,40,0),IFERROR(VLOOKUP($A128,'[20]CC SK'!$A:$AC,29,0),IFERROR(VLOOKUP($A128,'[20]AAV AUTO 2000'!$A:$AA,27,0),IFERROR(VLOOKUP($A128,[20]DELTA!$A:$AC,29,0),IFERROR(VLOOKUP($A128,'[20]TEMA C1'!$A:$Y,25,0),IFERROR(VLOOKUP($A128,'[20]TEMA C2'!$A:$AA,27,0),IFERROR(VLOOKUP($A128,'[20]TEMA C3'!$A:$AA,27,0),IFERROR(VLOOKUP($A128,'[20]TEMA HAJI'!$A:$AA,27,0),IFERROR(VLOOKUP($A128,'[20]TEMA PD'!$A:$AA,27,0),IFERROR(VLOOKUP($A128,[20]DESIRE!$A:$AP,42,0),0)))))))))))))</f>
        <v>0</v>
      </c>
      <c r="CS128" s="37">
        <f>IFERROR(VLOOKUP($A128,#REF!,42+CR$1,0),IFERROR(VLOOKUP($A128,#REF!,42+CR$1,0),IFERROR(VLOOKUP($A128,#REF!,29+CR$1,0),IFERROR(VLOOKUP($A128,#REF!,16+CR$1,0),IFERROR(VLOOKUP($A128,#REF!,42+CR$1,0),IFERROR(VLOOKUP($A128,#REF!,33+CR$1,0),IFERROR(VLOOKUP($A128,#REF!,29+CR$1,0),IFERROR(VLOOKUP($A128,#REF!,42+CR$1,0),IFERROR(VLOOKUP($A128,#REF!,42+CR$1,0),IFERROR(VLOOKUP($A128,#REF!,42+CR$1,0),IFERROR(VLOOKUP($A128,#REF!,26+CR$1,0),IFERROR(VLOOKUP($A128,#REF!,5+CR$1,0),0))))))))))))</f>
        <v>0</v>
      </c>
      <c r="CT128" s="37">
        <f>IFERROR(VLOOKUP($A128,#REF!,42+CS$1,0),IFERROR(VLOOKUP($A128,#REF!,42+CS$1,0),IFERROR(VLOOKUP($A128,#REF!,29+CS$1,0),IFERROR(VLOOKUP($A128,#REF!,16+CS$1,0),IFERROR(VLOOKUP($A128,#REF!,42+CS$1,0),IFERROR(VLOOKUP($A128,#REF!,33+CS$1,0),IFERROR(VLOOKUP($A128,#REF!,29+CS$1,0),IFERROR(VLOOKUP($A128,#REF!,42+CS$1,0),IFERROR(VLOOKUP($A128,#REF!,42+CS$1,0),IFERROR(VLOOKUP($A128,#REF!,42+CS$1,0),IFERROR(VLOOKUP($A128,#REF!,26+CS$1,0),IFERROR(VLOOKUP($A128,#REF!,5+CS$1,0),0))))))))))))</f>
        <v>0</v>
      </c>
      <c r="CU128" s="37">
        <f>IFERROR(VLOOKUP($A128,#REF!,42+CT$1,0),IFERROR(VLOOKUP($A128,#REF!,42+CT$1,0),IFERROR(VLOOKUP($A128,#REF!,29+CT$1,0),IFERROR(VLOOKUP($A128,#REF!,16+CT$1,0),IFERROR(VLOOKUP($A128,#REF!,42+CT$1,0),IFERROR(VLOOKUP($A128,#REF!,33+CT$1,0),IFERROR(VLOOKUP($A128,#REF!,29+CT$1,0),IFERROR(VLOOKUP($A128,#REF!,42+CT$1,0),IFERROR(VLOOKUP($A128,#REF!,42+CT$1,0),IFERROR(VLOOKUP($A128,#REF!,42+CT$1,0),IFERROR(VLOOKUP($A128,#REF!,26+CT$1,0),IFERROR(VLOOKUP($A128,#REF!,5+CT$1,0),0))))))))))))</f>
        <v>0</v>
      </c>
      <c r="CV128" s="37">
        <f>IFERROR(VLOOKUP($A128,#REF!,42+CU$1,0),IFERROR(VLOOKUP($A128,#REF!,42+CU$1,0),IFERROR(VLOOKUP($A128,#REF!,29+CU$1,0),IFERROR(VLOOKUP($A128,#REF!,16+CU$1,0),IFERROR(VLOOKUP($A128,#REF!,42+CU$1,0),IFERROR(VLOOKUP($A128,#REF!,33+CU$1,0),IFERROR(VLOOKUP($A128,#REF!,29+CU$1,0),IFERROR(VLOOKUP($A128,#REF!,42+CU$1,0),IFERROR(VLOOKUP($A128,#REF!,42+CU$1,0),IFERROR(VLOOKUP($A128,#REF!,42+CU$1,0),IFERROR(VLOOKUP($A128,#REF!,26+CU$1,0),IFERROR(VLOOKUP($A128,#REF!,5+CU$1,0),0))))))))))))</f>
        <v>0</v>
      </c>
      <c r="CW128" s="37">
        <f>IFERROR(VLOOKUP($A128,#REF!,42+CV$1,0),IFERROR(VLOOKUP($A128,#REF!,42+CV$1,0),IFERROR(VLOOKUP($A128,#REF!,29+CV$1,0),IFERROR(VLOOKUP($A128,#REF!,16+CV$1,0),IFERROR(VLOOKUP($A128,#REF!,42+CV$1,0),IFERROR(VLOOKUP($A128,#REF!,33+CV$1,0),IFERROR(VLOOKUP($A128,#REF!,29+CV$1,0),IFERROR(VLOOKUP($A128,#REF!,42+CV$1,0),IFERROR(VLOOKUP($A128,#REF!,42+CV$1,0),IFERROR(VLOOKUP($A128,#REF!,42+CV$1,0),IFERROR(VLOOKUP($A128,#REF!,26+CV$1,0),IFERROR(VLOOKUP($A128,#REF!,5+CV$1,0),0))))))))))))</f>
        <v>0</v>
      </c>
      <c r="CX128" s="37">
        <f>IFERROR(VLOOKUP($A128,#REF!,36,0),IFERROR(VLOOKUP($A128,#REF!,23,0),IFERROR(VLOOKUP($A128,#REF!,65,0),IFERROR(VLOOKUP($A128,#REF!,34,0),IFERROR(VLOOKUP($A128,#REF!,25,0),IFERROR(VLOOKUP($A128,#REF!,25,0),IFERROR(VLOOKUP($A128,#REF!,21,0),IFERROR(VLOOKUP($A128,#REF!,23,0),IFERROR(VLOOKUP($A128,#REF!,23,0),IFERROR(VLOOKUP($A128,#REF!,23,0),IFERROR(VLOOKUP($A128,#REF!,23,0),IFERROR(VLOOKUP($A128,#REF!,23,0),IFERROR(VLOOKUP($A128,#REF!,21,0),IFERROR(VLOOKUP($A128,#REF!,23,0),0))))))))))))))</f>
        <v>0</v>
      </c>
      <c r="CY128" s="37">
        <f>IFERROR(VLOOKUP($A128,[20]DESIRE!$A:$AP,42,0),IFERROR(VLOOKUP($A128,'[20]TEMA PD'!$A:$AA,27,0),IFERROR(VLOOKUP($A128,'[20]TEMA HAJI'!$A:$AA,27,0),IFERROR(VLOOKUP($A128,'[20]TEMA C3'!$A:$AA,27,0),IFERROR(VLOOKUP($A128,'[20]TEMA C2'!$A:$AA,27,0),IFERROR(VLOOKUP($A128,'[20]TEMA C1'!$A:$Y,25,0),IFERROR(VLOOKUP($A128,[20]DELTA!$A:$AC,29,0),IFERROR(VLOOKUP($A128,'[20]AAV AUTO 2000'!$A:$AA,27,0),IFERROR(VLOOKUP($A128,'[20]CC SK'!$A:$AC,29,0),IFERROR(VLOOKUP($A128,[20]SBPV!$A:$AN,40,0),IFERROR(VLOOKUP($A128,[20]RVO!$A:$CA,79,0),IFERROR(VLOOKUP($A128,[20]GC!$A:$AC,29,0),IFERROR(VLOOKUP($A128,[20]AAV!$A:$AR,44,0),0)))))))))))))</f>
        <v>0</v>
      </c>
      <c r="CZ128" s="37">
        <f>IFERROR(VLOOKUP($A128,#REF!,5+CY$1,0),IFERROR(VLOOKUP($A128,#REF!,26+CY$1,0),IFERROR(VLOOKUP($A128,#REF!,42+CY$1,0),IFERROR(VLOOKUP($A128,#REF!,42+CY$1,0),IFERROR(VLOOKUP($A128,#REF!,42+CY$1,0),IFERROR(VLOOKUP($A128,#REF!,29+CY$1,0),IFERROR(VLOOKUP($A128,#REF!,33+CY$1,0),IFERROR(VLOOKUP($A128,#REF!,42+CY$1,0),IFERROR(VLOOKUP($A128,#REF!,16+CY$1,0),IFERROR(VLOOKUP($A128,#REF!,29+CY$1,0),IFERROR(VLOOKUP($A128,#REF!,42+CY$1,0),IFERROR(VLOOKUP($A128,#REF!,42+CY$1,0),0))))))))))))</f>
        <v>0</v>
      </c>
      <c r="DA128" s="37">
        <f>IFERROR(VLOOKUP($A128,#REF!,5+CZ$1,0),IFERROR(VLOOKUP($A128,#REF!,26+CZ$1,0),IFERROR(VLOOKUP($A128,#REF!,42+CZ$1,0),IFERROR(VLOOKUP($A128,#REF!,42+CZ$1,0),IFERROR(VLOOKUP($A128,#REF!,42+CZ$1,0),IFERROR(VLOOKUP($A128,#REF!,29+CZ$1,0),IFERROR(VLOOKUP($A128,#REF!,33+CZ$1,0),IFERROR(VLOOKUP($A128,#REF!,42+CZ$1,0),IFERROR(VLOOKUP($A128,#REF!,16+CZ$1,0),IFERROR(VLOOKUP($A128,#REF!,29+CZ$1,0),IFERROR(VLOOKUP($A128,#REF!,42+CZ$1,0),IFERROR(VLOOKUP($A128,#REF!,42+CZ$1,0),0))))))))))))</f>
        <v>0</v>
      </c>
      <c r="DB128" s="37">
        <f>IFERROR(VLOOKUP($A128,#REF!,5+DA$1,0),IFERROR(VLOOKUP($A128,#REF!,26+DA$1,0),IFERROR(VLOOKUP($A128,#REF!,42+DA$1,0),IFERROR(VLOOKUP($A128,#REF!,42+DA$1,0),IFERROR(VLOOKUP($A128,#REF!,42+DA$1,0),IFERROR(VLOOKUP($A128,#REF!,29+DA$1,0),IFERROR(VLOOKUP($A128,#REF!,33+DA$1,0),IFERROR(VLOOKUP($A128,#REF!,42+DA$1,0),IFERROR(VLOOKUP($A128,#REF!,16+DA$1,0),IFERROR(VLOOKUP($A128,#REF!,29+DA$1,0),IFERROR(VLOOKUP($A128,#REF!,42+DA$1,0),IFERROR(VLOOKUP($A128,#REF!,42+DA$1,0),0))))))))))))</f>
        <v>0</v>
      </c>
      <c r="DC128" s="37">
        <f>IFERROR(VLOOKUP($A128,#REF!,5+DB$1,0),IFERROR(VLOOKUP($A128,#REF!,26+DB$1,0),IFERROR(VLOOKUP($A128,#REF!,42+DB$1,0),IFERROR(VLOOKUP($A128,#REF!,42+DB$1,0),IFERROR(VLOOKUP($A128,#REF!,42+DB$1,0),IFERROR(VLOOKUP($A128,#REF!,29+DB$1,0),IFERROR(VLOOKUP($A128,#REF!,33+DB$1,0),IFERROR(VLOOKUP($A128,#REF!,42+DB$1,0),IFERROR(VLOOKUP($A128,#REF!,16+DB$1,0),IFERROR(VLOOKUP($A128,#REF!,29+DB$1,0),IFERROR(VLOOKUP($A128,#REF!,42+DB$1,0),IFERROR(VLOOKUP($A128,#REF!,42+DB$1,0),0))))))))))))</f>
        <v>0</v>
      </c>
      <c r="DD128" s="37">
        <f>IFERROR(VLOOKUP($A128,#REF!,5+DC$1,0),IFERROR(VLOOKUP($A128,#REF!,26+DC$1,0),IFERROR(VLOOKUP($A128,#REF!,42+DC$1,0),IFERROR(VLOOKUP($A128,#REF!,42+DC$1,0),IFERROR(VLOOKUP($A128,#REF!,42+DC$1,0),IFERROR(VLOOKUP($A128,#REF!,29+DC$1,0),IFERROR(VLOOKUP($A128,#REF!,33+DC$1,0),IFERROR(VLOOKUP($A128,#REF!,42+DC$1,0),IFERROR(VLOOKUP($A128,#REF!,16+DC$1,0),IFERROR(VLOOKUP($A128,#REF!,29+DC$1,0),IFERROR(VLOOKUP($A128,#REF!,42+DC$1,0),IFERROR(VLOOKUP($A128,#REF!,42+DC$1,0),0))))))))))))</f>
        <v>0</v>
      </c>
      <c r="DE128" s="37">
        <f>IFERROR(VLOOKUP($A128,#REF!,23,0),IFERROR(VLOOKUP($A128,#REF!,21,0),IFERROR(VLOOKUP($A128,#REF!,23,0),IFERROR(VLOOKUP($A128,#REF!,23,0),IFERROR(VLOOKUP($A128,#REF!,23,0),IFERROR(VLOOKUP($A128,#REF!,23,0),IFERROR(VLOOKUP($A128,#REF!,23,0),IFERROR(VLOOKUP($A128,#REF!,21,0),IFERROR(VLOOKUP($A128,#REF!,25,0),IFERROR(VLOOKUP($A128,#REF!,25,0),IFERROR(VLOOKUP($A128,#REF!,34,0),IFERROR(VLOOKUP($A128,#REF!,65,0),IFERROR(VLOOKUP($A128,#REF!,23,0),IFERROR(VLOOKUP($A128,#REF!,36,0),0))))))))))))))</f>
        <v>0</v>
      </c>
      <c r="DF128" s="37" t="b">
        <f t="shared" si="67"/>
        <v>1</v>
      </c>
      <c r="DG128" s="37" t="b">
        <f t="shared" si="67"/>
        <v>1</v>
      </c>
      <c r="DH128" s="37" t="b">
        <f t="shared" si="67"/>
        <v>1</v>
      </c>
      <c r="DI128" s="37" t="b">
        <f t="shared" si="67"/>
        <v>1</v>
      </c>
      <c r="DJ128" s="37" t="b">
        <f t="shared" si="67"/>
        <v>1</v>
      </c>
      <c r="DK128" s="37" t="b">
        <f t="shared" si="67"/>
        <v>1</v>
      </c>
      <c r="DL128" s="37" t="b">
        <f t="shared" si="54"/>
        <v>1</v>
      </c>
      <c r="DM128" s="37">
        <f t="shared" si="68"/>
        <v>0</v>
      </c>
      <c r="DN128" s="37">
        <f t="shared" si="68"/>
        <v>0</v>
      </c>
      <c r="DO128" s="37">
        <f t="shared" si="68"/>
        <v>0</v>
      </c>
      <c r="DP128" s="37">
        <f t="shared" si="68"/>
        <v>0</v>
      </c>
      <c r="DQ128" s="37">
        <f t="shared" si="68"/>
        <v>0</v>
      </c>
      <c r="DR128" s="37">
        <f t="shared" si="68"/>
        <v>0</v>
      </c>
      <c r="DS128" s="37">
        <f t="shared" si="55"/>
        <v>0</v>
      </c>
      <c r="DT128" s="29">
        <f t="shared" si="45"/>
        <v>0</v>
      </c>
      <c r="DU128" s="37">
        <f t="shared" si="69"/>
        <v>0</v>
      </c>
      <c r="DV128" s="37">
        <f t="shared" si="69"/>
        <v>0</v>
      </c>
      <c r="DW128" s="37">
        <f t="shared" si="69"/>
        <v>0</v>
      </c>
      <c r="DX128" s="37">
        <f t="shared" si="69"/>
        <v>0</v>
      </c>
      <c r="DY128" s="37">
        <f t="shared" si="69"/>
        <v>0</v>
      </c>
      <c r="DZ128" s="37">
        <f t="shared" si="69"/>
        <v>0</v>
      </c>
      <c r="EA128" s="37">
        <f t="shared" si="56"/>
        <v>0</v>
      </c>
      <c r="EB128" s="29">
        <f t="shared" si="46"/>
        <v>0</v>
      </c>
      <c r="EC128" s="36">
        <f t="shared" si="47"/>
        <v>7</v>
      </c>
      <c r="ED128" s="36" t="str">
        <f t="shared" si="48"/>
        <v>DOWNGRADE</v>
      </c>
      <c r="EE128" s="36" t="str">
        <f t="shared" si="49"/>
        <v>RESET</v>
      </c>
      <c r="EF128" s="37">
        <f t="shared" si="50"/>
        <v>0</v>
      </c>
      <c r="EG128" s="2" t="str">
        <f>IFERROR(VLOOKUP(A128,[21]DELTA!$A:$AT,46,0),"")</f>
        <v/>
      </c>
      <c r="EH128" s="37" t="str">
        <f t="shared" si="51"/>
        <v>SAPHIRE</v>
      </c>
      <c r="EI128" s="2"/>
      <c r="EJ128" s="2"/>
      <c r="EK128" s="2"/>
      <c r="EL128" s="2"/>
      <c r="EM128" s="2"/>
      <c r="EN128" s="2"/>
      <c r="EO128" s="2"/>
      <c r="EP128" s="2"/>
      <c r="EQ128" s="37">
        <f t="shared" si="70"/>
        <v>0</v>
      </c>
      <c r="ER128" s="37">
        <f t="shared" si="70"/>
        <v>0</v>
      </c>
      <c r="ES128" s="37">
        <f t="shared" si="70"/>
        <v>0</v>
      </c>
      <c r="ET128" s="37">
        <f t="shared" si="70"/>
        <v>0</v>
      </c>
      <c r="EU128" s="37">
        <f t="shared" si="70"/>
        <v>0</v>
      </c>
      <c r="EV128" s="37">
        <f t="shared" si="70"/>
        <v>0</v>
      </c>
      <c r="EW128" s="37">
        <f t="shared" si="57"/>
        <v>0</v>
      </c>
    </row>
    <row r="129" spans="1:153" ht="15.6">
      <c r="A129" s="3">
        <v>92622</v>
      </c>
      <c r="B129" s="4" t="s">
        <v>198</v>
      </c>
      <c r="C129" s="37" t="s">
        <v>153</v>
      </c>
      <c r="D129" s="15">
        <f>IFERROR(VLOOKUP(A129,[23]delta!$A:$C,3,0),"")</f>
        <v>44769</v>
      </c>
      <c r="E129" s="15" t="str">
        <f t="shared" si="44"/>
        <v>Jul-22</v>
      </c>
      <c r="F129" s="37" t="s">
        <v>352</v>
      </c>
      <c r="G129" s="37" t="s">
        <v>349</v>
      </c>
      <c r="H129" s="37" t="s">
        <v>352</v>
      </c>
      <c r="I129" s="37" t="s">
        <v>352</v>
      </c>
      <c r="J129" s="37" t="s">
        <v>352</v>
      </c>
      <c r="K129" s="37" t="s">
        <v>352</v>
      </c>
      <c r="L129" s="37" t="s">
        <v>352</v>
      </c>
      <c r="M129" s="37">
        <v>21</v>
      </c>
      <c r="N129" s="37">
        <v>6</v>
      </c>
      <c r="O129" s="37">
        <v>41</v>
      </c>
      <c r="P129" s="37">
        <v>40</v>
      </c>
      <c r="Q129" s="37">
        <v>37</v>
      </c>
      <c r="R129" s="37">
        <v>44</v>
      </c>
      <c r="S129" s="37">
        <v>22</v>
      </c>
      <c r="T129" s="36">
        <v>211</v>
      </c>
      <c r="U129" s="14">
        <v>0</v>
      </c>
      <c r="V129" s="37">
        <v>6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36">
        <v>6</v>
      </c>
      <c r="AC129" s="36">
        <v>0</v>
      </c>
      <c r="AD129" s="36" t="s">
        <v>413</v>
      </c>
      <c r="AE129" s="36" t="s">
        <v>413</v>
      </c>
      <c r="AF129" s="37">
        <v>6</v>
      </c>
      <c r="AG129" s="13">
        <v>2</v>
      </c>
      <c r="AH129" s="37" t="s">
        <v>418</v>
      </c>
      <c r="AI129" s="37">
        <v>0</v>
      </c>
      <c r="AJ129" s="37" t="s">
        <v>424</v>
      </c>
      <c r="AK129" s="37">
        <v>0</v>
      </c>
      <c r="AL129" s="15">
        <v>45261</v>
      </c>
      <c r="AM129" s="15">
        <v>45701</v>
      </c>
      <c r="AN129" s="37">
        <v>1</v>
      </c>
      <c r="AO129" s="37">
        <v>6</v>
      </c>
      <c r="AP129" s="37" t="str">
        <f>IFERROR(VLOOKUP($A129,[2]Sheet1!$A:$D,4,0),"-")</f>
        <v>EKSKLUSIF</v>
      </c>
      <c r="AQ129" s="37" t="str">
        <f>IFERROR(VLOOKUP($A129,#REF!,4,0),"-")</f>
        <v>-</v>
      </c>
      <c r="AR129" s="37" t="str">
        <f>IFERROR(VLOOKUP(A129,[3]DELTA!$A:$D,4,0),"-")</f>
        <v>EKSKLUSIF</v>
      </c>
      <c r="AS129" s="37" t="str">
        <f>IFERROR(VLOOKUP(A129,[4]DELTA!$A:$D,4,0),"-")</f>
        <v>EKSKLUSIF</v>
      </c>
      <c r="AT129" s="37" t="str">
        <f>IFERROR(VLOOKUP(A129,[5]DELTA!$A:$D,4,0),"-")</f>
        <v>EKSKLUSIF</v>
      </c>
      <c r="AU129" s="37" t="str">
        <f>IFERROR(VLOOKUP(A129,[6]DELTA!$A:$D,4,0),"-")</f>
        <v>EKSKLUSIF</v>
      </c>
      <c r="AV129" s="37" t="str">
        <f>IFERROR(VLOOKUP(A129,#REF!,13,0),"")</f>
        <v/>
      </c>
      <c r="AW129" s="37">
        <f>IFERROR(VLOOKUP(A129,[7]DATABASE!$A:$BA,49,0),"")</f>
        <v>47</v>
      </c>
      <c r="AX129" s="37">
        <f>IFERROR(VLOOKUP(A129,[7]DATABASE!$A:$BA,50,0),"")</f>
        <v>46</v>
      </c>
      <c r="AY129" s="37">
        <f>IFERROR(VLOOKUP(A129,[7]DATABASE!$A:$BA,51,0),"")</f>
        <v>41</v>
      </c>
      <c r="AZ129" s="37">
        <f>IFERROR(VLOOKUP(A129,[7]DATABASE!$A:$BA,52,0),"")</f>
        <v>48</v>
      </c>
      <c r="BA129" s="37">
        <f>IFERROR(VLOOKUP(A129,[7]DATABASE!$A:$BA,53,0),"")</f>
        <v>43</v>
      </c>
      <c r="BB129" s="37">
        <f>IFERROR(VLOOKUP(A129,[7]DATABASE!$A:$BF,54,0),"")</f>
        <v>47</v>
      </c>
      <c r="BC129" s="37">
        <f>IFERROR(VLOOKUP(A129,[7]DATABASE!$A:$BF,55,0),"")</f>
        <v>46</v>
      </c>
      <c r="BD129" s="37">
        <f>IFERROR(VLOOKUP(A129,[7]DATABASE!$A:$BF,56,0),"")</f>
        <v>41</v>
      </c>
      <c r="BE129" s="37">
        <f>IFERROR(VLOOKUP(A129,[7]DATABASE!$A:$BF,57,0),"")</f>
        <v>48</v>
      </c>
      <c r="BF129" s="37">
        <f>IFERROR(VLOOKUP(A129,[7]DATABASE!$A:$BF,58,0),"")</f>
        <v>43</v>
      </c>
      <c r="BG129" s="37">
        <f>IFERROR(VLOOKUP($A129,'[24]NEW MITRA'!$A:$BV,69,0),"")</f>
        <v>20</v>
      </c>
      <c r="BH129" s="37">
        <f>IFERROR(VLOOKUP(A129,[7]DATABASE!$A:$BM,60,0),"")</f>
        <v>47</v>
      </c>
      <c r="BI129" s="37">
        <f>IFERROR(VLOOKUP(A129,[7]DATABASE!$A:$BM,61,0),"")</f>
        <v>46</v>
      </c>
      <c r="BJ129" s="37">
        <f>IFERROR(VLOOKUP(A129,[7]DATABASE!$A:$BM,62,0),"")</f>
        <v>41</v>
      </c>
      <c r="BK129" s="37">
        <f>IFERROR(VLOOKUP(A129,[7]DATABASE!$A:$BM,63,0),"")</f>
        <v>48</v>
      </c>
      <c r="BL129" s="37">
        <f>IFERROR(VLOOKUP(A129,[7]DATABASE!$A:$BM,64,0),"")</f>
        <v>43</v>
      </c>
      <c r="BM129" s="37">
        <f>IFERROR(VLOOKUP($A129,[9]AAV!$A:$AM,39,0),IFERROR(VLOOKUP($A129,[9]GC!$A:$Y,25,0),IFERROR(VLOOKUP($A129,[9]RVO!$A:$BS,71,0),IFERROR(VLOOKUP($A129,[9]SBPV!$A:$AK,37,0),IFERROR(VLOOKUP($A129,'[9]CC SK'!$A:$AA,27,0),IFERROR(VLOOKUP($A129,[9]DELTA!$A:$AA,27,0),IFERROR(VLOOKUP($A129,'[9]TEMA C1'!$A:$W,23,0),IFERROR(VLOOKUP($A129,'[9]TEMA C2'!$A:$Y,25,0),IFERROR(VLOOKUP($A129,'[9]TEMA C3'!$A:$Y,25,0),IFERROR(VLOOKUP($A129,'[9]TEMA HAJI'!$A:$Y,25,0),IFERROR(VLOOKUP($A129,'[9]TEMA PD'!$A:$Y,25,0),"")))))))))))</f>
        <v>22</v>
      </c>
      <c r="BN129" s="37">
        <f t="shared" si="58"/>
        <v>267</v>
      </c>
      <c r="BO129" s="14">
        <f t="shared" si="53"/>
        <v>0</v>
      </c>
      <c r="BP129" s="14">
        <f t="shared" si="53"/>
        <v>47</v>
      </c>
      <c r="BQ129" s="14">
        <f t="shared" si="53"/>
        <v>0</v>
      </c>
      <c r="BR129" s="14">
        <f t="shared" si="52"/>
        <v>0</v>
      </c>
      <c r="BS129" s="14">
        <f t="shared" si="52"/>
        <v>0</v>
      </c>
      <c r="BT129" s="21">
        <f t="shared" si="52"/>
        <v>0</v>
      </c>
      <c r="BU129" s="21">
        <f t="shared" si="52"/>
        <v>22</v>
      </c>
      <c r="BV129" s="37">
        <f t="shared" si="59"/>
        <v>69</v>
      </c>
      <c r="BW129" s="36">
        <f t="shared" si="60"/>
        <v>0</v>
      </c>
      <c r="BX129" s="36" t="str">
        <f t="shared" si="61"/>
        <v>TIDAK</v>
      </c>
      <c r="BY129" s="36" t="str">
        <f>IFERROR(VLOOKUP(A129,[7]DATABASE!$A:$BY,77,0),"")</f>
        <v>TIDAK</v>
      </c>
      <c r="BZ129" s="37">
        <f t="shared" si="62"/>
        <v>75</v>
      </c>
      <c r="CA129" s="12">
        <f>IFERROR(VLOOKUP(A129,[10]DELTA!$A:$AE,31,0),"")</f>
        <v>2</v>
      </c>
      <c r="CB129" s="37" t="str">
        <f t="shared" si="63"/>
        <v>SAPHIRE</v>
      </c>
      <c r="CC129" s="37" t="str">
        <f>IFERROR(VLOOKUP(A129,[11]SUMMARY!$B:$E,4,0),"")</f>
        <v/>
      </c>
      <c r="CD129" s="37">
        <f>IFERROR(VLOOKUP(A129,'[12]RECAP REDEEM P2 - v2'!$A:$I,5,0),0)</f>
        <v>0</v>
      </c>
      <c r="CE129" s="37" t="str">
        <f t="shared" si="64"/>
        <v>Y</v>
      </c>
      <c r="CF129" s="37"/>
      <c r="CG129" s="15">
        <v>45093</v>
      </c>
      <c r="CH129" s="15">
        <f t="shared" ca="1" si="65"/>
        <v>46174</v>
      </c>
      <c r="CI129" s="37">
        <f t="shared" ca="1" si="66"/>
        <v>2</v>
      </c>
      <c r="CJ129" s="37">
        <v>75</v>
      </c>
      <c r="CK129" s="37" t="str">
        <f>IFERROR(VLOOKUP($A129,[13]ME!$A:$K,11,0),"-")</f>
        <v>EKSKLUSIF</v>
      </c>
      <c r="CL129" s="37" t="str">
        <f>IFERROR(VLOOKUP($A129,[14]EKS!$A:$K,11,0),"-")</f>
        <v>EKSKLUSIF</v>
      </c>
      <c r="CM129" s="37" t="str">
        <f>IFERROR(VLOOKUP($A129,[15]EKS!$A:$K,11,0),"-")</f>
        <v>EKSKLUSIF</v>
      </c>
      <c r="CN129" s="37" t="str">
        <f>IFERROR(VLOOKUP($A129,[16]EKS!$A:$K,11,0),"-")</f>
        <v>EKSKLUSIF</v>
      </c>
      <c r="CO129" s="37" t="str">
        <f>IFERROR(VLOOKUP($A129,[17]EKS!$A:$K,11,0),"-")</f>
        <v>-</v>
      </c>
      <c r="CP129" s="37" t="str">
        <f>IFERROR(VLOOKUP($A129,[18]EKS!$A:$K,11,0),"-")</f>
        <v>-</v>
      </c>
      <c r="CQ129" s="37" t="str">
        <f>IFERROR(VLOOKUP(A129,[19]Sheet1!$A:$D,4,0),"-")</f>
        <v>-</v>
      </c>
      <c r="CR129" s="37">
        <f>IFERROR(VLOOKUP($A129,[20]AAV!$A:$AR,44,0),IFERROR(VLOOKUP($A129,[20]GC!$A:$AC,29,0),IFERROR(VLOOKUP($A129,[20]RVO!$A:$CA,79,0),IFERROR(VLOOKUP($A129,[20]SBPV!$A:$AN,40,0),IFERROR(VLOOKUP($A129,'[20]CC SK'!$A:$AC,29,0),IFERROR(VLOOKUP($A129,'[20]AAV AUTO 2000'!$A:$AA,27,0),IFERROR(VLOOKUP($A129,[20]DELTA!$A:$AC,29,0),IFERROR(VLOOKUP($A129,'[20]TEMA C1'!$A:$Y,25,0),IFERROR(VLOOKUP($A129,'[20]TEMA C2'!$A:$AA,27,0),IFERROR(VLOOKUP($A129,'[20]TEMA C3'!$A:$AA,27,0),IFERROR(VLOOKUP($A129,'[20]TEMA HAJI'!$A:$AA,27,0),IFERROR(VLOOKUP($A129,'[20]TEMA PD'!$A:$AA,27,0),IFERROR(VLOOKUP($A129,[20]DESIRE!$A:$AP,42,0),0)))))))))))))</f>
        <v>23</v>
      </c>
      <c r="CS129" s="37">
        <f>IFERROR(VLOOKUP($A129,#REF!,42+CR$1,0),IFERROR(VLOOKUP($A129,#REF!,42+CR$1,0),IFERROR(VLOOKUP($A129,#REF!,29+CR$1,0),IFERROR(VLOOKUP($A129,#REF!,16+CR$1,0),IFERROR(VLOOKUP($A129,#REF!,42+CR$1,0),IFERROR(VLOOKUP($A129,#REF!,33+CR$1,0),IFERROR(VLOOKUP($A129,#REF!,29+CR$1,0),IFERROR(VLOOKUP($A129,#REF!,42+CR$1,0),IFERROR(VLOOKUP($A129,#REF!,42+CR$1,0),IFERROR(VLOOKUP($A129,#REF!,42+CR$1,0),IFERROR(VLOOKUP($A129,#REF!,26+CR$1,0),IFERROR(VLOOKUP($A129,#REF!,5+CR$1,0),0))))))))))))</f>
        <v>0</v>
      </c>
      <c r="CT129" s="37">
        <f>IFERROR(VLOOKUP($A129,#REF!,42+CS$1,0),IFERROR(VLOOKUP($A129,#REF!,42+CS$1,0),IFERROR(VLOOKUP($A129,#REF!,29+CS$1,0),IFERROR(VLOOKUP($A129,#REF!,16+CS$1,0),IFERROR(VLOOKUP($A129,#REF!,42+CS$1,0),IFERROR(VLOOKUP($A129,#REF!,33+CS$1,0),IFERROR(VLOOKUP($A129,#REF!,29+CS$1,0),IFERROR(VLOOKUP($A129,#REF!,42+CS$1,0),IFERROR(VLOOKUP($A129,#REF!,42+CS$1,0),IFERROR(VLOOKUP($A129,#REF!,42+CS$1,0),IFERROR(VLOOKUP($A129,#REF!,26+CS$1,0),IFERROR(VLOOKUP($A129,#REF!,5+CS$1,0),0))))))))))))</f>
        <v>0</v>
      </c>
      <c r="CU129" s="37">
        <f>IFERROR(VLOOKUP($A129,#REF!,42+CT$1,0),IFERROR(VLOOKUP($A129,#REF!,42+CT$1,0),IFERROR(VLOOKUP($A129,#REF!,29+CT$1,0),IFERROR(VLOOKUP($A129,#REF!,16+CT$1,0),IFERROR(VLOOKUP($A129,#REF!,42+CT$1,0),IFERROR(VLOOKUP($A129,#REF!,33+CT$1,0),IFERROR(VLOOKUP($A129,#REF!,29+CT$1,0),IFERROR(VLOOKUP($A129,#REF!,42+CT$1,0),IFERROR(VLOOKUP($A129,#REF!,42+CT$1,0),IFERROR(VLOOKUP($A129,#REF!,42+CT$1,0),IFERROR(VLOOKUP($A129,#REF!,26+CT$1,0),IFERROR(VLOOKUP($A129,#REF!,5+CT$1,0),0))))))))))))</f>
        <v>0</v>
      </c>
      <c r="CV129" s="37">
        <f>IFERROR(VLOOKUP($A129,#REF!,42+CU$1,0),IFERROR(VLOOKUP($A129,#REF!,42+CU$1,0),IFERROR(VLOOKUP($A129,#REF!,29+CU$1,0),IFERROR(VLOOKUP($A129,#REF!,16+CU$1,0),IFERROR(VLOOKUP($A129,#REF!,42+CU$1,0),IFERROR(VLOOKUP($A129,#REF!,33+CU$1,0),IFERROR(VLOOKUP($A129,#REF!,29+CU$1,0),IFERROR(VLOOKUP($A129,#REF!,42+CU$1,0),IFERROR(VLOOKUP($A129,#REF!,42+CU$1,0),IFERROR(VLOOKUP($A129,#REF!,42+CU$1,0),IFERROR(VLOOKUP($A129,#REF!,26+CU$1,0),IFERROR(VLOOKUP($A129,#REF!,5+CU$1,0),0))))))))))))</f>
        <v>0</v>
      </c>
      <c r="CW129" s="37">
        <f>IFERROR(VLOOKUP($A129,#REF!,42+CV$1,0),IFERROR(VLOOKUP($A129,#REF!,42+CV$1,0),IFERROR(VLOOKUP($A129,#REF!,29+CV$1,0),IFERROR(VLOOKUP($A129,#REF!,16+CV$1,0),IFERROR(VLOOKUP($A129,#REF!,42+CV$1,0),IFERROR(VLOOKUP($A129,#REF!,33+CV$1,0),IFERROR(VLOOKUP($A129,#REF!,29+CV$1,0),IFERROR(VLOOKUP($A129,#REF!,42+CV$1,0),IFERROR(VLOOKUP($A129,#REF!,42+CV$1,0),IFERROR(VLOOKUP($A129,#REF!,42+CV$1,0),IFERROR(VLOOKUP($A129,#REF!,26+CV$1,0),IFERROR(VLOOKUP($A129,#REF!,5+CV$1,0),0))))))))))))</f>
        <v>0</v>
      </c>
      <c r="CX129" s="37">
        <f>IFERROR(VLOOKUP($A129,#REF!,36,0),IFERROR(VLOOKUP($A129,#REF!,23,0),IFERROR(VLOOKUP($A129,#REF!,65,0),IFERROR(VLOOKUP($A129,#REF!,34,0),IFERROR(VLOOKUP($A129,#REF!,25,0),IFERROR(VLOOKUP($A129,#REF!,25,0),IFERROR(VLOOKUP($A129,#REF!,21,0),IFERROR(VLOOKUP($A129,#REF!,23,0),IFERROR(VLOOKUP($A129,#REF!,23,0),IFERROR(VLOOKUP($A129,#REF!,23,0),IFERROR(VLOOKUP($A129,#REF!,23,0),IFERROR(VLOOKUP($A129,#REF!,23,0),IFERROR(VLOOKUP($A129,#REF!,21,0),IFERROR(VLOOKUP($A129,#REF!,23,0),0))))))))))))))</f>
        <v>0</v>
      </c>
      <c r="CY129" s="37">
        <f>IFERROR(VLOOKUP($A129,[20]DESIRE!$A:$AP,42,0),IFERROR(VLOOKUP($A129,'[20]TEMA PD'!$A:$AA,27,0),IFERROR(VLOOKUP($A129,'[20]TEMA HAJI'!$A:$AA,27,0),IFERROR(VLOOKUP($A129,'[20]TEMA C3'!$A:$AA,27,0),IFERROR(VLOOKUP($A129,'[20]TEMA C2'!$A:$AA,27,0),IFERROR(VLOOKUP($A129,'[20]TEMA C1'!$A:$Y,25,0),IFERROR(VLOOKUP($A129,[20]DELTA!$A:$AC,29,0),IFERROR(VLOOKUP($A129,'[20]AAV AUTO 2000'!$A:$AA,27,0),IFERROR(VLOOKUP($A129,'[20]CC SK'!$A:$AC,29,0),IFERROR(VLOOKUP($A129,[20]SBPV!$A:$AN,40,0),IFERROR(VLOOKUP($A129,[20]RVO!$A:$CA,79,0),IFERROR(VLOOKUP($A129,[20]GC!$A:$AC,29,0),IFERROR(VLOOKUP($A129,[20]AAV!$A:$AR,44,0),0)))))))))))))</f>
        <v>23</v>
      </c>
      <c r="CZ129" s="37">
        <f>IFERROR(VLOOKUP($A129,#REF!,5+CY$1,0),IFERROR(VLOOKUP($A129,#REF!,26+CY$1,0),IFERROR(VLOOKUP($A129,#REF!,42+CY$1,0),IFERROR(VLOOKUP($A129,#REF!,42+CY$1,0),IFERROR(VLOOKUP($A129,#REF!,42+CY$1,0),IFERROR(VLOOKUP($A129,#REF!,29+CY$1,0),IFERROR(VLOOKUP($A129,#REF!,33+CY$1,0),IFERROR(VLOOKUP($A129,#REF!,42+CY$1,0),IFERROR(VLOOKUP($A129,#REF!,16+CY$1,0),IFERROR(VLOOKUP($A129,#REF!,29+CY$1,0),IFERROR(VLOOKUP($A129,#REF!,42+CY$1,0),IFERROR(VLOOKUP($A129,#REF!,42+CY$1,0),0))))))))))))</f>
        <v>0</v>
      </c>
      <c r="DA129" s="37">
        <f>IFERROR(VLOOKUP($A129,#REF!,5+CZ$1,0),IFERROR(VLOOKUP($A129,#REF!,26+CZ$1,0),IFERROR(VLOOKUP($A129,#REF!,42+CZ$1,0),IFERROR(VLOOKUP($A129,#REF!,42+CZ$1,0),IFERROR(VLOOKUP($A129,#REF!,42+CZ$1,0),IFERROR(VLOOKUP($A129,#REF!,29+CZ$1,0),IFERROR(VLOOKUP($A129,#REF!,33+CZ$1,0),IFERROR(VLOOKUP($A129,#REF!,42+CZ$1,0),IFERROR(VLOOKUP($A129,#REF!,16+CZ$1,0),IFERROR(VLOOKUP($A129,#REF!,29+CZ$1,0),IFERROR(VLOOKUP($A129,#REF!,42+CZ$1,0),IFERROR(VLOOKUP($A129,#REF!,42+CZ$1,0),0))))))))))))</f>
        <v>0</v>
      </c>
      <c r="DB129" s="37">
        <f>IFERROR(VLOOKUP($A129,#REF!,5+DA$1,0),IFERROR(VLOOKUP($A129,#REF!,26+DA$1,0),IFERROR(VLOOKUP($A129,#REF!,42+DA$1,0),IFERROR(VLOOKUP($A129,#REF!,42+DA$1,0),IFERROR(VLOOKUP($A129,#REF!,42+DA$1,0),IFERROR(VLOOKUP($A129,#REF!,29+DA$1,0),IFERROR(VLOOKUP($A129,#REF!,33+DA$1,0),IFERROR(VLOOKUP($A129,#REF!,42+DA$1,0),IFERROR(VLOOKUP($A129,#REF!,16+DA$1,0),IFERROR(VLOOKUP($A129,#REF!,29+DA$1,0),IFERROR(VLOOKUP($A129,#REF!,42+DA$1,0),IFERROR(VLOOKUP($A129,#REF!,42+DA$1,0),0))))))))))))</f>
        <v>0</v>
      </c>
      <c r="DC129" s="37">
        <f>IFERROR(VLOOKUP($A129,#REF!,5+DB$1,0),IFERROR(VLOOKUP($A129,#REF!,26+DB$1,0),IFERROR(VLOOKUP($A129,#REF!,42+DB$1,0),IFERROR(VLOOKUP($A129,#REF!,42+DB$1,0),IFERROR(VLOOKUP($A129,#REF!,42+DB$1,0),IFERROR(VLOOKUP($A129,#REF!,29+DB$1,0),IFERROR(VLOOKUP($A129,#REF!,33+DB$1,0),IFERROR(VLOOKUP($A129,#REF!,42+DB$1,0),IFERROR(VLOOKUP($A129,#REF!,16+DB$1,0),IFERROR(VLOOKUP($A129,#REF!,29+DB$1,0),IFERROR(VLOOKUP($A129,#REF!,42+DB$1,0),IFERROR(VLOOKUP($A129,#REF!,42+DB$1,0),0))))))))))))</f>
        <v>0</v>
      </c>
      <c r="DD129" s="37">
        <f>IFERROR(VLOOKUP($A129,#REF!,5+DC$1,0),IFERROR(VLOOKUP($A129,#REF!,26+DC$1,0),IFERROR(VLOOKUP($A129,#REF!,42+DC$1,0),IFERROR(VLOOKUP($A129,#REF!,42+DC$1,0),IFERROR(VLOOKUP($A129,#REF!,42+DC$1,0),IFERROR(VLOOKUP($A129,#REF!,29+DC$1,0),IFERROR(VLOOKUP($A129,#REF!,33+DC$1,0),IFERROR(VLOOKUP($A129,#REF!,42+DC$1,0),IFERROR(VLOOKUP($A129,#REF!,16+DC$1,0),IFERROR(VLOOKUP($A129,#REF!,29+DC$1,0),IFERROR(VLOOKUP($A129,#REF!,42+DC$1,0),IFERROR(VLOOKUP($A129,#REF!,42+DC$1,0),0))))))))))))</f>
        <v>0</v>
      </c>
      <c r="DE129" s="37">
        <f>IFERROR(VLOOKUP($A129,#REF!,23,0),IFERROR(VLOOKUP($A129,#REF!,21,0),IFERROR(VLOOKUP($A129,#REF!,23,0),IFERROR(VLOOKUP($A129,#REF!,23,0),IFERROR(VLOOKUP($A129,#REF!,23,0),IFERROR(VLOOKUP($A129,#REF!,23,0),IFERROR(VLOOKUP($A129,#REF!,23,0),IFERROR(VLOOKUP($A129,#REF!,21,0),IFERROR(VLOOKUP($A129,#REF!,25,0),IFERROR(VLOOKUP($A129,#REF!,25,0),IFERROR(VLOOKUP($A129,#REF!,34,0),IFERROR(VLOOKUP($A129,#REF!,65,0),IFERROR(VLOOKUP($A129,#REF!,23,0),IFERROR(VLOOKUP($A129,#REF!,36,0),0))))))))))))))</f>
        <v>0</v>
      </c>
      <c r="DF129" s="37" t="b">
        <f t="shared" si="67"/>
        <v>1</v>
      </c>
      <c r="DG129" s="37" t="b">
        <f t="shared" si="67"/>
        <v>1</v>
      </c>
      <c r="DH129" s="37" t="b">
        <f t="shared" si="67"/>
        <v>1</v>
      </c>
      <c r="DI129" s="37" t="b">
        <f t="shared" si="67"/>
        <v>1</v>
      </c>
      <c r="DJ129" s="37" t="b">
        <f t="shared" si="67"/>
        <v>1</v>
      </c>
      <c r="DK129" s="37" t="b">
        <f t="shared" si="67"/>
        <v>1</v>
      </c>
      <c r="DL129" s="37" t="b">
        <f t="shared" si="54"/>
        <v>1</v>
      </c>
      <c r="DM129" s="37">
        <f t="shared" si="68"/>
        <v>23</v>
      </c>
      <c r="DN129" s="37">
        <f t="shared" si="68"/>
        <v>0</v>
      </c>
      <c r="DO129" s="37">
        <f t="shared" si="68"/>
        <v>0</v>
      </c>
      <c r="DP129" s="37">
        <f t="shared" si="68"/>
        <v>0</v>
      </c>
      <c r="DQ129" s="37">
        <f t="shared" si="68"/>
        <v>0</v>
      </c>
      <c r="DR129" s="37">
        <f t="shared" si="68"/>
        <v>0</v>
      </c>
      <c r="DS129" s="37">
        <f t="shared" si="55"/>
        <v>0</v>
      </c>
      <c r="DT129" s="29">
        <f t="shared" si="45"/>
        <v>23</v>
      </c>
      <c r="DU129" s="37">
        <f t="shared" si="69"/>
        <v>0</v>
      </c>
      <c r="DV129" s="37">
        <f t="shared" si="69"/>
        <v>0</v>
      </c>
      <c r="DW129" s="37">
        <f t="shared" si="69"/>
        <v>0</v>
      </c>
      <c r="DX129" s="37">
        <f t="shared" si="69"/>
        <v>0</v>
      </c>
      <c r="DY129" s="37">
        <f t="shared" si="69"/>
        <v>0</v>
      </c>
      <c r="DZ129" s="37">
        <f t="shared" si="69"/>
        <v>0</v>
      </c>
      <c r="EA129" s="37">
        <f t="shared" si="56"/>
        <v>0</v>
      </c>
      <c r="EB129" s="29">
        <f t="shared" si="46"/>
        <v>0</v>
      </c>
      <c r="EC129" s="36">
        <f t="shared" si="47"/>
        <v>6</v>
      </c>
      <c r="ED129" s="36" t="str">
        <f t="shared" si="48"/>
        <v>DOWNGRADE</v>
      </c>
      <c r="EE129" s="36" t="str">
        <f t="shared" si="49"/>
        <v>RESET</v>
      </c>
      <c r="EF129" s="37">
        <f t="shared" si="50"/>
        <v>0</v>
      </c>
      <c r="EG129" s="2">
        <f>IFERROR(VLOOKUP(A129,[21]DELTA!$A:$AT,46,0),"")</f>
        <v>3</v>
      </c>
      <c r="EH129" s="37" t="str">
        <f t="shared" si="51"/>
        <v>SAPHIRE</v>
      </c>
      <c r="EI129" s="2"/>
      <c r="EJ129" s="2"/>
      <c r="EK129" s="2"/>
      <c r="EL129" s="2"/>
      <c r="EM129" s="2"/>
      <c r="EN129" s="2"/>
      <c r="EO129" s="2"/>
      <c r="EP129" s="2"/>
      <c r="EQ129" s="37">
        <f t="shared" si="70"/>
        <v>23</v>
      </c>
      <c r="ER129" s="37">
        <f t="shared" si="70"/>
        <v>0</v>
      </c>
      <c r="ES129" s="37">
        <f t="shared" si="70"/>
        <v>0</v>
      </c>
      <c r="ET129" s="37">
        <f t="shared" si="70"/>
        <v>0</v>
      </c>
      <c r="EU129" s="37">
        <f t="shared" si="70"/>
        <v>0</v>
      </c>
      <c r="EV129" s="37">
        <f t="shared" si="70"/>
        <v>0</v>
      </c>
      <c r="EW129" s="37">
        <f t="shared" si="57"/>
        <v>0</v>
      </c>
    </row>
    <row r="130" spans="1:153" ht="15.6">
      <c r="A130" s="36" t="s">
        <v>130</v>
      </c>
      <c r="B130" s="5" t="s">
        <v>273</v>
      </c>
      <c r="C130" s="37" t="s">
        <v>153</v>
      </c>
      <c r="D130" s="15">
        <f>IFERROR(VLOOKUP(A130,[23]delta!$A:$C,3,0),"")</f>
        <v>45240</v>
      </c>
      <c r="E130" s="15" t="str">
        <f t="shared" si="44"/>
        <v>Nov-23</v>
      </c>
      <c r="F130" s="37" t="s">
        <v>349</v>
      </c>
      <c r="G130" s="37" t="s">
        <v>349</v>
      </c>
      <c r="H130" s="37" t="s">
        <v>349</v>
      </c>
      <c r="I130" s="37" t="s">
        <v>349</v>
      </c>
      <c r="J130" s="37" t="s">
        <v>352</v>
      </c>
      <c r="K130" s="37" t="s">
        <v>352</v>
      </c>
      <c r="L130" s="37" t="s">
        <v>352</v>
      </c>
      <c r="M130" s="37">
        <v>21</v>
      </c>
      <c r="N130" s="37">
        <v>35</v>
      </c>
      <c r="O130" s="37">
        <v>35</v>
      </c>
      <c r="P130" s="37">
        <v>39</v>
      </c>
      <c r="Q130" s="37">
        <v>39</v>
      </c>
      <c r="R130" s="37">
        <v>43</v>
      </c>
      <c r="S130" s="37">
        <v>21</v>
      </c>
      <c r="T130" s="36">
        <v>233</v>
      </c>
      <c r="U130" s="37">
        <v>21</v>
      </c>
      <c r="V130" s="37">
        <v>35</v>
      </c>
      <c r="W130" s="37">
        <v>35</v>
      </c>
      <c r="X130" s="37">
        <v>39</v>
      </c>
      <c r="Y130" s="14">
        <v>0</v>
      </c>
      <c r="Z130" s="14">
        <v>0</v>
      </c>
      <c r="AA130" s="14">
        <v>0</v>
      </c>
      <c r="AB130" s="36">
        <v>130</v>
      </c>
      <c r="AC130" s="36">
        <v>0</v>
      </c>
      <c r="AD130" s="36" t="s">
        <v>413</v>
      </c>
      <c r="AE130" s="36" t="s">
        <v>413</v>
      </c>
      <c r="AF130" s="37">
        <v>130</v>
      </c>
      <c r="AG130" s="13">
        <v>3</v>
      </c>
      <c r="AH130" s="37" t="s">
        <v>418</v>
      </c>
      <c r="AI130" s="37">
        <v>0</v>
      </c>
      <c r="AJ130" s="37" t="s">
        <v>423</v>
      </c>
      <c r="AK130" s="37">
        <v>0</v>
      </c>
      <c r="AL130" s="15">
        <v>45261</v>
      </c>
      <c r="AM130" s="15">
        <v>45701</v>
      </c>
      <c r="AN130" s="37">
        <v>1</v>
      </c>
      <c r="AO130" s="37">
        <v>130</v>
      </c>
      <c r="AP130" s="37" t="str">
        <f>IFERROR(VLOOKUP($A130,[2]Sheet1!$A:$D,4,0),"-")</f>
        <v>EKSKLUSIF</v>
      </c>
      <c r="AQ130" s="37" t="str">
        <f>IFERROR(VLOOKUP($A130,#REF!,4,0),"-")</f>
        <v>-</v>
      </c>
      <c r="AR130" s="37" t="str">
        <f>IFERROR(VLOOKUP(A130,[3]DELTA!$A:$D,4,0),"-")</f>
        <v>EKSKLUSIF</v>
      </c>
      <c r="AS130" s="37" t="str">
        <f>IFERROR(VLOOKUP(A130,[4]DELTA!$A:$D,4,0),"-")</f>
        <v>EKSKLUSIF</v>
      </c>
      <c r="AT130" s="37" t="str">
        <f>IFERROR(VLOOKUP(A130,[5]DELTA!$A:$D,4,0),"-")</f>
        <v>EKSKLUSIF</v>
      </c>
      <c r="AU130" s="37" t="str">
        <f>IFERROR(VLOOKUP(A130,[6]DELTA!$A:$D,4,0),"-")</f>
        <v>EKSKLUSIF</v>
      </c>
      <c r="AV130" s="37" t="str">
        <f>IFERROR(VLOOKUP(A130,#REF!,13,0),"")</f>
        <v/>
      </c>
      <c r="AW130" s="37">
        <f>IFERROR(VLOOKUP(A130,[7]DATABASE!$A:$BA,49,0),"")</f>
        <v>48</v>
      </c>
      <c r="AX130" s="37">
        <f>IFERROR(VLOOKUP(A130,[7]DATABASE!$A:$BA,50,0),"")</f>
        <v>49</v>
      </c>
      <c r="AY130" s="37">
        <f>IFERROR(VLOOKUP(A130,[7]DATABASE!$A:$BA,51,0),"")</f>
        <v>44</v>
      </c>
      <c r="AZ130" s="37">
        <f>IFERROR(VLOOKUP(A130,[7]DATABASE!$A:$BA,52,0),"")</f>
        <v>49</v>
      </c>
      <c r="BA130" s="37">
        <f>IFERROR(VLOOKUP(A130,[7]DATABASE!$A:$BA,53,0),"")</f>
        <v>45</v>
      </c>
      <c r="BB130" s="37">
        <f>IFERROR(VLOOKUP(A130,[7]DATABASE!$A:$BF,54,0),"")</f>
        <v>48</v>
      </c>
      <c r="BC130" s="37">
        <f>IFERROR(VLOOKUP(A130,[7]DATABASE!$A:$BF,55,0),"")</f>
        <v>49</v>
      </c>
      <c r="BD130" s="37">
        <f>IFERROR(VLOOKUP(A130,[7]DATABASE!$A:$BF,56,0),"")</f>
        <v>44</v>
      </c>
      <c r="BE130" s="37">
        <f>IFERROR(VLOOKUP(A130,[7]DATABASE!$A:$BF,57,0),"")</f>
        <v>49</v>
      </c>
      <c r="BF130" s="37">
        <f>IFERROR(VLOOKUP(A130,[7]DATABASE!$A:$BF,58,0),"")</f>
        <v>45</v>
      </c>
      <c r="BG130" s="37">
        <f>IFERROR(VLOOKUP($A130,'[24]NEW MITRA'!$A:$BV,69,0),"")</f>
        <v>18</v>
      </c>
      <c r="BH130" s="37">
        <f>IFERROR(VLOOKUP(A130,[7]DATABASE!$A:$BM,60,0),"")</f>
        <v>48</v>
      </c>
      <c r="BI130" s="37">
        <f>IFERROR(VLOOKUP(A130,[7]DATABASE!$A:$BM,61,0),"")</f>
        <v>49</v>
      </c>
      <c r="BJ130" s="37">
        <f>IFERROR(VLOOKUP(A130,[7]DATABASE!$A:$BM,62,0),"")</f>
        <v>44</v>
      </c>
      <c r="BK130" s="37">
        <f>IFERROR(VLOOKUP(A130,[7]DATABASE!$A:$BM,63,0),"")</f>
        <v>49</v>
      </c>
      <c r="BL130" s="37">
        <f>IFERROR(VLOOKUP(A130,[7]DATABASE!$A:$BM,64,0),"")</f>
        <v>45</v>
      </c>
      <c r="BM130" s="37">
        <f>IFERROR(VLOOKUP($A130,[9]AAV!$A:$AM,39,0),IFERROR(VLOOKUP($A130,[9]GC!$A:$Y,25,0),IFERROR(VLOOKUP($A130,[9]RVO!$A:$BS,71,0),IFERROR(VLOOKUP($A130,[9]SBPV!$A:$AK,37,0),IFERROR(VLOOKUP($A130,'[9]CC SK'!$A:$AA,27,0),IFERROR(VLOOKUP($A130,[9]DELTA!$A:$AA,27,0),IFERROR(VLOOKUP($A130,'[9]TEMA C1'!$A:$W,23,0),IFERROR(VLOOKUP($A130,'[9]TEMA C2'!$A:$Y,25,0),IFERROR(VLOOKUP($A130,'[9]TEMA C3'!$A:$Y,25,0),IFERROR(VLOOKUP($A130,'[9]TEMA HAJI'!$A:$Y,25,0),IFERROR(VLOOKUP($A130,'[9]TEMA PD'!$A:$Y,25,0),"")))))))))))</f>
        <v>22</v>
      </c>
      <c r="BN130" s="37">
        <f t="shared" si="58"/>
        <v>275</v>
      </c>
      <c r="BO130" s="14">
        <f t="shared" si="53"/>
        <v>0</v>
      </c>
      <c r="BP130" s="14">
        <f t="shared" si="53"/>
        <v>48</v>
      </c>
      <c r="BQ130" s="14">
        <f t="shared" si="53"/>
        <v>0</v>
      </c>
      <c r="BR130" s="14">
        <f t="shared" si="52"/>
        <v>0</v>
      </c>
      <c r="BS130" s="14">
        <f t="shared" si="52"/>
        <v>0</v>
      </c>
      <c r="BT130" s="21">
        <f t="shared" si="52"/>
        <v>0</v>
      </c>
      <c r="BU130" s="21">
        <f t="shared" si="52"/>
        <v>22</v>
      </c>
      <c r="BV130" s="37">
        <f t="shared" si="59"/>
        <v>70</v>
      </c>
      <c r="BW130" s="36">
        <f t="shared" si="60"/>
        <v>0</v>
      </c>
      <c r="BX130" s="36" t="str">
        <f t="shared" si="61"/>
        <v>TIDAK</v>
      </c>
      <c r="BY130" s="36" t="str">
        <f>IFERROR(VLOOKUP(A130,[7]DATABASE!$A:$BY,77,0),"")</f>
        <v>TIDAK</v>
      </c>
      <c r="BZ130" s="37">
        <f t="shared" si="62"/>
        <v>200</v>
      </c>
      <c r="CA130" s="12">
        <f>IFERROR(VLOOKUP(A130,[10]DELTA!$A:$AE,31,0),"")</f>
        <v>3</v>
      </c>
      <c r="CB130" s="37" t="str">
        <f t="shared" si="63"/>
        <v>SAPHIRE</v>
      </c>
      <c r="CC130" s="37" t="str">
        <f>IFERROR(VLOOKUP(A130,[11]SUMMARY!$B:$E,4,0),"")</f>
        <v/>
      </c>
      <c r="CD130" s="37">
        <f>IFERROR(VLOOKUP(A130,'[12]RECAP REDEEM P2 - v2'!$A:$I,5,0),0)</f>
        <v>130</v>
      </c>
      <c r="CE130" s="37" t="str">
        <f t="shared" si="64"/>
        <v>Y</v>
      </c>
      <c r="CF130" s="37"/>
      <c r="CG130" s="15">
        <v>45093</v>
      </c>
      <c r="CH130" s="15">
        <f t="shared" ca="1" si="65"/>
        <v>46174</v>
      </c>
      <c r="CI130" s="37">
        <f t="shared" ca="1" si="66"/>
        <v>2</v>
      </c>
      <c r="CJ130" s="37">
        <v>70</v>
      </c>
      <c r="CK130" s="37" t="str">
        <f>IFERROR(VLOOKUP($A130,[13]ME!$A:$K,11,0),"-")</f>
        <v>EKSKLUSIF</v>
      </c>
      <c r="CL130" s="37" t="str">
        <f>IFERROR(VLOOKUP($A130,[14]EKS!$A:$K,11,0),"-")</f>
        <v>EKSKLUSIF</v>
      </c>
      <c r="CM130" s="37" t="str">
        <f>IFERROR(VLOOKUP($A130,[15]EKS!$A:$K,11,0),"-")</f>
        <v>EKSKLUSIF</v>
      </c>
      <c r="CN130" s="37" t="str">
        <f>IFERROR(VLOOKUP($A130,[16]EKS!$A:$K,11,0),"-")</f>
        <v>EKSKLUSIF</v>
      </c>
      <c r="CO130" s="37" t="str">
        <f>IFERROR(VLOOKUP($A130,[17]EKS!$A:$K,11,0),"-")</f>
        <v>-</v>
      </c>
      <c r="CP130" s="37" t="str">
        <f>IFERROR(VLOOKUP($A130,[18]EKS!$A:$K,11,0),"-")</f>
        <v>EKSKLUSIF</v>
      </c>
      <c r="CQ130" s="37" t="str">
        <f>IFERROR(VLOOKUP(A130,[19]Sheet1!$A:$D,4,0),"-")</f>
        <v>EKSKLUSIF</v>
      </c>
      <c r="CR130" s="37">
        <f>IFERROR(VLOOKUP($A130,[20]AAV!$A:$AR,44,0),IFERROR(VLOOKUP($A130,[20]GC!$A:$AC,29,0),IFERROR(VLOOKUP($A130,[20]RVO!$A:$CA,79,0),IFERROR(VLOOKUP($A130,[20]SBPV!$A:$AN,40,0),IFERROR(VLOOKUP($A130,'[20]CC SK'!$A:$AC,29,0),IFERROR(VLOOKUP($A130,'[20]AAV AUTO 2000'!$A:$AA,27,0),IFERROR(VLOOKUP($A130,[20]DELTA!$A:$AC,29,0),IFERROR(VLOOKUP($A130,'[20]TEMA C1'!$A:$Y,25,0),IFERROR(VLOOKUP($A130,'[20]TEMA C2'!$A:$AA,27,0),IFERROR(VLOOKUP($A130,'[20]TEMA C3'!$A:$AA,27,0),IFERROR(VLOOKUP($A130,'[20]TEMA HAJI'!$A:$AA,27,0),IFERROR(VLOOKUP($A130,'[20]TEMA PD'!$A:$AA,27,0),IFERROR(VLOOKUP($A130,[20]DESIRE!$A:$AP,42,0),0)))))))))))))</f>
        <v>24</v>
      </c>
      <c r="CS130" s="37">
        <f>IFERROR(VLOOKUP($A130,#REF!,42+CR$1,0),IFERROR(VLOOKUP($A130,#REF!,42+CR$1,0),IFERROR(VLOOKUP($A130,#REF!,29+CR$1,0),IFERROR(VLOOKUP($A130,#REF!,16+CR$1,0),IFERROR(VLOOKUP($A130,#REF!,42+CR$1,0),IFERROR(VLOOKUP($A130,#REF!,33+CR$1,0),IFERROR(VLOOKUP($A130,#REF!,29+CR$1,0),IFERROR(VLOOKUP($A130,#REF!,42+CR$1,0),IFERROR(VLOOKUP($A130,#REF!,42+CR$1,0),IFERROR(VLOOKUP($A130,#REF!,42+CR$1,0),IFERROR(VLOOKUP($A130,#REF!,26+CR$1,0),IFERROR(VLOOKUP($A130,#REF!,5+CR$1,0),0))))))))))))</f>
        <v>0</v>
      </c>
      <c r="CT130" s="37">
        <f>IFERROR(VLOOKUP($A130,#REF!,42+CS$1,0),IFERROR(VLOOKUP($A130,#REF!,42+CS$1,0),IFERROR(VLOOKUP($A130,#REF!,29+CS$1,0),IFERROR(VLOOKUP($A130,#REF!,16+CS$1,0),IFERROR(VLOOKUP($A130,#REF!,42+CS$1,0),IFERROR(VLOOKUP($A130,#REF!,33+CS$1,0),IFERROR(VLOOKUP($A130,#REF!,29+CS$1,0),IFERROR(VLOOKUP($A130,#REF!,42+CS$1,0),IFERROR(VLOOKUP($A130,#REF!,42+CS$1,0),IFERROR(VLOOKUP($A130,#REF!,42+CS$1,0),IFERROR(VLOOKUP($A130,#REF!,26+CS$1,0),IFERROR(VLOOKUP($A130,#REF!,5+CS$1,0),0))))))))))))</f>
        <v>0</v>
      </c>
      <c r="CU130" s="37">
        <f>IFERROR(VLOOKUP($A130,#REF!,42+CT$1,0),IFERROR(VLOOKUP($A130,#REF!,42+CT$1,0),IFERROR(VLOOKUP($A130,#REF!,29+CT$1,0),IFERROR(VLOOKUP($A130,#REF!,16+CT$1,0),IFERROR(VLOOKUP($A130,#REF!,42+CT$1,0),IFERROR(VLOOKUP($A130,#REF!,33+CT$1,0),IFERROR(VLOOKUP($A130,#REF!,29+CT$1,0),IFERROR(VLOOKUP($A130,#REF!,42+CT$1,0),IFERROR(VLOOKUP($A130,#REF!,42+CT$1,0),IFERROR(VLOOKUP($A130,#REF!,42+CT$1,0),IFERROR(VLOOKUP($A130,#REF!,26+CT$1,0),IFERROR(VLOOKUP($A130,#REF!,5+CT$1,0),0))))))))))))</f>
        <v>0</v>
      </c>
      <c r="CV130" s="37">
        <f>IFERROR(VLOOKUP($A130,#REF!,42+CU$1,0),IFERROR(VLOOKUP($A130,#REF!,42+CU$1,0),IFERROR(VLOOKUP($A130,#REF!,29+CU$1,0),IFERROR(VLOOKUP($A130,#REF!,16+CU$1,0),IFERROR(VLOOKUP($A130,#REF!,42+CU$1,0),IFERROR(VLOOKUP($A130,#REF!,33+CU$1,0),IFERROR(VLOOKUP($A130,#REF!,29+CU$1,0),IFERROR(VLOOKUP($A130,#REF!,42+CU$1,0),IFERROR(VLOOKUP($A130,#REF!,42+CU$1,0),IFERROR(VLOOKUP($A130,#REF!,42+CU$1,0),IFERROR(VLOOKUP($A130,#REF!,26+CU$1,0),IFERROR(VLOOKUP($A130,#REF!,5+CU$1,0),0))))))))))))</f>
        <v>0</v>
      </c>
      <c r="CW130" s="37">
        <f>IFERROR(VLOOKUP($A130,#REF!,42+CV$1,0),IFERROR(VLOOKUP($A130,#REF!,42+CV$1,0),IFERROR(VLOOKUP($A130,#REF!,29+CV$1,0),IFERROR(VLOOKUP($A130,#REF!,16+CV$1,0),IFERROR(VLOOKUP($A130,#REF!,42+CV$1,0),IFERROR(VLOOKUP($A130,#REF!,33+CV$1,0),IFERROR(VLOOKUP($A130,#REF!,29+CV$1,0),IFERROR(VLOOKUP($A130,#REF!,42+CV$1,0),IFERROR(VLOOKUP($A130,#REF!,42+CV$1,0),IFERROR(VLOOKUP($A130,#REF!,42+CV$1,0),IFERROR(VLOOKUP($A130,#REF!,26+CV$1,0),IFERROR(VLOOKUP($A130,#REF!,5+CV$1,0),0))))))))))))</f>
        <v>0</v>
      </c>
      <c r="CX130" s="37">
        <f>IFERROR(VLOOKUP($A130,#REF!,36,0),IFERROR(VLOOKUP($A130,#REF!,23,0),IFERROR(VLOOKUP($A130,#REF!,65,0),IFERROR(VLOOKUP($A130,#REF!,34,0),IFERROR(VLOOKUP($A130,#REF!,25,0),IFERROR(VLOOKUP($A130,#REF!,25,0),IFERROR(VLOOKUP($A130,#REF!,21,0),IFERROR(VLOOKUP($A130,#REF!,23,0),IFERROR(VLOOKUP($A130,#REF!,23,0),IFERROR(VLOOKUP($A130,#REF!,23,0),IFERROR(VLOOKUP($A130,#REF!,23,0),IFERROR(VLOOKUP($A130,#REF!,23,0),IFERROR(VLOOKUP($A130,#REF!,21,0),IFERROR(VLOOKUP($A130,#REF!,23,0),0))))))))))))))</f>
        <v>0</v>
      </c>
      <c r="CY130" s="37">
        <f>IFERROR(VLOOKUP($A130,[20]DESIRE!$A:$AP,42,0),IFERROR(VLOOKUP($A130,'[20]TEMA PD'!$A:$AA,27,0),IFERROR(VLOOKUP($A130,'[20]TEMA HAJI'!$A:$AA,27,0),IFERROR(VLOOKUP($A130,'[20]TEMA C3'!$A:$AA,27,0),IFERROR(VLOOKUP($A130,'[20]TEMA C2'!$A:$AA,27,0),IFERROR(VLOOKUP($A130,'[20]TEMA C1'!$A:$Y,25,0),IFERROR(VLOOKUP($A130,[20]DELTA!$A:$AC,29,0),IFERROR(VLOOKUP($A130,'[20]AAV AUTO 2000'!$A:$AA,27,0),IFERROR(VLOOKUP($A130,'[20]CC SK'!$A:$AC,29,0),IFERROR(VLOOKUP($A130,[20]SBPV!$A:$AN,40,0),IFERROR(VLOOKUP($A130,[20]RVO!$A:$CA,79,0),IFERROR(VLOOKUP($A130,[20]GC!$A:$AC,29,0),IFERROR(VLOOKUP($A130,[20]AAV!$A:$AR,44,0),0)))))))))))))</f>
        <v>24</v>
      </c>
      <c r="CZ130" s="37">
        <f>IFERROR(VLOOKUP($A130,#REF!,5+CY$1,0),IFERROR(VLOOKUP($A130,#REF!,26+CY$1,0),IFERROR(VLOOKUP($A130,#REF!,42+CY$1,0),IFERROR(VLOOKUP($A130,#REF!,42+CY$1,0),IFERROR(VLOOKUP($A130,#REF!,42+CY$1,0),IFERROR(VLOOKUP($A130,#REF!,29+CY$1,0),IFERROR(VLOOKUP($A130,#REF!,33+CY$1,0),IFERROR(VLOOKUP($A130,#REF!,42+CY$1,0),IFERROR(VLOOKUP($A130,#REF!,16+CY$1,0),IFERROR(VLOOKUP($A130,#REF!,29+CY$1,0),IFERROR(VLOOKUP($A130,#REF!,42+CY$1,0),IFERROR(VLOOKUP($A130,#REF!,42+CY$1,0),0))))))))))))</f>
        <v>0</v>
      </c>
      <c r="DA130" s="37">
        <f>IFERROR(VLOOKUP($A130,#REF!,5+CZ$1,0),IFERROR(VLOOKUP($A130,#REF!,26+CZ$1,0),IFERROR(VLOOKUP($A130,#REF!,42+CZ$1,0),IFERROR(VLOOKUP($A130,#REF!,42+CZ$1,0),IFERROR(VLOOKUP($A130,#REF!,42+CZ$1,0),IFERROR(VLOOKUP($A130,#REF!,29+CZ$1,0),IFERROR(VLOOKUP($A130,#REF!,33+CZ$1,0),IFERROR(VLOOKUP($A130,#REF!,42+CZ$1,0),IFERROR(VLOOKUP($A130,#REF!,16+CZ$1,0),IFERROR(VLOOKUP($A130,#REF!,29+CZ$1,0),IFERROR(VLOOKUP($A130,#REF!,42+CZ$1,0),IFERROR(VLOOKUP($A130,#REF!,42+CZ$1,0),0))))))))))))</f>
        <v>0</v>
      </c>
      <c r="DB130" s="37">
        <f>IFERROR(VLOOKUP($A130,#REF!,5+DA$1,0),IFERROR(VLOOKUP($A130,#REF!,26+DA$1,0),IFERROR(VLOOKUP($A130,#REF!,42+DA$1,0),IFERROR(VLOOKUP($A130,#REF!,42+DA$1,0),IFERROR(VLOOKUP($A130,#REF!,42+DA$1,0),IFERROR(VLOOKUP($A130,#REF!,29+DA$1,0),IFERROR(VLOOKUP($A130,#REF!,33+DA$1,0),IFERROR(VLOOKUP($A130,#REF!,42+DA$1,0),IFERROR(VLOOKUP($A130,#REF!,16+DA$1,0),IFERROR(VLOOKUP($A130,#REF!,29+DA$1,0),IFERROR(VLOOKUP($A130,#REF!,42+DA$1,0),IFERROR(VLOOKUP($A130,#REF!,42+DA$1,0),0))))))))))))</f>
        <v>0</v>
      </c>
      <c r="DC130" s="37">
        <f>IFERROR(VLOOKUP($A130,#REF!,5+DB$1,0),IFERROR(VLOOKUP($A130,#REF!,26+DB$1,0),IFERROR(VLOOKUP($A130,#REF!,42+DB$1,0),IFERROR(VLOOKUP($A130,#REF!,42+DB$1,0),IFERROR(VLOOKUP($A130,#REF!,42+DB$1,0),IFERROR(VLOOKUP($A130,#REF!,29+DB$1,0),IFERROR(VLOOKUP($A130,#REF!,33+DB$1,0),IFERROR(VLOOKUP($A130,#REF!,42+DB$1,0),IFERROR(VLOOKUP($A130,#REF!,16+DB$1,0),IFERROR(VLOOKUP($A130,#REF!,29+DB$1,0),IFERROR(VLOOKUP($A130,#REF!,42+DB$1,0),IFERROR(VLOOKUP($A130,#REF!,42+DB$1,0),0))))))))))))</f>
        <v>0</v>
      </c>
      <c r="DD130" s="37">
        <f>IFERROR(VLOOKUP($A130,#REF!,5+DC$1,0),IFERROR(VLOOKUP($A130,#REF!,26+DC$1,0),IFERROR(VLOOKUP($A130,#REF!,42+DC$1,0),IFERROR(VLOOKUP($A130,#REF!,42+DC$1,0),IFERROR(VLOOKUP($A130,#REF!,42+DC$1,0),IFERROR(VLOOKUP($A130,#REF!,29+DC$1,0),IFERROR(VLOOKUP($A130,#REF!,33+DC$1,0),IFERROR(VLOOKUP($A130,#REF!,42+DC$1,0),IFERROR(VLOOKUP($A130,#REF!,16+DC$1,0),IFERROR(VLOOKUP($A130,#REF!,29+DC$1,0),IFERROR(VLOOKUP($A130,#REF!,42+DC$1,0),IFERROR(VLOOKUP($A130,#REF!,42+DC$1,0),0))))))))))))</f>
        <v>0</v>
      </c>
      <c r="DE130" s="37">
        <f>IFERROR(VLOOKUP($A130,#REF!,23,0),IFERROR(VLOOKUP($A130,#REF!,21,0),IFERROR(VLOOKUP($A130,#REF!,23,0),IFERROR(VLOOKUP($A130,#REF!,23,0),IFERROR(VLOOKUP($A130,#REF!,23,0),IFERROR(VLOOKUP($A130,#REF!,23,0),IFERROR(VLOOKUP($A130,#REF!,23,0),IFERROR(VLOOKUP($A130,#REF!,21,0),IFERROR(VLOOKUP($A130,#REF!,25,0),IFERROR(VLOOKUP($A130,#REF!,25,0),IFERROR(VLOOKUP($A130,#REF!,34,0),IFERROR(VLOOKUP($A130,#REF!,65,0),IFERROR(VLOOKUP($A130,#REF!,23,0),IFERROR(VLOOKUP($A130,#REF!,36,0),0))))))))))))))</f>
        <v>0</v>
      </c>
      <c r="DF130" s="37" t="b">
        <f t="shared" si="67"/>
        <v>1</v>
      </c>
      <c r="DG130" s="37" t="b">
        <f t="shared" si="67"/>
        <v>1</v>
      </c>
      <c r="DH130" s="37" t="b">
        <f t="shared" si="67"/>
        <v>1</v>
      </c>
      <c r="DI130" s="37" t="b">
        <f t="shared" si="67"/>
        <v>1</v>
      </c>
      <c r="DJ130" s="37" t="b">
        <f t="shared" si="67"/>
        <v>1</v>
      </c>
      <c r="DK130" s="37" t="b">
        <f t="shared" si="67"/>
        <v>1</v>
      </c>
      <c r="DL130" s="37" t="b">
        <f t="shared" si="54"/>
        <v>1</v>
      </c>
      <c r="DM130" s="37">
        <f t="shared" si="68"/>
        <v>24</v>
      </c>
      <c r="DN130" s="37">
        <f t="shared" si="68"/>
        <v>0</v>
      </c>
      <c r="DO130" s="37">
        <f t="shared" si="68"/>
        <v>0</v>
      </c>
      <c r="DP130" s="37">
        <f t="shared" si="68"/>
        <v>0</v>
      </c>
      <c r="DQ130" s="37">
        <f t="shared" si="68"/>
        <v>0</v>
      </c>
      <c r="DR130" s="37">
        <f t="shared" si="68"/>
        <v>0</v>
      </c>
      <c r="DS130" s="37">
        <f t="shared" si="55"/>
        <v>0</v>
      </c>
      <c r="DT130" s="29">
        <f t="shared" si="45"/>
        <v>24</v>
      </c>
      <c r="DU130" s="37">
        <f t="shared" si="69"/>
        <v>0</v>
      </c>
      <c r="DV130" s="37">
        <f t="shared" si="69"/>
        <v>0</v>
      </c>
      <c r="DW130" s="37">
        <f t="shared" si="69"/>
        <v>0</v>
      </c>
      <c r="DX130" s="37">
        <f t="shared" si="69"/>
        <v>0</v>
      </c>
      <c r="DY130" s="37">
        <f t="shared" si="69"/>
        <v>0</v>
      </c>
      <c r="DZ130" s="37">
        <f t="shared" si="69"/>
        <v>0</v>
      </c>
      <c r="EA130" s="37">
        <f t="shared" si="56"/>
        <v>0</v>
      </c>
      <c r="EB130" s="29">
        <f t="shared" si="46"/>
        <v>0</v>
      </c>
      <c r="EC130" s="36">
        <f t="shared" si="47"/>
        <v>6</v>
      </c>
      <c r="ED130" s="36" t="str">
        <f t="shared" si="48"/>
        <v>DOWNGRADE</v>
      </c>
      <c r="EE130" s="36" t="str">
        <f t="shared" si="49"/>
        <v>RESET</v>
      </c>
      <c r="EF130" s="37">
        <f t="shared" si="50"/>
        <v>0</v>
      </c>
      <c r="EG130" s="2">
        <f>IFERROR(VLOOKUP(A130,[21]DELTA!$A:$AT,46,0),"")</f>
        <v>3</v>
      </c>
      <c r="EH130" s="37" t="str">
        <f t="shared" si="51"/>
        <v>SAPHIRE</v>
      </c>
      <c r="EI130" s="2"/>
      <c r="EJ130" s="2"/>
      <c r="EK130" s="2"/>
      <c r="EL130" s="2"/>
      <c r="EM130" s="2"/>
      <c r="EN130" s="2"/>
      <c r="EO130" s="2"/>
      <c r="EP130" s="2"/>
      <c r="EQ130" s="37">
        <f t="shared" si="70"/>
        <v>24</v>
      </c>
      <c r="ER130" s="37">
        <f t="shared" si="70"/>
        <v>0</v>
      </c>
      <c r="ES130" s="37">
        <f t="shared" si="70"/>
        <v>0</v>
      </c>
      <c r="ET130" s="37">
        <f t="shared" si="70"/>
        <v>0</v>
      </c>
      <c r="EU130" s="37">
        <f t="shared" si="70"/>
        <v>0</v>
      </c>
      <c r="EV130" s="37">
        <f t="shared" si="70"/>
        <v>0</v>
      </c>
      <c r="EW130" s="37">
        <f t="shared" si="57"/>
        <v>0</v>
      </c>
    </row>
    <row r="131" spans="1:153" ht="15.6">
      <c r="A131" s="36" t="s">
        <v>97</v>
      </c>
      <c r="B131" s="5" t="s">
        <v>244</v>
      </c>
      <c r="C131" s="37" t="s">
        <v>153</v>
      </c>
      <c r="D131" s="15">
        <f>IFERROR(VLOOKUP(A131,[23]delta!$A:$C,3,0),"")</f>
        <v>45009</v>
      </c>
      <c r="E131" s="15" t="str">
        <f t="shared" si="44"/>
        <v>Mar-23</v>
      </c>
      <c r="F131" s="37" t="s">
        <v>352</v>
      </c>
      <c r="G131" s="37" t="s">
        <v>352</v>
      </c>
      <c r="H131" s="37" t="s">
        <v>352</v>
      </c>
      <c r="I131" s="37" t="s">
        <v>352</v>
      </c>
      <c r="J131" s="37" t="s">
        <v>352</v>
      </c>
      <c r="K131" s="37" t="s">
        <v>352</v>
      </c>
      <c r="L131" s="37" t="s">
        <v>352</v>
      </c>
      <c r="M131" s="37">
        <v>22</v>
      </c>
      <c r="N131" s="37">
        <v>46</v>
      </c>
      <c r="O131" s="37">
        <v>41</v>
      </c>
      <c r="P131" s="37">
        <v>42</v>
      </c>
      <c r="Q131" s="37">
        <v>39</v>
      </c>
      <c r="R131" s="37">
        <v>42</v>
      </c>
      <c r="S131" s="37">
        <v>22</v>
      </c>
      <c r="T131" s="36">
        <v>254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36">
        <v>0</v>
      </c>
      <c r="AC131" s="36">
        <v>0</v>
      </c>
      <c r="AD131" s="36" t="s">
        <v>413</v>
      </c>
      <c r="AE131" s="36" t="s">
        <v>413</v>
      </c>
      <c r="AF131" s="37">
        <v>0</v>
      </c>
      <c r="AG131" s="13">
        <v>2</v>
      </c>
      <c r="AH131" s="37" t="s">
        <v>418</v>
      </c>
      <c r="AI131" s="37">
        <v>0</v>
      </c>
      <c r="AJ131" s="37" t="s">
        <v>424</v>
      </c>
      <c r="AK131" s="37">
        <v>0</v>
      </c>
      <c r="AL131" s="15">
        <v>45261</v>
      </c>
      <c r="AM131" s="15">
        <v>45701</v>
      </c>
      <c r="AN131" s="37">
        <v>1</v>
      </c>
      <c r="AO131" s="37">
        <v>0</v>
      </c>
      <c r="AP131" s="37" t="str">
        <f>IFERROR(VLOOKUP($A131,[2]Sheet1!$A:$D,4,0),"-")</f>
        <v>EKSKLUSIF</v>
      </c>
      <c r="AQ131" s="37" t="str">
        <f>IFERROR(VLOOKUP($A131,#REF!,4,0),"-")</f>
        <v>-</v>
      </c>
      <c r="AR131" s="37" t="str">
        <f>IFERROR(VLOOKUP(A131,[3]DELTA!$A:$D,4,0),"-")</f>
        <v>EKSKLUSIF</v>
      </c>
      <c r="AS131" s="37" t="str">
        <f>IFERROR(VLOOKUP(A131,[4]DELTA!$A:$D,4,0),"-")</f>
        <v>REGULER</v>
      </c>
      <c r="AT131" s="37" t="str">
        <f>IFERROR(VLOOKUP(A131,[5]DELTA!$A:$D,4,0),"-")</f>
        <v>REGULER</v>
      </c>
      <c r="AU131" s="37" t="str">
        <f>IFERROR(VLOOKUP(A131,[6]DELTA!$A:$D,4,0),"-")</f>
        <v>REGULER</v>
      </c>
      <c r="AV131" s="37" t="str">
        <f>IFERROR(VLOOKUP(A131,#REF!,13,0),"")</f>
        <v/>
      </c>
      <c r="AW131" s="37">
        <f>IFERROR(VLOOKUP(A131,[7]DATABASE!$A:$BA,49,0),"")</f>
        <v>49</v>
      </c>
      <c r="AX131" s="37">
        <f>IFERROR(VLOOKUP(A131,[7]DATABASE!$A:$BA,50,0),"")</f>
        <v>45</v>
      </c>
      <c r="AY131" s="37">
        <f>IFERROR(VLOOKUP(A131,[7]DATABASE!$A:$BA,51,0),"")</f>
        <v>33</v>
      </c>
      <c r="AZ131" s="37">
        <f>IFERROR(VLOOKUP(A131,[7]DATABASE!$A:$BA,52,0),"")</f>
        <v>41</v>
      </c>
      <c r="BA131" s="37">
        <f>IFERROR(VLOOKUP(A131,[7]DATABASE!$A:$BA,53,0),"")</f>
        <v>35</v>
      </c>
      <c r="BB131" s="37">
        <f>IFERROR(VLOOKUP(A131,[7]DATABASE!$A:$BF,54,0),"")</f>
        <v>49</v>
      </c>
      <c r="BC131" s="37">
        <f>IFERROR(VLOOKUP(A131,[7]DATABASE!$A:$BF,55,0),"")</f>
        <v>45</v>
      </c>
      <c r="BD131" s="37">
        <f>IFERROR(VLOOKUP(A131,[7]DATABASE!$A:$BF,56,0),"")</f>
        <v>33</v>
      </c>
      <c r="BE131" s="37">
        <f>IFERROR(VLOOKUP(A131,[7]DATABASE!$A:$BF,57,0),"")</f>
        <v>41</v>
      </c>
      <c r="BF131" s="37">
        <f>IFERROR(VLOOKUP(A131,[7]DATABASE!$A:$BF,58,0),"")</f>
        <v>35</v>
      </c>
      <c r="BG131" s="37">
        <f>IFERROR(VLOOKUP($A131,'[24]NEW MITRA'!$A:$BV,69,0),"")</f>
        <v>19</v>
      </c>
      <c r="BH131" s="37">
        <f>IFERROR(VLOOKUP(A131,[7]DATABASE!$A:$BM,60,0),"")</f>
        <v>49</v>
      </c>
      <c r="BI131" s="37">
        <f>IFERROR(VLOOKUP(A131,[7]DATABASE!$A:$BM,61,0),"")</f>
        <v>45</v>
      </c>
      <c r="BJ131" s="37">
        <f>IFERROR(VLOOKUP(A131,[7]DATABASE!$A:$BM,62,0),"")</f>
        <v>33</v>
      </c>
      <c r="BK131" s="37">
        <f>IFERROR(VLOOKUP(A131,[7]DATABASE!$A:$BM,63,0),"")</f>
        <v>41</v>
      </c>
      <c r="BL131" s="37">
        <f>IFERROR(VLOOKUP(A131,[7]DATABASE!$A:$BM,64,0),"")</f>
        <v>35</v>
      </c>
      <c r="BM131" s="37">
        <f>IFERROR(VLOOKUP($A131,[9]AAV!$A:$AM,39,0),IFERROR(VLOOKUP($A131,[9]GC!$A:$Y,25,0),IFERROR(VLOOKUP($A131,[9]RVO!$A:$BS,71,0),IFERROR(VLOOKUP($A131,[9]SBPV!$A:$AK,37,0),IFERROR(VLOOKUP($A131,'[9]CC SK'!$A:$AA,27,0),IFERROR(VLOOKUP($A131,[9]DELTA!$A:$AA,27,0),IFERROR(VLOOKUP($A131,'[9]TEMA C1'!$A:$W,23,0),IFERROR(VLOOKUP($A131,'[9]TEMA C2'!$A:$Y,25,0),IFERROR(VLOOKUP($A131,'[9]TEMA C3'!$A:$Y,25,0),IFERROR(VLOOKUP($A131,'[9]TEMA HAJI'!$A:$Y,25,0),IFERROR(VLOOKUP($A131,'[9]TEMA PD'!$A:$Y,25,0),"")))))))))))</f>
        <v>19</v>
      </c>
      <c r="BN131" s="37">
        <f t="shared" si="58"/>
        <v>241</v>
      </c>
      <c r="BO131" s="14">
        <f t="shared" si="53"/>
        <v>0</v>
      </c>
      <c r="BP131" s="14">
        <f t="shared" si="53"/>
        <v>49</v>
      </c>
      <c r="BQ131" s="14">
        <f t="shared" si="53"/>
        <v>0</v>
      </c>
      <c r="BR131" s="37">
        <f t="shared" si="52"/>
        <v>33</v>
      </c>
      <c r="BS131" s="37">
        <f t="shared" si="52"/>
        <v>41</v>
      </c>
      <c r="BT131" s="37">
        <f t="shared" si="52"/>
        <v>35</v>
      </c>
      <c r="BU131" s="37">
        <f t="shared" si="52"/>
        <v>19</v>
      </c>
      <c r="BV131" s="37">
        <f t="shared" si="59"/>
        <v>177</v>
      </c>
      <c r="BW131" s="36">
        <f t="shared" si="60"/>
        <v>0</v>
      </c>
      <c r="BX131" s="36" t="str">
        <f t="shared" si="61"/>
        <v>TIDAK</v>
      </c>
      <c r="BY131" s="36" t="str">
        <f>IFERROR(VLOOKUP(A131,[7]DATABASE!$A:$BY,77,0),"")</f>
        <v>TIDAK</v>
      </c>
      <c r="BZ131" s="37">
        <f t="shared" si="62"/>
        <v>177</v>
      </c>
      <c r="CA131" s="12">
        <f>IFERROR(VLOOKUP(A131,[10]DELTA!$A:$AE,31,0),"")</f>
        <v>2</v>
      </c>
      <c r="CB131" s="37" t="str">
        <f t="shared" si="63"/>
        <v>SAPHIRE</v>
      </c>
      <c r="CC131" s="37" t="str">
        <f>IFERROR(VLOOKUP(A131,[11]SUMMARY!$B:$E,4,0),"")</f>
        <v/>
      </c>
      <c r="CD131" s="37">
        <f>IFERROR(VLOOKUP(A131,'[12]RECAP REDEEM P2 - v2'!$A:$I,5,0),0)</f>
        <v>0</v>
      </c>
      <c r="CE131" s="37" t="str">
        <f t="shared" si="64"/>
        <v>Y</v>
      </c>
      <c r="CF131" s="37"/>
      <c r="CG131" s="15">
        <v>45093</v>
      </c>
      <c r="CH131" s="15">
        <f t="shared" ca="1" si="65"/>
        <v>46174</v>
      </c>
      <c r="CI131" s="37">
        <f t="shared" ca="1" si="66"/>
        <v>2</v>
      </c>
      <c r="CJ131" s="37">
        <v>177</v>
      </c>
      <c r="CK131" s="37" t="str">
        <f>IFERROR(VLOOKUP($A131,[13]ME!$A:$K,11,0),"-")</f>
        <v>-</v>
      </c>
      <c r="CL131" s="37" t="str">
        <f>IFERROR(VLOOKUP($A131,[14]EKS!$A:$K,11,0),"-")</f>
        <v>-</v>
      </c>
      <c r="CM131" s="37" t="str">
        <f>IFERROR(VLOOKUP($A131,[15]EKS!$A:$K,11,0),"-")</f>
        <v>-</v>
      </c>
      <c r="CN131" s="37" t="str">
        <f>IFERROR(VLOOKUP($A131,[16]EKS!$A:$K,11,0),"-")</f>
        <v>-</v>
      </c>
      <c r="CO131" s="37" t="str">
        <f>IFERROR(VLOOKUP($A131,[17]EKS!$A:$K,11,0),"-")</f>
        <v>-</v>
      </c>
      <c r="CP131" s="37" t="str">
        <f>IFERROR(VLOOKUP($A131,[18]EKS!$A:$K,11,0),"-")</f>
        <v>-</v>
      </c>
      <c r="CQ131" s="37" t="str">
        <f>IFERROR(VLOOKUP(A131,[19]Sheet1!$A:$D,4,0),"-")</f>
        <v>-</v>
      </c>
      <c r="CR131" s="37">
        <f>IFERROR(VLOOKUP($A131,[20]AAV!$A:$AR,44,0),IFERROR(VLOOKUP($A131,[20]GC!$A:$AC,29,0),IFERROR(VLOOKUP($A131,[20]RVO!$A:$CA,79,0),IFERROR(VLOOKUP($A131,[20]SBPV!$A:$AN,40,0),IFERROR(VLOOKUP($A131,'[20]CC SK'!$A:$AC,29,0),IFERROR(VLOOKUP($A131,'[20]AAV AUTO 2000'!$A:$AA,27,0),IFERROR(VLOOKUP($A131,[20]DELTA!$A:$AC,29,0),IFERROR(VLOOKUP($A131,'[20]TEMA C1'!$A:$Y,25,0),IFERROR(VLOOKUP($A131,'[20]TEMA C2'!$A:$AA,27,0),IFERROR(VLOOKUP($A131,'[20]TEMA C3'!$A:$AA,27,0),IFERROR(VLOOKUP($A131,'[20]TEMA HAJI'!$A:$AA,27,0),IFERROR(VLOOKUP($A131,'[20]TEMA PD'!$A:$AA,27,0),IFERROR(VLOOKUP($A131,[20]DESIRE!$A:$AP,42,0),0)))))))))))))</f>
        <v>23</v>
      </c>
      <c r="CS131" s="37">
        <f>IFERROR(VLOOKUP($A131,#REF!,42+CR$1,0),IFERROR(VLOOKUP($A131,#REF!,42+CR$1,0),IFERROR(VLOOKUP($A131,#REF!,29+CR$1,0),IFERROR(VLOOKUP($A131,#REF!,16+CR$1,0),IFERROR(VLOOKUP($A131,#REF!,42+CR$1,0),IFERROR(VLOOKUP($A131,#REF!,33+CR$1,0),IFERROR(VLOOKUP($A131,#REF!,29+CR$1,0),IFERROR(VLOOKUP($A131,#REF!,42+CR$1,0),IFERROR(VLOOKUP($A131,#REF!,42+CR$1,0),IFERROR(VLOOKUP($A131,#REF!,42+CR$1,0),IFERROR(VLOOKUP($A131,#REF!,26+CR$1,0),IFERROR(VLOOKUP($A131,#REF!,5+CR$1,0),0))))))))))))</f>
        <v>0</v>
      </c>
      <c r="CT131" s="37">
        <f>IFERROR(VLOOKUP($A131,#REF!,42+CS$1,0),IFERROR(VLOOKUP($A131,#REF!,42+CS$1,0),IFERROR(VLOOKUP($A131,#REF!,29+CS$1,0),IFERROR(VLOOKUP($A131,#REF!,16+CS$1,0),IFERROR(VLOOKUP($A131,#REF!,42+CS$1,0),IFERROR(VLOOKUP($A131,#REF!,33+CS$1,0),IFERROR(VLOOKUP($A131,#REF!,29+CS$1,0),IFERROR(VLOOKUP($A131,#REF!,42+CS$1,0),IFERROR(VLOOKUP($A131,#REF!,42+CS$1,0),IFERROR(VLOOKUP($A131,#REF!,42+CS$1,0),IFERROR(VLOOKUP($A131,#REF!,26+CS$1,0),IFERROR(VLOOKUP($A131,#REF!,5+CS$1,0),0))))))))))))</f>
        <v>0</v>
      </c>
      <c r="CU131" s="37">
        <f>IFERROR(VLOOKUP($A131,#REF!,42+CT$1,0),IFERROR(VLOOKUP($A131,#REF!,42+CT$1,0),IFERROR(VLOOKUP($A131,#REF!,29+CT$1,0),IFERROR(VLOOKUP($A131,#REF!,16+CT$1,0),IFERROR(VLOOKUP($A131,#REF!,42+CT$1,0),IFERROR(VLOOKUP($A131,#REF!,33+CT$1,0),IFERROR(VLOOKUP($A131,#REF!,29+CT$1,0),IFERROR(VLOOKUP($A131,#REF!,42+CT$1,0),IFERROR(VLOOKUP($A131,#REF!,42+CT$1,0),IFERROR(VLOOKUP($A131,#REF!,42+CT$1,0),IFERROR(VLOOKUP($A131,#REF!,26+CT$1,0),IFERROR(VLOOKUP($A131,#REF!,5+CT$1,0),0))))))))))))</f>
        <v>0</v>
      </c>
      <c r="CV131" s="37">
        <f>IFERROR(VLOOKUP($A131,#REF!,42+CU$1,0),IFERROR(VLOOKUP($A131,#REF!,42+CU$1,0),IFERROR(VLOOKUP($A131,#REF!,29+CU$1,0),IFERROR(VLOOKUP($A131,#REF!,16+CU$1,0),IFERROR(VLOOKUP($A131,#REF!,42+CU$1,0),IFERROR(VLOOKUP($A131,#REF!,33+CU$1,0),IFERROR(VLOOKUP($A131,#REF!,29+CU$1,0),IFERROR(VLOOKUP($A131,#REF!,42+CU$1,0),IFERROR(VLOOKUP($A131,#REF!,42+CU$1,0),IFERROR(VLOOKUP($A131,#REF!,42+CU$1,0),IFERROR(VLOOKUP($A131,#REF!,26+CU$1,0),IFERROR(VLOOKUP($A131,#REF!,5+CU$1,0),0))))))))))))</f>
        <v>0</v>
      </c>
      <c r="CW131" s="37">
        <f>IFERROR(VLOOKUP($A131,#REF!,42+CV$1,0),IFERROR(VLOOKUP($A131,#REF!,42+CV$1,0),IFERROR(VLOOKUP($A131,#REF!,29+CV$1,0),IFERROR(VLOOKUP($A131,#REF!,16+CV$1,0),IFERROR(VLOOKUP($A131,#REF!,42+CV$1,0),IFERROR(VLOOKUP($A131,#REF!,33+CV$1,0),IFERROR(VLOOKUP($A131,#REF!,29+CV$1,0),IFERROR(VLOOKUP($A131,#REF!,42+CV$1,0),IFERROR(VLOOKUP($A131,#REF!,42+CV$1,0),IFERROR(VLOOKUP($A131,#REF!,42+CV$1,0),IFERROR(VLOOKUP($A131,#REF!,26+CV$1,0),IFERROR(VLOOKUP($A131,#REF!,5+CV$1,0),0))))))))))))</f>
        <v>0</v>
      </c>
      <c r="CX131" s="37">
        <f>IFERROR(VLOOKUP($A131,#REF!,36,0),IFERROR(VLOOKUP($A131,#REF!,23,0),IFERROR(VLOOKUP($A131,#REF!,65,0),IFERROR(VLOOKUP($A131,#REF!,34,0),IFERROR(VLOOKUP($A131,#REF!,25,0),IFERROR(VLOOKUP($A131,#REF!,25,0),IFERROR(VLOOKUP($A131,#REF!,21,0),IFERROR(VLOOKUP($A131,#REF!,23,0),IFERROR(VLOOKUP($A131,#REF!,23,0),IFERROR(VLOOKUP($A131,#REF!,23,0),IFERROR(VLOOKUP($A131,#REF!,23,0),IFERROR(VLOOKUP($A131,#REF!,23,0),IFERROR(VLOOKUP($A131,#REF!,21,0),IFERROR(VLOOKUP($A131,#REF!,23,0),0))))))))))))))</f>
        <v>0</v>
      </c>
      <c r="CY131" s="37">
        <f>IFERROR(VLOOKUP($A131,[20]DESIRE!$A:$AP,42,0),IFERROR(VLOOKUP($A131,'[20]TEMA PD'!$A:$AA,27,0),IFERROR(VLOOKUP($A131,'[20]TEMA HAJI'!$A:$AA,27,0),IFERROR(VLOOKUP($A131,'[20]TEMA C3'!$A:$AA,27,0),IFERROR(VLOOKUP($A131,'[20]TEMA C2'!$A:$AA,27,0),IFERROR(VLOOKUP($A131,'[20]TEMA C1'!$A:$Y,25,0),IFERROR(VLOOKUP($A131,[20]DELTA!$A:$AC,29,0),IFERROR(VLOOKUP($A131,'[20]AAV AUTO 2000'!$A:$AA,27,0),IFERROR(VLOOKUP($A131,'[20]CC SK'!$A:$AC,29,0),IFERROR(VLOOKUP($A131,[20]SBPV!$A:$AN,40,0),IFERROR(VLOOKUP($A131,[20]RVO!$A:$CA,79,0),IFERROR(VLOOKUP($A131,[20]GC!$A:$AC,29,0),IFERROR(VLOOKUP($A131,[20]AAV!$A:$AR,44,0),0)))))))))))))</f>
        <v>23</v>
      </c>
      <c r="CZ131" s="37">
        <f>IFERROR(VLOOKUP($A131,#REF!,5+CY$1,0),IFERROR(VLOOKUP($A131,#REF!,26+CY$1,0),IFERROR(VLOOKUP($A131,#REF!,42+CY$1,0),IFERROR(VLOOKUP($A131,#REF!,42+CY$1,0),IFERROR(VLOOKUP($A131,#REF!,42+CY$1,0),IFERROR(VLOOKUP($A131,#REF!,29+CY$1,0),IFERROR(VLOOKUP($A131,#REF!,33+CY$1,0),IFERROR(VLOOKUP($A131,#REF!,42+CY$1,0),IFERROR(VLOOKUP($A131,#REF!,16+CY$1,0),IFERROR(VLOOKUP($A131,#REF!,29+CY$1,0),IFERROR(VLOOKUP($A131,#REF!,42+CY$1,0),IFERROR(VLOOKUP($A131,#REF!,42+CY$1,0),0))))))))))))</f>
        <v>0</v>
      </c>
      <c r="DA131" s="37">
        <f>IFERROR(VLOOKUP($A131,#REF!,5+CZ$1,0),IFERROR(VLOOKUP($A131,#REF!,26+CZ$1,0),IFERROR(VLOOKUP($A131,#REF!,42+CZ$1,0),IFERROR(VLOOKUP($A131,#REF!,42+CZ$1,0),IFERROR(VLOOKUP($A131,#REF!,42+CZ$1,0),IFERROR(VLOOKUP($A131,#REF!,29+CZ$1,0),IFERROR(VLOOKUP($A131,#REF!,33+CZ$1,0),IFERROR(VLOOKUP($A131,#REF!,42+CZ$1,0),IFERROR(VLOOKUP($A131,#REF!,16+CZ$1,0),IFERROR(VLOOKUP($A131,#REF!,29+CZ$1,0),IFERROR(VLOOKUP($A131,#REF!,42+CZ$1,0),IFERROR(VLOOKUP($A131,#REF!,42+CZ$1,0),0))))))))))))</f>
        <v>0</v>
      </c>
      <c r="DB131" s="37">
        <f>IFERROR(VLOOKUP($A131,#REF!,5+DA$1,0),IFERROR(VLOOKUP($A131,#REF!,26+DA$1,0),IFERROR(VLOOKUP($A131,#REF!,42+DA$1,0),IFERROR(VLOOKUP($A131,#REF!,42+DA$1,0),IFERROR(VLOOKUP($A131,#REF!,42+DA$1,0),IFERROR(VLOOKUP($A131,#REF!,29+DA$1,0),IFERROR(VLOOKUP($A131,#REF!,33+DA$1,0),IFERROR(VLOOKUP($A131,#REF!,42+DA$1,0),IFERROR(VLOOKUP($A131,#REF!,16+DA$1,0),IFERROR(VLOOKUP($A131,#REF!,29+DA$1,0),IFERROR(VLOOKUP($A131,#REF!,42+DA$1,0),IFERROR(VLOOKUP($A131,#REF!,42+DA$1,0),0))))))))))))</f>
        <v>0</v>
      </c>
      <c r="DC131" s="37">
        <f>IFERROR(VLOOKUP($A131,#REF!,5+DB$1,0),IFERROR(VLOOKUP($A131,#REF!,26+DB$1,0),IFERROR(VLOOKUP($A131,#REF!,42+DB$1,0),IFERROR(VLOOKUP($A131,#REF!,42+DB$1,0),IFERROR(VLOOKUP($A131,#REF!,42+DB$1,0),IFERROR(VLOOKUP($A131,#REF!,29+DB$1,0),IFERROR(VLOOKUP($A131,#REF!,33+DB$1,0),IFERROR(VLOOKUP($A131,#REF!,42+DB$1,0),IFERROR(VLOOKUP($A131,#REF!,16+DB$1,0),IFERROR(VLOOKUP($A131,#REF!,29+DB$1,0),IFERROR(VLOOKUP($A131,#REF!,42+DB$1,0),IFERROR(VLOOKUP($A131,#REF!,42+DB$1,0),0))))))))))))</f>
        <v>0</v>
      </c>
      <c r="DD131" s="37">
        <f>IFERROR(VLOOKUP($A131,#REF!,5+DC$1,0),IFERROR(VLOOKUP($A131,#REF!,26+DC$1,0),IFERROR(VLOOKUP($A131,#REF!,42+DC$1,0),IFERROR(VLOOKUP($A131,#REF!,42+DC$1,0),IFERROR(VLOOKUP($A131,#REF!,42+DC$1,0),IFERROR(VLOOKUP($A131,#REF!,29+DC$1,0),IFERROR(VLOOKUP($A131,#REF!,33+DC$1,0),IFERROR(VLOOKUP($A131,#REF!,42+DC$1,0),IFERROR(VLOOKUP($A131,#REF!,16+DC$1,0),IFERROR(VLOOKUP($A131,#REF!,29+DC$1,0),IFERROR(VLOOKUP($A131,#REF!,42+DC$1,0),IFERROR(VLOOKUP($A131,#REF!,42+DC$1,0),0))))))))))))</f>
        <v>0</v>
      </c>
      <c r="DE131" s="37">
        <f>IFERROR(VLOOKUP($A131,#REF!,23,0),IFERROR(VLOOKUP($A131,#REF!,21,0),IFERROR(VLOOKUP($A131,#REF!,23,0),IFERROR(VLOOKUP($A131,#REF!,23,0),IFERROR(VLOOKUP($A131,#REF!,23,0),IFERROR(VLOOKUP($A131,#REF!,23,0),IFERROR(VLOOKUP($A131,#REF!,23,0),IFERROR(VLOOKUP($A131,#REF!,21,0),IFERROR(VLOOKUP($A131,#REF!,25,0),IFERROR(VLOOKUP($A131,#REF!,25,0),IFERROR(VLOOKUP($A131,#REF!,34,0),IFERROR(VLOOKUP($A131,#REF!,65,0),IFERROR(VLOOKUP($A131,#REF!,23,0),IFERROR(VLOOKUP($A131,#REF!,36,0),0))))))))))))))</f>
        <v>0</v>
      </c>
      <c r="DF131" s="37" t="b">
        <f t="shared" si="67"/>
        <v>1</v>
      </c>
      <c r="DG131" s="37" t="b">
        <f t="shared" si="67"/>
        <v>1</v>
      </c>
      <c r="DH131" s="37" t="b">
        <f t="shared" si="67"/>
        <v>1</v>
      </c>
      <c r="DI131" s="37" t="b">
        <f t="shared" si="67"/>
        <v>1</v>
      </c>
      <c r="DJ131" s="37" t="b">
        <f t="shared" si="67"/>
        <v>1</v>
      </c>
      <c r="DK131" s="37" t="b">
        <f t="shared" si="67"/>
        <v>1</v>
      </c>
      <c r="DL131" s="37" t="b">
        <f t="shared" si="54"/>
        <v>1</v>
      </c>
      <c r="DM131" s="37">
        <f t="shared" si="68"/>
        <v>23</v>
      </c>
      <c r="DN131" s="37">
        <f t="shared" si="68"/>
        <v>0</v>
      </c>
      <c r="DO131" s="37">
        <f t="shared" si="68"/>
        <v>0</v>
      </c>
      <c r="DP131" s="37">
        <f t="shared" si="68"/>
        <v>0</v>
      </c>
      <c r="DQ131" s="37">
        <f t="shared" si="68"/>
        <v>0</v>
      </c>
      <c r="DR131" s="37">
        <f t="shared" si="68"/>
        <v>0</v>
      </c>
      <c r="DS131" s="37">
        <f t="shared" si="55"/>
        <v>0</v>
      </c>
      <c r="DT131" s="29">
        <f t="shared" si="45"/>
        <v>23</v>
      </c>
      <c r="DU131" s="37">
        <f t="shared" si="69"/>
        <v>23</v>
      </c>
      <c r="DV131" s="37">
        <f t="shared" si="69"/>
        <v>0</v>
      </c>
      <c r="DW131" s="37">
        <f t="shared" si="69"/>
        <v>0</v>
      </c>
      <c r="DX131" s="37">
        <f t="shared" si="69"/>
        <v>0</v>
      </c>
      <c r="DY131" s="37">
        <f t="shared" si="69"/>
        <v>0</v>
      </c>
      <c r="DZ131" s="37">
        <f t="shared" si="69"/>
        <v>0</v>
      </c>
      <c r="EA131" s="37">
        <f t="shared" si="56"/>
        <v>0</v>
      </c>
      <c r="EB131" s="29">
        <f t="shared" si="46"/>
        <v>23</v>
      </c>
      <c r="EC131" s="36">
        <f t="shared" si="47"/>
        <v>6</v>
      </c>
      <c r="ED131" s="36" t="str">
        <f t="shared" si="48"/>
        <v>DOWNGRADE</v>
      </c>
      <c r="EE131" s="36" t="str">
        <f t="shared" si="49"/>
        <v>RESET</v>
      </c>
      <c r="EF131" s="37">
        <f t="shared" si="50"/>
        <v>0</v>
      </c>
      <c r="EG131" s="2">
        <f>IFERROR(VLOOKUP(A131,[21]DELTA!$A:$AT,46,0),"")</f>
        <v>2</v>
      </c>
      <c r="EH131" s="37" t="str">
        <f t="shared" si="51"/>
        <v>SAPHIRE</v>
      </c>
      <c r="EI131" s="2"/>
      <c r="EJ131" s="2"/>
      <c r="EK131" s="2"/>
      <c r="EL131" s="2"/>
      <c r="EM131" s="2"/>
      <c r="EN131" s="2"/>
      <c r="EO131" s="2"/>
      <c r="EP131" s="2"/>
      <c r="EQ131" s="37">
        <f t="shared" si="70"/>
        <v>23</v>
      </c>
      <c r="ER131" s="37">
        <f t="shared" si="70"/>
        <v>0</v>
      </c>
      <c r="ES131" s="37">
        <f t="shared" si="70"/>
        <v>0</v>
      </c>
      <c r="ET131" s="37">
        <f t="shared" si="70"/>
        <v>0</v>
      </c>
      <c r="EU131" s="37">
        <f t="shared" si="70"/>
        <v>0</v>
      </c>
      <c r="EV131" s="37">
        <f t="shared" si="70"/>
        <v>0</v>
      </c>
      <c r="EW131" s="37">
        <f t="shared" si="57"/>
        <v>0</v>
      </c>
    </row>
    <row r="132" spans="1:153" ht="15.6">
      <c r="A132" s="36" t="s">
        <v>69</v>
      </c>
      <c r="B132" s="5" t="s">
        <v>220</v>
      </c>
      <c r="C132" s="37" t="s">
        <v>153</v>
      </c>
      <c r="D132" s="15">
        <f>IFERROR(VLOOKUP(A132,[23]delta!$A:$C,3,0),"")</f>
        <v>44959</v>
      </c>
      <c r="E132" s="15" t="str">
        <f t="shared" si="44"/>
        <v>Feb-23</v>
      </c>
      <c r="F132" s="37" t="s">
        <v>352</v>
      </c>
      <c r="G132" s="37" t="s">
        <v>352</v>
      </c>
      <c r="H132" s="37" t="s">
        <v>352</v>
      </c>
      <c r="I132" s="37" t="s">
        <v>349</v>
      </c>
      <c r="J132" s="37" t="s">
        <v>352</v>
      </c>
      <c r="K132" s="37" t="s">
        <v>352</v>
      </c>
      <c r="L132" s="37" t="s">
        <v>352</v>
      </c>
      <c r="M132" s="37">
        <v>20</v>
      </c>
      <c r="N132" s="37">
        <v>40</v>
      </c>
      <c r="O132" s="37">
        <v>40</v>
      </c>
      <c r="P132" s="37">
        <v>12</v>
      </c>
      <c r="Q132" s="37">
        <v>39</v>
      </c>
      <c r="R132" s="37">
        <v>44</v>
      </c>
      <c r="S132" s="37">
        <v>22</v>
      </c>
      <c r="T132" s="36">
        <v>217</v>
      </c>
      <c r="U132" s="14">
        <v>0</v>
      </c>
      <c r="V132" s="14">
        <v>0</v>
      </c>
      <c r="W132" s="14">
        <v>0</v>
      </c>
      <c r="X132" s="37">
        <v>12</v>
      </c>
      <c r="Y132" s="14">
        <v>0</v>
      </c>
      <c r="Z132" s="14">
        <v>0</v>
      </c>
      <c r="AA132" s="14">
        <v>0</v>
      </c>
      <c r="AB132" s="36">
        <v>12</v>
      </c>
      <c r="AC132" s="36">
        <v>0</v>
      </c>
      <c r="AD132" s="36" t="s">
        <v>413</v>
      </c>
      <c r="AE132" s="36" t="s">
        <v>413</v>
      </c>
      <c r="AF132" s="37">
        <v>12</v>
      </c>
      <c r="AG132" s="13">
        <v>2</v>
      </c>
      <c r="AH132" s="37" t="s">
        <v>418</v>
      </c>
      <c r="AI132" s="37">
        <v>0</v>
      </c>
      <c r="AJ132" s="37" t="s">
        <v>424</v>
      </c>
      <c r="AK132" s="37">
        <v>0</v>
      </c>
      <c r="AL132" s="15">
        <v>45261</v>
      </c>
      <c r="AM132" s="15">
        <v>45701</v>
      </c>
      <c r="AN132" s="37">
        <v>1</v>
      </c>
      <c r="AO132" s="37">
        <v>12</v>
      </c>
      <c r="AP132" s="37" t="str">
        <f>IFERROR(VLOOKUP($A132,[2]Sheet1!$A:$D,4,0),"-")</f>
        <v>EKSKLUSIF</v>
      </c>
      <c r="AQ132" s="37" t="str">
        <f>IFERROR(VLOOKUP($A132,#REF!,4,0),"-")</f>
        <v>-</v>
      </c>
      <c r="AR132" s="37" t="str">
        <f>IFERROR(VLOOKUP(A132,[3]DELTA!$A:$D,4,0),"-")</f>
        <v>EKSKLUSIF</v>
      </c>
      <c r="AS132" s="37" t="str">
        <f>IFERROR(VLOOKUP(A132,[4]DELTA!$A:$D,4,0),"-")</f>
        <v>EKSKLUSIF</v>
      </c>
      <c r="AT132" s="37" t="str">
        <f>IFERROR(VLOOKUP(A132,[5]DELTA!$A:$D,4,0),"-")</f>
        <v>EKSKLUSIF</v>
      </c>
      <c r="AU132" s="37" t="str">
        <f>IFERROR(VLOOKUP(A132,[6]DELTA!$A:$D,4,0),"-")</f>
        <v>EKSKLUSIF</v>
      </c>
      <c r="AV132" s="37" t="str">
        <f>IFERROR(VLOOKUP(A132,#REF!,13,0),"")</f>
        <v/>
      </c>
      <c r="AW132" s="37">
        <f>IFERROR(VLOOKUP(A132,[7]DATABASE!$A:$BA,49,0),"")</f>
        <v>48</v>
      </c>
      <c r="AX132" s="37">
        <f>IFERROR(VLOOKUP(A132,[7]DATABASE!$A:$BA,50,0),"")</f>
        <v>48</v>
      </c>
      <c r="AY132" s="37">
        <f>IFERROR(VLOOKUP(A132,[7]DATABASE!$A:$BA,51,0),"")</f>
        <v>44</v>
      </c>
      <c r="AZ132" s="37">
        <f>IFERROR(VLOOKUP(A132,[7]DATABASE!$A:$BA,52,0),"")</f>
        <v>50</v>
      </c>
      <c r="BA132" s="37">
        <f>IFERROR(VLOOKUP(A132,[7]DATABASE!$A:$BA,53,0),"")</f>
        <v>46</v>
      </c>
      <c r="BB132" s="37">
        <f>IFERROR(VLOOKUP(A132,[7]DATABASE!$A:$BF,54,0),"")</f>
        <v>48</v>
      </c>
      <c r="BC132" s="37">
        <f>IFERROR(VLOOKUP(A132,[7]DATABASE!$A:$BF,55,0),"")</f>
        <v>48</v>
      </c>
      <c r="BD132" s="37">
        <f>IFERROR(VLOOKUP(A132,[7]DATABASE!$A:$BF,56,0),"")</f>
        <v>44</v>
      </c>
      <c r="BE132" s="37">
        <f>IFERROR(VLOOKUP(A132,[7]DATABASE!$A:$BF,57,0),"")</f>
        <v>50</v>
      </c>
      <c r="BF132" s="37">
        <f>IFERROR(VLOOKUP(A132,[7]DATABASE!$A:$BF,58,0),"")</f>
        <v>46</v>
      </c>
      <c r="BG132" s="37">
        <f>IFERROR(VLOOKUP($A132,'[24]NEW MITRA'!$A:$BV,69,0),"")</f>
        <v>20</v>
      </c>
      <c r="BH132" s="37">
        <f>IFERROR(VLOOKUP(A132,[7]DATABASE!$A:$BM,60,0),"")</f>
        <v>48</v>
      </c>
      <c r="BI132" s="37">
        <f>IFERROR(VLOOKUP(A132,[7]DATABASE!$A:$BM,61,0),"")</f>
        <v>48</v>
      </c>
      <c r="BJ132" s="37">
        <f>IFERROR(VLOOKUP(A132,[7]DATABASE!$A:$BM,62,0),"")</f>
        <v>44</v>
      </c>
      <c r="BK132" s="37">
        <f>IFERROR(VLOOKUP(A132,[7]DATABASE!$A:$BM,63,0),"")</f>
        <v>50</v>
      </c>
      <c r="BL132" s="37">
        <f>IFERROR(VLOOKUP(A132,[7]DATABASE!$A:$BM,64,0),"")</f>
        <v>46</v>
      </c>
      <c r="BM132" s="37">
        <f>IFERROR(VLOOKUP($A132,[9]AAV!$A:$AM,39,0),IFERROR(VLOOKUP($A132,[9]GC!$A:$Y,25,0),IFERROR(VLOOKUP($A132,[9]RVO!$A:$BS,71,0),IFERROR(VLOOKUP($A132,[9]SBPV!$A:$AK,37,0),IFERROR(VLOOKUP($A132,'[9]CC SK'!$A:$AA,27,0),IFERROR(VLOOKUP($A132,[9]DELTA!$A:$AA,27,0),IFERROR(VLOOKUP($A132,'[9]TEMA C1'!$A:$W,23,0),IFERROR(VLOOKUP($A132,'[9]TEMA C2'!$A:$Y,25,0),IFERROR(VLOOKUP($A132,'[9]TEMA C3'!$A:$Y,25,0),IFERROR(VLOOKUP($A132,'[9]TEMA HAJI'!$A:$Y,25,0),IFERROR(VLOOKUP($A132,'[9]TEMA PD'!$A:$Y,25,0),"")))))))))))</f>
        <v>21</v>
      </c>
      <c r="BN132" s="37">
        <f t="shared" si="58"/>
        <v>277</v>
      </c>
      <c r="BO132" s="14">
        <f t="shared" si="53"/>
        <v>0</v>
      </c>
      <c r="BP132" s="14">
        <f t="shared" si="53"/>
        <v>48</v>
      </c>
      <c r="BQ132" s="14">
        <f t="shared" si="53"/>
        <v>0</v>
      </c>
      <c r="BR132" s="14">
        <f t="shared" si="52"/>
        <v>0</v>
      </c>
      <c r="BS132" s="14">
        <f t="shared" si="52"/>
        <v>0</v>
      </c>
      <c r="BT132" s="21">
        <f t="shared" si="52"/>
        <v>0</v>
      </c>
      <c r="BU132" s="21">
        <f t="shared" si="52"/>
        <v>21</v>
      </c>
      <c r="BV132" s="37">
        <f t="shared" si="59"/>
        <v>69</v>
      </c>
      <c r="BW132" s="36">
        <f t="shared" si="60"/>
        <v>0</v>
      </c>
      <c r="BX132" s="36" t="str">
        <f t="shared" si="61"/>
        <v>TIDAK</v>
      </c>
      <c r="BY132" s="36" t="str">
        <f>IFERROR(VLOOKUP(A132,[7]DATABASE!$A:$BY,77,0),"")</f>
        <v>TIDAK</v>
      </c>
      <c r="BZ132" s="37">
        <f t="shared" si="62"/>
        <v>81</v>
      </c>
      <c r="CA132" s="12">
        <f>IFERROR(VLOOKUP(A132,[10]DELTA!$A:$AE,31,0),"")</f>
        <v>3</v>
      </c>
      <c r="CB132" s="37" t="str">
        <f t="shared" si="63"/>
        <v>SAPHIRE</v>
      </c>
      <c r="CC132" s="37" t="str">
        <f>IFERROR(VLOOKUP(A132,[11]SUMMARY!$B:$E,4,0),"")</f>
        <v/>
      </c>
      <c r="CD132" s="37">
        <f>IFERROR(VLOOKUP(A132,'[12]RECAP REDEEM P2 - v2'!$A:$I,5,0),0)</f>
        <v>0</v>
      </c>
      <c r="CE132" s="37" t="str">
        <f t="shared" si="64"/>
        <v>Y</v>
      </c>
      <c r="CF132" s="37"/>
      <c r="CG132" s="15">
        <v>45093</v>
      </c>
      <c r="CH132" s="15">
        <f t="shared" ca="1" si="65"/>
        <v>46174</v>
      </c>
      <c r="CI132" s="37">
        <f t="shared" ca="1" si="66"/>
        <v>2</v>
      </c>
      <c r="CJ132" s="37">
        <v>81</v>
      </c>
      <c r="CK132" s="37" t="str">
        <f>IFERROR(VLOOKUP($A132,[13]ME!$A:$K,11,0),"-")</f>
        <v>EKSKLUSIF</v>
      </c>
      <c r="CL132" s="37" t="str">
        <f>IFERROR(VLOOKUP($A132,[14]EKS!$A:$K,11,0),"-")</f>
        <v>EKSKLUSIF</v>
      </c>
      <c r="CM132" s="37" t="str">
        <f>IFERROR(VLOOKUP($A132,[15]EKS!$A:$K,11,0),"-")</f>
        <v>EKSKLUSIF</v>
      </c>
      <c r="CN132" s="37" t="str">
        <f>IFERROR(VLOOKUP($A132,[16]EKS!$A:$K,11,0),"-")</f>
        <v>EKSKLUSIF</v>
      </c>
      <c r="CO132" s="37" t="str">
        <f>IFERROR(VLOOKUP($A132,[17]EKS!$A:$K,11,0),"-")</f>
        <v>EKSKLUSIF</v>
      </c>
      <c r="CP132" s="37" t="str">
        <f>IFERROR(VLOOKUP($A132,[18]EKS!$A:$K,11,0),"-")</f>
        <v>EKSKLUSIF</v>
      </c>
      <c r="CQ132" s="37" t="str">
        <f>IFERROR(VLOOKUP(A132,[19]Sheet1!$A:$D,4,0),"-")</f>
        <v>EKSKLUSIF</v>
      </c>
      <c r="CR132" s="37">
        <f>IFERROR(VLOOKUP($A132,[20]AAV!$A:$AR,44,0),IFERROR(VLOOKUP($A132,[20]GC!$A:$AC,29,0),IFERROR(VLOOKUP($A132,[20]RVO!$A:$CA,79,0),IFERROR(VLOOKUP($A132,[20]SBPV!$A:$AN,40,0),IFERROR(VLOOKUP($A132,'[20]CC SK'!$A:$AC,29,0),IFERROR(VLOOKUP($A132,'[20]AAV AUTO 2000'!$A:$AA,27,0),IFERROR(VLOOKUP($A132,[20]DELTA!$A:$AC,29,0),IFERROR(VLOOKUP($A132,'[20]TEMA C1'!$A:$Y,25,0),IFERROR(VLOOKUP($A132,'[20]TEMA C2'!$A:$AA,27,0),IFERROR(VLOOKUP($A132,'[20]TEMA C3'!$A:$AA,27,0),IFERROR(VLOOKUP($A132,'[20]TEMA HAJI'!$A:$AA,27,0),IFERROR(VLOOKUP($A132,'[20]TEMA PD'!$A:$AA,27,0),IFERROR(VLOOKUP($A132,[20]DESIRE!$A:$AP,42,0),0)))))))))))))</f>
        <v>24</v>
      </c>
      <c r="CS132" s="37">
        <f>IFERROR(VLOOKUP($A132,#REF!,42+CR$1,0),IFERROR(VLOOKUP($A132,#REF!,42+CR$1,0),IFERROR(VLOOKUP($A132,#REF!,29+CR$1,0),IFERROR(VLOOKUP($A132,#REF!,16+CR$1,0),IFERROR(VLOOKUP($A132,#REF!,42+CR$1,0),IFERROR(VLOOKUP($A132,#REF!,33+CR$1,0),IFERROR(VLOOKUP($A132,#REF!,29+CR$1,0),IFERROR(VLOOKUP($A132,#REF!,42+CR$1,0),IFERROR(VLOOKUP($A132,#REF!,42+CR$1,0),IFERROR(VLOOKUP($A132,#REF!,42+CR$1,0),IFERROR(VLOOKUP($A132,#REF!,26+CR$1,0),IFERROR(VLOOKUP($A132,#REF!,5+CR$1,0),0))))))))))))</f>
        <v>0</v>
      </c>
      <c r="CT132" s="37">
        <f>IFERROR(VLOOKUP($A132,#REF!,42+CS$1,0),IFERROR(VLOOKUP($A132,#REF!,42+CS$1,0),IFERROR(VLOOKUP($A132,#REF!,29+CS$1,0),IFERROR(VLOOKUP($A132,#REF!,16+CS$1,0),IFERROR(VLOOKUP($A132,#REF!,42+CS$1,0),IFERROR(VLOOKUP($A132,#REF!,33+CS$1,0),IFERROR(VLOOKUP($A132,#REF!,29+CS$1,0),IFERROR(VLOOKUP($A132,#REF!,42+CS$1,0),IFERROR(VLOOKUP($A132,#REF!,42+CS$1,0),IFERROR(VLOOKUP($A132,#REF!,42+CS$1,0),IFERROR(VLOOKUP($A132,#REF!,26+CS$1,0),IFERROR(VLOOKUP($A132,#REF!,5+CS$1,0),0))))))))))))</f>
        <v>0</v>
      </c>
      <c r="CU132" s="37">
        <f>IFERROR(VLOOKUP($A132,#REF!,42+CT$1,0),IFERROR(VLOOKUP($A132,#REF!,42+CT$1,0),IFERROR(VLOOKUP($A132,#REF!,29+CT$1,0),IFERROR(VLOOKUP($A132,#REF!,16+CT$1,0),IFERROR(VLOOKUP($A132,#REF!,42+CT$1,0),IFERROR(VLOOKUP($A132,#REF!,33+CT$1,0),IFERROR(VLOOKUP($A132,#REF!,29+CT$1,0),IFERROR(VLOOKUP($A132,#REF!,42+CT$1,0),IFERROR(VLOOKUP($A132,#REF!,42+CT$1,0),IFERROR(VLOOKUP($A132,#REF!,42+CT$1,0),IFERROR(VLOOKUP($A132,#REF!,26+CT$1,0),IFERROR(VLOOKUP($A132,#REF!,5+CT$1,0),0))))))))))))</f>
        <v>0</v>
      </c>
      <c r="CV132" s="37">
        <f>IFERROR(VLOOKUP($A132,#REF!,42+CU$1,0),IFERROR(VLOOKUP($A132,#REF!,42+CU$1,0),IFERROR(VLOOKUP($A132,#REF!,29+CU$1,0),IFERROR(VLOOKUP($A132,#REF!,16+CU$1,0),IFERROR(VLOOKUP($A132,#REF!,42+CU$1,0),IFERROR(VLOOKUP($A132,#REF!,33+CU$1,0),IFERROR(VLOOKUP($A132,#REF!,29+CU$1,0),IFERROR(VLOOKUP($A132,#REF!,42+CU$1,0),IFERROR(VLOOKUP($A132,#REF!,42+CU$1,0),IFERROR(VLOOKUP($A132,#REF!,42+CU$1,0),IFERROR(VLOOKUP($A132,#REF!,26+CU$1,0),IFERROR(VLOOKUP($A132,#REF!,5+CU$1,0),0))))))))))))</f>
        <v>0</v>
      </c>
      <c r="CW132" s="37">
        <f>IFERROR(VLOOKUP($A132,#REF!,42+CV$1,0),IFERROR(VLOOKUP($A132,#REF!,42+CV$1,0),IFERROR(VLOOKUP($A132,#REF!,29+CV$1,0),IFERROR(VLOOKUP($A132,#REF!,16+CV$1,0),IFERROR(VLOOKUP($A132,#REF!,42+CV$1,0),IFERROR(VLOOKUP($A132,#REF!,33+CV$1,0),IFERROR(VLOOKUP($A132,#REF!,29+CV$1,0),IFERROR(VLOOKUP($A132,#REF!,42+CV$1,0),IFERROR(VLOOKUP($A132,#REF!,42+CV$1,0),IFERROR(VLOOKUP($A132,#REF!,42+CV$1,0),IFERROR(VLOOKUP($A132,#REF!,26+CV$1,0),IFERROR(VLOOKUP($A132,#REF!,5+CV$1,0),0))))))))))))</f>
        <v>0</v>
      </c>
      <c r="CX132" s="37">
        <f>IFERROR(VLOOKUP($A132,#REF!,36,0),IFERROR(VLOOKUP($A132,#REF!,23,0),IFERROR(VLOOKUP($A132,#REF!,65,0),IFERROR(VLOOKUP($A132,#REF!,34,0),IFERROR(VLOOKUP($A132,#REF!,25,0),IFERROR(VLOOKUP($A132,#REF!,25,0),IFERROR(VLOOKUP($A132,#REF!,21,0),IFERROR(VLOOKUP($A132,#REF!,23,0),IFERROR(VLOOKUP($A132,#REF!,23,0),IFERROR(VLOOKUP($A132,#REF!,23,0),IFERROR(VLOOKUP($A132,#REF!,23,0),IFERROR(VLOOKUP($A132,#REF!,23,0),IFERROR(VLOOKUP($A132,#REF!,21,0),IFERROR(VLOOKUP($A132,#REF!,23,0),0))))))))))))))</f>
        <v>0</v>
      </c>
      <c r="CY132" s="37">
        <f>IFERROR(VLOOKUP($A132,[20]DESIRE!$A:$AP,42,0),IFERROR(VLOOKUP($A132,'[20]TEMA PD'!$A:$AA,27,0),IFERROR(VLOOKUP($A132,'[20]TEMA HAJI'!$A:$AA,27,0),IFERROR(VLOOKUP($A132,'[20]TEMA C3'!$A:$AA,27,0),IFERROR(VLOOKUP($A132,'[20]TEMA C2'!$A:$AA,27,0),IFERROR(VLOOKUP($A132,'[20]TEMA C1'!$A:$Y,25,0),IFERROR(VLOOKUP($A132,[20]DELTA!$A:$AC,29,0),IFERROR(VLOOKUP($A132,'[20]AAV AUTO 2000'!$A:$AA,27,0),IFERROR(VLOOKUP($A132,'[20]CC SK'!$A:$AC,29,0),IFERROR(VLOOKUP($A132,[20]SBPV!$A:$AN,40,0),IFERROR(VLOOKUP($A132,[20]RVO!$A:$CA,79,0),IFERROR(VLOOKUP($A132,[20]GC!$A:$AC,29,0),IFERROR(VLOOKUP($A132,[20]AAV!$A:$AR,44,0),0)))))))))))))</f>
        <v>24</v>
      </c>
      <c r="CZ132" s="37">
        <f>IFERROR(VLOOKUP($A132,#REF!,5+CY$1,0),IFERROR(VLOOKUP($A132,#REF!,26+CY$1,0),IFERROR(VLOOKUP($A132,#REF!,42+CY$1,0),IFERROR(VLOOKUP($A132,#REF!,42+CY$1,0),IFERROR(VLOOKUP($A132,#REF!,42+CY$1,0),IFERROR(VLOOKUP($A132,#REF!,29+CY$1,0),IFERROR(VLOOKUP($A132,#REF!,33+CY$1,0),IFERROR(VLOOKUP($A132,#REF!,42+CY$1,0),IFERROR(VLOOKUP($A132,#REF!,16+CY$1,0),IFERROR(VLOOKUP($A132,#REF!,29+CY$1,0),IFERROR(VLOOKUP($A132,#REF!,42+CY$1,0),IFERROR(VLOOKUP($A132,#REF!,42+CY$1,0),0))))))))))))</f>
        <v>0</v>
      </c>
      <c r="DA132" s="37">
        <f>IFERROR(VLOOKUP($A132,#REF!,5+CZ$1,0),IFERROR(VLOOKUP($A132,#REF!,26+CZ$1,0),IFERROR(VLOOKUP($A132,#REF!,42+CZ$1,0),IFERROR(VLOOKUP($A132,#REF!,42+CZ$1,0),IFERROR(VLOOKUP($A132,#REF!,42+CZ$1,0),IFERROR(VLOOKUP($A132,#REF!,29+CZ$1,0),IFERROR(VLOOKUP($A132,#REF!,33+CZ$1,0),IFERROR(VLOOKUP($A132,#REF!,42+CZ$1,0),IFERROR(VLOOKUP($A132,#REF!,16+CZ$1,0),IFERROR(VLOOKUP($A132,#REF!,29+CZ$1,0),IFERROR(VLOOKUP($A132,#REF!,42+CZ$1,0),IFERROR(VLOOKUP($A132,#REF!,42+CZ$1,0),0))))))))))))</f>
        <v>0</v>
      </c>
      <c r="DB132" s="37">
        <f>IFERROR(VLOOKUP($A132,#REF!,5+DA$1,0),IFERROR(VLOOKUP($A132,#REF!,26+DA$1,0),IFERROR(VLOOKUP($A132,#REF!,42+DA$1,0),IFERROR(VLOOKUP($A132,#REF!,42+DA$1,0),IFERROR(VLOOKUP($A132,#REF!,42+DA$1,0),IFERROR(VLOOKUP($A132,#REF!,29+DA$1,0),IFERROR(VLOOKUP($A132,#REF!,33+DA$1,0),IFERROR(VLOOKUP($A132,#REF!,42+DA$1,0),IFERROR(VLOOKUP($A132,#REF!,16+DA$1,0),IFERROR(VLOOKUP($A132,#REF!,29+DA$1,0),IFERROR(VLOOKUP($A132,#REF!,42+DA$1,0),IFERROR(VLOOKUP($A132,#REF!,42+DA$1,0),0))))))))))))</f>
        <v>0</v>
      </c>
      <c r="DC132" s="37">
        <f>IFERROR(VLOOKUP($A132,#REF!,5+DB$1,0),IFERROR(VLOOKUP($A132,#REF!,26+DB$1,0),IFERROR(VLOOKUP($A132,#REF!,42+DB$1,0),IFERROR(VLOOKUP($A132,#REF!,42+DB$1,0),IFERROR(VLOOKUP($A132,#REF!,42+DB$1,0),IFERROR(VLOOKUP($A132,#REF!,29+DB$1,0),IFERROR(VLOOKUP($A132,#REF!,33+DB$1,0),IFERROR(VLOOKUP($A132,#REF!,42+DB$1,0),IFERROR(VLOOKUP($A132,#REF!,16+DB$1,0),IFERROR(VLOOKUP($A132,#REF!,29+DB$1,0),IFERROR(VLOOKUP($A132,#REF!,42+DB$1,0),IFERROR(VLOOKUP($A132,#REF!,42+DB$1,0),0))))))))))))</f>
        <v>0</v>
      </c>
      <c r="DD132" s="37">
        <f>IFERROR(VLOOKUP($A132,#REF!,5+DC$1,0),IFERROR(VLOOKUP($A132,#REF!,26+DC$1,0),IFERROR(VLOOKUP($A132,#REF!,42+DC$1,0),IFERROR(VLOOKUP($A132,#REF!,42+DC$1,0),IFERROR(VLOOKUP($A132,#REF!,42+DC$1,0),IFERROR(VLOOKUP($A132,#REF!,29+DC$1,0),IFERROR(VLOOKUP($A132,#REF!,33+DC$1,0),IFERROR(VLOOKUP($A132,#REF!,42+DC$1,0),IFERROR(VLOOKUP($A132,#REF!,16+DC$1,0),IFERROR(VLOOKUP($A132,#REF!,29+DC$1,0),IFERROR(VLOOKUP($A132,#REF!,42+DC$1,0),IFERROR(VLOOKUP($A132,#REF!,42+DC$1,0),0))))))))))))</f>
        <v>0</v>
      </c>
      <c r="DE132" s="37">
        <f>IFERROR(VLOOKUP($A132,#REF!,23,0),IFERROR(VLOOKUP($A132,#REF!,21,0),IFERROR(VLOOKUP($A132,#REF!,23,0),IFERROR(VLOOKUP($A132,#REF!,23,0),IFERROR(VLOOKUP($A132,#REF!,23,0),IFERROR(VLOOKUP($A132,#REF!,23,0),IFERROR(VLOOKUP($A132,#REF!,23,0),IFERROR(VLOOKUP($A132,#REF!,21,0),IFERROR(VLOOKUP($A132,#REF!,25,0),IFERROR(VLOOKUP($A132,#REF!,25,0),IFERROR(VLOOKUP($A132,#REF!,34,0),IFERROR(VLOOKUP($A132,#REF!,65,0),IFERROR(VLOOKUP($A132,#REF!,23,0),IFERROR(VLOOKUP($A132,#REF!,36,0),0))))))))))))))</f>
        <v>0</v>
      </c>
      <c r="DF132" s="37" t="b">
        <f t="shared" si="67"/>
        <v>1</v>
      </c>
      <c r="DG132" s="37" t="b">
        <f t="shared" si="67"/>
        <v>1</v>
      </c>
      <c r="DH132" s="37" t="b">
        <f t="shared" si="67"/>
        <v>1</v>
      </c>
      <c r="DI132" s="37" t="b">
        <f t="shared" si="67"/>
        <v>1</v>
      </c>
      <c r="DJ132" s="37" t="b">
        <f t="shared" si="67"/>
        <v>1</v>
      </c>
      <c r="DK132" s="37" t="b">
        <f t="shared" si="67"/>
        <v>1</v>
      </c>
      <c r="DL132" s="37" t="b">
        <f t="shared" si="54"/>
        <v>1</v>
      </c>
      <c r="DM132" s="37">
        <f t="shared" si="68"/>
        <v>24</v>
      </c>
      <c r="DN132" s="37">
        <f t="shared" si="68"/>
        <v>0</v>
      </c>
      <c r="DO132" s="37">
        <f t="shared" si="68"/>
        <v>0</v>
      </c>
      <c r="DP132" s="37">
        <f t="shared" si="68"/>
        <v>0</v>
      </c>
      <c r="DQ132" s="37">
        <f t="shared" si="68"/>
        <v>0</v>
      </c>
      <c r="DR132" s="37">
        <f t="shared" si="68"/>
        <v>0</v>
      </c>
      <c r="DS132" s="37">
        <f t="shared" si="55"/>
        <v>0</v>
      </c>
      <c r="DT132" s="29">
        <f t="shared" si="45"/>
        <v>24</v>
      </c>
      <c r="DU132" s="37">
        <f t="shared" si="69"/>
        <v>0</v>
      </c>
      <c r="DV132" s="37">
        <f t="shared" si="69"/>
        <v>0</v>
      </c>
      <c r="DW132" s="37">
        <f t="shared" si="69"/>
        <v>0</v>
      </c>
      <c r="DX132" s="37">
        <f t="shared" si="69"/>
        <v>0</v>
      </c>
      <c r="DY132" s="37">
        <f t="shared" si="69"/>
        <v>0</v>
      </c>
      <c r="DZ132" s="37">
        <f t="shared" si="69"/>
        <v>0</v>
      </c>
      <c r="EA132" s="37">
        <f t="shared" si="56"/>
        <v>0</v>
      </c>
      <c r="EB132" s="29">
        <f t="shared" si="46"/>
        <v>0</v>
      </c>
      <c r="EC132" s="36">
        <f t="shared" si="47"/>
        <v>6</v>
      </c>
      <c r="ED132" s="36" t="str">
        <f t="shared" si="48"/>
        <v>DOWNGRADE</v>
      </c>
      <c r="EE132" s="36" t="str">
        <f t="shared" si="49"/>
        <v>RESET</v>
      </c>
      <c r="EF132" s="37">
        <f t="shared" si="50"/>
        <v>0</v>
      </c>
      <c r="EG132" s="2">
        <f>IFERROR(VLOOKUP(A132,[21]DELTA!$A:$AT,46,0),"")</f>
        <v>3</v>
      </c>
      <c r="EH132" s="37" t="str">
        <f t="shared" si="51"/>
        <v>SAPHIRE</v>
      </c>
      <c r="EI132" s="2"/>
      <c r="EJ132" s="2"/>
      <c r="EK132" s="2"/>
      <c r="EL132" s="2"/>
      <c r="EM132" s="2"/>
      <c r="EN132" s="2"/>
      <c r="EO132" s="2"/>
      <c r="EP132" s="2"/>
      <c r="EQ132" s="37">
        <f t="shared" si="70"/>
        <v>24</v>
      </c>
      <c r="ER132" s="37">
        <f t="shared" si="70"/>
        <v>0</v>
      </c>
      <c r="ES132" s="37">
        <f t="shared" si="70"/>
        <v>0</v>
      </c>
      <c r="ET132" s="37">
        <f t="shared" si="70"/>
        <v>0</v>
      </c>
      <c r="EU132" s="37">
        <f t="shared" si="70"/>
        <v>0</v>
      </c>
      <c r="EV132" s="37">
        <f t="shared" si="70"/>
        <v>0</v>
      </c>
      <c r="EW132" s="37">
        <f t="shared" si="57"/>
        <v>0</v>
      </c>
    </row>
    <row r="133" spans="1:153" ht="15.6">
      <c r="A133" s="36" t="s">
        <v>79</v>
      </c>
      <c r="B133" s="5" t="s">
        <v>226</v>
      </c>
      <c r="C133" s="37" t="s">
        <v>153</v>
      </c>
      <c r="D133" s="15">
        <f>IFERROR(VLOOKUP(A133,[23]delta!$A:$C,3,0),"")</f>
        <v>44973</v>
      </c>
      <c r="E133" s="15" t="str">
        <f t="shared" ref="E133:E196" si="71">TEXT(D133,"mmm-yy")</f>
        <v>Feb-23</v>
      </c>
      <c r="F133" s="37" t="s">
        <v>349</v>
      </c>
      <c r="G133" s="37" t="s">
        <v>349</v>
      </c>
      <c r="H133" s="37" t="s">
        <v>349</v>
      </c>
      <c r="I133" s="37" t="s">
        <v>349</v>
      </c>
      <c r="J133" s="37" t="s">
        <v>349</v>
      </c>
      <c r="K133" s="37" t="s">
        <v>349</v>
      </c>
      <c r="L133" s="37" t="s">
        <v>414</v>
      </c>
      <c r="M133" s="37"/>
      <c r="N133" s="37">
        <v>30</v>
      </c>
      <c r="O133" s="37">
        <v>18</v>
      </c>
      <c r="P133" s="37">
        <v>15</v>
      </c>
      <c r="Q133" s="37">
        <v>32</v>
      </c>
      <c r="R133" s="37">
        <v>16</v>
      </c>
      <c r="S133" s="37" t="s">
        <v>417</v>
      </c>
      <c r="T133" s="36">
        <v>111</v>
      </c>
      <c r="U133" s="37">
        <v>0</v>
      </c>
      <c r="V133" s="37">
        <v>30</v>
      </c>
      <c r="W133" s="37">
        <v>18</v>
      </c>
      <c r="X133" s="37">
        <v>15</v>
      </c>
      <c r="Y133" s="37">
        <v>32</v>
      </c>
      <c r="Z133" s="37">
        <v>16</v>
      </c>
      <c r="AA133" s="37" t="s">
        <v>417</v>
      </c>
      <c r="AB133" s="36">
        <v>111</v>
      </c>
      <c r="AC133" s="36">
        <v>2</v>
      </c>
      <c r="AD133" s="36" t="s">
        <v>413</v>
      </c>
      <c r="AE133" s="36" t="s">
        <v>413</v>
      </c>
      <c r="AF133" s="37">
        <v>111</v>
      </c>
      <c r="AG133" s="13">
        <v>2</v>
      </c>
      <c r="AH133" s="37" t="s">
        <v>418</v>
      </c>
      <c r="AI133" s="37">
        <v>0</v>
      </c>
      <c r="AJ133" s="37" t="s">
        <v>423</v>
      </c>
      <c r="AK133" s="37">
        <v>0</v>
      </c>
      <c r="AL133" s="15">
        <v>45261</v>
      </c>
      <c r="AM133" s="15">
        <v>45701</v>
      </c>
      <c r="AN133" s="37">
        <v>1</v>
      </c>
      <c r="AO133" s="37">
        <v>111</v>
      </c>
      <c r="AP133" s="37" t="str">
        <f>IFERROR(VLOOKUP($A133,[2]Sheet1!$A:$D,4,0),"-")</f>
        <v>-</v>
      </c>
      <c r="AQ133" s="37" t="str">
        <f>IFERROR(VLOOKUP($A133,#REF!,4,0),"-")</f>
        <v>-</v>
      </c>
      <c r="AR133" s="37" t="str">
        <f>IFERROR(VLOOKUP(A133,[3]DELTA!$A:$D,4,0),"-")</f>
        <v>-</v>
      </c>
      <c r="AS133" s="37" t="str">
        <f>IFERROR(VLOOKUP(A133,[4]DELTA!$A:$D,4,0),"-")</f>
        <v>-</v>
      </c>
      <c r="AT133" s="37" t="str">
        <f>IFERROR(VLOOKUP(A133,[5]DELTA!$A:$D,4,0),"-")</f>
        <v>-</v>
      </c>
      <c r="AU133" s="37" t="str">
        <f>IFERROR(VLOOKUP(A133,[6]DELTA!$A:$D,4,0),"-")</f>
        <v>-</v>
      </c>
      <c r="AV133" s="37" t="str">
        <f>IFERROR(VLOOKUP(A133,#REF!,13,0),"")</f>
        <v/>
      </c>
      <c r="AW133" s="37">
        <f>IFERROR(VLOOKUP(A133,[7]DATABASE!$A:$BA,49,0),"")</f>
        <v>0</v>
      </c>
      <c r="AX133" s="37">
        <f>IFERROR(VLOOKUP(A133,[7]DATABASE!$A:$BA,50,0),"")</f>
        <v>0</v>
      </c>
      <c r="AY133" s="37">
        <f>IFERROR(VLOOKUP(A133,[7]DATABASE!$A:$BA,51,0),"")</f>
        <v>0</v>
      </c>
      <c r="AZ133" s="37">
        <f>IFERROR(VLOOKUP(A133,[7]DATABASE!$A:$BA,52,0),"")</f>
        <v>0</v>
      </c>
      <c r="BA133" s="37">
        <f>IFERROR(VLOOKUP(A133,[7]DATABASE!$A:$BA,53,0),"")</f>
        <v>0</v>
      </c>
      <c r="BB133" s="37">
        <f>IFERROR(VLOOKUP(A133,[7]DATABASE!$A:$BF,54,0),"")</f>
        <v>0</v>
      </c>
      <c r="BC133" s="37">
        <f>IFERROR(VLOOKUP(A133,[7]DATABASE!$A:$BF,55,0),"")</f>
        <v>0</v>
      </c>
      <c r="BD133" s="37">
        <f>IFERROR(VLOOKUP(A133,[7]DATABASE!$A:$BF,56,0),"")</f>
        <v>0</v>
      </c>
      <c r="BE133" s="37">
        <f>IFERROR(VLOOKUP(A133,[7]DATABASE!$A:$BF,57,0),"")</f>
        <v>0</v>
      </c>
      <c r="BF133" s="37">
        <f>IFERROR(VLOOKUP(A133,[7]DATABASE!$A:$BF,58,0),"")</f>
        <v>0</v>
      </c>
      <c r="BG133" s="37" t="str">
        <f>IFERROR(VLOOKUP($A133,'[24]NEW MITRA'!$A:$BV,69,0),"")</f>
        <v/>
      </c>
      <c r="BH133" s="37">
        <f>IFERROR(VLOOKUP(A133,[7]DATABASE!$A:$BM,60,0),"")</f>
        <v>0</v>
      </c>
      <c r="BI133" s="37">
        <f>IFERROR(VLOOKUP(A133,[7]DATABASE!$A:$BM,61,0),"")</f>
        <v>0</v>
      </c>
      <c r="BJ133" s="37">
        <f>IFERROR(VLOOKUP(A133,[7]DATABASE!$A:$BM,62,0),"")</f>
        <v>0</v>
      </c>
      <c r="BK133" s="37">
        <f>IFERROR(VLOOKUP(A133,[7]DATABASE!$A:$BM,63,0),"")</f>
        <v>0</v>
      </c>
      <c r="BL133" s="37">
        <f>IFERROR(VLOOKUP(A133,[7]DATABASE!$A:$BM,64,0),"")</f>
        <v>0</v>
      </c>
      <c r="BM133" s="37" t="str">
        <f>IFERROR(VLOOKUP($A133,[9]AAV!$A:$AM,39,0),IFERROR(VLOOKUP($A133,[9]GC!$A:$Y,25,0),IFERROR(VLOOKUP($A133,[9]RVO!$A:$BS,71,0),IFERROR(VLOOKUP($A133,[9]SBPV!$A:$AK,37,0),IFERROR(VLOOKUP($A133,'[9]CC SK'!$A:$AA,27,0),IFERROR(VLOOKUP($A133,[9]DELTA!$A:$AA,27,0),IFERROR(VLOOKUP($A133,'[9]TEMA C1'!$A:$W,23,0),IFERROR(VLOOKUP($A133,'[9]TEMA C2'!$A:$Y,25,0),IFERROR(VLOOKUP($A133,'[9]TEMA C3'!$A:$Y,25,0),IFERROR(VLOOKUP($A133,'[9]TEMA HAJI'!$A:$Y,25,0),IFERROR(VLOOKUP($A133,'[9]TEMA PD'!$A:$Y,25,0),"")))))))))))</f>
        <v/>
      </c>
      <c r="BN133" s="37">
        <f t="shared" si="58"/>
        <v>0</v>
      </c>
      <c r="BO133" s="37" t="str">
        <f t="shared" si="53"/>
        <v/>
      </c>
      <c r="BP133" s="37">
        <f t="shared" si="53"/>
        <v>0</v>
      </c>
      <c r="BQ133" s="37">
        <f t="shared" si="53"/>
        <v>0</v>
      </c>
      <c r="BR133" s="37">
        <f t="shared" si="52"/>
        <v>0</v>
      </c>
      <c r="BS133" s="37">
        <f t="shared" si="52"/>
        <v>0</v>
      </c>
      <c r="BT133" s="37">
        <f t="shared" si="52"/>
        <v>0</v>
      </c>
      <c r="BU133" s="37" t="str">
        <f t="shared" si="52"/>
        <v/>
      </c>
      <c r="BV133" s="37">
        <f t="shared" si="59"/>
        <v>0</v>
      </c>
      <c r="BW133" s="36">
        <f t="shared" si="60"/>
        <v>7</v>
      </c>
      <c r="BX133" s="36" t="str">
        <f t="shared" si="61"/>
        <v>DOWNGRADE</v>
      </c>
      <c r="BY133" s="36" t="str">
        <f>IFERROR(VLOOKUP(A133,[7]DATABASE!$A:$BY,77,0),"")</f>
        <v>RESET</v>
      </c>
      <c r="BZ133" s="37">
        <f t="shared" si="62"/>
        <v>0</v>
      </c>
      <c r="CA133" s="12">
        <f>IFERROR(VLOOKUP(A133,[10]DELTA!$A:$AE,31,0),"")</f>
        <v>0</v>
      </c>
      <c r="CB133" s="37" t="str">
        <f t="shared" si="63"/>
        <v>SAPHIRE</v>
      </c>
      <c r="CC133" s="37" t="str">
        <f>IFERROR(VLOOKUP(A133,[11]SUMMARY!$B:$E,4,0),"")</f>
        <v/>
      </c>
      <c r="CD133" s="37">
        <f>IFERROR(VLOOKUP(A133,'[12]RECAP REDEEM P2 - v2'!$A:$I,5,0),0)</f>
        <v>0</v>
      </c>
      <c r="CE133" s="37" t="str">
        <f t="shared" si="64"/>
        <v>FALSE</v>
      </c>
      <c r="CF133" s="37"/>
      <c r="CG133" s="15">
        <v>45093</v>
      </c>
      <c r="CH133" s="15">
        <f t="shared" ca="1" si="65"/>
        <v>46174</v>
      </c>
      <c r="CI133" s="37">
        <f t="shared" ca="1" si="66"/>
        <v>2</v>
      </c>
      <c r="CJ133" s="37">
        <v>0</v>
      </c>
      <c r="CK133" s="37" t="str">
        <f>IFERROR(VLOOKUP($A133,[13]ME!$A:$K,11,0),"-")</f>
        <v>-</v>
      </c>
      <c r="CL133" s="37" t="str">
        <f>IFERROR(VLOOKUP($A133,[14]EKS!$A:$K,11,0),"-")</f>
        <v>-</v>
      </c>
      <c r="CM133" s="37" t="str">
        <f>IFERROR(VLOOKUP($A133,[15]EKS!$A:$K,11,0),"-")</f>
        <v>-</v>
      </c>
      <c r="CN133" s="37" t="str">
        <f>IFERROR(VLOOKUP($A133,[16]EKS!$A:$K,11,0),"-")</f>
        <v>-</v>
      </c>
      <c r="CO133" s="37" t="str">
        <f>IFERROR(VLOOKUP($A133,[17]EKS!$A:$K,11,0),"-")</f>
        <v>-</v>
      </c>
      <c r="CP133" s="37" t="str">
        <f>IFERROR(VLOOKUP($A133,[18]EKS!$A:$K,11,0),"-")</f>
        <v>-</v>
      </c>
      <c r="CQ133" s="37" t="str">
        <f>IFERROR(VLOOKUP(A133,[19]Sheet1!$A:$D,4,0),"-")</f>
        <v>-</v>
      </c>
      <c r="CR133" s="37">
        <f>IFERROR(VLOOKUP($A133,[20]AAV!$A:$AR,44,0),IFERROR(VLOOKUP($A133,[20]GC!$A:$AC,29,0),IFERROR(VLOOKUP($A133,[20]RVO!$A:$CA,79,0),IFERROR(VLOOKUP($A133,[20]SBPV!$A:$AN,40,0),IFERROR(VLOOKUP($A133,'[20]CC SK'!$A:$AC,29,0),IFERROR(VLOOKUP($A133,'[20]AAV AUTO 2000'!$A:$AA,27,0),IFERROR(VLOOKUP($A133,[20]DELTA!$A:$AC,29,0),IFERROR(VLOOKUP($A133,'[20]TEMA C1'!$A:$Y,25,0),IFERROR(VLOOKUP($A133,'[20]TEMA C2'!$A:$AA,27,0),IFERROR(VLOOKUP($A133,'[20]TEMA C3'!$A:$AA,27,0),IFERROR(VLOOKUP($A133,'[20]TEMA HAJI'!$A:$AA,27,0),IFERROR(VLOOKUP($A133,'[20]TEMA PD'!$A:$AA,27,0),IFERROR(VLOOKUP($A133,[20]DESIRE!$A:$AP,42,0),0)))))))))))))</f>
        <v>0</v>
      </c>
      <c r="CS133" s="37">
        <f>IFERROR(VLOOKUP($A133,#REF!,42+CR$1,0),IFERROR(VLOOKUP($A133,#REF!,42+CR$1,0),IFERROR(VLOOKUP($A133,#REF!,29+CR$1,0),IFERROR(VLOOKUP($A133,#REF!,16+CR$1,0),IFERROR(VLOOKUP($A133,#REF!,42+CR$1,0),IFERROR(VLOOKUP($A133,#REF!,33+CR$1,0),IFERROR(VLOOKUP($A133,#REF!,29+CR$1,0),IFERROR(VLOOKUP($A133,#REF!,42+CR$1,0),IFERROR(VLOOKUP($A133,#REF!,42+CR$1,0),IFERROR(VLOOKUP($A133,#REF!,42+CR$1,0),IFERROR(VLOOKUP($A133,#REF!,26+CR$1,0),IFERROR(VLOOKUP($A133,#REF!,5+CR$1,0),0))))))))))))</f>
        <v>0</v>
      </c>
      <c r="CT133" s="37">
        <f>IFERROR(VLOOKUP($A133,#REF!,42+CS$1,0),IFERROR(VLOOKUP($A133,#REF!,42+CS$1,0),IFERROR(VLOOKUP($A133,#REF!,29+CS$1,0),IFERROR(VLOOKUP($A133,#REF!,16+CS$1,0),IFERROR(VLOOKUP($A133,#REF!,42+CS$1,0),IFERROR(VLOOKUP($A133,#REF!,33+CS$1,0),IFERROR(VLOOKUP($A133,#REF!,29+CS$1,0),IFERROR(VLOOKUP($A133,#REF!,42+CS$1,0),IFERROR(VLOOKUP($A133,#REF!,42+CS$1,0),IFERROR(VLOOKUP($A133,#REF!,42+CS$1,0),IFERROR(VLOOKUP($A133,#REF!,26+CS$1,0),IFERROR(VLOOKUP($A133,#REF!,5+CS$1,0),0))))))))))))</f>
        <v>0</v>
      </c>
      <c r="CU133" s="37">
        <f>IFERROR(VLOOKUP($A133,#REF!,42+CT$1,0),IFERROR(VLOOKUP($A133,#REF!,42+CT$1,0),IFERROR(VLOOKUP($A133,#REF!,29+CT$1,0),IFERROR(VLOOKUP($A133,#REF!,16+CT$1,0),IFERROR(VLOOKUP($A133,#REF!,42+CT$1,0),IFERROR(VLOOKUP($A133,#REF!,33+CT$1,0),IFERROR(VLOOKUP($A133,#REF!,29+CT$1,0),IFERROR(VLOOKUP($A133,#REF!,42+CT$1,0),IFERROR(VLOOKUP($A133,#REF!,42+CT$1,0),IFERROR(VLOOKUP($A133,#REF!,42+CT$1,0),IFERROR(VLOOKUP($A133,#REF!,26+CT$1,0),IFERROR(VLOOKUP($A133,#REF!,5+CT$1,0),0))))))))))))</f>
        <v>0</v>
      </c>
      <c r="CV133" s="37">
        <f>IFERROR(VLOOKUP($A133,#REF!,42+CU$1,0),IFERROR(VLOOKUP($A133,#REF!,42+CU$1,0),IFERROR(VLOOKUP($A133,#REF!,29+CU$1,0),IFERROR(VLOOKUP($A133,#REF!,16+CU$1,0),IFERROR(VLOOKUP($A133,#REF!,42+CU$1,0),IFERROR(VLOOKUP($A133,#REF!,33+CU$1,0),IFERROR(VLOOKUP($A133,#REF!,29+CU$1,0),IFERROR(VLOOKUP($A133,#REF!,42+CU$1,0),IFERROR(VLOOKUP($A133,#REF!,42+CU$1,0),IFERROR(VLOOKUP($A133,#REF!,42+CU$1,0),IFERROR(VLOOKUP($A133,#REF!,26+CU$1,0),IFERROR(VLOOKUP($A133,#REF!,5+CU$1,0),0))))))))))))</f>
        <v>0</v>
      </c>
      <c r="CW133" s="37">
        <f>IFERROR(VLOOKUP($A133,#REF!,42+CV$1,0),IFERROR(VLOOKUP($A133,#REF!,42+CV$1,0),IFERROR(VLOOKUP($A133,#REF!,29+CV$1,0),IFERROR(VLOOKUP($A133,#REF!,16+CV$1,0),IFERROR(VLOOKUP($A133,#REF!,42+CV$1,0),IFERROR(VLOOKUP($A133,#REF!,33+CV$1,0),IFERROR(VLOOKUP($A133,#REF!,29+CV$1,0),IFERROR(VLOOKUP($A133,#REF!,42+CV$1,0),IFERROR(VLOOKUP($A133,#REF!,42+CV$1,0),IFERROR(VLOOKUP($A133,#REF!,42+CV$1,0),IFERROR(VLOOKUP($A133,#REF!,26+CV$1,0),IFERROR(VLOOKUP($A133,#REF!,5+CV$1,0),0))))))))))))</f>
        <v>0</v>
      </c>
      <c r="CX133" s="37">
        <f>IFERROR(VLOOKUP($A133,#REF!,36,0),IFERROR(VLOOKUP($A133,#REF!,23,0),IFERROR(VLOOKUP($A133,#REF!,65,0),IFERROR(VLOOKUP($A133,#REF!,34,0),IFERROR(VLOOKUP($A133,#REF!,25,0),IFERROR(VLOOKUP($A133,#REF!,25,0),IFERROR(VLOOKUP($A133,#REF!,21,0),IFERROR(VLOOKUP($A133,#REF!,23,0),IFERROR(VLOOKUP($A133,#REF!,23,0),IFERROR(VLOOKUP($A133,#REF!,23,0),IFERROR(VLOOKUP($A133,#REF!,23,0),IFERROR(VLOOKUP($A133,#REF!,23,0),IFERROR(VLOOKUP($A133,#REF!,21,0),IFERROR(VLOOKUP($A133,#REF!,23,0),0))))))))))))))</f>
        <v>0</v>
      </c>
      <c r="CY133" s="37">
        <f>IFERROR(VLOOKUP($A133,[20]DESIRE!$A:$AP,42,0),IFERROR(VLOOKUP($A133,'[20]TEMA PD'!$A:$AA,27,0),IFERROR(VLOOKUP($A133,'[20]TEMA HAJI'!$A:$AA,27,0),IFERROR(VLOOKUP($A133,'[20]TEMA C3'!$A:$AA,27,0),IFERROR(VLOOKUP($A133,'[20]TEMA C2'!$A:$AA,27,0),IFERROR(VLOOKUP($A133,'[20]TEMA C1'!$A:$Y,25,0),IFERROR(VLOOKUP($A133,[20]DELTA!$A:$AC,29,0),IFERROR(VLOOKUP($A133,'[20]AAV AUTO 2000'!$A:$AA,27,0),IFERROR(VLOOKUP($A133,'[20]CC SK'!$A:$AC,29,0),IFERROR(VLOOKUP($A133,[20]SBPV!$A:$AN,40,0),IFERROR(VLOOKUP($A133,[20]RVO!$A:$CA,79,0),IFERROR(VLOOKUP($A133,[20]GC!$A:$AC,29,0),IFERROR(VLOOKUP($A133,[20]AAV!$A:$AR,44,0),0)))))))))))))</f>
        <v>0</v>
      </c>
      <c r="CZ133" s="37">
        <f>IFERROR(VLOOKUP($A133,#REF!,5+CY$1,0),IFERROR(VLOOKUP($A133,#REF!,26+CY$1,0),IFERROR(VLOOKUP($A133,#REF!,42+CY$1,0),IFERROR(VLOOKUP($A133,#REF!,42+CY$1,0),IFERROR(VLOOKUP($A133,#REF!,42+CY$1,0),IFERROR(VLOOKUP($A133,#REF!,29+CY$1,0),IFERROR(VLOOKUP($A133,#REF!,33+CY$1,0),IFERROR(VLOOKUP($A133,#REF!,42+CY$1,0),IFERROR(VLOOKUP($A133,#REF!,16+CY$1,0),IFERROR(VLOOKUP($A133,#REF!,29+CY$1,0),IFERROR(VLOOKUP($A133,#REF!,42+CY$1,0),IFERROR(VLOOKUP($A133,#REF!,42+CY$1,0),0))))))))))))</f>
        <v>0</v>
      </c>
      <c r="DA133" s="37">
        <f>IFERROR(VLOOKUP($A133,#REF!,5+CZ$1,0),IFERROR(VLOOKUP($A133,#REF!,26+CZ$1,0),IFERROR(VLOOKUP($A133,#REF!,42+CZ$1,0),IFERROR(VLOOKUP($A133,#REF!,42+CZ$1,0),IFERROR(VLOOKUP($A133,#REF!,42+CZ$1,0),IFERROR(VLOOKUP($A133,#REF!,29+CZ$1,0),IFERROR(VLOOKUP($A133,#REF!,33+CZ$1,0),IFERROR(VLOOKUP($A133,#REF!,42+CZ$1,0),IFERROR(VLOOKUP($A133,#REF!,16+CZ$1,0),IFERROR(VLOOKUP($A133,#REF!,29+CZ$1,0),IFERROR(VLOOKUP($A133,#REF!,42+CZ$1,0),IFERROR(VLOOKUP($A133,#REF!,42+CZ$1,0),0))))))))))))</f>
        <v>0</v>
      </c>
      <c r="DB133" s="37">
        <f>IFERROR(VLOOKUP($A133,#REF!,5+DA$1,0),IFERROR(VLOOKUP($A133,#REF!,26+DA$1,0),IFERROR(VLOOKUP($A133,#REF!,42+DA$1,0),IFERROR(VLOOKUP($A133,#REF!,42+DA$1,0),IFERROR(VLOOKUP($A133,#REF!,42+DA$1,0),IFERROR(VLOOKUP($A133,#REF!,29+DA$1,0),IFERROR(VLOOKUP($A133,#REF!,33+DA$1,0),IFERROR(VLOOKUP($A133,#REF!,42+DA$1,0),IFERROR(VLOOKUP($A133,#REF!,16+DA$1,0),IFERROR(VLOOKUP($A133,#REF!,29+DA$1,0),IFERROR(VLOOKUP($A133,#REF!,42+DA$1,0),IFERROR(VLOOKUP($A133,#REF!,42+DA$1,0),0))))))))))))</f>
        <v>0</v>
      </c>
      <c r="DC133" s="37">
        <f>IFERROR(VLOOKUP($A133,#REF!,5+DB$1,0),IFERROR(VLOOKUP($A133,#REF!,26+DB$1,0),IFERROR(VLOOKUP($A133,#REF!,42+DB$1,0),IFERROR(VLOOKUP($A133,#REF!,42+DB$1,0),IFERROR(VLOOKUP($A133,#REF!,42+DB$1,0),IFERROR(VLOOKUP($A133,#REF!,29+DB$1,0),IFERROR(VLOOKUP($A133,#REF!,33+DB$1,0),IFERROR(VLOOKUP($A133,#REF!,42+DB$1,0),IFERROR(VLOOKUP($A133,#REF!,16+DB$1,0),IFERROR(VLOOKUP($A133,#REF!,29+DB$1,0),IFERROR(VLOOKUP($A133,#REF!,42+DB$1,0),IFERROR(VLOOKUP($A133,#REF!,42+DB$1,0),0))))))))))))</f>
        <v>0</v>
      </c>
      <c r="DD133" s="37">
        <f>IFERROR(VLOOKUP($A133,#REF!,5+DC$1,0),IFERROR(VLOOKUP($A133,#REF!,26+DC$1,0),IFERROR(VLOOKUP($A133,#REF!,42+DC$1,0),IFERROR(VLOOKUP($A133,#REF!,42+DC$1,0),IFERROR(VLOOKUP($A133,#REF!,42+DC$1,0),IFERROR(VLOOKUP($A133,#REF!,29+DC$1,0),IFERROR(VLOOKUP($A133,#REF!,33+DC$1,0),IFERROR(VLOOKUP($A133,#REF!,42+DC$1,0),IFERROR(VLOOKUP($A133,#REF!,16+DC$1,0),IFERROR(VLOOKUP($A133,#REF!,29+DC$1,0),IFERROR(VLOOKUP($A133,#REF!,42+DC$1,0),IFERROR(VLOOKUP($A133,#REF!,42+DC$1,0),0))))))))))))</f>
        <v>0</v>
      </c>
      <c r="DE133" s="37">
        <f>IFERROR(VLOOKUP($A133,#REF!,23,0),IFERROR(VLOOKUP($A133,#REF!,21,0),IFERROR(VLOOKUP($A133,#REF!,23,0),IFERROR(VLOOKUP($A133,#REF!,23,0),IFERROR(VLOOKUP($A133,#REF!,23,0),IFERROR(VLOOKUP($A133,#REF!,23,0),IFERROR(VLOOKUP($A133,#REF!,23,0),IFERROR(VLOOKUP($A133,#REF!,21,0),IFERROR(VLOOKUP($A133,#REF!,25,0),IFERROR(VLOOKUP($A133,#REF!,25,0),IFERROR(VLOOKUP($A133,#REF!,34,0),IFERROR(VLOOKUP($A133,#REF!,65,0),IFERROR(VLOOKUP($A133,#REF!,23,0),IFERROR(VLOOKUP($A133,#REF!,36,0),0))))))))))))))</f>
        <v>0</v>
      </c>
      <c r="DF133" s="37" t="b">
        <f t="shared" si="67"/>
        <v>1</v>
      </c>
      <c r="DG133" s="37" t="b">
        <f t="shared" si="67"/>
        <v>1</v>
      </c>
      <c r="DH133" s="37" t="b">
        <f t="shared" si="67"/>
        <v>1</v>
      </c>
      <c r="DI133" s="37" t="b">
        <f t="shared" si="67"/>
        <v>1</v>
      </c>
      <c r="DJ133" s="37" t="b">
        <f t="shared" si="67"/>
        <v>1</v>
      </c>
      <c r="DK133" s="37" t="b">
        <f t="shared" si="67"/>
        <v>1</v>
      </c>
      <c r="DL133" s="37" t="b">
        <f t="shared" si="54"/>
        <v>1</v>
      </c>
      <c r="DM133" s="37">
        <f t="shared" si="68"/>
        <v>0</v>
      </c>
      <c r="DN133" s="37">
        <f t="shared" si="68"/>
        <v>0</v>
      </c>
      <c r="DO133" s="37">
        <f t="shared" si="68"/>
        <v>0</v>
      </c>
      <c r="DP133" s="37">
        <f t="shared" si="68"/>
        <v>0</v>
      </c>
      <c r="DQ133" s="37">
        <f t="shared" si="68"/>
        <v>0</v>
      </c>
      <c r="DR133" s="37">
        <f t="shared" si="68"/>
        <v>0</v>
      </c>
      <c r="DS133" s="37">
        <f t="shared" si="55"/>
        <v>0</v>
      </c>
      <c r="DT133" s="29">
        <f t="shared" ref="DT133:DT196" si="72">SUM(DM133:DS133)</f>
        <v>0</v>
      </c>
      <c r="DU133" s="37">
        <f t="shared" si="69"/>
        <v>0</v>
      </c>
      <c r="DV133" s="37">
        <f t="shared" si="69"/>
        <v>0</v>
      </c>
      <c r="DW133" s="37">
        <f t="shared" si="69"/>
        <v>0</v>
      </c>
      <c r="DX133" s="37">
        <f t="shared" si="69"/>
        <v>0</v>
      </c>
      <c r="DY133" s="37">
        <f t="shared" si="69"/>
        <v>0</v>
      </c>
      <c r="DZ133" s="37">
        <f t="shared" si="69"/>
        <v>0</v>
      </c>
      <c r="EA133" s="37">
        <f t="shared" si="56"/>
        <v>0</v>
      </c>
      <c r="EB133" s="29">
        <f t="shared" ref="EB133:EB196" si="73">SUM(DU133:EA133)</f>
        <v>0</v>
      </c>
      <c r="EC133" s="36">
        <f t="shared" ref="EC133:EC196" si="74">IF($E133=DU$1,COUNTIF(DM133:DS133,0)+COUNTIF(DM133:DS133,""),IF($E133=DV$1,COUNTIF(DN133:DS133,0)+COUNTIF(DN133:DS133,""),IF($E133=DW$1,COUNTIF(DO133:DS133,0)+COUNTIF(DO133:DS133,""),IF($E133=DX$1,COUNTIF(DP133:DS133,0)+COUNTIF(DP133:DS133,""),IF($E133=DY$1,COUNTIF(DQ133:DS133,0)+COUNTIF(DQ133:DS133,""),IF($E133=DZ$1,COUNTIF(DR133:DS133,0)+COUNTIF(DR133:DS133,""),IF($E133=EA$1,COUNTIF(DS133:DS133,0)+COUNTIF(DS133:DS133,""),COUNTIF(DM133:DS133,0)+COUNTIF(DM133:DS133,""))))))))</f>
        <v>7</v>
      </c>
      <c r="ED133" s="36" t="str">
        <f t="shared" ref="ED133:ED196" si="75">IF(EC133&gt;=3,"DOWNGRADE","TIDAK")</f>
        <v>DOWNGRADE</v>
      </c>
      <c r="EE133" s="36" t="str">
        <f t="shared" ref="EE133:EE196" si="76">IF($E133=DU$1,IF(OR(SUM(DM133:DO133)=0,SUM(DN133:DP133)=0,SUM(DO133:DQ133)=0,SUM(DP133:DR133)=0,SUM(DQ133:DS133)=0),"RESET","TIDAK"),IF($E133=DV$1,IF(OR(SUM(DN133:DP133)=0,SUM(DO133:DQ133)=0,SUM(DP133:DR133)=0,SUM(DQ133:DS133)=0),"RESET","TIDAK"),IF($E133=DW$1,IF(OR(SUM(DO133:DQ133)=0,SUM(DP133:DR133)=0,SUM(DQ133:DS133)=0),"RESET","TIDAK"),IF($E133=DX$1,IF(OR(SUM(DP133:DR133)=0,SUM(DQ133:DS133)=0),"RESET","TIDAK"),IF($E133=DY$1,IF(SUM(DQ133:DS133)=0,"RESET","TIDAK"),IF(OR($E133=DZ$1,$E133=EA$1),"TIDAK",IF(OR(SUM(DM133:DO133)=0,SUM(DN133:DP133)=0,SUM(DO133:DQ133)=0,SUM(DP133:DR133)=0,SUM(DQ133:DS133)=0),"RESET","TIDAK")))))))</f>
        <v>RESET</v>
      </c>
      <c r="EF133" s="37">
        <f t="shared" ref="EF133:EF196" si="77">IF(EE133="RESET", 0, IF(AND(EE133&lt;&gt;"RESET", ED133="DOWNGRADE"), (EB133+CJ133)*0.5, EB133+CJ133))</f>
        <v>0</v>
      </c>
      <c r="EG133" s="2" t="str">
        <f>IFERROR(VLOOKUP(A133,[21]DELTA!$A:$AT,46,0),"")</f>
        <v/>
      </c>
      <c r="EH133" s="37" t="str">
        <f t="shared" ref="EH133:EH196" si="78">IF(AND(EF133&gt;=1300,EG133&gt;=3),"DIAMOND",IF(AND(EF133&gt;=860,EG133&gt;=2),"RUBY",IF(AND(EF133&gt;=430),"EMERALD","SAPHIRE")))</f>
        <v>SAPHIRE</v>
      </c>
      <c r="EI133" s="2"/>
      <c r="EJ133" s="2"/>
      <c r="EK133" s="2"/>
      <c r="EL133" s="2"/>
      <c r="EM133" s="2"/>
      <c r="EN133" s="2"/>
      <c r="EO133" s="2"/>
      <c r="EP133" s="2"/>
      <c r="EQ133" s="37">
        <f t="shared" si="70"/>
        <v>0</v>
      </c>
      <c r="ER133" s="37">
        <f t="shared" si="70"/>
        <v>0</v>
      </c>
      <c r="ES133" s="37">
        <f t="shared" si="70"/>
        <v>0</v>
      </c>
      <c r="ET133" s="37">
        <f t="shared" si="70"/>
        <v>0</v>
      </c>
      <c r="EU133" s="37">
        <f t="shared" si="70"/>
        <v>0</v>
      </c>
      <c r="EV133" s="37">
        <f t="shared" si="70"/>
        <v>0</v>
      </c>
      <c r="EW133" s="37">
        <f t="shared" si="57"/>
        <v>0</v>
      </c>
    </row>
    <row r="134" spans="1:153" ht="15.6">
      <c r="A134" s="36" t="s">
        <v>78</v>
      </c>
      <c r="B134" s="5" t="s">
        <v>225</v>
      </c>
      <c r="C134" s="37" t="s">
        <v>153</v>
      </c>
      <c r="D134" s="15">
        <f>IFERROR(VLOOKUP(A134,[23]delta!$A:$C,3,0),"")</f>
        <v>44971</v>
      </c>
      <c r="E134" s="15" t="str">
        <f t="shared" si="71"/>
        <v>Feb-23</v>
      </c>
      <c r="F134" s="37" t="s">
        <v>349</v>
      </c>
      <c r="G134" s="37" t="s">
        <v>349</v>
      </c>
      <c r="H134" s="37" t="s">
        <v>349</v>
      </c>
      <c r="I134" s="37" t="s">
        <v>349</v>
      </c>
      <c r="J134" s="37" t="s">
        <v>349</v>
      </c>
      <c r="K134" s="37" t="s">
        <v>349</v>
      </c>
      <c r="L134" s="37" t="s">
        <v>349</v>
      </c>
      <c r="M134" s="37">
        <v>17</v>
      </c>
      <c r="N134" s="37">
        <v>14</v>
      </c>
      <c r="O134" s="37">
        <v>16</v>
      </c>
      <c r="P134" s="37">
        <v>25</v>
      </c>
      <c r="Q134" s="37">
        <v>8</v>
      </c>
      <c r="R134" s="37">
        <v>33</v>
      </c>
      <c r="S134" s="37">
        <v>15</v>
      </c>
      <c r="T134" s="36">
        <v>128</v>
      </c>
      <c r="U134" s="37">
        <v>17</v>
      </c>
      <c r="V134" s="37">
        <v>14</v>
      </c>
      <c r="W134" s="37">
        <v>16</v>
      </c>
      <c r="X134" s="37">
        <v>25</v>
      </c>
      <c r="Y134" s="37">
        <v>8</v>
      </c>
      <c r="Z134" s="37">
        <v>33</v>
      </c>
      <c r="AA134" s="37">
        <v>15</v>
      </c>
      <c r="AB134" s="36">
        <v>128</v>
      </c>
      <c r="AC134" s="36">
        <v>0</v>
      </c>
      <c r="AD134" s="36" t="s">
        <v>413</v>
      </c>
      <c r="AE134" s="36" t="s">
        <v>413</v>
      </c>
      <c r="AF134" s="37">
        <v>128</v>
      </c>
      <c r="AG134" s="13">
        <v>2</v>
      </c>
      <c r="AH134" s="37" t="s">
        <v>418</v>
      </c>
      <c r="AI134" s="37">
        <v>0</v>
      </c>
      <c r="AJ134" s="37" t="s">
        <v>423</v>
      </c>
      <c r="AK134" s="37">
        <v>0</v>
      </c>
      <c r="AL134" s="15">
        <v>45261</v>
      </c>
      <c r="AM134" s="15">
        <v>45701</v>
      </c>
      <c r="AN134" s="37">
        <v>1</v>
      </c>
      <c r="AO134" s="37">
        <v>128</v>
      </c>
      <c r="AP134" s="37" t="str">
        <f>IFERROR(VLOOKUP($A134,[2]Sheet1!$A:$D,4,0),"-")</f>
        <v>-</v>
      </c>
      <c r="AQ134" s="37" t="str">
        <f>IFERROR(VLOOKUP($A134,#REF!,4,0),"-")</f>
        <v>-</v>
      </c>
      <c r="AR134" s="37" t="str">
        <f>IFERROR(VLOOKUP(A134,[3]DELTA!$A:$D,4,0),"-")</f>
        <v>REGULER</v>
      </c>
      <c r="AS134" s="37" t="str">
        <f>IFERROR(VLOOKUP(A134,[4]DELTA!$A:$D,4,0),"-")</f>
        <v>-</v>
      </c>
      <c r="AT134" s="37" t="str">
        <f>IFERROR(VLOOKUP(A134,[5]DELTA!$A:$D,4,0),"-")</f>
        <v>-</v>
      </c>
      <c r="AU134" s="37" t="str">
        <f>IFERROR(VLOOKUP(A134,[6]DELTA!$A:$D,4,0),"-")</f>
        <v>REGULER</v>
      </c>
      <c r="AV134" s="37" t="str">
        <f>IFERROR(VLOOKUP(A134,#REF!,13,0),"")</f>
        <v/>
      </c>
      <c r="AW134" s="37">
        <f>IFERROR(VLOOKUP(A134,[7]DATABASE!$A:$BA,49,0),"")</f>
        <v>16</v>
      </c>
      <c r="AX134" s="37">
        <f>IFERROR(VLOOKUP(A134,[7]DATABASE!$A:$BA,50,0),"")</f>
        <v>2</v>
      </c>
      <c r="AY134" s="37">
        <f>IFERROR(VLOOKUP(A134,[7]DATABASE!$A:$BA,51,0),"")</f>
        <v>0</v>
      </c>
      <c r="AZ134" s="37">
        <f>IFERROR(VLOOKUP(A134,[7]DATABASE!$A:$BA,52,0),"")</f>
        <v>0</v>
      </c>
      <c r="BA134" s="37">
        <f>IFERROR(VLOOKUP(A134,[7]DATABASE!$A:$BA,53,0),"")</f>
        <v>17</v>
      </c>
      <c r="BB134" s="37">
        <f>IFERROR(VLOOKUP(A134,[7]DATABASE!$A:$BF,54,0),"")</f>
        <v>16</v>
      </c>
      <c r="BC134" s="37">
        <f>IFERROR(VLOOKUP(A134,[7]DATABASE!$A:$BF,55,0),"")</f>
        <v>2</v>
      </c>
      <c r="BD134" s="37">
        <f>IFERROR(VLOOKUP(A134,[7]DATABASE!$A:$BF,56,0),"")</f>
        <v>0</v>
      </c>
      <c r="BE134" s="37">
        <f>IFERROR(VLOOKUP(A134,[7]DATABASE!$A:$BF,57,0),"")</f>
        <v>0</v>
      </c>
      <c r="BF134" s="37">
        <f>IFERROR(VLOOKUP(A134,[7]DATABASE!$A:$BF,58,0),"")</f>
        <v>17</v>
      </c>
      <c r="BG134" s="37"/>
      <c r="BH134" s="37">
        <f>IFERROR(VLOOKUP(A134,[7]DATABASE!$A:$BM,60,0),"")</f>
        <v>16</v>
      </c>
      <c r="BI134" s="37">
        <f>IFERROR(VLOOKUP(A134,[7]DATABASE!$A:$BM,61,0),"")</f>
        <v>2</v>
      </c>
      <c r="BJ134" s="37">
        <f>IFERROR(VLOOKUP(A134,[7]DATABASE!$A:$BM,62,0),"")</f>
        <v>0</v>
      </c>
      <c r="BK134" s="37">
        <f>IFERROR(VLOOKUP(A134,[7]DATABASE!$A:$BM,63,0),"")</f>
        <v>0</v>
      </c>
      <c r="BL134" s="37">
        <f>IFERROR(VLOOKUP(A134,[7]DATABASE!$A:$BM,64,0),"")</f>
        <v>17</v>
      </c>
      <c r="BM134" s="37">
        <f>IFERROR(VLOOKUP($A134,[9]AAV!$A:$AM,39,0),IFERROR(VLOOKUP($A134,[9]GC!$A:$Y,25,0),IFERROR(VLOOKUP($A134,[9]RVO!$A:$BS,71,0),IFERROR(VLOOKUP($A134,[9]SBPV!$A:$AK,37,0),IFERROR(VLOOKUP($A134,'[9]CC SK'!$A:$AA,27,0),IFERROR(VLOOKUP($A134,[9]DELTA!$A:$AA,27,0),IFERROR(VLOOKUP($A134,'[9]TEMA C1'!$A:$W,23,0),IFERROR(VLOOKUP($A134,'[9]TEMA C2'!$A:$Y,25,0),IFERROR(VLOOKUP($A134,'[9]TEMA C3'!$A:$Y,25,0),IFERROR(VLOOKUP($A134,'[9]TEMA HAJI'!$A:$Y,25,0),IFERROR(VLOOKUP($A134,'[9]TEMA PD'!$A:$Y,25,0),"")))))))))))</f>
        <v>16</v>
      </c>
      <c r="BN134" s="37">
        <f t="shared" si="58"/>
        <v>51</v>
      </c>
      <c r="BO134" s="37">
        <f t="shared" si="53"/>
        <v>0</v>
      </c>
      <c r="BP134" s="37">
        <f t="shared" si="53"/>
        <v>16</v>
      </c>
      <c r="BQ134" s="37">
        <f t="shared" si="53"/>
        <v>2</v>
      </c>
      <c r="BR134" s="37">
        <f t="shared" si="52"/>
        <v>0</v>
      </c>
      <c r="BS134" s="37">
        <f t="shared" si="52"/>
        <v>0</v>
      </c>
      <c r="BT134" s="37">
        <f t="shared" si="52"/>
        <v>17</v>
      </c>
      <c r="BU134" s="37">
        <f t="shared" si="52"/>
        <v>16</v>
      </c>
      <c r="BV134" s="37">
        <f t="shared" si="59"/>
        <v>51</v>
      </c>
      <c r="BW134" s="36">
        <f t="shared" si="60"/>
        <v>3</v>
      </c>
      <c r="BX134" s="36" t="str">
        <f t="shared" si="61"/>
        <v>DOWNGRADE</v>
      </c>
      <c r="BY134" s="36" t="str">
        <f>IFERROR(VLOOKUP(A134,[7]DATABASE!$A:$BY,77,0),"")</f>
        <v>TIDAK</v>
      </c>
      <c r="BZ134" s="37">
        <f t="shared" si="62"/>
        <v>89.5</v>
      </c>
      <c r="CA134" s="12">
        <f>IFERROR(VLOOKUP(A134,[10]DELTA!$A:$AE,31,0),"")</f>
        <v>3</v>
      </c>
      <c r="CB134" s="37" t="str">
        <f t="shared" si="63"/>
        <v>SAPHIRE</v>
      </c>
      <c r="CC134" s="37" t="str">
        <f>IFERROR(VLOOKUP(A134,[11]SUMMARY!$B:$E,4,0),"")</f>
        <v/>
      </c>
      <c r="CD134" s="37">
        <f>IFERROR(VLOOKUP(A134,'[12]RECAP REDEEM P2 - v2'!$A:$I,5,0),0)</f>
        <v>0</v>
      </c>
      <c r="CE134" s="37" t="str">
        <f t="shared" si="64"/>
        <v>Y</v>
      </c>
      <c r="CF134" s="37"/>
      <c r="CG134" s="15">
        <v>45093</v>
      </c>
      <c r="CH134" s="15">
        <f t="shared" ca="1" si="65"/>
        <v>46174</v>
      </c>
      <c r="CI134" s="37">
        <f t="shared" ca="1" si="66"/>
        <v>2</v>
      </c>
      <c r="CJ134" s="37">
        <v>89.5</v>
      </c>
      <c r="CK134" s="37" t="str">
        <f>IFERROR(VLOOKUP($A134,[13]ME!$A:$K,11,0),"-")</f>
        <v>-</v>
      </c>
      <c r="CL134" s="37" t="str">
        <f>IFERROR(VLOOKUP($A134,[14]EKS!$A:$K,11,0),"-")</f>
        <v>-</v>
      </c>
      <c r="CM134" s="37" t="str">
        <f>IFERROR(VLOOKUP($A134,[15]EKS!$A:$K,11,0),"-")</f>
        <v>-</v>
      </c>
      <c r="CN134" s="37" t="str">
        <f>IFERROR(VLOOKUP($A134,[16]EKS!$A:$K,11,0),"-")</f>
        <v>-</v>
      </c>
      <c r="CO134" s="37" t="str">
        <f>IFERROR(VLOOKUP($A134,[17]EKS!$A:$K,11,0),"-")</f>
        <v>-</v>
      </c>
      <c r="CP134" s="37" t="str">
        <f>IFERROR(VLOOKUP($A134,[18]EKS!$A:$K,11,0),"-")</f>
        <v>-</v>
      </c>
      <c r="CQ134" s="37" t="str">
        <f>IFERROR(VLOOKUP(A134,[19]Sheet1!$A:$D,4,0),"-")</f>
        <v>-</v>
      </c>
      <c r="CR134" s="37">
        <f>IFERROR(VLOOKUP($A134,[20]AAV!$A:$AR,44,0),IFERROR(VLOOKUP($A134,[20]GC!$A:$AC,29,0),IFERROR(VLOOKUP($A134,[20]RVO!$A:$CA,79,0),IFERROR(VLOOKUP($A134,[20]SBPV!$A:$AN,40,0),IFERROR(VLOOKUP($A134,'[20]CC SK'!$A:$AC,29,0),IFERROR(VLOOKUP($A134,'[20]AAV AUTO 2000'!$A:$AA,27,0),IFERROR(VLOOKUP($A134,[20]DELTA!$A:$AC,29,0),IFERROR(VLOOKUP($A134,'[20]TEMA C1'!$A:$Y,25,0),IFERROR(VLOOKUP($A134,'[20]TEMA C2'!$A:$AA,27,0),IFERROR(VLOOKUP($A134,'[20]TEMA C3'!$A:$AA,27,0),IFERROR(VLOOKUP($A134,'[20]TEMA HAJI'!$A:$AA,27,0),IFERROR(VLOOKUP($A134,'[20]TEMA PD'!$A:$AA,27,0),IFERROR(VLOOKUP($A134,[20]DESIRE!$A:$AP,42,0),0)))))))))))))</f>
        <v>16</v>
      </c>
      <c r="CS134" s="37">
        <f>IFERROR(VLOOKUP($A134,#REF!,42+CR$1,0),IFERROR(VLOOKUP($A134,#REF!,42+CR$1,0),IFERROR(VLOOKUP($A134,#REF!,29+CR$1,0),IFERROR(VLOOKUP($A134,#REF!,16+CR$1,0),IFERROR(VLOOKUP($A134,#REF!,42+CR$1,0),IFERROR(VLOOKUP($A134,#REF!,33+CR$1,0),IFERROR(VLOOKUP($A134,#REF!,29+CR$1,0),IFERROR(VLOOKUP($A134,#REF!,42+CR$1,0),IFERROR(VLOOKUP($A134,#REF!,42+CR$1,0),IFERROR(VLOOKUP($A134,#REF!,42+CR$1,0),IFERROR(VLOOKUP($A134,#REF!,26+CR$1,0),IFERROR(VLOOKUP($A134,#REF!,5+CR$1,0),0))))))))))))</f>
        <v>0</v>
      </c>
      <c r="CT134" s="37">
        <f>IFERROR(VLOOKUP($A134,#REF!,42+CS$1,0),IFERROR(VLOOKUP($A134,#REF!,42+CS$1,0),IFERROR(VLOOKUP($A134,#REF!,29+CS$1,0),IFERROR(VLOOKUP($A134,#REF!,16+CS$1,0),IFERROR(VLOOKUP($A134,#REF!,42+CS$1,0),IFERROR(VLOOKUP($A134,#REF!,33+CS$1,0),IFERROR(VLOOKUP($A134,#REF!,29+CS$1,0),IFERROR(VLOOKUP($A134,#REF!,42+CS$1,0),IFERROR(VLOOKUP($A134,#REF!,42+CS$1,0),IFERROR(VLOOKUP($A134,#REF!,42+CS$1,0),IFERROR(VLOOKUP($A134,#REF!,26+CS$1,0),IFERROR(VLOOKUP($A134,#REF!,5+CS$1,0),0))))))))))))</f>
        <v>0</v>
      </c>
      <c r="CU134" s="37">
        <f>IFERROR(VLOOKUP($A134,#REF!,42+CT$1,0),IFERROR(VLOOKUP($A134,#REF!,42+CT$1,0),IFERROR(VLOOKUP($A134,#REF!,29+CT$1,0),IFERROR(VLOOKUP($A134,#REF!,16+CT$1,0),IFERROR(VLOOKUP($A134,#REF!,42+CT$1,0),IFERROR(VLOOKUP($A134,#REF!,33+CT$1,0),IFERROR(VLOOKUP($A134,#REF!,29+CT$1,0),IFERROR(VLOOKUP($A134,#REF!,42+CT$1,0),IFERROR(VLOOKUP($A134,#REF!,42+CT$1,0),IFERROR(VLOOKUP($A134,#REF!,42+CT$1,0),IFERROR(VLOOKUP($A134,#REF!,26+CT$1,0),IFERROR(VLOOKUP($A134,#REF!,5+CT$1,0),0))))))))))))</f>
        <v>0</v>
      </c>
      <c r="CV134" s="37">
        <f>IFERROR(VLOOKUP($A134,#REF!,42+CU$1,0),IFERROR(VLOOKUP($A134,#REF!,42+CU$1,0),IFERROR(VLOOKUP($A134,#REF!,29+CU$1,0),IFERROR(VLOOKUP($A134,#REF!,16+CU$1,0),IFERROR(VLOOKUP($A134,#REF!,42+CU$1,0),IFERROR(VLOOKUP($A134,#REF!,33+CU$1,0),IFERROR(VLOOKUP($A134,#REF!,29+CU$1,0),IFERROR(VLOOKUP($A134,#REF!,42+CU$1,0),IFERROR(VLOOKUP($A134,#REF!,42+CU$1,0),IFERROR(VLOOKUP($A134,#REF!,42+CU$1,0),IFERROR(VLOOKUP($A134,#REF!,26+CU$1,0),IFERROR(VLOOKUP($A134,#REF!,5+CU$1,0),0))))))))))))</f>
        <v>0</v>
      </c>
      <c r="CW134" s="37">
        <f>IFERROR(VLOOKUP($A134,#REF!,42+CV$1,0),IFERROR(VLOOKUP($A134,#REF!,42+CV$1,0),IFERROR(VLOOKUP($A134,#REF!,29+CV$1,0),IFERROR(VLOOKUP($A134,#REF!,16+CV$1,0),IFERROR(VLOOKUP($A134,#REF!,42+CV$1,0),IFERROR(VLOOKUP($A134,#REF!,33+CV$1,0),IFERROR(VLOOKUP($A134,#REF!,29+CV$1,0),IFERROR(VLOOKUP($A134,#REF!,42+CV$1,0),IFERROR(VLOOKUP($A134,#REF!,42+CV$1,0),IFERROR(VLOOKUP($A134,#REF!,42+CV$1,0),IFERROR(VLOOKUP($A134,#REF!,26+CV$1,0),IFERROR(VLOOKUP($A134,#REF!,5+CV$1,0),0))))))))))))</f>
        <v>0</v>
      </c>
      <c r="CX134" s="37">
        <f>IFERROR(VLOOKUP($A134,#REF!,36,0),IFERROR(VLOOKUP($A134,#REF!,23,0),IFERROR(VLOOKUP($A134,#REF!,65,0),IFERROR(VLOOKUP($A134,#REF!,34,0),IFERROR(VLOOKUP($A134,#REF!,25,0),IFERROR(VLOOKUP($A134,#REF!,25,0),IFERROR(VLOOKUP($A134,#REF!,21,0),IFERROR(VLOOKUP($A134,#REF!,23,0),IFERROR(VLOOKUP($A134,#REF!,23,0),IFERROR(VLOOKUP($A134,#REF!,23,0),IFERROR(VLOOKUP($A134,#REF!,23,0),IFERROR(VLOOKUP($A134,#REF!,23,0),IFERROR(VLOOKUP($A134,#REF!,21,0),IFERROR(VLOOKUP($A134,#REF!,23,0),0))))))))))))))</f>
        <v>0</v>
      </c>
      <c r="CY134" s="37">
        <f>IFERROR(VLOOKUP($A134,[20]DESIRE!$A:$AP,42,0),IFERROR(VLOOKUP($A134,'[20]TEMA PD'!$A:$AA,27,0),IFERROR(VLOOKUP($A134,'[20]TEMA HAJI'!$A:$AA,27,0),IFERROR(VLOOKUP($A134,'[20]TEMA C3'!$A:$AA,27,0),IFERROR(VLOOKUP($A134,'[20]TEMA C2'!$A:$AA,27,0),IFERROR(VLOOKUP($A134,'[20]TEMA C1'!$A:$Y,25,0),IFERROR(VLOOKUP($A134,[20]DELTA!$A:$AC,29,0),IFERROR(VLOOKUP($A134,'[20]AAV AUTO 2000'!$A:$AA,27,0),IFERROR(VLOOKUP($A134,'[20]CC SK'!$A:$AC,29,0),IFERROR(VLOOKUP($A134,[20]SBPV!$A:$AN,40,0),IFERROR(VLOOKUP($A134,[20]RVO!$A:$CA,79,0),IFERROR(VLOOKUP($A134,[20]GC!$A:$AC,29,0),IFERROR(VLOOKUP($A134,[20]AAV!$A:$AR,44,0),0)))))))))))))</f>
        <v>16</v>
      </c>
      <c r="CZ134" s="37">
        <f>IFERROR(VLOOKUP($A134,#REF!,5+CY$1,0),IFERROR(VLOOKUP($A134,#REF!,26+CY$1,0),IFERROR(VLOOKUP($A134,#REF!,42+CY$1,0),IFERROR(VLOOKUP($A134,#REF!,42+CY$1,0),IFERROR(VLOOKUP($A134,#REF!,42+CY$1,0),IFERROR(VLOOKUP($A134,#REF!,29+CY$1,0),IFERROR(VLOOKUP($A134,#REF!,33+CY$1,0),IFERROR(VLOOKUP($A134,#REF!,42+CY$1,0),IFERROR(VLOOKUP($A134,#REF!,16+CY$1,0),IFERROR(VLOOKUP($A134,#REF!,29+CY$1,0),IFERROR(VLOOKUP($A134,#REF!,42+CY$1,0),IFERROR(VLOOKUP($A134,#REF!,42+CY$1,0),0))))))))))))</f>
        <v>0</v>
      </c>
      <c r="DA134" s="37">
        <f>IFERROR(VLOOKUP($A134,#REF!,5+CZ$1,0),IFERROR(VLOOKUP($A134,#REF!,26+CZ$1,0),IFERROR(VLOOKUP($A134,#REF!,42+CZ$1,0),IFERROR(VLOOKUP($A134,#REF!,42+CZ$1,0),IFERROR(VLOOKUP($A134,#REF!,42+CZ$1,0),IFERROR(VLOOKUP($A134,#REF!,29+CZ$1,0),IFERROR(VLOOKUP($A134,#REF!,33+CZ$1,0),IFERROR(VLOOKUP($A134,#REF!,42+CZ$1,0),IFERROR(VLOOKUP($A134,#REF!,16+CZ$1,0),IFERROR(VLOOKUP($A134,#REF!,29+CZ$1,0),IFERROR(VLOOKUP($A134,#REF!,42+CZ$1,0),IFERROR(VLOOKUP($A134,#REF!,42+CZ$1,0),0))))))))))))</f>
        <v>0</v>
      </c>
      <c r="DB134" s="37">
        <f>IFERROR(VLOOKUP($A134,#REF!,5+DA$1,0),IFERROR(VLOOKUP($A134,#REF!,26+DA$1,0),IFERROR(VLOOKUP($A134,#REF!,42+DA$1,0),IFERROR(VLOOKUP($A134,#REF!,42+DA$1,0),IFERROR(VLOOKUP($A134,#REF!,42+DA$1,0),IFERROR(VLOOKUP($A134,#REF!,29+DA$1,0),IFERROR(VLOOKUP($A134,#REF!,33+DA$1,0),IFERROR(VLOOKUP($A134,#REF!,42+DA$1,0),IFERROR(VLOOKUP($A134,#REF!,16+DA$1,0),IFERROR(VLOOKUP($A134,#REF!,29+DA$1,0),IFERROR(VLOOKUP($A134,#REF!,42+DA$1,0),IFERROR(VLOOKUP($A134,#REF!,42+DA$1,0),0))))))))))))</f>
        <v>0</v>
      </c>
      <c r="DC134" s="37">
        <f>IFERROR(VLOOKUP($A134,#REF!,5+DB$1,0),IFERROR(VLOOKUP($A134,#REF!,26+DB$1,0),IFERROR(VLOOKUP($A134,#REF!,42+DB$1,0),IFERROR(VLOOKUP($A134,#REF!,42+DB$1,0),IFERROR(VLOOKUP($A134,#REF!,42+DB$1,0),IFERROR(VLOOKUP($A134,#REF!,29+DB$1,0),IFERROR(VLOOKUP($A134,#REF!,33+DB$1,0),IFERROR(VLOOKUP($A134,#REF!,42+DB$1,0),IFERROR(VLOOKUP($A134,#REF!,16+DB$1,0),IFERROR(VLOOKUP($A134,#REF!,29+DB$1,0),IFERROR(VLOOKUP($A134,#REF!,42+DB$1,0),IFERROR(VLOOKUP($A134,#REF!,42+DB$1,0),0))))))))))))</f>
        <v>0</v>
      </c>
      <c r="DD134" s="37">
        <f>IFERROR(VLOOKUP($A134,#REF!,5+DC$1,0),IFERROR(VLOOKUP($A134,#REF!,26+DC$1,0),IFERROR(VLOOKUP($A134,#REF!,42+DC$1,0),IFERROR(VLOOKUP($A134,#REF!,42+DC$1,0),IFERROR(VLOOKUP($A134,#REF!,42+DC$1,0),IFERROR(VLOOKUP($A134,#REF!,29+DC$1,0),IFERROR(VLOOKUP($A134,#REF!,33+DC$1,0),IFERROR(VLOOKUP($A134,#REF!,42+DC$1,0),IFERROR(VLOOKUP($A134,#REF!,16+DC$1,0),IFERROR(VLOOKUP($A134,#REF!,29+DC$1,0),IFERROR(VLOOKUP($A134,#REF!,42+DC$1,0),IFERROR(VLOOKUP($A134,#REF!,42+DC$1,0),0))))))))))))</f>
        <v>0</v>
      </c>
      <c r="DE134" s="37">
        <f>IFERROR(VLOOKUP($A134,#REF!,23,0),IFERROR(VLOOKUP($A134,#REF!,21,0),IFERROR(VLOOKUP($A134,#REF!,23,0),IFERROR(VLOOKUP($A134,#REF!,23,0),IFERROR(VLOOKUP($A134,#REF!,23,0),IFERROR(VLOOKUP($A134,#REF!,23,0),IFERROR(VLOOKUP($A134,#REF!,23,0),IFERROR(VLOOKUP($A134,#REF!,21,0),IFERROR(VLOOKUP($A134,#REF!,25,0),IFERROR(VLOOKUP($A134,#REF!,25,0),IFERROR(VLOOKUP($A134,#REF!,34,0),IFERROR(VLOOKUP($A134,#REF!,65,0),IFERROR(VLOOKUP($A134,#REF!,23,0),IFERROR(VLOOKUP($A134,#REF!,36,0),0))))))))))))))</f>
        <v>0</v>
      </c>
      <c r="DF134" s="37" t="b">
        <f t="shared" si="67"/>
        <v>1</v>
      </c>
      <c r="DG134" s="37" t="b">
        <f t="shared" si="67"/>
        <v>1</v>
      </c>
      <c r="DH134" s="37" t="b">
        <f t="shared" si="67"/>
        <v>1</v>
      </c>
      <c r="DI134" s="37" t="b">
        <f t="shared" si="67"/>
        <v>1</v>
      </c>
      <c r="DJ134" s="37" t="b">
        <f t="shared" si="67"/>
        <v>1</v>
      </c>
      <c r="DK134" s="37" t="b">
        <f t="shared" si="67"/>
        <v>1</v>
      </c>
      <c r="DL134" s="37" t="b">
        <f t="shared" si="54"/>
        <v>1</v>
      </c>
      <c r="DM134" s="37">
        <f t="shared" si="68"/>
        <v>16</v>
      </c>
      <c r="DN134" s="37">
        <f t="shared" si="68"/>
        <v>0</v>
      </c>
      <c r="DO134" s="37">
        <f t="shared" si="68"/>
        <v>0</v>
      </c>
      <c r="DP134" s="37">
        <f t="shared" si="68"/>
        <v>0</v>
      </c>
      <c r="DQ134" s="37">
        <f t="shared" si="68"/>
        <v>0</v>
      </c>
      <c r="DR134" s="37">
        <f t="shared" si="68"/>
        <v>0</v>
      </c>
      <c r="DS134" s="37">
        <f t="shared" si="55"/>
        <v>0</v>
      </c>
      <c r="DT134" s="29">
        <f t="shared" si="72"/>
        <v>16</v>
      </c>
      <c r="DU134" s="37">
        <f t="shared" si="69"/>
        <v>16</v>
      </c>
      <c r="DV134" s="37">
        <f t="shared" si="69"/>
        <v>0</v>
      </c>
      <c r="DW134" s="37">
        <f t="shared" si="69"/>
        <v>0</v>
      </c>
      <c r="DX134" s="37">
        <f t="shared" si="69"/>
        <v>0</v>
      </c>
      <c r="DY134" s="37">
        <f t="shared" si="69"/>
        <v>0</v>
      </c>
      <c r="DZ134" s="37">
        <f t="shared" si="69"/>
        <v>0</v>
      </c>
      <c r="EA134" s="37">
        <f t="shared" si="56"/>
        <v>0</v>
      </c>
      <c r="EB134" s="29">
        <f t="shared" si="73"/>
        <v>16</v>
      </c>
      <c r="EC134" s="36">
        <f t="shared" si="74"/>
        <v>6</v>
      </c>
      <c r="ED134" s="36" t="str">
        <f t="shared" si="75"/>
        <v>DOWNGRADE</v>
      </c>
      <c r="EE134" s="36" t="str">
        <f t="shared" si="76"/>
        <v>RESET</v>
      </c>
      <c r="EF134" s="37">
        <f t="shared" si="77"/>
        <v>0</v>
      </c>
      <c r="EG134" s="2">
        <f>IFERROR(VLOOKUP(A134,[21]DELTA!$A:$AT,46,0),"")</f>
        <v>3</v>
      </c>
      <c r="EH134" s="37" t="str">
        <f t="shared" si="78"/>
        <v>SAPHIRE</v>
      </c>
      <c r="EI134" s="2"/>
      <c r="EJ134" s="2"/>
      <c r="EK134" s="2"/>
      <c r="EL134" s="2"/>
      <c r="EM134" s="2"/>
      <c r="EN134" s="2"/>
      <c r="EO134" s="2"/>
      <c r="EP134" s="2"/>
      <c r="EQ134" s="37">
        <f t="shared" si="70"/>
        <v>16</v>
      </c>
      <c r="ER134" s="37">
        <f t="shared" si="70"/>
        <v>0</v>
      </c>
      <c r="ES134" s="37">
        <f t="shared" si="70"/>
        <v>0</v>
      </c>
      <c r="ET134" s="37">
        <f t="shared" si="70"/>
        <v>0</v>
      </c>
      <c r="EU134" s="37">
        <f t="shared" si="70"/>
        <v>0</v>
      </c>
      <c r="EV134" s="37">
        <f t="shared" si="70"/>
        <v>0</v>
      </c>
      <c r="EW134" s="37">
        <f t="shared" si="57"/>
        <v>0</v>
      </c>
    </row>
    <row r="135" spans="1:153" ht="15.6">
      <c r="A135" s="36" t="s">
        <v>133</v>
      </c>
      <c r="B135" s="5" t="s">
        <v>276</v>
      </c>
      <c r="C135" s="37" t="s">
        <v>153</v>
      </c>
      <c r="D135" s="15">
        <f>IFERROR(VLOOKUP(A135,[23]delta!$A:$C,3,0),"")</f>
        <v>45246</v>
      </c>
      <c r="E135" s="15" t="str">
        <f t="shared" si="71"/>
        <v>Nov-23</v>
      </c>
      <c r="F135" s="37" t="s">
        <v>349</v>
      </c>
      <c r="G135" s="37" t="s">
        <v>349</v>
      </c>
      <c r="H135" s="37" t="s">
        <v>349</v>
      </c>
      <c r="I135" s="37" t="s">
        <v>349</v>
      </c>
      <c r="J135" s="37" t="s">
        <v>349</v>
      </c>
      <c r="K135" s="37" t="s">
        <v>349</v>
      </c>
      <c r="L135" s="37" t="s">
        <v>349</v>
      </c>
      <c r="M135" s="37">
        <v>10</v>
      </c>
      <c r="N135" s="37">
        <v>36</v>
      </c>
      <c r="O135" s="37">
        <v>35</v>
      </c>
      <c r="P135" s="37">
        <v>36</v>
      </c>
      <c r="Q135" s="37">
        <v>34</v>
      </c>
      <c r="R135" s="37">
        <v>37</v>
      </c>
      <c r="S135" s="37">
        <v>15</v>
      </c>
      <c r="T135" s="36">
        <v>203</v>
      </c>
      <c r="U135" s="37">
        <v>10</v>
      </c>
      <c r="V135" s="37">
        <v>36</v>
      </c>
      <c r="W135" s="37">
        <v>35</v>
      </c>
      <c r="X135" s="37">
        <v>36</v>
      </c>
      <c r="Y135" s="37">
        <v>34</v>
      </c>
      <c r="Z135" s="37">
        <v>37</v>
      </c>
      <c r="AA135" s="37">
        <v>15</v>
      </c>
      <c r="AB135" s="36">
        <v>203</v>
      </c>
      <c r="AC135" s="36">
        <v>0</v>
      </c>
      <c r="AD135" s="36" t="s">
        <v>413</v>
      </c>
      <c r="AE135" s="36" t="s">
        <v>413</v>
      </c>
      <c r="AF135" s="37">
        <v>203</v>
      </c>
      <c r="AG135" s="13">
        <v>2</v>
      </c>
      <c r="AH135" s="37" t="s">
        <v>418</v>
      </c>
      <c r="AI135" s="37">
        <v>0</v>
      </c>
      <c r="AJ135" s="37" t="s">
        <v>423</v>
      </c>
      <c r="AK135" s="37">
        <v>0</v>
      </c>
      <c r="AL135" s="15">
        <v>45261</v>
      </c>
      <c r="AM135" s="15">
        <v>45701</v>
      </c>
      <c r="AN135" s="37">
        <v>1</v>
      </c>
      <c r="AO135" s="37">
        <v>203</v>
      </c>
      <c r="AP135" s="37" t="str">
        <f>IFERROR(VLOOKUP($A135,[2]Sheet1!$A:$D,4,0),"-")</f>
        <v>-</v>
      </c>
      <c r="AQ135" s="37" t="str">
        <f>IFERROR(VLOOKUP($A135,#REF!,4,0),"-")</f>
        <v>-</v>
      </c>
      <c r="AR135" s="37" t="str">
        <f>IFERROR(VLOOKUP(A135,[3]DELTA!$A:$D,4,0),"-")</f>
        <v>REGULER</v>
      </c>
      <c r="AS135" s="37" t="str">
        <f>IFERROR(VLOOKUP(A135,[4]DELTA!$A:$D,4,0),"-")</f>
        <v>REGULER</v>
      </c>
      <c r="AT135" s="37" t="str">
        <f>IFERROR(VLOOKUP(A135,[5]DELTA!$A:$D,4,0),"-")</f>
        <v>REGULER</v>
      </c>
      <c r="AU135" s="37" t="str">
        <f>IFERROR(VLOOKUP(A135,[6]DELTA!$A:$D,4,0),"-")</f>
        <v>REGULER</v>
      </c>
      <c r="AV135" s="37" t="str">
        <f>IFERROR(VLOOKUP(A135,#REF!,13,0),"")</f>
        <v/>
      </c>
      <c r="AW135" s="37">
        <f>IFERROR(VLOOKUP(A135,[7]DATABASE!$A:$BA,49,0),"")</f>
        <v>39</v>
      </c>
      <c r="AX135" s="37">
        <f>IFERROR(VLOOKUP(A135,[7]DATABASE!$A:$BA,50,0),"")</f>
        <v>42</v>
      </c>
      <c r="AY135" s="37">
        <f>IFERROR(VLOOKUP(A135,[7]DATABASE!$A:$BA,51,0),"")</f>
        <v>41</v>
      </c>
      <c r="AZ135" s="37">
        <f>IFERROR(VLOOKUP(A135,[7]DATABASE!$A:$BA,52,0),"")</f>
        <v>35</v>
      </c>
      <c r="BA135" s="37">
        <f>IFERROR(VLOOKUP(A135,[7]DATABASE!$A:$BA,53,0),"")</f>
        <v>38</v>
      </c>
      <c r="BB135" s="37">
        <f>IFERROR(VLOOKUP(A135,[7]DATABASE!$A:$BF,54,0),"")</f>
        <v>39</v>
      </c>
      <c r="BC135" s="37">
        <f>IFERROR(VLOOKUP(A135,[7]DATABASE!$A:$BF,55,0),"")</f>
        <v>42</v>
      </c>
      <c r="BD135" s="37">
        <f>IFERROR(VLOOKUP(A135,[7]DATABASE!$A:$BF,56,0),"")</f>
        <v>41</v>
      </c>
      <c r="BE135" s="37">
        <f>IFERROR(VLOOKUP(A135,[7]DATABASE!$A:$BF,57,0),"")</f>
        <v>35</v>
      </c>
      <c r="BF135" s="37">
        <f>IFERROR(VLOOKUP(A135,[7]DATABASE!$A:$BF,58,0),"")</f>
        <v>38</v>
      </c>
      <c r="BG135" s="37">
        <f>IFERROR(VLOOKUP($A135,'[24]NEW MITRA'!$A:$BV,69,0),"")</f>
        <v>17</v>
      </c>
      <c r="BH135" s="37">
        <f>IFERROR(VLOOKUP(A135,[7]DATABASE!$A:$BM,60,0),"")</f>
        <v>39</v>
      </c>
      <c r="BI135" s="37">
        <f>IFERROR(VLOOKUP(A135,[7]DATABASE!$A:$BM,61,0),"")</f>
        <v>42</v>
      </c>
      <c r="BJ135" s="37">
        <f>IFERROR(VLOOKUP(A135,[7]DATABASE!$A:$BM,62,0),"")</f>
        <v>41</v>
      </c>
      <c r="BK135" s="37">
        <f>IFERROR(VLOOKUP(A135,[7]DATABASE!$A:$BM,63,0),"")</f>
        <v>35</v>
      </c>
      <c r="BL135" s="37">
        <f>IFERROR(VLOOKUP(A135,[7]DATABASE!$A:$BM,64,0),"")</f>
        <v>38</v>
      </c>
      <c r="BM135" s="37">
        <f>IFERROR(VLOOKUP($A135,[9]AAV!$A:$AM,39,0),IFERROR(VLOOKUP($A135,[9]GC!$A:$Y,25,0),IFERROR(VLOOKUP($A135,[9]RVO!$A:$BS,71,0),IFERROR(VLOOKUP($A135,[9]SBPV!$A:$AK,37,0),IFERROR(VLOOKUP($A135,'[9]CC SK'!$A:$AA,27,0),IFERROR(VLOOKUP($A135,[9]DELTA!$A:$AA,27,0),IFERROR(VLOOKUP($A135,'[9]TEMA C1'!$A:$W,23,0),IFERROR(VLOOKUP($A135,'[9]TEMA C2'!$A:$Y,25,0),IFERROR(VLOOKUP($A135,'[9]TEMA C3'!$A:$Y,25,0),IFERROR(VLOOKUP($A135,'[9]TEMA HAJI'!$A:$Y,25,0),IFERROR(VLOOKUP($A135,'[9]TEMA PD'!$A:$Y,25,0),"")))))))))))</f>
        <v>19</v>
      </c>
      <c r="BN135" s="37">
        <f t="shared" si="58"/>
        <v>231</v>
      </c>
      <c r="BO135" s="37">
        <f t="shared" si="53"/>
        <v>17</v>
      </c>
      <c r="BP135" s="37">
        <f t="shared" si="53"/>
        <v>39</v>
      </c>
      <c r="BQ135" s="37">
        <f t="shared" si="53"/>
        <v>42</v>
      </c>
      <c r="BR135" s="37">
        <f t="shared" si="52"/>
        <v>41</v>
      </c>
      <c r="BS135" s="37">
        <f t="shared" si="52"/>
        <v>35</v>
      </c>
      <c r="BT135" s="37">
        <f t="shared" si="52"/>
        <v>38</v>
      </c>
      <c r="BU135" s="37">
        <f t="shared" si="52"/>
        <v>19</v>
      </c>
      <c r="BV135" s="37">
        <f t="shared" si="59"/>
        <v>231</v>
      </c>
      <c r="BW135" s="36">
        <f t="shared" si="60"/>
        <v>0</v>
      </c>
      <c r="BX135" s="36" t="str">
        <f t="shared" si="61"/>
        <v>TIDAK</v>
      </c>
      <c r="BY135" s="36" t="str">
        <f>IFERROR(VLOOKUP(A135,[7]DATABASE!$A:$BY,77,0),"")</f>
        <v>TIDAK</v>
      </c>
      <c r="BZ135" s="37">
        <f t="shared" si="62"/>
        <v>434</v>
      </c>
      <c r="CA135" s="12">
        <f>IFERROR(VLOOKUP(A135,[10]DELTA!$A:$AE,31,0),"")</f>
        <v>2</v>
      </c>
      <c r="CB135" s="37" t="str">
        <f t="shared" si="63"/>
        <v>EMERALD</v>
      </c>
      <c r="CC135" s="37" t="str">
        <f>IFERROR(VLOOKUP(A135,[11]SUMMARY!$B:$E,4,0),"")</f>
        <v/>
      </c>
      <c r="CD135" s="37">
        <f>IFERROR(VLOOKUP(A135,'[12]RECAP REDEEM P2 - v2'!$A:$I,5,0),0)</f>
        <v>395</v>
      </c>
      <c r="CE135" s="37" t="str">
        <f t="shared" si="64"/>
        <v>Y</v>
      </c>
      <c r="CF135" s="37"/>
      <c r="CG135" s="15">
        <v>45093</v>
      </c>
      <c r="CH135" s="15">
        <f t="shared" ca="1" si="65"/>
        <v>46174</v>
      </c>
      <c r="CI135" s="37">
        <f t="shared" ca="1" si="66"/>
        <v>2</v>
      </c>
      <c r="CJ135" s="37">
        <v>39</v>
      </c>
      <c r="CK135" s="37" t="str">
        <f>IFERROR(VLOOKUP($A135,[13]ME!$A:$K,11,0),"-")</f>
        <v>-</v>
      </c>
      <c r="CL135" s="37" t="str">
        <f>IFERROR(VLOOKUP($A135,[14]EKS!$A:$K,11,0),"-")</f>
        <v>EKSKLUSIF</v>
      </c>
      <c r="CM135" s="37" t="str">
        <f>IFERROR(VLOOKUP($A135,[15]EKS!$A:$K,11,0),"-")</f>
        <v>EKSKLUSIF</v>
      </c>
      <c r="CN135" s="37" t="str">
        <f>IFERROR(VLOOKUP($A135,[16]EKS!$A:$K,11,0),"-")</f>
        <v>EKSKLUSIF</v>
      </c>
      <c r="CO135" s="37" t="str">
        <f>IFERROR(VLOOKUP($A135,[17]EKS!$A:$K,11,0),"-")</f>
        <v>-</v>
      </c>
      <c r="CP135" s="37" t="str">
        <f>IFERROR(VLOOKUP($A135,[18]EKS!$A:$K,11,0),"-")</f>
        <v>-</v>
      </c>
      <c r="CQ135" s="37" t="str">
        <f>IFERROR(VLOOKUP(A135,[19]Sheet1!$A:$D,4,0),"-")</f>
        <v>-</v>
      </c>
      <c r="CR135" s="37">
        <f>IFERROR(VLOOKUP($A135,[20]AAV!$A:$AR,44,0),IFERROR(VLOOKUP($A135,[20]GC!$A:$AC,29,0),IFERROR(VLOOKUP($A135,[20]RVO!$A:$CA,79,0),IFERROR(VLOOKUP($A135,[20]SBPV!$A:$AN,40,0),IFERROR(VLOOKUP($A135,'[20]CC SK'!$A:$AC,29,0),IFERROR(VLOOKUP($A135,'[20]AAV AUTO 2000'!$A:$AA,27,0),IFERROR(VLOOKUP($A135,[20]DELTA!$A:$AC,29,0),IFERROR(VLOOKUP($A135,'[20]TEMA C1'!$A:$Y,25,0),IFERROR(VLOOKUP($A135,'[20]TEMA C2'!$A:$AA,27,0),IFERROR(VLOOKUP($A135,'[20]TEMA C3'!$A:$AA,27,0),IFERROR(VLOOKUP($A135,'[20]TEMA HAJI'!$A:$AA,27,0),IFERROR(VLOOKUP($A135,'[20]TEMA PD'!$A:$AA,27,0),IFERROR(VLOOKUP($A135,[20]DESIRE!$A:$AP,42,0),0)))))))))))))</f>
        <v>21</v>
      </c>
      <c r="CS135" s="37">
        <f>IFERROR(VLOOKUP($A135,#REF!,42+CR$1,0),IFERROR(VLOOKUP($A135,#REF!,42+CR$1,0),IFERROR(VLOOKUP($A135,#REF!,29+CR$1,0),IFERROR(VLOOKUP($A135,#REF!,16+CR$1,0),IFERROR(VLOOKUP($A135,#REF!,42+CR$1,0),IFERROR(VLOOKUP($A135,#REF!,33+CR$1,0),IFERROR(VLOOKUP($A135,#REF!,29+CR$1,0),IFERROR(VLOOKUP($A135,#REF!,42+CR$1,0),IFERROR(VLOOKUP($A135,#REF!,42+CR$1,0),IFERROR(VLOOKUP($A135,#REF!,42+CR$1,0),IFERROR(VLOOKUP($A135,#REF!,26+CR$1,0),IFERROR(VLOOKUP($A135,#REF!,5+CR$1,0),0))))))))))))</f>
        <v>0</v>
      </c>
      <c r="CT135" s="37">
        <f>IFERROR(VLOOKUP($A135,#REF!,42+CS$1,0),IFERROR(VLOOKUP($A135,#REF!,42+CS$1,0),IFERROR(VLOOKUP($A135,#REF!,29+CS$1,0),IFERROR(VLOOKUP($A135,#REF!,16+CS$1,0),IFERROR(VLOOKUP($A135,#REF!,42+CS$1,0),IFERROR(VLOOKUP($A135,#REF!,33+CS$1,0),IFERROR(VLOOKUP($A135,#REF!,29+CS$1,0),IFERROR(VLOOKUP($A135,#REF!,42+CS$1,0),IFERROR(VLOOKUP($A135,#REF!,42+CS$1,0),IFERROR(VLOOKUP($A135,#REF!,42+CS$1,0),IFERROR(VLOOKUP($A135,#REF!,26+CS$1,0),IFERROR(VLOOKUP($A135,#REF!,5+CS$1,0),0))))))))))))</f>
        <v>0</v>
      </c>
      <c r="CU135" s="37">
        <f>IFERROR(VLOOKUP($A135,#REF!,42+CT$1,0),IFERROR(VLOOKUP($A135,#REF!,42+CT$1,0),IFERROR(VLOOKUP($A135,#REF!,29+CT$1,0),IFERROR(VLOOKUP($A135,#REF!,16+CT$1,0),IFERROR(VLOOKUP($A135,#REF!,42+CT$1,0),IFERROR(VLOOKUP($A135,#REF!,33+CT$1,0),IFERROR(VLOOKUP($A135,#REF!,29+CT$1,0),IFERROR(VLOOKUP($A135,#REF!,42+CT$1,0),IFERROR(VLOOKUP($A135,#REF!,42+CT$1,0),IFERROR(VLOOKUP($A135,#REF!,42+CT$1,0),IFERROR(VLOOKUP($A135,#REF!,26+CT$1,0),IFERROR(VLOOKUP($A135,#REF!,5+CT$1,0),0))))))))))))</f>
        <v>0</v>
      </c>
      <c r="CV135" s="37">
        <f>IFERROR(VLOOKUP($A135,#REF!,42+CU$1,0),IFERROR(VLOOKUP($A135,#REF!,42+CU$1,0),IFERROR(VLOOKUP($A135,#REF!,29+CU$1,0),IFERROR(VLOOKUP($A135,#REF!,16+CU$1,0),IFERROR(VLOOKUP($A135,#REF!,42+CU$1,0),IFERROR(VLOOKUP($A135,#REF!,33+CU$1,0),IFERROR(VLOOKUP($A135,#REF!,29+CU$1,0),IFERROR(VLOOKUP($A135,#REF!,42+CU$1,0),IFERROR(VLOOKUP($A135,#REF!,42+CU$1,0),IFERROR(VLOOKUP($A135,#REF!,42+CU$1,0),IFERROR(VLOOKUP($A135,#REF!,26+CU$1,0),IFERROR(VLOOKUP($A135,#REF!,5+CU$1,0),0))))))))))))</f>
        <v>0</v>
      </c>
      <c r="CW135" s="37">
        <f>IFERROR(VLOOKUP($A135,#REF!,42+CV$1,0),IFERROR(VLOOKUP($A135,#REF!,42+CV$1,0),IFERROR(VLOOKUP($A135,#REF!,29+CV$1,0),IFERROR(VLOOKUP($A135,#REF!,16+CV$1,0),IFERROR(VLOOKUP($A135,#REF!,42+CV$1,0),IFERROR(VLOOKUP($A135,#REF!,33+CV$1,0),IFERROR(VLOOKUP($A135,#REF!,29+CV$1,0),IFERROR(VLOOKUP($A135,#REF!,42+CV$1,0),IFERROR(VLOOKUP($A135,#REF!,42+CV$1,0),IFERROR(VLOOKUP($A135,#REF!,42+CV$1,0),IFERROR(VLOOKUP($A135,#REF!,26+CV$1,0),IFERROR(VLOOKUP($A135,#REF!,5+CV$1,0),0))))))))))))</f>
        <v>0</v>
      </c>
      <c r="CX135" s="37">
        <f>IFERROR(VLOOKUP($A135,#REF!,36,0),IFERROR(VLOOKUP($A135,#REF!,23,0),IFERROR(VLOOKUP($A135,#REF!,65,0),IFERROR(VLOOKUP($A135,#REF!,34,0),IFERROR(VLOOKUP($A135,#REF!,25,0),IFERROR(VLOOKUP($A135,#REF!,25,0),IFERROR(VLOOKUP($A135,#REF!,21,0),IFERROR(VLOOKUP($A135,#REF!,23,0),IFERROR(VLOOKUP($A135,#REF!,23,0),IFERROR(VLOOKUP($A135,#REF!,23,0),IFERROR(VLOOKUP($A135,#REF!,23,0),IFERROR(VLOOKUP($A135,#REF!,23,0),IFERROR(VLOOKUP($A135,#REF!,21,0),IFERROR(VLOOKUP($A135,#REF!,23,0),0))))))))))))))</f>
        <v>0</v>
      </c>
      <c r="CY135" s="37">
        <f>IFERROR(VLOOKUP($A135,[20]DESIRE!$A:$AP,42,0),IFERROR(VLOOKUP($A135,'[20]TEMA PD'!$A:$AA,27,0),IFERROR(VLOOKUP($A135,'[20]TEMA HAJI'!$A:$AA,27,0),IFERROR(VLOOKUP($A135,'[20]TEMA C3'!$A:$AA,27,0),IFERROR(VLOOKUP($A135,'[20]TEMA C2'!$A:$AA,27,0),IFERROR(VLOOKUP($A135,'[20]TEMA C1'!$A:$Y,25,0),IFERROR(VLOOKUP($A135,[20]DELTA!$A:$AC,29,0),IFERROR(VLOOKUP($A135,'[20]AAV AUTO 2000'!$A:$AA,27,0),IFERROR(VLOOKUP($A135,'[20]CC SK'!$A:$AC,29,0),IFERROR(VLOOKUP($A135,[20]SBPV!$A:$AN,40,0),IFERROR(VLOOKUP($A135,[20]RVO!$A:$CA,79,0),IFERROR(VLOOKUP($A135,[20]GC!$A:$AC,29,0),IFERROR(VLOOKUP($A135,[20]AAV!$A:$AR,44,0),0)))))))))))))</f>
        <v>21</v>
      </c>
      <c r="CZ135" s="37">
        <f>IFERROR(VLOOKUP($A135,#REF!,5+CY$1,0),IFERROR(VLOOKUP($A135,#REF!,26+CY$1,0),IFERROR(VLOOKUP($A135,#REF!,42+CY$1,0),IFERROR(VLOOKUP($A135,#REF!,42+CY$1,0),IFERROR(VLOOKUP($A135,#REF!,42+CY$1,0),IFERROR(VLOOKUP($A135,#REF!,29+CY$1,0),IFERROR(VLOOKUP($A135,#REF!,33+CY$1,0),IFERROR(VLOOKUP($A135,#REF!,42+CY$1,0),IFERROR(VLOOKUP($A135,#REF!,16+CY$1,0),IFERROR(VLOOKUP($A135,#REF!,29+CY$1,0),IFERROR(VLOOKUP($A135,#REF!,42+CY$1,0),IFERROR(VLOOKUP($A135,#REF!,42+CY$1,0),0))))))))))))</f>
        <v>0</v>
      </c>
      <c r="DA135" s="37">
        <f>IFERROR(VLOOKUP($A135,#REF!,5+CZ$1,0),IFERROR(VLOOKUP($A135,#REF!,26+CZ$1,0),IFERROR(VLOOKUP($A135,#REF!,42+CZ$1,0),IFERROR(VLOOKUP($A135,#REF!,42+CZ$1,0),IFERROR(VLOOKUP($A135,#REF!,42+CZ$1,0),IFERROR(VLOOKUP($A135,#REF!,29+CZ$1,0),IFERROR(VLOOKUP($A135,#REF!,33+CZ$1,0),IFERROR(VLOOKUP($A135,#REF!,42+CZ$1,0),IFERROR(VLOOKUP($A135,#REF!,16+CZ$1,0),IFERROR(VLOOKUP($A135,#REF!,29+CZ$1,0),IFERROR(VLOOKUP($A135,#REF!,42+CZ$1,0),IFERROR(VLOOKUP($A135,#REF!,42+CZ$1,0),0))))))))))))</f>
        <v>0</v>
      </c>
      <c r="DB135" s="37">
        <f>IFERROR(VLOOKUP($A135,#REF!,5+DA$1,0),IFERROR(VLOOKUP($A135,#REF!,26+DA$1,0),IFERROR(VLOOKUP($A135,#REF!,42+DA$1,0),IFERROR(VLOOKUP($A135,#REF!,42+DA$1,0),IFERROR(VLOOKUP($A135,#REF!,42+DA$1,0),IFERROR(VLOOKUP($A135,#REF!,29+DA$1,0),IFERROR(VLOOKUP($A135,#REF!,33+DA$1,0),IFERROR(VLOOKUP($A135,#REF!,42+DA$1,0),IFERROR(VLOOKUP($A135,#REF!,16+DA$1,0),IFERROR(VLOOKUP($A135,#REF!,29+DA$1,0),IFERROR(VLOOKUP($A135,#REF!,42+DA$1,0),IFERROR(VLOOKUP($A135,#REF!,42+DA$1,0),0))))))))))))</f>
        <v>0</v>
      </c>
      <c r="DC135" s="37">
        <f>IFERROR(VLOOKUP($A135,#REF!,5+DB$1,0),IFERROR(VLOOKUP($A135,#REF!,26+DB$1,0),IFERROR(VLOOKUP($A135,#REF!,42+DB$1,0),IFERROR(VLOOKUP($A135,#REF!,42+DB$1,0),IFERROR(VLOOKUP($A135,#REF!,42+DB$1,0),IFERROR(VLOOKUP($A135,#REF!,29+DB$1,0),IFERROR(VLOOKUP($A135,#REF!,33+DB$1,0),IFERROR(VLOOKUP($A135,#REF!,42+DB$1,0),IFERROR(VLOOKUP($A135,#REF!,16+DB$1,0),IFERROR(VLOOKUP($A135,#REF!,29+DB$1,0),IFERROR(VLOOKUP($A135,#REF!,42+DB$1,0),IFERROR(VLOOKUP($A135,#REF!,42+DB$1,0),0))))))))))))</f>
        <v>0</v>
      </c>
      <c r="DD135" s="37">
        <f>IFERROR(VLOOKUP($A135,#REF!,5+DC$1,0),IFERROR(VLOOKUP($A135,#REF!,26+DC$1,0),IFERROR(VLOOKUP($A135,#REF!,42+DC$1,0),IFERROR(VLOOKUP($A135,#REF!,42+DC$1,0),IFERROR(VLOOKUP($A135,#REF!,42+DC$1,0),IFERROR(VLOOKUP($A135,#REF!,29+DC$1,0),IFERROR(VLOOKUP($A135,#REF!,33+DC$1,0),IFERROR(VLOOKUP($A135,#REF!,42+DC$1,0),IFERROR(VLOOKUP($A135,#REF!,16+DC$1,0),IFERROR(VLOOKUP($A135,#REF!,29+DC$1,0),IFERROR(VLOOKUP($A135,#REF!,42+DC$1,0),IFERROR(VLOOKUP($A135,#REF!,42+DC$1,0),0))))))))))))</f>
        <v>0</v>
      </c>
      <c r="DE135" s="37">
        <f>IFERROR(VLOOKUP($A135,#REF!,23,0),IFERROR(VLOOKUP($A135,#REF!,21,0),IFERROR(VLOOKUP($A135,#REF!,23,0),IFERROR(VLOOKUP($A135,#REF!,23,0),IFERROR(VLOOKUP($A135,#REF!,23,0),IFERROR(VLOOKUP($A135,#REF!,23,0),IFERROR(VLOOKUP($A135,#REF!,23,0),IFERROR(VLOOKUP($A135,#REF!,21,0),IFERROR(VLOOKUP($A135,#REF!,25,0),IFERROR(VLOOKUP($A135,#REF!,25,0),IFERROR(VLOOKUP($A135,#REF!,34,0),IFERROR(VLOOKUP($A135,#REF!,65,0),IFERROR(VLOOKUP($A135,#REF!,23,0),IFERROR(VLOOKUP($A135,#REF!,36,0),0))))))))))))))</f>
        <v>0</v>
      </c>
      <c r="DF135" s="37" t="b">
        <f t="shared" si="67"/>
        <v>1</v>
      </c>
      <c r="DG135" s="37" t="b">
        <f t="shared" si="67"/>
        <v>1</v>
      </c>
      <c r="DH135" s="37" t="b">
        <f t="shared" si="67"/>
        <v>1</v>
      </c>
      <c r="DI135" s="37" t="b">
        <f t="shared" si="67"/>
        <v>1</v>
      </c>
      <c r="DJ135" s="37" t="b">
        <f t="shared" si="67"/>
        <v>1</v>
      </c>
      <c r="DK135" s="37" t="b">
        <f t="shared" si="67"/>
        <v>1</v>
      </c>
      <c r="DL135" s="37" t="b">
        <f t="shared" si="54"/>
        <v>1</v>
      </c>
      <c r="DM135" s="37">
        <f t="shared" si="68"/>
        <v>21</v>
      </c>
      <c r="DN135" s="37">
        <f t="shared" si="68"/>
        <v>0</v>
      </c>
      <c r="DO135" s="37">
        <f t="shared" si="68"/>
        <v>0</v>
      </c>
      <c r="DP135" s="37">
        <f t="shared" si="68"/>
        <v>0</v>
      </c>
      <c r="DQ135" s="37">
        <f t="shared" si="68"/>
        <v>0</v>
      </c>
      <c r="DR135" s="37">
        <f t="shared" si="68"/>
        <v>0</v>
      </c>
      <c r="DS135" s="37">
        <f t="shared" si="55"/>
        <v>0</v>
      </c>
      <c r="DT135" s="29">
        <f t="shared" si="72"/>
        <v>21</v>
      </c>
      <c r="DU135" s="37">
        <f t="shared" si="69"/>
        <v>21</v>
      </c>
      <c r="DV135" s="37">
        <f t="shared" si="69"/>
        <v>0</v>
      </c>
      <c r="DW135" s="37">
        <f t="shared" si="69"/>
        <v>0</v>
      </c>
      <c r="DX135" s="37">
        <f t="shared" si="69"/>
        <v>0</v>
      </c>
      <c r="DY135" s="37">
        <f t="shared" si="69"/>
        <v>0</v>
      </c>
      <c r="DZ135" s="37">
        <f t="shared" si="69"/>
        <v>0</v>
      </c>
      <c r="EA135" s="37">
        <f t="shared" si="56"/>
        <v>0</v>
      </c>
      <c r="EB135" s="29">
        <f t="shared" si="73"/>
        <v>21</v>
      </c>
      <c r="EC135" s="36">
        <f t="shared" si="74"/>
        <v>6</v>
      </c>
      <c r="ED135" s="36" t="str">
        <f t="shared" si="75"/>
        <v>DOWNGRADE</v>
      </c>
      <c r="EE135" s="36" t="str">
        <f t="shared" si="76"/>
        <v>RESET</v>
      </c>
      <c r="EF135" s="37">
        <f t="shared" si="77"/>
        <v>0</v>
      </c>
      <c r="EG135" s="2">
        <f>IFERROR(VLOOKUP(A135,[21]DELTA!$A:$AT,46,0),"")</f>
        <v>2</v>
      </c>
      <c r="EH135" s="37" t="str">
        <f t="shared" si="78"/>
        <v>SAPHIRE</v>
      </c>
      <c r="EI135" s="2"/>
      <c r="EJ135" s="2"/>
      <c r="EK135" s="2"/>
      <c r="EL135" s="2"/>
      <c r="EM135" s="2"/>
      <c r="EN135" s="2"/>
      <c r="EO135" s="2"/>
      <c r="EP135" s="2"/>
      <c r="EQ135" s="37">
        <f t="shared" si="70"/>
        <v>21</v>
      </c>
      <c r="ER135" s="37">
        <f t="shared" si="70"/>
        <v>0</v>
      </c>
      <c r="ES135" s="37">
        <f t="shared" si="70"/>
        <v>0</v>
      </c>
      <c r="ET135" s="37">
        <f t="shared" si="70"/>
        <v>0</v>
      </c>
      <c r="EU135" s="37">
        <f t="shared" si="70"/>
        <v>0</v>
      </c>
      <c r="EV135" s="37">
        <f t="shared" si="70"/>
        <v>0</v>
      </c>
      <c r="EW135" s="37">
        <f t="shared" si="57"/>
        <v>0</v>
      </c>
    </row>
    <row r="136" spans="1:153" ht="15.6">
      <c r="A136" s="36" t="s">
        <v>147</v>
      </c>
      <c r="B136" s="5" t="s">
        <v>290</v>
      </c>
      <c r="C136" s="37" t="s">
        <v>153</v>
      </c>
      <c r="D136" s="15">
        <f>IFERROR(VLOOKUP(A136,[23]delta!$A:$C,3,0),"")</f>
        <v>45358</v>
      </c>
      <c r="E136" s="15" t="str">
        <f t="shared" si="71"/>
        <v>Mar-24</v>
      </c>
      <c r="F136" s="37" t="s">
        <v>414</v>
      </c>
      <c r="G136" s="37" t="s">
        <v>414</v>
      </c>
      <c r="H136" s="37" t="s">
        <v>414</v>
      </c>
      <c r="I136" s="37" t="s">
        <v>349</v>
      </c>
      <c r="J136" s="37" t="s">
        <v>414</v>
      </c>
      <c r="K136" s="37" t="s">
        <v>349</v>
      </c>
      <c r="L136" s="37" t="s">
        <v>349</v>
      </c>
      <c r="M136" s="37"/>
      <c r="N136" s="37"/>
      <c r="O136" s="37"/>
      <c r="P136" s="37">
        <v>6</v>
      </c>
      <c r="Q136" s="37"/>
      <c r="R136" s="37">
        <v>4</v>
      </c>
      <c r="S136" s="37">
        <v>2</v>
      </c>
      <c r="T136" s="36">
        <v>12</v>
      </c>
      <c r="U136" s="37">
        <v>0</v>
      </c>
      <c r="V136" s="37">
        <v>0</v>
      </c>
      <c r="W136" s="37">
        <v>0</v>
      </c>
      <c r="X136" s="37">
        <v>6</v>
      </c>
      <c r="Y136" s="37">
        <v>0</v>
      </c>
      <c r="Z136" s="37">
        <v>4</v>
      </c>
      <c r="AA136" s="37">
        <v>2</v>
      </c>
      <c r="AB136" s="36">
        <v>12</v>
      </c>
      <c r="AC136" s="36">
        <v>1</v>
      </c>
      <c r="AD136" s="36" t="s">
        <v>413</v>
      </c>
      <c r="AE136" s="36" t="s">
        <v>413</v>
      </c>
      <c r="AF136" s="37">
        <v>12</v>
      </c>
      <c r="AG136" s="13">
        <v>0</v>
      </c>
      <c r="AH136" s="37" t="s">
        <v>418</v>
      </c>
      <c r="AI136" s="37">
        <v>0</v>
      </c>
      <c r="AJ136" s="37" t="s">
        <v>424</v>
      </c>
      <c r="AK136" s="37">
        <v>0</v>
      </c>
      <c r="AL136" s="15">
        <v>45261</v>
      </c>
      <c r="AM136" s="15">
        <v>45701</v>
      </c>
      <c r="AN136" s="37">
        <v>1</v>
      </c>
      <c r="AO136" s="37">
        <v>12</v>
      </c>
      <c r="AP136" s="37" t="str">
        <f>IFERROR(VLOOKUP($A136,[2]Sheet1!$A:$D,4,0),"-")</f>
        <v>-</v>
      </c>
      <c r="AQ136" s="37" t="str">
        <f>IFERROR(VLOOKUP($A136,#REF!,4,0),"-")</f>
        <v>-</v>
      </c>
      <c r="AR136" s="37" t="str">
        <f>IFERROR(VLOOKUP(A136,[3]DELTA!$A:$D,4,0),"-")</f>
        <v>-</v>
      </c>
      <c r="AS136" s="37" t="str">
        <f>IFERROR(VLOOKUP(A136,[4]DELTA!$A:$D,4,0),"-")</f>
        <v>-</v>
      </c>
      <c r="AT136" s="37" t="str">
        <f>IFERROR(VLOOKUP(A136,[5]DELTA!$A:$D,4,0),"-")</f>
        <v>-</v>
      </c>
      <c r="AU136" s="37" t="str">
        <f>IFERROR(VLOOKUP(A136,[6]DELTA!$A:$D,4,0),"-")</f>
        <v>-</v>
      </c>
      <c r="AV136" s="37" t="str">
        <f>IFERROR(VLOOKUP(A136,#REF!,13,0),"")</f>
        <v/>
      </c>
      <c r="AW136" s="37">
        <f>IFERROR(VLOOKUP(A136,[7]DATABASE!$A:$BA,49,0),"")</f>
        <v>0</v>
      </c>
      <c r="AX136" s="37">
        <f>IFERROR(VLOOKUP(A136,[7]DATABASE!$A:$BA,50,0),"")</f>
        <v>0</v>
      </c>
      <c r="AY136" s="37">
        <f>IFERROR(VLOOKUP(A136,[7]DATABASE!$A:$BA,51,0),"")</f>
        <v>0</v>
      </c>
      <c r="AZ136" s="37">
        <f>IFERROR(VLOOKUP(A136,[7]DATABASE!$A:$BA,52,0),"")</f>
        <v>0</v>
      </c>
      <c r="BA136" s="37">
        <f>IFERROR(VLOOKUP(A136,[7]DATABASE!$A:$BA,53,0),"")</f>
        <v>0</v>
      </c>
      <c r="BB136" s="37">
        <f>IFERROR(VLOOKUP(A136,[7]DATABASE!$A:$BF,54,0),"")</f>
        <v>0</v>
      </c>
      <c r="BC136" s="37">
        <f>IFERROR(VLOOKUP(A136,[7]DATABASE!$A:$BF,55,0),"")</f>
        <v>0</v>
      </c>
      <c r="BD136" s="37">
        <f>IFERROR(VLOOKUP(A136,[7]DATABASE!$A:$BF,56,0),"")</f>
        <v>0</v>
      </c>
      <c r="BE136" s="37">
        <f>IFERROR(VLOOKUP(A136,[7]DATABASE!$A:$BF,57,0),"")</f>
        <v>0</v>
      </c>
      <c r="BF136" s="37">
        <f>IFERROR(VLOOKUP(A136,[7]DATABASE!$A:$BF,58,0),"")</f>
        <v>0</v>
      </c>
      <c r="BG136" s="37" t="str">
        <f>IFERROR(VLOOKUP($A136,'[24]NEW MITRA'!$A:$BV,69,0),"")</f>
        <v/>
      </c>
      <c r="BH136" s="37">
        <f>IFERROR(VLOOKUP(A136,[7]DATABASE!$A:$BM,60,0),"")</f>
        <v>0</v>
      </c>
      <c r="BI136" s="37">
        <f>IFERROR(VLOOKUP(A136,[7]DATABASE!$A:$BM,61,0),"")</f>
        <v>0</v>
      </c>
      <c r="BJ136" s="37">
        <f>IFERROR(VLOOKUP(A136,[7]DATABASE!$A:$BM,62,0),"")</f>
        <v>0</v>
      </c>
      <c r="BK136" s="37">
        <f>IFERROR(VLOOKUP(A136,[7]DATABASE!$A:$BM,63,0),"")</f>
        <v>0</v>
      </c>
      <c r="BL136" s="37">
        <f>IFERROR(VLOOKUP(A136,[7]DATABASE!$A:$BM,64,0),"")</f>
        <v>0</v>
      </c>
      <c r="BM136" s="37" t="str">
        <f>IFERROR(VLOOKUP($A136,[9]AAV!$A:$AM,39,0),IFERROR(VLOOKUP($A136,[9]GC!$A:$Y,25,0),IFERROR(VLOOKUP($A136,[9]RVO!$A:$BS,71,0),IFERROR(VLOOKUP($A136,[9]SBPV!$A:$AK,37,0),IFERROR(VLOOKUP($A136,'[9]CC SK'!$A:$AA,27,0),IFERROR(VLOOKUP($A136,[9]DELTA!$A:$AA,27,0),IFERROR(VLOOKUP($A136,'[9]TEMA C1'!$A:$W,23,0),IFERROR(VLOOKUP($A136,'[9]TEMA C2'!$A:$Y,25,0),IFERROR(VLOOKUP($A136,'[9]TEMA C3'!$A:$Y,25,0),IFERROR(VLOOKUP($A136,'[9]TEMA HAJI'!$A:$Y,25,0),IFERROR(VLOOKUP($A136,'[9]TEMA PD'!$A:$Y,25,0),"")))))))))))</f>
        <v/>
      </c>
      <c r="BN136" s="37">
        <f t="shared" si="58"/>
        <v>0</v>
      </c>
      <c r="BO136" s="37" t="str">
        <f t="shared" si="53"/>
        <v/>
      </c>
      <c r="BP136" s="37">
        <f t="shared" si="53"/>
        <v>0</v>
      </c>
      <c r="BQ136" s="37">
        <f t="shared" si="53"/>
        <v>0</v>
      </c>
      <c r="BR136" s="37">
        <f t="shared" si="52"/>
        <v>0</v>
      </c>
      <c r="BS136" s="37">
        <f t="shared" si="52"/>
        <v>0</v>
      </c>
      <c r="BT136" s="37">
        <f t="shared" si="52"/>
        <v>0</v>
      </c>
      <c r="BU136" s="37" t="str">
        <f t="shared" si="52"/>
        <v/>
      </c>
      <c r="BV136" s="37">
        <f t="shared" si="59"/>
        <v>0</v>
      </c>
      <c r="BW136" s="36">
        <f t="shared" si="60"/>
        <v>7</v>
      </c>
      <c r="BX136" s="36" t="str">
        <f t="shared" si="61"/>
        <v>DOWNGRADE</v>
      </c>
      <c r="BY136" s="36" t="str">
        <f>IFERROR(VLOOKUP(A136,[7]DATABASE!$A:$BY,77,0),"")</f>
        <v>RESET</v>
      </c>
      <c r="BZ136" s="37">
        <f t="shared" si="62"/>
        <v>0</v>
      </c>
      <c r="CA136" s="12">
        <f>IFERROR(VLOOKUP(A136,[10]DELTA!$A:$AE,31,0),"")</f>
        <v>0</v>
      </c>
      <c r="CB136" s="37" t="str">
        <f t="shared" si="63"/>
        <v>SAPHIRE</v>
      </c>
      <c r="CC136" s="37" t="str">
        <f>IFERROR(VLOOKUP(A136,[11]SUMMARY!$B:$E,4,0),"")</f>
        <v/>
      </c>
      <c r="CD136" s="37">
        <f>IFERROR(VLOOKUP(A136,'[12]RECAP REDEEM P2 - v2'!$A:$I,5,0),0)</f>
        <v>0</v>
      </c>
      <c r="CE136" s="37" t="str">
        <f t="shared" si="64"/>
        <v>FALSE</v>
      </c>
      <c r="CF136" s="37"/>
      <c r="CG136" s="15">
        <v>45093</v>
      </c>
      <c r="CH136" s="15">
        <f t="shared" ca="1" si="65"/>
        <v>46174</v>
      </c>
      <c r="CI136" s="37">
        <f t="shared" ca="1" si="66"/>
        <v>2</v>
      </c>
      <c r="CJ136" s="37">
        <v>0</v>
      </c>
      <c r="CK136" s="37" t="str">
        <f>IFERROR(VLOOKUP($A136,[13]ME!$A:$K,11,0),"-")</f>
        <v>-</v>
      </c>
      <c r="CL136" s="37" t="str">
        <f>IFERROR(VLOOKUP($A136,[14]EKS!$A:$K,11,0),"-")</f>
        <v>-</v>
      </c>
      <c r="CM136" s="37" t="str">
        <f>IFERROR(VLOOKUP($A136,[15]EKS!$A:$K,11,0),"-")</f>
        <v>-</v>
      </c>
      <c r="CN136" s="37" t="str">
        <f>IFERROR(VLOOKUP($A136,[16]EKS!$A:$K,11,0),"-")</f>
        <v>-</v>
      </c>
      <c r="CO136" s="37" t="str">
        <f>IFERROR(VLOOKUP($A136,[17]EKS!$A:$K,11,0),"-")</f>
        <v>-</v>
      </c>
      <c r="CP136" s="37" t="str">
        <f>IFERROR(VLOOKUP($A136,[18]EKS!$A:$K,11,0),"-")</f>
        <v>-</v>
      </c>
      <c r="CQ136" s="37" t="str">
        <f>IFERROR(VLOOKUP(A136,[19]Sheet1!$A:$D,4,0),"-")</f>
        <v>-</v>
      </c>
      <c r="CR136" s="37">
        <f>IFERROR(VLOOKUP($A136,[20]AAV!$A:$AR,44,0),IFERROR(VLOOKUP($A136,[20]GC!$A:$AC,29,0),IFERROR(VLOOKUP($A136,[20]RVO!$A:$CA,79,0),IFERROR(VLOOKUP($A136,[20]SBPV!$A:$AN,40,0),IFERROR(VLOOKUP($A136,'[20]CC SK'!$A:$AC,29,0),IFERROR(VLOOKUP($A136,'[20]AAV AUTO 2000'!$A:$AA,27,0),IFERROR(VLOOKUP($A136,[20]DELTA!$A:$AC,29,0),IFERROR(VLOOKUP($A136,'[20]TEMA C1'!$A:$Y,25,0),IFERROR(VLOOKUP($A136,'[20]TEMA C2'!$A:$AA,27,0),IFERROR(VLOOKUP($A136,'[20]TEMA C3'!$A:$AA,27,0),IFERROR(VLOOKUP($A136,'[20]TEMA HAJI'!$A:$AA,27,0),IFERROR(VLOOKUP($A136,'[20]TEMA PD'!$A:$AA,27,0),IFERROR(VLOOKUP($A136,[20]DESIRE!$A:$AP,42,0),0)))))))))))))</f>
        <v>0</v>
      </c>
      <c r="CS136" s="37">
        <f>IFERROR(VLOOKUP($A136,#REF!,42+CR$1,0),IFERROR(VLOOKUP($A136,#REF!,42+CR$1,0),IFERROR(VLOOKUP($A136,#REF!,29+CR$1,0),IFERROR(VLOOKUP($A136,#REF!,16+CR$1,0),IFERROR(VLOOKUP($A136,#REF!,42+CR$1,0),IFERROR(VLOOKUP($A136,#REF!,33+CR$1,0),IFERROR(VLOOKUP($A136,#REF!,29+CR$1,0),IFERROR(VLOOKUP($A136,#REF!,42+CR$1,0),IFERROR(VLOOKUP($A136,#REF!,42+CR$1,0),IFERROR(VLOOKUP($A136,#REF!,42+CR$1,0),IFERROR(VLOOKUP($A136,#REF!,26+CR$1,0),IFERROR(VLOOKUP($A136,#REF!,5+CR$1,0),0))))))))))))</f>
        <v>0</v>
      </c>
      <c r="CT136" s="37">
        <f>IFERROR(VLOOKUP($A136,#REF!,42+CS$1,0),IFERROR(VLOOKUP($A136,#REF!,42+CS$1,0),IFERROR(VLOOKUP($A136,#REF!,29+CS$1,0),IFERROR(VLOOKUP($A136,#REF!,16+CS$1,0),IFERROR(VLOOKUP($A136,#REF!,42+CS$1,0),IFERROR(VLOOKUP($A136,#REF!,33+CS$1,0),IFERROR(VLOOKUP($A136,#REF!,29+CS$1,0),IFERROR(VLOOKUP($A136,#REF!,42+CS$1,0),IFERROR(VLOOKUP($A136,#REF!,42+CS$1,0),IFERROR(VLOOKUP($A136,#REF!,42+CS$1,0),IFERROR(VLOOKUP($A136,#REF!,26+CS$1,0),IFERROR(VLOOKUP($A136,#REF!,5+CS$1,0),0))))))))))))</f>
        <v>0</v>
      </c>
      <c r="CU136" s="37">
        <f>IFERROR(VLOOKUP($A136,#REF!,42+CT$1,0),IFERROR(VLOOKUP($A136,#REF!,42+CT$1,0),IFERROR(VLOOKUP($A136,#REF!,29+CT$1,0),IFERROR(VLOOKUP($A136,#REF!,16+CT$1,0),IFERROR(VLOOKUP($A136,#REF!,42+CT$1,0),IFERROR(VLOOKUP($A136,#REF!,33+CT$1,0),IFERROR(VLOOKUP($A136,#REF!,29+CT$1,0),IFERROR(VLOOKUP($A136,#REF!,42+CT$1,0),IFERROR(VLOOKUP($A136,#REF!,42+CT$1,0),IFERROR(VLOOKUP($A136,#REF!,42+CT$1,0),IFERROR(VLOOKUP($A136,#REF!,26+CT$1,0),IFERROR(VLOOKUP($A136,#REF!,5+CT$1,0),0))))))))))))</f>
        <v>0</v>
      </c>
      <c r="CV136" s="37">
        <f>IFERROR(VLOOKUP($A136,#REF!,42+CU$1,0),IFERROR(VLOOKUP($A136,#REF!,42+CU$1,0),IFERROR(VLOOKUP($A136,#REF!,29+CU$1,0),IFERROR(VLOOKUP($A136,#REF!,16+CU$1,0),IFERROR(VLOOKUP($A136,#REF!,42+CU$1,0),IFERROR(VLOOKUP($A136,#REF!,33+CU$1,0),IFERROR(VLOOKUP($A136,#REF!,29+CU$1,0),IFERROR(VLOOKUP($A136,#REF!,42+CU$1,0),IFERROR(VLOOKUP($A136,#REF!,42+CU$1,0),IFERROR(VLOOKUP($A136,#REF!,42+CU$1,0),IFERROR(VLOOKUP($A136,#REF!,26+CU$1,0),IFERROR(VLOOKUP($A136,#REF!,5+CU$1,0),0))))))))))))</f>
        <v>0</v>
      </c>
      <c r="CW136" s="37">
        <f>IFERROR(VLOOKUP($A136,#REF!,42+CV$1,0),IFERROR(VLOOKUP($A136,#REF!,42+CV$1,0),IFERROR(VLOOKUP($A136,#REF!,29+CV$1,0),IFERROR(VLOOKUP($A136,#REF!,16+CV$1,0),IFERROR(VLOOKUP($A136,#REF!,42+CV$1,0),IFERROR(VLOOKUP($A136,#REF!,33+CV$1,0),IFERROR(VLOOKUP($A136,#REF!,29+CV$1,0),IFERROR(VLOOKUP($A136,#REF!,42+CV$1,0),IFERROR(VLOOKUP($A136,#REF!,42+CV$1,0),IFERROR(VLOOKUP($A136,#REF!,42+CV$1,0),IFERROR(VLOOKUP($A136,#REF!,26+CV$1,0),IFERROR(VLOOKUP($A136,#REF!,5+CV$1,0),0))))))))))))</f>
        <v>0</v>
      </c>
      <c r="CX136" s="37">
        <f>IFERROR(VLOOKUP($A136,#REF!,36,0),IFERROR(VLOOKUP($A136,#REF!,23,0),IFERROR(VLOOKUP($A136,#REF!,65,0),IFERROR(VLOOKUP($A136,#REF!,34,0),IFERROR(VLOOKUP($A136,#REF!,25,0),IFERROR(VLOOKUP($A136,#REF!,25,0),IFERROR(VLOOKUP($A136,#REF!,21,0),IFERROR(VLOOKUP($A136,#REF!,23,0),IFERROR(VLOOKUP($A136,#REF!,23,0),IFERROR(VLOOKUP($A136,#REF!,23,0),IFERROR(VLOOKUP($A136,#REF!,23,0),IFERROR(VLOOKUP($A136,#REF!,23,0),IFERROR(VLOOKUP($A136,#REF!,21,0),IFERROR(VLOOKUP($A136,#REF!,23,0),0))))))))))))))</f>
        <v>0</v>
      </c>
      <c r="CY136" s="37">
        <f>IFERROR(VLOOKUP($A136,[20]DESIRE!$A:$AP,42,0),IFERROR(VLOOKUP($A136,'[20]TEMA PD'!$A:$AA,27,0),IFERROR(VLOOKUP($A136,'[20]TEMA HAJI'!$A:$AA,27,0),IFERROR(VLOOKUP($A136,'[20]TEMA C3'!$A:$AA,27,0),IFERROR(VLOOKUP($A136,'[20]TEMA C2'!$A:$AA,27,0),IFERROR(VLOOKUP($A136,'[20]TEMA C1'!$A:$Y,25,0),IFERROR(VLOOKUP($A136,[20]DELTA!$A:$AC,29,0),IFERROR(VLOOKUP($A136,'[20]AAV AUTO 2000'!$A:$AA,27,0),IFERROR(VLOOKUP($A136,'[20]CC SK'!$A:$AC,29,0),IFERROR(VLOOKUP($A136,[20]SBPV!$A:$AN,40,0),IFERROR(VLOOKUP($A136,[20]RVO!$A:$CA,79,0),IFERROR(VLOOKUP($A136,[20]GC!$A:$AC,29,0),IFERROR(VLOOKUP($A136,[20]AAV!$A:$AR,44,0),0)))))))))))))</f>
        <v>0</v>
      </c>
      <c r="CZ136" s="37">
        <f>IFERROR(VLOOKUP($A136,#REF!,5+CY$1,0),IFERROR(VLOOKUP($A136,#REF!,26+CY$1,0),IFERROR(VLOOKUP($A136,#REF!,42+CY$1,0),IFERROR(VLOOKUP($A136,#REF!,42+CY$1,0),IFERROR(VLOOKUP($A136,#REF!,42+CY$1,0),IFERROR(VLOOKUP($A136,#REF!,29+CY$1,0),IFERROR(VLOOKUP($A136,#REF!,33+CY$1,0),IFERROR(VLOOKUP($A136,#REF!,42+CY$1,0),IFERROR(VLOOKUP($A136,#REF!,16+CY$1,0),IFERROR(VLOOKUP($A136,#REF!,29+CY$1,0),IFERROR(VLOOKUP($A136,#REF!,42+CY$1,0),IFERROR(VLOOKUP($A136,#REF!,42+CY$1,0),0))))))))))))</f>
        <v>0</v>
      </c>
      <c r="DA136" s="37">
        <f>IFERROR(VLOOKUP($A136,#REF!,5+CZ$1,0),IFERROR(VLOOKUP($A136,#REF!,26+CZ$1,0),IFERROR(VLOOKUP($A136,#REF!,42+CZ$1,0),IFERROR(VLOOKUP($A136,#REF!,42+CZ$1,0),IFERROR(VLOOKUP($A136,#REF!,42+CZ$1,0),IFERROR(VLOOKUP($A136,#REF!,29+CZ$1,0),IFERROR(VLOOKUP($A136,#REF!,33+CZ$1,0),IFERROR(VLOOKUP($A136,#REF!,42+CZ$1,0),IFERROR(VLOOKUP($A136,#REF!,16+CZ$1,0),IFERROR(VLOOKUP($A136,#REF!,29+CZ$1,0),IFERROR(VLOOKUP($A136,#REF!,42+CZ$1,0),IFERROR(VLOOKUP($A136,#REF!,42+CZ$1,0),0))))))))))))</f>
        <v>0</v>
      </c>
      <c r="DB136" s="37">
        <f>IFERROR(VLOOKUP($A136,#REF!,5+DA$1,0),IFERROR(VLOOKUP($A136,#REF!,26+DA$1,0),IFERROR(VLOOKUP($A136,#REF!,42+DA$1,0),IFERROR(VLOOKUP($A136,#REF!,42+DA$1,0),IFERROR(VLOOKUP($A136,#REF!,42+DA$1,0),IFERROR(VLOOKUP($A136,#REF!,29+DA$1,0),IFERROR(VLOOKUP($A136,#REF!,33+DA$1,0),IFERROR(VLOOKUP($A136,#REF!,42+DA$1,0),IFERROR(VLOOKUP($A136,#REF!,16+DA$1,0),IFERROR(VLOOKUP($A136,#REF!,29+DA$1,0),IFERROR(VLOOKUP($A136,#REF!,42+DA$1,0),IFERROR(VLOOKUP($A136,#REF!,42+DA$1,0),0))))))))))))</f>
        <v>0</v>
      </c>
      <c r="DC136" s="37">
        <f>IFERROR(VLOOKUP($A136,#REF!,5+DB$1,0),IFERROR(VLOOKUP($A136,#REF!,26+DB$1,0),IFERROR(VLOOKUP($A136,#REF!,42+DB$1,0),IFERROR(VLOOKUP($A136,#REF!,42+DB$1,0),IFERROR(VLOOKUP($A136,#REF!,42+DB$1,0),IFERROR(VLOOKUP($A136,#REF!,29+DB$1,0),IFERROR(VLOOKUP($A136,#REF!,33+DB$1,0),IFERROR(VLOOKUP($A136,#REF!,42+DB$1,0),IFERROR(VLOOKUP($A136,#REF!,16+DB$1,0),IFERROR(VLOOKUP($A136,#REF!,29+DB$1,0),IFERROR(VLOOKUP($A136,#REF!,42+DB$1,0),IFERROR(VLOOKUP($A136,#REF!,42+DB$1,0),0))))))))))))</f>
        <v>0</v>
      </c>
      <c r="DD136" s="37">
        <f>IFERROR(VLOOKUP($A136,#REF!,5+DC$1,0),IFERROR(VLOOKUP($A136,#REF!,26+DC$1,0),IFERROR(VLOOKUP($A136,#REF!,42+DC$1,0),IFERROR(VLOOKUP($A136,#REF!,42+DC$1,0),IFERROR(VLOOKUP($A136,#REF!,42+DC$1,0),IFERROR(VLOOKUP($A136,#REF!,29+DC$1,0),IFERROR(VLOOKUP($A136,#REF!,33+DC$1,0),IFERROR(VLOOKUP($A136,#REF!,42+DC$1,0),IFERROR(VLOOKUP($A136,#REF!,16+DC$1,0),IFERROR(VLOOKUP($A136,#REF!,29+DC$1,0),IFERROR(VLOOKUP($A136,#REF!,42+DC$1,0),IFERROR(VLOOKUP($A136,#REF!,42+DC$1,0),0))))))))))))</f>
        <v>0</v>
      </c>
      <c r="DE136" s="37">
        <f>IFERROR(VLOOKUP($A136,#REF!,23,0),IFERROR(VLOOKUP($A136,#REF!,21,0),IFERROR(VLOOKUP($A136,#REF!,23,0),IFERROR(VLOOKUP($A136,#REF!,23,0),IFERROR(VLOOKUP($A136,#REF!,23,0),IFERROR(VLOOKUP($A136,#REF!,23,0),IFERROR(VLOOKUP($A136,#REF!,23,0),IFERROR(VLOOKUP($A136,#REF!,21,0),IFERROR(VLOOKUP($A136,#REF!,25,0),IFERROR(VLOOKUP($A136,#REF!,25,0),IFERROR(VLOOKUP($A136,#REF!,34,0),IFERROR(VLOOKUP($A136,#REF!,65,0),IFERROR(VLOOKUP($A136,#REF!,23,0),IFERROR(VLOOKUP($A136,#REF!,36,0),0))))))))))))))</f>
        <v>0</v>
      </c>
      <c r="DF136" s="37" t="b">
        <f t="shared" si="67"/>
        <v>1</v>
      </c>
      <c r="DG136" s="37" t="b">
        <f t="shared" si="67"/>
        <v>1</v>
      </c>
      <c r="DH136" s="37" t="b">
        <f t="shared" si="67"/>
        <v>1</v>
      </c>
      <c r="DI136" s="37" t="b">
        <f t="shared" si="67"/>
        <v>1</v>
      </c>
      <c r="DJ136" s="37" t="b">
        <f t="shared" si="67"/>
        <v>1</v>
      </c>
      <c r="DK136" s="37" t="b">
        <f t="shared" si="67"/>
        <v>1</v>
      </c>
      <c r="DL136" s="37" t="b">
        <f t="shared" si="54"/>
        <v>1</v>
      </c>
      <c r="DM136" s="37">
        <f t="shared" si="68"/>
        <v>0</v>
      </c>
      <c r="DN136" s="37">
        <f t="shared" si="68"/>
        <v>0</v>
      </c>
      <c r="DO136" s="37">
        <f t="shared" si="68"/>
        <v>0</v>
      </c>
      <c r="DP136" s="37">
        <f t="shared" si="68"/>
        <v>0</v>
      </c>
      <c r="DQ136" s="37">
        <f t="shared" si="68"/>
        <v>0</v>
      </c>
      <c r="DR136" s="37">
        <f t="shared" si="68"/>
        <v>0</v>
      </c>
      <c r="DS136" s="37">
        <f t="shared" si="55"/>
        <v>0</v>
      </c>
      <c r="DT136" s="29">
        <f t="shared" si="72"/>
        <v>0</v>
      </c>
      <c r="DU136" s="37">
        <f t="shared" si="69"/>
        <v>0</v>
      </c>
      <c r="DV136" s="37">
        <f t="shared" si="69"/>
        <v>0</v>
      </c>
      <c r="DW136" s="37">
        <f t="shared" si="69"/>
        <v>0</v>
      </c>
      <c r="DX136" s="37">
        <f t="shared" si="69"/>
        <v>0</v>
      </c>
      <c r="DY136" s="37">
        <f t="shared" si="69"/>
        <v>0</v>
      </c>
      <c r="DZ136" s="37">
        <f t="shared" si="69"/>
        <v>0</v>
      </c>
      <c r="EA136" s="37">
        <f t="shared" si="56"/>
        <v>0</v>
      </c>
      <c r="EB136" s="29">
        <f t="shared" si="73"/>
        <v>0</v>
      </c>
      <c r="EC136" s="36">
        <f t="shared" si="74"/>
        <v>7</v>
      </c>
      <c r="ED136" s="36" t="str">
        <f t="shared" si="75"/>
        <v>DOWNGRADE</v>
      </c>
      <c r="EE136" s="36" t="str">
        <f t="shared" si="76"/>
        <v>RESET</v>
      </c>
      <c r="EF136" s="37">
        <f t="shared" si="77"/>
        <v>0</v>
      </c>
      <c r="EG136" s="2" t="str">
        <f>IFERROR(VLOOKUP(A136,[21]DELTA!$A:$AT,46,0),"")</f>
        <v/>
      </c>
      <c r="EH136" s="37" t="str">
        <f t="shared" si="78"/>
        <v>SAPHIRE</v>
      </c>
      <c r="EI136" s="2"/>
      <c r="EJ136" s="2"/>
      <c r="EK136" s="2"/>
      <c r="EL136" s="2"/>
      <c r="EM136" s="2"/>
      <c r="EN136" s="2"/>
      <c r="EO136" s="2"/>
      <c r="EP136" s="2"/>
      <c r="EQ136" s="37">
        <f t="shared" si="70"/>
        <v>0</v>
      </c>
      <c r="ER136" s="37">
        <f t="shared" si="70"/>
        <v>0</v>
      </c>
      <c r="ES136" s="37">
        <f t="shared" si="70"/>
        <v>0</v>
      </c>
      <c r="ET136" s="37">
        <f t="shared" si="70"/>
        <v>0</v>
      </c>
      <c r="EU136" s="37">
        <f t="shared" si="70"/>
        <v>0</v>
      </c>
      <c r="EV136" s="37">
        <f t="shared" si="70"/>
        <v>0</v>
      </c>
      <c r="EW136" s="37">
        <f t="shared" si="57"/>
        <v>0</v>
      </c>
    </row>
    <row r="137" spans="1:153" ht="15.6">
      <c r="A137" s="36" t="s">
        <v>36</v>
      </c>
      <c r="B137" s="5" t="s">
        <v>203</v>
      </c>
      <c r="C137" s="37" t="s">
        <v>153</v>
      </c>
      <c r="D137" s="15">
        <f>IFERROR(VLOOKUP(A137,[23]delta!$A:$C,3,0),"")</f>
        <v>44859</v>
      </c>
      <c r="E137" s="15" t="str">
        <f t="shared" si="71"/>
        <v>Oct-22</v>
      </c>
      <c r="F137" s="37" t="s">
        <v>352</v>
      </c>
      <c r="G137" s="37" t="s">
        <v>352</v>
      </c>
      <c r="H137" s="37" t="s">
        <v>352</v>
      </c>
      <c r="I137" s="37" t="s">
        <v>352</v>
      </c>
      <c r="J137" s="37" t="s">
        <v>352</v>
      </c>
      <c r="K137" s="37" t="s">
        <v>352</v>
      </c>
      <c r="L137" s="37" t="s">
        <v>349</v>
      </c>
      <c r="M137" s="37">
        <v>20</v>
      </c>
      <c r="N137" s="37">
        <v>47</v>
      </c>
      <c r="O137" s="37">
        <v>41</v>
      </c>
      <c r="P137" s="37">
        <v>42</v>
      </c>
      <c r="Q137" s="37">
        <v>37</v>
      </c>
      <c r="R137" s="37">
        <v>42</v>
      </c>
      <c r="S137" s="37">
        <v>17</v>
      </c>
      <c r="T137" s="36">
        <v>246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37">
        <v>17</v>
      </c>
      <c r="AB137" s="36">
        <v>17</v>
      </c>
      <c r="AC137" s="36">
        <v>0</v>
      </c>
      <c r="AD137" s="36" t="s">
        <v>413</v>
      </c>
      <c r="AE137" s="36" t="s">
        <v>413</v>
      </c>
      <c r="AF137" s="37">
        <v>17</v>
      </c>
      <c r="AG137" s="13">
        <v>2</v>
      </c>
      <c r="AH137" s="37" t="s">
        <v>418</v>
      </c>
      <c r="AI137" s="37">
        <v>0</v>
      </c>
      <c r="AJ137" s="37" t="s">
        <v>424</v>
      </c>
      <c r="AK137" s="37">
        <v>0</v>
      </c>
      <c r="AL137" s="15">
        <v>45261</v>
      </c>
      <c r="AM137" s="15">
        <v>45701</v>
      </c>
      <c r="AN137" s="37">
        <v>1</v>
      </c>
      <c r="AO137" s="37">
        <v>17</v>
      </c>
      <c r="AP137" s="37" t="str">
        <f>IFERROR(VLOOKUP($A137,[2]Sheet1!$A:$D,4,0),"-")</f>
        <v>-</v>
      </c>
      <c r="AQ137" s="37" t="str">
        <f>IFERROR(VLOOKUP($A137,#REF!,4,0),"-")</f>
        <v>-</v>
      </c>
      <c r="AR137" s="37" t="str">
        <f>IFERROR(VLOOKUP(A137,[3]DELTA!$A:$D,4,0),"-")</f>
        <v>REGULER</v>
      </c>
      <c r="AS137" s="37" t="str">
        <f>IFERROR(VLOOKUP(A137,[4]DELTA!$A:$D,4,0),"-")</f>
        <v>REGULER</v>
      </c>
      <c r="AT137" s="37" t="str">
        <f>IFERROR(VLOOKUP(A137,[5]DELTA!$A:$D,4,0),"-")</f>
        <v>REGULER</v>
      </c>
      <c r="AU137" s="37" t="str">
        <f>IFERROR(VLOOKUP(A137,[6]DELTA!$A:$D,4,0),"-")</f>
        <v>REGULER</v>
      </c>
      <c r="AV137" s="37" t="str">
        <f>IFERROR(VLOOKUP(A137,#REF!,13,0),"")</f>
        <v/>
      </c>
      <c r="AW137" s="37">
        <f>IFERROR(VLOOKUP(A137,[7]DATABASE!$A:$BA,49,0),"")</f>
        <v>39</v>
      </c>
      <c r="AX137" s="37">
        <f>IFERROR(VLOOKUP(A137,[7]DATABASE!$A:$BA,50,0),"")</f>
        <v>26</v>
      </c>
      <c r="AY137" s="37">
        <f>IFERROR(VLOOKUP(A137,[7]DATABASE!$A:$BA,51,0),"")</f>
        <v>10</v>
      </c>
      <c r="AZ137" s="37">
        <f>IFERROR(VLOOKUP(A137,[7]DATABASE!$A:$BA,52,0),"")</f>
        <v>4</v>
      </c>
      <c r="BA137" s="37">
        <f>IFERROR(VLOOKUP(A137,[7]DATABASE!$A:$BA,53,0),"")</f>
        <v>25</v>
      </c>
      <c r="BB137" s="37">
        <f>IFERROR(VLOOKUP(A137,[7]DATABASE!$A:$BF,54,0),"")</f>
        <v>39</v>
      </c>
      <c r="BC137" s="37">
        <f>IFERROR(VLOOKUP(A137,[7]DATABASE!$A:$BF,55,0),"")</f>
        <v>26</v>
      </c>
      <c r="BD137" s="37">
        <f>IFERROR(VLOOKUP(A137,[7]DATABASE!$A:$BF,56,0),"")</f>
        <v>10</v>
      </c>
      <c r="BE137" s="37">
        <f>IFERROR(VLOOKUP(A137,[7]DATABASE!$A:$BF,57,0),"")</f>
        <v>4</v>
      </c>
      <c r="BF137" s="37">
        <f>IFERROR(VLOOKUP(A137,[7]DATABASE!$A:$BF,58,0),"")</f>
        <v>25</v>
      </c>
      <c r="BG137" s="37" t="str">
        <f>IFERROR(VLOOKUP($A137,'[24]NEW MITRA'!$A:$BV,69,0),"")</f>
        <v/>
      </c>
      <c r="BH137" s="37">
        <f>IFERROR(VLOOKUP(A137,[7]DATABASE!$A:$BM,60,0),"")</f>
        <v>39</v>
      </c>
      <c r="BI137" s="37">
        <f>IFERROR(VLOOKUP(A137,[7]DATABASE!$A:$BM,61,0),"")</f>
        <v>26</v>
      </c>
      <c r="BJ137" s="37">
        <f>IFERROR(VLOOKUP(A137,[7]DATABASE!$A:$BM,62,0),"")</f>
        <v>10</v>
      </c>
      <c r="BK137" s="37">
        <f>IFERROR(VLOOKUP(A137,[7]DATABASE!$A:$BM,63,0),"")</f>
        <v>4</v>
      </c>
      <c r="BL137" s="37">
        <f>IFERROR(VLOOKUP(A137,[7]DATABASE!$A:$BM,64,0),"")</f>
        <v>25</v>
      </c>
      <c r="BM137" s="37">
        <f>IFERROR(VLOOKUP($A137,[9]AAV!$A:$AM,39,0),IFERROR(VLOOKUP($A137,[9]GC!$A:$Y,25,0),IFERROR(VLOOKUP($A137,[9]RVO!$A:$BS,71,0),IFERROR(VLOOKUP($A137,[9]SBPV!$A:$AK,37,0),IFERROR(VLOOKUP($A137,'[9]CC SK'!$A:$AA,27,0),IFERROR(VLOOKUP($A137,[9]DELTA!$A:$AA,27,0),IFERROR(VLOOKUP($A137,'[9]TEMA C1'!$A:$W,23,0),IFERROR(VLOOKUP($A137,'[9]TEMA C2'!$A:$Y,25,0),IFERROR(VLOOKUP($A137,'[9]TEMA C3'!$A:$Y,25,0),IFERROR(VLOOKUP($A137,'[9]TEMA HAJI'!$A:$Y,25,0),IFERROR(VLOOKUP($A137,'[9]TEMA PD'!$A:$Y,25,0),"")))))))))))</f>
        <v>17</v>
      </c>
      <c r="BN137" s="37">
        <f t="shared" si="58"/>
        <v>121</v>
      </c>
      <c r="BO137" s="21" t="str">
        <f t="shared" si="53"/>
        <v/>
      </c>
      <c r="BP137" s="37">
        <f t="shared" si="53"/>
        <v>39</v>
      </c>
      <c r="BQ137" s="37">
        <f t="shared" si="53"/>
        <v>26</v>
      </c>
      <c r="BR137" s="37">
        <f t="shared" si="52"/>
        <v>10</v>
      </c>
      <c r="BS137" s="37">
        <f t="shared" si="52"/>
        <v>4</v>
      </c>
      <c r="BT137" s="37">
        <f t="shared" si="52"/>
        <v>25</v>
      </c>
      <c r="BU137" s="37">
        <f t="shared" si="52"/>
        <v>17</v>
      </c>
      <c r="BV137" s="37">
        <f t="shared" si="59"/>
        <v>121</v>
      </c>
      <c r="BW137" s="36">
        <f t="shared" si="60"/>
        <v>1</v>
      </c>
      <c r="BX137" s="36" t="str">
        <f t="shared" si="61"/>
        <v>TIDAK</v>
      </c>
      <c r="BY137" s="36" t="str">
        <f>IFERROR(VLOOKUP(A137,[7]DATABASE!$A:$BY,77,0),"")</f>
        <v>TIDAK</v>
      </c>
      <c r="BZ137" s="37">
        <f t="shared" si="62"/>
        <v>138</v>
      </c>
      <c r="CA137" s="12">
        <f>IFERROR(VLOOKUP(A137,[10]DELTA!$A:$AE,31,0),"")</f>
        <v>2</v>
      </c>
      <c r="CB137" s="37" t="str">
        <f t="shared" si="63"/>
        <v>SAPHIRE</v>
      </c>
      <c r="CC137" s="37" t="str">
        <f>IFERROR(VLOOKUP(A137,[11]SUMMARY!$B:$E,4,0),"")</f>
        <v/>
      </c>
      <c r="CD137" s="37">
        <f>IFERROR(VLOOKUP(A137,'[12]RECAP REDEEM P2 - v2'!$A:$I,5,0),0)</f>
        <v>0</v>
      </c>
      <c r="CE137" s="37" t="str">
        <f t="shared" si="64"/>
        <v>Y</v>
      </c>
      <c r="CF137" s="37"/>
      <c r="CG137" s="15">
        <v>45093</v>
      </c>
      <c r="CH137" s="15">
        <f t="shared" ca="1" si="65"/>
        <v>46174</v>
      </c>
      <c r="CI137" s="37">
        <f t="shared" ca="1" si="66"/>
        <v>2</v>
      </c>
      <c r="CJ137" s="37">
        <v>138</v>
      </c>
      <c r="CK137" s="37" t="str">
        <f>IFERROR(VLOOKUP($A137,[13]ME!$A:$K,11,0),"-")</f>
        <v>-</v>
      </c>
      <c r="CL137" s="37" t="str">
        <f>IFERROR(VLOOKUP($A137,[14]EKS!$A:$K,11,0),"-")</f>
        <v>-</v>
      </c>
      <c r="CM137" s="37" t="str">
        <f>IFERROR(VLOOKUP($A137,[15]EKS!$A:$K,11,0),"-")</f>
        <v>-</v>
      </c>
      <c r="CN137" s="37" t="str">
        <f>IFERROR(VLOOKUP($A137,[16]EKS!$A:$K,11,0),"-")</f>
        <v>-</v>
      </c>
      <c r="CO137" s="37" t="str">
        <f>IFERROR(VLOOKUP($A137,[17]EKS!$A:$K,11,0),"-")</f>
        <v>-</v>
      </c>
      <c r="CP137" s="37" t="str">
        <f>IFERROR(VLOOKUP($A137,[18]EKS!$A:$K,11,0),"-")</f>
        <v>-</v>
      </c>
      <c r="CQ137" s="37" t="str">
        <f>IFERROR(VLOOKUP(A137,[19]Sheet1!$A:$D,4,0),"-")</f>
        <v>-</v>
      </c>
      <c r="CR137" s="37">
        <f>IFERROR(VLOOKUP($A137,[20]AAV!$A:$AR,44,0),IFERROR(VLOOKUP($A137,[20]GC!$A:$AC,29,0),IFERROR(VLOOKUP($A137,[20]RVO!$A:$CA,79,0),IFERROR(VLOOKUP($A137,[20]SBPV!$A:$AN,40,0),IFERROR(VLOOKUP($A137,'[20]CC SK'!$A:$AC,29,0),IFERROR(VLOOKUP($A137,'[20]AAV AUTO 2000'!$A:$AA,27,0),IFERROR(VLOOKUP($A137,[20]DELTA!$A:$AC,29,0),IFERROR(VLOOKUP($A137,'[20]TEMA C1'!$A:$Y,25,0),IFERROR(VLOOKUP($A137,'[20]TEMA C2'!$A:$AA,27,0),IFERROR(VLOOKUP($A137,'[20]TEMA C3'!$A:$AA,27,0),IFERROR(VLOOKUP($A137,'[20]TEMA HAJI'!$A:$AA,27,0),IFERROR(VLOOKUP($A137,'[20]TEMA PD'!$A:$AA,27,0),IFERROR(VLOOKUP($A137,[20]DESIRE!$A:$AP,42,0),0)))))))))))))</f>
        <v>7</v>
      </c>
      <c r="CS137" s="37">
        <f>IFERROR(VLOOKUP($A137,#REF!,42+CR$1,0),IFERROR(VLOOKUP($A137,#REF!,42+CR$1,0),IFERROR(VLOOKUP($A137,#REF!,29+CR$1,0),IFERROR(VLOOKUP($A137,#REF!,16+CR$1,0),IFERROR(VLOOKUP($A137,#REF!,42+CR$1,0),IFERROR(VLOOKUP($A137,#REF!,33+CR$1,0),IFERROR(VLOOKUP($A137,#REF!,29+CR$1,0),IFERROR(VLOOKUP($A137,#REF!,42+CR$1,0),IFERROR(VLOOKUP($A137,#REF!,42+CR$1,0),IFERROR(VLOOKUP($A137,#REF!,42+CR$1,0),IFERROR(VLOOKUP($A137,#REF!,26+CR$1,0),IFERROR(VLOOKUP($A137,#REF!,5+CR$1,0),0))))))))))))</f>
        <v>0</v>
      </c>
      <c r="CT137" s="37">
        <f>IFERROR(VLOOKUP($A137,#REF!,42+CS$1,0),IFERROR(VLOOKUP($A137,#REF!,42+CS$1,0),IFERROR(VLOOKUP($A137,#REF!,29+CS$1,0),IFERROR(VLOOKUP($A137,#REF!,16+CS$1,0),IFERROR(VLOOKUP($A137,#REF!,42+CS$1,0),IFERROR(VLOOKUP($A137,#REF!,33+CS$1,0),IFERROR(VLOOKUP($A137,#REF!,29+CS$1,0),IFERROR(VLOOKUP($A137,#REF!,42+CS$1,0),IFERROR(VLOOKUP($A137,#REF!,42+CS$1,0),IFERROR(VLOOKUP($A137,#REF!,42+CS$1,0),IFERROR(VLOOKUP($A137,#REF!,26+CS$1,0),IFERROR(VLOOKUP($A137,#REF!,5+CS$1,0),0))))))))))))</f>
        <v>0</v>
      </c>
      <c r="CU137" s="37">
        <f>IFERROR(VLOOKUP($A137,#REF!,42+CT$1,0),IFERROR(VLOOKUP($A137,#REF!,42+CT$1,0),IFERROR(VLOOKUP($A137,#REF!,29+CT$1,0),IFERROR(VLOOKUP($A137,#REF!,16+CT$1,0),IFERROR(VLOOKUP($A137,#REF!,42+CT$1,0),IFERROR(VLOOKUP($A137,#REF!,33+CT$1,0),IFERROR(VLOOKUP($A137,#REF!,29+CT$1,0),IFERROR(VLOOKUP($A137,#REF!,42+CT$1,0),IFERROR(VLOOKUP($A137,#REF!,42+CT$1,0),IFERROR(VLOOKUP($A137,#REF!,42+CT$1,0),IFERROR(VLOOKUP($A137,#REF!,26+CT$1,0),IFERROR(VLOOKUP($A137,#REF!,5+CT$1,0),0))))))))))))</f>
        <v>0</v>
      </c>
      <c r="CV137" s="37">
        <f>IFERROR(VLOOKUP($A137,#REF!,42+CU$1,0),IFERROR(VLOOKUP($A137,#REF!,42+CU$1,0),IFERROR(VLOOKUP($A137,#REF!,29+CU$1,0),IFERROR(VLOOKUP($A137,#REF!,16+CU$1,0),IFERROR(VLOOKUP($A137,#REF!,42+CU$1,0),IFERROR(VLOOKUP($A137,#REF!,33+CU$1,0),IFERROR(VLOOKUP($A137,#REF!,29+CU$1,0),IFERROR(VLOOKUP($A137,#REF!,42+CU$1,0),IFERROR(VLOOKUP($A137,#REF!,42+CU$1,0),IFERROR(VLOOKUP($A137,#REF!,42+CU$1,0),IFERROR(VLOOKUP($A137,#REF!,26+CU$1,0),IFERROR(VLOOKUP($A137,#REF!,5+CU$1,0),0))))))))))))</f>
        <v>0</v>
      </c>
      <c r="CW137" s="37">
        <f>IFERROR(VLOOKUP($A137,#REF!,42+CV$1,0),IFERROR(VLOOKUP($A137,#REF!,42+CV$1,0),IFERROR(VLOOKUP($A137,#REF!,29+CV$1,0),IFERROR(VLOOKUP($A137,#REF!,16+CV$1,0),IFERROR(VLOOKUP($A137,#REF!,42+CV$1,0),IFERROR(VLOOKUP($A137,#REF!,33+CV$1,0),IFERROR(VLOOKUP($A137,#REF!,29+CV$1,0),IFERROR(VLOOKUP($A137,#REF!,42+CV$1,0),IFERROR(VLOOKUP($A137,#REF!,42+CV$1,0),IFERROR(VLOOKUP($A137,#REF!,42+CV$1,0),IFERROR(VLOOKUP($A137,#REF!,26+CV$1,0),IFERROR(VLOOKUP($A137,#REF!,5+CV$1,0),0))))))))))))</f>
        <v>0</v>
      </c>
      <c r="CX137" s="37">
        <f>IFERROR(VLOOKUP($A137,#REF!,36,0),IFERROR(VLOOKUP($A137,#REF!,23,0),IFERROR(VLOOKUP($A137,#REF!,65,0),IFERROR(VLOOKUP($A137,#REF!,34,0),IFERROR(VLOOKUP($A137,#REF!,25,0),IFERROR(VLOOKUP($A137,#REF!,25,0),IFERROR(VLOOKUP($A137,#REF!,21,0),IFERROR(VLOOKUP($A137,#REF!,23,0),IFERROR(VLOOKUP($A137,#REF!,23,0),IFERROR(VLOOKUP($A137,#REF!,23,0),IFERROR(VLOOKUP($A137,#REF!,23,0),IFERROR(VLOOKUP($A137,#REF!,23,0),IFERROR(VLOOKUP($A137,#REF!,21,0),IFERROR(VLOOKUP($A137,#REF!,23,0),0))))))))))))))</f>
        <v>0</v>
      </c>
      <c r="CY137" s="37">
        <f>IFERROR(VLOOKUP($A137,[20]DESIRE!$A:$AP,42,0),IFERROR(VLOOKUP($A137,'[20]TEMA PD'!$A:$AA,27,0),IFERROR(VLOOKUP($A137,'[20]TEMA HAJI'!$A:$AA,27,0),IFERROR(VLOOKUP($A137,'[20]TEMA C3'!$A:$AA,27,0),IFERROR(VLOOKUP($A137,'[20]TEMA C2'!$A:$AA,27,0),IFERROR(VLOOKUP($A137,'[20]TEMA C1'!$A:$Y,25,0),IFERROR(VLOOKUP($A137,[20]DELTA!$A:$AC,29,0),IFERROR(VLOOKUP($A137,'[20]AAV AUTO 2000'!$A:$AA,27,0),IFERROR(VLOOKUP($A137,'[20]CC SK'!$A:$AC,29,0),IFERROR(VLOOKUP($A137,[20]SBPV!$A:$AN,40,0),IFERROR(VLOOKUP($A137,[20]RVO!$A:$CA,79,0),IFERROR(VLOOKUP($A137,[20]GC!$A:$AC,29,0),IFERROR(VLOOKUP($A137,[20]AAV!$A:$AR,44,0),0)))))))))))))</f>
        <v>7</v>
      </c>
      <c r="CZ137" s="37">
        <f>IFERROR(VLOOKUP($A137,#REF!,5+CY$1,0),IFERROR(VLOOKUP($A137,#REF!,26+CY$1,0),IFERROR(VLOOKUP($A137,#REF!,42+CY$1,0),IFERROR(VLOOKUP($A137,#REF!,42+CY$1,0),IFERROR(VLOOKUP($A137,#REF!,42+CY$1,0),IFERROR(VLOOKUP($A137,#REF!,29+CY$1,0),IFERROR(VLOOKUP($A137,#REF!,33+CY$1,0),IFERROR(VLOOKUP($A137,#REF!,42+CY$1,0),IFERROR(VLOOKUP($A137,#REF!,16+CY$1,0),IFERROR(VLOOKUP($A137,#REF!,29+CY$1,0),IFERROR(VLOOKUP($A137,#REF!,42+CY$1,0),IFERROR(VLOOKUP($A137,#REF!,42+CY$1,0),0))))))))))))</f>
        <v>0</v>
      </c>
      <c r="DA137" s="37">
        <f>IFERROR(VLOOKUP($A137,#REF!,5+CZ$1,0),IFERROR(VLOOKUP($A137,#REF!,26+CZ$1,0),IFERROR(VLOOKUP($A137,#REF!,42+CZ$1,0),IFERROR(VLOOKUP($A137,#REF!,42+CZ$1,0),IFERROR(VLOOKUP($A137,#REF!,42+CZ$1,0),IFERROR(VLOOKUP($A137,#REF!,29+CZ$1,0),IFERROR(VLOOKUP($A137,#REF!,33+CZ$1,0),IFERROR(VLOOKUP($A137,#REF!,42+CZ$1,0),IFERROR(VLOOKUP($A137,#REF!,16+CZ$1,0),IFERROR(VLOOKUP($A137,#REF!,29+CZ$1,0),IFERROR(VLOOKUP($A137,#REF!,42+CZ$1,0),IFERROR(VLOOKUP($A137,#REF!,42+CZ$1,0),0))))))))))))</f>
        <v>0</v>
      </c>
      <c r="DB137" s="37">
        <f>IFERROR(VLOOKUP($A137,#REF!,5+DA$1,0),IFERROR(VLOOKUP($A137,#REF!,26+DA$1,0),IFERROR(VLOOKUP($A137,#REF!,42+DA$1,0),IFERROR(VLOOKUP($A137,#REF!,42+DA$1,0),IFERROR(VLOOKUP($A137,#REF!,42+DA$1,0),IFERROR(VLOOKUP($A137,#REF!,29+DA$1,0),IFERROR(VLOOKUP($A137,#REF!,33+DA$1,0),IFERROR(VLOOKUP($A137,#REF!,42+DA$1,0),IFERROR(VLOOKUP($A137,#REF!,16+DA$1,0),IFERROR(VLOOKUP($A137,#REF!,29+DA$1,0),IFERROR(VLOOKUP($A137,#REF!,42+DA$1,0),IFERROR(VLOOKUP($A137,#REF!,42+DA$1,0),0))))))))))))</f>
        <v>0</v>
      </c>
      <c r="DC137" s="37">
        <f>IFERROR(VLOOKUP($A137,#REF!,5+DB$1,0),IFERROR(VLOOKUP($A137,#REF!,26+DB$1,0),IFERROR(VLOOKUP($A137,#REF!,42+DB$1,0),IFERROR(VLOOKUP($A137,#REF!,42+DB$1,0),IFERROR(VLOOKUP($A137,#REF!,42+DB$1,0),IFERROR(VLOOKUP($A137,#REF!,29+DB$1,0),IFERROR(VLOOKUP($A137,#REF!,33+DB$1,0),IFERROR(VLOOKUP($A137,#REF!,42+DB$1,0),IFERROR(VLOOKUP($A137,#REF!,16+DB$1,0),IFERROR(VLOOKUP($A137,#REF!,29+DB$1,0),IFERROR(VLOOKUP($A137,#REF!,42+DB$1,0),IFERROR(VLOOKUP($A137,#REF!,42+DB$1,0),0))))))))))))</f>
        <v>0</v>
      </c>
      <c r="DD137" s="37">
        <f>IFERROR(VLOOKUP($A137,#REF!,5+DC$1,0),IFERROR(VLOOKUP($A137,#REF!,26+DC$1,0),IFERROR(VLOOKUP($A137,#REF!,42+DC$1,0),IFERROR(VLOOKUP($A137,#REF!,42+DC$1,0),IFERROR(VLOOKUP($A137,#REF!,42+DC$1,0),IFERROR(VLOOKUP($A137,#REF!,29+DC$1,0),IFERROR(VLOOKUP($A137,#REF!,33+DC$1,0),IFERROR(VLOOKUP($A137,#REF!,42+DC$1,0),IFERROR(VLOOKUP($A137,#REF!,16+DC$1,0),IFERROR(VLOOKUP($A137,#REF!,29+DC$1,0),IFERROR(VLOOKUP($A137,#REF!,42+DC$1,0),IFERROR(VLOOKUP($A137,#REF!,42+DC$1,0),0))))))))))))</f>
        <v>0</v>
      </c>
      <c r="DE137" s="37">
        <f>IFERROR(VLOOKUP($A137,#REF!,23,0),IFERROR(VLOOKUP($A137,#REF!,21,0),IFERROR(VLOOKUP($A137,#REF!,23,0),IFERROR(VLOOKUP($A137,#REF!,23,0),IFERROR(VLOOKUP($A137,#REF!,23,0),IFERROR(VLOOKUP($A137,#REF!,23,0),IFERROR(VLOOKUP($A137,#REF!,23,0),IFERROR(VLOOKUP($A137,#REF!,21,0),IFERROR(VLOOKUP($A137,#REF!,25,0),IFERROR(VLOOKUP($A137,#REF!,25,0),IFERROR(VLOOKUP($A137,#REF!,34,0),IFERROR(VLOOKUP($A137,#REF!,65,0),IFERROR(VLOOKUP($A137,#REF!,23,0),IFERROR(VLOOKUP($A137,#REF!,36,0),0))))))))))))))</f>
        <v>0</v>
      </c>
      <c r="DF137" s="37" t="b">
        <f t="shared" si="67"/>
        <v>1</v>
      </c>
      <c r="DG137" s="37" t="b">
        <f t="shared" si="67"/>
        <v>1</v>
      </c>
      <c r="DH137" s="37" t="b">
        <f t="shared" si="67"/>
        <v>1</v>
      </c>
      <c r="DI137" s="37" t="b">
        <f t="shared" si="67"/>
        <v>1</v>
      </c>
      <c r="DJ137" s="37" t="b">
        <f t="shared" si="67"/>
        <v>1</v>
      </c>
      <c r="DK137" s="37" t="b">
        <f t="shared" si="67"/>
        <v>1</v>
      </c>
      <c r="DL137" s="37" t="b">
        <f t="shared" si="54"/>
        <v>1</v>
      </c>
      <c r="DM137" s="37">
        <f t="shared" si="68"/>
        <v>7</v>
      </c>
      <c r="DN137" s="37">
        <f t="shared" si="68"/>
        <v>0</v>
      </c>
      <c r="DO137" s="37">
        <f t="shared" si="68"/>
        <v>0</v>
      </c>
      <c r="DP137" s="37">
        <f t="shared" si="68"/>
        <v>0</v>
      </c>
      <c r="DQ137" s="37">
        <f t="shared" si="68"/>
        <v>0</v>
      </c>
      <c r="DR137" s="37">
        <f t="shared" si="68"/>
        <v>0</v>
      </c>
      <c r="DS137" s="37">
        <f t="shared" si="55"/>
        <v>0</v>
      </c>
      <c r="DT137" s="29">
        <f t="shared" si="72"/>
        <v>7</v>
      </c>
      <c r="DU137" s="37">
        <f t="shared" si="69"/>
        <v>7</v>
      </c>
      <c r="DV137" s="37">
        <f t="shared" si="69"/>
        <v>0</v>
      </c>
      <c r="DW137" s="37">
        <f t="shared" si="69"/>
        <v>0</v>
      </c>
      <c r="DX137" s="37">
        <f t="shared" si="69"/>
        <v>0</v>
      </c>
      <c r="DY137" s="37">
        <f t="shared" si="69"/>
        <v>0</v>
      </c>
      <c r="DZ137" s="37">
        <f t="shared" si="69"/>
        <v>0</v>
      </c>
      <c r="EA137" s="37">
        <f t="shared" si="56"/>
        <v>0</v>
      </c>
      <c r="EB137" s="29">
        <f t="shared" si="73"/>
        <v>7</v>
      </c>
      <c r="EC137" s="36">
        <f t="shared" si="74"/>
        <v>6</v>
      </c>
      <c r="ED137" s="36" t="str">
        <f t="shared" si="75"/>
        <v>DOWNGRADE</v>
      </c>
      <c r="EE137" s="36" t="str">
        <f t="shared" si="76"/>
        <v>RESET</v>
      </c>
      <c r="EF137" s="37">
        <f t="shared" si="77"/>
        <v>0</v>
      </c>
      <c r="EG137" s="2">
        <f>IFERROR(VLOOKUP(A137,[21]DELTA!$A:$AT,46,0),"")</f>
        <v>2</v>
      </c>
      <c r="EH137" s="37" t="str">
        <f t="shared" si="78"/>
        <v>SAPHIRE</v>
      </c>
      <c r="EI137" s="2"/>
      <c r="EJ137" s="2"/>
      <c r="EK137" s="2"/>
      <c r="EL137" s="2"/>
      <c r="EM137" s="2"/>
      <c r="EN137" s="2"/>
      <c r="EO137" s="2"/>
      <c r="EP137" s="2"/>
      <c r="EQ137" s="37">
        <f t="shared" si="70"/>
        <v>7</v>
      </c>
      <c r="ER137" s="37">
        <f t="shared" si="70"/>
        <v>0</v>
      </c>
      <c r="ES137" s="37">
        <f t="shared" si="70"/>
        <v>0</v>
      </c>
      <c r="ET137" s="37">
        <f t="shared" si="70"/>
        <v>0</v>
      </c>
      <c r="EU137" s="37">
        <f t="shared" si="70"/>
        <v>0</v>
      </c>
      <c r="EV137" s="37">
        <f t="shared" si="70"/>
        <v>0</v>
      </c>
      <c r="EW137" s="37">
        <f t="shared" si="57"/>
        <v>0</v>
      </c>
    </row>
    <row r="138" spans="1:153" ht="15.6">
      <c r="A138" s="36" t="s">
        <v>37</v>
      </c>
      <c r="B138" s="5" t="s">
        <v>204</v>
      </c>
      <c r="C138" s="37" t="s">
        <v>153</v>
      </c>
      <c r="D138" s="15">
        <f>IFERROR(VLOOKUP(A138,[23]delta!$A:$C,3,0),"")</f>
        <v>44861</v>
      </c>
      <c r="E138" s="15" t="str">
        <f t="shared" si="71"/>
        <v>Oct-22</v>
      </c>
      <c r="F138" s="37" t="s">
        <v>349</v>
      </c>
      <c r="G138" s="37" t="s">
        <v>349</v>
      </c>
      <c r="H138" s="37" t="s">
        <v>352</v>
      </c>
      <c r="I138" s="37" t="s">
        <v>352</v>
      </c>
      <c r="J138" s="37" t="s">
        <v>352</v>
      </c>
      <c r="K138" s="37" t="s">
        <v>349</v>
      </c>
      <c r="L138" s="37" t="s">
        <v>349</v>
      </c>
      <c r="M138" s="37">
        <v>19</v>
      </c>
      <c r="N138" s="37">
        <v>45</v>
      </c>
      <c r="O138" s="37">
        <v>42</v>
      </c>
      <c r="P138" s="37">
        <v>43</v>
      </c>
      <c r="Q138" s="37">
        <v>39</v>
      </c>
      <c r="R138" s="37">
        <v>30</v>
      </c>
      <c r="S138" s="37">
        <v>22</v>
      </c>
      <c r="T138" s="36">
        <v>240</v>
      </c>
      <c r="U138" s="37">
        <v>19</v>
      </c>
      <c r="V138" s="37">
        <v>45</v>
      </c>
      <c r="W138" s="14">
        <v>0</v>
      </c>
      <c r="X138" s="14">
        <v>0</v>
      </c>
      <c r="Y138" s="14">
        <v>0</v>
      </c>
      <c r="Z138" s="37">
        <v>30</v>
      </c>
      <c r="AA138" s="37">
        <v>22</v>
      </c>
      <c r="AB138" s="36">
        <v>116</v>
      </c>
      <c r="AC138" s="36">
        <v>0</v>
      </c>
      <c r="AD138" s="36" t="s">
        <v>413</v>
      </c>
      <c r="AE138" s="36" t="s">
        <v>413</v>
      </c>
      <c r="AF138" s="37">
        <v>116</v>
      </c>
      <c r="AG138" s="13">
        <v>2</v>
      </c>
      <c r="AH138" s="37" t="s">
        <v>418</v>
      </c>
      <c r="AI138" s="37">
        <v>0</v>
      </c>
      <c r="AJ138" s="37" t="s">
        <v>423</v>
      </c>
      <c r="AK138" s="37">
        <v>0</v>
      </c>
      <c r="AL138" s="15">
        <v>45261</v>
      </c>
      <c r="AM138" s="15">
        <v>45701</v>
      </c>
      <c r="AN138" s="37">
        <v>1</v>
      </c>
      <c r="AO138" s="37">
        <v>116</v>
      </c>
      <c r="AP138" s="37" t="str">
        <f>IFERROR(VLOOKUP($A138,[2]Sheet1!$A:$D,4,0),"-")</f>
        <v>-</v>
      </c>
      <c r="AQ138" s="37" t="str">
        <f>IFERROR(VLOOKUP($A138,#REF!,4,0),"-")</f>
        <v>-</v>
      </c>
      <c r="AR138" s="37" t="str">
        <f>IFERROR(VLOOKUP(A138,[3]DELTA!$A:$D,4,0),"-")</f>
        <v>EKSKLUSIF</v>
      </c>
      <c r="AS138" s="37" t="str">
        <f>IFERROR(VLOOKUP(A138,[4]DELTA!$A:$D,4,0),"-")</f>
        <v>EKSKLUSIF</v>
      </c>
      <c r="AT138" s="37" t="str">
        <f>IFERROR(VLOOKUP(A138,[5]DELTA!$A:$D,4,0),"-")</f>
        <v>REGULER</v>
      </c>
      <c r="AU138" s="37" t="str">
        <f>IFERROR(VLOOKUP(A138,[6]DELTA!$A:$D,4,0),"-")</f>
        <v>REGULER</v>
      </c>
      <c r="AV138" s="37" t="str">
        <f>IFERROR(VLOOKUP(A138,#REF!,13,0),"")</f>
        <v/>
      </c>
      <c r="AW138" s="37">
        <f>IFERROR(VLOOKUP(A138,[7]DATABASE!$A:$BA,49,0),"")</f>
        <v>50</v>
      </c>
      <c r="AX138" s="37">
        <f>IFERROR(VLOOKUP(A138,[7]DATABASE!$A:$BA,50,0),"")</f>
        <v>47</v>
      </c>
      <c r="AY138" s="37">
        <f>IFERROR(VLOOKUP(A138,[7]DATABASE!$A:$BA,51,0),"")</f>
        <v>41</v>
      </c>
      <c r="AZ138" s="37">
        <f>IFERROR(VLOOKUP(A138,[7]DATABASE!$A:$BA,52,0),"")</f>
        <v>45</v>
      </c>
      <c r="BA138" s="37">
        <f>IFERROR(VLOOKUP(A138,[7]DATABASE!$A:$BA,53,0),"")</f>
        <v>44</v>
      </c>
      <c r="BB138" s="37">
        <f>IFERROR(VLOOKUP(A138,[7]DATABASE!$A:$BF,54,0),"")</f>
        <v>50</v>
      </c>
      <c r="BC138" s="37">
        <f>IFERROR(VLOOKUP(A138,[7]DATABASE!$A:$BF,55,0),"")</f>
        <v>47</v>
      </c>
      <c r="BD138" s="37">
        <f>IFERROR(VLOOKUP(A138,[7]DATABASE!$A:$BF,56,0),"")</f>
        <v>41</v>
      </c>
      <c r="BE138" s="37">
        <f>IFERROR(VLOOKUP(A138,[7]DATABASE!$A:$BF,57,0),"")</f>
        <v>45</v>
      </c>
      <c r="BF138" s="37">
        <f>IFERROR(VLOOKUP(A138,[7]DATABASE!$A:$BF,58,0),"")</f>
        <v>44</v>
      </c>
      <c r="BG138" s="37">
        <f>IFERROR(VLOOKUP($A138,'[24]NEW MITRA'!$A:$BV,69,0),"")</f>
        <v>19</v>
      </c>
      <c r="BH138" s="37">
        <f>IFERROR(VLOOKUP(A138,[7]DATABASE!$A:$BM,60,0),"")</f>
        <v>50</v>
      </c>
      <c r="BI138" s="37">
        <f>IFERROR(VLOOKUP(A138,[7]DATABASE!$A:$BM,61,0),"")</f>
        <v>47</v>
      </c>
      <c r="BJ138" s="37">
        <f>IFERROR(VLOOKUP(A138,[7]DATABASE!$A:$BM,62,0),"")</f>
        <v>41</v>
      </c>
      <c r="BK138" s="37">
        <f>IFERROR(VLOOKUP(A138,[7]DATABASE!$A:$BM,63,0),"")</f>
        <v>45</v>
      </c>
      <c r="BL138" s="37">
        <f>IFERROR(VLOOKUP(A138,[7]DATABASE!$A:$BM,64,0),"")</f>
        <v>44</v>
      </c>
      <c r="BM138" s="37">
        <f>IFERROR(VLOOKUP($A138,[9]AAV!$A:$AM,39,0),IFERROR(VLOOKUP($A138,[9]GC!$A:$Y,25,0),IFERROR(VLOOKUP($A138,[9]RVO!$A:$BS,71,0),IFERROR(VLOOKUP($A138,[9]SBPV!$A:$AK,37,0),IFERROR(VLOOKUP($A138,'[9]CC SK'!$A:$AA,27,0),IFERROR(VLOOKUP($A138,[9]DELTA!$A:$AA,27,0),IFERROR(VLOOKUP($A138,'[9]TEMA C1'!$A:$W,23,0),IFERROR(VLOOKUP($A138,'[9]TEMA C2'!$A:$Y,25,0),IFERROR(VLOOKUP($A138,'[9]TEMA C3'!$A:$Y,25,0),IFERROR(VLOOKUP($A138,'[9]TEMA HAJI'!$A:$Y,25,0),IFERROR(VLOOKUP($A138,'[9]TEMA PD'!$A:$Y,25,0),"")))))))))))</f>
        <v>22</v>
      </c>
      <c r="BN138" s="37">
        <f t="shared" si="58"/>
        <v>268</v>
      </c>
      <c r="BO138" s="37">
        <f t="shared" si="53"/>
        <v>19</v>
      </c>
      <c r="BP138" s="14">
        <f t="shared" si="53"/>
        <v>50</v>
      </c>
      <c r="BQ138" s="14">
        <f t="shared" si="53"/>
        <v>0</v>
      </c>
      <c r="BR138" s="14">
        <f t="shared" si="52"/>
        <v>0</v>
      </c>
      <c r="BS138" s="37">
        <f t="shared" si="52"/>
        <v>45</v>
      </c>
      <c r="BT138" s="37">
        <f t="shared" si="52"/>
        <v>44</v>
      </c>
      <c r="BU138" s="37">
        <f t="shared" si="52"/>
        <v>22</v>
      </c>
      <c r="BV138" s="37">
        <f t="shared" si="59"/>
        <v>180</v>
      </c>
      <c r="BW138" s="36">
        <f t="shared" si="60"/>
        <v>0</v>
      </c>
      <c r="BX138" s="36" t="str">
        <f t="shared" si="61"/>
        <v>TIDAK</v>
      </c>
      <c r="BY138" s="36" t="str">
        <f>IFERROR(VLOOKUP(A138,[7]DATABASE!$A:$BY,77,0),"")</f>
        <v>TIDAK</v>
      </c>
      <c r="BZ138" s="37">
        <f t="shared" si="62"/>
        <v>296</v>
      </c>
      <c r="CA138" s="12">
        <f>IFERROR(VLOOKUP(A138,[10]DELTA!$A:$AE,31,0),"")</f>
        <v>2</v>
      </c>
      <c r="CB138" s="37" t="str">
        <f t="shared" si="63"/>
        <v>SAPHIRE</v>
      </c>
      <c r="CC138" s="37" t="str">
        <f>IFERROR(VLOOKUP(A138,[11]SUMMARY!$B:$E,4,0),"")</f>
        <v/>
      </c>
      <c r="CD138" s="37">
        <f>IFERROR(VLOOKUP(A138,'[12]RECAP REDEEM P2 - v2'!$A:$I,5,0),0)</f>
        <v>0</v>
      </c>
      <c r="CE138" s="37" t="str">
        <f t="shared" si="64"/>
        <v>Y</v>
      </c>
      <c r="CF138" s="37"/>
      <c r="CG138" s="15">
        <v>45093</v>
      </c>
      <c r="CH138" s="15">
        <f t="shared" ca="1" si="65"/>
        <v>46174</v>
      </c>
      <c r="CI138" s="37">
        <f t="shared" ca="1" si="66"/>
        <v>2</v>
      </c>
      <c r="CJ138" s="37">
        <v>296</v>
      </c>
      <c r="CK138" s="37" t="str">
        <f>IFERROR(VLOOKUP($A138,[13]ME!$A:$K,11,0),"-")</f>
        <v>-</v>
      </c>
      <c r="CL138" s="37" t="str">
        <f>IFERROR(VLOOKUP($A138,[14]EKS!$A:$K,11,0),"-")</f>
        <v>-</v>
      </c>
      <c r="CM138" s="37" t="str">
        <f>IFERROR(VLOOKUP($A138,[15]EKS!$A:$K,11,0),"-")</f>
        <v>EKSKLUSIF</v>
      </c>
      <c r="CN138" s="37" t="str">
        <f>IFERROR(VLOOKUP($A138,[16]EKS!$A:$K,11,0),"-")</f>
        <v>EKSKLUSIF</v>
      </c>
      <c r="CO138" s="37" t="str">
        <f>IFERROR(VLOOKUP($A138,[17]EKS!$A:$K,11,0),"-")</f>
        <v>EKSKLUSIF</v>
      </c>
      <c r="CP138" s="37" t="str">
        <f>IFERROR(VLOOKUP($A138,[18]EKS!$A:$K,11,0),"-")</f>
        <v>EKSKLUSIF</v>
      </c>
      <c r="CQ138" s="37" t="str">
        <f>IFERROR(VLOOKUP(A138,[19]Sheet1!$A:$D,4,0),"-")</f>
        <v>EKSKLUSIF</v>
      </c>
      <c r="CR138" s="37">
        <f>IFERROR(VLOOKUP($A138,[20]AAV!$A:$AR,44,0),IFERROR(VLOOKUP($A138,[20]GC!$A:$AC,29,0),IFERROR(VLOOKUP($A138,[20]RVO!$A:$CA,79,0),IFERROR(VLOOKUP($A138,[20]SBPV!$A:$AN,40,0),IFERROR(VLOOKUP($A138,'[20]CC SK'!$A:$AC,29,0),IFERROR(VLOOKUP($A138,'[20]AAV AUTO 2000'!$A:$AA,27,0),IFERROR(VLOOKUP($A138,[20]DELTA!$A:$AC,29,0),IFERROR(VLOOKUP($A138,'[20]TEMA C1'!$A:$Y,25,0),IFERROR(VLOOKUP($A138,'[20]TEMA C2'!$A:$AA,27,0),IFERROR(VLOOKUP($A138,'[20]TEMA C3'!$A:$AA,27,0),IFERROR(VLOOKUP($A138,'[20]TEMA HAJI'!$A:$AA,27,0),IFERROR(VLOOKUP($A138,'[20]TEMA PD'!$A:$AA,27,0),IFERROR(VLOOKUP($A138,[20]DESIRE!$A:$AP,42,0),0)))))))))))))</f>
        <v>0</v>
      </c>
      <c r="CS138" s="37">
        <f>IFERROR(VLOOKUP($A138,#REF!,42+CR$1,0),IFERROR(VLOOKUP($A138,#REF!,42+CR$1,0),IFERROR(VLOOKUP($A138,#REF!,29+CR$1,0),IFERROR(VLOOKUP($A138,#REF!,16+CR$1,0),IFERROR(VLOOKUP($A138,#REF!,42+CR$1,0),IFERROR(VLOOKUP($A138,#REF!,33+CR$1,0),IFERROR(VLOOKUP($A138,#REF!,29+CR$1,0),IFERROR(VLOOKUP($A138,#REF!,42+CR$1,0),IFERROR(VLOOKUP($A138,#REF!,42+CR$1,0),IFERROR(VLOOKUP($A138,#REF!,42+CR$1,0),IFERROR(VLOOKUP($A138,#REF!,26+CR$1,0),IFERROR(VLOOKUP($A138,#REF!,5+CR$1,0),0))))))))))))</f>
        <v>0</v>
      </c>
      <c r="CT138" s="37">
        <f>IFERROR(VLOOKUP($A138,#REF!,42+CS$1,0),IFERROR(VLOOKUP($A138,#REF!,42+CS$1,0),IFERROR(VLOOKUP($A138,#REF!,29+CS$1,0),IFERROR(VLOOKUP($A138,#REF!,16+CS$1,0),IFERROR(VLOOKUP($A138,#REF!,42+CS$1,0),IFERROR(VLOOKUP($A138,#REF!,33+CS$1,0),IFERROR(VLOOKUP($A138,#REF!,29+CS$1,0),IFERROR(VLOOKUP($A138,#REF!,42+CS$1,0),IFERROR(VLOOKUP($A138,#REF!,42+CS$1,0),IFERROR(VLOOKUP($A138,#REF!,42+CS$1,0),IFERROR(VLOOKUP($A138,#REF!,26+CS$1,0),IFERROR(VLOOKUP($A138,#REF!,5+CS$1,0),0))))))))))))</f>
        <v>0</v>
      </c>
      <c r="CU138" s="37">
        <f>IFERROR(VLOOKUP($A138,#REF!,42+CT$1,0),IFERROR(VLOOKUP($A138,#REF!,42+CT$1,0),IFERROR(VLOOKUP($A138,#REF!,29+CT$1,0),IFERROR(VLOOKUP($A138,#REF!,16+CT$1,0),IFERROR(VLOOKUP($A138,#REF!,42+CT$1,0),IFERROR(VLOOKUP($A138,#REF!,33+CT$1,0),IFERROR(VLOOKUP($A138,#REF!,29+CT$1,0),IFERROR(VLOOKUP($A138,#REF!,42+CT$1,0),IFERROR(VLOOKUP($A138,#REF!,42+CT$1,0),IFERROR(VLOOKUP($A138,#REF!,42+CT$1,0),IFERROR(VLOOKUP($A138,#REF!,26+CT$1,0),IFERROR(VLOOKUP($A138,#REF!,5+CT$1,0),0))))))))))))</f>
        <v>0</v>
      </c>
      <c r="CV138" s="37">
        <f>IFERROR(VLOOKUP($A138,#REF!,42+CU$1,0),IFERROR(VLOOKUP($A138,#REF!,42+CU$1,0),IFERROR(VLOOKUP($A138,#REF!,29+CU$1,0),IFERROR(VLOOKUP($A138,#REF!,16+CU$1,0),IFERROR(VLOOKUP($A138,#REF!,42+CU$1,0),IFERROR(VLOOKUP($A138,#REF!,33+CU$1,0),IFERROR(VLOOKUP($A138,#REF!,29+CU$1,0),IFERROR(VLOOKUP($A138,#REF!,42+CU$1,0),IFERROR(VLOOKUP($A138,#REF!,42+CU$1,0),IFERROR(VLOOKUP($A138,#REF!,42+CU$1,0),IFERROR(VLOOKUP($A138,#REF!,26+CU$1,0),IFERROR(VLOOKUP($A138,#REF!,5+CU$1,0),0))))))))))))</f>
        <v>0</v>
      </c>
      <c r="CW138" s="37">
        <f>IFERROR(VLOOKUP($A138,#REF!,42+CV$1,0),IFERROR(VLOOKUP($A138,#REF!,42+CV$1,0),IFERROR(VLOOKUP($A138,#REF!,29+CV$1,0),IFERROR(VLOOKUP($A138,#REF!,16+CV$1,0),IFERROR(VLOOKUP($A138,#REF!,42+CV$1,0),IFERROR(VLOOKUP($A138,#REF!,33+CV$1,0),IFERROR(VLOOKUP($A138,#REF!,29+CV$1,0),IFERROR(VLOOKUP($A138,#REF!,42+CV$1,0),IFERROR(VLOOKUP($A138,#REF!,42+CV$1,0),IFERROR(VLOOKUP($A138,#REF!,42+CV$1,0),IFERROR(VLOOKUP($A138,#REF!,26+CV$1,0),IFERROR(VLOOKUP($A138,#REF!,5+CV$1,0),0))))))))))))</f>
        <v>0</v>
      </c>
      <c r="CX138" s="37">
        <f>IFERROR(VLOOKUP($A138,#REF!,36,0),IFERROR(VLOOKUP($A138,#REF!,23,0),IFERROR(VLOOKUP($A138,#REF!,65,0),IFERROR(VLOOKUP($A138,#REF!,34,0),IFERROR(VLOOKUP($A138,#REF!,25,0),IFERROR(VLOOKUP($A138,#REF!,25,0),IFERROR(VLOOKUP($A138,#REF!,21,0),IFERROR(VLOOKUP($A138,#REF!,23,0),IFERROR(VLOOKUP($A138,#REF!,23,0),IFERROR(VLOOKUP($A138,#REF!,23,0),IFERROR(VLOOKUP($A138,#REF!,23,0),IFERROR(VLOOKUP($A138,#REF!,23,0),IFERROR(VLOOKUP($A138,#REF!,21,0),IFERROR(VLOOKUP($A138,#REF!,23,0),0))))))))))))))</f>
        <v>0</v>
      </c>
      <c r="CY138" s="37">
        <f>IFERROR(VLOOKUP($A138,[20]DESIRE!$A:$AP,42,0),IFERROR(VLOOKUP($A138,'[20]TEMA PD'!$A:$AA,27,0),IFERROR(VLOOKUP($A138,'[20]TEMA HAJI'!$A:$AA,27,0),IFERROR(VLOOKUP($A138,'[20]TEMA C3'!$A:$AA,27,0),IFERROR(VLOOKUP($A138,'[20]TEMA C2'!$A:$AA,27,0),IFERROR(VLOOKUP($A138,'[20]TEMA C1'!$A:$Y,25,0),IFERROR(VLOOKUP($A138,[20]DELTA!$A:$AC,29,0),IFERROR(VLOOKUP($A138,'[20]AAV AUTO 2000'!$A:$AA,27,0),IFERROR(VLOOKUP($A138,'[20]CC SK'!$A:$AC,29,0),IFERROR(VLOOKUP($A138,[20]SBPV!$A:$AN,40,0),IFERROR(VLOOKUP($A138,[20]RVO!$A:$CA,79,0),IFERROR(VLOOKUP($A138,[20]GC!$A:$AC,29,0),IFERROR(VLOOKUP($A138,[20]AAV!$A:$AR,44,0),0)))))))))))))</f>
        <v>0</v>
      </c>
      <c r="CZ138" s="37">
        <f>IFERROR(VLOOKUP($A138,#REF!,5+CY$1,0),IFERROR(VLOOKUP($A138,#REF!,26+CY$1,0),IFERROR(VLOOKUP($A138,#REF!,42+CY$1,0),IFERROR(VLOOKUP($A138,#REF!,42+CY$1,0),IFERROR(VLOOKUP($A138,#REF!,42+CY$1,0),IFERROR(VLOOKUP($A138,#REF!,29+CY$1,0),IFERROR(VLOOKUP($A138,#REF!,33+CY$1,0),IFERROR(VLOOKUP($A138,#REF!,42+CY$1,0),IFERROR(VLOOKUP($A138,#REF!,16+CY$1,0),IFERROR(VLOOKUP($A138,#REF!,29+CY$1,0),IFERROR(VLOOKUP($A138,#REF!,42+CY$1,0),IFERROR(VLOOKUP($A138,#REF!,42+CY$1,0),0))))))))))))</f>
        <v>0</v>
      </c>
      <c r="DA138" s="37">
        <f>IFERROR(VLOOKUP($A138,#REF!,5+CZ$1,0),IFERROR(VLOOKUP($A138,#REF!,26+CZ$1,0),IFERROR(VLOOKUP($A138,#REF!,42+CZ$1,0),IFERROR(VLOOKUP($A138,#REF!,42+CZ$1,0),IFERROR(VLOOKUP($A138,#REF!,42+CZ$1,0),IFERROR(VLOOKUP($A138,#REF!,29+CZ$1,0),IFERROR(VLOOKUP($A138,#REF!,33+CZ$1,0),IFERROR(VLOOKUP($A138,#REF!,42+CZ$1,0),IFERROR(VLOOKUP($A138,#REF!,16+CZ$1,0),IFERROR(VLOOKUP($A138,#REF!,29+CZ$1,0),IFERROR(VLOOKUP($A138,#REF!,42+CZ$1,0),IFERROR(VLOOKUP($A138,#REF!,42+CZ$1,0),0))))))))))))</f>
        <v>0</v>
      </c>
      <c r="DB138" s="37">
        <f>IFERROR(VLOOKUP($A138,#REF!,5+DA$1,0),IFERROR(VLOOKUP($A138,#REF!,26+DA$1,0),IFERROR(VLOOKUP($A138,#REF!,42+DA$1,0),IFERROR(VLOOKUP($A138,#REF!,42+DA$1,0),IFERROR(VLOOKUP($A138,#REF!,42+DA$1,0),IFERROR(VLOOKUP($A138,#REF!,29+DA$1,0),IFERROR(VLOOKUP($A138,#REF!,33+DA$1,0),IFERROR(VLOOKUP($A138,#REF!,42+DA$1,0),IFERROR(VLOOKUP($A138,#REF!,16+DA$1,0),IFERROR(VLOOKUP($A138,#REF!,29+DA$1,0),IFERROR(VLOOKUP($A138,#REF!,42+DA$1,0),IFERROR(VLOOKUP($A138,#REF!,42+DA$1,0),0))))))))))))</f>
        <v>0</v>
      </c>
      <c r="DC138" s="37">
        <f>IFERROR(VLOOKUP($A138,#REF!,5+DB$1,0),IFERROR(VLOOKUP($A138,#REF!,26+DB$1,0),IFERROR(VLOOKUP($A138,#REF!,42+DB$1,0),IFERROR(VLOOKUP($A138,#REF!,42+DB$1,0),IFERROR(VLOOKUP($A138,#REF!,42+DB$1,0),IFERROR(VLOOKUP($A138,#REF!,29+DB$1,0),IFERROR(VLOOKUP($A138,#REF!,33+DB$1,0),IFERROR(VLOOKUP($A138,#REF!,42+DB$1,0),IFERROR(VLOOKUP($A138,#REF!,16+DB$1,0),IFERROR(VLOOKUP($A138,#REF!,29+DB$1,0),IFERROR(VLOOKUP($A138,#REF!,42+DB$1,0),IFERROR(VLOOKUP($A138,#REF!,42+DB$1,0),0))))))))))))</f>
        <v>0</v>
      </c>
      <c r="DD138" s="37">
        <f>IFERROR(VLOOKUP($A138,#REF!,5+DC$1,0),IFERROR(VLOOKUP($A138,#REF!,26+DC$1,0),IFERROR(VLOOKUP($A138,#REF!,42+DC$1,0),IFERROR(VLOOKUP($A138,#REF!,42+DC$1,0),IFERROR(VLOOKUP($A138,#REF!,42+DC$1,0),IFERROR(VLOOKUP($A138,#REF!,29+DC$1,0),IFERROR(VLOOKUP($A138,#REF!,33+DC$1,0),IFERROR(VLOOKUP($A138,#REF!,42+DC$1,0),IFERROR(VLOOKUP($A138,#REF!,16+DC$1,0),IFERROR(VLOOKUP($A138,#REF!,29+DC$1,0),IFERROR(VLOOKUP($A138,#REF!,42+DC$1,0),IFERROR(VLOOKUP($A138,#REF!,42+DC$1,0),0))))))))))))</f>
        <v>0</v>
      </c>
      <c r="DE138" s="37">
        <f>IFERROR(VLOOKUP($A138,#REF!,23,0),IFERROR(VLOOKUP($A138,#REF!,21,0),IFERROR(VLOOKUP($A138,#REF!,23,0),IFERROR(VLOOKUP($A138,#REF!,23,0),IFERROR(VLOOKUP($A138,#REF!,23,0),IFERROR(VLOOKUP($A138,#REF!,23,0),IFERROR(VLOOKUP($A138,#REF!,23,0),IFERROR(VLOOKUP($A138,#REF!,21,0),IFERROR(VLOOKUP($A138,#REF!,25,0),IFERROR(VLOOKUP($A138,#REF!,25,0),IFERROR(VLOOKUP($A138,#REF!,34,0),IFERROR(VLOOKUP($A138,#REF!,65,0),IFERROR(VLOOKUP($A138,#REF!,23,0),IFERROR(VLOOKUP($A138,#REF!,36,0),0))))))))))))))</f>
        <v>0</v>
      </c>
      <c r="DF138" s="37" t="b">
        <f t="shared" si="67"/>
        <v>1</v>
      </c>
      <c r="DG138" s="37" t="b">
        <f t="shared" si="67"/>
        <v>1</v>
      </c>
      <c r="DH138" s="37" t="b">
        <f t="shared" si="67"/>
        <v>1</v>
      </c>
      <c r="DI138" s="37" t="b">
        <f t="shared" si="67"/>
        <v>1</v>
      </c>
      <c r="DJ138" s="37" t="b">
        <f t="shared" si="67"/>
        <v>1</v>
      </c>
      <c r="DK138" s="37" t="b">
        <f t="shared" si="67"/>
        <v>1</v>
      </c>
      <c r="DL138" s="37" t="b">
        <f t="shared" si="54"/>
        <v>1</v>
      </c>
      <c r="DM138" s="37">
        <f t="shared" si="68"/>
        <v>0</v>
      </c>
      <c r="DN138" s="37">
        <f t="shared" si="68"/>
        <v>0</v>
      </c>
      <c r="DO138" s="37">
        <f t="shared" si="68"/>
        <v>0</v>
      </c>
      <c r="DP138" s="37">
        <f t="shared" si="68"/>
        <v>0</v>
      </c>
      <c r="DQ138" s="37">
        <f t="shared" si="68"/>
        <v>0</v>
      </c>
      <c r="DR138" s="37">
        <f t="shared" si="68"/>
        <v>0</v>
      </c>
      <c r="DS138" s="37">
        <f t="shared" si="55"/>
        <v>0</v>
      </c>
      <c r="DT138" s="29">
        <f t="shared" si="72"/>
        <v>0</v>
      </c>
      <c r="DU138" s="37">
        <f t="shared" si="69"/>
        <v>0</v>
      </c>
      <c r="DV138" s="37">
        <f t="shared" si="69"/>
        <v>0</v>
      </c>
      <c r="DW138" s="37">
        <f t="shared" si="69"/>
        <v>0</v>
      </c>
      <c r="DX138" s="37">
        <f t="shared" si="69"/>
        <v>0</v>
      </c>
      <c r="DY138" s="37">
        <f t="shared" si="69"/>
        <v>0</v>
      </c>
      <c r="DZ138" s="37">
        <f t="shared" si="69"/>
        <v>0</v>
      </c>
      <c r="EA138" s="37">
        <f t="shared" si="56"/>
        <v>0</v>
      </c>
      <c r="EB138" s="29">
        <f t="shared" si="73"/>
        <v>0</v>
      </c>
      <c r="EC138" s="36">
        <f t="shared" si="74"/>
        <v>7</v>
      </c>
      <c r="ED138" s="36" t="str">
        <f t="shared" si="75"/>
        <v>DOWNGRADE</v>
      </c>
      <c r="EE138" s="36" t="str">
        <f t="shared" si="76"/>
        <v>RESET</v>
      </c>
      <c r="EF138" s="37">
        <f t="shared" si="77"/>
        <v>0</v>
      </c>
      <c r="EG138" s="2">
        <f>IFERROR(VLOOKUP(A138,[21]DELTA!$A:$AT,46,0),"")</f>
        <v>3</v>
      </c>
      <c r="EH138" s="37" t="str">
        <f t="shared" si="78"/>
        <v>SAPHIRE</v>
      </c>
      <c r="EI138" s="2"/>
      <c r="EJ138" s="2"/>
      <c r="EK138" s="2"/>
      <c r="EL138" s="2"/>
      <c r="EM138" s="2"/>
      <c r="EN138" s="2"/>
      <c r="EO138" s="2"/>
      <c r="EP138" s="2"/>
      <c r="EQ138" s="37">
        <f t="shared" si="70"/>
        <v>0</v>
      </c>
      <c r="ER138" s="37">
        <f t="shared" si="70"/>
        <v>0</v>
      </c>
      <c r="ES138" s="37">
        <f t="shared" si="70"/>
        <v>0</v>
      </c>
      <c r="ET138" s="37">
        <f t="shared" si="70"/>
        <v>0</v>
      </c>
      <c r="EU138" s="37">
        <f t="shared" si="70"/>
        <v>0</v>
      </c>
      <c r="EV138" s="37">
        <f t="shared" si="70"/>
        <v>0</v>
      </c>
      <c r="EW138" s="37">
        <f t="shared" si="57"/>
        <v>0</v>
      </c>
    </row>
    <row r="139" spans="1:153" ht="15.6">
      <c r="A139" s="36" t="s">
        <v>25</v>
      </c>
      <c r="B139" s="5" t="s">
        <v>26</v>
      </c>
      <c r="C139" s="37" t="s">
        <v>153</v>
      </c>
      <c r="D139" s="15">
        <f>IFERROR(VLOOKUP(A139,[23]delta!$A:$C,3,0),"")</f>
        <v>44811</v>
      </c>
      <c r="E139" s="15" t="str">
        <f t="shared" si="71"/>
        <v>Sep-22</v>
      </c>
      <c r="F139" s="37" t="s">
        <v>352</v>
      </c>
      <c r="G139" s="37" t="s">
        <v>352</v>
      </c>
      <c r="H139" s="37" t="s">
        <v>352</v>
      </c>
      <c r="I139" s="37" t="s">
        <v>352</v>
      </c>
      <c r="J139" s="37" t="s">
        <v>352</v>
      </c>
      <c r="K139" s="37" t="s">
        <v>352</v>
      </c>
      <c r="L139" s="37" t="s">
        <v>352</v>
      </c>
      <c r="M139" s="37">
        <v>22</v>
      </c>
      <c r="N139" s="37">
        <v>47</v>
      </c>
      <c r="O139" s="37">
        <v>41</v>
      </c>
      <c r="P139" s="37">
        <v>43</v>
      </c>
      <c r="Q139" s="37">
        <v>39</v>
      </c>
      <c r="R139" s="37">
        <v>42</v>
      </c>
      <c r="S139" s="37">
        <v>21</v>
      </c>
      <c r="T139" s="36">
        <v>255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36">
        <v>0</v>
      </c>
      <c r="AC139" s="36">
        <v>0</v>
      </c>
      <c r="AD139" s="36" t="s">
        <v>413</v>
      </c>
      <c r="AE139" s="36" t="s">
        <v>413</v>
      </c>
      <c r="AF139" s="37">
        <v>0</v>
      </c>
      <c r="AG139" s="13">
        <v>2</v>
      </c>
      <c r="AH139" s="37" t="s">
        <v>418</v>
      </c>
      <c r="AI139" s="37">
        <v>0</v>
      </c>
      <c r="AJ139" s="37" t="s">
        <v>424</v>
      </c>
      <c r="AK139" s="37">
        <v>0</v>
      </c>
      <c r="AL139" s="15">
        <v>45261</v>
      </c>
      <c r="AM139" s="15">
        <v>45701</v>
      </c>
      <c r="AN139" s="37">
        <v>1</v>
      </c>
      <c r="AO139" s="37">
        <v>0</v>
      </c>
      <c r="AP139" s="37" t="str">
        <f>IFERROR(VLOOKUP($A139,[2]Sheet1!$A:$D,4,0),"-")</f>
        <v>EKSKLUSIF</v>
      </c>
      <c r="AQ139" s="37" t="str">
        <f>IFERROR(VLOOKUP($A139,#REF!,4,0),"-")</f>
        <v>-</v>
      </c>
      <c r="AR139" s="37" t="str">
        <f>IFERROR(VLOOKUP(A139,[3]DELTA!$A:$D,4,0),"-")</f>
        <v>EKSKLUSIF</v>
      </c>
      <c r="AS139" s="37" t="str">
        <f>IFERROR(VLOOKUP(A139,[4]DELTA!$A:$D,4,0),"-")</f>
        <v>EKSKLUSIF</v>
      </c>
      <c r="AT139" s="37" t="str">
        <f>IFERROR(VLOOKUP(A139,[5]DELTA!$A:$D,4,0),"-")</f>
        <v>EKSKLUSIF</v>
      </c>
      <c r="AU139" s="37" t="str">
        <f>IFERROR(VLOOKUP(A139,[6]DELTA!$A:$D,4,0),"-")</f>
        <v>EKSKLUSIF</v>
      </c>
      <c r="AV139" s="37" t="str">
        <f>IFERROR(VLOOKUP(A139,#REF!,13,0),"")</f>
        <v/>
      </c>
      <c r="AW139" s="37">
        <f>IFERROR(VLOOKUP(A139,[7]DATABASE!$A:$BA,49,0),"")</f>
        <v>50</v>
      </c>
      <c r="AX139" s="37">
        <f>IFERROR(VLOOKUP(A139,[7]DATABASE!$A:$BA,50,0),"")</f>
        <v>48</v>
      </c>
      <c r="AY139" s="37">
        <f>IFERROR(VLOOKUP(A139,[7]DATABASE!$A:$BA,51,0),"")</f>
        <v>43</v>
      </c>
      <c r="AZ139" s="37">
        <f>IFERROR(VLOOKUP(A139,[7]DATABASE!$A:$BA,52,0),"")</f>
        <v>47</v>
      </c>
      <c r="BA139" s="37">
        <f>IFERROR(VLOOKUP(A139,[7]DATABASE!$A:$BA,53,0),"")</f>
        <v>44</v>
      </c>
      <c r="BB139" s="37">
        <f>IFERROR(VLOOKUP(A139,[7]DATABASE!$A:$BF,54,0),"")</f>
        <v>50</v>
      </c>
      <c r="BC139" s="37">
        <f>IFERROR(VLOOKUP(A139,[7]DATABASE!$A:$BF,55,0),"")</f>
        <v>48</v>
      </c>
      <c r="BD139" s="37">
        <f>IFERROR(VLOOKUP(A139,[7]DATABASE!$A:$BF,56,0),"")</f>
        <v>43</v>
      </c>
      <c r="BE139" s="37">
        <f>IFERROR(VLOOKUP(A139,[7]DATABASE!$A:$BF,57,0),"")</f>
        <v>47</v>
      </c>
      <c r="BF139" s="37">
        <f>IFERROR(VLOOKUP(A139,[7]DATABASE!$A:$BF,58,0),"")</f>
        <v>44</v>
      </c>
      <c r="BG139" s="37">
        <f>IFERROR(VLOOKUP($A139,'[24]NEW MITRA'!$A:$BV,69,0),"")</f>
        <v>20</v>
      </c>
      <c r="BH139" s="37">
        <f>IFERROR(VLOOKUP(A139,[7]DATABASE!$A:$BM,60,0),"")</f>
        <v>50</v>
      </c>
      <c r="BI139" s="37">
        <f>IFERROR(VLOOKUP(A139,[7]DATABASE!$A:$BM,61,0),"")</f>
        <v>48</v>
      </c>
      <c r="BJ139" s="37">
        <f>IFERROR(VLOOKUP(A139,[7]DATABASE!$A:$BM,62,0),"")</f>
        <v>43</v>
      </c>
      <c r="BK139" s="37">
        <f>IFERROR(VLOOKUP(A139,[7]DATABASE!$A:$BM,63,0),"")</f>
        <v>47</v>
      </c>
      <c r="BL139" s="37">
        <f>IFERROR(VLOOKUP(A139,[7]DATABASE!$A:$BM,64,0),"")</f>
        <v>44</v>
      </c>
      <c r="BM139" s="37">
        <f>IFERROR(VLOOKUP($A139,[9]AAV!$A:$AM,39,0),IFERROR(VLOOKUP($A139,[9]GC!$A:$Y,25,0),IFERROR(VLOOKUP($A139,[9]RVO!$A:$BS,71,0),IFERROR(VLOOKUP($A139,[9]SBPV!$A:$AK,37,0),IFERROR(VLOOKUP($A139,'[9]CC SK'!$A:$AA,27,0),IFERROR(VLOOKUP($A139,[9]DELTA!$A:$AA,27,0),IFERROR(VLOOKUP($A139,'[9]TEMA C1'!$A:$W,23,0),IFERROR(VLOOKUP($A139,'[9]TEMA C2'!$A:$Y,25,0),IFERROR(VLOOKUP($A139,'[9]TEMA C3'!$A:$Y,25,0),IFERROR(VLOOKUP($A139,'[9]TEMA HAJI'!$A:$Y,25,0),IFERROR(VLOOKUP($A139,'[9]TEMA PD'!$A:$Y,25,0),"")))))))))))</f>
        <v>19</v>
      </c>
      <c r="BN139" s="37">
        <f t="shared" si="58"/>
        <v>271</v>
      </c>
      <c r="BO139" s="14">
        <f t="shared" si="53"/>
        <v>0</v>
      </c>
      <c r="BP139" s="14">
        <f t="shared" si="53"/>
        <v>50</v>
      </c>
      <c r="BQ139" s="14">
        <f t="shared" si="53"/>
        <v>0</v>
      </c>
      <c r="BR139" s="14">
        <f t="shared" si="52"/>
        <v>0</v>
      </c>
      <c r="BS139" s="14">
        <f t="shared" si="52"/>
        <v>0</v>
      </c>
      <c r="BT139" s="21">
        <f t="shared" si="52"/>
        <v>0</v>
      </c>
      <c r="BU139" s="21">
        <f t="shared" si="52"/>
        <v>19</v>
      </c>
      <c r="BV139" s="37">
        <f t="shared" si="59"/>
        <v>69</v>
      </c>
      <c r="BW139" s="36">
        <f t="shared" si="60"/>
        <v>0</v>
      </c>
      <c r="BX139" s="36" t="str">
        <f t="shared" si="61"/>
        <v>TIDAK</v>
      </c>
      <c r="BY139" s="36" t="str">
        <f>IFERROR(VLOOKUP(A139,[7]DATABASE!$A:$BY,77,0),"")</f>
        <v>TIDAK</v>
      </c>
      <c r="BZ139" s="37">
        <f t="shared" si="62"/>
        <v>69</v>
      </c>
      <c r="CA139" s="12">
        <f>IFERROR(VLOOKUP(A139,[10]DELTA!$A:$AE,31,0),"")</f>
        <v>2</v>
      </c>
      <c r="CB139" s="37" t="str">
        <f t="shared" si="63"/>
        <v>SAPHIRE</v>
      </c>
      <c r="CC139" s="37" t="str">
        <f>IFERROR(VLOOKUP(A139,[11]SUMMARY!$B:$E,4,0),"")</f>
        <v/>
      </c>
      <c r="CD139" s="37">
        <f>IFERROR(VLOOKUP(A139,'[12]RECAP REDEEM P2 - v2'!$A:$I,5,0),0)</f>
        <v>0</v>
      </c>
      <c r="CE139" s="37" t="str">
        <f t="shared" si="64"/>
        <v>Y</v>
      </c>
      <c r="CF139" s="37"/>
      <c r="CG139" s="15">
        <v>45093</v>
      </c>
      <c r="CH139" s="15">
        <f t="shared" ca="1" si="65"/>
        <v>46174</v>
      </c>
      <c r="CI139" s="37">
        <f t="shared" ca="1" si="66"/>
        <v>2</v>
      </c>
      <c r="CJ139" s="37">
        <v>69</v>
      </c>
      <c r="CK139" s="37" t="str">
        <f>IFERROR(VLOOKUP($A139,[13]ME!$A:$K,11,0),"-")</f>
        <v>EKSKLUSIF</v>
      </c>
      <c r="CL139" s="37" t="str">
        <f>IFERROR(VLOOKUP($A139,[14]EKS!$A:$K,11,0),"-")</f>
        <v>EKSKLUSIF</v>
      </c>
      <c r="CM139" s="37" t="str">
        <f>IFERROR(VLOOKUP($A139,[15]EKS!$A:$K,11,0),"-")</f>
        <v>EKSKLUSIF</v>
      </c>
      <c r="CN139" s="37" t="str">
        <f>IFERROR(VLOOKUP($A139,[16]EKS!$A:$K,11,0),"-")</f>
        <v>EKSKLUSIF</v>
      </c>
      <c r="CO139" s="37" t="str">
        <f>IFERROR(VLOOKUP($A139,[17]EKS!$A:$K,11,0),"-")</f>
        <v>EKSKLUSIF</v>
      </c>
      <c r="CP139" s="37" t="str">
        <f>IFERROR(VLOOKUP($A139,[18]EKS!$A:$K,11,0),"-")</f>
        <v>EKSKLUSIF</v>
      </c>
      <c r="CQ139" s="37" t="str">
        <f>IFERROR(VLOOKUP(A139,[19]Sheet1!$A:$D,4,0),"-")</f>
        <v>EKSKLUSIF</v>
      </c>
      <c r="CR139" s="37">
        <f>IFERROR(VLOOKUP($A139,[20]AAV!$A:$AR,44,0),IFERROR(VLOOKUP($A139,[20]GC!$A:$AC,29,0),IFERROR(VLOOKUP($A139,[20]RVO!$A:$CA,79,0),IFERROR(VLOOKUP($A139,[20]SBPV!$A:$AN,40,0),IFERROR(VLOOKUP($A139,'[20]CC SK'!$A:$AC,29,0),IFERROR(VLOOKUP($A139,'[20]AAV AUTO 2000'!$A:$AA,27,0),IFERROR(VLOOKUP($A139,[20]DELTA!$A:$AC,29,0),IFERROR(VLOOKUP($A139,'[20]TEMA C1'!$A:$Y,25,0),IFERROR(VLOOKUP($A139,'[20]TEMA C2'!$A:$AA,27,0),IFERROR(VLOOKUP($A139,'[20]TEMA C3'!$A:$AA,27,0),IFERROR(VLOOKUP($A139,'[20]TEMA HAJI'!$A:$AA,27,0),IFERROR(VLOOKUP($A139,'[20]TEMA PD'!$A:$AA,27,0),IFERROR(VLOOKUP($A139,[20]DESIRE!$A:$AP,42,0),0)))))))))))))</f>
        <v>23</v>
      </c>
      <c r="CS139" s="37">
        <f>IFERROR(VLOOKUP($A139,#REF!,42+CR$1,0),IFERROR(VLOOKUP($A139,#REF!,42+CR$1,0),IFERROR(VLOOKUP($A139,#REF!,29+CR$1,0),IFERROR(VLOOKUP($A139,#REF!,16+CR$1,0),IFERROR(VLOOKUP($A139,#REF!,42+CR$1,0),IFERROR(VLOOKUP($A139,#REF!,33+CR$1,0),IFERROR(VLOOKUP($A139,#REF!,29+CR$1,0),IFERROR(VLOOKUP($A139,#REF!,42+CR$1,0),IFERROR(VLOOKUP($A139,#REF!,42+CR$1,0),IFERROR(VLOOKUP($A139,#REF!,42+CR$1,0),IFERROR(VLOOKUP($A139,#REF!,26+CR$1,0),IFERROR(VLOOKUP($A139,#REF!,5+CR$1,0),0))))))))))))</f>
        <v>0</v>
      </c>
      <c r="CT139" s="37">
        <f>IFERROR(VLOOKUP($A139,#REF!,42+CS$1,0),IFERROR(VLOOKUP($A139,#REF!,42+CS$1,0),IFERROR(VLOOKUP($A139,#REF!,29+CS$1,0),IFERROR(VLOOKUP($A139,#REF!,16+CS$1,0),IFERROR(VLOOKUP($A139,#REF!,42+CS$1,0),IFERROR(VLOOKUP($A139,#REF!,33+CS$1,0),IFERROR(VLOOKUP($A139,#REF!,29+CS$1,0),IFERROR(VLOOKUP($A139,#REF!,42+CS$1,0),IFERROR(VLOOKUP($A139,#REF!,42+CS$1,0),IFERROR(VLOOKUP($A139,#REF!,42+CS$1,0),IFERROR(VLOOKUP($A139,#REF!,26+CS$1,0),IFERROR(VLOOKUP($A139,#REF!,5+CS$1,0),0))))))))))))</f>
        <v>0</v>
      </c>
      <c r="CU139" s="37">
        <f>IFERROR(VLOOKUP($A139,#REF!,42+CT$1,0),IFERROR(VLOOKUP($A139,#REF!,42+CT$1,0),IFERROR(VLOOKUP($A139,#REF!,29+CT$1,0),IFERROR(VLOOKUP($A139,#REF!,16+CT$1,0),IFERROR(VLOOKUP($A139,#REF!,42+CT$1,0),IFERROR(VLOOKUP($A139,#REF!,33+CT$1,0),IFERROR(VLOOKUP($A139,#REF!,29+CT$1,0),IFERROR(VLOOKUP($A139,#REF!,42+CT$1,0),IFERROR(VLOOKUP($A139,#REF!,42+CT$1,0),IFERROR(VLOOKUP($A139,#REF!,42+CT$1,0),IFERROR(VLOOKUP($A139,#REF!,26+CT$1,0),IFERROR(VLOOKUP($A139,#REF!,5+CT$1,0),0))))))))))))</f>
        <v>0</v>
      </c>
      <c r="CV139" s="37">
        <f>IFERROR(VLOOKUP($A139,#REF!,42+CU$1,0),IFERROR(VLOOKUP($A139,#REF!,42+CU$1,0),IFERROR(VLOOKUP($A139,#REF!,29+CU$1,0),IFERROR(VLOOKUP($A139,#REF!,16+CU$1,0),IFERROR(VLOOKUP($A139,#REF!,42+CU$1,0),IFERROR(VLOOKUP($A139,#REF!,33+CU$1,0),IFERROR(VLOOKUP($A139,#REF!,29+CU$1,0),IFERROR(VLOOKUP($A139,#REF!,42+CU$1,0),IFERROR(VLOOKUP($A139,#REF!,42+CU$1,0),IFERROR(VLOOKUP($A139,#REF!,42+CU$1,0),IFERROR(VLOOKUP($A139,#REF!,26+CU$1,0),IFERROR(VLOOKUP($A139,#REF!,5+CU$1,0),0))))))))))))</f>
        <v>0</v>
      </c>
      <c r="CW139" s="37">
        <f>IFERROR(VLOOKUP($A139,#REF!,42+CV$1,0),IFERROR(VLOOKUP($A139,#REF!,42+CV$1,0),IFERROR(VLOOKUP($A139,#REF!,29+CV$1,0),IFERROR(VLOOKUP($A139,#REF!,16+CV$1,0),IFERROR(VLOOKUP($A139,#REF!,42+CV$1,0),IFERROR(VLOOKUP($A139,#REF!,33+CV$1,0),IFERROR(VLOOKUP($A139,#REF!,29+CV$1,0),IFERROR(VLOOKUP($A139,#REF!,42+CV$1,0),IFERROR(VLOOKUP($A139,#REF!,42+CV$1,0),IFERROR(VLOOKUP($A139,#REF!,42+CV$1,0),IFERROR(VLOOKUP($A139,#REF!,26+CV$1,0),IFERROR(VLOOKUP($A139,#REF!,5+CV$1,0),0))))))))))))</f>
        <v>0</v>
      </c>
      <c r="CX139" s="37">
        <f>IFERROR(VLOOKUP($A139,#REF!,36,0),IFERROR(VLOOKUP($A139,#REF!,23,0),IFERROR(VLOOKUP($A139,#REF!,65,0),IFERROR(VLOOKUP($A139,#REF!,34,0),IFERROR(VLOOKUP($A139,#REF!,25,0),IFERROR(VLOOKUP($A139,#REF!,25,0),IFERROR(VLOOKUP($A139,#REF!,21,0),IFERROR(VLOOKUP($A139,#REF!,23,0),IFERROR(VLOOKUP($A139,#REF!,23,0),IFERROR(VLOOKUP($A139,#REF!,23,0),IFERROR(VLOOKUP($A139,#REF!,23,0),IFERROR(VLOOKUP($A139,#REF!,23,0),IFERROR(VLOOKUP($A139,#REF!,21,0),IFERROR(VLOOKUP($A139,#REF!,23,0),0))))))))))))))</f>
        <v>0</v>
      </c>
      <c r="CY139" s="37">
        <f>IFERROR(VLOOKUP($A139,[20]DESIRE!$A:$AP,42,0),IFERROR(VLOOKUP($A139,'[20]TEMA PD'!$A:$AA,27,0),IFERROR(VLOOKUP($A139,'[20]TEMA HAJI'!$A:$AA,27,0),IFERROR(VLOOKUP($A139,'[20]TEMA C3'!$A:$AA,27,0),IFERROR(VLOOKUP($A139,'[20]TEMA C2'!$A:$AA,27,0),IFERROR(VLOOKUP($A139,'[20]TEMA C1'!$A:$Y,25,0),IFERROR(VLOOKUP($A139,[20]DELTA!$A:$AC,29,0),IFERROR(VLOOKUP($A139,'[20]AAV AUTO 2000'!$A:$AA,27,0),IFERROR(VLOOKUP($A139,'[20]CC SK'!$A:$AC,29,0),IFERROR(VLOOKUP($A139,[20]SBPV!$A:$AN,40,0),IFERROR(VLOOKUP($A139,[20]RVO!$A:$CA,79,0),IFERROR(VLOOKUP($A139,[20]GC!$A:$AC,29,0),IFERROR(VLOOKUP($A139,[20]AAV!$A:$AR,44,0),0)))))))))))))</f>
        <v>23</v>
      </c>
      <c r="CZ139" s="37">
        <f>IFERROR(VLOOKUP($A139,#REF!,5+CY$1,0),IFERROR(VLOOKUP($A139,#REF!,26+CY$1,0),IFERROR(VLOOKUP($A139,#REF!,42+CY$1,0),IFERROR(VLOOKUP($A139,#REF!,42+CY$1,0),IFERROR(VLOOKUP($A139,#REF!,42+CY$1,0),IFERROR(VLOOKUP($A139,#REF!,29+CY$1,0),IFERROR(VLOOKUP($A139,#REF!,33+CY$1,0),IFERROR(VLOOKUP($A139,#REF!,42+CY$1,0),IFERROR(VLOOKUP($A139,#REF!,16+CY$1,0),IFERROR(VLOOKUP($A139,#REF!,29+CY$1,0),IFERROR(VLOOKUP($A139,#REF!,42+CY$1,0),IFERROR(VLOOKUP($A139,#REF!,42+CY$1,0),0))))))))))))</f>
        <v>0</v>
      </c>
      <c r="DA139" s="37">
        <f>IFERROR(VLOOKUP($A139,#REF!,5+CZ$1,0),IFERROR(VLOOKUP($A139,#REF!,26+CZ$1,0),IFERROR(VLOOKUP($A139,#REF!,42+CZ$1,0),IFERROR(VLOOKUP($A139,#REF!,42+CZ$1,0),IFERROR(VLOOKUP($A139,#REF!,42+CZ$1,0),IFERROR(VLOOKUP($A139,#REF!,29+CZ$1,0),IFERROR(VLOOKUP($A139,#REF!,33+CZ$1,0),IFERROR(VLOOKUP($A139,#REF!,42+CZ$1,0),IFERROR(VLOOKUP($A139,#REF!,16+CZ$1,0),IFERROR(VLOOKUP($A139,#REF!,29+CZ$1,0),IFERROR(VLOOKUP($A139,#REF!,42+CZ$1,0),IFERROR(VLOOKUP($A139,#REF!,42+CZ$1,0),0))))))))))))</f>
        <v>0</v>
      </c>
      <c r="DB139" s="37">
        <f>IFERROR(VLOOKUP($A139,#REF!,5+DA$1,0),IFERROR(VLOOKUP($A139,#REF!,26+DA$1,0),IFERROR(VLOOKUP($A139,#REF!,42+DA$1,0),IFERROR(VLOOKUP($A139,#REF!,42+DA$1,0),IFERROR(VLOOKUP($A139,#REF!,42+DA$1,0),IFERROR(VLOOKUP($A139,#REF!,29+DA$1,0),IFERROR(VLOOKUP($A139,#REF!,33+DA$1,0),IFERROR(VLOOKUP($A139,#REF!,42+DA$1,0),IFERROR(VLOOKUP($A139,#REF!,16+DA$1,0),IFERROR(VLOOKUP($A139,#REF!,29+DA$1,0),IFERROR(VLOOKUP($A139,#REF!,42+DA$1,0),IFERROR(VLOOKUP($A139,#REF!,42+DA$1,0),0))))))))))))</f>
        <v>0</v>
      </c>
      <c r="DC139" s="37">
        <f>IFERROR(VLOOKUP($A139,#REF!,5+DB$1,0),IFERROR(VLOOKUP($A139,#REF!,26+DB$1,0),IFERROR(VLOOKUP($A139,#REF!,42+DB$1,0),IFERROR(VLOOKUP($A139,#REF!,42+DB$1,0),IFERROR(VLOOKUP($A139,#REF!,42+DB$1,0),IFERROR(VLOOKUP($A139,#REF!,29+DB$1,0),IFERROR(VLOOKUP($A139,#REF!,33+DB$1,0),IFERROR(VLOOKUP($A139,#REF!,42+DB$1,0),IFERROR(VLOOKUP($A139,#REF!,16+DB$1,0),IFERROR(VLOOKUP($A139,#REF!,29+DB$1,0),IFERROR(VLOOKUP($A139,#REF!,42+DB$1,0),IFERROR(VLOOKUP($A139,#REF!,42+DB$1,0),0))))))))))))</f>
        <v>0</v>
      </c>
      <c r="DD139" s="37">
        <f>IFERROR(VLOOKUP($A139,#REF!,5+DC$1,0),IFERROR(VLOOKUP($A139,#REF!,26+DC$1,0),IFERROR(VLOOKUP($A139,#REF!,42+DC$1,0),IFERROR(VLOOKUP($A139,#REF!,42+DC$1,0),IFERROR(VLOOKUP($A139,#REF!,42+DC$1,0),IFERROR(VLOOKUP($A139,#REF!,29+DC$1,0),IFERROR(VLOOKUP($A139,#REF!,33+DC$1,0),IFERROR(VLOOKUP($A139,#REF!,42+DC$1,0),IFERROR(VLOOKUP($A139,#REF!,16+DC$1,0),IFERROR(VLOOKUP($A139,#REF!,29+DC$1,0),IFERROR(VLOOKUP($A139,#REF!,42+DC$1,0),IFERROR(VLOOKUP($A139,#REF!,42+DC$1,0),0))))))))))))</f>
        <v>0</v>
      </c>
      <c r="DE139" s="37">
        <f>IFERROR(VLOOKUP($A139,#REF!,23,0),IFERROR(VLOOKUP($A139,#REF!,21,0),IFERROR(VLOOKUP($A139,#REF!,23,0),IFERROR(VLOOKUP($A139,#REF!,23,0),IFERROR(VLOOKUP($A139,#REF!,23,0),IFERROR(VLOOKUP($A139,#REF!,23,0),IFERROR(VLOOKUP($A139,#REF!,23,0),IFERROR(VLOOKUP($A139,#REF!,21,0),IFERROR(VLOOKUP($A139,#REF!,25,0),IFERROR(VLOOKUP($A139,#REF!,25,0),IFERROR(VLOOKUP($A139,#REF!,34,0),IFERROR(VLOOKUP($A139,#REF!,65,0),IFERROR(VLOOKUP($A139,#REF!,23,0),IFERROR(VLOOKUP($A139,#REF!,36,0),0))))))))))))))</f>
        <v>0</v>
      </c>
      <c r="DF139" s="37" t="b">
        <f t="shared" si="67"/>
        <v>1</v>
      </c>
      <c r="DG139" s="37" t="b">
        <f t="shared" si="67"/>
        <v>1</v>
      </c>
      <c r="DH139" s="37" t="b">
        <f t="shared" si="67"/>
        <v>1</v>
      </c>
      <c r="DI139" s="37" t="b">
        <f t="shared" si="67"/>
        <v>1</v>
      </c>
      <c r="DJ139" s="37" t="b">
        <f t="shared" si="67"/>
        <v>1</v>
      </c>
      <c r="DK139" s="37" t="b">
        <f t="shared" si="67"/>
        <v>1</v>
      </c>
      <c r="DL139" s="37" t="b">
        <f t="shared" si="54"/>
        <v>1</v>
      </c>
      <c r="DM139" s="37">
        <f t="shared" si="68"/>
        <v>23</v>
      </c>
      <c r="DN139" s="37">
        <f t="shared" si="68"/>
        <v>0</v>
      </c>
      <c r="DO139" s="37">
        <f t="shared" si="68"/>
        <v>0</v>
      </c>
      <c r="DP139" s="37">
        <f t="shared" si="68"/>
        <v>0</v>
      </c>
      <c r="DQ139" s="37">
        <f t="shared" si="68"/>
        <v>0</v>
      </c>
      <c r="DR139" s="37">
        <f t="shared" si="68"/>
        <v>0</v>
      </c>
      <c r="DS139" s="37">
        <f t="shared" si="55"/>
        <v>0</v>
      </c>
      <c r="DT139" s="29">
        <f t="shared" si="72"/>
        <v>23</v>
      </c>
      <c r="DU139" s="37">
        <f t="shared" si="69"/>
        <v>0</v>
      </c>
      <c r="DV139" s="37">
        <f t="shared" si="69"/>
        <v>0</v>
      </c>
      <c r="DW139" s="37">
        <f t="shared" si="69"/>
        <v>0</v>
      </c>
      <c r="DX139" s="37">
        <f t="shared" si="69"/>
        <v>0</v>
      </c>
      <c r="DY139" s="37">
        <f t="shared" si="69"/>
        <v>0</v>
      </c>
      <c r="DZ139" s="37">
        <f t="shared" si="69"/>
        <v>0</v>
      </c>
      <c r="EA139" s="37">
        <f t="shared" si="56"/>
        <v>0</v>
      </c>
      <c r="EB139" s="29">
        <f t="shared" si="73"/>
        <v>0</v>
      </c>
      <c r="EC139" s="36">
        <f t="shared" si="74"/>
        <v>6</v>
      </c>
      <c r="ED139" s="36" t="str">
        <f t="shared" si="75"/>
        <v>DOWNGRADE</v>
      </c>
      <c r="EE139" s="36" t="str">
        <f t="shared" si="76"/>
        <v>RESET</v>
      </c>
      <c r="EF139" s="37">
        <f t="shared" si="77"/>
        <v>0</v>
      </c>
      <c r="EG139" s="2">
        <f>IFERROR(VLOOKUP(A139,[21]DELTA!$A:$AT,46,0),"")</f>
        <v>3</v>
      </c>
      <c r="EH139" s="37" t="str">
        <f t="shared" si="78"/>
        <v>SAPHIRE</v>
      </c>
      <c r="EI139" s="2"/>
      <c r="EJ139" s="2"/>
      <c r="EK139" s="2"/>
      <c r="EL139" s="2"/>
      <c r="EM139" s="2"/>
      <c r="EN139" s="2"/>
      <c r="EO139" s="2"/>
      <c r="EP139" s="2"/>
      <c r="EQ139" s="37">
        <f t="shared" si="70"/>
        <v>23</v>
      </c>
      <c r="ER139" s="37">
        <f t="shared" si="70"/>
        <v>0</v>
      </c>
      <c r="ES139" s="37">
        <f t="shared" si="70"/>
        <v>0</v>
      </c>
      <c r="ET139" s="37">
        <f t="shared" si="70"/>
        <v>0</v>
      </c>
      <c r="EU139" s="37">
        <f t="shared" si="70"/>
        <v>0</v>
      </c>
      <c r="EV139" s="37">
        <f t="shared" si="70"/>
        <v>0</v>
      </c>
      <c r="EW139" s="37">
        <f t="shared" si="57"/>
        <v>0</v>
      </c>
    </row>
    <row r="140" spans="1:153" ht="15.6">
      <c r="A140" s="36" t="s">
        <v>119</v>
      </c>
      <c r="B140" s="5" t="s">
        <v>262</v>
      </c>
      <c r="C140" s="37" t="s">
        <v>153</v>
      </c>
      <c r="D140" s="15">
        <f>IFERROR(VLOOKUP(A140,[23]delta!$A:$C,3,0),"")</f>
        <v>45182</v>
      </c>
      <c r="E140" s="15" t="str">
        <f t="shared" si="71"/>
        <v>Sep-23</v>
      </c>
      <c r="F140" s="37" t="s">
        <v>349</v>
      </c>
      <c r="G140" s="37" t="s">
        <v>349</v>
      </c>
      <c r="H140" s="37" t="s">
        <v>349</v>
      </c>
      <c r="I140" s="37" t="s">
        <v>414</v>
      </c>
      <c r="J140" s="37" t="s">
        <v>414</v>
      </c>
      <c r="K140" s="37" t="s">
        <v>414</v>
      </c>
      <c r="L140" s="37" t="s">
        <v>414</v>
      </c>
      <c r="M140" s="37"/>
      <c r="N140" s="37">
        <v>22</v>
      </c>
      <c r="O140" s="37">
        <v>17</v>
      </c>
      <c r="P140" s="37"/>
      <c r="Q140" s="37"/>
      <c r="R140" s="37"/>
      <c r="S140" s="37" t="s">
        <v>417</v>
      </c>
      <c r="T140" s="36">
        <v>39</v>
      </c>
      <c r="U140" s="37">
        <v>0</v>
      </c>
      <c r="V140" s="37">
        <v>22</v>
      </c>
      <c r="W140" s="37">
        <v>17</v>
      </c>
      <c r="X140" s="37">
        <v>0</v>
      </c>
      <c r="Y140" s="37">
        <v>0</v>
      </c>
      <c r="Z140" s="37">
        <v>0</v>
      </c>
      <c r="AA140" s="37" t="s">
        <v>417</v>
      </c>
      <c r="AB140" s="36">
        <v>39</v>
      </c>
      <c r="AC140" s="36">
        <v>5</v>
      </c>
      <c r="AD140" s="36" t="s">
        <v>415</v>
      </c>
      <c r="AE140" s="36" t="s">
        <v>416</v>
      </c>
      <c r="AF140" s="37">
        <v>0</v>
      </c>
      <c r="AG140" s="13">
        <v>2</v>
      </c>
      <c r="AH140" s="37" t="s">
        <v>418</v>
      </c>
      <c r="AI140" s="37">
        <v>0</v>
      </c>
      <c r="AJ140" s="37" t="s">
        <v>424</v>
      </c>
      <c r="AK140" s="37">
        <v>0</v>
      </c>
      <c r="AL140" s="15">
        <v>45261</v>
      </c>
      <c r="AM140" s="15">
        <v>45701</v>
      </c>
      <c r="AN140" s="37">
        <v>1</v>
      </c>
      <c r="AO140" s="37">
        <v>0</v>
      </c>
      <c r="AP140" s="37" t="str">
        <f>IFERROR(VLOOKUP($A140,[2]Sheet1!$A:$D,4,0),"-")</f>
        <v>-</v>
      </c>
      <c r="AQ140" s="37" t="str">
        <f>IFERROR(VLOOKUP($A140,#REF!,4,0),"-")</f>
        <v>-</v>
      </c>
      <c r="AR140" s="37" t="str">
        <f>IFERROR(VLOOKUP(A140,[3]DELTA!$A:$D,4,0),"-")</f>
        <v>-</v>
      </c>
      <c r="AS140" s="37" t="str">
        <f>IFERROR(VLOOKUP(A140,[4]DELTA!$A:$D,4,0),"-")</f>
        <v>-</v>
      </c>
      <c r="AT140" s="37" t="str">
        <f>IFERROR(VLOOKUP(A140,[5]DELTA!$A:$D,4,0),"-")</f>
        <v>-</v>
      </c>
      <c r="AU140" s="37" t="str">
        <f>IFERROR(VLOOKUP(A140,[6]DELTA!$A:$D,4,0),"-")</f>
        <v>-</v>
      </c>
      <c r="AV140" s="37" t="str">
        <f>IFERROR(VLOOKUP(A140,#REF!,13,0),"")</f>
        <v/>
      </c>
      <c r="AW140" s="37">
        <f>IFERROR(VLOOKUP(A140,[7]DATABASE!$A:$BA,49,0),"")</f>
        <v>0</v>
      </c>
      <c r="AX140" s="37">
        <f>IFERROR(VLOOKUP(A140,[7]DATABASE!$A:$BA,50,0),"")</f>
        <v>0</v>
      </c>
      <c r="AY140" s="37">
        <f>IFERROR(VLOOKUP(A140,[7]DATABASE!$A:$BA,51,0),"")</f>
        <v>0</v>
      </c>
      <c r="AZ140" s="37">
        <f>IFERROR(VLOOKUP(A140,[7]DATABASE!$A:$BA,52,0),"")</f>
        <v>0</v>
      </c>
      <c r="BA140" s="37">
        <f>IFERROR(VLOOKUP(A140,[7]DATABASE!$A:$BA,53,0),"")</f>
        <v>0</v>
      </c>
      <c r="BB140" s="37">
        <f>IFERROR(VLOOKUP(A140,[7]DATABASE!$A:$BF,54,0),"")</f>
        <v>0</v>
      </c>
      <c r="BC140" s="37">
        <f>IFERROR(VLOOKUP(A140,[7]DATABASE!$A:$BF,55,0),"")</f>
        <v>0</v>
      </c>
      <c r="BD140" s="37">
        <f>IFERROR(VLOOKUP(A140,[7]DATABASE!$A:$BF,56,0),"")</f>
        <v>0</v>
      </c>
      <c r="BE140" s="37">
        <f>IFERROR(VLOOKUP(A140,[7]DATABASE!$A:$BF,57,0),"")</f>
        <v>0</v>
      </c>
      <c r="BF140" s="37">
        <f>IFERROR(VLOOKUP(A140,[7]DATABASE!$A:$BF,58,0),"")</f>
        <v>0</v>
      </c>
      <c r="BG140" s="37" t="str">
        <f>IFERROR(VLOOKUP($A140,'[24]NEW MITRA'!$A:$BV,69,0),"")</f>
        <v/>
      </c>
      <c r="BH140" s="37">
        <f>IFERROR(VLOOKUP(A140,[7]DATABASE!$A:$BM,60,0),"")</f>
        <v>0</v>
      </c>
      <c r="BI140" s="37">
        <f>IFERROR(VLOOKUP(A140,[7]DATABASE!$A:$BM,61,0),"")</f>
        <v>0</v>
      </c>
      <c r="BJ140" s="37">
        <f>IFERROR(VLOOKUP(A140,[7]DATABASE!$A:$BM,62,0),"")</f>
        <v>0</v>
      </c>
      <c r="BK140" s="37">
        <f>IFERROR(VLOOKUP(A140,[7]DATABASE!$A:$BM,63,0),"")</f>
        <v>0</v>
      </c>
      <c r="BL140" s="37">
        <f>IFERROR(VLOOKUP(A140,[7]DATABASE!$A:$BM,64,0),"")</f>
        <v>0</v>
      </c>
      <c r="BM140" s="37" t="str">
        <f>IFERROR(VLOOKUP($A140,[9]AAV!$A:$AM,39,0),IFERROR(VLOOKUP($A140,[9]GC!$A:$Y,25,0),IFERROR(VLOOKUP($A140,[9]RVO!$A:$BS,71,0),IFERROR(VLOOKUP($A140,[9]SBPV!$A:$AK,37,0),IFERROR(VLOOKUP($A140,'[9]CC SK'!$A:$AA,27,0),IFERROR(VLOOKUP($A140,[9]DELTA!$A:$AA,27,0),IFERROR(VLOOKUP($A140,'[9]TEMA C1'!$A:$W,23,0),IFERROR(VLOOKUP($A140,'[9]TEMA C2'!$A:$Y,25,0),IFERROR(VLOOKUP($A140,'[9]TEMA C3'!$A:$Y,25,0),IFERROR(VLOOKUP($A140,'[9]TEMA HAJI'!$A:$Y,25,0),IFERROR(VLOOKUP($A140,'[9]TEMA PD'!$A:$Y,25,0),"")))))))))))</f>
        <v/>
      </c>
      <c r="BN140" s="37">
        <f t="shared" si="58"/>
        <v>0</v>
      </c>
      <c r="BO140" s="37" t="str">
        <f t="shared" si="53"/>
        <v/>
      </c>
      <c r="BP140" s="37">
        <f t="shared" si="53"/>
        <v>0</v>
      </c>
      <c r="BQ140" s="37">
        <f t="shared" si="53"/>
        <v>0</v>
      </c>
      <c r="BR140" s="37">
        <f t="shared" si="52"/>
        <v>0</v>
      </c>
      <c r="BS140" s="37">
        <f t="shared" si="52"/>
        <v>0</v>
      </c>
      <c r="BT140" s="37">
        <f t="shared" si="52"/>
        <v>0</v>
      </c>
      <c r="BU140" s="37" t="str">
        <f t="shared" si="52"/>
        <v/>
      </c>
      <c r="BV140" s="37">
        <f t="shared" si="59"/>
        <v>0</v>
      </c>
      <c r="BW140" s="36">
        <f t="shared" si="60"/>
        <v>7</v>
      </c>
      <c r="BX140" s="36" t="str">
        <f t="shared" si="61"/>
        <v>DOWNGRADE</v>
      </c>
      <c r="BY140" s="36" t="str">
        <f>IFERROR(VLOOKUP(A140,[7]DATABASE!$A:$BY,77,0),"")</f>
        <v>RESET</v>
      </c>
      <c r="BZ140" s="37">
        <f t="shared" si="62"/>
        <v>0</v>
      </c>
      <c r="CA140" s="12">
        <f>IFERROR(VLOOKUP(A140,[10]DELTA!$A:$AE,31,0),"")</f>
        <v>0</v>
      </c>
      <c r="CB140" s="37" t="str">
        <f t="shared" si="63"/>
        <v>SAPHIRE</v>
      </c>
      <c r="CC140" s="37" t="str">
        <f>IFERROR(VLOOKUP(A140,[11]SUMMARY!$B:$E,4,0),"")</f>
        <v/>
      </c>
      <c r="CD140" s="37">
        <f>IFERROR(VLOOKUP(A140,'[12]RECAP REDEEM P2 - v2'!$A:$I,5,0),0)</f>
        <v>0</v>
      </c>
      <c r="CE140" s="37" t="str">
        <f t="shared" si="64"/>
        <v>FALSE</v>
      </c>
      <c r="CF140" s="37"/>
      <c r="CG140" s="15">
        <v>45093</v>
      </c>
      <c r="CH140" s="15">
        <f t="shared" ca="1" si="65"/>
        <v>46174</v>
      </c>
      <c r="CI140" s="37">
        <f t="shared" ca="1" si="66"/>
        <v>2</v>
      </c>
      <c r="CJ140" s="37">
        <v>0</v>
      </c>
      <c r="CK140" s="37" t="str">
        <f>IFERROR(VLOOKUP($A140,[13]ME!$A:$K,11,0),"-")</f>
        <v>-</v>
      </c>
      <c r="CL140" s="37" t="str">
        <f>IFERROR(VLOOKUP($A140,[14]EKS!$A:$K,11,0),"-")</f>
        <v>-</v>
      </c>
      <c r="CM140" s="37" t="str">
        <f>IFERROR(VLOOKUP($A140,[15]EKS!$A:$K,11,0),"-")</f>
        <v>-</v>
      </c>
      <c r="CN140" s="37" t="str">
        <f>IFERROR(VLOOKUP($A140,[16]EKS!$A:$K,11,0),"-")</f>
        <v>-</v>
      </c>
      <c r="CO140" s="37" t="str">
        <f>IFERROR(VLOOKUP($A140,[17]EKS!$A:$K,11,0),"-")</f>
        <v>-</v>
      </c>
      <c r="CP140" s="37" t="str">
        <f>IFERROR(VLOOKUP($A140,[18]EKS!$A:$K,11,0),"-")</f>
        <v>-</v>
      </c>
      <c r="CQ140" s="37" t="str">
        <f>IFERROR(VLOOKUP(A140,[19]Sheet1!$A:$D,4,0),"-")</f>
        <v>-</v>
      </c>
      <c r="CR140" s="37">
        <f>IFERROR(VLOOKUP($A140,[20]AAV!$A:$AR,44,0),IFERROR(VLOOKUP($A140,[20]GC!$A:$AC,29,0),IFERROR(VLOOKUP($A140,[20]RVO!$A:$CA,79,0),IFERROR(VLOOKUP($A140,[20]SBPV!$A:$AN,40,0),IFERROR(VLOOKUP($A140,'[20]CC SK'!$A:$AC,29,0),IFERROR(VLOOKUP($A140,'[20]AAV AUTO 2000'!$A:$AA,27,0),IFERROR(VLOOKUP($A140,[20]DELTA!$A:$AC,29,0),IFERROR(VLOOKUP($A140,'[20]TEMA C1'!$A:$Y,25,0),IFERROR(VLOOKUP($A140,'[20]TEMA C2'!$A:$AA,27,0),IFERROR(VLOOKUP($A140,'[20]TEMA C3'!$A:$AA,27,0),IFERROR(VLOOKUP($A140,'[20]TEMA HAJI'!$A:$AA,27,0),IFERROR(VLOOKUP($A140,'[20]TEMA PD'!$A:$AA,27,0),IFERROR(VLOOKUP($A140,[20]DESIRE!$A:$AP,42,0),0)))))))))))))</f>
        <v>0</v>
      </c>
      <c r="CS140" s="37">
        <f>IFERROR(VLOOKUP($A140,#REF!,42+CR$1,0),IFERROR(VLOOKUP($A140,#REF!,42+CR$1,0),IFERROR(VLOOKUP($A140,#REF!,29+CR$1,0),IFERROR(VLOOKUP($A140,#REF!,16+CR$1,0),IFERROR(VLOOKUP($A140,#REF!,42+CR$1,0),IFERROR(VLOOKUP($A140,#REF!,33+CR$1,0),IFERROR(VLOOKUP($A140,#REF!,29+CR$1,0),IFERROR(VLOOKUP($A140,#REF!,42+CR$1,0),IFERROR(VLOOKUP($A140,#REF!,42+CR$1,0),IFERROR(VLOOKUP($A140,#REF!,42+CR$1,0),IFERROR(VLOOKUP($A140,#REF!,26+CR$1,0),IFERROR(VLOOKUP($A140,#REF!,5+CR$1,0),0))))))))))))</f>
        <v>0</v>
      </c>
      <c r="CT140" s="37">
        <f>IFERROR(VLOOKUP($A140,#REF!,42+CS$1,0),IFERROR(VLOOKUP($A140,#REF!,42+CS$1,0),IFERROR(VLOOKUP($A140,#REF!,29+CS$1,0),IFERROR(VLOOKUP($A140,#REF!,16+CS$1,0),IFERROR(VLOOKUP($A140,#REF!,42+CS$1,0),IFERROR(VLOOKUP($A140,#REF!,33+CS$1,0),IFERROR(VLOOKUP($A140,#REF!,29+CS$1,0),IFERROR(VLOOKUP($A140,#REF!,42+CS$1,0),IFERROR(VLOOKUP($A140,#REF!,42+CS$1,0),IFERROR(VLOOKUP($A140,#REF!,42+CS$1,0),IFERROR(VLOOKUP($A140,#REF!,26+CS$1,0),IFERROR(VLOOKUP($A140,#REF!,5+CS$1,0),0))))))))))))</f>
        <v>0</v>
      </c>
      <c r="CU140" s="37">
        <f>IFERROR(VLOOKUP($A140,#REF!,42+CT$1,0),IFERROR(VLOOKUP($A140,#REF!,42+CT$1,0),IFERROR(VLOOKUP($A140,#REF!,29+CT$1,0),IFERROR(VLOOKUP($A140,#REF!,16+CT$1,0),IFERROR(VLOOKUP($A140,#REF!,42+CT$1,0),IFERROR(VLOOKUP($A140,#REF!,33+CT$1,0),IFERROR(VLOOKUP($A140,#REF!,29+CT$1,0),IFERROR(VLOOKUP($A140,#REF!,42+CT$1,0),IFERROR(VLOOKUP($A140,#REF!,42+CT$1,0),IFERROR(VLOOKUP($A140,#REF!,42+CT$1,0),IFERROR(VLOOKUP($A140,#REF!,26+CT$1,0),IFERROR(VLOOKUP($A140,#REF!,5+CT$1,0),0))))))))))))</f>
        <v>0</v>
      </c>
      <c r="CV140" s="37">
        <f>IFERROR(VLOOKUP($A140,#REF!,42+CU$1,0),IFERROR(VLOOKUP($A140,#REF!,42+CU$1,0),IFERROR(VLOOKUP($A140,#REF!,29+CU$1,0),IFERROR(VLOOKUP($A140,#REF!,16+CU$1,0),IFERROR(VLOOKUP($A140,#REF!,42+CU$1,0),IFERROR(VLOOKUP($A140,#REF!,33+CU$1,0),IFERROR(VLOOKUP($A140,#REF!,29+CU$1,0),IFERROR(VLOOKUP($A140,#REF!,42+CU$1,0),IFERROR(VLOOKUP($A140,#REF!,42+CU$1,0),IFERROR(VLOOKUP($A140,#REF!,42+CU$1,0),IFERROR(VLOOKUP($A140,#REF!,26+CU$1,0),IFERROR(VLOOKUP($A140,#REF!,5+CU$1,0),0))))))))))))</f>
        <v>0</v>
      </c>
      <c r="CW140" s="37">
        <f>IFERROR(VLOOKUP($A140,#REF!,42+CV$1,0),IFERROR(VLOOKUP($A140,#REF!,42+CV$1,0),IFERROR(VLOOKUP($A140,#REF!,29+CV$1,0),IFERROR(VLOOKUP($A140,#REF!,16+CV$1,0),IFERROR(VLOOKUP($A140,#REF!,42+CV$1,0),IFERROR(VLOOKUP($A140,#REF!,33+CV$1,0),IFERROR(VLOOKUP($A140,#REF!,29+CV$1,0),IFERROR(VLOOKUP($A140,#REF!,42+CV$1,0),IFERROR(VLOOKUP($A140,#REF!,42+CV$1,0),IFERROR(VLOOKUP($A140,#REF!,42+CV$1,0),IFERROR(VLOOKUP($A140,#REF!,26+CV$1,0),IFERROR(VLOOKUP($A140,#REF!,5+CV$1,0),0))))))))))))</f>
        <v>0</v>
      </c>
      <c r="CX140" s="37">
        <f>IFERROR(VLOOKUP($A140,#REF!,36,0),IFERROR(VLOOKUP($A140,#REF!,23,0),IFERROR(VLOOKUP($A140,#REF!,65,0),IFERROR(VLOOKUP($A140,#REF!,34,0),IFERROR(VLOOKUP($A140,#REF!,25,0),IFERROR(VLOOKUP($A140,#REF!,25,0),IFERROR(VLOOKUP($A140,#REF!,21,0),IFERROR(VLOOKUP($A140,#REF!,23,0),IFERROR(VLOOKUP($A140,#REF!,23,0),IFERROR(VLOOKUP($A140,#REF!,23,0),IFERROR(VLOOKUP($A140,#REF!,23,0),IFERROR(VLOOKUP($A140,#REF!,23,0),IFERROR(VLOOKUP($A140,#REF!,21,0),IFERROR(VLOOKUP($A140,#REF!,23,0),0))))))))))))))</f>
        <v>0</v>
      </c>
      <c r="CY140" s="37">
        <f>IFERROR(VLOOKUP($A140,[20]DESIRE!$A:$AP,42,0),IFERROR(VLOOKUP($A140,'[20]TEMA PD'!$A:$AA,27,0),IFERROR(VLOOKUP($A140,'[20]TEMA HAJI'!$A:$AA,27,0),IFERROR(VLOOKUP($A140,'[20]TEMA C3'!$A:$AA,27,0),IFERROR(VLOOKUP($A140,'[20]TEMA C2'!$A:$AA,27,0),IFERROR(VLOOKUP($A140,'[20]TEMA C1'!$A:$Y,25,0),IFERROR(VLOOKUP($A140,[20]DELTA!$A:$AC,29,0),IFERROR(VLOOKUP($A140,'[20]AAV AUTO 2000'!$A:$AA,27,0),IFERROR(VLOOKUP($A140,'[20]CC SK'!$A:$AC,29,0),IFERROR(VLOOKUP($A140,[20]SBPV!$A:$AN,40,0),IFERROR(VLOOKUP($A140,[20]RVO!$A:$CA,79,0),IFERROR(VLOOKUP($A140,[20]GC!$A:$AC,29,0),IFERROR(VLOOKUP($A140,[20]AAV!$A:$AR,44,0),0)))))))))))))</f>
        <v>0</v>
      </c>
      <c r="CZ140" s="37">
        <f>IFERROR(VLOOKUP($A140,#REF!,5+CY$1,0),IFERROR(VLOOKUP($A140,#REF!,26+CY$1,0),IFERROR(VLOOKUP($A140,#REF!,42+CY$1,0),IFERROR(VLOOKUP($A140,#REF!,42+CY$1,0),IFERROR(VLOOKUP($A140,#REF!,42+CY$1,0),IFERROR(VLOOKUP($A140,#REF!,29+CY$1,0),IFERROR(VLOOKUP($A140,#REF!,33+CY$1,0),IFERROR(VLOOKUP($A140,#REF!,42+CY$1,0),IFERROR(VLOOKUP($A140,#REF!,16+CY$1,0),IFERROR(VLOOKUP($A140,#REF!,29+CY$1,0),IFERROR(VLOOKUP($A140,#REF!,42+CY$1,0),IFERROR(VLOOKUP($A140,#REF!,42+CY$1,0),0))))))))))))</f>
        <v>0</v>
      </c>
      <c r="DA140" s="37">
        <f>IFERROR(VLOOKUP($A140,#REF!,5+CZ$1,0),IFERROR(VLOOKUP($A140,#REF!,26+CZ$1,0),IFERROR(VLOOKUP($A140,#REF!,42+CZ$1,0),IFERROR(VLOOKUP($A140,#REF!,42+CZ$1,0),IFERROR(VLOOKUP($A140,#REF!,42+CZ$1,0),IFERROR(VLOOKUP($A140,#REF!,29+CZ$1,0),IFERROR(VLOOKUP($A140,#REF!,33+CZ$1,0),IFERROR(VLOOKUP($A140,#REF!,42+CZ$1,0),IFERROR(VLOOKUP($A140,#REF!,16+CZ$1,0),IFERROR(VLOOKUP($A140,#REF!,29+CZ$1,0),IFERROR(VLOOKUP($A140,#REF!,42+CZ$1,0),IFERROR(VLOOKUP($A140,#REF!,42+CZ$1,0),0))))))))))))</f>
        <v>0</v>
      </c>
      <c r="DB140" s="37">
        <f>IFERROR(VLOOKUP($A140,#REF!,5+DA$1,0),IFERROR(VLOOKUP($A140,#REF!,26+DA$1,0),IFERROR(VLOOKUP($A140,#REF!,42+DA$1,0),IFERROR(VLOOKUP($A140,#REF!,42+DA$1,0),IFERROR(VLOOKUP($A140,#REF!,42+DA$1,0),IFERROR(VLOOKUP($A140,#REF!,29+DA$1,0),IFERROR(VLOOKUP($A140,#REF!,33+DA$1,0),IFERROR(VLOOKUP($A140,#REF!,42+DA$1,0),IFERROR(VLOOKUP($A140,#REF!,16+DA$1,0),IFERROR(VLOOKUP($A140,#REF!,29+DA$1,0),IFERROR(VLOOKUP($A140,#REF!,42+DA$1,0),IFERROR(VLOOKUP($A140,#REF!,42+DA$1,0),0))))))))))))</f>
        <v>0</v>
      </c>
      <c r="DC140" s="37">
        <f>IFERROR(VLOOKUP($A140,#REF!,5+DB$1,0),IFERROR(VLOOKUP($A140,#REF!,26+DB$1,0),IFERROR(VLOOKUP($A140,#REF!,42+DB$1,0),IFERROR(VLOOKUP($A140,#REF!,42+DB$1,0),IFERROR(VLOOKUP($A140,#REF!,42+DB$1,0),IFERROR(VLOOKUP($A140,#REF!,29+DB$1,0),IFERROR(VLOOKUP($A140,#REF!,33+DB$1,0),IFERROR(VLOOKUP($A140,#REF!,42+DB$1,0),IFERROR(VLOOKUP($A140,#REF!,16+DB$1,0),IFERROR(VLOOKUP($A140,#REF!,29+DB$1,0),IFERROR(VLOOKUP($A140,#REF!,42+DB$1,0),IFERROR(VLOOKUP($A140,#REF!,42+DB$1,0),0))))))))))))</f>
        <v>0</v>
      </c>
      <c r="DD140" s="37">
        <f>IFERROR(VLOOKUP($A140,#REF!,5+DC$1,0),IFERROR(VLOOKUP($A140,#REF!,26+DC$1,0),IFERROR(VLOOKUP($A140,#REF!,42+DC$1,0),IFERROR(VLOOKUP($A140,#REF!,42+DC$1,0),IFERROR(VLOOKUP($A140,#REF!,42+DC$1,0),IFERROR(VLOOKUP($A140,#REF!,29+DC$1,0),IFERROR(VLOOKUP($A140,#REF!,33+DC$1,0),IFERROR(VLOOKUP($A140,#REF!,42+DC$1,0),IFERROR(VLOOKUP($A140,#REF!,16+DC$1,0),IFERROR(VLOOKUP($A140,#REF!,29+DC$1,0),IFERROR(VLOOKUP($A140,#REF!,42+DC$1,0),IFERROR(VLOOKUP($A140,#REF!,42+DC$1,0),0))))))))))))</f>
        <v>0</v>
      </c>
      <c r="DE140" s="37">
        <f>IFERROR(VLOOKUP($A140,#REF!,23,0),IFERROR(VLOOKUP($A140,#REF!,21,0),IFERROR(VLOOKUP($A140,#REF!,23,0),IFERROR(VLOOKUP($A140,#REF!,23,0),IFERROR(VLOOKUP($A140,#REF!,23,0),IFERROR(VLOOKUP($A140,#REF!,23,0),IFERROR(VLOOKUP($A140,#REF!,23,0),IFERROR(VLOOKUP($A140,#REF!,21,0),IFERROR(VLOOKUP($A140,#REF!,25,0),IFERROR(VLOOKUP($A140,#REF!,25,0),IFERROR(VLOOKUP($A140,#REF!,34,0),IFERROR(VLOOKUP($A140,#REF!,65,0),IFERROR(VLOOKUP($A140,#REF!,23,0),IFERROR(VLOOKUP($A140,#REF!,36,0),0))))))))))))))</f>
        <v>0</v>
      </c>
      <c r="DF140" s="37" t="b">
        <f t="shared" si="67"/>
        <v>1</v>
      </c>
      <c r="DG140" s="37" t="b">
        <f t="shared" si="67"/>
        <v>1</v>
      </c>
      <c r="DH140" s="37" t="b">
        <f t="shared" si="67"/>
        <v>1</v>
      </c>
      <c r="DI140" s="37" t="b">
        <f t="shared" si="67"/>
        <v>1</v>
      </c>
      <c r="DJ140" s="37" t="b">
        <f t="shared" si="67"/>
        <v>1</v>
      </c>
      <c r="DK140" s="37" t="b">
        <f t="shared" si="67"/>
        <v>1</v>
      </c>
      <c r="DL140" s="37" t="b">
        <f t="shared" si="54"/>
        <v>1</v>
      </c>
      <c r="DM140" s="37">
        <f t="shared" si="68"/>
        <v>0</v>
      </c>
      <c r="DN140" s="37">
        <f t="shared" si="68"/>
        <v>0</v>
      </c>
      <c r="DO140" s="37">
        <f t="shared" si="68"/>
        <v>0</v>
      </c>
      <c r="DP140" s="37">
        <f t="shared" si="68"/>
        <v>0</v>
      </c>
      <c r="DQ140" s="37">
        <f t="shared" si="68"/>
        <v>0</v>
      </c>
      <c r="DR140" s="37">
        <f t="shared" si="68"/>
        <v>0</v>
      </c>
      <c r="DS140" s="37">
        <f t="shared" si="55"/>
        <v>0</v>
      </c>
      <c r="DT140" s="29">
        <f t="shared" si="72"/>
        <v>0</v>
      </c>
      <c r="DU140" s="37">
        <f t="shared" si="69"/>
        <v>0</v>
      </c>
      <c r="DV140" s="37">
        <f t="shared" si="69"/>
        <v>0</v>
      </c>
      <c r="DW140" s="37">
        <f t="shared" si="69"/>
        <v>0</v>
      </c>
      <c r="DX140" s="37">
        <f t="shared" si="69"/>
        <v>0</v>
      </c>
      <c r="DY140" s="37">
        <f t="shared" si="69"/>
        <v>0</v>
      </c>
      <c r="DZ140" s="37">
        <f t="shared" si="69"/>
        <v>0</v>
      </c>
      <c r="EA140" s="37">
        <f t="shared" si="56"/>
        <v>0</v>
      </c>
      <c r="EB140" s="29">
        <f t="shared" si="73"/>
        <v>0</v>
      </c>
      <c r="EC140" s="36">
        <f t="shared" si="74"/>
        <v>7</v>
      </c>
      <c r="ED140" s="36" t="str">
        <f t="shared" si="75"/>
        <v>DOWNGRADE</v>
      </c>
      <c r="EE140" s="36" t="str">
        <f t="shared" si="76"/>
        <v>RESET</v>
      </c>
      <c r="EF140" s="37">
        <f t="shared" si="77"/>
        <v>0</v>
      </c>
      <c r="EG140" s="2" t="str">
        <f>IFERROR(VLOOKUP(A140,[21]DELTA!$A:$AT,46,0),"")</f>
        <v/>
      </c>
      <c r="EH140" s="37" t="str">
        <f t="shared" si="78"/>
        <v>SAPHIRE</v>
      </c>
      <c r="EI140" s="2"/>
      <c r="EJ140" s="2"/>
      <c r="EK140" s="2"/>
      <c r="EL140" s="2"/>
      <c r="EM140" s="2"/>
      <c r="EN140" s="2"/>
      <c r="EO140" s="2"/>
      <c r="EP140" s="2"/>
      <c r="EQ140" s="37">
        <f t="shared" si="70"/>
        <v>0</v>
      </c>
      <c r="ER140" s="37">
        <f t="shared" si="70"/>
        <v>0</v>
      </c>
      <c r="ES140" s="37">
        <f t="shared" si="70"/>
        <v>0</v>
      </c>
      <c r="ET140" s="37">
        <f t="shared" si="70"/>
        <v>0</v>
      </c>
      <c r="EU140" s="37">
        <f t="shared" si="70"/>
        <v>0</v>
      </c>
      <c r="EV140" s="37">
        <f t="shared" si="70"/>
        <v>0</v>
      </c>
      <c r="EW140" s="37">
        <f t="shared" si="57"/>
        <v>0</v>
      </c>
    </row>
    <row r="141" spans="1:153" ht="15.6">
      <c r="A141" s="36" t="s">
        <v>62</v>
      </c>
      <c r="B141" s="5" t="s">
        <v>63</v>
      </c>
      <c r="C141" s="37" t="s">
        <v>153</v>
      </c>
      <c r="D141" s="15">
        <f>IFERROR(VLOOKUP(A141,[23]delta!$A:$C,3,0),"")</f>
        <v>44929</v>
      </c>
      <c r="E141" s="15" t="str">
        <f t="shared" si="71"/>
        <v>Jan-23</v>
      </c>
      <c r="F141" s="37" t="s">
        <v>349</v>
      </c>
      <c r="G141" s="37" t="s">
        <v>349</v>
      </c>
      <c r="H141" s="37" t="s">
        <v>349</v>
      </c>
      <c r="I141" s="37" t="s">
        <v>352</v>
      </c>
      <c r="J141" s="37" t="s">
        <v>352</v>
      </c>
      <c r="K141" s="37" t="s">
        <v>352</v>
      </c>
      <c r="L141" s="37" t="s">
        <v>349</v>
      </c>
      <c r="M141" s="37">
        <v>16</v>
      </c>
      <c r="N141" s="37">
        <v>39</v>
      </c>
      <c r="O141" s="37">
        <v>11</v>
      </c>
      <c r="P141" s="37">
        <v>40</v>
      </c>
      <c r="Q141" s="37">
        <v>38</v>
      </c>
      <c r="R141" s="37">
        <v>41</v>
      </c>
      <c r="S141" s="37">
        <v>15</v>
      </c>
      <c r="T141" s="36">
        <v>200</v>
      </c>
      <c r="U141" s="37">
        <v>16</v>
      </c>
      <c r="V141" s="37">
        <v>39</v>
      </c>
      <c r="W141" s="37">
        <v>11</v>
      </c>
      <c r="X141" s="14">
        <v>0</v>
      </c>
      <c r="Y141" s="14">
        <v>0</v>
      </c>
      <c r="Z141" s="14">
        <v>0</v>
      </c>
      <c r="AA141" s="37">
        <v>15</v>
      </c>
      <c r="AB141" s="36">
        <v>81</v>
      </c>
      <c r="AC141" s="36">
        <v>0</v>
      </c>
      <c r="AD141" s="36" t="s">
        <v>413</v>
      </c>
      <c r="AE141" s="36" t="s">
        <v>413</v>
      </c>
      <c r="AF141" s="37">
        <v>81</v>
      </c>
      <c r="AG141" s="13">
        <v>2</v>
      </c>
      <c r="AH141" s="37" t="s">
        <v>418</v>
      </c>
      <c r="AI141" s="37">
        <v>0</v>
      </c>
      <c r="AJ141" s="37" t="s">
        <v>423</v>
      </c>
      <c r="AK141" s="37">
        <v>0</v>
      </c>
      <c r="AL141" s="15">
        <v>45261</v>
      </c>
      <c r="AM141" s="15">
        <v>45701</v>
      </c>
      <c r="AN141" s="37">
        <v>1</v>
      </c>
      <c r="AO141" s="37">
        <v>81</v>
      </c>
      <c r="AP141" s="37" t="str">
        <f>IFERROR(VLOOKUP($A141,[2]Sheet1!$A:$D,4,0),"-")</f>
        <v>-</v>
      </c>
      <c r="AQ141" s="37" t="str">
        <f>IFERROR(VLOOKUP($A141,#REF!,4,0),"-")</f>
        <v>-</v>
      </c>
      <c r="AR141" s="37" t="str">
        <f>IFERROR(VLOOKUP(A141,[3]DELTA!$A:$D,4,0),"-")</f>
        <v>-</v>
      </c>
      <c r="AS141" s="37" t="str">
        <f>IFERROR(VLOOKUP(A141,[4]DELTA!$A:$D,4,0),"-")</f>
        <v>-</v>
      </c>
      <c r="AT141" s="37" t="str">
        <f>IFERROR(VLOOKUP(A141,[5]DELTA!$A:$D,4,0),"-")</f>
        <v>-</v>
      </c>
      <c r="AU141" s="37" t="str">
        <f>IFERROR(VLOOKUP(A141,[6]DELTA!$A:$D,4,0),"-")</f>
        <v>-</v>
      </c>
      <c r="AV141" s="37" t="str">
        <f>IFERROR(VLOOKUP(A141,#REF!,13,0),"")</f>
        <v/>
      </c>
      <c r="AW141" s="37">
        <f>IFERROR(VLOOKUP(A141,[7]DATABASE!$A:$BA,49,0),"")</f>
        <v>1</v>
      </c>
      <c r="AX141" s="37">
        <f>IFERROR(VLOOKUP(A141,[7]DATABASE!$A:$BA,50,0),"")</f>
        <v>0</v>
      </c>
      <c r="AY141" s="37">
        <f>IFERROR(VLOOKUP(A141,[7]DATABASE!$A:$BA,51,0),"")</f>
        <v>0</v>
      </c>
      <c r="AZ141" s="37">
        <f>IFERROR(VLOOKUP(A141,[7]DATABASE!$A:$BA,52,0),"")</f>
        <v>0</v>
      </c>
      <c r="BA141" s="37">
        <f>IFERROR(VLOOKUP(A141,[7]DATABASE!$A:$BA,53,0),"")</f>
        <v>0</v>
      </c>
      <c r="BB141" s="37">
        <f>IFERROR(VLOOKUP(A141,[7]DATABASE!$A:$BF,54,0),"")</f>
        <v>1</v>
      </c>
      <c r="BC141" s="37">
        <f>IFERROR(VLOOKUP(A141,[7]DATABASE!$A:$BF,55,0),"")</f>
        <v>0</v>
      </c>
      <c r="BD141" s="37">
        <f>IFERROR(VLOOKUP(A141,[7]DATABASE!$A:$BF,56,0),"")</f>
        <v>0</v>
      </c>
      <c r="BE141" s="37">
        <f>IFERROR(VLOOKUP(A141,[7]DATABASE!$A:$BF,57,0),"")</f>
        <v>0</v>
      </c>
      <c r="BF141" s="37">
        <f>IFERROR(VLOOKUP(A141,[7]DATABASE!$A:$BF,58,0),"")</f>
        <v>0</v>
      </c>
      <c r="BG141" s="37">
        <f>IFERROR(VLOOKUP($A141,'[24]NEW MITRA'!$A:$BV,69,0),"")</f>
        <v>15</v>
      </c>
      <c r="BH141" s="37">
        <f>IFERROR(VLOOKUP(A141,[7]DATABASE!$A:$BM,60,0),"")</f>
        <v>1</v>
      </c>
      <c r="BI141" s="37">
        <f>IFERROR(VLOOKUP(A141,[7]DATABASE!$A:$BM,61,0),"")</f>
        <v>0</v>
      </c>
      <c r="BJ141" s="37">
        <f>IFERROR(VLOOKUP(A141,[7]DATABASE!$A:$BM,62,0),"")</f>
        <v>0</v>
      </c>
      <c r="BK141" s="37">
        <f>IFERROR(VLOOKUP(A141,[7]DATABASE!$A:$BM,63,0),"")</f>
        <v>0</v>
      </c>
      <c r="BL141" s="37">
        <f>IFERROR(VLOOKUP(A141,[7]DATABASE!$A:$BM,64,0),"")</f>
        <v>0</v>
      </c>
      <c r="BM141" s="37" t="str">
        <f>IFERROR(VLOOKUP($A141,[9]AAV!$A:$AM,39,0),IFERROR(VLOOKUP($A141,[9]GC!$A:$Y,25,0),IFERROR(VLOOKUP($A141,[9]RVO!$A:$BS,71,0),IFERROR(VLOOKUP($A141,[9]SBPV!$A:$AK,37,0),IFERROR(VLOOKUP($A141,'[9]CC SK'!$A:$AA,27,0),IFERROR(VLOOKUP($A141,[9]DELTA!$A:$AA,27,0),IFERROR(VLOOKUP($A141,'[9]TEMA C1'!$A:$W,23,0),IFERROR(VLOOKUP($A141,'[9]TEMA C2'!$A:$Y,25,0),IFERROR(VLOOKUP($A141,'[9]TEMA C3'!$A:$Y,25,0),IFERROR(VLOOKUP($A141,'[9]TEMA HAJI'!$A:$Y,25,0),IFERROR(VLOOKUP($A141,'[9]TEMA PD'!$A:$Y,25,0),"")))))))))))</f>
        <v/>
      </c>
      <c r="BN141" s="37">
        <f t="shared" si="58"/>
        <v>16</v>
      </c>
      <c r="BO141" s="37">
        <f t="shared" si="53"/>
        <v>15</v>
      </c>
      <c r="BP141" s="37">
        <f t="shared" si="53"/>
        <v>1</v>
      </c>
      <c r="BQ141" s="37">
        <f t="shared" si="53"/>
        <v>0</v>
      </c>
      <c r="BR141" s="37">
        <f t="shared" si="52"/>
        <v>0</v>
      </c>
      <c r="BS141" s="37">
        <f t="shared" si="52"/>
        <v>0</v>
      </c>
      <c r="BT141" s="37">
        <f t="shared" si="52"/>
        <v>0</v>
      </c>
      <c r="BU141" s="37" t="str">
        <f t="shared" ref="BU141:BU200" si="79">IF(AV141="EKSKLUSIF",0,BM141)</f>
        <v/>
      </c>
      <c r="BV141" s="37">
        <f t="shared" si="59"/>
        <v>16</v>
      </c>
      <c r="BW141" s="36">
        <f t="shared" si="60"/>
        <v>5</v>
      </c>
      <c r="BX141" s="36" t="str">
        <f t="shared" si="61"/>
        <v>DOWNGRADE</v>
      </c>
      <c r="BY141" s="36" t="str">
        <f>IFERROR(VLOOKUP(A141,[7]DATABASE!$A:$BY,77,0),"")</f>
        <v>RESET</v>
      </c>
      <c r="BZ141" s="37">
        <f t="shared" si="62"/>
        <v>0</v>
      </c>
      <c r="CA141" s="12">
        <f>IFERROR(VLOOKUP(A141,[10]DELTA!$A:$AE,31,0),"")</f>
        <v>2</v>
      </c>
      <c r="CB141" s="37" t="str">
        <f t="shared" si="63"/>
        <v>SAPHIRE</v>
      </c>
      <c r="CC141" s="37" t="str">
        <f>IFERROR(VLOOKUP(A141,[11]SUMMARY!$B:$E,4,0),"")</f>
        <v/>
      </c>
      <c r="CD141" s="37">
        <f>IFERROR(VLOOKUP(A141,'[12]RECAP REDEEM P2 - v2'!$A:$I,5,0),0)</f>
        <v>0</v>
      </c>
      <c r="CE141" s="37" t="str">
        <f t="shared" si="64"/>
        <v>FALSE</v>
      </c>
      <c r="CF141" s="37"/>
      <c r="CG141" s="15">
        <v>45093</v>
      </c>
      <c r="CH141" s="15">
        <f t="shared" ca="1" si="65"/>
        <v>46174</v>
      </c>
      <c r="CI141" s="37">
        <f t="shared" ca="1" si="66"/>
        <v>2</v>
      </c>
      <c r="CJ141" s="37">
        <v>0</v>
      </c>
      <c r="CK141" s="37" t="str">
        <f>IFERROR(VLOOKUP($A141,[13]ME!$A:$K,11,0),"-")</f>
        <v>-</v>
      </c>
      <c r="CL141" s="37" t="str">
        <f>IFERROR(VLOOKUP($A141,[14]EKS!$A:$K,11,0),"-")</f>
        <v>-</v>
      </c>
      <c r="CM141" s="37" t="str">
        <f>IFERROR(VLOOKUP($A141,[15]EKS!$A:$K,11,0),"-")</f>
        <v>-</v>
      </c>
      <c r="CN141" s="37" t="str">
        <f>IFERROR(VLOOKUP($A141,[16]EKS!$A:$K,11,0),"-")</f>
        <v>-</v>
      </c>
      <c r="CO141" s="37" t="str">
        <f>IFERROR(VLOOKUP($A141,[17]EKS!$A:$K,11,0),"-")</f>
        <v>-</v>
      </c>
      <c r="CP141" s="37" t="str">
        <f>IFERROR(VLOOKUP($A141,[18]EKS!$A:$K,11,0),"-")</f>
        <v>-</v>
      </c>
      <c r="CQ141" s="37" t="str">
        <f>IFERROR(VLOOKUP(A141,[19]Sheet1!$A:$D,4,0),"-")</f>
        <v>-</v>
      </c>
      <c r="CR141" s="37">
        <f>IFERROR(VLOOKUP($A141,[20]AAV!$A:$AR,44,0),IFERROR(VLOOKUP($A141,[20]GC!$A:$AC,29,0),IFERROR(VLOOKUP($A141,[20]RVO!$A:$CA,79,0),IFERROR(VLOOKUP($A141,[20]SBPV!$A:$AN,40,0),IFERROR(VLOOKUP($A141,'[20]CC SK'!$A:$AC,29,0),IFERROR(VLOOKUP($A141,'[20]AAV AUTO 2000'!$A:$AA,27,0),IFERROR(VLOOKUP($A141,[20]DELTA!$A:$AC,29,0),IFERROR(VLOOKUP($A141,'[20]TEMA C1'!$A:$Y,25,0),IFERROR(VLOOKUP($A141,'[20]TEMA C2'!$A:$AA,27,0),IFERROR(VLOOKUP($A141,'[20]TEMA C3'!$A:$AA,27,0),IFERROR(VLOOKUP($A141,'[20]TEMA HAJI'!$A:$AA,27,0),IFERROR(VLOOKUP($A141,'[20]TEMA PD'!$A:$AA,27,0),IFERROR(VLOOKUP($A141,[20]DESIRE!$A:$AP,42,0),0)))))))))))))</f>
        <v>0</v>
      </c>
      <c r="CS141" s="37">
        <f>IFERROR(VLOOKUP($A141,#REF!,42+CR$1,0),IFERROR(VLOOKUP($A141,#REF!,42+CR$1,0),IFERROR(VLOOKUP($A141,#REF!,29+CR$1,0),IFERROR(VLOOKUP($A141,#REF!,16+CR$1,0),IFERROR(VLOOKUP($A141,#REF!,42+CR$1,0),IFERROR(VLOOKUP($A141,#REF!,33+CR$1,0),IFERROR(VLOOKUP($A141,#REF!,29+CR$1,0),IFERROR(VLOOKUP($A141,#REF!,42+CR$1,0),IFERROR(VLOOKUP($A141,#REF!,42+CR$1,0),IFERROR(VLOOKUP($A141,#REF!,42+CR$1,0),IFERROR(VLOOKUP($A141,#REF!,26+CR$1,0),IFERROR(VLOOKUP($A141,#REF!,5+CR$1,0),0))))))))))))</f>
        <v>0</v>
      </c>
      <c r="CT141" s="37">
        <f>IFERROR(VLOOKUP($A141,#REF!,42+CS$1,0),IFERROR(VLOOKUP($A141,#REF!,42+CS$1,0),IFERROR(VLOOKUP($A141,#REF!,29+CS$1,0),IFERROR(VLOOKUP($A141,#REF!,16+CS$1,0),IFERROR(VLOOKUP($A141,#REF!,42+CS$1,0),IFERROR(VLOOKUP($A141,#REF!,33+CS$1,0),IFERROR(VLOOKUP($A141,#REF!,29+CS$1,0),IFERROR(VLOOKUP($A141,#REF!,42+CS$1,0),IFERROR(VLOOKUP($A141,#REF!,42+CS$1,0),IFERROR(VLOOKUP($A141,#REF!,42+CS$1,0),IFERROR(VLOOKUP($A141,#REF!,26+CS$1,0),IFERROR(VLOOKUP($A141,#REF!,5+CS$1,0),0))))))))))))</f>
        <v>0</v>
      </c>
      <c r="CU141" s="37">
        <f>IFERROR(VLOOKUP($A141,#REF!,42+CT$1,0),IFERROR(VLOOKUP($A141,#REF!,42+CT$1,0),IFERROR(VLOOKUP($A141,#REF!,29+CT$1,0),IFERROR(VLOOKUP($A141,#REF!,16+CT$1,0),IFERROR(VLOOKUP($A141,#REF!,42+CT$1,0),IFERROR(VLOOKUP($A141,#REF!,33+CT$1,0),IFERROR(VLOOKUP($A141,#REF!,29+CT$1,0),IFERROR(VLOOKUP($A141,#REF!,42+CT$1,0),IFERROR(VLOOKUP($A141,#REF!,42+CT$1,0),IFERROR(VLOOKUP($A141,#REF!,42+CT$1,0),IFERROR(VLOOKUP($A141,#REF!,26+CT$1,0),IFERROR(VLOOKUP($A141,#REF!,5+CT$1,0),0))))))))))))</f>
        <v>0</v>
      </c>
      <c r="CV141" s="37">
        <f>IFERROR(VLOOKUP($A141,#REF!,42+CU$1,0),IFERROR(VLOOKUP($A141,#REF!,42+CU$1,0),IFERROR(VLOOKUP($A141,#REF!,29+CU$1,0),IFERROR(VLOOKUP($A141,#REF!,16+CU$1,0),IFERROR(VLOOKUP($A141,#REF!,42+CU$1,0),IFERROR(VLOOKUP($A141,#REF!,33+CU$1,0),IFERROR(VLOOKUP($A141,#REF!,29+CU$1,0),IFERROR(VLOOKUP($A141,#REF!,42+CU$1,0),IFERROR(VLOOKUP($A141,#REF!,42+CU$1,0),IFERROR(VLOOKUP($A141,#REF!,42+CU$1,0),IFERROR(VLOOKUP($A141,#REF!,26+CU$1,0),IFERROR(VLOOKUP($A141,#REF!,5+CU$1,0),0))))))))))))</f>
        <v>0</v>
      </c>
      <c r="CW141" s="37">
        <f>IFERROR(VLOOKUP($A141,#REF!,42+CV$1,0),IFERROR(VLOOKUP($A141,#REF!,42+CV$1,0),IFERROR(VLOOKUP($A141,#REF!,29+CV$1,0),IFERROR(VLOOKUP($A141,#REF!,16+CV$1,0),IFERROR(VLOOKUP($A141,#REF!,42+CV$1,0),IFERROR(VLOOKUP($A141,#REF!,33+CV$1,0),IFERROR(VLOOKUP($A141,#REF!,29+CV$1,0),IFERROR(VLOOKUP($A141,#REF!,42+CV$1,0),IFERROR(VLOOKUP($A141,#REF!,42+CV$1,0),IFERROR(VLOOKUP($A141,#REF!,42+CV$1,0),IFERROR(VLOOKUP($A141,#REF!,26+CV$1,0),IFERROR(VLOOKUP($A141,#REF!,5+CV$1,0),0))))))))))))</f>
        <v>0</v>
      </c>
      <c r="CX141" s="37">
        <f>IFERROR(VLOOKUP($A141,#REF!,36,0),IFERROR(VLOOKUP($A141,#REF!,23,0),IFERROR(VLOOKUP($A141,#REF!,65,0),IFERROR(VLOOKUP($A141,#REF!,34,0),IFERROR(VLOOKUP($A141,#REF!,25,0),IFERROR(VLOOKUP($A141,#REF!,25,0),IFERROR(VLOOKUP($A141,#REF!,21,0),IFERROR(VLOOKUP($A141,#REF!,23,0),IFERROR(VLOOKUP($A141,#REF!,23,0),IFERROR(VLOOKUP($A141,#REF!,23,0),IFERROR(VLOOKUP($A141,#REF!,23,0),IFERROR(VLOOKUP($A141,#REF!,23,0),IFERROR(VLOOKUP($A141,#REF!,21,0),IFERROR(VLOOKUP($A141,#REF!,23,0),0))))))))))))))</f>
        <v>0</v>
      </c>
      <c r="CY141" s="37">
        <f>IFERROR(VLOOKUP($A141,[20]DESIRE!$A:$AP,42,0),IFERROR(VLOOKUP($A141,'[20]TEMA PD'!$A:$AA,27,0),IFERROR(VLOOKUP($A141,'[20]TEMA HAJI'!$A:$AA,27,0),IFERROR(VLOOKUP($A141,'[20]TEMA C3'!$A:$AA,27,0),IFERROR(VLOOKUP($A141,'[20]TEMA C2'!$A:$AA,27,0),IFERROR(VLOOKUP($A141,'[20]TEMA C1'!$A:$Y,25,0),IFERROR(VLOOKUP($A141,[20]DELTA!$A:$AC,29,0),IFERROR(VLOOKUP($A141,'[20]AAV AUTO 2000'!$A:$AA,27,0),IFERROR(VLOOKUP($A141,'[20]CC SK'!$A:$AC,29,0),IFERROR(VLOOKUP($A141,[20]SBPV!$A:$AN,40,0),IFERROR(VLOOKUP($A141,[20]RVO!$A:$CA,79,0),IFERROR(VLOOKUP($A141,[20]GC!$A:$AC,29,0),IFERROR(VLOOKUP($A141,[20]AAV!$A:$AR,44,0),0)))))))))))))</f>
        <v>0</v>
      </c>
      <c r="CZ141" s="37">
        <f>IFERROR(VLOOKUP($A141,#REF!,5+CY$1,0),IFERROR(VLOOKUP($A141,#REF!,26+CY$1,0),IFERROR(VLOOKUP($A141,#REF!,42+CY$1,0),IFERROR(VLOOKUP($A141,#REF!,42+CY$1,0),IFERROR(VLOOKUP($A141,#REF!,42+CY$1,0),IFERROR(VLOOKUP($A141,#REF!,29+CY$1,0),IFERROR(VLOOKUP($A141,#REF!,33+CY$1,0),IFERROR(VLOOKUP($A141,#REF!,42+CY$1,0),IFERROR(VLOOKUP($A141,#REF!,16+CY$1,0),IFERROR(VLOOKUP($A141,#REF!,29+CY$1,0),IFERROR(VLOOKUP($A141,#REF!,42+CY$1,0),IFERROR(VLOOKUP($A141,#REF!,42+CY$1,0),0))))))))))))</f>
        <v>0</v>
      </c>
      <c r="DA141" s="37">
        <f>IFERROR(VLOOKUP($A141,#REF!,5+CZ$1,0),IFERROR(VLOOKUP($A141,#REF!,26+CZ$1,0),IFERROR(VLOOKUP($A141,#REF!,42+CZ$1,0),IFERROR(VLOOKUP($A141,#REF!,42+CZ$1,0),IFERROR(VLOOKUP($A141,#REF!,42+CZ$1,0),IFERROR(VLOOKUP($A141,#REF!,29+CZ$1,0),IFERROR(VLOOKUP($A141,#REF!,33+CZ$1,0),IFERROR(VLOOKUP($A141,#REF!,42+CZ$1,0),IFERROR(VLOOKUP($A141,#REF!,16+CZ$1,0),IFERROR(VLOOKUP($A141,#REF!,29+CZ$1,0),IFERROR(VLOOKUP($A141,#REF!,42+CZ$1,0),IFERROR(VLOOKUP($A141,#REF!,42+CZ$1,0),0))))))))))))</f>
        <v>0</v>
      </c>
      <c r="DB141" s="37">
        <f>IFERROR(VLOOKUP($A141,#REF!,5+DA$1,0),IFERROR(VLOOKUP($A141,#REF!,26+DA$1,0),IFERROR(VLOOKUP($A141,#REF!,42+DA$1,0),IFERROR(VLOOKUP($A141,#REF!,42+DA$1,0),IFERROR(VLOOKUP($A141,#REF!,42+DA$1,0),IFERROR(VLOOKUP($A141,#REF!,29+DA$1,0),IFERROR(VLOOKUP($A141,#REF!,33+DA$1,0),IFERROR(VLOOKUP($A141,#REF!,42+DA$1,0),IFERROR(VLOOKUP($A141,#REF!,16+DA$1,0),IFERROR(VLOOKUP($A141,#REF!,29+DA$1,0),IFERROR(VLOOKUP($A141,#REF!,42+DA$1,0),IFERROR(VLOOKUP($A141,#REF!,42+DA$1,0),0))))))))))))</f>
        <v>0</v>
      </c>
      <c r="DC141" s="37">
        <f>IFERROR(VLOOKUP($A141,#REF!,5+DB$1,0),IFERROR(VLOOKUP($A141,#REF!,26+DB$1,0),IFERROR(VLOOKUP($A141,#REF!,42+DB$1,0),IFERROR(VLOOKUP($A141,#REF!,42+DB$1,0),IFERROR(VLOOKUP($A141,#REF!,42+DB$1,0),IFERROR(VLOOKUP($A141,#REF!,29+DB$1,0),IFERROR(VLOOKUP($A141,#REF!,33+DB$1,0),IFERROR(VLOOKUP($A141,#REF!,42+DB$1,0),IFERROR(VLOOKUP($A141,#REF!,16+DB$1,0),IFERROR(VLOOKUP($A141,#REF!,29+DB$1,0),IFERROR(VLOOKUP($A141,#REF!,42+DB$1,0),IFERROR(VLOOKUP($A141,#REF!,42+DB$1,0),0))))))))))))</f>
        <v>0</v>
      </c>
      <c r="DD141" s="37">
        <f>IFERROR(VLOOKUP($A141,#REF!,5+DC$1,0),IFERROR(VLOOKUP($A141,#REF!,26+DC$1,0),IFERROR(VLOOKUP($A141,#REF!,42+DC$1,0),IFERROR(VLOOKUP($A141,#REF!,42+DC$1,0),IFERROR(VLOOKUP($A141,#REF!,42+DC$1,0),IFERROR(VLOOKUP($A141,#REF!,29+DC$1,0),IFERROR(VLOOKUP($A141,#REF!,33+DC$1,0),IFERROR(VLOOKUP($A141,#REF!,42+DC$1,0),IFERROR(VLOOKUP($A141,#REF!,16+DC$1,0),IFERROR(VLOOKUP($A141,#REF!,29+DC$1,0),IFERROR(VLOOKUP($A141,#REF!,42+DC$1,0),IFERROR(VLOOKUP($A141,#REF!,42+DC$1,0),0))))))))))))</f>
        <v>0</v>
      </c>
      <c r="DE141" s="37">
        <f>IFERROR(VLOOKUP($A141,#REF!,23,0),IFERROR(VLOOKUP($A141,#REF!,21,0),IFERROR(VLOOKUP($A141,#REF!,23,0),IFERROR(VLOOKUP($A141,#REF!,23,0),IFERROR(VLOOKUP($A141,#REF!,23,0),IFERROR(VLOOKUP($A141,#REF!,23,0),IFERROR(VLOOKUP($A141,#REF!,23,0),IFERROR(VLOOKUP($A141,#REF!,21,0),IFERROR(VLOOKUP($A141,#REF!,25,0),IFERROR(VLOOKUP($A141,#REF!,25,0),IFERROR(VLOOKUP($A141,#REF!,34,0),IFERROR(VLOOKUP($A141,#REF!,65,0),IFERROR(VLOOKUP($A141,#REF!,23,0),IFERROR(VLOOKUP($A141,#REF!,36,0),0))))))))))))))</f>
        <v>0</v>
      </c>
      <c r="DF141" s="37" t="b">
        <f t="shared" si="67"/>
        <v>1</v>
      </c>
      <c r="DG141" s="37" t="b">
        <f t="shared" si="67"/>
        <v>1</v>
      </c>
      <c r="DH141" s="37" t="b">
        <f t="shared" si="67"/>
        <v>1</v>
      </c>
      <c r="DI141" s="37" t="b">
        <f t="shared" si="67"/>
        <v>1</v>
      </c>
      <c r="DJ141" s="37" t="b">
        <f t="shared" si="67"/>
        <v>1</v>
      </c>
      <c r="DK141" s="37" t="b">
        <f t="shared" si="67"/>
        <v>1</v>
      </c>
      <c r="DL141" s="37" t="b">
        <f t="shared" si="54"/>
        <v>1</v>
      </c>
      <c r="DM141" s="37">
        <f t="shared" si="68"/>
        <v>0</v>
      </c>
      <c r="DN141" s="37">
        <f t="shared" si="68"/>
        <v>0</v>
      </c>
      <c r="DO141" s="37">
        <f t="shared" si="68"/>
        <v>0</v>
      </c>
      <c r="DP141" s="37">
        <f t="shared" si="68"/>
        <v>0</v>
      </c>
      <c r="DQ141" s="37">
        <f t="shared" si="68"/>
        <v>0</v>
      </c>
      <c r="DR141" s="37">
        <f t="shared" si="68"/>
        <v>0</v>
      </c>
      <c r="DS141" s="37">
        <f t="shared" si="55"/>
        <v>0</v>
      </c>
      <c r="DT141" s="29">
        <f t="shared" si="72"/>
        <v>0</v>
      </c>
      <c r="DU141" s="37">
        <f t="shared" si="69"/>
        <v>0</v>
      </c>
      <c r="DV141" s="37">
        <f t="shared" si="69"/>
        <v>0</v>
      </c>
      <c r="DW141" s="37">
        <f t="shared" si="69"/>
        <v>0</v>
      </c>
      <c r="DX141" s="37">
        <f t="shared" si="69"/>
        <v>0</v>
      </c>
      <c r="DY141" s="37">
        <f t="shared" si="69"/>
        <v>0</v>
      </c>
      <c r="DZ141" s="37">
        <f t="shared" si="69"/>
        <v>0</v>
      </c>
      <c r="EA141" s="37">
        <f t="shared" si="56"/>
        <v>0</v>
      </c>
      <c r="EB141" s="29">
        <f t="shared" si="73"/>
        <v>0</v>
      </c>
      <c r="EC141" s="36">
        <f t="shared" si="74"/>
        <v>7</v>
      </c>
      <c r="ED141" s="36" t="str">
        <f t="shared" si="75"/>
        <v>DOWNGRADE</v>
      </c>
      <c r="EE141" s="36" t="str">
        <f t="shared" si="76"/>
        <v>RESET</v>
      </c>
      <c r="EF141" s="37">
        <f t="shared" si="77"/>
        <v>0</v>
      </c>
      <c r="EG141" s="2" t="str">
        <f>IFERROR(VLOOKUP(A141,[21]DELTA!$A:$AT,46,0),"")</f>
        <v/>
      </c>
      <c r="EH141" s="37" t="str">
        <f t="shared" si="78"/>
        <v>SAPHIRE</v>
      </c>
      <c r="EI141" s="2"/>
      <c r="EJ141" s="2"/>
      <c r="EK141" s="2"/>
      <c r="EL141" s="2"/>
      <c r="EM141" s="2"/>
      <c r="EN141" s="2"/>
      <c r="EO141" s="2"/>
      <c r="EP141" s="2"/>
      <c r="EQ141" s="37">
        <f t="shared" si="70"/>
        <v>0</v>
      </c>
      <c r="ER141" s="37">
        <f t="shared" si="70"/>
        <v>0</v>
      </c>
      <c r="ES141" s="37">
        <f t="shared" si="70"/>
        <v>0</v>
      </c>
      <c r="ET141" s="37">
        <f t="shared" si="70"/>
        <v>0</v>
      </c>
      <c r="EU141" s="37">
        <f t="shared" si="70"/>
        <v>0</v>
      </c>
      <c r="EV141" s="37">
        <f t="shared" si="70"/>
        <v>0</v>
      </c>
      <c r="EW141" s="37">
        <f t="shared" si="57"/>
        <v>0</v>
      </c>
    </row>
    <row r="142" spans="1:153" ht="15.6">
      <c r="A142" s="36" t="s">
        <v>91</v>
      </c>
      <c r="B142" s="5" t="s">
        <v>238</v>
      </c>
      <c r="C142" s="37" t="s">
        <v>153</v>
      </c>
      <c r="D142" s="15">
        <f>IFERROR(VLOOKUP(A142,[23]delta!$A:$C,3,0),"")</f>
        <v>45001</v>
      </c>
      <c r="E142" s="15" t="str">
        <f t="shared" si="71"/>
        <v>Mar-23</v>
      </c>
      <c r="F142" s="37" t="s">
        <v>349</v>
      </c>
      <c r="G142" s="37" t="s">
        <v>349</v>
      </c>
      <c r="H142" s="37" t="s">
        <v>349</v>
      </c>
      <c r="I142" s="37" t="s">
        <v>349</v>
      </c>
      <c r="J142" s="37" t="s">
        <v>349</v>
      </c>
      <c r="K142" s="37" t="s">
        <v>349</v>
      </c>
      <c r="L142" s="37" t="s">
        <v>349</v>
      </c>
      <c r="M142" s="37">
        <v>20</v>
      </c>
      <c r="N142" s="37">
        <v>37</v>
      </c>
      <c r="O142" s="37">
        <v>21</v>
      </c>
      <c r="P142" s="37">
        <v>19</v>
      </c>
      <c r="Q142" s="37">
        <v>36</v>
      </c>
      <c r="R142" s="37">
        <v>39</v>
      </c>
      <c r="S142" s="37">
        <v>20</v>
      </c>
      <c r="T142" s="36">
        <v>192</v>
      </c>
      <c r="U142" s="37">
        <v>20</v>
      </c>
      <c r="V142" s="37">
        <v>37</v>
      </c>
      <c r="W142" s="37">
        <v>21</v>
      </c>
      <c r="X142" s="37">
        <v>19</v>
      </c>
      <c r="Y142" s="37">
        <v>36</v>
      </c>
      <c r="Z142" s="37">
        <v>39</v>
      </c>
      <c r="AA142" s="37">
        <v>20</v>
      </c>
      <c r="AB142" s="36">
        <v>192</v>
      </c>
      <c r="AC142" s="36">
        <v>0</v>
      </c>
      <c r="AD142" s="36" t="s">
        <v>413</v>
      </c>
      <c r="AE142" s="36" t="s">
        <v>413</v>
      </c>
      <c r="AF142" s="37">
        <v>192</v>
      </c>
      <c r="AG142" s="13">
        <v>2</v>
      </c>
      <c r="AH142" s="37" t="s">
        <v>418</v>
      </c>
      <c r="AI142" s="37">
        <v>0</v>
      </c>
      <c r="AJ142" s="37" t="s">
        <v>423</v>
      </c>
      <c r="AK142" s="37">
        <v>0</v>
      </c>
      <c r="AL142" s="15">
        <v>45261</v>
      </c>
      <c r="AM142" s="15">
        <v>45701</v>
      </c>
      <c r="AN142" s="37">
        <v>1</v>
      </c>
      <c r="AO142" s="37">
        <v>192</v>
      </c>
      <c r="AP142" s="37" t="str">
        <f>IFERROR(VLOOKUP($A142,[2]Sheet1!$A:$D,4,0),"-")</f>
        <v>-</v>
      </c>
      <c r="AQ142" s="37" t="str">
        <f>IFERROR(VLOOKUP($A142,#REF!,4,0),"-")</f>
        <v>-</v>
      </c>
      <c r="AR142" s="37" t="str">
        <f>IFERROR(VLOOKUP(A142,[3]DELTA!$A:$D,4,0),"-")</f>
        <v>REGULER</v>
      </c>
      <c r="AS142" s="37" t="str">
        <f>IFERROR(VLOOKUP(A142,[4]DELTA!$A:$D,4,0),"-")</f>
        <v>REGULER</v>
      </c>
      <c r="AT142" s="37" t="str">
        <f>IFERROR(VLOOKUP(A142,[5]DELTA!$A:$D,4,0),"-")</f>
        <v>REGULER</v>
      </c>
      <c r="AU142" s="37" t="str">
        <f>IFERROR(VLOOKUP(A142,[6]DELTA!$A:$D,4,0),"-")</f>
        <v>REGULER</v>
      </c>
      <c r="AV142" s="37" t="str">
        <f>IFERROR(VLOOKUP(A142,#REF!,13,0),"")</f>
        <v/>
      </c>
      <c r="AW142" s="37">
        <f>IFERROR(VLOOKUP(A142,[7]DATABASE!$A:$BA,49,0),"")</f>
        <v>43</v>
      </c>
      <c r="AX142" s="37">
        <f>IFERROR(VLOOKUP(A142,[7]DATABASE!$A:$BA,50,0),"")</f>
        <v>38</v>
      </c>
      <c r="AY142" s="37">
        <f>IFERROR(VLOOKUP(A142,[7]DATABASE!$A:$BA,51,0),"")</f>
        <v>36</v>
      </c>
      <c r="AZ142" s="37">
        <f>IFERROR(VLOOKUP(A142,[7]DATABASE!$A:$BA,52,0),"")</f>
        <v>36</v>
      </c>
      <c r="BA142" s="37">
        <f>IFERROR(VLOOKUP(A142,[7]DATABASE!$A:$BA,53,0),"")</f>
        <v>38</v>
      </c>
      <c r="BB142" s="37">
        <f>IFERROR(VLOOKUP(A142,[7]DATABASE!$A:$BF,54,0),"")</f>
        <v>43</v>
      </c>
      <c r="BC142" s="37">
        <f>IFERROR(VLOOKUP(A142,[7]DATABASE!$A:$BF,55,0),"")</f>
        <v>38</v>
      </c>
      <c r="BD142" s="37">
        <f>IFERROR(VLOOKUP(A142,[7]DATABASE!$A:$BF,56,0),"")</f>
        <v>36</v>
      </c>
      <c r="BE142" s="37">
        <f>IFERROR(VLOOKUP(A142,[7]DATABASE!$A:$BF,57,0),"")</f>
        <v>36</v>
      </c>
      <c r="BF142" s="37">
        <f>IFERROR(VLOOKUP(A142,[7]DATABASE!$A:$BF,58,0),"")</f>
        <v>38</v>
      </c>
      <c r="BG142" s="37">
        <f>IFERROR(VLOOKUP($A142,'[24]NEW MITRA'!$A:$BV,69,0),"")</f>
        <v>19</v>
      </c>
      <c r="BH142" s="37">
        <f>IFERROR(VLOOKUP(A142,[7]DATABASE!$A:$BM,60,0),"")</f>
        <v>43</v>
      </c>
      <c r="BI142" s="37">
        <f>IFERROR(VLOOKUP(A142,[7]DATABASE!$A:$BM,61,0),"")</f>
        <v>38</v>
      </c>
      <c r="BJ142" s="37">
        <f>IFERROR(VLOOKUP(A142,[7]DATABASE!$A:$BM,62,0),"")</f>
        <v>36</v>
      </c>
      <c r="BK142" s="37">
        <f>IFERROR(VLOOKUP(A142,[7]DATABASE!$A:$BM,63,0),"")</f>
        <v>36</v>
      </c>
      <c r="BL142" s="37">
        <f>IFERROR(VLOOKUP(A142,[7]DATABASE!$A:$BM,64,0),"")</f>
        <v>38</v>
      </c>
      <c r="BM142" s="37">
        <f>IFERROR(VLOOKUP($A142,[9]AAV!$A:$AM,39,0),IFERROR(VLOOKUP($A142,[9]GC!$A:$Y,25,0),IFERROR(VLOOKUP($A142,[9]RVO!$A:$BS,71,0),IFERROR(VLOOKUP($A142,[9]SBPV!$A:$AK,37,0),IFERROR(VLOOKUP($A142,'[9]CC SK'!$A:$AA,27,0),IFERROR(VLOOKUP($A142,[9]DELTA!$A:$AA,27,0),IFERROR(VLOOKUP($A142,'[9]TEMA C1'!$A:$W,23,0),IFERROR(VLOOKUP($A142,'[9]TEMA C2'!$A:$Y,25,0),IFERROR(VLOOKUP($A142,'[9]TEMA C3'!$A:$Y,25,0),IFERROR(VLOOKUP($A142,'[9]TEMA HAJI'!$A:$Y,25,0),IFERROR(VLOOKUP($A142,'[9]TEMA PD'!$A:$Y,25,0),"")))))))))))</f>
        <v>18</v>
      </c>
      <c r="BN142" s="37">
        <f t="shared" si="58"/>
        <v>228</v>
      </c>
      <c r="BO142" s="37">
        <f t="shared" si="53"/>
        <v>19</v>
      </c>
      <c r="BP142" s="37">
        <f t="shared" si="53"/>
        <v>43</v>
      </c>
      <c r="BQ142" s="37">
        <f t="shared" si="53"/>
        <v>38</v>
      </c>
      <c r="BR142" s="37">
        <f t="shared" si="53"/>
        <v>36</v>
      </c>
      <c r="BS142" s="37">
        <f t="shared" si="53"/>
        <v>36</v>
      </c>
      <c r="BT142" s="37">
        <f t="shared" si="53"/>
        <v>38</v>
      </c>
      <c r="BU142" s="37">
        <f t="shared" si="79"/>
        <v>18</v>
      </c>
      <c r="BV142" s="37">
        <f t="shared" si="59"/>
        <v>228</v>
      </c>
      <c r="BW142" s="36">
        <f t="shared" si="60"/>
        <v>0</v>
      </c>
      <c r="BX142" s="36" t="str">
        <f t="shared" si="61"/>
        <v>TIDAK</v>
      </c>
      <c r="BY142" s="36" t="str">
        <f>IFERROR(VLOOKUP(A142,[7]DATABASE!$A:$BY,77,0),"")</f>
        <v>TIDAK</v>
      </c>
      <c r="BZ142" s="37">
        <f t="shared" si="62"/>
        <v>420</v>
      </c>
      <c r="CA142" s="12">
        <f>IFERROR(VLOOKUP(A142,[10]DELTA!$A:$AE,31,0),"")</f>
        <v>3</v>
      </c>
      <c r="CB142" s="37" t="str">
        <f t="shared" si="63"/>
        <v>SAPHIRE</v>
      </c>
      <c r="CC142" s="37" t="str">
        <f>IFERROR(VLOOKUP(A142,[11]SUMMARY!$B:$E,4,0),"")</f>
        <v/>
      </c>
      <c r="CD142" s="37">
        <f>IFERROR(VLOOKUP(A142,'[12]RECAP REDEEM P2 - v2'!$A:$I,5,0),0)</f>
        <v>395</v>
      </c>
      <c r="CE142" s="37" t="str">
        <f t="shared" si="64"/>
        <v>Y</v>
      </c>
      <c r="CF142" s="37"/>
      <c r="CG142" s="15">
        <v>45093</v>
      </c>
      <c r="CH142" s="15">
        <f t="shared" ca="1" si="65"/>
        <v>46174</v>
      </c>
      <c r="CI142" s="37">
        <f t="shared" ca="1" si="66"/>
        <v>2</v>
      </c>
      <c r="CJ142" s="37">
        <v>25</v>
      </c>
      <c r="CK142" s="37" t="str">
        <f>IFERROR(VLOOKUP($A142,[13]ME!$A:$K,11,0),"-")</f>
        <v>-</v>
      </c>
      <c r="CL142" s="37" t="str">
        <f>IFERROR(VLOOKUP($A142,[14]EKS!$A:$K,11,0),"-")</f>
        <v>-</v>
      </c>
      <c r="CM142" s="37" t="str">
        <f>IFERROR(VLOOKUP($A142,[15]EKS!$A:$K,11,0),"-")</f>
        <v>-</v>
      </c>
      <c r="CN142" s="37" t="str">
        <f>IFERROR(VLOOKUP($A142,[16]EKS!$A:$K,11,0),"-")</f>
        <v>-</v>
      </c>
      <c r="CO142" s="37" t="str">
        <f>IFERROR(VLOOKUP($A142,[17]EKS!$A:$K,11,0),"-")</f>
        <v>-</v>
      </c>
      <c r="CP142" s="37" t="str">
        <f>IFERROR(VLOOKUP($A142,[18]EKS!$A:$K,11,0),"-")</f>
        <v>-</v>
      </c>
      <c r="CQ142" s="37" t="str">
        <f>IFERROR(VLOOKUP(A142,[19]Sheet1!$A:$D,4,0),"-")</f>
        <v>-</v>
      </c>
      <c r="CR142" s="37">
        <f>IFERROR(VLOOKUP($A142,[20]AAV!$A:$AR,44,0),IFERROR(VLOOKUP($A142,[20]GC!$A:$AC,29,0),IFERROR(VLOOKUP($A142,[20]RVO!$A:$CA,79,0),IFERROR(VLOOKUP($A142,[20]SBPV!$A:$AN,40,0),IFERROR(VLOOKUP($A142,'[20]CC SK'!$A:$AC,29,0),IFERROR(VLOOKUP($A142,'[20]AAV AUTO 2000'!$A:$AA,27,0),IFERROR(VLOOKUP($A142,[20]DELTA!$A:$AC,29,0),IFERROR(VLOOKUP($A142,'[20]TEMA C1'!$A:$Y,25,0),IFERROR(VLOOKUP($A142,'[20]TEMA C2'!$A:$AA,27,0),IFERROR(VLOOKUP($A142,'[20]TEMA C3'!$A:$AA,27,0),IFERROR(VLOOKUP($A142,'[20]TEMA HAJI'!$A:$AA,27,0),IFERROR(VLOOKUP($A142,'[20]TEMA PD'!$A:$AA,27,0),IFERROR(VLOOKUP($A142,[20]DESIRE!$A:$AP,42,0),0)))))))))))))</f>
        <v>22</v>
      </c>
      <c r="CS142" s="37">
        <f>IFERROR(VLOOKUP($A142,#REF!,42+CR$1,0),IFERROR(VLOOKUP($A142,#REF!,42+CR$1,0),IFERROR(VLOOKUP($A142,#REF!,29+CR$1,0),IFERROR(VLOOKUP($A142,#REF!,16+CR$1,0),IFERROR(VLOOKUP($A142,#REF!,42+CR$1,0),IFERROR(VLOOKUP($A142,#REF!,33+CR$1,0),IFERROR(VLOOKUP($A142,#REF!,29+CR$1,0),IFERROR(VLOOKUP($A142,#REF!,42+CR$1,0),IFERROR(VLOOKUP($A142,#REF!,42+CR$1,0),IFERROR(VLOOKUP($A142,#REF!,42+CR$1,0),IFERROR(VLOOKUP($A142,#REF!,26+CR$1,0),IFERROR(VLOOKUP($A142,#REF!,5+CR$1,0),0))))))))))))</f>
        <v>0</v>
      </c>
      <c r="CT142" s="37">
        <f>IFERROR(VLOOKUP($A142,#REF!,42+CS$1,0),IFERROR(VLOOKUP($A142,#REF!,42+CS$1,0),IFERROR(VLOOKUP($A142,#REF!,29+CS$1,0),IFERROR(VLOOKUP($A142,#REF!,16+CS$1,0),IFERROR(VLOOKUP($A142,#REF!,42+CS$1,0),IFERROR(VLOOKUP($A142,#REF!,33+CS$1,0),IFERROR(VLOOKUP($A142,#REF!,29+CS$1,0),IFERROR(VLOOKUP($A142,#REF!,42+CS$1,0),IFERROR(VLOOKUP($A142,#REF!,42+CS$1,0),IFERROR(VLOOKUP($A142,#REF!,42+CS$1,0),IFERROR(VLOOKUP($A142,#REF!,26+CS$1,0),IFERROR(VLOOKUP($A142,#REF!,5+CS$1,0),0))))))))))))</f>
        <v>0</v>
      </c>
      <c r="CU142" s="37">
        <f>IFERROR(VLOOKUP($A142,#REF!,42+CT$1,0),IFERROR(VLOOKUP($A142,#REF!,42+CT$1,0),IFERROR(VLOOKUP($A142,#REF!,29+CT$1,0),IFERROR(VLOOKUP($A142,#REF!,16+CT$1,0),IFERROR(VLOOKUP($A142,#REF!,42+CT$1,0),IFERROR(VLOOKUP($A142,#REF!,33+CT$1,0),IFERROR(VLOOKUP($A142,#REF!,29+CT$1,0),IFERROR(VLOOKUP($A142,#REF!,42+CT$1,0),IFERROR(VLOOKUP($A142,#REF!,42+CT$1,0),IFERROR(VLOOKUP($A142,#REF!,42+CT$1,0),IFERROR(VLOOKUP($A142,#REF!,26+CT$1,0),IFERROR(VLOOKUP($A142,#REF!,5+CT$1,0),0))))))))))))</f>
        <v>0</v>
      </c>
      <c r="CV142" s="37">
        <f>IFERROR(VLOOKUP($A142,#REF!,42+CU$1,0),IFERROR(VLOOKUP($A142,#REF!,42+CU$1,0),IFERROR(VLOOKUP($A142,#REF!,29+CU$1,0),IFERROR(VLOOKUP($A142,#REF!,16+CU$1,0),IFERROR(VLOOKUP($A142,#REF!,42+CU$1,0),IFERROR(VLOOKUP($A142,#REF!,33+CU$1,0),IFERROR(VLOOKUP($A142,#REF!,29+CU$1,0),IFERROR(VLOOKUP($A142,#REF!,42+CU$1,0),IFERROR(VLOOKUP($A142,#REF!,42+CU$1,0),IFERROR(VLOOKUP($A142,#REF!,42+CU$1,0),IFERROR(VLOOKUP($A142,#REF!,26+CU$1,0),IFERROR(VLOOKUP($A142,#REF!,5+CU$1,0),0))))))))))))</f>
        <v>0</v>
      </c>
      <c r="CW142" s="37">
        <f>IFERROR(VLOOKUP($A142,#REF!,42+CV$1,0),IFERROR(VLOOKUP($A142,#REF!,42+CV$1,0),IFERROR(VLOOKUP($A142,#REF!,29+CV$1,0),IFERROR(VLOOKUP($A142,#REF!,16+CV$1,0),IFERROR(VLOOKUP($A142,#REF!,42+CV$1,0),IFERROR(VLOOKUP($A142,#REF!,33+CV$1,0),IFERROR(VLOOKUP($A142,#REF!,29+CV$1,0),IFERROR(VLOOKUP($A142,#REF!,42+CV$1,0),IFERROR(VLOOKUP($A142,#REF!,42+CV$1,0),IFERROR(VLOOKUP($A142,#REF!,42+CV$1,0),IFERROR(VLOOKUP($A142,#REF!,26+CV$1,0),IFERROR(VLOOKUP($A142,#REF!,5+CV$1,0),0))))))))))))</f>
        <v>0</v>
      </c>
      <c r="CX142" s="37">
        <f>IFERROR(VLOOKUP($A142,#REF!,36,0),IFERROR(VLOOKUP($A142,#REF!,23,0),IFERROR(VLOOKUP($A142,#REF!,65,0),IFERROR(VLOOKUP($A142,#REF!,34,0),IFERROR(VLOOKUP($A142,#REF!,25,0),IFERROR(VLOOKUP($A142,#REF!,25,0),IFERROR(VLOOKUP($A142,#REF!,21,0),IFERROR(VLOOKUP($A142,#REF!,23,0),IFERROR(VLOOKUP($A142,#REF!,23,0),IFERROR(VLOOKUP($A142,#REF!,23,0),IFERROR(VLOOKUP($A142,#REF!,23,0),IFERROR(VLOOKUP($A142,#REF!,23,0),IFERROR(VLOOKUP($A142,#REF!,21,0),IFERROR(VLOOKUP($A142,#REF!,23,0),0))))))))))))))</f>
        <v>0</v>
      </c>
      <c r="CY142" s="37">
        <f>IFERROR(VLOOKUP($A142,[20]DESIRE!$A:$AP,42,0),IFERROR(VLOOKUP($A142,'[20]TEMA PD'!$A:$AA,27,0),IFERROR(VLOOKUP($A142,'[20]TEMA HAJI'!$A:$AA,27,0),IFERROR(VLOOKUP($A142,'[20]TEMA C3'!$A:$AA,27,0),IFERROR(VLOOKUP($A142,'[20]TEMA C2'!$A:$AA,27,0),IFERROR(VLOOKUP($A142,'[20]TEMA C1'!$A:$Y,25,0),IFERROR(VLOOKUP($A142,[20]DELTA!$A:$AC,29,0),IFERROR(VLOOKUP($A142,'[20]AAV AUTO 2000'!$A:$AA,27,0),IFERROR(VLOOKUP($A142,'[20]CC SK'!$A:$AC,29,0),IFERROR(VLOOKUP($A142,[20]SBPV!$A:$AN,40,0),IFERROR(VLOOKUP($A142,[20]RVO!$A:$CA,79,0),IFERROR(VLOOKUP($A142,[20]GC!$A:$AC,29,0),IFERROR(VLOOKUP($A142,[20]AAV!$A:$AR,44,0),0)))))))))))))</f>
        <v>22</v>
      </c>
      <c r="CZ142" s="37">
        <f>IFERROR(VLOOKUP($A142,#REF!,5+CY$1,0),IFERROR(VLOOKUP($A142,#REF!,26+CY$1,0),IFERROR(VLOOKUP($A142,#REF!,42+CY$1,0),IFERROR(VLOOKUP($A142,#REF!,42+CY$1,0),IFERROR(VLOOKUP($A142,#REF!,42+CY$1,0),IFERROR(VLOOKUP($A142,#REF!,29+CY$1,0),IFERROR(VLOOKUP($A142,#REF!,33+CY$1,0),IFERROR(VLOOKUP($A142,#REF!,42+CY$1,0),IFERROR(VLOOKUP($A142,#REF!,16+CY$1,0),IFERROR(VLOOKUP($A142,#REF!,29+CY$1,0),IFERROR(VLOOKUP($A142,#REF!,42+CY$1,0),IFERROR(VLOOKUP($A142,#REF!,42+CY$1,0),0))))))))))))</f>
        <v>0</v>
      </c>
      <c r="DA142" s="37">
        <f>IFERROR(VLOOKUP($A142,#REF!,5+CZ$1,0),IFERROR(VLOOKUP($A142,#REF!,26+CZ$1,0),IFERROR(VLOOKUP($A142,#REF!,42+CZ$1,0),IFERROR(VLOOKUP($A142,#REF!,42+CZ$1,0),IFERROR(VLOOKUP($A142,#REF!,42+CZ$1,0),IFERROR(VLOOKUP($A142,#REF!,29+CZ$1,0),IFERROR(VLOOKUP($A142,#REF!,33+CZ$1,0),IFERROR(VLOOKUP($A142,#REF!,42+CZ$1,0),IFERROR(VLOOKUP($A142,#REF!,16+CZ$1,0),IFERROR(VLOOKUP($A142,#REF!,29+CZ$1,0),IFERROR(VLOOKUP($A142,#REF!,42+CZ$1,0),IFERROR(VLOOKUP($A142,#REF!,42+CZ$1,0),0))))))))))))</f>
        <v>0</v>
      </c>
      <c r="DB142" s="37">
        <f>IFERROR(VLOOKUP($A142,#REF!,5+DA$1,0),IFERROR(VLOOKUP($A142,#REF!,26+DA$1,0),IFERROR(VLOOKUP($A142,#REF!,42+DA$1,0),IFERROR(VLOOKUP($A142,#REF!,42+DA$1,0),IFERROR(VLOOKUP($A142,#REF!,42+DA$1,0),IFERROR(VLOOKUP($A142,#REF!,29+DA$1,0),IFERROR(VLOOKUP($A142,#REF!,33+DA$1,0),IFERROR(VLOOKUP($A142,#REF!,42+DA$1,0),IFERROR(VLOOKUP($A142,#REF!,16+DA$1,0),IFERROR(VLOOKUP($A142,#REF!,29+DA$1,0),IFERROR(VLOOKUP($A142,#REF!,42+DA$1,0),IFERROR(VLOOKUP($A142,#REF!,42+DA$1,0),0))))))))))))</f>
        <v>0</v>
      </c>
      <c r="DC142" s="37">
        <f>IFERROR(VLOOKUP($A142,#REF!,5+DB$1,0),IFERROR(VLOOKUP($A142,#REF!,26+DB$1,0),IFERROR(VLOOKUP($A142,#REF!,42+DB$1,0),IFERROR(VLOOKUP($A142,#REF!,42+DB$1,0),IFERROR(VLOOKUP($A142,#REF!,42+DB$1,0),IFERROR(VLOOKUP($A142,#REF!,29+DB$1,0),IFERROR(VLOOKUP($A142,#REF!,33+DB$1,0),IFERROR(VLOOKUP($A142,#REF!,42+DB$1,0),IFERROR(VLOOKUP($A142,#REF!,16+DB$1,0),IFERROR(VLOOKUP($A142,#REF!,29+DB$1,0),IFERROR(VLOOKUP($A142,#REF!,42+DB$1,0),IFERROR(VLOOKUP($A142,#REF!,42+DB$1,0),0))))))))))))</f>
        <v>0</v>
      </c>
      <c r="DD142" s="37">
        <f>IFERROR(VLOOKUP($A142,#REF!,5+DC$1,0),IFERROR(VLOOKUP($A142,#REF!,26+DC$1,0),IFERROR(VLOOKUP($A142,#REF!,42+DC$1,0),IFERROR(VLOOKUP($A142,#REF!,42+DC$1,0),IFERROR(VLOOKUP($A142,#REF!,42+DC$1,0),IFERROR(VLOOKUP($A142,#REF!,29+DC$1,0),IFERROR(VLOOKUP($A142,#REF!,33+DC$1,0),IFERROR(VLOOKUP($A142,#REF!,42+DC$1,0),IFERROR(VLOOKUP($A142,#REF!,16+DC$1,0),IFERROR(VLOOKUP($A142,#REF!,29+DC$1,0),IFERROR(VLOOKUP($A142,#REF!,42+DC$1,0),IFERROR(VLOOKUP($A142,#REF!,42+DC$1,0),0))))))))))))</f>
        <v>0</v>
      </c>
      <c r="DE142" s="37">
        <f>IFERROR(VLOOKUP($A142,#REF!,23,0),IFERROR(VLOOKUP($A142,#REF!,21,0),IFERROR(VLOOKUP($A142,#REF!,23,0),IFERROR(VLOOKUP($A142,#REF!,23,0),IFERROR(VLOOKUP($A142,#REF!,23,0),IFERROR(VLOOKUP($A142,#REF!,23,0),IFERROR(VLOOKUP($A142,#REF!,23,0),IFERROR(VLOOKUP($A142,#REF!,21,0),IFERROR(VLOOKUP($A142,#REF!,25,0),IFERROR(VLOOKUP($A142,#REF!,25,0),IFERROR(VLOOKUP($A142,#REF!,34,0),IFERROR(VLOOKUP($A142,#REF!,65,0),IFERROR(VLOOKUP($A142,#REF!,23,0),IFERROR(VLOOKUP($A142,#REF!,36,0),0))))))))))))))</f>
        <v>0</v>
      </c>
      <c r="DF142" s="37" t="b">
        <f t="shared" si="67"/>
        <v>1</v>
      </c>
      <c r="DG142" s="37" t="b">
        <f t="shared" si="67"/>
        <v>1</v>
      </c>
      <c r="DH142" s="37" t="b">
        <f t="shared" si="67"/>
        <v>1</v>
      </c>
      <c r="DI142" s="37" t="b">
        <f t="shared" si="67"/>
        <v>1</v>
      </c>
      <c r="DJ142" s="37" t="b">
        <f t="shared" si="67"/>
        <v>1</v>
      </c>
      <c r="DK142" s="37" t="b">
        <f t="shared" si="67"/>
        <v>1</v>
      </c>
      <c r="DL142" s="37" t="b">
        <f t="shared" si="54"/>
        <v>1</v>
      </c>
      <c r="DM142" s="37">
        <f t="shared" si="68"/>
        <v>22</v>
      </c>
      <c r="DN142" s="37">
        <f t="shared" si="68"/>
        <v>0</v>
      </c>
      <c r="DO142" s="37">
        <f t="shared" si="68"/>
        <v>0</v>
      </c>
      <c r="DP142" s="37">
        <f t="shared" si="68"/>
        <v>0</v>
      </c>
      <c r="DQ142" s="37">
        <f t="shared" si="68"/>
        <v>0</v>
      </c>
      <c r="DR142" s="37">
        <f t="shared" si="68"/>
        <v>0</v>
      </c>
      <c r="DS142" s="37">
        <f t="shared" si="55"/>
        <v>0</v>
      </c>
      <c r="DT142" s="29">
        <f t="shared" si="72"/>
        <v>22</v>
      </c>
      <c r="DU142" s="37">
        <f t="shared" si="69"/>
        <v>22</v>
      </c>
      <c r="DV142" s="37">
        <f t="shared" si="69"/>
        <v>0</v>
      </c>
      <c r="DW142" s="37">
        <f t="shared" si="69"/>
        <v>0</v>
      </c>
      <c r="DX142" s="37">
        <f t="shared" si="69"/>
        <v>0</v>
      </c>
      <c r="DY142" s="37">
        <f t="shared" si="69"/>
        <v>0</v>
      </c>
      <c r="DZ142" s="37">
        <f t="shared" si="69"/>
        <v>0</v>
      </c>
      <c r="EA142" s="37">
        <f t="shared" si="56"/>
        <v>0</v>
      </c>
      <c r="EB142" s="29">
        <f t="shared" si="73"/>
        <v>22</v>
      </c>
      <c r="EC142" s="36">
        <f t="shared" si="74"/>
        <v>6</v>
      </c>
      <c r="ED142" s="36" t="str">
        <f t="shared" si="75"/>
        <v>DOWNGRADE</v>
      </c>
      <c r="EE142" s="36" t="str">
        <f t="shared" si="76"/>
        <v>RESET</v>
      </c>
      <c r="EF142" s="37">
        <f t="shared" si="77"/>
        <v>0</v>
      </c>
      <c r="EG142" s="2">
        <f>IFERROR(VLOOKUP(A142,[21]DELTA!$A:$AT,46,0),"")</f>
        <v>3</v>
      </c>
      <c r="EH142" s="37" t="str">
        <f t="shared" si="78"/>
        <v>SAPHIRE</v>
      </c>
      <c r="EI142" s="2"/>
      <c r="EJ142" s="2"/>
      <c r="EK142" s="2"/>
      <c r="EL142" s="2"/>
      <c r="EM142" s="2"/>
      <c r="EN142" s="2"/>
      <c r="EO142" s="2"/>
      <c r="EP142" s="2"/>
      <c r="EQ142" s="37">
        <f t="shared" si="70"/>
        <v>22</v>
      </c>
      <c r="ER142" s="37">
        <f t="shared" si="70"/>
        <v>0</v>
      </c>
      <c r="ES142" s="37">
        <f t="shared" si="70"/>
        <v>0</v>
      </c>
      <c r="ET142" s="37">
        <f t="shared" si="70"/>
        <v>0</v>
      </c>
      <c r="EU142" s="37">
        <f t="shared" si="70"/>
        <v>0</v>
      </c>
      <c r="EV142" s="37">
        <f t="shared" si="70"/>
        <v>0</v>
      </c>
      <c r="EW142" s="37">
        <f t="shared" si="57"/>
        <v>0</v>
      </c>
    </row>
    <row r="143" spans="1:153" ht="15.6">
      <c r="A143" s="36" t="s">
        <v>128</v>
      </c>
      <c r="B143" s="5" t="s">
        <v>271</v>
      </c>
      <c r="C143" s="37" t="s">
        <v>153</v>
      </c>
      <c r="D143" s="15">
        <f>IFERROR(VLOOKUP(A143,[23]delta!$A:$C,3,0),"")</f>
        <v>45237</v>
      </c>
      <c r="E143" s="15" t="str">
        <f t="shared" si="71"/>
        <v>Nov-23</v>
      </c>
      <c r="F143" s="37" t="s">
        <v>349</v>
      </c>
      <c r="G143" s="37" t="s">
        <v>349</v>
      </c>
      <c r="H143" s="37" t="s">
        <v>352</v>
      </c>
      <c r="I143" s="37" t="s">
        <v>352</v>
      </c>
      <c r="J143" s="37" t="s">
        <v>352</v>
      </c>
      <c r="K143" s="37" t="s">
        <v>349</v>
      </c>
      <c r="L143" s="37" t="s">
        <v>349</v>
      </c>
      <c r="M143" s="37">
        <v>22</v>
      </c>
      <c r="N143" s="37">
        <v>45</v>
      </c>
      <c r="O143" s="37">
        <v>42</v>
      </c>
      <c r="P143" s="37">
        <v>40</v>
      </c>
      <c r="Q143" s="37">
        <v>38</v>
      </c>
      <c r="R143" s="37">
        <v>38</v>
      </c>
      <c r="S143" s="37">
        <v>22</v>
      </c>
      <c r="T143" s="36">
        <v>247</v>
      </c>
      <c r="U143" s="37">
        <v>22</v>
      </c>
      <c r="V143" s="37">
        <v>45</v>
      </c>
      <c r="W143" s="14">
        <v>0</v>
      </c>
      <c r="X143" s="14">
        <v>0</v>
      </c>
      <c r="Y143" s="14">
        <v>0</v>
      </c>
      <c r="Z143" s="37">
        <v>38</v>
      </c>
      <c r="AA143" s="37">
        <v>22</v>
      </c>
      <c r="AB143" s="36">
        <v>127</v>
      </c>
      <c r="AC143" s="36">
        <v>0</v>
      </c>
      <c r="AD143" s="36" t="s">
        <v>413</v>
      </c>
      <c r="AE143" s="36" t="s">
        <v>413</v>
      </c>
      <c r="AF143" s="37">
        <v>127</v>
      </c>
      <c r="AG143" s="13">
        <v>2</v>
      </c>
      <c r="AH143" s="37" t="s">
        <v>418</v>
      </c>
      <c r="AI143" s="37">
        <v>0</v>
      </c>
      <c r="AJ143" s="37" t="s">
        <v>423</v>
      </c>
      <c r="AK143" s="37">
        <v>0</v>
      </c>
      <c r="AL143" s="15">
        <v>45261</v>
      </c>
      <c r="AM143" s="15">
        <v>45701</v>
      </c>
      <c r="AN143" s="37">
        <v>1</v>
      </c>
      <c r="AO143" s="37">
        <v>127</v>
      </c>
      <c r="AP143" s="37" t="str">
        <f>IFERROR(VLOOKUP($A143,[2]Sheet1!$A:$D,4,0),"-")</f>
        <v>-</v>
      </c>
      <c r="AQ143" s="37" t="str">
        <f>IFERROR(VLOOKUP($A143,#REF!,4,0),"-")</f>
        <v>-</v>
      </c>
      <c r="AR143" s="37" t="str">
        <f>IFERROR(VLOOKUP(A143,[3]DELTA!$A:$D,4,0),"-")</f>
        <v>REGULER</v>
      </c>
      <c r="AS143" s="37" t="str">
        <f>IFERROR(VLOOKUP(A143,[4]DELTA!$A:$D,4,0),"-")</f>
        <v>REGULER</v>
      </c>
      <c r="AT143" s="37" t="str">
        <f>IFERROR(VLOOKUP(A143,[5]DELTA!$A:$D,4,0),"-")</f>
        <v>REGULER</v>
      </c>
      <c r="AU143" s="37" t="str">
        <f>IFERROR(VLOOKUP(A143,[6]DELTA!$A:$D,4,0),"-")</f>
        <v>REGULER</v>
      </c>
      <c r="AV143" s="37" t="str">
        <f>IFERROR(VLOOKUP(A143,#REF!,13,0),"")</f>
        <v/>
      </c>
      <c r="AW143" s="37">
        <f>IFERROR(VLOOKUP(A143,[7]DATABASE!$A:$BA,49,0),"")</f>
        <v>48</v>
      </c>
      <c r="AX143" s="37">
        <f>IFERROR(VLOOKUP(A143,[7]DATABASE!$A:$BA,50,0),"")</f>
        <v>44</v>
      </c>
      <c r="AY143" s="37">
        <f>IFERROR(VLOOKUP(A143,[7]DATABASE!$A:$BA,51,0),"")</f>
        <v>42</v>
      </c>
      <c r="AZ143" s="37">
        <f>IFERROR(VLOOKUP(A143,[7]DATABASE!$A:$BA,52,0),"")</f>
        <v>47</v>
      </c>
      <c r="BA143" s="37">
        <f>IFERROR(VLOOKUP(A143,[7]DATABASE!$A:$BA,53,0),"")</f>
        <v>38</v>
      </c>
      <c r="BB143" s="37">
        <f>IFERROR(VLOOKUP(A143,[7]DATABASE!$A:$BF,54,0),"")</f>
        <v>48</v>
      </c>
      <c r="BC143" s="37">
        <f>IFERROR(VLOOKUP(A143,[7]DATABASE!$A:$BF,55,0),"")</f>
        <v>44</v>
      </c>
      <c r="BD143" s="37">
        <f>IFERROR(VLOOKUP(A143,[7]DATABASE!$A:$BF,56,0),"")</f>
        <v>42</v>
      </c>
      <c r="BE143" s="37">
        <f>IFERROR(VLOOKUP(A143,[7]DATABASE!$A:$BF,57,0),"")</f>
        <v>47</v>
      </c>
      <c r="BF143" s="37">
        <f>IFERROR(VLOOKUP(A143,[7]DATABASE!$A:$BF,58,0),"")</f>
        <v>38</v>
      </c>
      <c r="BG143" s="37">
        <f>IFERROR(VLOOKUP($A143,'[24]NEW MITRA'!$A:$BV,69,0),"")</f>
        <v>19</v>
      </c>
      <c r="BH143" s="37">
        <f>IFERROR(VLOOKUP(A143,[7]DATABASE!$A:$BM,60,0),"")</f>
        <v>48</v>
      </c>
      <c r="BI143" s="37">
        <f>IFERROR(VLOOKUP(A143,[7]DATABASE!$A:$BM,61,0),"")</f>
        <v>44</v>
      </c>
      <c r="BJ143" s="37">
        <f>IFERROR(VLOOKUP(A143,[7]DATABASE!$A:$BM,62,0),"")</f>
        <v>42</v>
      </c>
      <c r="BK143" s="37">
        <f>IFERROR(VLOOKUP(A143,[7]DATABASE!$A:$BM,63,0),"")</f>
        <v>47</v>
      </c>
      <c r="BL143" s="37">
        <f>IFERROR(VLOOKUP(A143,[7]DATABASE!$A:$BM,64,0),"")</f>
        <v>38</v>
      </c>
      <c r="BM143" s="37">
        <f>IFERROR(VLOOKUP($A143,[9]AAV!$A:$AM,39,0),IFERROR(VLOOKUP($A143,[9]GC!$A:$Y,25,0),IFERROR(VLOOKUP($A143,[9]RVO!$A:$BS,71,0),IFERROR(VLOOKUP($A143,[9]SBPV!$A:$AK,37,0),IFERROR(VLOOKUP($A143,'[9]CC SK'!$A:$AA,27,0),IFERROR(VLOOKUP($A143,[9]DELTA!$A:$AA,27,0),IFERROR(VLOOKUP($A143,'[9]TEMA C1'!$A:$W,23,0),IFERROR(VLOOKUP($A143,'[9]TEMA C2'!$A:$Y,25,0),IFERROR(VLOOKUP($A143,'[9]TEMA C3'!$A:$Y,25,0),IFERROR(VLOOKUP($A143,'[9]TEMA HAJI'!$A:$Y,25,0),IFERROR(VLOOKUP($A143,'[9]TEMA PD'!$A:$Y,25,0),"")))))))))))</f>
        <v>20</v>
      </c>
      <c r="BN143" s="37">
        <f t="shared" si="58"/>
        <v>258</v>
      </c>
      <c r="BO143" s="37">
        <f t="shared" ref="BO143:BT185" si="80">IF(AP143="EKSKLUSIF",0,BG143)</f>
        <v>19</v>
      </c>
      <c r="BP143" s="37">
        <f t="shared" si="80"/>
        <v>48</v>
      </c>
      <c r="BQ143" s="37">
        <f t="shared" si="80"/>
        <v>44</v>
      </c>
      <c r="BR143" s="37">
        <f t="shared" si="80"/>
        <v>42</v>
      </c>
      <c r="BS143" s="37">
        <f t="shared" si="80"/>
        <v>47</v>
      </c>
      <c r="BT143" s="37">
        <f t="shared" si="80"/>
        <v>38</v>
      </c>
      <c r="BU143" s="37">
        <f t="shared" si="79"/>
        <v>20</v>
      </c>
      <c r="BV143" s="37">
        <f t="shared" si="59"/>
        <v>258</v>
      </c>
      <c r="BW143" s="36">
        <f t="shared" si="60"/>
        <v>0</v>
      </c>
      <c r="BX143" s="36" t="str">
        <f t="shared" si="61"/>
        <v>TIDAK</v>
      </c>
      <c r="BY143" s="36" t="str">
        <f>IFERROR(VLOOKUP(A143,[7]DATABASE!$A:$BY,77,0),"")</f>
        <v>TIDAK</v>
      </c>
      <c r="BZ143" s="37">
        <f t="shared" si="62"/>
        <v>385</v>
      </c>
      <c r="CA143" s="12">
        <f>IFERROR(VLOOKUP(A143,[10]DELTA!$A:$AE,31,0),"")</f>
        <v>2</v>
      </c>
      <c r="CB143" s="37" t="str">
        <f t="shared" si="63"/>
        <v>SAPHIRE</v>
      </c>
      <c r="CC143" s="37" t="str">
        <f>IFERROR(VLOOKUP(A143,[11]SUMMARY!$B:$E,4,0),"")</f>
        <v/>
      </c>
      <c r="CD143" s="37">
        <f>IFERROR(VLOOKUP(A143,'[12]RECAP REDEEM P2 - v2'!$A:$I,5,0),0)</f>
        <v>330</v>
      </c>
      <c r="CE143" s="37" t="str">
        <f t="shared" si="64"/>
        <v>Y</v>
      </c>
      <c r="CF143" s="37"/>
      <c r="CG143" s="15">
        <v>45093</v>
      </c>
      <c r="CH143" s="15">
        <f t="shared" ca="1" si="65"/>
        <v>46174</v>
      </c>
      <c r="CI143" s="37">
        <f t="shared" ca="1" si="66"/>
        <v>2</v>
      </c>
      <c r="CJ143" s="37">
        <v>55</v>
      </c>
      <c r="CK143" s="37" t="str">
        <f>IFERROR(VLOOKUP($A143,[13]ME!$A:$K,11,0),"-")</f>
        <v>-</v>
      </c>
      <c r="CL143" s="37" t="str">
        <f>IFERROR(VLOOKUP($A143,[14]EKS!$A:$K,11,0),"-")</f>
        <v>-</v>
      </c>
      <c r="CM143" s="37" t="str">
        <f>IFERROR(VLOOKUP($A143,[15]EKS!$A:$K,11,0),"-")</f>
        <v>-</v>
      </c>
      <c r="CN143" s="37" t="str">
        <f>IFERROR(VLOOKUP($A143,[16]EKS!$A:$K,11,0),"-")</f>
        <v>-</v>
      </c>
      <c r="CO143" s="37" t="str">
        <f>IFERROR(VLOOKUP($A143,[17]EKS!$A:$K,11,0),"-")</f>
        <v>-</v>
      </c>
      <c r="CP143" s="37" t="str">
        <f>IFERROR(VLOOKUP($A143,[18]EKS!$A:$K,11,0),"-")</f>
        <v>-</v>
      </c>
      <c r="CQ143" s="37" t="str">
        <f>IFERROR(VLOOKUP(A143,[19]Sheet1!$A:$D,4,0),"-")</f>
        <v>-</v>
      </c>
      <c r="CR143" s="37">
        <f>IFERROR(VLOOKUP($A143,[20]AAV!$A:$AR,44,0),IFERROR(VLOOKUP($A143,[20]GC!$A:$AC,29,0),IFERROR(VLOOKUP($A143,[20]RVO!$A:$CA,79,0),IFERROR(VLOOKUP($A143,[20]SBPV!$A:$AN,40,0),IFERROR(VLOOKUP($A143,'[20]CC SK'!$A:$AC,29,0),IFERROR(VLOOKUP($A143,'[20]AAV AUTO 2000'!$A:$AA,27,0),IFERROR(VLOOKUP($A143,[20]DELTA!$A:$AC,29,0),IFERROR(VLOOKUP($A143,'[20]TEMA C1'!$A:$Y,25,0),IFERROR(VLOOKUP($A143,'[20]TEMA C2'!$A:$AA,27,0),IFERROR(VLOOKUP($A143,'[20]TEMA C3'!$A:$AA,27,0),IFERROR(VLOOKUP($A143,'[20]TEMA HAJI'!$A:$AA,27,0),IFERROR(VLOOKUP($A143,'[20]TEMA PD'!$A:$AA,27,0),IFERROR(VLOOKUP($A143,[20]DESIRE!$A:$AP,42,0),0)))))))))))))</f>
        <v>21</v>
      </c>
      <c r="CS143" s="37">
        <f>IFERROR(VLOOKUP($A143,#REF!,42+CR$1,0),IFERROR(VLOOKUP($A143,#REF!,42+CR$1,0),IFERROR(VLOOKUP($A143,#REF!,29+CR$1,0),IFERROR(VLOOKUP($A143,#REF!,16+CR$1,0),IFERROR(VLOOKUP($A143,#REF!,42+CR$1,0),IFERROR(VLOOKUP($A143,#REF!,33+CR$1,0),IFERROR(VLOOKUP($A143,#REF!,29+CR$1,0),IFERROR(VLOOKUP($A143,#REF!,42+CR$1,0),IFERROR(VLOOKUP($A143,#REF!,42+CR$1,0),IFERROR(VLOOKUP($A143,#REF!,42+CR$1,0),IFERROR(VLOOKUP($A143,#REF!,26+CR$1,0),IFERROR(VLOOKUP($A143,#REF!,5+CR$1,0),0))))))))))))</f>
        <v>0</v>
      </c>
      <c r="CT143" s="37">
        <f>IFERROR(VLOOKUP($A143,#REF!,42+CS$1,0),IFERROR(VLOOKUP($A143,#REF!,42+CS$1,0),IFERROR(VLOOKUP($A143,#REF!,29+CS$1,0),IFERROR(VLOOKUP($A143,#REF!,16+CS$1,0),IFERROR(VLOOKUP($A143,#REF!,42+CS$1,0),IFERROR(VLOOKUP($A143,#REF!,33+CS$1,0),IFERROR(VLOOKUP($A143,#REF!,29+CS$1,0),IFERROR(VLOOKUP($A143,#REF!,42+CS$1,0),IFERROR(VLOOKUP($A143,#REF!,42+CS$1,0),IFERROR(VLOOKUP($A143,#REF!,42+CS$1,0),IFERROR(VLOOKUP($A143,#REF!,26+CS$1,0),IFERROR(VLOOKUP($A143,#REF!,5+CS$1,0),0))))))))))))</f>
        <v>0</v>
      </c>
      <c r="CU143" s="37">
        <f>IFERROR(VLOOKUP($A143,#REF!,42+CT$1,0),IFERROR(VLOOKUP($A143,#REF!,42+CT$1,0),IFERROR(VLOOKUP($A143,#REF!,29+CT$1,0),IFERROR(VLOOKUP($A143,#REF!,16+CT$1,0),IFERROR(VLOOKUP($A143,#REF!,42+CT$1,0),IFERROR(VLOOKUP($A143,#REF!,33+CT$1,0),IFERROR(VLOOKUP($A143,#REF!,29+CT$1,0),IFERROR(VLOOKUP($A143,#REF!,42+CT$1,0),IFERROR(VLOOKUP($A143,#REF!,42+CT$1,0),IFERROR(VLOOKUP($A143,#REF!,42+CT$1,0),IFERROR(VLOOKUP($A143,#REF!,26+CT$1,0),IFERROR(VLOOKUP($A143,#REF!,5+CT$1,0),0))))))))))))</f>
        <v>0</v>
      </c>
      <c r="CV143" s="37">
        <f>IFERROR(VLOOKUP($A143,#REF!,42+CU$1,0),IFERROR(VLOOKUP($A143,#REF!,42+CU$1,0),IFERROR(VLOOKUP($A143,#REF!,29+CU$1,0),IFERROR(VLOOKUP($A143,#REF!,16+CU$1,0),IFERROR(VLOOKUP($A143,#REF!,42+CU$1,0),IFERROR(VLOOKUP($A143,#REF!,33+CU$1,0),IFERROR(VLOOKUP($A143,#REF!,29+CU$1,0),IFERROR(VLOOKUP($A143,#REF!,42+CU$1,0),IFERROR(VLOOKUP($A143,#REF!,42+CU$1,0),IFERROR(VLOOKUP($A143,#REF!,42+CU$1,0),IFERROR(VLOOKUP($A143,#REF!,26+CU$1,0),IFERROR(VLOOKUP($A143,#REF!,5+CU$1,0),0))))))))))))</f>
        <v>0</v>
      </c>
      <c r="CW143" s="37">
        <f>IFERROR(VLOOKUP($A143,#REF!,42+CV$1,0),IFERROR(VLOOKUP($A143,#REF!,42+CV$1,0),IFERROR(VLOOKUP($A143,#REF!,29+CV$1,0),IFERROR(VLOOKUP($A143,#REF!,16+CV$1,0),IFERROR(VLOOKUP($A143,#REF!,42+CV$1,0),IFERROR(VLOOKUP($A143,#REF!,33+CV$1,0),IFERROR(VLOOKUP($A143,#REF!,29+CV$1,0),IFERROR(VLOOKUP($A143,#REF!,42+CV$1,0),IFERROR(VLOOKUP($A143,#REF!,42+CV$1,0),IFERROR(VLOOKUP($A143,#REF!,42+CV$1,0),IFERROR(VLOOKUP($A143,#REF!,26+CV$1,0),IFERROR(VLOOKUP($A143,#REF!,5+CV$1,0),0))))))))))))</f>
        <v>0</v>
      </c>
      <c r="CX143" s="37">
        <f>IFERROR(VLOOKUP($A143,#REF!,36,0),IFERROR(VLOOKUP($A143,#REF!,23,0),IFERROR(VLOOKUP($A143,#REF!,65,0),IFERROR(VLOOKUP($A143,#REF!,34,0),IFERROR(VLOOKUP($A143,#REF!,25,0),IFERROR(VLOOKUP($A143,#REF!,25,0),IFERROR(VLOOKUP($A143,#REF!,21,0),IFERROR(VLOOKUP($A143,#REF!,23,0),IFERROR(VLOOKUP($A143,#REF!,23,0),IFERROR(VLOOKUP($A143,#REF!,23,0),IFERROR(VLOOKUP($A143,#REF!,23,0),IFERROR(VLOOKUP($A143,#REF!,23,0),IFERROR(VLOOKUP($A143,#REF!,21,0),IFERROR(VLOOKUP($A143,#REF!,23,0),0))))))))))))))</f>
        <v>0</v>
      </c>
      <c r="CY143" s="37">
        <f>IFERROR(VLOOKUP($A143,[20]DESIRE!$A:$AP,42,0),IFERROR(VLOOKUP($A143,'[20]TEMA PD'!$A:$AA,27,0),IFERROR(VLOOKUP($A143,'[20]TEMA HAJI'!$A:$AA,27,0),IFERROR(VLOOKUP($A143,'[20]TEMA C3'!$A:$AA,27,0),IFERROR(VLOOKUP($A143,'[20]TEMA C2'!$A:$AA,27,0),IFERROR(VLOOKUP($A143,'[20]TEMA C1'!$A:$Y,25,0),IFERROR(VLOOKUP($A143,[20]DELTA!$A:$AC,29,0),IFERROR(VLOOKUP($A143,'[20]AAV AUTO 2000'!$A:$AA,27,0),IFERROR(VLOOKUP($A143,'[20]CC SK'!$A:$AC,29,0),IFERROR(VLOOKUP($A143,[20]SBPV!$A:$AN,40,0),IFERROR(VLOOKUP($A143,[20]RVO!$A:$CA,79,0),IFERROR(VLOOKUP($A143,[20]GC!$A:$AC,29,0),IFERROR(VLOOKUP($A143,[20]AAV!$A:$AR,44,0),0)))))))))))))</f>
        <v>21</v>
      </c>
      <c r="CZ143" s="37">
        <f>IFERROR(VLOOKUP($A143,#REF!,5+CY$1,0),IFERROR(VLOOKUP($A143,#REF!,26+CY$1,0),IFERROR(VLOOKUP($A143,#REF!,42+CY$1,0),IFERROR(VLOOKUP($A143,#REF!,42+CY$1,0),IFERROR(VLOOKUP($A143,#REF!,42+CY$1,0),IFERROR(VLOOKUP($A143,#REF!,29+CY$1,0),IFERROR(VLOOKUP($A143,#REF!,33+CY$1,0),IFERROR(VLOOKUP($A143,#REF!,42+CY$1,0),IFERROR(VLOOKUP($A143,#REF!,16+CY$1,0),IFERROR(VLOOKUP($A143,#REF!,29+CY$1,0),IFERROR(VLOOKUP($A143,#REF!,42+CY$1,0),IFERROR(VLOOKUP($A143,#REF!,42+CY$1,0),0))))))))))))</f>
        <v>0</v>
      </c>
      <c r="DA143" s="37">
        <f>IFERROR(VLOOKUP($A143,#REF!,5+CZ$1,0),IFERROR(VLOOKUP($A143,#REF!,26+CZ$1,0),IFERROR(VLOOKUP($A143,#REF!,42+CZ$1,0),IFERROR(VLOOKUP($A143,#REF!,42+CZ$1,0),IFERROR(VLOOKUP($A143,#REF!,42+CZ$1,0),IFERROR(VLOOKUP($A143,#REF!,29+CZ$1,0),IFERROR(VLOOKUP($A143,#REF!,33+CZ$1,0),IFERROR(VLOOKUP($A143,#REF!,42+CZ$1,0),IFERROR(VLOOKUP($A143,#REF!,16+CZ$1,0),IFERROR(VLOOKUP($A143,#REF!,29+CZ$1,0),IFERROR(VLOOKUP($A143,#REF!,42+CZ$1,0),IFERROR(VLOOKUP($A143,#REF!,42+CZ$1,0),0))))))))))))</f>
        <v>0</v>
      </c>
      <c r="DB143" s="37">
        <f>IFERROR(VLOOKUP($A143,#REF!,5+DA$1,0),IFERROR(VLOOKUP($A143,#REF!,26+DA$1,0),IFERROR(VLOOKUP($A143,#REF!,42+DA$1,0),IFERROR(VLOOKUP($A143,#REF!,42+DA$1,0),IFERROR(VLOOKUP($A143,#REF!,42+DA$1,0),IFERROR(VLOOKUP($A143,#REF!,29+DA$1,0),IFERROR(VLOOKUP($A143,#REF!,33+DA$1,0),IFERROR(VLOOKUP($A143,#REF!,42+DA$1,0),IFERROR(VLOOKUP($A143,#REF!,16+DA$1,0),IFERROR(VLOOKUP($A143,#REF!,29+DA$1,0),IFERROR(VLOOKUP($A143,#REF!,42+DA$1,0),IFERROR(VLOOKUP($A143,#REF!,42+DA$1,0),0))))))))))))</f>
        <v>0</v>
      </c>
      <c r="DC143" s="37">
        <f>IFERROR(VLOOKUP($A143,#REF!,5+DB$1,0),IFERROR(VLOOKUP($A143,#REF!,26+DB$1,0),IFERROR(VLOOKUP($A143,#REF!,42+DB$1,0),IFERROR(VLOOKUP($A143,#REF!,42+DB$1,0),IFERROR(VLOOKUP($A143,#REF!,42+DB$1,0),IFERROR(VLOOKUP($A143,#REF!,29+DB$1,0),IFERROR(VLOOKUP($A143,#REF!,33+DB$1,0),IFERROR(VLOOKUP($A143,#REF!,42+DB$1,0),IFERROR(VLOOKUP($A143,#REF!,16+DB$1,0),IFERROR(VLOOKUP($A143,#REF!,29+DB$1,0),IFERROR(VLOOKUP($A143,#REF!,42+DB$1,0),IFERROR(VLOOKUP($A143,#REF!,42+DB$1,0),0))))))))))))</f>
        <v>0</v>
      </c>
      <c r="DD143" s="37">
        <f>IFERROR(VLOOKUP($A143,#REF!,5+DC$1,0),IFERROR(VLOOKUP($A143,#REF!,26+DC$1,0),IFERROR(VLOOKUP($A143,#REF!,42+DC$1,0),IFERROR(VLOOKUP($A143,#REF!,42+DC$1,0),IFERROR(VLOOKUP($A143,#REF!,42+DC$1,0),IFERROR(VLOOKUP($A143,#REF!,29+DC$1,0),IFERROR(VLOOKUP($A143,#REF!,33+DC$1,0),IFERROR(VLOOKUP($A143,#REF!,42+DC$1,0),IFERROR(VLOOKUP($A143,#REF!,16+DC$1,0),IFERROR(VLOOKUP($A143,#REF!,29+DC$1,0),IFERROR(VLOOKUP($A143,#REF!,42+DC$1,0),IFERROR(VLOOKUP($A143,#REF!,42+DC$1,0),0))))))))))))</f>
        <v>0</v>
      </c>
      <c r="DE143" s="37">
        <f>IFERROR(VLOOKUP($A143,#REF!,23,0),IFERROR(VLOOKUP($A143,#REF!,21,0),IFERROR(VLOOKUP($A143,#REF!,23,0),IFERROR(VLOOKUP($A143,#REF!,23,0),IFERROR(VLOOKUP($A143,#REF!,23,0),IFERROR(VLOOKUP($A143,#REF!,23,0),IFERROR(VLOOKUP($A143,#REF!,23,0),IFERROR(VLOOKUP($A143,#REF!,21,0),IFERROR(VLOOKUP($A143,#REF!,25,0),IFERROR(VLOOKUP($A143,#REF!,25,0),IFERROR(VLOOKUP($A143,#REF!,34,0),IFERROR(VLOOKUP($A143,#REF!,65,0),IFERROR(VLOOKUP($A143,#REF!,23,0),IFERROR(VLOOKUP($A143,#REF!,36,0),0))))))))))))))</f>
        <v>0</v>
      </c>
      <c r="DF143" s="37" t="b">
        <f t="shared" si="67"/>
        <v>1</v>
      </c>
      <c r="DG143" s="37" t="b">
        <f t="shared" si="67"/>
        <v>1</v>
      </c>
      <c r="DH143" s="37" t="b">
        <f t="shared" si="67"/>
        <v>1</v>
      </c>
      <c r="DI143" s="37" t="b">
        <f t="shared" si="67"/>
        <v>1</v>
      </c>
      <c r="DJ143" s="37" t="b">
        <f t="shared" si="67"/>
        <v>1</v>
      </c>
      <c r="DK143" s="37" t="b">
        <f t="shared" si="67"/>
        <v>1</v>
      </c>
      <c r="DL143" s="37" t="b">
        <f t="shared" si="54"/>
        <v>1</v>
      </c>
      <c r="DM143" s="37">
        <f t="shared" si="68"/>
        <v>21</v>
      </c>
      <c r="DN143" s="37">
        <f t="shared" si="68"/>
        <v>0</v>
      </c>
      <c r="DO143" s="37">
        <f t="shared" si="68"/>
        <v>0</v>
      </c>
      <c r="DP143" s="37">
        <f t="shared" si="68"/>
        <v>0</v>
      </c>
      <c r="DQ143" s="37">
        <f t="shared" si="68"/>
        <v>0</v>
      </c>
      <c r="DR143" s="37">
        <f t="shared" si="68"/>
        <v>0</v>
      </c>
      <c r="DS143" s="37">
        <f t="shared" si="55"/>
        <v>0</v>
      </c>
      <c r="DT143" s="29">
        <f t="shared" si="72"/>
        <v>21</v>
      </c>
      <c r="DU143" s="37">
        <f t="shared" si="69"/>
        <v>21</v>
      </c>
      <c r="DV143" s="37">
        <f t="shared" si="69"/>
        <v>0</v>
      </c>
      <c r="DW143" s="37">
        <f t="shared" si="69"/>
        <v>0</v>
      </c>
      <c r="DX143" s="37">
        <f t="shared" si="69"/>
        <v>0</v>
      </c>
      <c r="DY143" s="37">
        <f t="shared" si="69"/>
        <v>0</v>
      </c>
      <c r="DZ143" s="37">
        <f t="shared" si="69"/>
        <v>0</v>
      </c>
      <c r="EA143" s="37">
        <f t="shared" si="56"/>
        <v>0</v>
      </c>
      <c r="EB143" s="29">
        <f t="shared" si="73"/>
        <v>21</v>
      </c>
      <c r="EC143" s="36">
        <f t="shared" si="74"/>
        <v>6</v>
      </c>
      <c r="ED143" s="36" t="str">
        <f t="shared" si="75"/>
        <v>DOWNGRADE</v>
      </c>
      <c r="EE143" s="36" t="str">
        <f t="shared" si="76"/>
        <v>RESET</v>
      </c>
      <c r="EF143" s="37">
        <f t="shared" si="77"/>
        <v>0</v>
      </c>
      <c r="EG143" s="2">
        <f>IFERROR(VLOOKUP(A143,[21]DELTA!$A:$AT,46,0),"")</f>
        <v>3</v>
      </c>
      <c r="EH143" s="37" t="str">
        <f t="shared" si="78"/>
        <v>SAPHIRE</v>
      </c>
      <c r="EI143" s="2"/>
      <c r="EJ143" s="2"/>
      <c r="EK143" s="2"/>
      <c r="EL143" s="2"/>
      <c r="EM143" s="2"/>
      <c r="EN143" s="2"/>
      <c r="EO143" s="2"/>
      <c r="EP143" s="2"/>
      <c r="EQ143" s="37">
        <f t="shared" si="70"/>
        <v>21</v>
      </c>
      <c r="ER143" s="37">
        <f t="shared" si="70"/>
        <v>0</v>
      </c>
      <c r="ES143" s="37">
        <f t="shared" si="70"/>
        <v>0</v>
      </c>
      <c r="ET143" s="37">
        <f t="shared" si="70"/>
        <v>0</v>
      </c>
      <c r="EU143" s="37">
        <f t="shared" si="70"/>
        <v>0</v>
      </c>
      <c r="EV143" s="37">
        <f t="shared" si="70"/>
        <v>0</v>
      </c>
      <c r="EW143" s="37">
        <f t="shared" si="57"/>
        <v>0</v>
      </c>
    </row>
    <row r="144" spans="1:153" ht="15.6">
      <c r="A144" s="36" t="s">
        <v>123</v>
      </c>
      <c r="B144" s="5" t="s">
        <v>266</v>
      </c>
      <c r="C144" s="37" t="s">
        <v>153</v>
      </c>
      <c r="D144" s="15">
        <f>IFERROR(VLOOKUP(A144,[23]delta!$A:$C,3,0),"")</f>
        <v>45205</v>
      </c>
      <c r="E144" s="15" t="str">
        <f t="shared" si="71"/>
        <v>Oct-23</v>
      </c>
      <c r="F144" s="37" t="s">
        <v>349</v>
      </c>
      <c r="G144" s="37" t="s">
        <v>349</v>
      </c>
      <c r="H144" s="37" t="s">
        <v>349</v>
      </c>
      <c r="I144" s="37" t="s">
        <v>414</v>
      </c>
      <c r="J144" s="37" t="s">
        <v>349</v>
      </c>
      <c r="K144" s="37" t="s">
        <v>414</v>
      </c>
      <c r="L144" s="37" t="s">
        <v>414</v>
      </c>
      <c r="M144" s="37"/>
      <c r="N144" s="37">
        <v>36</v>
      </c>
      <c r="O144" s="37">
        <v>4</v>
      </c>
      <c r="P144" s="37"/>
      <c r="Q144" s="37">
        <v>3</v>
      </c>
      <c r="R144" s="37"/>
      <c r="S144" s="37" t="s">
        <v>417</v>
      </c>
      <c r="T144" s="36">
        <v>43</v>
      </c>
      <c r="U144" s="37">
        <v>0</v>
      </c>
      <c r="V144" s="37">
        <v>36</v>
      </c>
      <c r="W144" s="37">
        <v>4</v>
      </c>
      <c r="X144" s="37">
        <v>0</v>
      </c>
      <c r="Y144" s="37">
        <v>3</v>
      </c>
      <c r="Z144" s="37">
        <v>0</v>
      </c>
      <c r="AA144" s="37" t="s">
        <v>417</v>
      </c>
      <c r="AB144" s="36">
        <v>43</v>
      </c>
      <c r="AC144" s="36">
        <v>4</v>
      </c>
      <c r="AD144" s="36" t="s">
        <v>415</v>
      </c>
      <c r="AE144" s="36" t="s">
        <v>413</v>
      </c>
      <c r="AF144" s="37">
        <v>21.5</v>
      </c>
      <c r="AG144" s="13">
        <v>2</v>
      </c>
      <c r="AH144" s="37" t="s">
        <v>418</v>
      </c>
      <c r="AI144" s="37">
        <v>0</v>
      </c>
      <c r="AJ144" s="37" t="s">
        <v>424</v>
      </c>
      <c r="AK144" s="37">
        <v>0</v>
      </c>
      <c r="AL144" s="15">
        <v>45261</v>
      </c>
      <c r="AM144" s="15">
        <v>45701</v>
      </c>
      <c r="AN144" s="37">
        <v>1</v>
      </c>
      <c r="AO144" s="37">
        <v>21.5</v>
      </c>
      <c r="AP144" s="37" t="str">
        <f>IFERROR(VLOOKUP($A144,[2]Sheet1!$A:$D,4,0),"-")</f>
        <v>-</v>
      </c>
      <c r="AQ144" s="37" t="str">
        <f>IFERROR(VLOOKUP($A144,#REF!,4,0),"-")</f>
        <v>-</v>
      </c>
      <c r="AR144" s="37" t="str">
        <f>IFERROR(VLOOKUP(A144,[3]DELTA!$A:$D,4,0),"-")</f>
        <v>-</v>
      </c>
      <c r="AS144" s="37" t="str">
        <f>IFERROR(VLOOKUP(A144,[4]DELTA!$A:$D,4,0),"-")</f>
        <v>-</v>
      </c>
      <c r="AT144" s="37" t="str">
        <f>IFERROR(VLOOKUP(A144,[5]DELTA!$A:$D,4,0),"-")</f>
        <v>-</v>
      </c>
      <c r="AU144" s="37" t="str">
        <f>IFERROR(VLOOKUP(A144,[6]DELTA!$A:$D,4,0),"-")</f>
        <v>-</v>
      </c>
      <c r="AV144" s="37" t="str">
        <f>IFERROR(VLOOKUP(A144,#REF!,13,0),"")</f>
        <v/>
      </c>
      <c r="AW144" s="37">
        <f>IFERROR(VLOOKUP(A144,[7]DATABASE!$A:$BA,49,0),"")</f>
        <v>0</v>
      </c>
      <c r="AX144" s="37">
        <f>IFERROR(VLOOKUP(A144,[7]DATABASE!$A:$BA,50,0),"")</f>
        <v>0</v>
      </c>
      <c r="AY144" s="37">
        <f>IFERROR(VLOOKUP(A144,[7]DATABASE!$A:$BA,51,0),"")</f>
        <v>0</v>
      </c>
      <c r="AZ144" s="37">
        <f>IFERROR(VLOOKUP(A144,[7]DATABASE!$A:$BA,52,0),"")</f>
        <v>0</v>
      </c>
      <c r="BA144" s="37">
        <f>IFERROR(VLOOKUP(A144,[7]DATABASE!$A:$BA,53,0),"")</f>
        <v>0</v>
      </c>
      <c r="BB144" s="37">
        <f>IFERROR(VLOOKUP(A144,[7]DATABASE!$A:$BF,54,0),"")</f>
        <v>0</v>
      </c>
      <c r="BC144" s="37">
        <f>IFERROR(VLOOKUP(A144,[7]DATABASE!$A:$BF,55,0),"")</f>
        <v>0</v>
      </c>
      <c r="BD144" s="37">
        <f>IFERROR(VLOOKUP(A144,[7]DATABASE!$A:$BF,56,0),"")</f>
        <v>0</v>
      </c>
      <c r="BE144" s="37">
        <f>IFERROR(VLOOKUP(A144,[7]DATABASE!$A:$BF,57,0),"")</f>
        <v>0</v>
      </c>
      <c r="BF144" s="37">
        <f>IFERROR(VLOOKUP(A144,[7]DATABASE!$A:$BF,58,0),"")</f>
        <v>0</v>
      </c>
      <c r="BG144" s="37" t="str">
        <f>IFERROR(VLOOKUP($A144,'[24]NEW MITRA'!$A:$BV,69,0),"")</f>
        <v/>
      </c>
      <c r="BH144" s="37">
        <f>IFERROR(VLOOKUP(A144,[7]DATABASE!$A:$BM,60,0),"")</f>
        <v>0</v>
      </c>
      <c r="BI144" s="37">
        <f>IFERROR(VLOOKUP(A144,[7]DATABASE!$A:$BM,61,0),"")</f>
        <v>0</v>
      </c>
      <c r="BJ144" s="37">
        <f>IFERROR(VLOOKUP(A144,[7]DATABASE!$A:$BM,62,0),"")</f>
        <v>0</v>
      </c>
      <c r="BK144" s="37">
        <f>IFERROR(VLOOKUP(A144,[7]DATABASE!$A:$BM,63,0),"")</f>
        <v>0</v>
      </c>
      <c r="BL144" s="37">
        <f>IFERROR(VLOOKUP(A144,[7]DATABASE!$A:$BM,64,0),"")</f>
        <v>0</v>
      </c>
      <c r="BM144" s="37" t="str">
        <f>IFERROR(VLOOKUP($A144,[9]AAV!$A:$AM,39,0),IFERROR(VLOOKUP($A144,[9]GC!$A:$Y,25,0),IFERROR(VLOOKUP($A144,[9]RVO!$A:$BS,71,0),IFERROR(VLOOKUP($A144,[9]SBPV!$A:$AK,37,0),IFERROR(VLOOKUP($A144,'[9]CC SK'!$A:$AA,27,0),IFERROR(VLOOKUP($A144,[9]DELTA!$A:$AA,27,0),IFERROR(VLOOKUP($A144,'[9]TEMA C1'!$A:$W,23,0),IFERROR(VLOOKUP($A144,'[9]TEMA C2'!$A:$Y,25,0),IFERROR(VLOOKUP($A144,'[9]TEMA C3'!$A:$Y,25,0),IFERROR(VLOOKUP($A144,'[9]TEMA HAJI'!$A:$Y,25,0),IFERROR(VLOOKUP($A144,'[9]TEMA PD'!$A:$Y,25,0),"")))))))))))</f>
        <v/>
      </c>
      <c r="BN144" s="37">
        <f t="shared" si="58"/>
        <v>0</v>
      </c>
      <c r="BO144" s="37" t="str">
        <f t="shared" si="80"/>
        <v/>
      </c>
      <c r="BP144" s="37">
        <f t="shared" si="80"/>
        <v>0</v>
      </c>
      <c r="BQ144" s="37">
        <f t="shared" si="80"/>
        <v>0</v>
      </c>
      <c r="BR144" s="37">
        <f t="shared" si="80"/>
        <v>0</v>
      </c>
      <c r="BS144" s="37">
        <f t="shared" si="80"/>
        <v>0</v>
      </c>
      <c r="BT144" s="37">
        <f t="shared" si="80"/>
        <v>0</v>
      </c>
      <c r="BU144" s="37" t="str">
        <f t="shared" si="79"/>
        <v/>
      </c>
      <c r="BV144" s="37">
        <f t="shared" si="59"/>
        <v>0</v>
      </c>
      <c r="BW144" s="36">
        <f t="shared" si="60"/>
        <v>7</v>
      </c>
      <c r="BX144" s="36" t="str">
        <f t="shared" si="61"/>
        <v>DOWNGRADE</v>
      </c>
      <c r="BY144" s="36" t="str">
        <f>IFERROR(VLOOKUP(A144,[7]DATABASE!$A:$BY,77,0),"")</f>
        <v>RESET</v>
      </c>
      <c r="BZ144" s="37">
        <f t="shared" si="62"/>
        <v>0</v>
      </c>
      <c r="CA144" s="12">
        <f>IFERROR(VLOOKUP(A144,[10]DELTA!$A:$AE,31,0),"")</f>
        <v>0</v>
      </c>
      <c r="CB144" s="37" t="str">
        <f t="shared" si="63"/>
        <v>SAPHIRE</v>
      </c>
      <c r="CC144" s="37" t="str">
        <f>IFERROR(VLOOKUP(A144,[11]SUMMARY!$B:$E,4,0),"")</f>
        <v/>
      </c>
      <c r="CD144" s="37">
        <f>IFERROR(VLOOKUP(A144,'[12]RECAP REDEEM P2 - v2'!$A:$I,5,0),0)</f>
        <v>0</v>
      </c>
      <c r="CE144" s="37" t="str">
        <f t="shared" si="64"/>
        <v>FALSE</v>
      </c>
      <c r="CF144" s="37"/>
      <c r="CG144" s="15">
        <v>45093</v>
      </c>
      <c r="CH144" s="15">
        <f t="shared" ca="1" si="65"/>
        <v>46174</v>
      </c>
      <c r="CI144" s="37">
        <f t="shared" ca="1" si="66"/>
        <v>2</v>
      </c>
      <c r="CJ144" s="37">
        <v>0</v>
      </c>
      <c r="CK144" s="37" t="str">
        <f>IFERROR(VLOOKUP($A144,[13]ME!$A:$K,11,0),"-")</f>
        <v>-</v>
      </c>
      <c r="CL144" s="37" t="str">
        <f>IFERROR(VLOOKUP($A144,[14]EKS!$A:$K,11,0),"-")</f>
        <v>-</v>
      </c>
      <c r="CM144" s="37" t="str">
        <f>IFERROR(VLOOKUP($A144,[15]EKS!$A:$K,11,0),"-")</f>
        <v>-</v>
      </c>
      <c r="CN144" s="37" t="str">
        <f>IFERROR(VLOOKUP($A144,[16]EKS!$A:$K,11,0),"-")</f>
        <v>-</v>
      </c>
      <c r="CO144" s="37" t="str">
        <f>IFERROR(VLOOKUP($A144,[17]EKS!$A:$K,11,0),"-")</f>
        <v>-</v>
      </c>
      <c r="CP144" s="37" t="str">
        <f>IFERROR(VLOOKUP($A144,[18]EKS!$A:$K,11,0),"-")</f>
        <v>-</v>
      </c>
      <c r="CQ144" s="37" t="str">
        <f>IFERROR(VLOOKUP(A144,[19]Sheet1!$A:$D,4,0),"-")</f>
        <v>-</v>
      </c>
      <c r="CR144" s="37">
        <f>IFERROR(VLOOKUP($A144,[20]AAV!$A:$AR,44,0),IFERROR(VLOOKUP($A144,[20]GC!$A:$AC,29,0),IFERROR(VLOOKUP($A144,[20]RVO!$A:$CA,79,0),IFERROR(VLOOKUP($A144,[20]SBPV!$A:$AN,40,0),IFERROR(VLOOKUP($A144,'[20]CC SK'!$A:$AC,29,0),IFERROR(VLOOKUP($A144,'[20]AAV AUTO 2000'!$A:$AA,27,0),IFERROR(VLOOKUP($A144,[20]DELTA!$A:$AC,29,0),IFERROR(VLOOKUP($A144,'[20]TEMA C1'!$A:$Y,25,0),IFERROR(VLOOKUP($A144,'[20]TEMA C2'!$A:$AA,27,0),IFERROR(VLOOKUP($A144,'[20]TEMA C3'!$A:$AA,27,0),IFERROR(VLOOKUP($A144,'[20]TEMA HAJI'!$A:$AA,27,0),IFERROR(VLOOKUP($A144,'[20]TEMA PD'!$A:$AA,27,0),IFERROR(VLOOKUP($A144,[20]DESIRE!$A:$AP,42,0),0)))))))))))))</f>
        <v>0</v>
      </c>
      <c r="CS144" s="37">
        <f>IFERROR(VLOOKUP($A144,#REF!,42+CR$1,0),IFERROR(VLOOKUP($A144,#REF!,42+CR$1,0),IFERROR(VLOOKUP($A144,#REF!,29+CR$1,0),IFERROR(VLOOKUP($A144,#REF!,16+CR$1,0),IFERROR(VLOOKUP($A144,#REF!,42+CR$1,0),IFERROR(VLOOKUP($A144,#REF!,33+CR$1,0),IFERROR(VLOOKUP($A144,#REF!,29+CR$1,0),IFERROR(VLOOKUP($A144,#REF!,42+CR$1,0),IFERROR(VLOOKUP($A144,#REF!,42+CR$1,0),IFERROR(VLOOKUP($A144,#REF!,42+CR$1,0),IFERROR(VLOOKUP($A144,#REF!,26+CR$1,0),IFERROR(VLOOKUP($A144,#REF!,5+CR$1,0),0))))))))))))</f>
        <v>0</v>
      </c>
      <c r="CT144" s="37">
        <f>IFERROR(VLOOKUP($A144,#REF!,42+CS$1,0),IFERROR(VLOOKUP($A144,#REF!,42+CS$1,0),IFERROR(VLOOKUP($A144,#REF!,29+CS$1,0),IFERROR(VLOOKUP($A144,#REF!,16+CS$1,0),IFERROR(VLOOKUP($A144,#REF!,42+CS$1,0),IFERROR(VLOOKUP($A144,#REF!,33+CS$1,0),IFERROR(VLOOKUP($A144,#REF!,29+CS$1,0),IFERROR(VLOOKUP($A144,#REF!,42+CS$1,0),IFERROR(VLOOKUP($A144,#REF!,42+CS$1,0),IFERROR(VLOOKUP($A144,#REF!,42+CS$1,0),IFERROR(VLOOKUP($A144,#REF!,26+CS$1,0),IFERROR(VLOOKUP($A144,#REF!,5+CS$1,0),0))))))))))))</f>
        <v>0</v>
      </c>
      <c r="CU144" s="37">
        <f>IFERROR(VLOOKUP($A144,#REF!,42+CT$1,0),IFERROR(VLOOKUP($A144,#REF!,42+CT$1,0),IFERROR(VLOOKUP($A144,#REF!,29+CT$1,0),IFERROR(VLOOKUP($A144,#REF!,16+CT$1,0),IFERROR(VLOOKUP($A144,#REF!,42+CT$1,0),IFERROR(VLOOKUP($A144,#REF!,33+CT$1,0),IFERROR(VLOOKUP($A144,#REF!,29+CT$1,0),IFERROR(VLOOKUP($A144,#REF!,42+CT$1,0),IFERROR(VLOOKUP($A144,#REF!,42+CT$1,0),IFERROR(VLOOKUP($A144,#REF!,42+CT$1,0),IFERROR(VLOOKUP($A144,#REF!,26+CT$1,0),IFERROR(VLOOKUP($A144,#REF!,5+CT$1,0),0))))))))))))</f>
        <v>0</v>
      </c>
      <c r="CV144" s="37">
        <f>IFERROR(VLOOKUP($A144,#REF!,42+CU$1,0),IFERROR(VLOOKUP($A144,#REF!,42+CU$1,0),IFERROR(VLOOKUP($A144,#REF!,29+CU$1,0),IFERROR(VLOOKUP($A144,#REF!,16+CU$1,0),IFERROR(VLOOKUP($A144,#REF!,42+CU$1,0),IFERROR(VLOOKUP($A144,#REF!,33+CU$1,0),IFERROR(VLOOKUP($A144,#REF!,29+CU$1,0),IFERROR(VLOOKUP($A144,#REF!,42+CU$1,0),IFERROR(VLOOKUP($A144,#REF!,42+CU$1,0),IFERROR(VLOOKUP($A144,#REF!,42+CU$1,0),IFERROR(VLOOKUP($A144,#REF!,26+CU$1,0),IFERROR(VLOOKUP($A144,#REF!,5+CU$1,0),0))))))))))))</f>
        <v>0</v>
      </c>
      <c r="CW144" s="37">
        <f>IFERROR(VLOOKUP($A144,#REF!,42+CV$1,0),IFERROR(VLOOKUP($A144,#REF!,42+CV$1,0),IFERROR(VLOOKUP($A144,#REF!,29+CV$1,0),IFERROR(VLOOKUP($A144,#REF!,16+CV$1,0),IFERROR(VLOOKUP($A144,#REF!,42+CV$1,0),IFERROR(VLOOKUP($A144,#REF!,33+CV$1,0),IFERROR(VLOOKUP($A144,#REF!,29+CV$1,0),IFERROR(VLOOKUP($A144,#REF!,42+CV$1,0),IFERROR(VLOOKUP($A144,#REF!,42+CV$1,0),IFERROR(VLOOKUP($A144,#REF!,42+CV$1,0),IFERROR(VLOOKUP($A144,#REF!,26+CV$1,0),IFERROR(VLOOKUP($A144,#REF!,5+CV$1,0),0))))))))))))</f>
        <v>0</v>
      </c>
      <c r="CX144" s="37">
        <f>IFERROR(VLOOKUP($A144,#REF!,36,0),IFERROR(VLOOKUP($A144,#REF!,23,0),IFERROR(VLOOKUP($A144,#REF!,65,0),IFERROR(VLOOKUP($A144,#REF!,34,0),IFERROR(VLOOKUP($A144,#REF!,25,0),IFERROR(VLOOKUP($A144,#REF!,25,0),IFERROR(VLOOKUP($A144,#REF!,21,0),IFERROR(VLOOKUP($A144,#REF!,23,0),IFERROR(VLOOKUP($A144,#REF!,23,0),IFERROR(VLOOKUP($A144,#REF!,23,0),IFERROR(VLOOKUP($A144,#REF!,23,0),IFERROR(VLOOKUP($A144,#REF!,23,0),IFERROR(VLOOKUP($A144,#REF!,21,0),IFERROR(VLOOKUP($A144,#REF!,23,0),0))))))))))))))</f>
        <v>0</v>
      </c>
      <c r="CY144" s="37">
        <f>IFERROR(VLOOKUP($A144,[20]DESIRE!$A:$AP,42,0),IFERROR(VLOOKUP($A144,'[20]TEMA PD'!$A:$AA,27,0),IFERROR(VLOOKUP($A144,'[20]TEMA HAJI'!$A:$AA,27,0),IFERROR(VLOOKUP($A144,'[20]TEMA C3'!$A:$AA,27,0),IFERROR(VLOOKUP($A144,'[20]TEMA C2'!$A:$AA,27,0),IFERROR(VLOOKUP($A144,'[20]TEMA C1'!$A:$Y,25,0),IFERROR(VLOOKUP($A144,[20]DELTA!$A:$AC,29,0),IFERROR(VLOOKUP($A144,'[20]AAV AUTO 2000'!$A:$AA,27,0),IFERROR(VLOOKUP($A144,'[20]CC SK'!$A:$AC,29,0),IFERROR(VLOOKUP($A144,[20]SBPV!$A:$AN,40,0),IFERROR(VLOOKUP($A144,[20]RVO!$A:$CA,79,0),IFERROR(VLOOKUP($A144,[20]GC!$A:$AC,29,0),IFERROR(VLOOKUP($A144,[20]AAV!$A:$AR,44,0),0)))))))))))))</f>
        <v>0</v>
      </c>
      <c r="CZ144" s="37">
        <f>IFERROR(VLOOKUP($A144,#REF!,5+CY$1,0),IFERROR(VLOOKUP($A144,#REF!,26+CY$1,0),IFERROR(VLOOKUP($A144,#REF!,42+CY$1,0),IFERROR(VLOOKUP($A144,#REF!,42+CY$1,0),IFERROR(VLOOKUP($A144,#REF!,42+CY$1,0),IFERROR(VLOOKUP($A144,#REF!,29+CY$1,0),IFERROR(VLOOKUP($A144,#REF!,33+CY$1,0),IFERROR(VLOOKUP($A144,#REF!,42+CY$1,0),IFERROR(VLOOKUP($A144,#REF!,16+CY$1,0),IFERROR(VLOOKUP($A144,#REF!,29+CY$1,0),IFERROR(VLOOKUP($A144,#REF!,42+CY$1,0),IFERROR(VLOOKUP($A144,#REF!,42+CY$1,0),0))))))))))))</f>
        <v>0</v>
      </c>
      <c r="DA144" s="37">
        <f>IFERROR(VLOOKUP($A144,#REF!,5+CZ$1,0),IFERROR(VLOOKUP($A144,#REF!,26+CZ$1,0),IFERROR(VLOOKUP($A144,#REF!,42+CZ$1,0),IFERROR(VLOOKUP($A144,#REF!,42+CZ$1,0),IFERROR(VLOOKUP($A144,#REF!,42+CZ$1,0),IFERROR(VLOOKUP($A144,#REF!,29+CZ$1,0),IFERROR(VLOOKUP($A144,#REF!,33+CZ$1,0),IFERROR(VLOOKUP($A144,#REF!,42+CZ$1,0),IFERROR(VLOOKUP($A144,#REF!,16+CZ$1,0),IFERROR(VLOOKUP($A144,#REF!,29+CZ$1,0),IFERROR(VLOOKUP($A144,#REF!,42+CZ$1,0),IFERROR(VLOOKUP($A144,#REF!,42+CZ$1,0),0))))))))))))</f>
        <v>0</v>
      </c>
      <c r="DB144" s="37">
        <f>IFERROR(VLOOKUP($A144,#REF!,5+DA$1,0),IFERROR(VLOOKUP($A144,#REF!,26+DA$1,0),IFERROR(VLOOKUP($A144,#REF!,42+DA$1,0),IFERROR(VLOOKUP($A144,#REF!,42+DA$1,0),IFERROR(VLOOKUP($A144,#REF!,42+DA$1,0),IFERROR(VLOOKUP($A144,#REF!,29+DA$1,0),IFERROR(VLOOKUP($A144,#REF!,33+DA$1,0),IFERROR(VLOOKUP($A144,#REF!,42+DA$1,0),IFERROR(VLOOKUP($A144,#REF!,16+DA$1,0),IFERROR(VLOOKUP($A144,#REF!,29+DA$1,0),IFERROR(VLOOKUP($A144,#REF!,42+DA$1,0),IFERROR(VLOOKUP($A144,#REF!,42+DA$1,0),0))))))))))))</f>
        <v>0</v>
      </c>
      <c r="DC144" s="37">
        <f>IFERROR(VLOOKUP($A144,#REF!,5+DB$1,0),IFERROR(VLOOKUP($A144,#REF!,26+DB$1,0),IFERROR(VLOOKUP($A144,#REF!,42+DB$1,0),IFERROR(VLOOKUP($A144,#REF!,42+DB$1,0),IFERROR(VLOOKUP($A144,#REF!,42+DB$1,0),IFERROR(VLOOKUP($A144,#REF!,29+DB$1,0),IFERROR(VLOOKUP($A144,#REF!,33+DB$1,0),IFERROR(VLOOKUP($A144,#REF!,42+DB$1,0),IFERROR(VLOOKUP($A144,#REF!,16+DB$1,0),IFERROR(VLOOKUP($A144,#REF!,29+DB$1,0),IFERROR(VLOOKUP($A144,#REF!,42+DB$1,0),IFERROR(VLOOKUP($A144,#REF!,42+DB$1,0),0))))))))))))</f>
        <v>0</v>
      </c>
      <c r="DD144" s="37">
        <f>IFERROR(VLOOKUP($A144,#REF!,5+DC$1,0),IFERROR(VLOOKUP($A144,#REF!,26+DC$1,0),IFERROR(VLOOKUP($A144,#REF!,42+DC$1,0),IFERROR(VLOOKUP($A144,#REF!,42+DC$1,0),IFERROR(VLOOKUP($A144,#REF!,42+DC$1,0),IFERROR(VLOOKUP($A144,#REF!,29+DC$1,0),IFERROR(VLOOKUP($A144,#REF!,33+DC$1,0),IFERROR(VLOOKUP($A144,#REF!,42+DC$1,0),IFERROR(VLOOKUP($A144,#REF!,16+DC$1,0),IFERROR(VLOOKUP($A144,#REF!,29+DC$1,0),IFERROR(VLOOKUP($A144,#REF!,42+DC$1,0),IFERROR(VLOOKUP($A144,#REF!,42+DC$1,0),0))))))))))))</f>
        <v>0</v>
      </c>
      <c r="DE144" s="37">
        <f>IFERROR(VLOOKUP($A144,#REF!,23,0),IFERROR(VLOOKUP($A144,#REF!,21,0),IFERROR(VLOOKUP($A144,#REF!,23,0),IFERROR(VLOOKUP($A144,#REF!,23,0),IFERROR(VLOOKUP($A144,#REF!,23,0),IFERROR(VLOOKUP($A144,#REF!,23,0),IFERROR(VLOOKUP($A144,#REF!,23,0),IFERROR(VLOOKUP($A144,#REF!,21,0),IFERROR(VLOOKUP($A144,#REF!,25,0),IFERROR(VLOOKUP($A144,#REF!,25,0),IFERROR(VLOOKUP($A144,#REF!,34,0),IFERROR(VLOOKUP($A144,#REF!,65,0),IFERROR(VLOOKUP($A144,#REF!,23,0),IFERROR(VLOOKUP($A144,#REF!,36,0),0))))))))))))))</f>
        <v>0</v>
      </c>
      <c r="DF144" s="37" t="b">
        <f t="shared" si="67"/>
        <v>1</v>
      </c>
      <c r="DG144" s="37" t="b">
        <f t="shared" si="67"/>
        <v>1</v>
      </c>
      <c r="DH144" s="37" t="b">
        <f t="shared" si="67"/>
        <v>1</v>
      </c>
      <c r="DI144" s="37" t="b">
        <f t="shared" si="67"/>
        <v>1</v>
      </c>
      <c r="DJ144" s="37" t="b">
        <f t="shared" si="67"/>
        <v>1</v>
      </c>
      <c r="DK144" s="37" t="b">
        <f t="shared" si="67"/>
        <v>1</v>
      </c>
      <c r="DL144" s="37" t="b">
        <f t="shared" si="54"/>
        <v>1</v>
      </c>
      <c r="DM144" s="37">
        <f t="shared" si="68"/>
        <v>0</v>
      </c>
      <c r="DN144" s="37">
        <f t="shared" si="68"/>
        <v>0</v>
      </c>
      <c r="DO144" s="37">
        <f t="shared" si="68"/>
        <v>0</v>
      </c>
      <c r="DP144" s="37">
        <f t="shared" si="68"/>
        <v>0</v>
      </c>
      <c r="DQ144" s="37">
        <f t="shared" si="68"/>
        <v>0</v>
      </c>
      <c r="DR144" s="37">
        <f t="shared" si="68"/>
        <v>0</v>
      </c>
      <c r="DS144" s="37">
        <f t="shared" si="55"/>
        <v>0</v>
      </c>
      <c r="DT144" s="29">
        <f t="shared" si="72"/>
        <v>0</v>
      </c>
      <c r="DU144" s="37">
        <f t="shared" si="69"/>
        <v>0</v>
      </c>
      <c r="DV144" s="37">
        <f t="shared" si="69"/>
        <v>0</v>
      </c>
      <c r="DW144" s="37">
        <f t="shared" si="69"/>
        <v>0</v>
      </c>
      <c r="DX144" s="37">
        <f t="shared" si="69"/>
        <v>0</v>
      </c>
      <c r="DY144" s="37">
        <f t="shared" si="69"/>
        <v>0</v>
      </c>
      <c r="DZ144" s="37">
        <f t="shared" si="69"/>
        <v>0</v>
      </c>
      <c r="EA144" s="37">
        <f t="shared" si="56"/>
        <v>0</v>
      </c>
      <c r="EB144" s="29">
        <f t="shared" si="73"/>
        <v>0</v>
      </c>
      <c r="EC144" s="36">
        <f t="shared" si="74"/>
        <v>7</v>
      </c>
      <c r="ED144" s="36" t="str">
        <f t="shared" si="75"/>
        <v>DOWNGRADE</v>
      </c>
      <c r="EE144" s="36" t="str">
        <f t="shared" si="76"/>
        <v>RESET</v>
      </c>
      <c r="EF144" s="37">
        <f t="shared" si="77"/>
        <v>0</v>
      </c>
      <c r="EG144" s="2" t="str">
        <f>IFERROR(VLOOKUP(A144,[21]DELTA!$A:$AT,46,0),"")</f>
        <v/>
      </c>
      <c r="EH144" s="37" t="str">
        <f t="shared" si="78"/>
        <v>SAPHIRE</v>
      </c>
      <c r="EI144" s="2"/>
      <c r="EJ144" s="2"/>
      <c r="EK144" s="2"/>
      <c r="EL144" s="2"/>
      <c r="EM144" s="2"/>
      <c r="EN144" s="2"/>
      <c r="EO144" s="2"/>
      <c r="EP144" s="2"/>
      <c r="EQ144" s="37">
        <f t="shared" si="70"/>
        <v>0</v>
      </c>
      <c r="ER144" s="37">
        <f t="shared" si="70"/>
        <v>0</v>
      </c>
      <c r="ES144" s="37">
        <f t="shared" si="70"/>
        <v>0</v>
      </c>
      <c r="ET144" s="37">
        <f t="shared" si="70"/>
        <v>0</v>
      </c>
      <c r="EU144" s="37">
        <f t="shared" si="70"/>
        <v>0</v>
      </c>
      <c r="EV144" s="37">
        <f t="shared" si="70"/>
        <v>0</v>
      </c>
      <c r="EW144" s="37">
        <f t="shared" si="57"/>
        <v>0</v>
      </c>
    </row>
    <row r="145" spans="1:153" ht="15.6">
      <c r="A145" s="36">
        <v>90694</v>
      </c>
      <c r="B145" s="5" t="s">
        <v>192</v>
      </c>
      <c r="C145" s="37" t="s">
        <v>153</v>
      </c>
      <c r="D145" s="15">
        <f>IFERROR(VLOOKUP(A145,[23]delta!$A:$C,3,0),"")</f>
        <v>44455</v>
      </c>
      <c r="E145" s="15" t="str">
        <f t="shared" si="71"/>
        <v>Sep-21</v>
      </c>
      <c r="F145" s="37" t="s">
        <v>352</v>
      </c>
      <c r="G145" s="37" t="s">
        <v>352</v>
      </c>
      <c r="H145" s="37" t="s">
        <v>352</v>
      </c>
      <c r="I145" s="37" t="s">
        <v>349</v>
      </c>
      <c r="J145" s="37" t="s">
        <v>414</v>
      </c>
      <c r="K145" s="37" t="s">
        <v>349</v>
      </c>
      <c r="L145" s="37" t="s">
        <v>352</v>
      </c>
      <c r="M145" s="37">
        <v>20</v>
      </c>
      <c r="N145" s="37">
        <v>48</v>
      </c>
      <c r="O145" s="37">
        <v>42</v>
      </c>
      <c r="P145" s="37">
        <v>29</v>
      </c>
      <c r="Q145" s="37"/>
      <c r="R145" s="37">
        <v>7</v>
      </c>
      <c r="S145" s="37">
        <v>22</v>
      </c>
      <c r="T145" s="36">
        <v>168</v>
      </c>
      <c r="U145" s="14">
        <v>0</v>
      </c>
      <c r="V145" s="14">
        <v>0</v>
      </c>
      <c r="W145" s="14">
        <v>0</v>
      </c>
      <c r="X145" s="37">
        <v>29</v>
      </c>
      <c r="Y145" s="37">
        <v>0</v>
      </c>
      <c r="Z145" s="37">
        <v>7</v>
      </c>
      <c r="AA145" s="14">
        <v>0</v>
      </c>
      <c r="AB145" s="36">
        <v>36</v>
      </c>
      <c r="AC145" s="36">
        <v>1</v>
      </c>
      <c r="AD145" s="36" t="s">
        <v>413</v>
      </c>
      <c r="AE145" s="36" t="s">
        <v>413</v>
      </c>
      <c r="AF145" s="37">
        <v>36</v>
      </c>
      <c r="AG145" s="13">
        <v>2</v>
      </c>
      <c r="AH145" s="37" t="s">
        <v>418</v>
      </c>
      <c r="AI145" s="37">
        <v>0</v>
      </c>
      <c r="AJ145" s="37" t="s">
        <v>424</v>
      </c>
      <c r="AK145" s="37">
        <v>0</v>
      </c>
      <c r="AL145" s="15">
        <v>45261</v>
      </c>
      <c r="AM145" s="15">
        <v>45701</v>
      </c>
      <c r="AN145" s="37">
        <v>1</v>
      </c>
      <c r="AO145" s="37">
        <v>36</v>
      </c>
      <c r="AP145" s="37" t="str">
        <f>IFERROR(VLOOKUP($A145,[2]Sheet1!$A:$D,4,0),"-")</f>
        <v>EKSKLUSIF</v>
      </c>
      <c r="AQ145" s="37" t="str">
        <f>IFERROR(VLOOKUP($A145,#REF!,4,0),"-")</f>
        <v>-</v>
      </c>
      <c r="AR145" s="37" t="str">
        <f>IFERROR(VLOOKUP(A145,[3]DELTA!$A:$D,4,0),"-")</f>
        <v>EKSKLUSIF</v>
      </c>
      <c r="AS145" s="37" t="str">
        <f>IFERROR(VLOOKUP(A145,[4]DELTA!$A:$D,4,0),"-")</f>
        <v>EKSKLUSIF</v>
      </c>
      <c r="AT145" s="37" t="str">
        <f>IFERROR(VLOOKUP(A145,[5]DELTA!$A:$D,4,0),"-")</f>
        <v>EKSKLUSIF</v>
      </c>
      <c r="AU145" s="37" t="str">
        <f>IFERROR(VLOOKUP(A145,[6]DELTA!$A:$D,4,0),"-")</f>
        <v>EKSKLUSIF</v>
      </c>
      <c r="AV145" s="37" t="str">
        <f>IFERROR(VLOOKUP(A145,#REF!,13,0),"")</f>
        <v/>
      </c>
      <c r="AW145" s="37">
        <f>IFERROR(VLOOKUP(A145,[7]DATABASE!$A:$BA,49,0),"")</f>
        <v>49</v>
      </c>
      <c r="AX145" s="37">
        <f>IFERROR(VLOOKUP(A145,[7]DATABASE!$A:$BA,50,0),"")</f>
        <v>48</v>
      </c>
      <c r="AY145" s="37">
        <f>IFERROR(VLOOKUP(A145,[7]DATABASE!$A:$BA,51,0),"")</f>
        <v>44</v>
      </c>
      <c r="AZ145" s="37">
        <f>IFERROR(VLOOKUP(A145,[7]DATABASE!$A:$BA,52,0),"")</f>
        <v>50</v>
      </c>
      <c r="BA145" s="37">
        <f>IFERROR(VLOOKUP(A145,[7]DATABASE!$A:$BA,53,0),"")</f>
        <v>46</v>
      </c>
      <c r="BB145" s="37">
        <f>IFERROR(VLOOKUP(A145,[7]DATABASE!$A:$BF,54,0),"")</f>
        <v>49</v>
      </c>
      <c r="BC145" s="37">
        <f>IFERROR(VLOOKUP(A145,[7]DATABASE!$A:$BF,55,0),"")</f>
        <v>48</v>
      </c>
      <c r="BD145" s="37">
        <f>IFERROR(VLOOKUP(A145,[7]DATABASE!$A:$BF,56,0),"")</f>
        <v>44</v>
      </c>
      <c r="BE145" s="37">
        <f>IFERROR(VLOOKUP(A145,[7]DATABASE!$A:$BF,57,0),"")</f>
        <v>50</v>
      </c>
      <c r="BF145" s="37">
        <f>IFERROR(VLOOKUP(A145,[7]DATABASE!$A:$BF,58,0),"")</f>
        <v>46</v>
      </c>
      <c r="BG145" s="37">
        <f>IFERROR(VLOOKUP($A145,'[24]NEW MITRA'!$A:$BV,69,0),"")</f>
        <v>20</v>
      </c>
      <c r="BH145" s="37">
        <f>IFERROR(VLOOKUP(A145,[7]DATABASE!$A:$BM,60,0),"")</f>
        <v>49</v>
      </c>
      <c r="BI145" s="37">
        <f>IFERROR(VLOOKUP(A145,[7]DATABASE!$A:$BM,61,0),"")</f>
        <v>48</v>
      </c>
      <c r="BJ145" s="37">
        <f>IFERROR(VLOOKUP(A145,[7]DATABASE!$A:$BM,62,0),"")</f>
        <v>44</v>
      </c>
      <c r="BK145" s="37">
        <f>IFERROR(VLOOKUP(A145,[7]DATABASE!$A:$BM,63,0),"")</f>
        <v>50</v>
      </c>
      <c r="BL145" s="37">
        <f>IFERROR(VLOOKUP(A145,[7]DATABASE!$A:$BM,64,0),"")</f>
        <v>46</v>
      </c>
      <c r="BM145" s="37">
        <f>IFERROR(VLOOKUP($A145,[9]AAV!$A:$AM,39,0),IFERROR(VLOOKUP($A145,[9]GC!$A:$Y,25,0),IFERROR(VLOOKUP($A145,[9]RVO!$A:$BS,71,0),IFERROR(VLOOKUP($A145,[9]SBPV!$A:$AK,37,0),IFERROR(VLOOKUP($A145,'[9]CC SK'!$A:$AA,27,0),IFERROR(VLOOKUP($A145,[9]DELTA!$A:$AA,27,0),IFERROR(VLOOKUP($A145,'[9]TEMA C1'!$A:$W,23,0),IFERROR(VLOOKUP($A145,'[9]TEMA C2'!$A:$Y,25,0),IFERROR(VLOOKUP($A145,'[9]TEMA C3'!$A:$Y,25,0),IFERROR(VLOOKUP($A145,'[9]TEMA HAJI'!$A:$Y,25,0),IFERROR(VLOOKUP($A145,'[9]TEMA PD'!$A:$Y,25,0),"")))))))))))</f>
        <v>23</v>
      </c>
      <c r="BN145" s="37">
        <f t="shared" si="58"/>
        <v>280</v>
      </c>
      <c r="BO145" s="14">
        <f t="shared" si="80"/>
        <v>0</v>
      </c>
      <c r="BP145" s="14">
        <f t="shared" si="80"/>
        <v>49</v>
      </c>
      <c r="BQ145" s="14">
        <f t="shared" si="80"/>
        <v>0</v>
      </c>
      <c r="BR145" s="14">
        <f t="shared" si="80"/>
        <v>0</v>
      </c>
      <c r="BS145" s="14">
        <f t="shared" si="80"/>
        <v>0</v>
      </c>
      <c r="BT145" s="21">
        <f t="shared" si="80"/>
        <v>0</v>
      </c>
      <c r="BU145" s="21">
        <f t="shared" si="79"/>
        <v>23</v>
      </c>
      <c r="BV145" s="37">
        <f t="shared" si="59"/>
        <v>72</v>
      </c>
      <c r="BW145" s="36">
        <f t="shared" si="60"/>
        <v>0</v>
      </c>
      <c r="BX145" s="36" t="str">
        <f t="shared" si="61"/>
        <v>TIDAK</v>
      </c>
      <c r="BY145" s="36" t="str">
        <f>IFERROR(VLOOKUP(A145,[7]DATABASE!$A:$BY,77,0),"")</f>
        <v>TIDAK</v>
      </c>
      <c r="BZ145" s="37">
        <f t="shared" si="62"/>
        <v>108</v>
      </c>
      <c r="CA145" s="12">
        <f>IFERROR(VLOOKUP(A145,[10]DELTA!$A:$AE,31,0),"")</f>
        <v>2</v>
      </c>
      <c r="CB145" s="37" t="str">
        <f t="shared" si="63"/>
        <v>SAPHIRE</v>
      </c>
      <c r="CC145" s="37" t="str">
        <f>IFERROR(VLOOKUP(A145,[11]SUMMARY!$B:$E,4,0),"")</f>
        <v/>
      </c>
      <c r="CD145" s="37">
        <f>IFERROR(VLOOKUP(A145,'[12]RECAP REDEEM P2 - v2'!$A:$I,5,0),0)</f>
        <v>0</v>
      </c>
      <c r="CE145" s="37" t="str">
        <f t="shared" si="64"/>
        <v>Y</v>
      </c>
      <c r="CF145" s="37"/>
      <c r="CG145" s="15">
        <v>45093</v>
      </c>
      <c r="CH145" s="15">
        <f t="shared" ca="1" si="65"/>
        <v>46174</v>
      </c>
      <c r="CI145" s="37">
        <f t="shared" ca="1" si="66"/>
        <v>2</v>
      </c>
      <c r="CJ145" s="37">
        <v>108</v>
      </c>
      <c r="CK145" s="37" t="str">
        <f>IFERROR(VLOOKUP($A145,[13]ME!$A:$K,11,0),"-")</f>
        <v>EKSKLUSIF</v>
      </c>
      <c r="CL145" s="37" t="str">
        <f>IFERROR(VLOOKUP($A145,[14]EKS!$A:$K,11,0),"-")</f>
        <v>EKSKLUSIF</v>
      </c>
      <c r="CM145" s="37" t="str">
        <f>IFERROR(VLOOKUP($A145,[15]EKS!$A:$K,11,0),"-")</f>
        <v>EKSKLUSIF</v>
      </c>
      <c r="CN145" s="37" t="str">
        <f>IFERROR(VLOOKUP($A145,[16]EKS!$A:$K,11,0),"-")</f>
        <v>-</v>
      </c>
      <c r="CO145" s="37" t="str">
        <f>IFERROR(VLOOKUP($A145,[17]EKS!$A:$K,11,0),"-")</f>
        <v>-</v>
      </c>
      <c r="CP145" s="37" t="str">
        <f>IFERROR(VLOOKUP($A145,[18]EKS!$A:$K,11,0),"-")</f>
        <v>EKSKLUSIF</v>
      </c>
      <c r="CQ145" s="37" t="str">
        <f>IFERROR(VLOOKUP(A145,[19]Sheet1!$A:$D,4,0),"-")</f>
        <v>EKSKLUSIF</v>
      </c>
      <c r="CR145" s="37">
        <f>IFERROR(VLOOKUP($A145,[20]AAV!$A:$AR,44,0),IFERROR(VLOOKUP($A145,[20]GC!$A:$AC,29,0),IFERROR(VLOOKUP($A145,[20]RVO!$A:$CA,79,0),IFERROR(VLOOKUP($A145,[20]SBPV!$A:$AN,40,0),IFERROR(VLOOKUP($A145,'[20]CC SK'!$A:$AC,29,0),IFERROR(VLOOKUP($A145,'[20]AAV AUTO 2000'!$A:$AA,27,0),IFERROR(VLOOKUP($A145,[20]DELTA!$A:$AC,29,0),IFERROR(VLOOKUP($A145,'[20]TEMA C1'!$A:$Y,25,0),IFERROR(VLOOKUP($A145,'[20]TEMA C2'!$A:$AA,27,0),IFERROR(VLOOKUP($A145,'[20]TEMA C3'!$A:$AA,27,0),IFERROR(VLOOKUP($A145,'[20]TEMA HAJI'!$A:$AA,27,0),IFERROR(VLOOKUP($A145,'[20]TEMA PD'!$A:$AA,27,0),IFERROR(VLOOKUP($A145,[20]DESIRE!$A:$AP,42,0),0)))))))))))))</f>
        <v>24</v>
      </c>
      <c r="CS145" s="37">
        <f>IFERROR(VLOOKUP($A145,#REF!,42+CR$1,0),IFERROR(VLOOKUP($A145,#REF!,42+CR$1,0),IFERROR(VLOOKUP($A145,#REF!,29+CR$1,0),IFERROR(VLOOKUP($A145,#REF!,16+CR$1,0),IFERROR(VLOOKUP($A145,#REF!,42+CR$1,0),IFERROR(VLOOKUP($A145,#REF!,33+CR$1,0),IFERROR(VLOOKUP($A145,#REF!,29+CR$1,0),IFERROR(VLOOKUP($A145,#REF!,42+CR$1,0),IFERROR(VLOOKUP($A145,#REF!,42+CR$1,0),IFERROR(VLOOKUP($A145,#REF!,42+CR$1,0),IFERROR(VLOOKUP($A145,#REF!,26+CR$1,0),IFERROR(VLOOKUP($A145,#REF!,5+CR$1,0),0))))))))))))</f>
        <v>0</v>
      </c>
      <c r="CT145" s="37">
        <f>IFERROR(VLOOKUP($A145,#REF!,42+CS$1,0),IFERROR(VLOOKUP($A145,#REF!,42+CS$1,0),IFERROR(VLOOKUP($A145,#REF!,29+CS$1,0),IFERROR(VLOOKUP($A145,#REF!,16+CS$1,0),IFERROR(VLOOKUP($A145,#REF!,42+CS$1,0),IFERROR(VLOOKUP($A145,#REF!,33+CS$1,0),IFERROR(VLOOKUP($A145,#REF!,29+CS$1,0),IFERROR(VLOOKUP($A145,#REF!,42+CS$1,0),IFERROR(VLOOKUP($A145,#REF!,42+CS$1,0),IFERROR(VLOOKUP($A145,#REF!,42+CS$1,0),IFERROR(VLOOKUP($A145,#REF!,26+CS$1,0),IFERROR(VLOOKUP($A145,#REF!,5+CS$1,0),0))))))))))))</f>
        <v>0</v>
      </c>
      <c r="CU145" s="37">
        <f>IFERROR(VLOOKUP($A145,#REF!,42+CT$1,0),IFERROR(VLOOKUP($A145,#REF!,42+CT$1,0),IFERROR(VLOOKUP($A145,#REF!,29+CT$1,0),IFERROR(VLOOKUP($A145,#REF!,16+CT$1,0),IFERROR(VLOOKUP($A145,#REF!,42+CT$1,0),IFERROR(VLOOKUP($A145,#REF!,33+CT$1,0),IFERROR(VLOOKUP($A145,#REF!,29+CT$1,0),IFERROR(VLOOKUP($A145,#REF!,42+CT$1,0),IFERROR(VLOOKUP($A145,#REF!,42+CT$1,0),IFERROR(VLOOKUP($A145,#REF!,42+CT$1,0),IFERROR(VLOOKUP($A145,#REF!,26+CT$1,0),IFERROR(VLOOKUP($A145,#REF!,5+CT$1,0),0))))))))))))</f>
        <v>0</v>
      </c>
      <c r="CV145" s="37">
        <f>IFERROR(VLOOKUP($A145,#REF!,42+CU$1,0),IFERROR(VLOOKUP($A145,#REF!,42+CU$1,0),IFERROR(VLOOKUP($A145,#REF!,29+CU$1,0),IFERROR(VLOOKUP($A145,#REF!,16+CU$1,0),IFERROR(VLOOKUP($A145,#REF!,42+CU$1,0),IFERROR(VLOOKUP($A145,#REF!,33+CU$1,0),IFERROR(VLOOKUP($A145,#REF!,29+CU$1,0),IFERROR(VLOOKUP($A145,#REF!,42+CU$1,0),IFERROR(VLOOKUP($A145,#REF!,42+CU$1,0),IFERROR(VLOOKUP($A145,#REF!,42+CU$1,0),IFERROR(VLOOKUP($A145,#REF!,26+CU$1,0),IFERROR(VLOOKUP($A145,#REF!,5+CU$1,0),0))))))))))))</f>
        <v>0</v>
      </c>
      <c r="CW145" s="37">
        <f>IFERROR(VLOOKUP($A145,#REF!,42+CV$1,0),IFERROR(VLOOKUP($A145,#REF!,42+CV$1,0),IFERROR(VLOOKUP($A145,#REF!,29+CV$1,0),IFERROR(VLOOKUP($A145,#REF!,16+CV$1,0),IFERROR(VLOOKUP($A145,#REF!,42+CV$1,0),IFERROR(VLOOKUP($A145,#REF!,33+CV$1,0),IFERROR(VLOOKUP($A145,#REF!,29+CV$1,0),IFERROR(VLOOKUP($A145,#REF!,42+CV$1,0),IFERROR(VLOOKUP($A145,#REF!,42+CV$1,0),IFERROR(VLOOKUP($A145,#REF!,42+CV$1,0),IFERROR(VLOOKUP($A145,#REF!,26+CV$1,0),IFERROR(VLOOKUP($A145,#REF!,5+CV$1,0),0))))))))))))</f>
        <v>0</v>
      </c>
      <c r="CX145" s="37">
        <f>IFERROR(VLOOKUP($A145,#REF!,36,0),IFERROR(VLOOKUP($A145,#REF!,23,0),IFERROR(VLOOKUP($A145,#REF!,65,0),IFERROR(VLOOKUP($A145,#REF!,34,0),IFERROR(VLOOKUP($A145,#REF!,25,0),IFERROR(VLOOKUP($A145,#REF!,25,0),IFERROR(VLOOKUP($A145,#REF!,21,0),IFERROR(VLOOKUP($A145,#REF!,23,0),IFERROR(VLOOKUP($A145,#REF!,23,0),IFERROR(VLOOKUP($A145,#REF!,23,0),IFERROR(VLOOKUP($A145,#REF!,23,0),IFERROR(VLOOKUP($A145,#REF!,23,0),IFERROR(VLOOKUP($A145,#REF!,21,0),IFERROR(VLOOKUP($A145,#REF!,23,0),0))))))))))))))</f>
        <v>0</v>
      </c>
      <c r="CY145" s="37">
        <f>IFERROR(VLOOKUP($A145,[20]DESIRE!$A:$AP,42,0),IFERROR(VLOOKUP($A145,'[20]TEMA PD'!$A:$AA,27,0),IFERROR(VLOOKUP($A145,'[20]TEMA HAJI'!$A:$AA,27,0),IFERROR(VLOOKUP($A145,'[20]TEMA C3'!$A:$AA,27,0),IFERROR(VLOOKUP($A145,'[20]TEMA C2'!$A:$AA,27,0),IFERROR(VLOOKUP($A145,'[20]TEMA C1'!$A:$Y,25,0),IFERROR(VLOOKUP($A145,[20]DELTA!$A:$AC,29,0),IFERROR(VLOOKUP($A145,'[20]AAV AUTO 2000'!$A:$AA,27,0),IFERROR(VLOOKUP($A145,'[20]CC SK'!$A:$AC,29,0),IFERROR(VLOOKUP($A145,[20]SBPV!$A:$AN,40,0),IFERROR(VLOOKUP($A145,[20]RVO!$A:$CA,79,0),IFERROR(VLOOKUP($A145,[20]GC!$A:$AC,29,0),IFERROR(VLOOKUP($A145,[20]AAV!$A:$AR,44,0),0)))))))))))))</f>
        <v>24</v>
      </c>
      <c r="CZ145" s="37">
        <f>IFERROR(VLOOKUP($A145,#REF!,5+CY$1,0),IFERROR(VLOOKUP($A145,#REF!,26+CY$1,0),IFERROR(VLOOKUP($A145,#REF!,42+CY$1,0),IFERROR(VLOOKUP($A145,#REF!,42+CY$1,0),IFERROR(VLOOKUP($A145,#REF!,42+CY$1,0),IFERROR(VLOOKUP($A145,#REF!,29+CY$1,0),IFERROR(VLOOKUP($A145,#REF!,33+CY$1,0),IFERROR(VLOOKUP($A145,#REF!,42+CY$1,0),IFERROR(VLOOKUP($A145,#REF!,16+CY$1,0),IFERROR(VLOOKUP($A145,#REF!,29+CY$1,0),IFERROR(VLOOKUP($A145,#REF!,42+CY$1,0),IFERROR(VLOOKUP($A145,#REF!,42+CY$1,0),0))))))))))))</f>
        <v>0</v>
      </c>
      <c r="DA145" s="37">
        <f>IFERROR(VLOOKUP($A145,#REF!,5+CZ$1,0),IFERROR(VLOOKUP($A145,#REF!,26+CZ$1,0),IFERROR(VLOOKUP($A145,#REF!,42+CZ$1,0),IFERROR(VLOOKUP($A145,#REF!,42+CZ$1,0),IFERROR(VLOOKUP($A145,#REF!,42+CZ$1,0),IFERROR(VLOOKUP($A145,#REF!,29+CZ$1,0),IFERROR(VLOOKUP($A145,#REF!,33+CZ$1,0),IFERROR(VLOOKUP($A145,#REF!,42+CZ$1,0),IFERROR(VLOOKUP($A145,#REF!,16+CZ$1,0),IFERROR(VLOOKUP($A145,#REF!,29+CZ$1,0),IFERROR(VLOOKUP($A145,#REF!,42+CZ$1,0),IFERROR(VLOOKUP($A145,#REF!,42+CZ$1,0),0))))))))))))</f>
        <v>0</v>
      </c>
      <c r="DB145" s="37">
        <f>IFERROR(VLOOKUP($A145,#REF!,5+DA$1,0),IFERROR(VLOOKUP($A145,#REF!,26+DA$1,0),IFERROR(VLOOKUP($A145,#REF!,42+DA$1,0),IFERROR(VLOOKUP($A145,#REF!,42+DA$1,0),IFERROR(VLOOKUP($A145,#REF!,42+DA$1,0),IFERROR(VLOOKUP($A145,#REF!,29+DA$1,0),IFERROR(VLOOKUP($A145,#REF!,33+DA$1,0),IFERROR(VLOOKUP($A145,#REF!,42+DA$1,0),IFERROR(VLOOKUP($A145,#REF!,16+DA$1,0),IFERROR(VLOOKUP($A145,#REF!,29+DA$1,0),IFERROR(VLOOKUP($A145,#REF!,42+DA$1,0),IFERROR(VLOOKUP($A145,#REF!,42+DA$1,0),0))))))))))))</f>
        <v>0</v>
      </c>
      <c r="DC145" s="37">
        <f>IFERROR(VLOOKUP($A145,#REF!,5+DB$1,0),IFERROR(VLOOKUP($A145,#REF!,26+DB$1,0),IFERROR(VLOOKUP($A145,#REF!,42+DB$1,0),IFERROR(VLOOKUP($A145,#REF!,42+DB$1,0),IFERROR(VLOOKUP($A145,#REF!,42+DB$1,0),IFERROR(VLOOKUP($A145,#REF!,29+DB$1,0),IFERROR(VLOOKUP($A145,#REF!,33+DB$1,0),IFERROR(VLOOKUP($A145,#REF!,42+DB$1,0),IFERROR(VLOOKUP($A145,#REF!,16+DB$1,0),IFERROR(VLOOKUP($A145,#REF!,29+DB$1,0),IFERROR(VLOOKUP($A145,#REF!,42+DB$1,0),IFERROR(VLOOKUP($A145,#REF!,42+DB$1,0),0))))))))))))</f>
        <v>0</v>
      </c>
      <c r="DD145" s="37">
        <f>IFERROR(VLOOKUP($A145,#REF!,5+DC$1,0),IFERROR(VLOOKUP($A145,#REF!,26+DC$1,0),IFERROR(VLOOKUP($A145,#REF!,42+DC$1,0),IFERROR(VLOOKUP($A145,#REF!,42+DC$1,0),IFERROR(VLOOKUP($A145,#REF!,42+DC$1,0),IFERROR(VLOOKUP($A145,#REF!,29+DC$1,0),IFERROR(VLOOKUP($A145,#REF!,33+DC$1,0),IFERROR(VLOOKUP($A145,#REF!,42+DC$1,0),IFERROR(VLOOKUP($A145,#REF!,16+DC$1,0),IFERROR(VLOOKUP($A145,#REF!,29+DC$1,0),IFERROR(VLOOKUP($A145,#REF!,42+DC$1,0),IFERROR(VLOOKUP($A145,#REF!,42+DC$1,0),0))))))))))))</f>
        <v>0</v>
      </c>
      <c r="DE145" s="37">
        <f>IFERROR(VLOOKUP($A145,#REF!,23,0),IFERROR(VLOOKUP($A145,#REF!,21,0),IFERROR(VLOOKUP($A145,#REF!,23,0),IFERROR(VLOOKUP($A145,#REF!,23,0),IFERROR(VLOOKUP($A145,#REF!,23,0),IFERROR(VLOOKUP($A145,#REF!,23,0),IFERROR(VLOOKUP($A145,#REF!,23,0),IFERROR(VLOOKUP($A145,#REF!,21,0),IFERROR(VLOOKUP($A145,#REF!,25,0),IFERROR(VLOOKUP($A145,#REF!,25,0),IFERROR(VLOOKUP($A145,#REF!,34,0),IFERROR(VLOOKUP($A145,#REF!,65,0),IFERROR(VLOOKUP($A145,#REF!,23,0),IFERROR(VLOOKUP($A145,#REF!,36,0),0))))))))))))))</f>
        <v>0</v>
      </c>
      <c r="DF145" s="37" t="b">
        <f t="shared" si="67"/>
        <v>1</v>
      </c>
      <c r="DG145" s="37" t="b">
        <f t="shared" si="67"/>
        <v>1</v>
      </c>
      <c r="DH145" s="37" t="b">
        <f t="shared" si="67"/>
        <v>1</v>
      </c>
      <c r="DI145" s="37" t="b">
        <f t="shared" si="67"/>
        <v>1</v>
      </c>
      <c r="DJ145" s="37" t="b">
        <f t="shared" si="67"/>
        <v>1</v>
      </c>
      <c r="DK145" s="37" t="b">
        <f t="shared" si="67"/>
        <v>1</v>
      </c>
      <c r="DL145" s="37" t="b">
        <f t="shared" si="54"/>
        <v>1</v>
      </c>
      <c r="DM145" s="37">
        <f t="shared" si="68"/>
        <v>24</v>
      </c>
      <c r="DN145" s="37">
        <f t="shared" si="68"/>
        <v>0</v>
      </c>
      <c r="DO145" s="37">
        <f t="shared" si="68"/>
        <v>0</v>
      </c>
      <c r="DP145" s="37">
        <f t="shared" si="68"/>
        <v>0</v>
      </c>
      <c r="DQ145" s="37">
        <f t="shared" si="68"/>
        <v>0</v>
      </c>
      <c r="DR145" s="37">
        <f t="shared" si="68"/>
        <v>0</v>
      </c>
      <c r="DS145" s="37">
        <f t="shared" si="55"/>
        <v>0</v>
      </c>
      <c r="DT145" s="29">
        <f t="shared" si="72"/>
        <v>24</v>
      </c>
      <c r="DU145" s="37">
        <f t="shared" si="69"/>
        <v>0</v>
      </c>
      <c r="DV145" s="37">
        <f t="shared" si="69"/>
        <v>0</v>
      </c>
      <c r="DW145" s="37">
        <f t="shared" si="69"/>
        <v>0</v>
      </c>
      <c r="DX145" s="37">
        <f t="shared" si="69"/>
        <v>0</v>
      </c>
      <c r="DY145" s="37">
        <f t="shared" si="69"/>
        <v>0</v>
      </c>
      <c r="DZ145" s="37">
        <f t="shared" si="69"/>
        <v>0</v>
      </c>
      <c r="EA145" s="37">
        <f t="shared" si="56"/>
        <v>0</v>
      </c>
      <c r="EB145" s="29">
        <f t="shared" si="73"/>
        <v>0</v>
      </c>
      <c r="EC145" s="36">
        <f t="shared" si="74"/>
        <v>6</v>
      </c>
      <c r="ED145" s="36" t="str">
        <f t="shared" si="75"/>
        <v>DOWNGRADE</v>
      </c>
      <c r="EE145" s="36" t="str">
        <f t="shared" si="76"/>
        <v>RESET</v>
      </c>
      <c r="EF145" s="37">
        <f t="shared" si="77"/>
        <v>0</v>
      </c>
      <c r="EG145" s="2">
        <f>IFERROR(VLOOKUP(A145,[21]DELTA!$A:$AT,46,0),"")</f>
        <v>2</v>
      </c>
      <c r="EH145" s="37" t="str">
        <f t="shared" si="78"/>
        <v>SAPHIRE</v>
      </c>
      <c r="EI145" s="2"/>
      <c r="EJ145" s="2"/>
      <c r="EK145" s="2"/>
      <c r="EL145" s="2"/>
      <c r="EM145" s="2"/>
      <c r="EN145" s="2"/>
      <c r="EO145" s="2"/>
      <c r="EP145" s="2"/>
      <c r="EQ145" s="37">
        <f t="shared" si="70"/>
        <v>24</v>
      </c>
      <c r="ER145" s="37">
        <f t="shared" si="70"/>
        <v>0</v>
      </c>
      <c r="ES145" s="37">
        <f t="shared" si="70"/>
        <v>0</v>
      </c>
      <c r="ET145" s="37">
        <f t="shared" si="70"/>
        <v>0</v>
      </c>
      <c r="EU145" s="37">
        <f t="shared" si="70"/>
        <v>0</v>
      </c>
      <c r="EV145" s="37">
        <f t="shared" si="70"/>
        <v>0</v>
      </c>
      <c r="EW145" s="37">
        <f t="shared" si="57"/>
        <v>0</v>
      </c>
    </row>
    <row r="146" spans="1:153" ht="15.6">
      <c r="A146" s="36" t="s">
        <v>29</v>
      </c>
      <c r="B146" s="5" t="s">
        <v>30</v>
      </c>
      <c r="C146" s="37" t="s">
        <v>153</v>
      </c>
      <c r="D146" s="15">
        <f>IFERROR(VLOOKUP(A146,[23]delta!$A:$C,3,0),"")</f>
        <v>44854</v>
      </c>
      <c r="E146" s="15" t="str">
        <f t="shared" si="71"/>
        <v>Oct-22</v>
      </c>
      <c r="F146" s="37" t="s">
        <v>352</v>
      </c>
      <c r="G146" s="37" t="s">
        <v>352</v>
      </c>
      <c r="H146" s="37" t="s">
        <v>352</v>
      </c>
      <c r="I146" s="37" t="s">
        <v>352</v>
      </c>
      <c r="J146" s="37" t="s">
        <v>352</v>
      </c>
      <c r="K146" s="37" t="s">
        <v>349</v>
      </c>
      <c r="L146" s="37" t="s">
        <v>352</v>
      </c>
      <c r="M146" s="37">
        <v>22</v>
      </c>
      <c r="N146" s="37">
        <v>47</v>
      </c>
      <c r="O146" s="37">
        <v>42</v>
      </c>
      <c r="P146" s="37">
        <v>43</v>
      </c>
      <c r="Q146" s="37">
        <v>38</v>
      </c>
      <c r="R146" s="37">
        <v>8</v>
      </c>
      <c r="S146" s="37">
        <v>22</v>
      </c>
      <c r="T146" s="36">
        <v>222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37">
        <v>8</v>
      </c>
      <c r="AA146" s="14">
        <v>0</v>
      </c>
      <c r="AB146" s="36">
        <v>8</v>
      </c>
      <c r="AC146" s="36">
        <v>0</v>
      </c>
      <c r="AD146" s="36" t="s">
        <v>413</v>
      </c>
      <c r="AE146" s="36" t="s">
        <v>413</v>
      </c>
      <c r="AF146" s="37">
        <v>8</v>
      </c>
      <c r="AG146" s="13">
        <v>2</v>
      </c>
      <c r="AH146" s="37" t="s">
        <v>418</v>
      </c>
      <c r="AI146" s="37">
        <v>0</v>
      </c>
      <c r="AJ146" s="37" t="s">
        <v>424</v>
      </c>
      <c r="AK146" s="37">
        <v>0</v>
      </c>
      <c r="AL146" s="15">
        <v>45261</v>
      </c>
      <c r="AM146" s="15">
        <v>45701</v>
      </c>
      <c r="AN146" s="37">
        <v>1</v>
      </c>
      <c r="AO146" s="37">
        <v>8</v>
      </c>
      <c r="AP146" s="37" t="str">
        <f>IFERROR(VLOOKUP($A146,[2]Sheet1!$A:$D,4,0),"-")</f>
        <v>EKSKLUSIF</v>
      </c>
      <c r="AQ146" s="37" t="str">
        <f>IFERROR(VLOOKUP($A146,#REF!,4,0),"-")</f>
        <v>-</v>
      </c>
      <c r="AR146" s="37" t="str">
        <f>IFERROR(VLOOKUP(A146,[3]DELTA!$A:$D,4,0),"-")</f>
        <v>EKSKLUSIF</v>
      </c>
      <c r="AS146" s="37" t="str">
        <f>IFERROR(VLOOKUP(A146,[4]DELTA!$A:$D,4,0),"-")</f>
        <v>EKSKLUSIF</v>
      </c>
      <c r="AT146" s="37" t="str">
        <f>IFERROR(VLOOKUP(A146,[5]DELTA!$A:$D,4,0),"-")</f>
        <v>EKSKLUSIF</v>
      </c>
      <c r="AU146" s="37" t="str">
        <f>IFERROR(VLOOKUP(A146,[6]DELTA!$A:$D,4,0),"-")</f>
        <v>EKSKLUSIF</v>
      </c>
      <c r="AV146" s="37" t="str">
        <f>IFERROR(VLOOKUP(A146,#REF!,13,0),"")</f>
        <v/>
      </c>
      <c r="AW146" s="37">
        <f>IFERROR(VLOOKUP(A146,[7]DATABASE!$A:$BA,49,0),"")</f>
        <v>49</v>
      </c>
      <c r="AX146" s="37">
        <f>IFERROR(VLOOKUP(A146,[7]DATABASE!$A:$BA,50,0),"")</f>
        <v>47</v>
      </c>
      <c r="AY146" s="37">
        <f>IFERROR(VLOOKUP(A146,[7]DATABASE!$A:$BA,51,0),"")</f>
        <v>44</v>
      </c>
      <c r="AZ146" s="37">
        <f>IFERROR(VLOOKUP(A146,[7]DATABASE!$A:$BA,52,0),"")</f>
        <v>47</v>
      </c>
      <c r="BA146" s="37">
        <f>IFERROR(VLOOKUP(A146,[7]DATABASE!$A:$BA,53,0),"")</f>
        <v>45</v>
      </c>
      <c r="BB146" s="37">
        <f>IFERROR(VLOOKUP(A146,[7]DATABASE!$A:$BF,54,0),"")</f>
        <v>49</v>
      </c>
      <c r="BC146" s="37">
        <f>IFERROR(VLOOKUP(A146,[7]DATABASE!$A:$BF,55,0),"")</f>
        <v>47</v>
      </c>
      <c r="BD146" s="37">
        <f>IFERROR(VLOOKUP(A146,[7]DATABASE!$A:$BF,56,0),"")</f>
        <v>44</v>
      </c>
      <c r="BE146" s="37">
        <f>IFERROR(VLOOKUP(A146,[7]DATABASE!$A:$BF,57,0),"")</f>
        <v>47</v>
      </c>
      <c r="BF146" s="37">
        <f>IFERROR(VLOOKUP(A146,[7]DATABASE!$A:$BF,58,0),"")</f>
        <v>45</v>
      </c>
      <c r="BG146" s="37">
        <f>IFERROR(VLOOKUP($A146,'[24]NEW MITRA'!$A:$BV,69,0),"")</f>
        <v>19</v>
      </c>
      <c r="BH146" s="37">
        <f>IFERROR(VLOOKUP(A146,[7]DATABASE!$A:$BM,60,0),"")</f>
        <v>49</v>
      </c>
      <c r="BI146" s="37">
        <f>IFERROR(VLOOKUP(A146,[7]DATABASE!$A:$BM,61,0),"")</f>
        <v>47</v>
      </c>
      <c r="BJ146" s="37">
        <f>IFERROR(VLOOKUP(A146,[7]DATABASE!$A:$BM,62,0),"")</f>
        <v>44</v>
      </c>
      <c r="BK146" s="37">
        <f>IFERROR(VLOOKUP(A146,[7]DATABASE!$A:$BM,63,0),"")</f>
        <v>47</v>
      </c>
      <c r="BL146" s="37">
        <f>IFERROR(VLOOKUP(A146,[7]DATABASE!$A:$BM,64,0),"")</f>
        <v>45</v>
      </c>
      <c r="BM146" s="37">
        <f>IFERROR(VLOOKUP($A146,[9]AAV!$A:$AM,39,0),IFERROR(VLOOKUP($A146,[9]GC!$A:$Y,25,0),IFERROR(VLOOKUP($A146,[9]RVO!$A:$BS,71,0),IFERROR(VLOOKUP($A146,[9]SBPV!$A:$AK,37,0),IFERROR(VLOOKUP($A146,'[9]CC SK'!$A:$AA,27,0),IFERROR(VLOOKUP($A146,[9]DELTA!$A:$AA,27,0),IFERROR(VLOOKUP($A146,'[9]TEMA C1'!$A:$W,23,0),IFERROR(VLOOKUP($A146,'[9]TEMA C2'!$A:$Y,25,0),IFERROR(VLOOKUP($A146,'[9]TEMA C3'!$A:$Y,25,0),IFERROR(VLOOKUP($A146,'[9]TEMA HAJI'!$A:$Y,25,0),IFERROR(VLOOKUP($A146,'[9]TEMA PD'!$A:$Y,25,0),"")))))))))))</f>
        <v>21</v>
      </c>
      <c r="BN146" s="37">
        <f t="shared" si="58"/>
        <v>272</v>
      </c>
      <c r="BO146" s="14">
        <f t="shared" si="80"/>
        <v>0</v>
      </c>
      <c r="BP146" s="14">
        <f t="shared" si="80"/>
        <v>49</v>
      </c>
      <c r="BQ146" s="14">
        <f t="shared" si="80"/>
        <v>0</v>
      </c>
      <c r="BR146" s="14">
        <f t="shared" si="80"/>
        <v>0</v>
      </c>
      <c r="BS146" s="14">
        <f t="shared" si="80"/>
        <v>0</v>
      </c>
      <c r="BT146" s="21">
        <f t="shared" si="80"/>
        <v>0</v>
      </c>
      <c r="BU146" s="21">
        <f t="shared" si="79"/>
        <v>21</v>
      </c>
      <c r="BV146" s="37">
        <f t="shared" si="59"/>
        <v>70</v>
      </c>
      <c r="BW146" s="36">
        <f t="shared" si="60"/>
        <v>0</v>
      </c>
      <c r="BX146" s="36" t="str">
        <f t="shared" si="61"/>
        <v>TIDAK</v>
      </c>
      <c r="BY146" s="36" t="str">
        <f>IFERROR(VLOOKUP(A146,[7]DATABASE!$A:$BY,77,0),"")</f>
        <v>TIDAK</v>
      </c>
      <c r="BZ146" s="37">
        <f t="shared" si="62"/>
        <v>78</v>
      </c>
      <c r="CA146" s="12">
        <f>IFERROR(VLOOKUP(A146,[10]DELTA!$A:$AE,31,0),"")</f>
        <v>3</v>
      </c>
      <c r="CB146" s="37" t="str">
        <f t="shared" si="63"/>
        <v>SAPHIRE</v>
      </c>
      <c r="CC146" s="37" t="str">
        <f>IFERROR(VLOOKUP(A146,[11]SUMMARY!$B:$E,4,0),"")</f>
        <v/>
      </c>
      <c r="CD146" s="37">
        <f>IFERROR(VLOOKUP(A146,'[12]RECAP REDEEM P2 - v2'!$A:$I,5,0),0)</f>
        <v>0</v>
      </c>
      <c r="CE146" s="37" t="str">
        <f t="shared" si="64"/>
        <v>Y</v>
      </c>
      <c r="CF146" s="37"/>
      <c r="CG146" s="15">
        <v>45093</v>
      </c>
      <c r="CH146" s="15">
        <f t="shared" ca="1" si="65"/>
        <v>46174</v>
      </c>
      <c r="CI146" s="37">
        <f t="shared" ca="1" si="66"/>
        <v>2</v>
      </c>
      <c r="CJ146" s="37">
        <v>78</v>
      </c>
      <c r="CK146" s="37" t="str">
        <f>IFERROR(VLOOKUP($A146,[13]ME!$A:$K,11,0),"-")</f>
        <v>EKSKLUSIF</v>
      </c>
      <c r="CL146" s="37" t="str">
        <f>IFERROR(VLOOKUP($A146,[14]EKS!$A:$K,11,0),"-")</f>
        <v>EKSKLUSIF</v>
      </c>
      <c r="CM146" s="37" t="str">
        <f>IFERROR(VLOOKUP($A146,[15]EKS!$A:$K,11,0),"-")</f>
        <v>EKSKLUSIF</v>
      </c>
      <c r="CN146" s="37" t="str">
        <f>IFERROR(VLOOKUP($A146,[16]EKS!$A:$K,11,0),"-")</f>
        <v>-</v>
      </c>
      <c r="CO146" s="37" t="str">
        <f>IFERROR(VLOOKUP($A146,[17]EKS!$A:$K,11,0),"-")</f>
        <v>EKSKLUSIF</v>
      </c>
      <c r="CP146" s="37" t="str">
        <f>IFERROR(VLOOKUP($A146,[18]EKS!$A:$K,11,0),"-")</f>
        <v>EKSKLUSIF</v>
      </c>
      <c r="CQ146" s="37" t="str">
        <f>IFERROR(VLOOKUP(A146,[19]Sheet1!$A:$D,4,0),"-")</f>
        <v>EKSKLUSIF</v>
      </c>
      <c r="CR146" s="37">
        <f>IFERROR(VLOOKUP($A146,[20]AAV!$A:$AR,44,0),IFERROR(VLOOKUP($A146,[20]GC!$A:$AC,29,0),IFERROR(VLOOKUP($A146,[20]RVO!$A:$CA,79,0),IFERROR(VLOOKUP($A146,[20]SBPV!$A:$AN,40,0),IFERROR(VLOOKUP($A146,'[20]CC SK'!$A:$AC,29,0),IFERROR(VLOOKUP($A146,'[20]AAV AUTO 2000'!$A:$AA,27,0),IFERROR(VLOOKUP($A146,[20]DELTA!$A:$AC,29,0),IFERROR(VLOOKUP($A146,'[20]TEMA C1'!$A:$Y,25,0),IFERROR(VLOOKUP($A146,'[20]TEMA C2'!$A:$AA,27,0),IFERROR(VLOOKUP($A146,'[20]TEMA C3'!$A:$AA,27,0),IFERROR(VLOOKUP($A146,'[20]TEMA HAJI'!$A:$AA,27,0),IFERROR(VLOOKUP($A146,'[20]TEMA PD'!$A:$AA,27,0),IFERROR(VLOOKUP($A146,[20]DESIRE!$A:$AP,42,0),0)))))))))))))</f>
        <v>22</v>
      </c>
      <c r="CS146" s="37">
        <f>IFERROR(VLOOKUP($A146,#REF!,42+CR$1,0),IFERROR(VLOOKUP($A146,#REF!,42+CR$1,0),IFERROR(VLOOKUP($A146,#REF!,29+CR$1,0),IFERROR(VLOOKUP($A146,#REF!,16+CR$1,0),IFERROR(VLOOKUP($A146,#REF!,42+CR$1,0),IFERROR(VLOOKUP($A146,#REF!,33+CR$1,0),IFERROR(VLOOKUP($A146,#REF!,29+CR$1,0),IFERROR(VLOOKUP($A146,#REF!,42+CR$1,0),IFERROR(VLOOKUP($A146,#REF!,42+CR$1,0),IFERROR(VLOOKUP($A146,#REF!,42+CR$1,0),IFERROR(VLOOKUP($A146,#REF!,26+CR$1,0),IFERROR(VLOOKUP($A146,#REF!,5+CR$1,0),0))))))))))))</f>
        <v>0</v>
      </c>
      <c r="CT146" s="37">
        <f>IFERROR(VLOOKUP($A146,#REF!,42+CS$1,0),IFERROR(VLOOKUP($A146,#REF!,42+CS$1,0),IFERROR(VLOOKUP($A146,#REF!,29+CS$1,0),IFERROR(VLOOKUP($A146,#REF!,16+CS$1,0),IFERROR(VLOOKUP($A146,#REF!,42+CS$1,0),IFERROR(VLOOKUP($A146,#REF!,33+CS$1,0),IFERROR(VLOOKUP($A146,#REF!,29+CS$1,0),IFERROR(VLOOKUP($A146,#REF!,42+CS$1,0),IFERROR(VLOOKUP($A146,#REF!,42+CS$1,0),IFERROR(VLOOKUP($A146,#REF!,42+CS$1,0),IFERROR(VLOOKUP($A146,#REF!,26+CS$1,0),IFERROR(VLOOKUP($A146,#REF!,5+CS$1,0),0))))))))))))</f>
        <v>0</v>
      </c>
      <c r="CU146" s="37">
        <f>IFERROR(VLOOKUP($A146,#REF!,42+CT$1,0),IFERROR(VLOOKUP($A146,#REF!,42+CT$1,0),IFERROR(VLOOKUP($A146,#REF!,29+CT$1,0),IFERROR(VLOOKUP($A146,#REF!,16+CT$1,0),IFERROR(VLOOKUP($A146,#REF!,42+CT$1,0),IFERROR(VLOOKUP($A146,#REF!,33+CT$1,0),IFERROR(VLOOKUP($A146,#REF!,29+CT$1,0),IFERROR(VLOOKUP($A146,#REF!,42+CT$1,0),IFERROR(VLOOKUP($A146,#REF!,42+CT$1,0),IFERROR(VLOOKUP($A146,#REF!,42+CT$1,0),IFERROR(VLOOKUP($A146,#REF!,26+CT$1,0),IFERROR(VLOOKUP($A146,#REF!,5+CT$1,0),0))))))))))))</f>
        <v>0</v>
      </c>
      <c r="CV146" s="37">
        <f>IFERROR(VLOOKUP($A146,#REF!,42+CU$1,0),IFERROR(VLOOKUP($A146,#REF!,42+CU$1,0),IFERROR(VLOOKUP($A146,#REF!,29+CU$1,0),IFERROR(VLOOKUP($A146,#REF!,16+CU$1,0),IFERROR(VLOOKUP($A146,#REF!,42+CU$1,0),IFERROR(VLOOKUP($A146,#REF!,33+CU$1,0),IFERROR(VLOOKUP($A146,#REF!,29+CU$1,0),IFERROR(VLOOKUP($A146,#REF!,42+CU$1,0),IFERROR(VLOOKUP($A146,#REF!,42+CU$1,0),IFERROR(VLOOKUP($A146,#REF!,42+CU$1,0),IFERROR(VLOOKUP($A146,#REF!,26+CU$1,0),IFERROR(VLOOKUP($A146,#REF!,5+CU$1,0),0))))))))))))</f>
        <v>0</v>
      </c>
      <c r="CW146" s="37">
        <f>IFERROR(VLOOKUP($A146,#REF!,42+CV$1,0),IFERROR(VLOOKUP($A146,#REF!,42+CV$1,0),IFERROR(VLOOKUP($A146,#REF!,29+CV$1,0),IFERROR(VLOOKUP($A146,#REF!,16+CV$1,0),IFERROR(VLOOKUP($A146,#REF!,42+CV$1,0),IFERROR(VLOOKUP($A146,#REF!,33+CV$1,0),IFERROR(VLOOKUP($A146,#REF!,29+CV$1,0),IFERROR(VLOOKUP($A146,#REF!,42+CV$1,0),IFERROR(VLOOKUP($A146,#REF!,42+CV$1,0),IFERROR(VLOOKUP($A146,#REF!,42+CV$1,0),IFERROR(VLOOKUP($A146,#REF!,26+CV$1,0),IFERROR(VLOOKUP($A146,#REF!,5+CV$1,0),0))))))))))))</f>
        <v>0</v>
      </c>
      <c r="CX146" s="37">
        <f>IFERROR(VLOOKUP($A146,#REF!,36,0),IFERROR(VLOOKUP($A146,#REF!,23,0),IFERROR(VLOOKUP($A146,#REF!,65,0),IFERROR(VLOOKUP($A146,#REF!,34,0),IFERROR(VLOOKUP($A146,#REF!,25,0),IFERROR(VLOOKUP($A146,#REF!,25,0),IFERROR(VLOOKUP($A146,#REF!,21,0),IFERROR(VLOOKUP($A146,#REF!,23,0),IFERROR(VLOOKUP($A146,#REF!,23,0),IFERROR(VLOOKUP($A146,#REF!,23,0),IFERROR(VLOOKUP($A146,#REF!,23,0),IFERROR(VLOOKUP($A146,#REF!,23,0),IFERROR(VLOOKUP($A146,#REF!,21,0),IFERROR(VLOOKUP($A146,#REF!,23,0),0))))))))))))))</f>
        <v>0</v>
      </c>
      <c r="CY146" s="37">
        <f>IFERROR(VLOOKUP($A146,[20]DESIRE!$A:$AP,42,0),IFERROR(VLOOKUP($A146,'[20]TEMA PD'!$A:$AA,27,0),IFERROR(VLOOKUP($A146,'[20]TEMA HAJI'!$A:$AA,27,0),IFERROR(VLOOKUP($A146,'[20]TEMA C3'!$A:$AA,27,0),IFERROR(VLOOKUP($A146,'[20]TEMA C2'!$A:$AA,27,0),IFERROR(VLOOKUP($A146,'[20]TEMA C1'!$A:$Y,25,0),IFERROR(VLOOKUP($A146,[20]DELTA!$A:$AC,29,0),IFERROR(VLOOKUP($A146,'[20]AAV AUTO 2000'!$A:$AA,27,0),IFERROR(VLOOKUP($A146,'[20]CC SK'!$A:$AC,29,0),IFERROR(VLOOKUP($A146,[20]SBPV!$A:$AN,40,0),IFERROR(VLOOKUP($A146,[20]RVO!$A:$CA,79,0),IFERROR(VLOOKUP($A146,[20]GC!$A:$AC,29,0),IFERROR(VLOOKUP($A146,[20]AAV!$A:$AR,44,0),0)))))))))))))</f>
        <v>22</v>
      </c>
      <c r="CZ146" s="37">
        <f>IFERROR(VLOOKUP($A146,#REF!,5+CY$1,0),IFERROR(VLOOKUP($A146,#REF!,26+CY$1,0),IFERROR(VLOOKUP($A146,#REF!,42+CY$1,0),IFERROR(VLOOKUP($A146,#REF!,42+CY$1,0),IFERROR(VLOOKUP($A146,#REF!,42+CY$1,0),IFERROR(VLOOKUP($A146,#REF!,29+CY$1,0),IFERROR(VLOOKUP($A146,#REF!,33+CY$1,0),IFERROR(VLOOKUP($A146,#REF!,42+CY$1,0),IFERROR(VLOOKUP($A146,#REF!,16+CY$1,0),IFERROR(VLOOKUP($A146,#REF!,29+CY$1,0),IFERROR(VLOOKUP($A146,#REF!,42+CY$1,0),IFERROR(VLOOKUP($A146,#REF!,42+CY$1,0),0))))))))))))</f>
        <v>0</v>
      </c>
      <c r="DA146" s="37">
        <f>IFERROR(VLOOKUP($A146,#REF!,5+CZ$1,0),IFERROR(VLOOKUP($A146,#REF!,26+CZ$1,0),IFERROR(VLOOKUP($A146,#REF!,42+CZ$1,0),IFERROR(VLOOKUP($A146,#REF!,42+CZ$1,0),IFERROR(VLOOKUP($A146,#REF!,42+CZ$1,0),IFERROR(VLOOKUP($A146,#REF!,29+CZ$1,0),IFERROR(VLOOKUP($A146,#REF!,33+CZ$1,0),IFERROR(VLOOKUP($A146,#REF!,42+CZ$1,0),IFERROR(VLOOKUP($A146,#REF!,16+CZ$1,0),IFERROR(VLOOKUP($A146,#REF!,29+CZ$1,0),IFERROR(VLOOKUP($A146,#REF!,42+CZ$1,0),IFERROR(VLOOKUP($A146,#REF!,42+CZ$1,0),0))))))))))))</f>
        <v>0</v>
      </c>
      <c r="DB146" s="37">
        <f>IFERROR(VLOOKUP($A146,#REF!,5+DA$1,0),IFERROR(VLOOKUP($A146,#REF!,26+DA$1,0),IFERROR(VLOOKUP($A146,#REF!,42+DA$1,0),IFERROR(VLOOKUP($A146,#REF!,42+DA$1,0),IFERROR(VLOOKUP($A146,#REF!,42+DA$1,0),IFERROR(VLOOKUP($A146,#REF!,29+DA$1,0),IFERROR(VLOOKUP($A146,#REF!,33+DA$1,0),IFERROR(VLOOKUP($A146,#REF!,42+DA$1,0),IFERROR(VLOOKUP($A146,#REF!,16+DA$1,0),IFERROR(VLOOKUP($A146,#REF!,29+DA$1,0),IFERROR(VLOOKUP($A146,#REF!,42+DA$1,0),IFERROR(VLOOKUP($A146,#REF!,42+DA$1,0),0))))))))))))</f>
        <v>0</v>
      </c>
      <c r="DC146" s="37">
        <f>IFERROR(VLOOKUP($A146,#REF!,5+DB$1,0),IFERROR(VLOOKUP($A146,#REF!,26+DB$1,0),IFERROR(VLOOKUP($A146,#REF!,42+DB$1,0),IFERROR(VLOOKUP($A146,#REF!,42+DB$1,0),IFERROR(VLOOKUP($A146,#REF!,42+DB$1,0),IFERROR(VLOOKUP($A146,#REF!,29+DB$1,0),IFERROR(VLOOKUP($A146,#REF!,33+DB$1,0),IFERROR(VLOOKUP($A146,#REF!,42+DB$1,0),IFERROR(VLOOKUP($A146,#REF!,16+DB$1,0),IFERROR(VLOOKUP($A146,#REF!,29+DB$1,0),IFERROR(VLOOKUP($A146,#REF!,42+DB$1,0),IFERROR(VLOOKUP($A146,#REF!,42+DB$1,0),0))))))))))))</f>
        <v>0</v>
      </c>
      <c r="DD146" s="37">
        <f>IFERROR(VLOOKUP($A146,#REF!,5+DC$1,0),IFERROR(VLOOKUP($A146,#REF!,26+DC$1,0),IFERROR(VLOOKUP($A146,#REF!,42+DC$1,0),IFERROR(VLOOKUP($A146,#REF!,42+DC$1,0),IFERROR(VLOOKUP($A146,#REF!,42+DC$1,0),IFERROR(VLOOKUP($A146,#REF!,29+DC$1,0),IFERROR(VLOOKUP($A146,#REF!,33+DC$1,0),IFERROR(VLOOKUP($A146,#REF!,42+DC$1,0),IFERROR(VLOOKUP($A146,#REF!,16+DC$1,0),IFERROR(VLOOKUP($A146,#REF!,29+DC$1,0),IFERROR(VLOOKUP($A146,#REF!,42+DC$1,0),IFERROR(VLOOKUP($A146,#REF!,42+DC$1,0),0))))))))))))</f>
        <v>0</v>
      </c>
      <c r="DE146" s="37">
        <f>IFERROR(VLOOKUP($A146,#REF!,23,0),IFERROR(VLOOKUP($A146,#REF!,21,0),IFERROR(VLOOKUP($A146,#REF!,23,0),IFERROR(VLOOKUP($A146,#REF!,23,0),IFERROR(VLOOKUP($A146,#REF!,23,0),IFERROR(VLOOKUP($A146,#REF!,23,0),IFERROR(VLOOKUP($A146,#REF!,23,0),IFERROR(VLOOKUP($A146,#REF!,21,0),IFERROR(VLOOKUP($A146,#REF!,25,0),IFERROR(VLOOKUP($A146,#REF!,25,0),IFERROR(VLOOKUP($A146,#REF!,34,0),IFERROR(VLOOKUP($A146,#REF!,65,0),IFERROR(VLOOKUP($A146,#REF!,23,0),IFERROR(VLOOKUP($A146,#REF!,36,0),0))))))))))))))</f>
        <v>0</v>
      </c>
      <c r="DF146" s="37" t="b">
        <f t="shared" si="67"/>
        <v>1</v>
      </c>
      <c r="DG146" s="37" t="b">
        <f t="shared" si="67"/>
        <v>1</v>
      </c>
      <c r="DH146" s="37" t="b">
        <f t="shared" si="67"/>
        <v>1</v>
      </c>
      <c r="DI146" s="37" t="b">
        <f t="shared" si="67"/>
        <v>1</v>
      </c>
      <c r="DJ146" s="37" t="b">
        <f t="shared" si="67"/>
        <v>1</v>
      </c>
      <c r="DK146" s="37" t="b">
        <f t="shared" si="67"/>
        <v>1</v>
      </c>
      <c r="DL146" s="37" t="b">
        <f t="shared" si="54"/>
        <v>1</v>
      </c>
      <c r="DM146" s="37">
        <f t="shared" si="68"/>
        <v>22</v>
      </c>
      <c r="DN146" s="37">
        <f t="shared" si="68"/>
        <v>0</v>
      </c>
      <c r="DO146" s="37">
        <f t="shared" si="68"/>
        <v>0</v>
      </c>
      <c r="DP146" s="37">
        <f t="shared" si="68"/>
        <v>0</v>
      </c>
      <c r="DQ146" s="37">
        <f t="shared" si="68"/>
        <v>0</v>
      </c>
      <c r="DR146" s="37">
        <f t="shared" si="68"/>
        <v>0</v>
      </c>
      <c r="DS146" s="37">
        <f t="shared" si="55"/>
        <v>0</v>
      </c>
      <c r="DT146" s="29">
        <f t="shared" si="72"/>
        <v>22</v>
      </c>
      <c r="DU146" s="37">
        <f t="shared" si="69"/>
        <v>0</v>
      </c>
      <c r="DV146" s="37">
        <f t="shared" si="69"/>
        <v>0</v>
      </c>
      <c r="DW146" s="37">
        <f t="shared" si="69"/>
        <v>0</v>
      </c>
      <c r="DX146" s="37">
        <f t="shared" si="69"/>
        <v>0</v>
      </c>
      <c r="DY146" s="37">
        <f t="shared" si="69"/>
        <v>0</v>
      </c>
      <c r="DZ146" s="37">
        <f t="shared" si="69"/>
        <v>0</v>
      </c>
      <c r="EA146" s="37">
        <f t="shared" si="56"/>
        <v>0</v>
      </c>
      <c r="EB146" s="29">
        <f t="shared" si="73"/>
        <v>0</v>
      </c>
      <c r="EC146" s="36">
        <f t="shared" si="74"/>
        <v>6</v>
      </c>
      <c r="ED146" s="36" t="str">
        <f t="shared" si="75"/>
        <v>DOWNGRADE</v>
      </c>
      <c r="EE146" s="36" t="str">
        <f t="shared" si="76"/>
        <v>RESET</v>
      </c>
      <c r="EF146" s="37">
        <f t="shared" si="77"/>
        <v>0</v>
      </c>
      <c r="EG146" s="2">
        <f>IFERROR(VLOOKUP(A146,[21]DELTA!$A:$AT,46,0),"")</f>
        <v>3</v>
      </c>
      <c r="EH146" s="37" t="str">
        <f t="shared" si="78"/>
        <v>SAPHIRE</v>
      </c>
      <c r="EI146" s="2"/>
      <c r="EJ146" s="2"/>
      <c r="EK146" s="2"/>
      <c r="EL146" s="2"/>
      <c r="EM146" s="2"/>
      <c r="EN146" s="2"/>
      <c r="EO146" s="2"/>
      <c r="EP146" s="2"/>
      <c r="EQ146" s="37">
        <f t="shared" si="70"/>
        <v>22</v>
      </c>
      <c r="ER146" s="37">
        <f t="shared" si="70"/>
        <v>0</v>
      </c>
      <c r="ES146" s="37">
        <f t="shared" si="70"/>
        <v>0</v>
      </c>
      <c r="ET146" s="37">
        <f t="shared" si="70"/>
        <v>0</v>
      </c>
      <c r="EU146" s="37">
        <f t="shared" si="70"/>
        <v>0</v>
      </c>
      <c r="EV146" s="37">
        <f t="shared" si="70"/>
        <v>0</v>
      </c>
      <c r="EW146" s="37">
        <f t="shared" si="57"/>
        <v>0</v>
      </c>
    </row>
    <row r="147" spans="1:153" ht="15.6">
      <c r="A147" s="36" t="s">
        <v>149</v>
      </c>
      <c r="B147" s="5" t="s">
        <v>292</v>
      </c>
      <c r="C147" s="37" t="s">
        <v>17</v>
      </c>
      <c r="D147" s="15">
        <f>IFERROR(VLOOKUP(A147,[23]delta!$A:$C,3,0),"")</f>
        <v>45383</v>
      </c>
      <c r="E147" s="15" t="str">
        <f t="shared" si="71"/>
        <v>Apr-24</v>
      </c>
      <c r="F147" s="37" t="s">
        <v>414</v>
      </c>
      <c r="G147" s="37" t="s">
        <v>414</v>
      </c>
      <c r="H147" s="37" t="s">
        <v>414</v>
      </c>
      <c r="I147" s="37" t="s">
        <v>349</v>
      </c>
      <c r="J147" s="37" t="s">
        <v>349</v>
      </c>
      <c r="K147" s="37" t="s">
        <v>349</v>
      </c>
      <c r="L147" s="37" t="s">
        <v>414</v>
      </c>
      <c r="M147" s="37"/>
      <c r="N147" s="37"/>
      <c r="O147" s="37"/>
      <c r="P147" s="37">
        <v>9</v>
      </c>
      <c r="Q147" s="37">
        <v>9</v>
      </c>
      <c r="R147" s="37">
        <v>9</v>
      </c>
      <c r="S147" s="37" t="s">
        <v>417</v>
      </c>
      <c r="T147" s="36">
        <v>27</v>
      </c>
      <c r="U147" s="37">
        <v>0</v>
      </c>
      <c r="V147" s="37">
        <v>0</v>
      </c>
      <c r="W147" s="37">
        <v>0</v>
      </c>
      <c r="X147" s="37">
        <v>9</v>
      </c>
      <c r="Y147" s="37">
        <v>9</v>
      </c>
      <c r="Z147" s="37">
        <v>9</v>
      </c>
      <c r="AA147" s="37" t="s">
        <v>417</v>
      </c>
      <c r="AB147" s="36">
        <v>27</v>
      </c>
      <c r="AC147" s="36">
        <v>1</v>
      </c>
      <c r="AD147" s="36" t="s">
        <v>413</v>
      </c>
      <c r="AE147" s="36" t="s">
        <v>413</v>
      </c>
      <c r="AF147" s="37">
        <v>27</v>
      </c>
      <c r="AG147" s="13">
        <v>2</v>
      </c>
      <c r="AH147" s="37" t="s">
        <v>418</v>
      </c>
      <c r="AI147" s="37">
        <v>0</v>
      </c>
      <c r="AJ147" s="37" t="s">
        <v>424</v>
      </c>
      <c r="AK147" s="37">
        <v>0</v>
      </c>
      <c r="AL147" s="15">
        <v>45261</v>
      </c>
      <c r="AM147" s="15">
        <v>45701</v>
      </c>
      <c r="AN147" s="37">
        <v>1</v>
      </c>
      <c r="AO147" s="37">
        <v>27</v>
      </c>
      <c r="AP147" s="37" t="str">
        <f>IFERROR(VLOOKUP($A147,[2]Sheet1!$A:$D,4,0),"-")</f>
        <v>-</v>
      </c>
      <c r="AQ147" s="37" t="str">
        <f>IFERROR(VLOOKUP($A147,#REF!,4,0),"-")</f>
        <v>-</v>
      </c>
      <c r="AR147" s="37" t="str">
        <f>IFERROR(VLOOKUP(A147,[3]DELTA!$A:$D,4,0),"-")</f>
        <v>-</v>
      </c>
      <c r="AS147" s="37" t="str">
        <f>IFERROR(VLOOKUP(A147,[4]DELTA!$A:$D,4,0),"-")</f>
        <v>-</v>
      </c>
      <c r="AT147" s="37" t="str">
        <f>IFERROR(VLOOKUP(A147,[5]DELTA!$A:$D,4,0),"-")</f>
        <v>-</v>
      </c>
      <c r="AU147" s="37" t="str">
        <f>IFERROR(VLOOKUP(A147,[6]DELTA!$A:$D,4,0),"-")</f>
        <v>-</v>
      </c>
      <c r="AV147" s="37" t="str">
        <f>IFERROR(VLOOKUP(A147,#REF!,13,0),"")</f>
        <v/>
      </c>
      <c r="AW147" s="37">
        <f>IFERROR(VLOOKUP(A147,[7]DATABASE!$A:$BA,49,0),"")</f>
        <v>22</v>
      </c>
      <c r="AX147" s="37">
        <f>IFERROR(VLOOKUP(A147,[7]DATABASE!$A:$BA,50,0),"")</f>
        <v>0</v>
      </c>
      <c r="AY147" s="37">
        <f>IFERROR(VLOOKUP(A147,[7]DATABASE!$A:$BA,51,0),"")</f>
        <v>24</v>
      </c>
      <c r="AZ147" s="37">
        <f>IFERROR(VLOOKUP(A147,[7]DATABASE!$A:$BA,52,0),"")</f>
        <v>23</v>
      </c>
      <c r="BA147" s="37">
        <f>IFERROR(VLOOKUP(A147,[7]DATABASE!$A:$BA,53,0),"")</f>
        <v>0</v>
      </c>
      <c r="BB147" s="37">
        <f>IFERROR(VLOOKUP(A147,[7]DATABASE!$A:$BF,54,0),"")</f>
        <v>0</v>
      </c>
      <c r="BC147" s="37">
        <f>IFERROR(VLOOKUP(A147,[7]DATABASE!$A:$BF,55,0),"")</f>
        <v>0</v>
      </c>
      <c r="BD147" s="37">
        <f>IFERROR(VLOOKUP(A147,[7]DATABASE!$A:$BF,56,0),"")</f>
        <v>0</v>
      </c>
      <c r="BE147" s="37">
        <f>IFERROR(VLOOKUP(A147,[7]DATABASE!$A:$BF,57,0),"")</f>
        <v>0</v>
      </c>
      <c r="BF147" s="37">
        <f>IFERROR(VLOOKUP(A147,[7]DATABASE!$A:$BF,58,0),"")</f>
        <v>0</v>
      </c>
      <c r="BG147" s="37" t="str">
        <f>IFERROR(VLOOKUP($A147,'[24]NEW MITRA'!$A:$BV,69,0),"")</f>
        <v/>
      </c>
      <c r="BH147" s="37">
        <f>IFERROR(VLOOKUP(A147,[7]DATABASE!$A:$BM,60,0),"")</f>
        <v>22</v>
      </c>
      <c r="BI147" s="37">
        <f>IFERROR(VLOOKUP(A147,[7]DATABASE!$A:$BM,61,0),"")</f>
        <v>0</v>
      </c>
      <c r="BJ147" s="37">
        <f>IFERROR(VLOOKUP(A147,[7]DATABASE!$A:$BM,62,0),"")</f>
        <v>24</v>
      </c>
      <c r="BK147" s="37">
        <f>IFERROR(VLOOKUP(A147,[7]DATABASE!$A:$BM,63,0),"")</f>
        <v>23</v>
      </c>
      <c r="BL147" s="37">
        <f>IFERROR(VLOOKUP(A147,[7]DATABASE!$A:$BM,64,0),"")</f>
        <v>0</v>
      </c>
      <c r="BM147" s="37">
        <f>IFERROR(VLOOKUP($A147,[9]AAV!$A:$AM,39,0),IFERROR(VLOOKUP($A147,[9]GC!$A:$Y,25,0),IFERROR(VLOOKUP($A147,[9]RVO!$A:$BS,71,0),IFERROR(VLOOKUP($A147,[9]SBPV!$A:$AK,37,0),IFERROR(VLOOKUP($A147,'[9]CC SK'!$A:$AA,27,0),IFERROR(VLOOKUP($A147,[9]DELTA!$A:$AA,27,0),IFERROR(VLOOKUP($A147,'[9]TEMA C1'!$A:$W,23,0),IFERROR(VLOOKUP($A147,'[9]TEMA C2'!$A:$Y,25,0),IFERROR(VLOOKUP($A147,'[9]TEMA C3'!$A:$Y,25,0),IFERROR(VLOOKUP($A147,'[9]TEMA HAJI'!$A:$Y,25,0),IFERROR(VLOOKUP($A147,'[9]TEMA PD'!$A:$Y,25,0),"")))))))))))</f>
        <v>16</v>
      </c>
      <c r="BN147" s="37">
        <f t="shared" si="58"/>
        <v>85</v>
      </c>
      <c r="BO147" s="37" t="str">
        <f t="shared" si="80"/>
        <v/>
      </c>
      <c r="BP147" s="37">
        <f t="shared" si="80"/>
        <v>22</v>
      </c>
      <c r="BQ147" s="37">
        <f t="shared" si="80"/>
        <v>0</v>
      </c>
      <c r="BR147" s="37">
        <f t="shared" si="80"/>
        <v>24</v>
      </c>
      <c r="BS147" s="37">
        <f t="shared" si="80"/>
        <v>23</v>
      </c>
      <c r="BT147" s="37">
        <f t="shared" si="80"/>
        <v>0</v>
      </c>
      <c r="BU147" s="37">
        <f t="shared" si="79"/>
        <v>16</v>
      </c>
      <c r="BV147" s="37">
        <f t="shared" si="59"/>
        <v>85</v>
      </c>
      <c r="BW147" s="36">
        <f t="shared" si="60"/>
        <v>3</v>
      </c>
      <c r="BX147" s="36" t="str">
        <f t="shared" si="61"/>
        <v>DOWNGRADE</v>
      </c>
      <c r="BY147" s="36" t="str">
        <f>IFERROR(VLOOKUP(A147,[7]DATABASE!$A:$BY,77,0),"")</f>
        <v>TIDAK</v>
      </c>
      <c r="BZ147" s="37">
        <f t="shared" si="62"/>
        <v>56</v>
      </c>
      <c r="CA147" s="12">
        <f>IFERROR(VLOOKUP(A147,[10]DELTA!$A:$AE,31,0),"")</f>
        <v>0</v>
      </c>
      <c r="CB147" s="37" t="str">
        <f t="shared" si="63"/>
        <v>SAPHIRE</v>
      </c>
      <c r="CC147" s="37"/>
      <c r="CD147" s="37">
        <f>IFERROR(VLOOKUP(A147,'[12]RECAP REDEEM P2 - v2'!$A:$I,5,0),0)</f>
        <v>0</v>
      </c>
      <c r="CE147" s="37" t="str">
        <f t="shared" si="64"/>
        <v>FALSE</v>
      </c>
      <c r="CF147" s="37"/>
      <c r="CG147" s="15">
        <v>45093</v>
      </c>
      <c r="CH147" s="15">
        <f t="shared" ca="1" si="65"/>
        <v>46174</v>
      </c>
      <c r="CI147" s="37">
        <f t="shared" ca="1" si="66"/>
        <v>2</v>
      </c>
      <c r="CJ147" s="37">
        <v>56</v>
      </c>
      <c r="CK147" s="37" t="str">
        <f>IFERROR(VLOOKUP($A147,[13]ME!$A:$K,11,0),"-")</f>
        <v>-</v>
      </c>
      <c r="CL147" s="37" t="str">
        <f>IFERROR(VLOOKUP($A147,[14]EKS!$A:$K,11,0),"-")</f>
        <v>-</v>
      </c>
      <c r="CM147" s="37" t="str">
        <f>IFERROR(VLOOKUP($A147,[15]EKS!$A:$K,11,0),"-")</f>
        <v>-</v>
      </c>
      <c r="CN147" s="37" t="str">
        <f>IFERROR(VLOOKUP($A147,[16]EKS!$A:$K,11,0),"-")</f>
        <v>-</v>
      </c>
      <c r="CO147" s="37" t="str">
        <f>IFERROR(VLOOKUP($A147,[17]EKS!$A:$K,11,0),"-")</f>
        <v>-</v>
      </c>
      <c r="CP147" s="37" t="str">
        <f>IFERROR(VLOOKUP($A147,[18]EKS!$A:$K,11,0),"-")</f>
        <v>-</v>
      </c>
      <c r="CQ147" s="37" t="str">
        <f>IFERROR(VLOOKUP(A147,[19]Sheet1!$A:$D,4,0),"-")</f>
        <v>-</v>
      </c>
      <c r="CR147" s="37">
        <f>IFERROR(VLOOKUP($A147,[20]AAV!$A:$AR,44,0),IFERROR(VLOOKUP($A147,[20]GC!$A:$AC,29,0),IFERROR(VLOOKUP($A147,[20]RVO!$A:$CA,79,0),IFERROR(VLOOKUP($A147,[20]SBPV!$A:$AN,40,0),IFERROR(VLOOKUP($A147,'[20]CC SK'!$A:$AC,29,0),IFERROR(VLOOKUP($A147,'[20]AAV AUTO 2000'!$A:$AA,27,0),IFERROR(VLOOKUP($A147,[20]DELTA!$A:$AC,29,0),IFERROR(VLOOKUP($A147,'[20]TEMA C1'!$A:$Y,25,0),IFERROR(VLOOKUP($A147,'[20]TEMA C2'!$A:$AA,27,0),IFERROR(VLOOKUP($A147,'[20]TEMA C3'!$A:$AA,27,0),IFERROR(VLOOKUP($A147,'[20]TEMA HAJI'!$A:$AA,27,0),IFERROR(VLOOKUP($A147,'[20]TEMA PD'!$A:$AA,27,0),IFERROR(VLOOKUP($A147,[20]DESIRE!$A:$AP,42,0),0)))))))))))))</f>
        <v>18</v>
      </c>
      <c r="CS147" s="37">
        <f>IFERROR(VLOOKUP($A147,#REF!,42+CR$1,0),IFERROR(VLOOKUP($A147,#REF!,42+CR$1,0),IFERROR(VLOOKUP($A147,#REF!,29+CR$1,0),IFERROR(VLOOKUP($A147,#REF!,16+CR$1,0),IFERROR(VLOOKUP($A147,#REF!,42+CR$1,0),IFERROR(VLOOKUP($A147,#REF!,33+CR$1,0),IFERROR(VLOOKUP($A147,#REF!,29+CR$1,0),IFERROR(VLOOKUP($A147,#REF!,42+CR$1,0),IFERROR(VLOOKUP($A147,#REF!,42+CR$1,0),IFERROR(VLOOKUP($A147,#REF!,42+CR$1,0),IFERROR(VLOOKUP($A147,#REF!,26+CR$1,0),IFERROR(VLOOKUP($A147,#REF!,5+CR$1,0),0))))))))))))</f>
        <v>0</v>
      </c>
      <c r="CT147" s="37">
        <f>IFERROR(VLOOKUP($A147,#REF!,42+CS$1,0),IFERROR(VLOOKUP($A147,#REF!,42+CS$1,0),IFERROR(VLOOKUP($A147,#REF!,29+CS$1,0),IFERROR(VLOOKUP($A147,#REF!,16+CS$1,0),IFERROR(VLOOKUP($A147,#REF!,42+CS$1,0),IFERROR(VLOOKUP($A147,#REF!,33+CS$1,0),IFERROR(VLOOKUP($A147,#REF!,29+CS$1,0),IFERROR(VLOOKUP($A147,#REF!,42+CS$1,0),IFERROR(VLOOKUP($A147,#REF!,42+CS$1,0),IFERROR(VLOOKUP($A147,#REF!,42+CS$1,0),IFERROR(VLOOKUP($A147,#REF!,26+CS$1,0),IFERROR(VLOOKUP($A147,#REF!,5+CS$1,0),0))))))))))))</f>
        <v>0</v>
      </c>
      <c r="CU147" s="37">
        <f>IFERROR(VLOOKUP($A147,#REF!,42+CT$1,0),IFERROR(VLOOKUP($A147,#REF!,42+CT$1,0),IFERROR(VLOOKUP($A147,#REF!,29+CT$1,0),IFERROR(VLOOKUP($A147,#REF!,16+CT$1,0),IFERROR(VLOOKUP($A147,#REF!,42+CT$1,0),IFERROR(VLOOKUP($A147,#REF!,33+CT$1,0),IFERROR(VLOOKUP($A147,#REF!,29+CT$1,0),IFERROR(VLOOKUP($A147,#REF!,42+CT$1,0),IFERROR(VLOOKUP($A147,#REF!,42+CT$1,0),IFERROR(VLOOKUP($A147,#REF!,42+CT$1,0),IFERROR(VLOOKUP($A147,#REF!,26+CT$1,0),IFERROR(VLOOKUP($A147,#REF!,5+CT$1,0),0))))))))))))</f>
        <v>0</v>
      </c>
      <c r="CV147" s="37">
        <f>IFERROR(VLOOKUP($A147,#REF!,42+CU$1,0),IFERROR(VLOOKUP($A147,#REF!,42+CU$1,0),IFERROR(VLOOKUP($A147,#REF!,29+CU$1,0),IFERROR(VLOOKUP($A147,#REF!,16+CU$1,0),IFERROR(VLOOKUP($A147,#REF!,42+CU$1,0),IFERROR(VLOOKUP($A147,#REF!,33+CU$1,0),IFERROR(VLOOKUP($A147,#REF!,29+CU$1,0),IFERROR(VLOOKUP($A147,#REF!,42+CU$1,0),IFERROR(VLOOKUP($A147,#REF!,42+CU$1,0),IFERROR(VLOOKUP($A147,#REF!,42+CU$1,0),IFERROR(VLOOKUP($A147,#REF!,26+CU$1,0),IFERROR(VLOOKUP($A147,#REF!,5+CU$1,0),0))))))))))))</f>
        <v>0</v>
      </c>
      <c r="CW147" s="37">
        <f>IFERROR(VLOOKUP($A147,#REF!,42+CV$1,0),IFERROR(VLOOKUP($A147,#REF!,42+CV$1,0),IFERROR(VLOOKUP($A147,#REF!,29+CV$1,0),IFERROR(VLOOKUP($A147,#REF!,16+CV$1,0),IFERROR(VLOOKUP($A147,#REF!,42+CV$1,0),IFERROR(VLOOKUP($A147,#REF!,33+CV$1,0),IFERROR(VLOOKUP($A147,#REF!,29+CV$1,0),IFERROR(VLOOKUP($A147,#REF!,42+CV$1,0),IFERROR(VLOOKUP($A147,#REF!,42+CV$1,0),IFERROR(VLOOKUP($A147,#REF!,42+CV$1,0),IFERROR(VLOOKUP($A147,#REF!,26+CV$1,0),IFERROR(VLOOKUP($A147,#REF!,5+CV$1,0),0))))))))))))</f>
        <v>0</v>
      </c>
      <c r="CX147" s="37">
        <f>IFERROR(VLOOKUP($A147,#REF!,36,0),IFERROR(VLOOKUP($A147,#REF!,23,0),IFERROR(VLOOKUP($A147,#REF!,65,0),IFERROR(VLOOKUP($A147,#REF!,34,0),IFERROR(VLOOKUP($A147,#REF!,25,0),IFERROR(VLOOKUP($A147,#REF!,25,0),IFERROR(VLOOKUP($A147,#REF!,21,0),IFERROR(VLOOKUP($A147,#REF!,23,0),IFERROR(VLOOKUP($A147,#REF!,23,0),IFERROR(VLOOKUP($A147,#REF!,23,0),IFERROR(VLOOKUP($A147,#REF!,23,0),IFERROR(VLOOKUP($A147,#REF!,23,0),IFERROR(VLOOKUP($A147,#REF!,21,0),IFERROR(VLOOKUP($A147,#REF!,23,0),0))))))))))))))</f>
        <v>0</v>
      </c>
      <c r="CY147" s="37">
        <f>IFERROR(VLOOKUP($A147,[20]DESIRE!$A:$AP,42,0),IFERROR(VLOOKUP($A147,'[20]TEMA PD'!$A:$AA,27,0),IFERROR(VLOOKUP($A147,'[20]TEMA HAJI'!$A:$AA,27,0),IFERROR(VLOOKUP($A147,'[20]TEMA C3'!$A:$AA,27,0),IFERROR(VLOOKUP($A147,'[20]TEMA C2'!$A:$AA,27,0),IFERROR(VLOOKUP($A147,'[20]TEMA C1'!$A:$Y,25,0),IFERROR(VLOOKUP($A147,[20]DELTA!$A:$AC,29,0),IFERROR(VLOOKUP($A147,'[20]AAV AUTO 2000'!$A:$AA,27,0),IFERROR(VLOOKUP($A147,'[20]CC SK'!$A:$AC,29,0),IFERROR(VLOOKUP($A147,[20]SBPV!$A:$AN,40,0),IFERROR(VLOOKUP($A147,[20]RVO!$A:$CA,79,0),IFERROR(VLOOKUP($A147,[20]GC!$A:$AC,29,0),IFERROR(VLOOKUP($A147,[20]AAV!$A:$AR,44,0),0)))))))))))))</f>
        <v>18</v>
      </c>
      <c r="CZ147" s="37">
        <f>IFERROR(VLOOKUP($A147,#REF!,5+CY$1,0),IFERROR(VLOOKUP($A147,#REF!,26+CY$1,0),IFERROR(VLOOKUP($A147,#REF!,42+CY$1,0),IFERROR(VLOOKUP($A147,#REF!,42+CY$1,0),IFERROR(VLOOKUP($A147,#REF!,42+CY$1,0),IFERROR(VLOOKUP($A147,#REF!,29+CY$1,0),IFERROR(VLOOKUP($A147,#REF!,33+CY$1,0),IFERROR(VLOOKUP($A147,#REF!,42+CY$1,0),IFERROR(VLOOKUP($A147,#REF!,16+CY$1,0),IFERROR(VLOOKUP($A147,#REF!,29+CY$1,0),IFERROR(VLOOKUP($A147,#REF!,42+CY$1,0),IFERROR(VLOOKUP($A147,#REF!,42+CY$1,0),0))))))))))))</f>
        <v>0</v>
      </c>
      <c r="DA147" s="37">
        <f>IFERROR(VLOOKUP($A147,#REF!,5+CZ$1,0),IFERROR(VLOOKUP($A147,#REF!,26+CZ$1,0),IFERROR(VLOOKUP($A147,#REF!,42+CZ$1,0),IFERROR(VLOOKUP($A147,#REF!,42+CZ$1,0),IFERROR(VLOOKUP($A147,#REF!,42+CZ$1,0),IFERROR(VLOOKUP($A147,#REF!,29+CZ$1,0),IFERROR(VLOOKUP($A147,#REF!,33+CZ$1,0),IFERROR(VLOOKUP($A147,#REF!,42+CZ$1,0),IFERROR(VLOOKUP($A147,#REF!,16+CZ$1,0),IFERROR(VLOOKUP($A147,#REF!,29+CZ$1,0),IFERROR(VLOOKUP($A147,#REF!,42+CZ$1,0),IFERROR(VLOOKUP($A147,#REF!,42+CZ$1,0),0))))))))))))</f>
        <v>0</v>
      </c>
      <c r="DB147" s="37">
        <f>IFERROR(VLOOKUP($A147,#REF!,5+DA$1,0),IFERROR(VLOOKUP($A147,#REF!,26+DA$1,0),IFERROR(VLOOKUP($A147,#REF!,42+DA$1,0),IFERROR(VLOOKUP($A147,#REF!,42+DA$1,0),IFERROR(VLOOKUP($A147,#REF!,42+DA$1,0),IFERROR(VLOOKUP($A147,#REF!,29+DA$1,0),IFERROR(VLOOKUP($A147,#REF!,33+DA$1,0),IFERROR(VLOOKUP($A147,#REF!,42+DA$1,0),IFERROR(VLOOKUP($A147,#REF!,16+DA$1,0),IFERROR(VLOOKUP($A147,#REF!,29+DA$1,0),IFERROR(VLOOKUP($A147,#REF!,42+DA$1,0),IFERROR(VLOOKUP($A147,#REF!,42+DA$1,0),0))))))))))))</f>
        <v>0</v>
      </c>
      <c r="DC147" s="37">
        <f>IFERROR(VLOOKUP($A147,#REF!,5+DB$1,0),IFERROR(VLOOKUP($A147,#REF!,26+DB$1,0),IFERROR(VLOOKUP($A147,#REF!,42+DB$1,0),IFERROR(VLOOKUP($A147,#REF!,42+DB$1,0),IFERROR(VLOOKUP($A147,#REF!,42+DB$1,0),IFERROR(VLOOKUP($A147,#REF!,29+DB$1,0),IFERROR(VLOOKUP($A147,#REF!,33+DB$1,0),IFERROR(VLOOKUP($A147,#REF!,42+DB$1,0),IFERROR(VLOOKUP($A147,#REF!,16+DB$1,0),IFERROR(VLOOKUP($A147,#REF!,29+DB$1,0),IFERROR(VLOOKUP($A147,#REF!,42+DB$1,0),IFERROR(VLOOKUP($A147,#REF!,42+DB$1,0),0))))))))))))</f>
        <v>0</v>
      </c>
      <c r="DD147" s="37">
        <f>IFERROR(VLOOKUP($A147,#REF!,5+DC$1,0),IFERROR(VLOOKUP($A147,#REF!,26+DC$1,0),IFERROR(VLOOKUP($A147,#REF!,42+DC$1,0),IFERROR(VLOOKUP($A147,#REF!,42+DC$1,0),IFERROR(VLOOKUP($A147,#REF!,42+DC$1,0),IFERROR(VLOOKUP($A147,#REF!,29+DC$1,0),IFERROR(VLOOKUP($A147,#REF!,33+DC$1,0),IFERROR(VLOOKUP($A147,#REF!,42+DC$1,0),IFERROR(VLOOKUP($A147,#REF!,16+DC$1,0),IFERROR(VLOOKUP($A147,#REF!,29+DC$1,0),IFERROR(VLOOKUP($A147,#REF!,42+DC$1,0),IFERROR(VLOOKUP($A147,#REF!,42+DC$1,0),0))))))))))))</f>
        <v>0</v>
      </c>
      <c r="DE147" s="37">
        <f>IFERROR(VLOOKUP($A147,#REF!,23,0),IFERROR(VLOOKUP($A147,#REF!,21,0),IFERROR(VLOOKUP($A147,#REF!,23,0),IFERROR(VLOOKUP($A147,#REF!,23,0),IFERROR(VLOOKUP($A147,#REF!,23,0),IFERROR(VLOOKUP($A147,#REF!,23,0),IFERROR(VLOOKUP($A147,#REF!,23,0),IFERROR(VLOOKUP($A147,#REF!,21,0),IFERROR(VLOOKUP($A147,#REF!,25,0),IFERROR(VLOOKUP($A147,#REF!,25,0),IFERROR(VLOOKUP($A147,#REF!,34,0),IFERROR(VLOOKUP($A147,#REF!,65,0),IFERROR(VLOOKUP($A147,#REF!,23,0),IFERROR(VLOOKUP($A147,#REF!,36,0),0))))))))))))))</f>
        <v>0</v>
      </c>
      <c r="DF147" s="37" t="b">
        <f t="shared" si="67"/>
        <v>1</v>
      </c>
      <c r="DG147" s="37" t="b">
        <f t="shared" si="67"/>
        <v>1</v>
      </c>
      <c r="DH147" s="37" t="b">
        <f t="shared" si="67"/>
        <v>1</v>
      </c>
      <c r="DI147" s="37" t="b">
        <f t="shared" si="67"/>
        <v>1</v>
      </c>
      <c r="DJ147" s="37" t="b">
        <f t="shared" si="67"/>
        <v>1</v>
      </c>
      <c r="DK147" s="37" t="b">
        <f t="shared" si="67"/>
        <v>1</v>
      </c>
      <c r="DL147" s="37" t="b">
        <f t="shared" si="54"/>
        <v>1</v>
      </c>
      <c r="DM147" s="37">
        <f t="shared" si="68"/>
        <v>18</v>
      </c>
      <c r="DN147" s="37">
        <f t="shared" si="68"/>
        <v>0</v>
      </c>
      <c r="DO147" s="37">
        <f t="shared" si="68"/>
        <v>0</v>
      </c>
      <c r="DP147" s="37">
        <f t="shared" si="68"/>
        <v>0</v>
      </c>
      <c r="DQ147" s="37">
        <f t="shared" si="68"/>
        <v>0</v>
      </c>
      <c r="DR147" s="37">
        <f t="shared" si="68"/>
        <v>0</v>
      </c>
      <c r="DS147" s="37">
        <f t="shared" si="55"/>
        <v>0</v>
      </c>
      <c r="DT147" s="29">
        <f t="shared" si="72"/>
        <v>18</v>
      </c>
      <c r="DU147" s="37">
        <f t="shared" si="69"/>
        <v>18</v>
      </c>
      <c r="DV147" s="37">
        <f t="shared" si="69"/>
        <v>0</v>
      </c>
      <c r="DW147" s="37">
        <f t="shared" si="69"/>
        <v>0</v>
      </c>
      <c r="DX147" s="37">
        <f t="shared" si="69"/>
        <v>0</v>
      </c>
      <c r="DY147" s="37">
        <f t="shared" si="69"/>
        <v>0</v>
      </c>
      <c r="DZ147" s="37">
        <f t="shared" si="69"/>
        <v>0</v>
      </c>
      <c r="EA147" s="37">
        <f t="shared" si="56"/>
        <v>0</v>
      </c>
      <c r="EB147" s="29">
        <f t="shared" si="73"/>
        <v>18</v>
      </c>
      <c r="EC147" s="36">
        <f t="shared" si="74"/>
        <v>6</v>
      </c>
      <c r="ED147" s="36" t="str">
        <f t="shared" si="75"/>
        <v>DOWNGRADE</v>
      </c>
      <c r="EE147" s="36" t="str">
        <f t="shared" si="76"/>
        <v>RESET</v>
      </c>
      <c r="EF147" s="37">
        <f t="shared" si="77"/>
        <v>0</v>
      </c>
      <c r="EG147" s="2" t="str">
        <f>IFERROR(VLOOKUP(A147,[21]DELTA!$A:$AT,46,0),"")</f>
        <v/>
      </c>
      <c r="EH147" s="37" t="str">
        <f t="shared" si="78"/>
        <v>SAPHIRE</v>
      </c>
      <c r="EI147" s="2"/>
      <c r="EJ147" s="2"/>
      <c r="EK147" s="2"/>
      <c r="EL147" s="2"/>
      <c r="EM147" s="2"/>
      <c r="EN147" s="2"/>
      <c r="EO147" s="2"/>
      <c r="EP147" s="2"/>
      <c r="EQ147" s="37">
        <f t="shared" si="70"/>
        <v>18</v>
      </c>
      <c r="ER147" s="37">
        <f t="shared" si="70"/>
        <v>0</v>
      </c>
      <c r="ES147" s="37">
        <f t="shared" si="70"/>
        <v>0</v>
      </c>
      <c r="ET147" s="37">
        <f t="shared" si="70"/>
        <v>0</v>
      </c>
      <c r="EU147" s="37">
        <f t="shared" si="70"/>
        <v>0</v>
      </c>
      <c r="EV147" s="37">
        <f t="shared" si="70"/>
        <v>0</v>
      </c>
      <c r="EW147" s="37">
        <f t="shared" si="57"/>
        <v>0</v>
      </c>
    </row>
    <row r="148" spans="1:153" ht="15.6">
      <c r="A148" s="36" t="s">
        <v>46</v>
      </c>
      <c r="B148" s="5" t="s">
        <v>209</v>
      </c>
      <c r="C148" s="37" t="s">
        <v>153</v>
      </c>
      <c r="D148" s="15">
        <f>IFERROR(VLOOKUP(A148,[23]delta!$A:$C,3,0),"")</f>
        <v>44897</v>
      </c>
      <c r="E148" s="15" t="str">
        <f t="shared" si="71"/>
        <v>Dec-22</v>
      </c>
      <c r="F148" s="37" t="s">
        <v>352</v>
      </c>
      <c r="G148" s="37" t="s">
        <v>352</v>
      </c>
      <c r="H148" s="37" t="s">
        <v>352</v>
      </c>
      <c r="I148" s="37" t="s">
        <v>352</v>
      </c>
      <c r="J148" s="37" t="s">
        <v>352</v>
      </c>
      <c r="K148" s="37" t="s">
        <v>352</v>
      </c>
      <c r="L148" s="37" t="s">
        <v>352</v>
      </c>
      <c r="M148" s="37">
        <v>20</v>
      </c>
      <c r="N148" s="37">
        <v>46</v>
      </c>
      <c r="O148" s="37">
        <v>42</v>
      </c>
      <c r="P148" s="37">
        <v>42</v>
      </c>
      <c r="Q148" s="37">
        <v>39</v>
      </c>
      <c r="R148" s="37">
        <v>43</v>
      </c>
      <c r="S148" s="37">
        <v>22</v>
      </c>
      <c r="T148" s="36">
        <v>254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36">
        <v>0</v>
      </c>
      <c r="AC148" s="36">
        <v>0</v>
      </c>
      <c r="AD148" s="36" t="s">
        <v>413</v>
      </c>
      <c r="AE148" s="36" t="s">
        <v>413</v>
      </c>
      <c r="AF148" s="37">
        <v>0</v>
      </c>
      <c r="AG148" s="13">
        <v>2</v>
      </c>
      <c r="AH148" s="37" t="s">
        <v>418</v>
      </c>
      <c r="AI148" s="37">
        <v>0</v>
      </c>
      <c r="AJ148" s="37" t="s">
        <v>424</v>
      </c>
      <c r="AK148" s="37">
        <v>0</v>
      </c>
      <c r="AL148" s="15">
        <v>45261</v>
      </c>
      <c r="AM148" s="15">
        <v>45701</v>
      </c>
      <c r="AN148" s="37">
        <v>1</v>
      </c>
      <c r="AO148" s="37">
        <v>0</v>
      </c>
      <c r="AP148" s="37" t="str">
        <f>IFERROR(VLOOKUP($A148,[2]Sheet1!$A:$D,4,0),"-")</f>
        <v>EKSKLUSIF</v>
      </c>
      <c r="AQ148" s="37" t="str">
        <f>IFERROR(VLOOKUP($A148,#REF!,4,0),"-")</f>
        <v>-</v>
      </c>
      <c r="AR148" s="37" t="str">
        <f>IFERROR(VLOOKUP(A148,[3]DELTA!$A:$D,4,0),"-")</f>
        <v>REGULER</v>
      </c>
      <c r="AS148" s="37" t="str">
        <f>IFERROR(VLOOKUP(A148,[4]DELTA!$A:$D,4,0),"-")</f>
        <v>-</v>
      </c>
      <c r="AT148" s="37" t="str">
        <f>IFERROR(VLOOKUP(A148,[5]DELTA!$A:$D,4,0),"-")</f>
        <v>-</v>
      </c>
      <c r="AU148" s="37" t="str">
        <f>IFERROR(VLOOKUP(A148,[6]DELTA!$A:$D,4,0),"-")</f>
        <v>-</v>
      </c>
      <c r="AV148" s="37" t="str">
        <f>IFERROR(VLOOKUP(A148,#REF!,13,0),"")</f>
        <v/>
      </c>
      <c r="AW148" s="37">
        <f>IFERROR(VLOOKUP(A148,[7]DATABASE!$A:$BA,49,0),"")</f>
        <v>48</v>
      </c>
      <c r="AX148" s="37">
        <f>IFERROR(VLOOKUP(A148,[7]DATABASE!$A:$BA,50,0),"")</f>
        <v>3</v>
      </c>
      <c r="AY148" s="37">
        <f>IFERROR(VLOOKUP(A148,[7]DATABASE!$A:$BA,51,0),"")</f>
        <v>0</v>
      </c>
      <c r="AZ148" s="37">
        <f>IFERROR(VLOOKUP(A148,[7]DATABASE!$A:$BA,52,0),"")</f>
        <v>0</v>
      </c>
      <c r="BA148" s="37">
        <f>IFERROR(VLOOKUP(A148,[7]DATABASE!$A:$BA,53,0),"")</f>
        <v>0</v>
      </c>
      <c r="BB148" s="37">
        <f>IFERROR(VLOOKUP(A148,[7]DATABASE!$A:$BF,54,0),"")</f>
        <v>48</v>
      </c>
      <c r="BC148" s="37">
        <f>IFERROR(VLOOKUP(A148,[7]DATABASE!$A:$BF,55,0),"")</f>
        <v>3</v>
      </c>
      <c r="BD148" s="37">
        <f>IFERROR(VLOOKUP(A148,[7]DATABASE!$A:$BF,56,0),"")</f>
        <v>0</v>
      </c>
      <c r="BE148" s="37">
        <f>IFERROR(VLOOKUP(A148,[7]DATABASE!$A:$BF,57,0),"")</f>
        <v>0</v>
      </c>
      <c r="BF148" s="37">
        <f>IFERROR(VLOOKUP(A148,[7]DATABASE!$A:$BF,58,0),"")</f>
        <v>0</v>
      </c>
      <c r="BG148" s="37">
        <f>IFERROR(VLOOKUP($A148,'[24]NEW MITRA'!$A:$BV,69,0),"")</f>
        <v>18</v>
      </c>
      <c r="BH148" s="37">
        <f>IFERROR(VLOOKUP(A148,[7]DATABASE!$A:$BM,60,0),"")</f>
        <v>48</v>
      </c>
      <c r="BI148" s="37">
        <f>IFERROR(VLOOKUP(A148,[7]DATABASE!$A:$BM,61,0),"")</f>
        <v>3</v>
      </c>
      <c r="BJ148" s="37">
        <f>IFERROR(VLOOKUP(A148,[7]DATABASE!$A:$BM,62,0),"")</f>
        <v>0</v>
      </c>
      <c r="BK148" s="37">
        <f>IFERROR(VLOOKUP(A148,[7]DATABASE!$A:$BM,63,0),"")</f>
        <v>0</v>
      </c>
      <c r="BL148" s="37">
        <f>IFERROR(VLOOKUP(A148,[7]DATABASE!$A:$BM,64,0),"")</f>
        <v>0</v>
      </c>
      <c r="BM148" s="37" t="str">
        <f>IFERROR(VLOOKUP($A148,[9]AAV!$A:$AM,39,0),IFERROR(VLOOKUP($A148,[9]GC!$A:$Y,25,0),IFERROR(VLOOKUP($A148,[9]RVO!$A:$BS,71,0),IFERROR(VLOOKUP($A148,[9]SBPV!$A:$AK,37,0),IFERROR(VLOOKUP($A148,'[9]CC SK'!$A:$AA,27,0),IFERROR(VLOOKUP($A148,[9]DELTA!$A:$AA,27,0),IFERROR(VLOOKUP($A148,'[9]TEMA C1'!$A:$W,23,0),IFERROR(VLOOKUP($A148,'[9]TEMA C2'!$A:$Y,25,0),IFERROR(VLOOKUP($A148,'[9]TEMA C3'!$A:$Y,25,0),IFERROR(VLOOKUP($A148,'[9]TEMA HAJI'!$A:$Y,25,0),IFERROR(VLOOKUP($A148,'[9]TEMA PD'!$A:$Y,25,0),"")))))))))))</f>
        <v/>
      </c>
      <c r="BN148" s="37">
        <f t="shared" si="58"/>
        <v>69</v>
      </c>
      <c r="BO148" s="14">
        <f t="shared" si="80"/>
        <v>0</v>
      </c>
      <c r="BP148" s="37">
        <f t="shared" si="80"/>
        <v>48</v>
      </c>
      <c r="BQ148" s="37">
        <f t="shared" si="80"/>
        <v>3</v>
      </c>
      <c r="BR148" s="37">
        <f t="shared" si="80"/>
        <v>0</v>
      </c>
      <c r="BS148" s="37">
        <f t="shared" si="80"/>
        <v>0</v>
      </c>
      <c r="BT148" s="37">
        <f t="shared" si="80"/>
        <v>0</v>
      </c>
      <c r="BU148" s="37" t="str">
        <f t="shared" si="79"/>
        <v/>
      </c>
      <c r="BV148" s="37">
        <f t="shared" si="59"/>
        <v>51</v>
      </c>
      <c r="BW148" s="36">
        <f t="shared" si="60"/>
        <v>4</v>
      </c>
      <c r="BX148" s="36" t="str">
        <f t="shared" si="61"/>
        <v>DOWNGRADE</v>
      </c>
      <c r="BY148" s="36" t="str">
        <f>IFERROR(VLOOKUP(A148,[7]DATABASE!$A:$BY,77,0),"")</f>
        <v>RESET</v>
      </c>
      <c r="BZ148" s="37">
        <f t="shared" si="62"/>
        <v>0</v>
      </c>
      <c r="CA148" s="12">
        <f>IFERROR(VLOOKUP(A148,[10]DELTA!$A:$AE,31,0),"")</f>
        <v>2</v>
      </c>
      <c r="CB148" s="37" t="str">
        <f t="shared" si="63"/>
        <v>SAPHIRE</v>
      </c>
      <c r="CC148" s="37" t="str">
        <f>IFERROR(VLOOKUP(A148,[11]SUMMARY!$B:$E,4,0),"")</f>
        <v/>
      </c>
      <c r="CD148" s="37">
        <f>IFERROR(VLOOKUP(A148,'[12]RECAP REDEEM P2 - v2'!$A:$I,5,0),0)</f>
        <v>0</v>
      </c>
      <c r="CE148" s="37" t="str">
        <f t="shared" si="64"/>
        <v>FALSE</v>
      </c>
      <c r="CF148" s="37"/>
      <c r="CG148" s="15">
        <v>45093</v>
      </c>
      <c r="CH148" s="15">
        <f t="shared" ca="1" si="65"/>
        <v>46174</v>
      </c>
      <c r="CI148" s="37">
        <f t="shared" ca="1" si="66"/>
        <v>2</v>
      </c>
      <c r="CJ148" s="37">
        <v>0</v>
      </c>
      <c r="CK148" s="37" t="str">
        <f>IFERROR(VLOOKUP($A148,[13]ME!$A:$K,11,0),"-")</f>
        <v>-</v>
      </c>
      <c r="CL148" s="37" t="str">
        <f>IFERROR(VLOOKUP($A148,[14]EKS!$A:$K,11,0),"-")</f>
        <v>-</v>
      </c>
      <c r="CM148" s="37" t="str">
        <f>IFERROR(VLOOKUP($A148,[15]EKS!$A:$K,11,0),"-")</f>
        <v>-</v>
      </c>
      <c r="CN148" s="37" t="str">
        <f>IFERROR(VLOOKUP($A148,[16]EKS!$A:$K,11,0),"-")</f>
        <v>-</v>
      </c>
      <c r="CO148" s="37" t="str">
        <f>IFERROR(VLOOKUP($A148,[17]EKS!$A:$K,11,0),"-")</f>
        <v>-</v>
      </c>
      <c r="CP148" s="37" t="str">
        <f>IFERROR(VLOOKUP($A148,[18]EKS!$A:$K,11,0),"-")</f>
        <v>-</v>
      </c>
      <c r="CQ148" s="37" t="str">
        <f>IFERROR(VLOOKUP(A148,[19]Sheet1!$A:$D,4,0),"-")</f>
        <v>-</v>
      </c>
      <c r="CR148" s="37">
        <f>IFERROR(VLOOKUP($A148,[20]AAV!$A:$AR,44,0),IFERROR(VLOOKUP($A148,[20]GC!$A:$AC,29,0),IFERROR(VLOOKUP($A148,[20]RVO!$A:$CA,79,0),IFERROR(VLOOKUP($A148,[20]SBPV!$A:$AN,40,0),IFERROR(VLOOKUP($A148,'[20]CC SK'!$A:$AC,29,0),IFERROR(VLOOKUP($A148,'[20]AAV AUTO 2000'!$A:$AA,27,0),IFERROR(VLOOKUP($A148,[20]DELTA!$A:$AC,29,0),IFERROR(VLOOKUP($A148,'[20]TEMA C1'!$A:$Y,25,0),IFERROR(VLOOKUP($A148,'[20]TEMA C2'!$A:$AA,27,0),IFERROR(VLOOKUP($A148,'[20]TEMA C3'!$A:$AA,27,0),IFERROR(VLOOKUP($A148,'[20]TEMA HAJI'!$A:$AA,27,0),IFERROR(VLOOKUP($A148,'[20]TEMA PD'!$A:$AA,27,0),IFERROR(VLOOKUP($A148,[20]DESIRE!$A:$AP,42,0),0)))))))))))))</f>
        <v>0</v>
      </c>
      <c r="CS148" s="37">
        <f>IFERROR(VLOOKUP($A148,#REF!,42+CR$1,0),IFERROR(VLOOKUP($A148,#REF!,42+CR$1,0),IFERROR(VLOOKUP($A148,#REF!,29+CR$1,0),IFERROR(VLOOKUP($A148,#REF!,16+CR$1,0),IFERROR(VLOOKUP($A148,#REF!,42+CR$1,0),IFERROR(VLOOKUP($A148,#REF!,33+CR$1,0),IFERROR(VLOOKUP($A148,#REF!,29+CR$1,0),IFERROR(VLOOKUP($A148,#REF!,42+CR$1,0),IFERROR(VLOOKUP($A148,#REF!,42+CR$1,0),IFERROR(VLOOKUP($A148,#REF!,42+CR$1,0),IFERROR(VLOOKUP($A148,#REF!,26+CR$1,0),IFERROR(VLOOKUP($A148,#REF!,5+CR$1,0),0))))))))))))</f>
        <v>0</v>
      </c>
      <c r="CT148" s="37">
        <f>IFERROR(VLOOKUP($A148,#REF!,42+CS$1,0),IFERROR(VLOOKUP($A148,#REF!,42+CS$1,0),IFERROR(VLOOKUP($A148,#REF!,29+CS$1,0),IFERROR(VLOOKUP($A148,#REF!,16+CS$1,0),IFERROR(VLOOKUP($A148,#REF!,42+CS$1,0),IFERROR(VLOOKUP($A148,#REF!,33+CS$1,0),IFERROR(VLOOKUP($A148,#REF!,29+CS$1,0),IFERROR(VLOOKUP($A148,#REF!,42+CS$1,0),IFERROR(VLOOKUP($A148,#REF!,42+CS$1,0),IFERROR(VLOOKUP($A148,#REF!,42+CS$1,0),IFERROR(VLOOKUP($A148,#REF!,26+CS$1,0),IFERROR(VLOOKUP($A148,#REF!,5+CS$1,0),0))))))))))))</f>
        <v>0</v>
      </c>
      <c r="CU148" s="37">
        <f>IFERROR(VLOOKUP($A148,#REF!,42+CT$1,0),IFERROR(VLOOKUP($A148,#REF!,42+CT$1,0),IFERROR(VLOOKUP($A148,#REF!,29+CT$1,0),IFERROR(VLOOKUP($A148,#REF!,16+CT$1,0),IFERROR(VLOOKUP($A148,#REF!,42+CT$1,0),IFERROR(VLOOKUP($A148,#REF!,33+CT$1,0),IFERROR(VLOOKUP($A148,#REF!,29+CT$1,0),IFERROR(VLOOKUP($A148,#REF!,42+CT$1,0),IFERROR(VLOOKUP($A148,#REF!,42+CT$1,0),IFERROR(VLOOKUP($A148,#REF!,42+CT$1,0),IFERROR(VLOOKUP($A148,#REF!,26+CT$1,0),IFERROR(VLOOKUP($A148,#REF!,5+CT$1,0),0))))))))))))</f>
        <v>0</v>
      </c>
      <c r="CV148" s="37">
        <f>IFERROR(VLOOKUP($A148,#REF!,42+CU$1,0),IFERROR(VLOOKUP($A148,#REF!,42+CU$1,0),IFERROR(VLOOKUP($A148,#REF!,29+CU$1,0),IFERROR(VLOOKUP($A148,#REF!,16+CU$1,0),IFERROR(VLOOKUP($A148,#REF!,42+CU$1,0),IFERROR(VLOOKUP($A148,#REF!,33+CU$1,0),IFERROR(VLOOKUP($A148,#REF!,29+CU$1,0),IFERROR(VLOOKUP($A148,#REF!,42+CU$1,0),IFERROR(VLOOKUP($A148,#REF!,42+CU$1,0),IFERROR(VLOOKUP($A148,#REF!,42+CU$1,0),IFERROR(VLOOKUP($A148,#REF!,26+CU$1,0),IFERROR(VLOOKUP($A148,#REF!,5+CU$1,0),0))))))))))))</f>
        <v>0</v>
      </c>
      <c r="CW148" s="37">
        <f>IFERROR(VLOOKUP($A148,#REF!,42+CV$1,0),IFERROR(VLOOKUP($A148,#REF!,42+CV$1,0),IFERROR(VLOOKUP($A148,#REF!,29+CV$1,0),IFERROR(VLOOKUP($A148,#REF!,16+CV$1,0),IFERROR(VLOOKUP($A148,#REF!,42+CV$1,0),IFERROR(VLOOKUP($A148,#REF!,33+CV$1,0),IFERROR(VLOOKUP($A148,#REF!,29+CV$1,0),IFERROR(VLOOKUP($A148,#REF!,42+CV$1,0),IFERROR(VLOOKUP($A148,#REF!,42+CV$1,0),IFERROR(VLOOKUP($A148,#REF!,42+CV$1,0),IFERROR(VLOOKUP($A148,#REF!,26+CV$1,0),IFERROR(VLOOKUP($A148,#REF!,5+CV$1,0),0))))))))))))</f>
        <v>0</v>
      </c>
      <c r="CX148" s="37">
        <f>IFERROR(VLOOKUP($A148,#REF!,36,0),IFERROR(VLOOKUP($A148,#REF!,23,0),IFERROR(VLOOKUP($A148,#REF!,65,0),IFERROR(VLOOKUP($A148,#REF!,34,0),IFERROR(VLOOKUP($A148,#REF!,25,0),IFERROR(VLOOKUP($A148,#REF!,25,0),IFERROR(VLOOKUP($A148,#REF!,21,0),IFERROR(VLOOKUP($A148,#REF!,23,0),IFERROR(VLOOKUP($A148,#REF!,23,0),IFERROR(VLOOKUP($A148,#REF!,23,0),IFERROR(VLOOKUP($A148,#REF!,23,0),IFERROR(VLOOKUP($A148,#REF!,23,0),IFERROR(VLOOKUP($A148,#REF!,21,0),IFERROR(VLOOKUP($A148,#REF!,23,0),0))))))))))))))</f>
        <v>0</v>
      </c>
      <c r="CY148" s="37">
        <f>IFERROR(VLOOKUP($A148,[20]DESIRE!$A:$AP,42,0),IFERROR(VLOOKUP($A148,'[20]TEMA PD'!$A:$AA,27,0),IFERROR(VLOOKUP($A148,'[20]TEMA HAJI'!$A:$AA,27,0),IFERROR(VLOOKUP($A148,'[20]TEMA C3'!$A:$AA,27,0),IFERROR(VLOOKUP($A148,'[20]TEMA C2'!$A:$AA,27,0),IFERROR(VLOOKUP($A148,'[20]TEMA C1'!$A:$Y,25,0),IFERROR(VLOOKUP($A148,[20]DELTA!$A:$AC,29,0),IFERROR(VLOOKUP($A148,'[20]AAV AUTO 2000'!$A:$AA,27,0),IFERROR(VLOOKUP($A148,'[20]CC SK'!$A:$AC,29,0),IFERROR(VLOOKUP($A148,[20]SBPV!$A:$AN,40,0),IFERROR(VLOOKUP($A148,[20]RVO!$A:$CA,79,0),IFERROR(VLOOKUP($A148,[20]GC!$A:$AC,29,0),IFERROR(VLOOKUP($A148,[20]AAV!$A:$AR,44,0),0)))))))))))))</f>
        <v>0</v>
      </c>
      <c r="CZ148" s="37">
        <f>IFERROR(VLOOKUP($A148,#REF!,5+CY$1,0),IFERROR(VLOOKUP($A148,#REF!,26+CY$1,0),IFERROR(VLOOKUP($A148,#REF!,42+CY$1,0),IFERROR(VLOOKUP($A148,#REF!,42+CY$1,0),IFERROR(VLOOKUP($A148,#REF!,42+CY$1,0),IFERROR(VLOOKUP($A148,#REF!,29+CY$1,0),IFERROR(VLOOKUP($A148,#REF!,33+CY$1,0),IFERROR(VLOOKUP($A148,#REF!,42+CY$1,0),IFERROR(VLOOKUP($A148,#REF!,16+CY$1,0),IFERROR(VLOOKUP($A148,#REF!,29+CY$1,0),IFERROR(VLOOKUP($A148,#REF!,42+CY$1,0),IFERROR(VLOOKUP($A148,#REF!,42+CY$1,0),0))))))))))))</f>
        <v>0</v>
      </c>
      <c r="DA148" s="37">
        <f>IFERROR(VLOOKUP($A148,#REF!,5+CZ$1,0),IFERROR(VLOOKUP($A148,#REF!,26+CZ$1,0),IFERROR(VLOOKUP($A148,#REF!,42+CZ$1,0),IFERROR(VLOOKUP($A148,#REF!,42+CZ$1,0),IFERROR(VLOOKUP($A148,#REF!,42+CZ$1,0),IFERROR(VLOOKUP($A148,#REF!,29+CZ$1,0),IFERROR(VLOOKUP($A148,#REF!,33+CZ$1,0),IFERROR(VLOOKUP($A148,#REF!,42+CZ$1,0),IFERROR(VLOOKUP($A148,#REF!,16+CZ$1,0),IFERROR(VLOOKUP($A148,#REF!,29+CZ$1,0),IFERROR(VLOOKUP($A148,#REF!,42+CZ$1,0),IFERROR(VLOOKUP($A148,#REF!,42+CZ$1,0),0))))))))))))</f>
        <v>0</v>
      </c>
      <c r="DB148" s="37">
        <f>IFERROR(VLOOKUP($A148,#REF!,5+DA$1,0),IFERROR(VLOOKUP($A148,#REF!,26+DA$1,0),IFERROR(VLOOKUP($A148,#REF!,42+DA$1,0),IFERROR(VLOOKUP($A148,#REF!,42+DA$1,0),IFERROR(VLOOKUP($A148,#REF!,42+DA$1,0),IFERROR(VLOOKUP($A148,#REF!,29+DA$1,0),IFERROR(VLOOKUP($A148,#REF!,33+DA$1,0),IFERROR(VLOOKUP($A148,#REF!,42+DA$1,0),IFERROR(VLOOKUP($A148,#REF!,16+DA$1,0),IFERROR(VLOOKUP($A148,#REF!,29+DA$1,0),IFERROR(VLOOKUP($A148,#REF!,42+DA$1,0),IFERROR(VLOOKUP($A148,#REF!,42+DA$1,0),0))))))))))))</f>
        <v>0</v>
      </c>
      <c r="DC148" s="37">
        <f>IFERROR(VLOOKUP($A148,#REF!,5+DB$1,0),IFERROR(VLOOKUP($A148,#REF!,26+DB$1,0),IFERROR(VLOOKUP($A148,#REF!,42+DB$1,0),IFERROR(VLOOKUP($A148,#REF!,42+DB$1,0),IFERROR(VLOOKUP($A148,#REF!,42+DB$1,0),IFERROR(VLOOKUP($A148,#REF!,29+DB$1,0),IFERROR(VLOOKUP($A148,#REF!,33+DB$1,0),IFERROR(VLOOKUP($A148,#REF!,42+DB$1,0),IFERROR(VLOOKUP($A148,#REF!,16+DB$1,0),IFERROR(VLOOKUP($A148,#REF!,29+DB$1,0),IFERROR(VLOOKUP($A148,#REF!,42+DB$1,0),IFERROR(VLOOKUP($A148,#REF!,42+DB$1,0),0))))))))))))</f>
        <v>0</v>
      </c>
      <c r="DD148" s="37">
        <f>IFERROR(VLOOKUP($A148,#REF!,5+DC$1,0),IFERROR(VLOOKUP($A148,#REF!,26+DC$1,0),IFERROR(VLOOKUP($A148,#REF!,42+DC$1,0),IFERROR(VLOOKUP($A148,#REF!,42+DC$1,0),IFERROR(VLOOKUP($A148,#REF!,42+DC$1,0),IFERROR(VLOOKUP($A148,#REF!,29+DC$1,0),IFERROR(VLOOKUP($A148,#REF!,33+DC$1,0),IFERROR(VLOOKUP($A148,#REF!,42+DC$1,0),IFERROR(VLOOKUP($A148,#REF!,16+DC$1,0),IFERROR(VLOOKUP($A148,#REF!,29+DC$1,0),IFERROR(VLOOKUP($A148,#REF!,42+DC$1,0),IFERROR(VLOOKUP($A148,#REF!,42+DC$1,0),0))))))))))))</f>
        <v>0</v>
      </c>
      <c r="DE148" s="37">
        <f>IFERROR(VLOOKUP($A148,#REF!,23,0),IFERROR(VLOOKUP($A148,#REF!,21,0),IFERROR(VLOOKUP($A148,#REF!,23,0),IFERROR(VLOOKUP($A148,#REF!,23,0),IFERROR(VLOOKUP($A148,#REF!,23,0),IFERROR(VLOOKUP($A148,#REF!,23,0),IFERROR(VLOOKUP($A148,#REF!,23,0),IFERROR(VLOOKUP($A148,#REF!,21,0),IFERROR(VLOOKUP($A148,#REF!,25,0),IFERROR(VLOOKUP($A148,#REF!,25,0),IFERROR(VLOOKUP($A148,#REF!,34,0),IFERROR(VLOOKUP($A148,#REF!,65,0),IFERROR(VLOOKUP($A148,#REF!,23,0),IFERROR(VLOOKUP($A148,#REF!,36,0),0))))))))))))))</f>
        <v>0</v>
      </c>
      <c r="DF148" s="37" t="b">
        <f t="shared" si="67"/>
        <v>1</v>
      </c>
      <c r="DG148" s="37" t="b">
        <f t="shared" si="67"/>
        <v>1</v>
      </c>
      <c r="DH148" s="37" t="b">
        <f t="shared" si="67"/>
        <v>1</v>
      </c>
      <c r="DI148" s="37" t="b">
        <f t="shared" ref="DI148:DL200" si="81">CU148=DB148</f>
        <v>1</v>
      </c>
      <c r="DJ148" s="37" t="b">
        <f t="shared" si="81"/>
        <v>1</v>
      </c>
      <c r="DK148" s="37" t="b">
        <f t="shared" si="81"/>
        <v>1</v>
      </c>
      <c r="DL148" s="37" t="b">
        <f t="shared" si="54"/>
        <v>1</v>
      </c>
      <c r="DM148" s="37">
        <f t="shared" si="68"/>
        <v>0</v>
      </c>
      <c r="DN148" s="37">
        <f t="shared" si="68"/>
        <v>0</v>
      </c>
      <c r="DO148" s="37">
        <f t="shared" si="68"/>
        <v>0</v>
      </c>
      <c r="DP148" s="37">
        <f t="shared" ref="DP148:DS200" si="82">CU148</f>
        <v>0</v>
      </c>
      <c r="DQ148" s="37">
        <f t="shared" si="82"/>
        <v>0</v>
      </c>
      <c r="DR148" s="37">
        <f t="shared" si="82"/>
        <v>0</v>
      </c>
      <c r="DS148" s="37">
        <f t="shared" si="55"/>
        <v>0</v>
      </c>
      <c r="DT148" s="29">
        <f t="shared" si="72"/>
        <v>0</v>
      </c>
      <c r="DU148" s="37">
        <f t="shared" si="69"/>
        <v>0</v>
      </c>
      <c r="DV148" s="37">
        <f t="shared" si="69"/>
        <v>0</v>
      </c>
      <c r="DW148" s="37">
        <f t="shared" si="69"/>
        <v>0</v>
      </c>
      <c r="DX148" s="37">
        <f t="shared" ref="DX148:EA200" si="83">IF(CN148="EKSKLUSIF",0,DP148)</f>
        <v>0</v>
      </c>
      <c r="DY148" s="37">
        <f t="shared" si="83"/>
        <v>0</v>
      </c>
      <c r="DZ148" s="37">
        <f t="shared" si="83"/>
        <v>0</v>
      </c>
      <c r="EA148" s="37">
        <f t="shared" si="56"/>
        <v>0</v>
      </c>
      <c r="EB148" s="29">
        <f t="shared" si="73"/>
        <v>0</v>
      </c>
      <c r="EC148" s="36">
        <f t="shared" si="74"/>
        <v>7</v>
      </c>
      <c r="ED148" s="36" t="str">
        <f t="shared" si="75"/>
        <v>DOWNGRADE</v>
      </c>
      <c r="EE148" s="36" t="str">
        <f t="shared" si="76"/>
        <v>RESET</v>
      </c>
      <c r="EF148" s="37">
        <f t="shared" si="77"/>
        <v>0</v>
      </c>
      <c r="EG148" s="2" t="str">
        <f>IFERROR(VLOOKUP(A148,[21]DELTA!$A:$AT,46,0),"")</f>
        <v/>
      </c>
      <c r="EH148" s="37" t="str">
        <f t="shared" si="78"/>
        <v>SAPHIRE</v>
      </c>
      <c r="EI148" s="2"/>
      <c r="EJ148" s="2"/>
      <c r="EK148" s="2"/>
      <c r="EL148" s="2"/>
      <c r="EM148" s="2"/>
      <c r="EN148" s="2"/>
      <c r="EO148" s="2"/>
      <c r="EP148" s="2"/>
      <c r="EQ148" s="37">
        <f t="shared" si="70"/>
        <v>0</v>
      </c>
      <c r="ER148" s="37">
        <f t="shared" si="70"/>
        <v>0</v>
      </c>
      <c r="ES148" s="37">
        <f t="shared" si="70"/>
        <v>0</v>
      </c>
      <c r="ET148" s="37">
        <f t="shared" ref="ET148:EW200" si="84">IF(AND(CU148=DB148,CU148&gt;0),CU148,IF(AND(CU148=DB148,CU148&lt;=0),DB148,SUM(CU148,DB148)))</f>
        <v>0</v>
      </c>
      <c r="EU148" s="37">
        <f t="shared" si="84"/>
        <v>0</v>
      </c>
      <c r="EV148" s="37">
        <f t="shared" si="84"/>
        <v>0</v>
      </c>
      <c r="EW148" s="37">
        <f t="shared" si="57"/>
        <v>0</v>
      </c>
    </row>
    <row r="149" spans="1:153" ht="15.6">
      <c r="A149" s="36" t="s">
        <v>71</v>
      </c>
      <c r="B149" s="5" t="s">
        <v>222</v>
      </c>
      <c r="C149" s="37" t="s">
        <v>153</v>
      </c>
      <c r="D149" s="15">
        <f>IFERROR(VLOOKUP(A149,[23]delta!$A:$C,3,0),"")</f>
        <v>44959</v>
      </c>
      <c r="E149" s="15" t="str">
        <f t="shared" si="71"/>
        <v>Feb-23</v>
      </c>
      <c r="F149" s="37" t="s">
        <v>352</v>
      </c>
      <c r="G149" s="37" t="s">
        <v>352</v>
      </c>
      <c r="H149" s="37" t="s">
        <v>349</v>
      </c>
      <c r="I149" s="37" t="s">
        <v>349</v>
      </c>
      <c r="J149" s="37" t="s">
        <v>349</v>
      </c>
      <c r="K149" s="37" t="s">
        <v>349</v>
      </c>
      <c r="L149" s="37" t="s">
        <v>414</v>
      </c>
      <c r="M149" s="37">
        <v>20</v>
      </c>
      <c r="N149" s="37">
        <v>43</v>
      </c>
      <c r="O149" s="37">
        <v>10</v>
      </c>
      <c r="P149" s="37">
        <v>34</v>
      </c>
      <c r="Q149" s="37">
        <v>2</v>
      </c>
      <c r="R149" s="37">
        <v>28</v>
      </c>
      <c r="S149" s="37" t="s">
        <v>417</v>
      </c>
      <c r="T149" s="36">
        <v>137</v>
      </c>
      <c r="U149" s="14">
        <v>0</v>
      </c>
      <c r="V149" s="14">
        <v>0</v>
      </c>
      <c r="W149" s="37">
        <v>10</v>
      </c>
      <c r="X149" s="37">
        <v>34</v>
      </c>
      <c r="Y149" s="37">
        <v>2</v>
      </c>
      <c r="Z149" s="37">
        <v>28</v>
      </c>
      <c r="AA149" s="37" t="s">
        <v>417</v>
      </c>
      <c r="AB149" s="36">
        <v>74</v>
      </c>
      <c r="AC149" s="36">
        <v>1</v>
      </c>
      <c r="AD149" s="36" t="s">
        <v>413</v>
      </c>
      <c r="AE149" s="36" t="s">
        <v>413</v>
      </c>
      <c r="AF149" s="37">
        <v>74</v>
      </c>
      <c r="AG149" s="13">
        <v>2</v>
      </c>
      <c r="AH149" s="37" t="s">
        <v>418</v>
      </c>
      <c r="AI149" s="37">
        <v>65</v>
      </c>
      <c r="AJ149" s="37" t="s">
        <v>423</v>
      </c>
      <c r="AK149" s="37">
        <v>0</v>
      </c>
      <c r="AL149" s="15">
        <v>45261</v>
      </c>
      <c r="AM149" s="15">
        <v>45701</v>
      </c>
      <c r="AN149" s="37">
        <v>1</v>
      </c>
      <c r="AO149" s="37">
        <v>9</v>
      </c>
      <c r="AP149" s="37" t="str">
        <f>IFERROR(VLOOKUP($A149,[2]Sheet1!$A:$D,4,0),"-")</f>
        <v>-</v>
      </c>
      <c r="AQ149" s="37" t="str">
        <f>IFERROR(VLOOKUP($A149,#REF!,4,0),"-")</f>
        <v>-</v>
      </c>
      <c r="AR149" s="37" t="str">
        <f>IFERROR(VLOOKUP(A149,[3]DELTA!$A:$D,4,0),"-")</f>
        <v>-</v>
      </c>
      <c r="AS149" s="37" t="str">
        <f>IFERROR(VLOOKUP(A149,[4]DELTA!$A:$D,4,0),"-")</f>
        <v>REGULER</v>
      </c>
      <c r="AT149" s="37" t="str">
        <f>IFERROR(VLOOKUP(A149,[5]DELTA!$A:$D,4,0),"-")</f>
        <v>REGULER</v>
      </c>
      <c r="AU149" s="37" t="str">
        <f>IFERROR(VLOOKUP(A149,[6]DELTA!$A:$D,4,0),"-")</f>
        <v>REGULER</v>
      </c>
      <c r="AV149" s="37" t="str">
        <f>IFERROR(VLOOKUP(A149,#REF!,13,0),"")</f>
        <v/>
      </c>
      <c r="AW149" s="37">
        <f>IFERROR(VLOOKUP(A149,[7]DATABASE!$A:$BA,49,0),"")</f>
        <v>3</v>
      </c>
      <c r="AX149" s="37">
        <f>IFERROR(VLOOKUP(A149,[7]DATABASE!$A:$BA,50,0),"")</f>
        <v>0</v>
      </c>
      <c r="AY149" s="37">
        <f>IFERROR(VLOOKUP(A149,[7]DATABASE!$A:$BA,51,0),"")</f>
        <v>2</v>
      </c>
      <c r="AZ149" s="37">
        <f>IFERROR(VLOOKUP(A149,[7]DATABASE!$A:$BA,52,0),"")</f>
        <v>1</v>
      </c>
      <c r="BA149" s="37">
        <f>IFERROR(VLOOKUP(A149,[7]DATABASE!$A:$BA,53,0),"")</f>
        <v>2</v>
      </c>
      <c r="BB149" s="37">
        <f>IFERROR(VLOOKUP(A149,[7]DATABASE!$A:$BF,54,0),"")</f>
        <v>3</v>
      </c>
      <c r="BC149" s="37">
        <f>IFERROR(VLOOKUP(A149,[7]DATABASE!$A:$BF,55,0),"")</f>
        <v>0</v>
      </c>
      <c r="BD149" s="37">
        <f>IFERROR(VLOOKUP(A149,[7]DATABASE!$A:$BF,56,0),"")</f>
        <v>2</v>
      </c>
      <c r="BE149" s="37">
        <f>IFERROR(VLOOKUP(A149,[7]DATABASE!$A:$BF,57,0),"")</f>
        <v>1</v>
      </c>
      <c r="BF149" s="37">
        <f>IFERROR(VLOOKUP(A149,[7]DATABASE!$A:$BF,58,0),"")</f>
        <v>2</v>
      </c>
      <c r="BG149" s="37" t="str">
        <f>IFERROR(VLOOKUP($A149,'[24]NEW MITRA'!$A:$BV,69,0),"")</f>
        <v/>
      </c>
      <c r="BH149" s="37">
        <f>IFERROR(VLOOKUP(A149,[7]DATABASE!$A:$BM,60,0),"")</f>
        <v>3</v>
      </c>
      <c r="BI149" s="37">
        <f>IFERROR(VLOOKUP(A149,[7]DATABASE!$A:$BM,61,0),"")</f>
        <v>0</v>
      </c>
      <c r="BJ149" s="37">
        <f>IFERROR(VLOOKUP(A149,[7]DATABASE!$A:$BM,62,0),"")</f>
        <v>2</v>
      </c>
      <c r="BK149" s="37">
        <f>IFERROR(VLOOKUP(A149,[7]DATABASE!$A:$BM,63,0),"")</f>
        <v>1</v>
      </c>
      <c r="BL149" s="37">
        <f>IFERROR(VLOOKUP(A149,[7]DATABASE!$A:$BM,64,0),"")</f>
        <v>2</v>
      </c>
      <c r="BM149" s="37" t="str">
        <f>IFERROR(VLOOKUP($A149,[9]AAV!$A:$AM,39,0),IFERROR(VLOOKUP($A149,[9]GC!$A:$Y,25,0),IFERROR(VLOOKUP($A149,[9]RVO!$A:$BS,71,0),IFERROR(VLOOKUP($A149,[9]SBPV!$A:$AK,37,0),IFERROR(VLOOKUP($A149,'[9]CC SK'!$A:$AA,27,0),IFERROR(VLOOKUP($A149,[9]DELTA!$A:$AA,27,0),IFERROR(VLOOKUP($A149,'[9]TEMA C1'!$A:$W,23,0),IFERROR(VLOOKUP($A149,'[9]TEMA C2'!$A:$Y,25,0),IFERROR(VLOOKUP($A149,'[9]TEMA C3'!$A:$Y,25,0),IFERROR(VLOOKUP($A149,'[9]TEMA HAJI'!$A:$Y,25,0),IFERROR(VLOOKUP($A149,'[9]TEMA PD'!$A:$Y,25,0),"")))))))))))</f>
        <v/>
      </c>
      <c r="BN149" s="37">
        <f t="shared" si="58"/>
        <v>8</v>
      </c>
      <c r="BO149" s="21" t="str">
        <f t="shared" si="80"/>
        <v/>
      </c>
      <c r="BP149" s="37">
        <f t="shared" si="80"/>
        <v>3</v>
      </c>
      <c r="BQ149" s="37">
        <f t="shared" si="80"/>
        <v>0</v>
      </c>
      <c r="BR149" s="37">
        <f t="shared" si="80"/>
        <v>2</v>
      </c>
      <c r="BS149" s="37">
        <f t="shared" si="80"/>
        <v>1</v>
      </c>
      <c r="BT149" s="37">
        <f t="shared" si="80"/>
        <v>2</v>
      </c>
      <c r="BU149" s="37" t="str">
        <f t="shared" si="79"/>
        <v/>
      </c>
      <c r="BV149" s="37">
        <f t="shared" si="59"/>
        <v>8</v>
      </c>
      <c r="BW149" s="36">
        <f t="shared" si="60"/>
        <v>3</v>
      </c>
      <c r="BX149" s="36" t="str">
        <f t="shared" si="61"/>
        <v>DOWNGRADE</v>
      </c>
      <c r="BY149" s="36" t="str">
        <f>IFERROR(VLOOKUP(A149,[7]DATABASE!$A:$BY,77,0),"")</f>
        <v>TIDAK</v>
      </c>
      <c r="BZ149" s="37">
        <f t="shared" si="62"/>
        <v>8.5</v>
      </c>
      <c r="CA149" s="12">
        <f>IFERROR(VLOOKUP(A149,[10]DELTA!$A:$AE,31,0),"")</f>
        <v>2</v>
      </c>
      <c r="CB149" s="37" t="str">
        <f t="shared" si="63"/>
        <v>SAPHIRE</v>
      </c>
      <c r="CC149" s="37" t="str">
        <f>IFERROR(VLOOKUP(A149,[11]SUMMARY!$B:$E,4,0),"")</f>
        <v/>
      </c>
      <c r="CD149" s="37">
        <f>IFERROR(VLOOKUP(A149,'[12]RECAP REDEEM P2 - v2'!$A:$I,5,0),0)</f>
        <v>0</v>
      </c>
      <c r="CE149" s="37" t="str">
        <f t="shared" si="64"/>
        <v>FALSE</v>
      </c>
      <c r="CF149" s="37"/>
      <c r="CG149" s="15">
        <v>45093</v>
      </c>
      <c r="CH149" s="15">
        <f t="shared" ca="1" si="65"/>
        <v>46174</v>
      </c>
      <c r="CI149" s="37">
        <f t="shared" ca="1" si="66"/>
        <v>2</v>
      </c>
      <c r="CJ149" s="37">
        <v>8.5</v>
      </c>
      <c r="CK149" s="37" t="str">
        <f>IFERROR(VLOOKUP($A149,[13]ME!$A:$K,11,0),"-")</f>
        <v>-</v>
      </c>
      <c r="CL149" s="37" t="str">
        <f>IFERROR(VLOOKUP($A149,[14]EKS!$A:$K,11,0),"-")</f>
        <v>-</v>
      </c>
      <c r="CM149" s="37" t="str">
        <f>IFERROR(VLOOKUP($A149,[15]EKS!$A:$K,11,0),"-")</f>
        <v>-</v>
      </c>
      <c r="CN149" s="37" t="str">
        <f>IFERROR(VLOOKUP($A149,[16]EKS!$A:$K,11,0),"-")</f>
        <v>-</v>
      </c>
      <c r="CO149" s="37" t="str">
        <f>IFERROR(VLOOKUP($A149,[17]EKS!$A:$K,11,0),"-")</f>
        <v>-</v>
      </c>
      <c r="CP149" s="37" t="str">
        <f>IFERROR(VLOOKUP($A149,[18]EKS!$A:$K,11,0),"-")</f>
        <v>-</v>
      </c>
      <c r="CQ149" s="37" t="str">
        <f>IFERROR(VLOOKUP(A149,[19]Sheet1!$A:$D,4,0),"-")</f>
        <v>-</v>
      </c>
      <c r="CR149" s="37">
        <f>IFERROR(VLOOKUP($A149,[20]AAV!$A:$AR,44,0),IFERROR(VLOOKUP($A149,[20]GC!$A:$AC,29,0),IFERROR(VLOOKUP($A149,[20]RVO!$A:$CA,79,0),IFERROR(VLOOKUP($A149,[20]SBPV!$A:$AN,40,0),IFERROR(VLOOKUP($A149,'[20]CC SK'!$A:$AC,29,0),IFERROR(VLOOKUP($A149,'[20]AAV AUTO 2000'!$A:$AA,27,0),IFERROR(VLOOKUP($A149,[20]DELTA!$A:$AC,29,0),IFERROR(VLOOKUP($A149,'[20]TEMA C1'!$A:$Y,25,0),IFERROR(VLOOKUP($A149,'[20]TEMA C2'!$A:$AA,27,0),IFERROR(VLOOKUP($A149,'[20]TEMA C3'!$A:$AA,27,0),IFERROR(VLOOKUP($A149,'[20]TEMA HAJI'!$A:$AA,27,0),IFERROR(VLOOKUP($A149,'[20]TEMA PD'!$A:$AA,27,0),IFERROR(VLOOKUP($A149,[20]DESIRE!$A:$AP,42,0),0)))))))))))))</f>
        <v>0</v>
      </c>
      <c r="CS149" s="37">
        <f>IFERROR(VLOOKUP($A149,#REF!,42+CR$1,0),IFERROR(VLOOKUP($A149,#REF!,42+CR$1,0),IFERROR(VLOOKUP($A149,#REF!,29+CR$1,0),IFERROR(VLOOKUP($A149,#REF!,16+CR$1,0),IFERROR(VLOOKUP($A149,#REF!,42+CR$1,0),IFERROR(VLOOKUP($A149,#REF!,33+CR$1,0),IFERROR(VLOOKUP($A149,#REF!,29+CR$1,0),IFERROR(VLOOKUP($A149,#REF!,42+CR$1,0),IFERROR(VLOOKUP($A149,#REF!,42+CR$1,0),IFERROR(VLOOKUP($A149,#REF!,42+CR$1,0),IFERROR(VLOOKUP($A149,#REF!,26+CR$1,0),IFERROR(VLOOKUP($A149,#REF!,5+CR$1,0),0))))))))))))</f>
        <v>0</v>
      </c>
      <c r="CT149" s="37">
        <f>IFERROR(VLOOKUP($A149,#REF!,42+CS$1,0),IFERROR(VLOOKUP($A149,#REF!,42+CS$1,0),IFERROR(VLOOKUP($A149,#REF!,29+CS$1,0),IFERROR(VLOOKUP($A149,#REF!,16+CS$1,0),IFERROR(VLOOKUP($A149,#REF!,42+CS$1,0),IFERROR(VLOOKUP($A149,#REF!,33+CS$1,0),IFERROR(VLOOKUP($A149,#REF!,29+CS$1,0),IFERROR(VLOOKUP($A149,#REF!,42+CS$1,0),IFERROR(VLOOKUP($A149,#REF!,42+CS$1,0),IFERROR(VLOOKUP($A149,#REF!,42+CS$1,0),IFERROR(VLOOKUP($A149,#REF!,26+CS$1,0),IFERROR(VLOOKUP($A149,#REF!,5+CS$1,0),0))))))))))))</f>
        <v>0</v>
      </c>
      <c r="CU149" s="37">
        <f>IFERROR(VLOOKUP($A149,#REF!,42+CT$1,0),IFERROR(VLOOKUP($A149,#REF!,42+CT$1,0),IFERROR(VLOOKUP($A149,#REF!,29+CT$1,0),IFERROR(VLOOKUP($A149,#REF!,16+CT$1,0),IFERROR(VLOOKUP($A149,#REF!,42+CT$1,0),IFERROR(VLOOKUP($A149,#REF!,33+CT$1,0),IFERROR(VLOOKUP($A149,#REF!,29+CT$1,0),IFERROR(VLOOKUP($A149,#REF!,42+CT$1,0),IFERROR(VLOOKUP($A149,#REF!,42+CT$1,0),IFERROR(VLOOKUP($A149,#REF!,42+CT$1,0),IFERROR(VLOOKUP($A149,#REF!,26+CT$1,0),IFERROR(VLOOKUP($A149,#REF!,5+CT$1,0),0))))))))))))</f>
        <v>0</v>
      </c>
      <c r="CV149" s="37">
        <f>IFERROR(VLOOKUP($A149,#REF!,42+CU$1,0),IFERROR(VLOOKUP($A149,#REF!,42+CU$1,0),IFERROR(VLOOKUP($A149,#REF!,29+CU$1,0),IFERROR(VLOOKUP($A149,#REF!,16+CU$1,0),IFERROR(VLOOKUP($A149,#REF!,42+CU$1,0),IFERROR(VLOOKUP($A149,#REF!,33+CU$1,0),IFERROR(VLOOKUP($A149,#REF!,29+CU$1,0),IFERROR(VLOOKUP($A149,#REF!,42+CU$1,0),IFERROR(VLOOKUP($A149,#REF!,42+CU$1,0),IFERROR(VLOOKUP($A149,#REF!,42+CU$1,0),IFERROR(VLOOKUP($A149,#REF!,26+CU$1,0),IFERROR(VLOOKUP($A149,#REF!,5+CU$1,0),0))))))))))))</f>
        <v>0</v>
      </c>
      <c r="CW149" s="37">
        <f>IFERROR(VLOOKUP($A149,#REF!,42+CV$1,0),IFERROR(VLOOKUP($A149,#REF!,42+CV$1,0),IFERROR(VLOOKUP($A149,#REF!,29+CV$1,0),IFERROR(VLOOKUP($A149,#REF!,16+CV$1,0),IFERROR(VLOOKUP($A149,#REF!,42+CV$1,0),IFERROR(VLOOKUP($A149,#REF!,33+CV$1,0),IFERROR(VLOOKUP($A149,#REF!,29+CV$1,0),IFERROR(VLOOKUP($A149,#REF!,42+CV$1,0),IFERROR(VLOOKUP($A149,#REF!,42+CV$1,0),IFERROR(VLOOKUP($A149,#REF!,42+CV$1,0),IFERROR(VLOOKUP($A149,#REF!,26+CV$1,0),IFERROR(VLOOKUP($A149,#REF!,5+CV$1,0),0))))))))))))</f>
        <v>0</v>
      </c>
      <c r="CX149" s="37">
        <f>IFERROR(VLOOKUP($A149,#REF!,36,0),IFERROR(VLOOKUP($A149,#REF!,23,0),IFERROR(VLOOKUP($A149,#REF!,65,0),IFERROR(VLOOKUP($A149,#REF!,34,0),IFERROR(VLOOKUP($A149,#REF!,25,0),IFERROR(VLOOKUP($A149,#REF!,25,0),IFERROR(VLOOKUP($A149,#REF!,21,0),IFERROR(VLOOKUP($A149,#REF!,23,0),IFERROR(VLOOKUP($A149,#REF!,23,0),IFERROR(VLOOKUP($A149,#REF!,23,0),IFERROR(VLOOKUP($A149,#REF!,23,0),IFERROR(VLOOKUP($A149,#REF!,23,0),IFERROR(VLOOKUP($A149,#REF!,21,0),IFERROR(VLOOKUP($A149,#REF!,23,0),0))))))))))))))</f>
        <v>0</v>
      </c>
      <c r="CY149" s="37">
        <f>IFERROR(VLOOKUP($A149,[20]DESIRE!$A:$AP,42,0),IFERROR(VLOOKUP($A149,'[20]TEMA PD'!$A:$AA,27,0),IFERROR(VLOOKUP($A149,'[20]TEMA HAJI'!$A:$AA,27,0),IFERROR(VLOOKUP($A149,'[20]TEMA C3'!$A:$AA,27,0),IFERROR(VLOOKUP($A149,'[20]TEMA C2'!$A:$AA,27,0),IFERROR(VLOOKUP($A149,'[20]TEMA C1'!$A:$Y,25,0),IFERROR(VLOOKUP($A149,[20]DELTA!$A:$AC,29,0),IFERROR(VLOOKUP($A149,'[20]AAV AUTO 2000'!$A:$AA,27,0),IFERROR(VLOOKUP($A149,'[20]CC SK'!$A:$AC,29,0),IFERROR(VLOOKUP($A149,[20]SBPV!$A:$AN,40,0),IFERROR(VLOOKUP($A149,[20]RVO!$A:$CA,79,0),IFERROR(VLOOKUP($A149,[20]GC!$A:$AC,29,0),IFERROR(VLOOKUP($A149,[20]AAV!$A:$AR,44,0),0)))))))))))))</f>
        <v>0</v>
      </c>
      <c r="CZ149" s="37">
        <f>IFERROR(VLOOKUP($A149,#REF!,5+CY$1,0),IFERROR(VLOOKUP($A149,#REF!,26+CY$1,0),IFERROR(VLOOKUP($A149,#REF!,42+CY$1,0),IFERROR(VLOOKUP($A149,#REF!,42+CY$1,0),IFERROR(VLOOKUP($A149,#REF!,42+CY$1,0),IFERROR(VLOOKUP($A149,#REF!,29+CY$1,0),IFERROR(VLOOKUP($A149,#REF!,33+CY$1,0),IFERROR(VLOOKUP($A149,#REF!,42+CY$1,0),IFERROR(VLOOKUP($A149,#REF!,16+CY$1,0),IFERROR(VLOOKUP($A149,#REF!,29+CY$1,0),IFERROR(VLOOKUP($A149,#REF!,42+CY$1,0),IFERROR(VLOOKUP($A149,#REF!,42+CY$1,0),0))))))))))))</f>
        <v>0</v>
      </c>
      <c r="DA149" s="37">
        <f>IFERROR(VLOOKUP($A149,#REF!,5+CZ$1,0),IFERROR(VLOOKUP($A149,#REF!,26+CZ$1,0),IFERROR(VLOOKUP($A149,#REF!,42+CZ$1,0),IFERROR(VLOOKUP($A149,#REF!,42+CZ$1,0),IFERROR(VLOOKUP($A149,#REF!,42+CZ$1,0),IFERROR(VLOOKUP($A149,#REF!,29+CZ$1,0),IFERROR(VLOOKUP($A149,#REF!,33+CZ$1,0),IFERROR(VLOOKUP($A149,#REF!,42+CZ$1,0),IFERROR(VLOOKUP($A149,#REF!,16+CZ$1,0),IFERROR(VLOOKUP($A149,#REF!,29+CZ$1,0),IFERROR(VLOOKUP($A149,#REF!,42+CZ$1,0),IFERROR(VLOOKUP($A149,#REF!,42+CZ$1,0),0))))))))))))</f>
        <v>0</v>
      </c>
      <c r="DB149" s="37">
        <f>IFERROR(VLOOKUP($A149,#REF!,5+DA$1,0),IFERROR(VLOOKUP($A149,#REF!,26+DA$1,0),IFERROR(VLOOKUP($A149,#REF!,42+DA$1,0),IFERROR(VLOOKUP($A149,#REF!,42+DA$1,0),IFERROR(VLOOKUP($A149,#REF!,42+DA$1,0),IFERROR(VLOOKUP($A149,#REF!,29+DA$1,0),IFERROR(VLOOKUP($A149,#REF!,33+DA$1,0),IFERROR(VLOOKUP($A149,#REF!,42+DA$1,0),IFERROR(VLOOKUP($A149,#REF!,16+DA$1,0),IFERROR(VLOOKUP($A149,#REF!,29+DA$1,0),IFERROR(VLOOKUP($A149,#REF!,42+DA$1,0),IFERROR(VLOOKUP($A149,#REF!,42+DA$1,0),0))))))))))))</f>
        <v>0</v>
      </c>
      <c r="DC149" s="37">
        <f>IFERROR(VLOOKUP($A149,#REF!,5+DB$1,0),IFERROR(VLOOKUP($A149,#REF!,26+DB$1,0),IFERROR(VLOOKUP($A149,#REF!,42+DB$1,0),IFERROR(VLOOKUP($A149,#REF!,42+DB$1,0),IFERROR(VLOOKUP($A149,#REF!,42+DB$1,0),IFERROR(VLOOKUP($A149,#REF!,29+DB$1,0),IFERROR(VLOOKUP($A149,#REF!,33+DB$1,0),IFERROR(VLOOKUP($A149,#REF!,42+DB$1,0),IFERROR(VLOOKUP($A149,#REF!,16+DB$1,0),IFERROR(VLOOKUP($A149,#REF!,29+DB$1,0),IFERROR(VLOOKUP($A149,#REF!,42+DB$1,0),IFERROR(VLOOKUP($A149,#REF!,42+DB$1,0),0))))))))))))</f>
        <v>0</v>
      </c>
      <c r="DD149" s="37">
        <f>IFERROR(VLOOKUP($A149,#REF!,5+DC$1,0),IFERROR(VLOOKUP($A149,#REF!,26+DC$1,0),IFERROR(VLOOKUP($A149,#REF!,42+DC$1,0),IFERROR(VLOOKUP($A149,#REF!,42+DC$1,0),IFERROR(VLOOKUP($A149,#REF!,42+DC$1,0),IFERROR(VLOOKUP($A149,#REF!,29+DC$1,0),IFERROR(VLOOKUP($A149,#REF!,33+DC$1,0),IFERROR(VLOOKUP($A149,#REF!,42+DC$1,0),IFERROR(VLOOKUP($A149,#REF!,16+DC$1,0),IFERROR(VLOOKUP($A149,#REF!,29+DC$1,0),IFERROR(VLOOKUP($A149,#REF!,42+DC$1,0),IFERROR(VLOOKUP($A149,#REF!,42+DC$1,0),0))))))))))))</f>
        <v>0</v>
      </c>
      <c r="DE149" s="37">
        <f>IFERROR(VLOOKUP($A149,#REF!,23,0),IFERROR(VLOOKUP($A149,#REF!,21,0),IFERROR(VLOOKUP($A149,#REF!,23,0),IFERROR(VLOOKUP($A149,#REF!,23,0),IFERROR(VLOOKUP($A149,#REF!,23,0),IFERROR(VLOOKUP($A149,#REF!,23,0),IFERROR(VLOOKUP($A149,#REF!,23,0),IFERROR(VLOOKUP($A149,#REF!,21,0),IFERROR(VLOOKUP($A149,#REF!,25,0),IFERROR(VLOOKUP($A149,#REF!,25,0),IFERROR(VLOOKUP($A149,#REF!,34,0),IFERROR(VLOOKUP($A149,#REF!,65,0),IFERROR(VLOOKUP($A149,#REF!,23,0),IFERROR(VLOOKUP($A149,#REF!,36,0),0))))))))))))))</f>
        <v>0</v>
      </c>
      <c r="DF149" s="37" t="b">
        <f t="shared" ref="DF149:DH200" si="85">CR149=CY149</f>
        <v>1</v>
      </c>
      <c r="DG149" s="37" t="b">
        <f t="shared" si="85"/>
        <v>1</v>
      </c>
      <c r="DH149" s="37" t="b">
        <f t="shared" si="85"/>
        <v>1</v>
      </c>
      <c r="DI149" s="37" t="b">
        <f t="shared" si="81"/>
        <v>1</v>
      </c>
      <c r="DJ149" s="37" t="b">
        <f t="shared" si="81"/>
        <v>1</v>
      </c>
      <c r="DK149" s="37" t="b">
        <f t="shared" si="81"/>
        <v>1</v>
      </c>
      <c r="DL149" s="37" t="b">
        <f t="shared" si="54"/>
        <v>1</v>
      </c>
      <c r="DM149" s="37">
        <f t="shared" ref="DM149:DO200" si="86">CR149</f>
        <v>0</v>
      </c>
      <c r="DN149" s="37">
        <f t="shared" si="86"/>
        <v>0</v>
      </c>
      <c r="DO149" s="37">
        <f t="shared" si="86"/>
        <v>0</v>
      </c>
      <c r="DP149" s="37">
        <f t="shared" si="82"/>
        <v>0</v>
      </c>
      <c r="DQ149" s="37">
        <f t="shared" si="82"/>
        <v>0</v>
      </c>
      <c r="DR149" s="37">
        <f t="shared" si="82"/>
        <v>0</v>
      </c>
      <c r="DS149" s="37">
        <f t="shared" si="55"/>
        <v>0</v>
      </c>
      <c r="DT149" s="29">
        <f t="shared" si="72"/>
        <v>0</v>
      </c>
      <c r="DU149" s="37">
        <f t="shared" ref="DU149:DW200" si="87">IF(CK149="EKSKLUSIF",0,DM149)</f>
        <v>0</v>
      </c>
      <c r="DV149" s="37">
        <f t="shared" si="87"/>
        <v>0</v>
      </c>
      <c r="DW149" s="37">
        <f t="shared" si="87"/>
        <v>0</v>
      </c>
      <c r="DX149" s="37">
        <f t="shared" si="83"/>
        <v>0</v>
      </c>
      <c r="DY149" s="37">
        <f t="shared" si="83"/>
        <v>0</v>
      </c>
      <c r="DZ149" s="37">
        <f t="shared" si="83"/>
        <v>0</v>
      </c>
      <c r="EA149" s="37">
        <f t="shared" si="56"/>
        <v>0</v>
      </c>
      <c r="EB149" s="29">
        <f t="shared" si="73"/>
        <v>0</v>
      </c>
      <c r="EC149" s="36">
        <f t="shared" si="74"/>
        <v>7</v>
      </c>
      <c r="ED149" s="36" t="str">
        <f t="shared" si="75"/>
        <v>DOWNGRADE</v>
      </c>
      <c r="EE149" s="36" t="str">
        <f t="shared" si="76"/>
        <v>RESET</v>
      </c>
      <c r="EF149" s="37">
        <f t="shared" si="77"/>
        <v>0</v>
      </c>
      <c r="EG149" s="2">
        <f>IFERROR(VLOOKUP(A149,[21]DELTA!$A:$AT,46,0),"")</f>
        <v>3</v>
      </c>
      <c r="EH149" s="37" t="str">
        <f t="shared" si="78"/>
        <v>SAPHIRE</v>
      </c>
      <c r="EI149" s="2"/>
      <c r="EJ149" s="2"/>
      <c r="EK149" s="2"/>
      <c r="EL149" s="2"/>
      <c r="EM149" s="2"/>
      <c r="EN149" s="2"/>
      <c r="EO149" s="2"/>
      <c r="EP149" s="2"/>
      <c r="EQ149" s="37">
        <f t="shared" ref="EQ149:ES200" si="88">IF(AND(CR149=CY149,CR149&gt;0),CR149,IF(AND(CR149=CY149,CR149&lt;=0),CY149,SUM(CR149,CY149)))</f>
        <v>0</v>
      </c>
      <c r="ER149" s="37">
        <f t="shared" si="88"/>
        <v>0</v>
      </c>
      <c r="ES149" s="37">
        <f t="shared" si="88"/>
        <v>0</v>
      </c>
      <c r="ET149" s="37">
        <f t="shared" si="84"/>
        <v>0</v>
      </c>
      <c r="EU149" s="37">
        <f t="shared" si="84"/>
        <v>0</v>
      </c>
      <c r="EV149" s="37">
        <f t="shared" si="84"/>
        <v>0</v>
      </c>
      <c r="EW149" s="37">
        <f t="shared" si="57"/>
        <v>0</v>
      </c>
    </row>
    <row r="150" spans="1:153" ht="15.6">
      <c r="A150" s="36" t="s">
        <v>134</v>
      </c>
      <c r="B150" s="5" t="s">
        <v>277</v>
      </c>
      <c r="C150" s="37" t="s">
        <v>153</v>
      </c>
      <c r="D150" s="15">
        <f>IFERROR(VLOOKUP(A150,[23]delta!$A:$C,3,0),"")</f>
        <v>45258</v>
      </c>
      <c r="E150" s="15" t="str">
        <f t="shared" si="71"/>
        <v>Nov-23</v>
      </c>
      <c r="F150" s="37" t="s">
        <v>349</v>
      </c>
      <c r="G150" s="37" t="s">
        <v>349</v>
      </c>
      <c r="H150" s="37" t="s">
        <v>352</v>
      </c>
      <c r="I150" s="37" t="s">
        <v>352</v>
      </c>
      <c r="J150" s="37" t="s">
        <v>352</v>
      </c>
      <c r="K150" s="37" t="s">
        <v>352</v>
      </c>
      <c r="L150" s="37" t="s">
        <v>352</v>
      </c>
      <c r="M150" s="37">
        <v>20</v>
      </c>
      <c r="N150" s="37">
        <v>33</v>
      </c>
      <c r="O150" s="37">
        <v>37</v>
      </c>
      <c r="P150" s="37">
        <v>42</v>
      </c>
      <c r="Q150" s="37">
        <v>37</v>
      </c>
      <c r="R150" s="37">
        <v>39</v>
      </c>
      <c r="S150" s="37">
        <v>22</v>
      </c>
      <c r="T150" s="36">
        <v>230</v>
      </c>
      <c r="U150" s="37">
        <v>20</v>
      </c>
      <c r="V150" s="37">
        <v>33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36">
        <v>53</v>
      </c>
      <c r="AC150" s="36">
        <v>0</v>
      </c>
      <c r="AD150" s="36" t="s">
        <v>413</v>
      </c>
      <c r="AE150" s="36" t="s">
        <v>413</v>
      </c>
      <c r="AF150" s="37">
        <v>53</v>
      </c>
      <c r="AG150" s="13">
        <v>2</v>
      </c>
      <c r="AH150" s="37" t="s">
        <v>418</v>
      </c>
      <c r="AI150" s="37">
        <v>0</v>
      </c>
      <c r="AJ150" s="37" t="s">
        <v>424</v>
      </c>
      <c r="AK150" s="37">
        <v>0</v>
      </c>
      <c r="AL150" s="15">
        <v>45261</v>
      </c>
      <c r="AM150" s="15">
        <v>45701</v>
      </c>
      <c r="AN150" s="37">
        <v>1</v>
      </c>
      <c r="AO150" s="37">
        <v>53</v>
      </c>
      <c r="AP150" s="37" t="str">
        <f>IFERROR(VLOOKUP($A150,[2]Sheet1!$A:$D,4,0),"-")</f>
        <v>EKSKLUSIF</v>
      </c>
      <c r="AQ150" s="37" t="str">
        <f>IFERROR(VLOOKUP($A150,#REF!,4,0),"-")</f>
        <v>-</v>
      </c>
      <c r="AR150" s="37" t="str">
        <f>IFERROR(VLOOKUP(A150,[3]DELTA!$A:$D,4,0),"-")</f>
        <v>REGULER</v>
      </c>
      <c r="AS150" s="37" t="str">
        <f>IFERROR(VLOOKUP(A150,[4]DELTA!$A:$D,4,0),"-")</f>
        <v>EKSKLUSIF</v>
      </c>
      <c r="AT150" s="37" t="str">
        <f>IFERROR(VLOOKUP(A150,[5]DELTA!$A:$D,4,0),"-")</f>
        <v>EKSKLUSIF</v>
      </c>
      <c r="AU150" s="37" t="str">
        <f>IFERROR(VLOOKUP(A150,[6]DELTA!$A:$D,4,0),"-")</f>
        <v>EKSKLUSIF</v>
      </c>
      <c r="AV150" s="37" t="str">
        <f>IFERROR(VLOOKUP(A150,#REF!,13,0),"")</f>
        <v/>
      </c>
      <c r="AW150" s="37">
        <f>IFERROR(VLOOKUP(A150,[7]DATABASE!$A:$BA,49,0),"")</f>
        <v>48</v>
      </c>
      <c r="AX150" s="37">
        <f>IFERROR(VLOOKUP(A150,[7]DATABASE!$A:$BA,50,0),"")</f>
        <v>30</v>
      </c>
      <c r="AY150" s="37">
        <f>IFERROR(VLOOKUP(A150,[7]DATABASE!$A:$BA,51,0),"")</f>
        <v>41</v>
      </c>
      <c r="AZ150" s="37">
        <f>IFERROR(VLOOKUP(A150,[7]DATABASE!$A:$BA,52,0),"")</f>
        <v>47</v>
      </c>
      <c r="BA150" s="37">
        <f>IFERROR(VLOOKUP(A150,[7]DATABASE!$A:$BA,53,0),"")</f>
        <v>41</v>
      </c>
      <c r="BB150" s="37">
        <f>IFERROR(VLOOKUP(A150,[7]DATABASE!$A:$BF,54,0),"")</f>
        <v>48</v>
      </c>
      <c r="BC150" s="37">
        <f>IFERROR(VLOOKUP(A150,[7]DATABASE!$A:$BF,55,0),"")</f>
        <v>30</v>
      </c>
      <c r="BD150" s="37">
        <f>IFERROR(VLOOKUP(A150,[7]DATABASE!$A:$BF,56,0),"")</f>
        <v>41</v>
      </c>
      <c r="BE150" s="37">
        <f>IFERROR(VLOOKUP(A150,[7]DATABASE!$A:$BF,57,0),"")</f>
        <v>47</v>
      </c>
      <c r="BF150" s="37">
        <f>IFERROR(VLOOKUP(A150,[7]DATABASE!$A:$BF,58,0),"")</f>
        <v>41</v>
      </c>
      <c r="BG150" s="37">
        <f>IFERROR(VLOOKUP($A150,'[24]NEW MITRA'!$A:$BV,69,0),"")</f>
        <v>20</v>
      </c>
      <c r="BH150" s="37">
        <f>IFERROR(VLOOKUP(A150,[7]DATABASE!$A:$BM,60,0),"")</f>
        <v>48</v>
      </c>
      <c r="BI150" s="37">
        <f>IFERROR(VLOOKUP(A150,[7]DATABASE!$A:$BM,61,0),"")</f>
        <v>30</v>
      </c>
      <c r="BJ150" s="37">
        <f>IFERROR(VLOOKUP(A150,[7]DATABASE!$A:$BM,62,0),"")</f>
        <v>41</v>
      </c>
      <c r="BK150" s="37">
        <f>IFERROR(VLOOKUP(A150,[7]DATABASE!$A:$BM,63,0),"")</f>
        <v>47</v>
      </c>
      <c r="BL150" s="37">
        <f>IFERROR(VLOOKUP(A150,[7]DATABASE!$A:$BM,64,0),"")</f>
        <v>41</v>
      </c>
      <c r="BM150" s="37">
        <f>IFERROR(VLOOKUP($A150,[9]AAV!$A:$AM,39,0),IFERROR(VLOOKUP($A150,[9]GC!$A:$Y,25,0),IFERROR(VLOOKUP($A150,[9]RVO!$A:$BS,71,0),IFERROR(VLOOKUP($A150,[9]SBPV!$A:$AK,37,0),IFERROR(VLOOKUP($A150,'[9]CC SK'!$A:$AA,27,0),IFERROR(VLOOKUP($A150,[9]DELTA!$A:$AA,27,0),IFERROR(VLOOKUP($A150,'[9]TEMA C1'!$A:$W,23,0),IFERROR(VLOOKUP($A150,'[9]TEMA C2'!$A:$Y,25,0),IFERROR(VLOOKUP($A150,'[9]TEMA C3'!$A:$Y,25,0),IFERROR(VLOOKUP($A150,'[9]TEMA HAJI'!$A:$Y,25,0),IFERROR(VLOOKUP($A150,'[9]TEMA PD'!$A:$Y,25,0),"")))))))))))</f>
        <v>15</v>
      </c>
      <c r="BN150" s="37">
        <f t="shared" si="58"/>
        <v>242</v>
      </c>
      <c r="BO150" s="14">
        <f t="shared" si="80"/>
        <v>0</v>
      </c>
      <c r="BP150" s="14">
        <f t="shared" si="80"/>
        <v>48</v>
      </c>
      <c r="BQ150" s="37">
        <f t="shared" si="80"/>
        <v>30</v>
      </c>
      <c r="BR150" s="14">
        <f t="shared" si="80"/>
        <v>0</v>
      </c>
      <c r="BS150" s="14">
        <f t="shared" si="80"/>
        <v>0</v>
      </c>
      <c r="BT150" s="21">
        <f t="shared" si="80"/>
        <v>0</v>
      </c>
      <c r="BU150" s="21">
        <f t="shared" si="79"/>
        <v>15</v>
      </c>
      <c r="BV150" s="37">
        <f t="shared" si="59"/>
        <v>93</v>
      </c>
      <c r="BW150" s="36">
        <f t="shared" si="60"/>
        <v>0</v>
      </c>
      <c r="BX150" s="36" t="str">
        <f t="shared" si="61"/>
        <v>TIDAK</v>
      </c>
      <c r="BY150" s="36" t="str">
        <f>IFERROR(VLOOKUP(A150,[7]DATABASE!$A:$BY,77,0),"")</f>
        <v>TIDAK</v>
      </c>
      <c r="BZ150" s="37">
        <f t="shared" si="62"/>
        <v>146</v>
      </c>
      <c r="CA150" s="12">
        <f>IFERROR(VLOOKUP(A150,[10]DELTA!$A:$AE,31,0),"")</f>
        <v>3</v>
      </c>
      <c r="CB150" s="37" t="str">
        <f t="shared" si="63"/>
        <v>SAPHIRE</v>
      </c>
      <c r="CC150" s="37" t="str">
        <f>IFERROR(VLOOKUP(A150,[11]SUMMARY!$B:$E,4,0),"")</f>
        <v/>
      </c>
      <c r="CD150" s="37">
        <f>IFERROR(VLOOKUP(A150,'[12]RECAP REDEEM P2 - v2'!$A:$I,5,0),0)</f>
        <v>65</v>
      </c>
      <c r="CE150" s="37" t="str">
        <f t="shared" si="64"/>
        <v>Y</v>
      </c>
      <c r="CF150" s="37"/>
      <c r="CG150" s="15">
        <v>45093</v>
      </c>
      <c r="CH150" s="15">
        <f t="shared" ca="1" si="65"/>
        <v>46174</v>
      </c>
      <c r="CI150" s="37">
        <f t="shared" ca="1" si="66"/>
        <v>2</v>
      </c>
      <c r="CJ150" s="37">
        <v>81</v>
      </c>
      <c r="CK150" s="37" t="str">
        <f>IFERROR(VLOOKUP($A150,[13]ME!$A:$K,11,0),"-")</f>
        <v>-</v>
      </c>
      <c r="CL150" s="37" t="str">
        <f>IFERROR(VLOOKUP($A150,[14]EKS!$A:$K,11,0),"-")</f>
        <v>-</v>
      </c>
      <c r="CM150" s="37" t="str">
        <f>IFERROR(VLOOKUP($A150,[15]EKS!$A:$K,11,0),"-")</f>
        <v>-</v>
      </c>
      <c r="CN150" s="37" t="str">
        <f>IFERROR(VLOOKUP($A150,[16]EKS!$A:$K,11,0),"-")</f>
        <v>-</v>
      </c>
      <c r="CO150" s="37" t="str">
        <f>IFERROR(VLOOKUP($A150,[17]EKS!$A:$K,11,0),"-")</f>
        <v>EKSKLUSIF</v>
      </c>
      <c r="CP150" s="37" t="str">
        <f>IFERROR(VLOOKUP($A150,[18]EKS!$A:$K,11,0),"-")</f>
        <v>EKSKLUSIF</v>
      </c>
      <c r="CQ150" s="37" t="str">
        <f>IFERROR(VLOOKUP(A150,[19]Sheet1!$A:$D,4,0),"-")</f>
        <v>EKSKLUSIF</v>
      </c>
      <c r="CR150" s="37">
        <f>IFERROR(VLOOKUP($A150,[20]AAV!$A:$AR,44,0),IFERROR(VLOOKUP($A150,[20]GC!$A:$AC,29,0),IFERROR(VLOOKUP($A150,[20]RVO!$A:$CA,79,0),IFERROR(VLOOKUP($A150,[20]SBPV!$A:$AN,40,0),IFERROR(VLOOKUP($A150,'[20]CC SK'!$A:$AC,29,0),IFERROR(VLOOKUP($A150,'[20]AAV AUTO 2000'!$A:$AA,27,0),IFERROR(VLOOKUP($A150,[20]DELTA!$A:$AC,29,0),IFERROR(VLOOKUP($A150,'[20]TEMA C1'!$A:$Y,25,0),IFERROR(VLOOKUP($A150,'[20]TEMA C2'!$A:$AA,27,0),IFERROR(VLOOKUP($A150,'[20]TEMA C3'!$A:$AA,27,0),IFERROR(VLOOKUP($A150,'[20]TEMA HAJI'!$A:$AA,27,0),IFERROR(VLOOKUP($A150,'[20]TEMA PD'!$A:$AA,27,0),IFERROR(VLOOKUP($A150,[20]DESIRE!$A:$AP,42,0),0)))))))))))))</f>
        <v>15</v>
      </c>
      <c r="CS150" s="37">
        <f>IFERROR(VLOOKUP($A150,#REF!,42+CR$1,0),IFERROR(VLOOKUP($A150,#REF!,42+CR$1,0),IFERROR(VLOOKUP($A150,#REF!,29+CR$1,0),IFERROR(VLOOKUP($A150,#REF!,16+CR$1,0),IFERROR(VLOOKUP($A150,#REF!,42+CR$1,0),IFERROR(VLOOKUP($A150,#REF!,33+CR$1,0),IFERROR(VLOOKUP($A150,#REF!,29+CR$1,0),IFERROR(VLOOKUP($A150,#REF!,42+CR$1,0),IFERROR(VLOOKUP($A150,#REF!,42+CR$1,0),IFERROR(VLOOKUP($A150,#REF!,42+CR$1,0),IFERROR(VLOOKUP($A150,#REF!,26+CR$1,0),IFERROR(VLOOKUP($A150,#REF!,5+CR$1,0),0))))))))))))</f>
        <v>0</v>
      </c>
      <c r="CT150" s="37">
        <f>IFERROR(VLOOKUP($A150,#REF!,42+CS$1,0),IFERROR(VLOOKUP($A150,#REF!,42+CS$1,0),IFERROR(VLOOKUP($A150,#REF!,29+CS$1,0),IFERROR(VLOOKUP($A150,#REF!,16+CS$1,0),IFERROR(VLOOKUP($A150,#REF!,42+CS$1,0),IFERROR(VLOOKUP($A150,#REF!,33+CS$1,0),IFERROR(VLOOKUP($A150,#REF!,29+CS$1,0),IFERROR(VLOOKUP($A150,#REF!,42+CS$1,0),IFERROR(VLOOKUP($A150,#REF!,42+CS$1,0),IFERROR(VLOOKUP($A150,#REF!,42+CS$1,0),IFERROR(VLOOKUP($A150,#REF!,26+CS$1,0),IFERROR(VLOOKUP($A150,#REF!,5+CS$1,0),0))))))))))))</f>
        <v>0</v>
      </c>
      <c r="CU150" s="37">
        <f>IFERROR(VLOOKUP($A150,#REF!,42+CT$1,0),IFERROR(VLOOKUP($A150,#REF!,42+CT$1,0),IFERROR(VLOOKUP($A150,#REF!,29+CT$1,0),IFERROR(VLOOKUP($A150,#REF!,16+CT$1,0),IFERROR(VLOOKUP($A150,#REF!,42+CT$1,0),IFERROR(VLOOKUP($A150,#REF!,33+CT$1,0),IFERROR(VLOOKUP($A150,#REF!,29+CT$1,0),IFERROR(VLOOKUP($A150,#REF!,42+CT$1,0),IFERROR(VLOOKUP($A150,#REF!,42+CT$1,0),IFERROR(VLOOKUP($A150,#REF!,42+CT$1,0),IFERROR(VLOOKUP($A150,#REF!,26+CT$1,0),IFERROR(VLOOKUP($A150,#REF!,5+CT$1,0),0))))))))))))</f>
        <v>0</v>
      </c>
      <c r="CV150" s="37">
        <f>IFERROR(VLOOKUP($A150,#REF!,42+CU$1,0),IFERROR(VLOOKUP($A150,#REF!,42+CU$1,0),IFERROR(VLOOKUP($A150,#REF!,29+CU$1,0),IFERROR(VLOOKUP($A150,#REF!,16+CU$1,0),IFERROR(VLOOKUP($A150,#REF!,42+CU$1,0),IFERROR(VLOOKUP($A150,#REF!,33+CU$1,0),IFERROR(VLOOKUP($A150,#REF!,29+CU$1,0),IFERROR(VLOOKUP($A150,#REF!,42+CU$1,0),IFERROR(VLOOKUP($A150,#REF!,42+CU$1,0),IFERROR(VLOOKUP($A150,#REF!,42+CU$1,0),IFERROR(VLOOKUP($A150,#REF!,26+CU$1,0),IFERROR(VLOOKUP($A150,#REF!,5+CU$1,0),0))))))))))))</f>
        <v>0</v>
      </c>
      <c r="CW150" s="37">
        <f>IFERROR(VLOOKUP($A150,#REF!,42+CV$1,0),IFERROR(VLOOKUP($A150,#REF!,42+CV$1,0),IFERROR(VLOOKUP($A150,#REF!,29+CV$1,0),IFERROR(VLOOKUP($A150,#REF!,16+CV$1,0),IFERROR(VLOOKUP($A150,#REF!,42+CV$1,0),IFERROR(VLOOKUP($A150,#REF!,33+CV$1,0),IFERROR(VLOOKUP($A150,#REF!,29+CV$1,0),IFERROR(VLOOKUP($A150,#REF!,42+CV$1,0),IFERROR(VLOOKUP($A150,#REF!,42+CV$1,0),IFERROR(VLOOKUP($A150,#REF!,42+CV$1,0),IFERROR(VLOOKUP($A150,#REF!,26+CV$1,0),IFERROR(VLOOKUP($A150,#REF!,5+CV$1,0),0))))))))))))</f>
        <v>0</v>
      </c>
      <c r="CX150" s="37">
        <f>IFERROR(VLOOKUP($A150,#REF!,36,0),IFERROR(VLOOKUP($A150,#REF!,23,0),IFERROR(VLOOKUP($A150,#REF!,65,0),IFERROR(VLOOKUP($A150,#REF!,34,0),IFERROR(VLOOKUP($A150,#REF!,25,0),IFERROR(VLOOKUP($A150,#REF!,25,0),IFERROR(VLOOKUP($A150,#REF!,21,0),IFERROR(VLOOKUP($A150,#REF!,23,0),IFERROR(VLOOKUP($A150,#REF!,23,0),IFERROR(VLOOKUP($A150,#REF!,23,0),IFERROR(VLOOKUP($A150,#REF!,23,0),IFERROR(VLOOKUP($A150,#REF!,23,0),IFERROR(VLOOKUP($A150,#REF!,21,0),IFERROR(VLOOKUP($A150,#REF!,23,0),0))))))))))))))</f>
        <v>0</v>
      </c>
      <c r="CY150" s="37">
        <f>IFERROR(VLOOKUP($A150,[20]DESIRE!$A:$AP,42,0),IFERROR(VLOOKUP($A150,'[20]TEMA PD'!$A:$AA,27,0),IFERROR(VLOOKUP($A150,'[20]TEMA HAJI'!$A:$AA,27,0),IFERROR(VLOOKUP($A150,'[20]TEMA C3'!$A:$AA,27,0),IFERROR(VLOOKUP($A150,'[20]TEMA C2'!$A:$AA,27,0),IFERROR(VLOOKUP($A150,'[20]TEMA C1'!$A:$Y,25,0),IFERROR(VLOOKUP($A150,[20]DELTA!$A:$AC,29,0),IFERROR(VLOOKUP($A150,'[20]AAV AUTO 2000'!$A:$AA,27,0),IFERROR(VLOOKUP($A150,'[20]CC SK'!$A:$AC,29,0),IFERROR(VLOOKUP($A150,[20]SBPV!$A:$AN,40,0),IFERROR(VLOOKUP($A150,[20]RVO!$A:$CA,79,0),IFERROR(VLOOKUP($A150,[20]GC!$A:$AC,29,0),IFERROR(VLOOKUP($A150,[20]AAV!$A:$AR,44,0),0)))))))))))))</f>
        <v>15</v>
      </c>
      <c r="CZ150" s="37">
        <f>IFERROR(VLOOKUP($A150,#REF!,5+CY$1,0),IFERROR(VLOOKUP($A150,#REF!,26+CY$1,0),IFERROR(VLOOKUP($A150,#REF!,42+CY$1,0),IFERROR(VLOOKUP($A150,#REF!,42+CY$1,0),IFERROR(VLOOKUP($A150,#REF!,42+CY$1,0),IFERROR(VLOOKUP($A150,#REF!,29+CY$1,0),IFERROR(VLOOKUP($A150,#REF!,33+CY$1,0),IFERROR(VLOOKUP($A150,#REF!,42+CY$1,0),IFERROR(VLOOKUP($A150,#REF!,16+CY$1,0),IFERROR(VLOOKUP($A150,#REF!,29+CY$1,0),IFERROR(VLOOKUP($A150,#REF!,42+CY$1,0),IFERROR(VLOOKUP($A150,#REF!,42+CY$1,0),0))))))))))))</f>
        <v>0</v>
      </c>
      <c r="DA150" s="37">
        <f>IFERROR(VLOOKUP($A150,#REF!,5+CZ$1,0),IFERROR(VLOOKUP($A150,#REF!,26+CZ$1,0),IFERROR(VLOOKUP($A150,#REF!,42+CZ$1,0),IFERROR(VLOOKUP($A150,#REF!,42+CZ$1,0),IFERROR(VLOOKUP($A150,#REF!,42+CZ$1,0),IFERROR(VLOOKUP($A150,#REF!,29+CZ$1,0),IFERROR(VLOOKUP($A150,#REF!,33+CZ$1,0),IFERROR(VLOOKUP($A150,#REF!,42+CZ$1,0),IFERROR(VLOOKUP($A150,#REF!,16+CZ$1,0),IFERROR(VLOOKUP($A150,#REF!,29+CZ$1,0),IFERROR(VLOOKUP($A150,#REF!,42+CZ$1,0),IFERROR(VLOOKUP($A150,#REF!,42+CZ$1,0),0))))))))))))</f>
        <v>0</v>
      </c>
      <c r="DB150" s="37">
        <f>IFERROR(VLOOKUP($A150,#REF!,5+DA$1,0),IFERROR(VLOOKUP($A150,#REF!,26+DA$1,0),IFERROR(VLOOKUP($A150,#REF!,42+DA$1,0),IFERROR(VLOOKUP($A150,#REF!,42+DA$1,0),IFERROR(VLOOKUP($A150,#REF!,42+DA$1,0),IFERROR(VLOOKUP($A150,#REF!,29+DA$1,0),IFERROR(VLOOKUP($A150,#REF!,33+DA$1,0),IFERROR(VLOOKUP($A150,#REF!,42+DA$1,0),IFERROR(VLOOKUP($A150,#REF!,16+DA$1,0),IFERROR(VLOOKUP($A150,#REF!,29+DA$1,0),IFERROR(VLOOKUP($A150,#REF!,42+DA$1,0),IFERROR(VLOOKUP($A150,#REF!,42+DA$1,0),0))))))))))))</f>
        <v>0</v>
      </c>
      <c r="DC150" s="37">
        <f>IFERROR(VLOOKUP($A150,#REF!,5+DB$1,0),IFERROR(VLOOKUP($A150,#REF!,26+DB$1,0),IFERROR(VLOOKUP($A150,#REF!,42+DB$1,0),IFERROR(VLOOKUP($A150,#REF!,42+DB$1,0),IFERROR(VLOOKUP($A150,#REF!,42+DB$1,0),IFERROR(VLOOKUP($A150,#REF!,29+DB$1,0),IFERROR(VLOOKUP($A150,#REF!,33+DB$1,0),IFERROR(VLOOKUP($A150,#REF!,42+DB$1,0),IFERROR(VLOOKUP($A150,#REF!,16+DB$1,0),IFERROR(VLOOKUP($A150,#REF!,29+DB$1,0),IFERROR(VLOOKUP($A150,#REF!,42+DB$1,0),IFERROR(VLOOKUP($A150,#REF!,42+DB$1,0),0))))))))))))</f>
        <v>0</v>
      </c>
      <c r="DD150" s="37">
        <f>IFERROR(VLOOKUP($A150,#REF!,5+DC$1,0),IFERROR(VLOOKUP($A150,#REF!,26+DC$1,0),IFERROR(VLOOKUP($A150,#REF!,42+DC$1,0),IFERROR(VLOOKUP($A150,#REF!,42+DC$1,0),IFERROR(VLOOKUP($A150,#REF!,42+DC$1,0),IFERROR(VLOOKUP($A150,#REF!,29+DC$1,0),IFERROR(VLOOKUP($A150,#REF!,33+DC$1,0),IFERROR(VLOOKUP($A150,#REF!,42+DC$1,0),IFERROR(VLOOKUP($A150,#REF!,16+DC$1,0),IFERROR(VLOOKUP($A150,#REF!,29+DC$1,0),IFERROR(VLOOKUP($A150,#REF!,42+DC$1,0),IFERROR(VLOOKUP($A150,#REF!,42+DC$1,0),0))))))))))))</f>
        <v>0</v>
      </c>
      <c r="DE150" s="37">
        <f>IFERROR(VLOOKUP($A150,#REF!,23,0),IFERROR(VLOOKUP($A150,#REF!,21,0),IFERROR(VLOOKUP($A150,#REF!,23,0),IFERROR(VLOOKUP($A150,#REF!,23,0),IFERROR(VLOOKUP($A150,#REF!,23,0),IFERROR(VLOOKUP($A150,#REF!,23,0),IFERROR(VLOOKUP($A150,#REF!,23,0),IFERROR(VLOOKUP($A150,#REF!,21,0),IFERROR(VLOOKUP($A150,#REF!,25,0),IFERROR(VLOOKUP($A150,#REF!,25,0),IFERROR(VLOOKUP($A150,#REF!,34,0),IFERROR(VLOOKUP($A150,#REF!,65,0),IFERROR(VLOOKUP($A150,#REF!,23,0),IFERROR(VLOOKUP($A150,#REF!,36,0),0))))))))))))))</f>
        <v>0</v>
      </c>
      <c r="DF150" s="37" t="b">
        <f t="shared" si="85"/>
        <v>1</v>
      </c>
      <c r="DG150" s="37" t="b">
        <f t="shared" si="85"/>
        <v>1</v>
      </c>
      <c r="DH150" s="37" t="b">
        <f t="shared" si="85"/>
        <v>1</v>
      </c>
      <c r="DI150" s="37" t="b">
        <f t="shared" si="81"/>
        <v>1</v>
      </c>
      <c r="DJ150" s="37" t="b">
        <f t="shared" si="81"/>
        <v>1</v>
      </c>
      <c r="DK150" s="37" t="b">
        <f t="shared" si="81"/>
        <v>1</v>
      </c>
      <c r="DL150" s="37" t="b">
        <f t="shared" si="54"/>
        <v>1</v>
      </c>
      <c r="DM150" s="37">
        <f t="shared" si="86"/>
        <v>15</v>
      </c>
      <c r="DN150" s="37">
        <f t="shared" si="86"/>
        <v>0</v>
      </c>
      <c r="DO150" s="37">
        <f t="shared" si="86"/>
        <v>0</v>
      </c>
      <c r="DP150" s="37">
        <f t="shared" si="82"/>
        <v>0</v>
      </c>
      <c r="DQ150" s="37">
        <f t="shared" si="82"/>
        <v>0</v>
      </c>
      <c r="DR150" s="37">
        <f t="shared" si="82"/>
        <v>0</v>
      </c>
      <c r="DS150" s="37">
        <f t="shared" si="55"/>
        <v>0</v>
      </c>
      <c r="DT150" s="29">
        <f t="shared" si="72"/>
        <v>15</v>
      </c>
      <c r="DU150" s="37">
        <f t="shared" si="87"/>
        <v>15</v>
      </c>
      <c r="DV150" s="37">
        <f t="shared" si="87"/>
        <v>0</v>
      </c>
      <c r="DW150" s="37">
        <f t="shared" si="87"/>
        <v>0</v>
      </c>
      <c r="DX150" s="37">
        <f t="shared" si="83"/>
        <v>0</v>
      </c>
      <c r="DY150" s="37">
        <f t="shared" si="83"/>
        <v>0</v>
      </c>
      <c r="DZ150" s="37">
        <f t="shared" si="83"/>
        <v>0</v>
      </c>
      <c r="EA150" s="37">
        <f t="shared" si="56"/>
        <v>0</v>
      </c>
      <c r="EB150" s="29">
        <f t="shared" si="73"/>
        <v>15</v>
      </c>
      <c r="EC150" s="36">
        <f t="shared" si="74"/>
        <v>6</v>
      </c>
      <c r="ED150" s="36" t="str">
        <f t="shared" si="75"/>
        <v>DOWNGRADE</v>
      </c>
      <c r="EE150" s="36" t="str">
        <f t="shared" si="76"/>
        <v>RESET</v>
      </c>
      <c r="EF150" s="37">
        <f t="shared" si="77"/>
        <v>0</v>
      </c>
      <c r="EG150" s="2">
        <f>IFERROR(VLOOKUP(A150,[21]DELTA!$A:$AT,46,0),"")</f>
        <v>3</v>
      </c>
      <c r="EH150" s="37" t="str">
        <f t="shared" si="78"/>
        <v>SAPHIRE</v>
      </c>
      <c r="EI150" s="2"/>
      <c r="EJ150" s="2"/>
      <c r="EK150" s="2"/>
      <c r="EL150" s="2"/>
      <c r="EM150" s="2"/>
      <c r="EN150" s="2"/>
      <c r="EO150" s="2"/>
      <c r="EP150" s="2"/>
      <c r="EQ150" s="37">
        <f t="shared" si="88"/>
        <v>15</v>
      </c>
      <c r="ER150" s="37">
        <f t="shared" si="88"/>
        <v>0</v>
      </c>
      <c r="ES150" s="37">
        <f t="shared" si="88"/>
        <v>0</v>
      </c>
      <c r="ET150" s="37">
        <f t="shared" si="84"/>
        <v>0</v>
      </c>
      <c r="EU150" s="37">
        <f t="shared" si="84"/>
        <v>0</v>
      </c>
      <c r="EV150" s="37">
        <f t="shared" si="84"/>
        <v>0</v>
      </c>
      <c r="EW150" s="37">
        <f t="shared" si="57"/>
        <v>0</v>
      </c>
    </row>
    <row r="151" spans="1:153" ht="15.6">
      <c r="A151" s="36" t="s">
        <v>121</v>
      </c>
      <c r="B151" s="5" t="s">
        <v>264</v>
      </c>
      <c r="C151" s="37" t="s">
        <v>153</v>
      </c>
      <c r="D151" s="15">
        <f>IFERROR(VLOOKUP(A151,[23]delta!$A:$C,3,0),"")</f>
        <v>45201</v>
      </c>
      <c r="E151" s="15" t="str">
        <f t="shared" si="71"/>
        <v>Oct-23</v>
      </c>
      <c r="F151" s="37" t="s">
        <v>349</v>
      </c>
      <c r="G151" s="37" t="s">
        <v>349</v>
      </c>
      <c r="H151" s="37" t="s">
        <v>414</v>
      </c>
      <c r="I151" s="37" t="s">
        <v>414</v>
      </c>
      <c r="J151" s="37" t="s">
        <v>414</v>
      </c>
      <c r="K151" s="37" t="s">
        <v>414</v>
      </c>
      <c r="L151" s="37" t="s">
        <v>414</v>
      </c>
      <c r="M151" s="37">
        <v>10</v>
      </c>
      <c r="N151" s="37">
        <v>22</v>
      </c>
      <c r="O151" s="37"/>
      <c r="P151" s="37"/>
      <c r="Q151" s="37"/>
      <c r="R151" s="37"/>
      <c r="S151" s="37" t="s">
        <v>417</v>
      </c>
      <c r="T151" s="36">
        <v>32</v>
      </c>
      <c r="U151" s="37">
        <v>10</v>
      </c>
      <c r="V151" s="37">
        <v>22</v>
      </c>
      <c r="W151" s="37">
        <v>0</v>
      </c>
      <c r="X151" s="37">
        <v>0</v>
      </c>
      <c r="Y151" s="37">
        <v>0</v>
      </c>
      <c r="Z151" s="37">
        <v>0</v>
      </c>
      <c r="AA151" s="37" t="s">
        <v>417</v>
      </c>
      <c r="AB151" s="36">
        <v>32</v>
      </c>
      <c r="AC151" s="36">
        <v>5</v>
      </c>
      <c r="AD151" s="36" t="s">
        <v>415</v>
      </c>
      <c r="AE151" s="36" t="s">
        <v>416</v>
      </c>
      <c r="AF151" s="37">
        <v>0</v>
      </c>
      <c r="AG151" s="13">
        <v>2</v>
      </c>
      <c r="AH151" s="37" t="s">
        <v>418</v>
      </c>
      <c r="AI151" s="37">
        <v>0</v>
      </c>
      <c r="AJ151" s="37" t="s">
        <v>424</v>
      </c>
      <c r="AK151" s="37">
        <v>0</v>
      </c>
      <c r="AL151" s="15">
        <v>45261</v>
      </c>
      <c r="AM151" s="15">
        <v>45701</v>
      </c>
      <c r="AN151" s="37">
        <v>1</v>
      </c>
      <c r="AO151" s="37">
        <v>0</v>
      </c>
      <c r="AP151" s="37" t="str">
        <f>IFERROR(VLOOKUP($A151,[2]Sheet1!$A:$D,4,0),"-")</f>
        <v>-</v>
      </c>
      <c r="AQ151" s="37" t="str">
        <f>IFERROR(VLOOKUP($A151,#REF!,4,0),"-")</f>
        <v>-</v>
      </c>
      <c r="AR151" s="37" t="str">
        <f>IFERROR(VLOOKUP(A151,[3]DELTA!$A:$D,4,0),"-")</f>
        <v>-</v>
      </c>
      <c r="AS151" s="37" t="str">
        <f>IFERROR(VLOOKUP(A151,[4]DELTA!$A:$D,4,0),"-")</f>
        <v>-</v>
      </c>
      <c r="AT151" s="37" t="str">
        <f>IFERROR(VLOOKUP(A151,[5]DELTA!$A:$D,4,0),"-")</f>
        <v>-</v>
      </c>
      <c r="AU151" s="37" t="str">
        <f>IFERROR(VLOOKUP(A151,[6]DELTA!$A:$D,4,0),"-")</f>
        <v>-</v>
      </c>
      <c r="AV151" s="37" t="str">
        <f>IFERROR(VLOOKUP(A151,#REF!,13,0),"")</f>
        <v/>
      </c>
      <c r="AW151" s="37">
        <f>IFERROR(VLOOKUP(A151,[7]DATABASE!$A:$BA,49,0),"")</f>
        <v>0</v>
      </c>
      <c r="AX151" s="37">
        <f>IFERROR(VLOOKUP(A151,[7]DATABASE!$A:$BA,50,0),"")</f>
        <v>0</v>
      </c>
      <c r="AY151" s="37">
        <f>IFERROR(VLOOKUP(A151,[7]DATABASE!$A:$BA,51,0),"")</f>
        <v>0</v>
      </c>
      <c r="AZ151" s="37">
        <f>IFERROR(VLOOKUP(A151,[7]DATABASE!$A:$BA,52,0),"")</f>
        <v>0</v>
      </c>
      <c r="BA151" s="37">
        <f>IFERROR(VLOOKUP(A151,[7]DATABASE!$A:$BA,53,0),"")</f>
        <v>0</v>
      </c>
      <c r="BB151" s="37">
        <f>IFERROR(VLOOKUP(A151,[7]DATABASE!$A:$BF,54,0),"")</f>
        <v>0</v>
      </c>
      <c r="BC151" s="37">
        <f>IFERROR(VLOOKUP(A151,[7]DATABASE!$A:$BF,55,0),"")</f>
        <v>0</v>
      </c>
      <c r="BD151" s="37">
        <f>IFERROR(VLOOKUP(A151,[7]DATABASE!$A:$BF,56,0),"")</f>
        <v>0</v>
      </c>
      <c r="BE151" s="37">
        <f>IFERROR(VLOOKUP(A151,[7]DATABASE!$A:$BF,57,0),"")</f>
        <v>0</v>
      </c>
      <c r="BF151" s="37">
        <f>IFERROR(VLOOKUP(A151,[7]DATABASE!$A:$BF,58,0),"")</f>
        <v>0</v>
      </c>
      <c r="BG151" s="37" t="str">
        <f>IFERROR(VLOOKUP($A151,'[24]NEW MITRA'!$A:$BV,69,0),"")</f>
        <v/>
      </c>
      <c r="BH151" s="37">
        <f>IFERROR(VLOOKUP(A151,[7]DATABASE!$A:$BM,60,0),"")</f>
        <v>0</v>
      </c>
      <c r="BI151" s="37">
        <f>IFERROR(VLOOKUP(A151,[7]DATABASE!$A:$BM,61,0),"")</f>
        <v>0</v>
      </c>
      <c r="BJ151" s="37">
        <f>IFERROR(VLOOKUP(A151,[7]DATABASE!$A:$BM,62,0),"")</f>
        <v>0</v>
      </c>
      <c r="BK151" s="37">
        <f>IFERROR(VLOOKUP(A151,[7]DATABASE!$A:$BM,63,0),"")</f>
        <v>0</v>
      </c>
      <c r="BL151" s="37">
        <f>IFERROR(VLOOKUP(A151,[7]DATABASE!$A:$BM,64,0),"")</f>
        <v>0</v>
      </c>
      <c r="BM151" s="37" t="str">
        <f>IFERROR(VLOOKUP($A151,[9]AAV!$A:$AM,39,0),IFERROR(VLOOKUP($A151,[9]GC!$A:$Y,25,0),IFERROR(VLOOKUP($A151,[9]RVO!$A:$BS,71,0),IFERROR(VLOOKUP($A151,[9]SBPV!$A:$AK,37,0),IFERROR(VLOOKUP($A151,'[9]CC SK'!$A:$AA,27,0),IFERROR(VLOOKUP($A151,[9]DELTA!$A:$AA,27,0),IFERROR(VLOOKUP($A151,'[9]TEMA C1'!$A:$W,23,0),IFERROR(VLOOKUP($A151,'[9]TEMA C2'!$A:$Y,25,0),IFERROR(VLOOKUP($A151,'[9]TEMA C3'!$A:$Y,25,0),IFERROR(VLOOKUP($A151,'[9]TEMA HAJI'!$A:$Y,25,0),IFERROR(VLOOKUP($A151,'[9]TEMA PD'!$A:$Y,25,0),"")))))))))))</f>
        <v/>
      </c>
      <c r="BN151" s="37">
        <f t="shared" si="58"/>
        <v>0</v>
      </c>
      <c r="BO151" s="37" t="str">
        <f t="shared" si="80"/>
        <v/>
      </c>
      <c r="BP151" s="37">
        <f t="shared" si="80"/>
        <v>0</v>
      </c>
      <c r="BQ151" s="37">
        <f t="shared" si="80"/>
        <v>0</v>
      </c>
      <c r="BR151" s="37">
        <f t="shared" si="80"/>
        <v>0</v>
      </c>
      <c r="BS151" s="37">
        <f t="shared" si="80"/>
        <v>0</v>
      </c>
      <c r="BT151" s="37">
        <f t="shared" si="80"/>
        <v>0</v>
      </c>
      <c r="BU151" s="37" t="str">
        <f t="shared" si="79"/>
        <v/>
      </c>
      <c r="BV151" s="37">
        <f t="shared" si="59"/>
        <v>0</v>
      </c>
      <c r="BW151" s="36">
        <f t="shared" si="60"/>
        <v>7</v>
      </c>
      <c r="BX151" s="36" t="str">
        <f t="shared" si="61"/>
        <v>DOWNGRADE</v>
      </c>
      <c r="BY151" s="36" t="str">
        <f>IFERROR(VLOOKUP(A151,[7]DATABASE!$A:$BY,77,0),"")</f>
        <v>RESET</v>
      </c>
      <c r="BZ151" s="37">
        <f t="shared" si="62"/>
        <v>0</v>
      </c>
      <c r="CA151" s="12">
        <f>IFERROR(VLOOKUP(A151,[10]DELTA!$A:$AE,31,0),"")</f>
        <v>0</v>
      </c>
      <c r="CB151" s="37" t="str">
        <f t="shared" si="63"/>
        <v>SAPHIRE</v>
      </c>
      <c r="CC151" s="37" t="str">
        <f>IFERROR(VLOOKUP(A151,[11]SUMMARY!$B:$E,4,0),"")</f>
        <v/>
      </c>
      <c r="CD151" s="37">
        <f>IFERROR(VLOOKUP(A151,'[12]RECAP REDEEM P2 - v2'!$A:$I,5,0),0)</f>
        <v>0</v>
      </c>
      <c r="CE151" s="37" t="str">
        <f t="shared" si="64"/>
        <v>FALSE</v>
      </c>
      <c r="CF151" s="37"/>
      <c r="CG151" s="15">
        <v>45093</v>
      </c>
      <c r="CH151" s="15">
        <f t="shared" ca="1" si="65"/>
        <v>46174</v>
      </c>
      <c r="CI151" s="37">
        <f t="shared" ca="1" si="66"/>
        <v>2</v>
      </c>
      <c r="CJ151" s="37">
        <v>0</v>
      </c>
      <c r="CK151" s="37" t="str">
        <f>IFERROR(VLOOKUP($A151,[13]ME!$A:$K,11,0),"-")</f>
        <v>-</v>
      </c>
      <c r="CL151" s="37" t="str">
        <f>IFERROR(VLOOKUP($A151,[14]EKS!$A:$K,11,0),"-")</f>
        <v>-</v>
      </c>
      <c r="CM151" s="37" t="str">
        <f>IFERROR(VLOOKUP($A151,[15]EKS!$A:$K,11,0),"-")</f>
        <v>-</v>
      </c>
      <c r="CN151" s="37" t="str">
        <f>IFERROR(VLOOKUP($A151,[16]EKS!$A:$K,11,0),"-")</f>
        <v>-</v>
      </c>
      <c r="CO151" s="37" t="str">
        <f>IFERROR(VLOOKUP($A151,[17]EKS!$A:$K,11,0),"-")</f>
        <v>-</v>
      </c>
      <c r="CP151" s="37" t="str">
        <f>IFERROR(VLOOKUP($A151,[18]EKS!$A:$K,11,0),"-")</f>
        <v>-</v>
      </c>
      <c r="CQ151" s="37" t="str">
        <f>IFERROR(VLOOKUP(A151,[19]Sheet1!$A:$D,4,0),"-")</f>
        <v>-</v>
      </c>
      <c r="CR151" s="37">
        <f>IFERROR(VLOOKUP($A151,[20]AAV!$A:$AR,44,0),IFERROR(VLOOKUP($A151,[20]GC!$A:$AC,29,0),IFERROR(VLOOKUP($A151,[20]RVO!$A:$CA,79,0),IFERROR(VLOOKUP($A151,[20]SBPV!$A:$AN,40,0),IFERROR(VLOOKUP($A151,'[20]CC SK'!$A:$AC,29,0),IFERROR(VLOOKUP($A151,'[20]AAV AUTO 2000'!$A:$AA,27,0),IFERROR(VLOOKUP($A151,[20]DELTA!$A:$AC,29,0),IFERROR(VLOOKUP($A151,'[20]TEMA C1'!$A:$Y,25,0),IFERROR(VLOOKUP($A151,'[20]TEMA C2'!$A:$AA,27,0),IFERROR(VLOOKUP($A151,'[20]TEMA C3'!$A:$AA,27,0),IFERROR(VLOOKUP($A151,'[20]TEMA HAJI'!$A:$AA,27,0),IFERROR(VLOOKUP($A151,'[20]TEMA PD'!$A:$AA,27,0),IFERROR(VLOOKUP($A151,[20]DESIRE!$A:$AP,42,0),0)))))))))))))</f>
        <v>0</v>
      </c>
      <c r="CS151" s="37">
        <f>IFERROR(VLOOKUP($A151,#REF!,42+CR$1,0),IFERROR(VLOOKUP($A151,#REF!,42+CR$1,0),IFERROR(VLOOKUP($A151,#REF!,29+CR$1,0),IFERROR(VLOOKUP($A151,#REF!,16+CR$1,0),IFERROR(VLOOKUP($A151,#REF!,42+CR$1,0),IFERROR(VLOOKUP($A151,#REF!,33+CR$1,0),IFERROR(VLOOKUP($A151,#REF!,29+CR$1,0),IFERROR(VLOOKUP($A151,#REF!,42+CR$1,0),IFERROR(VLOOKUP($A151,#REF!,42+CR$1,0),IFERROR(VLOOKUP($A151,#REF!,42+CR$1,0),IFERROR(VLOOKUP($A151,#REF!,26+CR$1,0),IFERROR(VLOOKUP($A151,#REF!,5+CR$1,0),0))))))))))))</f>
        <v>0</v>
      </c>
      <c r="CT151" s="37">
        <f>IFERROR(VLOOKUP($A151,#REF!,42+CS$1,0),IFERROR(VLOOKUP($A151,#REF!,42+CS$1,0),IFERROR(VLOOKUP($A151,#REF!,29+CS$1,0),IFERROR(VLOOKUP($A151,#REF!,16+CS$1,0),IFERROR(VLOOKUP($A151,#REF!,42+CS$1,0),IFERROR(VLOOKUP($A151,#REF!,33+CS$1,0),IFERROR(VLOOKUP($A151,#REF!,29+CS$1,0),IFERROR(VLOOKUP($A151,#REF!,42+CS$1,0),IFERROR(VLOOKUP($A151,#REF!,42+CS$1,0),IFERROR(VLOOKUP($A151,#REF!,42+CS$1,0),IFERROR(VLOOKUP($A151,#REF!,26+CS$1,0),IFERROR(VLOOKUP($A151,#REF!,5+CS$1,0),0))))))))))))</f>
        <v>0</v>
      </c>
      <c r="CU151" s="37">
        <f>IFERROR(VLOOKUP($A151,#REF!,42+CT$1,0),IFERROR(VLOOKUP($A151,#REF!,42+CT$1,0),IFERROR(VLOOKUP($A151,#REF!,29+CT$1,0),IFERROR(VLOOKUP($A151,#REF!,16+CT$1,0),IFERROR(VLOOKUP($A151,#REF!,42+CT$1,0),IFERROR(VLOOKUP($A151,#REF!,33+CT$1,0),IFERROR(VLOOKUP($A151,#REF!,29+CT$1,0),IFERROR(VLOOKUP($A151,#REF!,42+CT$1,0),IFERROR(VLOOKUP($A151,#REF!,42+CT$1,0),IFERROR(VLOOKUP($A151,#REF!,42+CT$1,0),IFERROR(VLOOKUP($A151,#REF!,26+CT$1,0),IFERROR(VLOOKUP($A151,#REF!,5+CT$1,0),0))))))))))))</f>
        <v>0</v>
      </c>
      <c r="CV151" s="37">
        <f>IFERROR(VLOOKUP($A151,#REF!,42+CU$1,0),IFERROR(VLOOKUP($A151,#REF!,42+CU$1,0),IFERROR(VLOOKUP($A151,#REF!,29+CU$1,0),IFERROR(VLOOKUP($A151,#REF!,16+CU$1,0),IFERROR(VLOOKUP($A151,#REF!,42+CU$1,0),IFERROR(VLOOKUP($A151,#REF!,33+CU$1,0),IFERROR(VLOOKUP($A151,#REF!,29+CU$1,0),IFERROR(VLOOKUP($A151,#REF!,42+CU$1,0),IFERROR(VLOOKUP($A151,#REF!,42+CU$1,0),IFERROR(VLOOKUP($A151,#REF!,42+CU$1,0),IFERROR(VLOOKUP($A151,#REF!,26+CU$1,0),IFERROR(VLOOKUP($A151,#REF!,5+CU$1,0),0))))))))))))</f>
        <v>0</v>
      </c>
      <c r="CW151" s="37">
        <f>IFERROR(VLOOKUP($A151,#REF!,42+CV$1,0),IFERROR(VLOOKUP($A151,#REF!,42+CV$1,0),IFERROR(VLOOKUP($A151,#REF!,29+CV$1,0),IFERROR(VLOOKUP($A151,#REF!,16+CV$1,0),IFERROR(VLOOKUP($A151,#REF!,42+CV$1,0),IFERROR(VLOOKUP($A151,#REF!,33+CV$1,0),IFERROR(VLOOKUP($A151,#REF!,29+CV$1,0),IFERROR(VLOOKUP($A151,#REF!,42+CV$1,0),IFERROR(VLOOKUP($A151,#REF!,42+CV$1,0),IFERROR(VLOOKUP($A151,#REF!,42+CV$1,0),IFERROR(VLOOKUP($A151,#REF!,26+CV$1,0),IFERROR(VLOOKUP($A151,#REF!,5+CV$1,0),0))))))))))))</f>
        <v>0</v>
      </c>
      <c r="CX151" s="37">
        <f>IFERROR(VLOOKUP($A151,#REF!,36,0),IFERROR(VLOOKUP($A151,#REF!,23,0),IFERROR(VLOOKUP($A151,#REF!,65,0),IFERROR(VLOOKUP($A151,#REF!,34,0),IFERROR(VLOOKUP($A151,#REF!,25,0),IFERROR(VLOOKUP($A151,#REF!,25,0),IFERROR(VLOOKUP($A151,#REF!,21,0),IFERROR(VLOOKUP($A151,#REF!,23,0),IFERROR(VLOOKUP($A151,#REF!,23,0),IFERROR(VLOOKUP($A151,#REF!,23,0),IFERROR(VLOOKUP($A151,#REF!,23,0),IFERROR(VLOOKUP($A151,#REF!,23,0),IFERROR(VLOOKUP($A151,#REF!,21,0),IFERROR(VLOOKUP($A151,#REF!,23,0),0))))))))))))))</f>
        <v>0</v>
      </c>
      <c r="CY151" s="37">
        <f>IFERROR(VLOOKUP($A151,[20]DESIRE!$A:$AP,42,0),IFERROR(VLOOKUP($A151,'[20]TEMA PD'!$A:$AA,27,0),IFERROR(VLOOKUP($A151,'[20]TEMA HAJI'!$A:$AA,27,0),IFERROR(VLOOKUP($A151,'[20]TEMA C3'!$A:$AA,27,0),IFERROR(VLOOKUP($A151,'[20]TEMA C2'!$A:$AA,27,0),IFERROR(VLOOKUP($A151,'[20]TEMA C1'!$A:$Y,25,0),IFERROR(VLOOKUP($A151,[20]DELTA!$A:$AC,29,0),IFERROR(VLOOKUP($A151,'[20]AAV AUTO 2000'!$A:$AA,27,0),IFERROR(VLOOKUP($A151,'[20]CC SK'!$A:$AC,29,0),IFERROR(VLOOKUP($A151,[20]SBPV!$A:$AN,40,0),IFERROR(VLOOKUP($A151,[20]RVO!$A:$CA,79,0),IFERROR(VLOOKUP($A151,[20]GC!$A:$AC,29,0),IFERROR(VLOOKUP($A151,[20]AAV!$A:$AR,44,0),0)))))))))))))</f>
        <v>0</v>
      </c>
      <c r="CZ151" s="37">
        <f>IFERROR(VLOOKUP($A151,#REF!,5+CY$1,0),IFERROR(VLOOKUP($A151,#REF!,26+CY$1,0),IFERROR(VLOOKUP($A151,#REF!,42+CY$1,0),IFERROR(VLOOKUP($A151,#REF!,42+CY$1,0),IFERROR(VLOOKUP($A151,#REF!,42+CY$1,0),IFERROR(VLOOKUP($A151,#REF!,29+CY$1,0),IFERROR(VLOOKUP($A151,#REF!,33+CY$1,0),IFERROR(VLOOKUP($A151,#REF!,42+CY$1,0),IFERROR(VLOOKUP($A151,#REF!,16+CY$1,0),IFERROR(VLOOKUP($A151,#REF!,29+CY$1,0),IFERROR(VLOOKUP($A151,#REF!,42+CY$1,0),IFERROR(VLOOKUP($A151,#REF!,42+CY$1,0),0))))))))))))</f>
        <v>0</v>
      </c>
      <c r="DA151" s="37">
        <f>IFERROR(VLOOKUP($A151,#REF!,5+CZ$1,0),IFERROR(VLOOKUP($A151,#REF!,26+CZ$1,0),IFERROR(VLOOKUP($A151,#REF!,42+CZ$1,0),IFERROR(VLOOKUP($A151,#REF!,42+CZ$1,0),IFERROR(VLOOKUP($A151,#REF!,42+CZ$1,0),IFERROR(VLOOKUP($A151,#REF!,29+CZ$1,0),IFERROR(VLOOKUP($A151,#REF!,33+CZ$1,0),IFERROR(VLOOKUP($A151,#REF!,42+CZ$1,0),IFERROR(VLOOKUP($A151,#REF!,16+CZ$1,0),IFERROR(VLOOKUP($A151,#REF!,29+CZ$1,0),IFERROR(VLOOKUP($A151,#REF!,42+CZ$1,0),IFERROR(VLOOKUP($A151,#REF!,42+CZ$1,0),0))))))))))))</f>
        <v>0</v>
      </c>
      <c r="DB151" s="37">
        <f>IFERROR(VLOOKUP($A151,#REF!,5+DA$1,0),IFERROR(VLOOKUP($A151,#REF!,26+DA$1,0),IFERROR(VLOOKUP($A151,#REF!,42+DA$1,0),IFERROR(VLOOKUP($A151,#REF!,42+DA$1,0),IFERROR(VLOOKUP($A151,#REF!,42+DA$1,0),IFERROR(VLOOKUP($A151,#REF!,29+DA$1,0),IFERROR(VLOOKUP($A151,#REF!,33+DA$1,0),IFERROR(VLOOKUP($A151,#REF!,42+DA$1,0),IFERROR(VLOOKUP($A151,#REF!,16+DA$1,0),IFERROR(VLOOKUP($A151,#REF!,29+DA$1,0),IFERROR(VLOOKUP($A151,#REF!,42+DA$1,0),IFERROR(VLOOKUP($A151,#REF!,42+DA$1,0),0))))))))))))</f>
        <v>0</v>
      </c>
      <c r="DC151" s="37">
        <f>IFERROR(VLOOKUP($A151,#REF!,5+DB$1,0),IFERROR(VLOOKUP($A151,#REF!,26+DB$1,0),IFERROR(VLOOKUP($A151,#REF!,42+DB$1,0),IFERROR(VLOOKUP($A151,#REF!,42+DB$1,0),IFERROR(VLOOKUP($A151,#REF!,42+DB$1,0),IFERROR(VLOOKUP($A151,#REF!,29+DB$1,0),IFERROR(VLOOKUP($A151,#REF!,33+DB$1,0),IFERROR(VLOOKUP($A151,#REF!,42+DB$1,0),IFERROR(VLOOKUP($A151,#REF!,16+DB$1,0),IFERROR(VLOOKUP($A151,#REF!,29+DB$1,0),IFERROR(VLOOKUP($A151,#REF!,42+DB$1,0),IFERROR(VLOOKUP($A151,#REF!,42+DB$1,0),0))))))))))))</f>
        <v>0</v>
      </c>
      <c r="DD151" s="37">
        <f>IFERROR(VLOOKUP($A151,#REF!,5+DC$1,0),IFERROR(VLOOKUP($A151,#REF!,26+DC$1,0),IFERROR(VLOOKUP($A151,#REF!,42+DC$1,0),IFERROR(VLOOKUP($A151,#REF!,42+DC$1,0),IFERROR(VLOOKUP($A151,#REF!,42+DC$1,0),IFERROR(VLOOKUP($A151,#REF!,29+DC$1,0),IFERROR(VLOOKUP($A151,#REF!,33+DC$1,0),IFERROR(VLOOKUP($A151,#REF!,42+DC$1,0),IFERROR(VLOOKUP($A151,#REF!,16+DC$1,0),IFERROR(VLOOKUP($A151,#REF!,29+DC$1,0),IFERROR(VLOOKUP($A151,#REF!,42+DC$1,0),IFERROR(VLOOKUP($A151,#REF!,42+DC$1,0),0))))))))))))</f>
        <v>0</v>
      </c>
      <c r="DE151" s="37">
        <f>IFERROR(VLOOKUP($A151,#REF!,23,0),IFERROR(VLOOKUP($A151,#REF!,21,0),IFERROR(VLOOKUP($A151,#REF!,23,0),IFERROR(VLOOKUP($A151,#REF!,23,0),IFERROR(VLOOKUP($A151,#REF!,23,0),IFERROR(VLOOKUP($A151,#REF!,23,0),IFERROR(VLOOKUP($A151,#REF!,23,0),IFERROR(VLOOKUP($A151,#REF!,21,0),IFERROR(VLOOKUP($A151,#REF!,25,0),IFERROR(VLOOKUP($A151,#REF!,25,0),IFERROR(VLOOKUP($A151,#REF!,34,0),IFERROR(VLOOKUP($A151,#REF!,65,0),IFERROR(VLOOKUP($A151,#REF!,23,0),IFERROR(VLOOKUP($A151,#REF!,36,0),0))))))))))))))</f>
        <v>0</v>
      </c>
      <c r="DF151" s="37" t="b">
        <f t="shared" si="85"/>
        <v>1</v>
      </c>
      <c r="DG151" s="37" t="b">
        <f t="shared" si="85"/>
        <v>1</v>
      </c>
      <c r="DH151" s="37" t="b">
        <f t="shared" si="85"/>
        <v>1</v>
      </c>
      <c r="DI151" s="37" t="b">
        <f t="shared" si="81"/>
        <v>1</v>
      </c>
      <c r="DJ151" s="37" t="b">
        <f t="shared" si="81"/>
        <v>1</v>
      </c>
      <c r="DK151" s="37" t="b">
        <f t="shared" si="81"/>
        <v>1</v>
      </c>
      <c r="DL151" s="37" t="b">
        <f t="shared" si="54"/>
        <v>1</v>
      </c>
      <c r="DM151" s="37">
        <f t="shared" si="86"/>
        <v>0</v>
      </c>
      <c r="DN151" s="37">
        <f t="shared" si="86"/>
        <v>0</v>
      </c>
      <c r="DO151" s="37">
        <f t="shared" si="86"/>
        <v>0</v>
      </c>
      <c r="DP151" s="37">
        <f t="shared" si="82"/>
        <v>0</v>
      </c>
      <c r="DQ151" s="37">
        <f t="shared" si="82"/>
        <v>0</v>
      </c>
      <c r="DR151" s="37">
        <f t="shared" si="82"/>
        <v>0</v>
      </c>
      <c r="DS151" s="37">
        <f t="shared" si="55"/>
        <v>0</v>
      </c>
      <c r="DT151" s="29">
        <f t="shared" si="72"/>
        <v>0</v>
      </c>
      <c r="DU151" s="37">
        <f t="shared" si="87"/>
        <v>0</v>
      </c>
      <c r="DV151" s="37">
        <f t="shared" si="87"/>
        <v>0</v>
      </c>
      <c r="DW151" s="37">
        <f t="shared" si="87"/>
        <v>0</v>
      </c>
      <c r="DX151" s="37">
        <f t="shared" si="83"/>
        <v>0</v>
      </c>
      <c r="DY151" s="37">
        <f t="shared" si="83"/>
        <v>0</v>
      </c>
      <c r="DZ151" s="37">
        <f t="shared" si="83"/>
        <v>0</v>
      </c>
      <c r="EA151" s="37">
        <f t="shared" si="56"/>
        <v>0</v>
      </c>
      <c r="EB151" s="29">
        <f t="shared" si="73"/>
        <v>0</v>
      </c>
      <c r="EC151" s="36">
        <f t="shared" si="74"/>
        <v>7</v>
      </c>
      <c r="ED151" s="36" t="str">
        <f t="shared" si="75"/>
        <v>DOWNGRADE</v>
      </c>
      <c r="EE151" s="36" t="str">
        <f t="shared" si="76"/>
        <v>RESET</v>
      </c>
      <c r="EF151" s="37">
        <f t="shared" si="77"/>
        <v>0</v>
      </c>
      <c r="EG151" s="2" t="str">
        <f>IFERROR(VLOOKUP(A151,[21]DELTA!$A:$AT,46,0),"")</f>
        <v/>
      </c>
      <c r="EH151" s="37" t="str">
        <f t="shared" si="78"/>
        <v>SAPHIRE</v>
      </c>
      <c r="EI151" s="2"/>
      <c r="EJ151" s="2"/>
      <c r="EK151" s="2"/>
      <c r="EL151" s="2"/>
      <c r="EM151" s="2"/>
      <c r="EN151" s="2"/>
      <c r="EO151" s="2"/>
      <c r="EP151" s="2"/>
      <c r="EQ151" s="37">
        <f t="shared" si="88"/>
        <v>0</v>
      </c>
      <c r="ER151" s="37">
        <f t="shared" si="88"/>
        <v>0</v>
      </c>
      <c r="ES151" s="37">
        <f t="shared" si="88"/>
        <v>0</v>
      </c>
      <c r="ET151" s="37">
        <f t="shared" si="84"/>
        <v>0</v>
      </c>
      <c r="EU151" s="37">
        <f t="shared" si="84"/>
        <v>0</v>
      </c>
      <c r="EV151" s="37">
        <f t="shared" si="84"/>
        <v>0</v>
      </c>
      <c r="EW151" s="37">
        <f t="shared" si="57"/>
        <v>0</v>
      </c>
    </row>
    <row r="152" spans="1:153" ht="15.6">
      <c r="A152" s="36" t="s">
        <v>68</v>
      </c>
      <c r="B152" s="5" t="s">
        <v>219</v>
      </c>
      <c r="C152" s="37" t="s">
        <v>153</v>
      </c>
      <c r="D152" s="15">
        <f>IFERROR(VLOOKUP(A152,[23]delta!$A:$C,3,0),"")</f>
        <v>44954</v>
      </c>
      <c r="E152" s="15" t="str">
        <f t="shared" si="71"/>
        <v>Jan-23</v>
      </c>
      <c r="F152" s="37" t="s">
        <v>352</v>
      </c>
      <c r="G152" s="37" t="s">
        <v>352</v>
      </c>
      <c r="H152" s="37" t="s">
        <v>349</v>
      </c>
      <c r="I152" s="37" t="s">
        <v>349</v>
      </c>
      <c r="J152" s="37" t="s">
        <v>414</v>
      </c>
      <c r="K152" s="37" t="s">
        <v>349</v>
      </c>
      <c r="L152" s="37" t="s">
        <v>414</v>
      </c>
      <c r="M152" s="37">
        <v>21</v>
      </c>
      <c r="N152" s="37">
        <v>46</v>
      </c>
      <c r="O152" s="37">
        <v>7</v>
      </c>
      <c r="P152" s="37">
        <v>23</v>
      </c>
      <c r="Q152" s="37"/>
      <c r="R152" s="37">
        <v>1</v>
      </c>
      <c r="S152" s="37" t="s">
        <v>417</v>
      </c>
      <c r="T152" s="36">
        <v>98</v>
      </c>
      <c r="U152" s="14">
        <v>0</v>
      </c>
      <c r="V152" s="14">
        <v>0</v>
      </c>
      <c r="W152" s="37">
        <v>7</v>
      </c>
      <c r="X152" s="37">
        <v>23</v>
      </c>
      <c r="Y152" s="37">
        <v>0</v>
      </c>
      <c r="Z152" s="37">
        <v>1</v>
      </c>
      <c r="AA152" s="37" t="s">
        <v>417</v>
      </c>
      <c r="AB152" s="36">
        <v>31</v>
      </c>
      <c r="AC152" s="36">
        <v>2</v>
      </c>
      <c r="AD152" s="36" t="s">
        <v>413</v>
      </c>
      <c r="AE152" s="36" t="s">
        <v>413</v>
      </c>
      <c r="AF152" s="37">
        <v>31</v>
      </c>
      <c r="AG152" s="13">
        <v>2</v>
      </c>
      <c r="AH152" s="37" t="s">
        <v>418</v>
      </c>
      <c r="AI152" s="37">
        <v>0</v>
      </c>
      <c r="AJ152" s="37" t="s">
        <v>424</v>
      </c>
      <c r="AK152" s="37">
        <v>0</v>
      </c>
      <c r="AL152" s="15">
        <v>45261</v>
      </c>
      <c r="AM152" s="15">
        <v>45701</v>
      </c>
      <c r="AN152" s="37">
        <v>1</v>
      </c>
      <c r="AO152" s="37">
        <v>31</v>
      </c>
      <c r="AP152" s="37" t="str">
        <f>IFERROR(VLOOKUP($A152,[2]Sheet1!$A:$D,4,0),"-")</f>
        <v>-</v>
      </c>
      <c r="AQ152" s="37" t="str">
        <f>IFERROR(VLOOKUP($A152,#REF!,4,0),"-")</f>
        <v>-</v>
      </c>
      <c r="AR152" s="37" t="str">
        <f>IFERROR(VLOOKUP(A152,[3]DELTA!$A:$D,4,0),"-")</f>
        <v>REGULER</v>
      </c>
      <c r="AS152" s="37" t="str">
        <f>IFERROR(VLOOKUP(A152,[4]DELTA!$A:$D,4,0),"-")</f>
        <v>REGULER</v>
      </c>
      <c r="AT152" s="37" t="str">
        <f>IFERROR(VLOOKUP(A152,[5]DELTA!$A:$D,4,0),"-")</f>
        <v>REGULER</v>
      </c>
      <c r="AU152" s="37" t="str">
        <f>IFERROR(VLOOKUP(A152,[6]DELTA!$A:$D,4,0),"-")</f>
        <v>REGULER</v>
      </c>
      <c r="AV152" s="37" t="str">
        <f>IFERROR(VLOOKUP(A152,#REF!,13,0),"")</f>
        <v/>
      </c>
      <c r="AW152" s="37">
        <f>IFERROR(VLOOKUP(A152,[7]DATABASE!$A:$BA,49,0),"")</f>
        <v>0</v>
      </c>
      <c r="AX152" s="37">
        <f>IFERROR(VLOOKUP(A152,[7]DATABASE!$A:$BA,50,0),"")</f>
        <v>4</v>
      </c>
      <c r="AY152" s="37">
        <f>IFERROR(VLOOKUP(A152,[7]DATABASE!$A:$BA,51,0),"")</f>
        <v>14</v>
      </c>
      <c r="AZ152" s="37">
        <f>IFERROR(VLOOKUP(A152,[7]DATABASE!$A:$BA,52,0),"")</f>
        <v>22</v>
      </c>
      <c r="BA152" s="37">
        <f>IFERROR(VLOOKUP(A152,[7]DATABASE!$A:$BA,53,0),"")</f>
        <v>31</v>
      </c>
      <c r="BB152" s="37">
        <f>IFERROR(VLOOKUP(A152,[7]DATABASE!$A:$BF,54,0),"")</f>
        <v>0</v>
      </c>
      <c r="BC152" s="37">
        <f>IFERROR(VLOOKUP(A152,[7]DATABASE!$A:$BF,55,0),"")</f>
        <v>4</v>
      </c>
      <c r="BD152" s="37">
        <f>IFERROR(VLOOKUP(A152,[7]DATABASE!$A:$BF,56,0),"")</f>
        <v>14</v>
      </c>
      <c r="BE152" s="37">
        <f>IFERROR(VLOOKUP(A152,[7]DATABASE!$A:$BF,57,0),"")</f>
        <v>22</v>
      </c>
      <c r="BF152" s="37">
        <f>IFERROR(VLOOKUP(A152,[7]DATABASE!$A:$BF,58,0),"")</f>
        <v>31</v>
      </c>
      <c r="BG152" s="37" t="str">
        <f>IFERROR(VLOOKUP($A152,'[24]NEW MITRA'!$A:$BV,69,0),"")</f>
        <v/>
      </c>
      <c r="BH152" s="37">
        <f>IFERROR(VLOOKUP(A152,[7]DATABASE!$A:$BM,60,0),"")</f>
        <v>0</v>
      </c>
      <c r="BI152" s="37">
        <f>IFERROR(VLOOKUP(A152,[7]DATABASE!$A:$BM,61,0),"")</f>
        <v>4</v>
      </c>
      <c r="BJ152" s="37">
        <f>IFERROR(VLOOKUP(A152,[7]DATABASE!$A:$BM,62,0),"")</f>
        <v>14</v>
      </c>
      <c r="BK152" s="37">
        <f>IFERROR(VLOOKUP(A152,[7]DATABASE!$A:$BM,63,0),"")</f>
        <v>22</v>
      </c>
      <c r="BL152" s="37">
        <f>IFERROR(VLOOKUP(A152,[7]DATABASE!$A:$BM,64,0),"")</f>
        <v>31</v>
      </c>
      <c r="BM152" s="37">
        <f>IFERROR(VLOOKUP($A152,[9]AAV!$A:$AM,39,0),IFERROR(VLOOKUP($A152,[9]GC!$A:$Y,25,0),IFERROR(VLOOKUP($A152,[9]RVO!$A:$BS,71,0),IFERROR(VLOOKUP($A152,[9]SBPV!$A:$AK,37,0),IFERROR(VLOOKUP($A152,'[9]CC SK'!$A:$AA,27,0),IFERROR(VLOOKUP($A152,[9]DELTA!$A:$AA,27,0),IFERROR(VLOOKUP($A152,'[9]TEMA C1'!$A:$W,23,0),IFERROR(VLOOKUP($A152,'[9]TEMA C2'!$A:$Y,25,0),IFERROR(VLOOKUP($A152,'[9]TEMA C3'!$A:$Y,25,0),IFERROR(VLOOKUP($A152,'[9]TEMA HAJI'!$A:$Y,25,0),IFERROR(VLOOKUP($A152,'[9]TEMA PD'!$A:$Y,25,0),"")))))))))))</f>
        <v>20</v>
      </c>
      <c r="BN152" s="37">
        <f t="shared" si="58"/>
        <v>91</v>
      </c>
      <c r="BO152" s="21" t="str">
        <f t="shared" si="80"/>
        <v/>
      </c>
      <c r="BP152" s="37">
        <f t="shared" si="80"/>
        <v>0</v>
      </c>
      <c r="BQ152" s="37">
        <f t="shared" si="80"/>
        <v>4</v>
      </c>
      <c r="BR152" s="37">
        <f t="shared" si="80"/>
        <v>14</v>
      </c>
      <c r="BS152" s="37">
        <f t="shared" si="80"/>
        <v>22</v>
      </c>
      <c r="BT152" s="37">
        <f t="shared" si="80"/>
        <v>31</v>
      </c>
      <c r="BU152" s="37">
        <f t="shared" si="79"/>
        <v>20</v>
      </c>
      <c r="BV152" s="37">
        <f t="shared" si="59"/>
        <v>91</v>
      </c>
      <c r="BW152" s="36">
        <f t="shared" si="60"/>
        <v>2</v>
      </c>
      <c r="BX152" s="36" t="str">
        <f t="shared" si="61"/>
        <v>TIDAK</v>
      </c>
      <c r="BY152" s="36" t="str">
        <f>IFERROR(VLOOKUP(A152,[7]DATABASE!$A:$BY,77,0),"")</f>
        <v>TIDAK</v>
      </c>
      <c r="BZ152" s="37">
        <f t="shared" si="62"/>
        <v>122</v>
      </c>
      <c r="CA152" s="12">
        <f>IFERROR(VLOOKUP(A152,[10]DELTA!$A:$AE,31,0),"")</f>
        <v>4</v>
      </c>
      <c r="CB152" s="37" t="str">
        <f t="shared" si="63"/>
        <v>SAPHIRE</v>
      </c>
      <c r="CC152" s="37" t="str">
        <f>IFERROR(VLOOKUP(A152,[11]SUMMARY!$B:$E,4,0),"")</f>
        <v/>
      </c>
      <c r="CD152" s="37">
        <f>IFERROR(VLOOKUP(A152,'[12]RECAP REDEEM P2 - v2'!$A:$I,5,0),0)</f>
        <v>0</v>
      </c>
      <c r="CE152" s="37" t="str">
        <f t="shared" si="64"/>
        <v>Y</v>
      </c>
      <c r="CF152" s="37"/>
      <c r="CG152" s="15">
        <v>45093</v>
      </c>
      <c r="CH152" s="15">
        <f t="shared" ca="1" si="65"/>
        <v>46174</v>
      </c>
      <c r="CI152" s="37">
        <f t="shared" ca="1" si="66"/>
        <v>2</v>
      </c>
      <c r="CJ152" s="37">
        <v>122</v>
      </c>
      <c r="CK152" s="37" t="str">
        <f>IFERROR(VLOOKUP($A152,[13]ME!$A:$K,11,0),"-")</f>
        <v>-</v>
      </c>
      <c r="CL152" s="37" t="str">
        <f>IFERROR(VLOOKUP($A152,[14]EKS!$A:$K,11,0),"-")</f>
        <v>-</v>
      </c>
      <c r="CM152" s="37" t="str">
        <f>IFERROR(VLOOKUP($A152,[15]EKS!$A:$K,11,0),"-")</f>
        <v>-</v>
      </c>
      <c r="CN152" s="37" t="str">
        <f>IFERROR(VLOOKUP($A152,[16]EKS!$A:$K,11,0),"-")</f>
        <v>-</v>
      </c>
      <c r="CO152" s="37" t="str">
        <f>IFERROR(VLOOKUP($A152,[17]EKS!$A:$K,11,0),"-")</f>
        <v>-</v>
      </c>
      <c r="CP152" s="37" t="str">
        <f>IFERROR(VLOOKUP($A152,[18]EKS!$A:$K,11,0),"-")</f>
        <v>-</v>
      </c>
      <c r="CQ152" s="37" t="str">
        <f>IFERROR(VLOOKUP(A152,[19]Sheet1!$A:$D,4,0),"-")</f>
        <v>-</v>
      </c>
      <c r="CR152" s="37">
        <f>IFERROR(VLOOKUP($A152,[20]AAV!$A:$AR,44,0),IFERROR(VLOOKUP($A152,[20]GC!$A:$AC,29,0),IFERROR(VLOOKUP($A152,[20]RVO!$A:$CA,79,0),IFERROR(VLOOKUP($A152,[20]SBPV!$A:$AN,40,0),IFERROR(VLOOKUP($A152,'[20]CC SK'!$A:$AC,29,0),IFERROR(VLOOKUP($A152,'[20]AAV AUTO 2000'!$A:$AA,27,0),IFERROR(VLOOKUP($A152,[20]DELTA!$A:$AC,29,0),IFERROR(VLOOKUP($A152,'[20]TEMA C1'!$A:$Y,25,0),IFERROR(VLOOKUP($A152,'[20]TEMA C2'!$A:$AA,27,0),IFERROR(VLOOKUP($A152,'[20]TEMA C3'!$A:$AA,27,0),IFERROR(VLOOKUP($A152,'[20]TEMA HAJI'!$A:$AA,27,0),IFERROR(VLOOKUP($A152,'[20]TEMA PD'!$A:$AA,27,0),IFERROR(VLOOKUP($A152,[20]DESIRE!$A:$AP,42,0),0)))))))))))))</f>
        <v>22</v>
      </c>
      <c r="CS152" s="37">
        <f>IFERROR(VLOOKUP($A152,#REF!,42+CR$1,0),IFERROR(VLOOKUP($A152,#REF!,42+CR$1,0),IFERROR(VLOOKUP($A152,#REF!,29+CR$1,0),IFERROR(VLOOKUP($A152,#REF!,16+CR$1,0),IFERROR(VLOOKUP($A152,#REF!,42+CR$1,0),IFERROR(VLOOKUP($A152,#REF!,33+CR$1,0),IFERROR(VLOOKUP($A152,#REF!,29+CR$1,0),IFERROR(VLOOKUP($A152,#REF!,42+CR$1,0),IFERROR(VLOOKUP($A152,#REF!,42+CR$1,0),IFERROR(VLOOKUP($A152,#REF!,42+CR$1,0),IFERROR(VLOOKUP($A152,#REF!,26+CR$1,0),IFERROR(VLOOKUP($A152,#REF!,5+CR$1,0),0))))))))))))</f>
        <v>0</v>
      </c>
      <c r="CT152" s="37">
        <f>IFERROR(VLOOKUP($A152,#REF!,42+CS$1,0),IFERROR(VLOOKUP($A152,#REF!,42+CS$1,0),IFERROR(VLOOKUP($A152,#REF!,29+CS$1,0),IFERROR(VLOOKUP($A152,#REF!,16+CS$1,0),IFERROR(VLOOKUP($A152,#REF!,42+CS$1,0),IFERROR(VLOOKUP($A152,#REF!,33+CS$1,0),IFERROR(VLOOKUP($A152,#REF!,29+CS$1,0),IFERROR(VLOOKUP($A152,#REF!,42+CS$1,0),IFERROR(VLOOKUP($A152,#REF!,42+CS$1,0),IFERROR(VLOOKUP($A152,#REF!,42+CS$1,0),IFERROR(VLOOKUP($A152,#REF!,26+CS$1,0),IFERROR(VLOOKUP($A152,#REF!,5+CS$1,0),0))))))))))))</f>
        <v>0</v>
      </c>
      <c r="CU152" s="37">
        <f>IFERROR(VLOOKUP($A152,#REF!,42+CT$1,0),IFERROR(VLOOKUP($A152,#REF!,42+CT$1,0),IFERROR(VLOOKUP($A152,#REF!,29+CT$1,0),IFERROR(VLOOKUP($A152,#REF!,16+CT$1,0),IFERROR(VLOOKUP($A152,#REF!,42+CT$1,0),IFERROR(VLOOKUP($A152,#REF!,33+CT$1,0),IFERROR(VLOOKUP($A152,#REF!,29+CT$1,0),IFERROR(VLOOKUP($A152,#REF!,42+CT$1,0),IFERROR(VLOOKUP($A152,#REF!,42+CT$1,0),IFERROR(VLOOKUP($A152,#REF!,42+CT$1,0),IFERROR(VLOOKUP($A152,#REF!,26+CT$1,0),IFERROR(VLOOKUP($A152,#REF!,5+CT$1,0),0))))))))))))</f>
        <v>0</v>
      </c>
      <c r="CV152" s="37">
        <f>IFERROR(VLOOKUP($A152,#REF!,42+CU$1,0),IFERROR(VLOOKUP($A152,#REF!,42+CU$1,0),IFERROR(VLOOKUP($A152,#REF!,29+CU$1,0),IFERROR(VLOOKUP($A152,#REF!,16+CU$1,0),IFERROR(VLOOKUP($A152,#REF!,42+CU$1,0),IFERROR(VLOOKUP($A152,#REF!,33+CU$1,0),IFERROR(VLOOKUP($A152,#REF!,29+CU$1,0),IFERROR(VLOOKUP($A152,#REF!,42+CU$1,0),IFERROR(VLOOKUP($A152,#REF!,42+CU$1,0),IFERROR(VLOOKUP($A152,#REF!,42+CU$1,0),IFERROR(VLOOKUP($A152,#REF!,26+CU$1,0),IFERROR(VLOOKUP($A152,#REF!,5+CU$1,0),0))))))))))))</f>
        <v>0</v>
      </c>
      <c r="CW152" s="37">
        <f>IFERROR(VLOOKUP($A152,#REF!,42+CV$1,0),IFERROR(VLOOKUP($A152,#REF!,42+CV$1,0),IFERROR(VLOOKUP($A152,#REF!,29+CV$1,0),IFERROR(VLOOKUP($A152,#REF!,16+CV$1,0),IFERROR(VLOOKUP($A152,#REF!,42+CV$1,0),IFERROR(VLOOKUP($A152,#REF!,33+CV$1,0),IFERROR(VLOOKUP($A152,#REF!,29+CV$1,0),IFERROR(VLOOKUP($A152,#REF!,42+CV$1,0),IFERROR(VLOOKUP($A152,#REF!,42+CV$1,0),IFERROR(VLOOKUP($A152,#REF!,42+CV$1,0),IFERROR(VLOOKUP($A152,#REF!,26+CV$1,0),IFERROR(VLOOKUP($A152,#REF!,5+CV$1,0),0))))))))))))</f>
        <v>0</v>
      </c>
      <c r="CX152" s="37">
        <f>IFERROR(VLOOKUP($A152,#REF!,36,0),IFERROR(VLOOKUP($A152,#REF!,23,0),IFERROR(VLOOKUP($A152,#REF!,65,0),IFERROR(VLOOKUP($A152,#REF!,34,0),IFERROR(VLOOKUP($A152,#REF!,25,0),IFERROR(VLOOKUP($A152,#REF!,25,0),IFERROR(VLOOKUP($A152,#REF!,21,0),IFERROR(VLOOKUP($A152,#REF!,23,0),IFERROR(VLOOKUP($A152,#REF!,23,0),IFERROR(VLOOKUP($A152,#REF!,23,0),IFERROR(VLOOKUP($A152,#REF!,23,0),IFERROR(VLOOKUP($A152,#REF!,23,0),IFERROR(VLOOKUP($A152,#REF!,21,0),IFERROR(VLOOKUP($A152,#REF!,23,0),0))))))))))))))</f>
        <v>0</v>
      </c>
      <c r="CY152" s="37">
        <f>IFERROR(VLOOKUP($A152,[20]DESIRE!$A:$AP,42,0),IFERROR(VLOOKUP($A152,'[20]TEMA PD'!$A:$AA,27,0),IFERROR(VLOOKUP($A152,'[20]TEMA HAJI'!$A:$AA,27,0),IFERROR(VLOOKUP($A152,'[20]TEMA C3'!$A:$AA,27,0),IFERROR(VLOOKUP($A152,'[20]TEMA C2'!$A:$AA,27,0),IFERROR(VLOOKUP($A152,'[20]TEMA C1'!$A:$Y,25,0),IFERROR(VLOOKUP($A152,[20]DELTA!$A:$AC,29,0),IFERROR(VLOOKUP($A152,'[20]AAV AUTO 2000'!$A:$AA,27,0),IFERROR(VLOOKUP($A152,'[20]CC SK'!$A:$AC,29,0),IFERROR(VLOOKUP($A152,[20]SBPV!$A:$AN,40,0),IFERROR(VLOOKUP($A152,[20]RVO!$A:$CA,79,0),IFERROR(VLOOKUP($A152,[20]GC!$A:$AC,29,0),IFERROR(VLOOKUP($A152,[20]AAV!$A:$AR,44,0),0)))))))))))))</f>
        <v>22</v>
      </c>
      <c r="CZ152" s="37">
        <f>IFERROR(VLOOKUP($A152,#REF!,5+CY$1,0),IFERROR(VLOOKUP($A152,#REF!,26+CY$1,0),IFERROR(VLOOKUP($A152,#REF!,42+CY$1,0),IFERROR(VLOOKUP($A152,#REF!,42+CY$1,0),IFERROR(VLOOKUP($A152,#REF!,42+CY$1,0),IFERROR(VLOOKUP($A152,#REF!,29+CY$1,0),IFERROR(VLOOKUP($A152,#REF!,33+CY$1,0),IFERROR(VLOOKUP($A152,#REF!,42+CY$1,0),IFERROR(VLOOKUP($A152,#REF!,16+CY$1,0),IFERROR(VLOOKUP($A152,#REF!,29+CY$1,0),IFERROR(VLOOKUP($A152,#REF!,42+CY$1,0),IFERROR(VLOOKUP($A152,#REF!,42+CY$1,0),0))))))))))))</f>
        <v>0</v>
      </c>
      <c r="DA152" s="37">
        <f>IFERROR(VLOOKUP($A152,#REF!,5+CZ$1,0),IFERROR(VLOOKUP($A152,#REF!,26+CZ$1,0),IFERROR(VLOOKUP($A152,#REF!,42+CZ$1,0),IFERROR(VLOOKUP($A152,#REF!,42+CZ$1,0),IFERROR(VLOOKUP($A152,#REF!,42+CZ$1,0),IFERROR(VLOOKUP($A152,#REF!,29+CZ$1,0),IFERROR(VLOOKUP($A152,#REF!,33+CZ$1,0),IFERROR(VLOOKUP($A152,#REF!,42+CZ$1,0),IFERROR(VLOOKUP($A152,#REF!,16+CZ$1,0),IFERROR(VLOOKUP($A152,#REF!,29+CZ$1,0),IFERROR(VLOOKUP($A152,#REF!,42+CZ$1,0),IFERROR(VLOOKUP($A152,#REF!,42+CZ$1,0),0))))))))))))</f>
        <v>0</v>
      </c>
      <c r="DB152" s="37">
        <f>IFERROR(VLOOKUP($A152,#REF!,5+DA$1,0),IFERROR(VLOOKUP($A152,#REF!,26+DA$1,0),IFERROR(VLOOKUP($A152,#REF!,42+DA$1,0),IFERROR(VLOOKUP($A152,#REF!,42+DA$1,0),IFERROR(VLOOKUP($A152,#REF!,42+DA$1,0),IFERROR(VLOOKUP($A152,#REF!,29+DA$1,0),IFERROR(VLOOKUP($A152,#REF!,33+DA$1,0),IFERROR(VLOOKUP($A152,#REF!,42+DA$1,0),IFERROR(VLOOKUP($A152,#REF!,16+DA$1,0),IFERROR(VLOOKUP($A152,#REF!,29+DA$1,0),IFERROR(VLOOKUP($A152,#REF!,42+DA$1,0),IFERROR(VLOOKUP($A152,#REF!,42+DA$1,0),0))))))))))))</f>
        <v>0</v>
      </c>
      <c r="DC152" s="37">
        <f>IFERROR(VLOOKUP($A152,#REF!,5+DB$1,0),IFERROR(VLOOKUP($A152,#REF!,26+DB$1,0),IFERROR(VLOOKUP($A152,#REF!,42+DB$1,0),IFERROR(VLOOKUP($A152,#REF!,42+DB$1,0),IFERROR(VLOOKUP($A152,#REF!,42+DB$1,0),IFERROR(VLOOKUP($A152,#REF!,29+DB$1,0),IFERROR(VLOOKUP($A152,#REF!,33+DB$1,0),IFERROR(VLOOKUP($A152,#REF!,42+DB$1,0),IFERROR(VLOOKUP($A152,#REF!,16+DB$1,0),IFERROR(VLOOKUP($A152,#REF!,29+DB$1,0),IFERROR(VLOOKUP($A152,#REF!,42+DB$1,0),IFERROR(VLOOKUP($A152,#REF!,42+DB$1,0),0))))))))))))</f>
        <v>0</v>
      </c>
      <c r="DD152" s="37">
        <f>IFERROR(VLOOKUP($A152,#REF!,5+DC$1,0),IFERROR(VLOOKUP($A152,#REF!,26+DC$1,0),IFERROR(VLOOKUP($A152,#REF!,42+DC$1,0),IFERROR(VLOOKUP($A152,#REF!,42+DC$1,0),IFERROR(VLOOKUP($A152,#REF!,42+DC$1,0),IFERROR(VLOOKUP($A152,#REF!,29+DC$1,0),IFERROR(VLOOKUP($A152,#REF!,33+DC$1,0),IFERROR(VLOOKUP($A152,#REF!,42+DC$1,0),IFERROR(VLOOKUP($A152,#REF!,16+DC$1,0),IFERROR(VLOOKUP($A152,#REF!,29+DC$1,0),IFERROR(VLOOKUP($A152,#REF!,42+DC$1,0),IFERROR(VLOOKUP($A152,#REF!,42+DC$1,0),0))))))))))))</f>
        <v>0</v>
      </c>
      <c r="DE152" s="37">
        <f>IFERROR(VLOOKUP($A152,#REF!,23,0),IFERROR(VLOOKUP($A152,#REF!,21,0),IFERROR(VLOOKUP($A152,#REF!,23,0),IFERROR(VLOOKUP($A152,#REF!,23,0),IFERROR(VLOOKUP($A152,#REF!,23,0),IFERROR(VLOOKUP($A152,#REF!,23,0),IFERROR(VLOOKUP($A152,#REF!,23,0),IFERROR(VLOOKUP($A152,#REF!,21,0),IFERROR(VLOOKUP($A152,#REF!,25,0),IFERROR(VLOOKUP($A152,#REF!,25,0),IFERROR(VLOOKUP($A152,#REF!,34,0),IFERROR(VLOOKUP($A152,#REF!,65,0),IFERROR(VLOOKUP($A152,#REF!,23,0),IFERROR(VLOOKUP($A152,#REF!,36,0),0))))))))))))))</f>
        <v>0</v>
      </c>
      <c r="DF152" s="37" t="b">
        <f t="shared" si="85"/>
        <v>1</v>
      </c>
      <c r="DG152" s="37" t="b">
        <f t="shared" si="85"/>
        <v>1</v>
      </c>
      <c r="DH152" s="37" t="b">
        <f t="shared" si="85"/>
        <v>1</v>
      </c>
      <c r="DI152" s="37" t="b">
        <f t="shared" si="81"/>
        <v>1</v>
      </c>
      <c r="DJ152" s="37" t="b">
        <f t="shared" si="81"/>
        <v>1</v>
      </c>
      <c r="DK152" s="37" t="b">
        <f t="shared" si="81"/>
        <v>1</v>
      </c>
      <c r="DL152" s="37" t="b">
        <f t="shared" si="54"/>
        <v>1</v>
      </c>
      <c r="DM152" s="37">
        <f t="shared" si="86"/>
        <v>22</v>
      </c>
      <c r="DN152" s="37">
        <f t="shared" si="86"/>
        <v>0</v>
      </c>
      <c r="DO152" s="37">
        <f t="shared" si="86"/>
        <v>0</v>
      </c>
      <c r="DP152" s="37">
        <f t="shared" si="82"/>
        <v>0</v>
      </c>
      <c r="DQ152" s="37">
        <f t="shared" si="82"/>
        <v>0</v>
      </c>
      <c r="DR152" s="37">
        <f t="shared" si="82"/>
        <v>0</v>
      </c>
      <c r="DS152" s="37">
        <f t="shared" si="55"/>
        <v>0</v>
      </c>
      <c r="DT152" s="29">
        <f t="shared" si="72"/>
        <v>22</v>
      </c>
      <c r="DU152" s="37">
        <f t="shared" si="87"/>
        <v>22</v>
      </c>
      <c r="DV152" s="37">
        <f t="shared" si="87"/>
        <v>0</v>
      </c>
      <c r="DW152" s="37">
        <f t="shared" si="87"/>
        <v>0</v>
      </c>
      <c r="DX152" s="37">
        <f t="shared" si="83"/>
        <v>0</v>
      </c>
      <c r="DY152" s="37">
        <f t="shared" si="83"/>
        <v>0</v>
      </c>
      <c r="DZ152" s="37">
        <f t="shared" si="83"/>
        <v>0</v>
      </c>
      <c r="EA152" s="37">
        <f t="shared" si="56"/>
        <v>0</v>
      </c>
      <c r="EB152" s="29">
        <f t="shared" si="73"/>
        <v>22</v>
      </c>
      <c r="EC152" s="36">
        <f t="shared" si="74"/>
        <v>6</v>
      </c>
      <c r="ED152" s="36" t="str">
        <f t="shared" si="75"/>
        <v>DOWNGRADE</v>
      </c>
      <c r="EE152" s="36" t="str">
        <f t="shared" si="76"/>
        <v>RESET</v>
      </c>
      <c r="EF152" s="37">
        <f t="shared" si="77"/>
        <v>0</v>
      </c>
      <c r="EG152" s="2">
        <f>IFERROR(VLOOKUP(A152,[21]DELTA!$A:$AT,46,0),"")</f>
        <v>3</v>
      </c>
      <c r="EH152" s="37" t="str">
        <f t="shared" si="78"/>
        <v>SAPHIRE</v>
      </c>
      <c r="EI152" s="2"/>
      <c r="EJ152" s="2"/>
      <c r="EK152" s="2"/>
      <c r="EL152" s="2"/>
      <c r="EM152" s="2"/>
      <c r="EN152" s="2"/>
      <c r="EO152" s="2"/>
      <c r="EP152" s="2"/>
      <c r="EQ152" s="37">
        <f t="shared" si="88"/>
        <v>22</v>
      </c>
      <c r="ER152" s="37">
        <f t="shared" si="88"/>
        <v>0</v>
      </c>
      <c r="ES152" s="37">
        <f t="shared" si="88"/>
        <v>0</v>
      </c>
      <c r="ET152" s="37">
        <f t="shared" si="84"/>
        <v>0</v>
      </c>
      <c r="EU152" s="37">
        <f t="shared" si="84"/>
        <v>0</v>
      </c>
      <c r="EV152" s="37">
        <f t="shared" si="84"/>
        <v>0</v>
      </c>
      <c r="EW152" s="37">
        <f t="shared" si="57"/>
        <v>0</v>
      </c>
    </row>
    <row r="153" spans="1:153" ht="15.6">
      <c r="A153" s="36" t="s">
        <v>111</v>
      </c>
      <c r="B153" s="5" t="s">
        <v>258</v>
      </c>
      <c r="C153" s="37" t="s">
        <v>153</v>
      </c>
      <c r="D153" s="15">
        <f>IFERROR(VLOOKUP(A153,[23]delta!$A:$C,3,0),"")</f>
        <v>45121</v>
      </c>
      <c r="E153" s="15" t="str">
        <f t="shared" si="71"/>
        <v>Jul-23</v>
      </c>
      <c r="F153" s="37" t="s">
        <v>349</v>
      </c>
      <c r="G153" s="37" t="s">
        <v>414</v>
      </c>
      <c r="H153" s="37" t="s">
        <v>414</v>
      </c>
      <c r="I153" s="37" t="s">
        <v>414</v>
      </c>
      <c r="J153" s="37" t="s">
        <v>414</v>
      </c>
      <c r="K153" s="37" t="s">
        <v>414</v>
      </c>
      <c r="L153" s="37" t="s">
        <v>414</v>
      </c>
      <c r="M153" s="37">
        <v>2</v>
      </c>
      <c r="N153" s="37"/>
      <c r="O153" s="37"/>
      <c r="P153" s="37"/>
      <c r="Q153" s="37"/>
      <c r="R153" s="37"/>
      <c r="S153" s="37"/>
      <c r="T153" s="36">
        <v>2</v>
      </c>
      <c r="U153" s="37">
        <v>2</v>
      </c>
      <c r="V153" s="37">
        <v>0</v>
      </c>
      <c r="W153" s="37">
        <v>0</v>
      </c>
      <c r="X153" s="37">
        <v>0</v>
      </c>
      <c r="Y153" s="37">
        <v>0</v>
      </c>
      <c r="Z153" s="37">
        <v>0</v>
      </c>
      <c r="AA153" s="37">
        <v>0</v>
      </c>
      <c r="AB153" s="36">
        <v>2</v>
      </c>
      <c r="AC153" s="36">
        <v>6</v>
      </c>
      <c r="AD153" s="36" t="s">
        <v>415</v>
      </c>
      <c r="AE153" s="36" t="s">
        <v>416</v>
      </c>
      <c r="AF153" s="37">
        <v>0</v>
      </c>
      <c r="AG153" s="13">
        <v>2</v>
      </c>
      <c r="AH153" s="37" t="s">
        <v>418</v>
      </c>
      <c r="AI153" s="37">
        <v>0</v>
      </c>
      <c r="AJ153" s="37" t="s">
        <v>424</v>
      </c>
      <c r="AK153" s="37">
        <v>0</v>
      </c>
      <c r="AL153" s="15">
        <v>45261</v>
      </c>
      <c r="AM153" s="15">
        <v>45701</v>
      </c>
      <c r="AN153" s="37">
        <v>1</v>
      </c>
      <c r="AO153" s="37">
        <v>0</v>
      </c>
      <c r="AP153" s="37" t="str">
        <f>IFERROR(VLOOKUP($A153,[2]Sheet1!$A:$D,4,0),"-")</f>
        <v>-</v>
      </c>
      <c r="AQ153" s="37" t="str">
        <f>IFERROR(VLOOKUP($A153,#REF!,4,0),"-")</f>
        <v>-</v>
      </c>
      <c r="AR153" s="37" t="str">
        <f>IFERROR(VLOOKUP(A153,[3]DELTA!$A:$D,4,0),"-")</f>
        <v>-</v>
      </c>
      <c r="AS153" s="37" t="str">
        <f>IFERROR(VLOOKUP(A153,[4]DELTA!$A:$D,4,0),"-")</f>
        <v>-</v>
      </c>
      <c r="AT153" s="37" t="str">
        <f>IFERROR(VLOOKUP(A153,[5]DELTA!$A:$D,4,0),"-")</f>
        <v>-</v>
      </c>
      <c r="AU153" s="37" t="str">
        <f>IFERROR(VLOOKUP(A153,[6]DELTA!$A:$D,4,0),"-")</f>
        <v>-</v>
      </c>
      <c r="AV153" s="37" t="str">
        <f>IFERROR(VLOOKUP(A153,#REF!,13,0),"")</f>
        <v/>
      </c>
      <c r="AW153" s="37">
        <f>IFERROR(VLOOKUP(A153,[7]DATABASE!$A:$BA,49,0),"")</f>
        <v>0</v>
      </c>
      <c r="AX153" s="37">
        <f>IFERROR(VLOOKUP(A153,[7]DATABASE!$A:$BA,50,0),"")</f>
        <v>0</v>
      </c>
      <c r="AY153" s="37">
        <f>IFERROR(VLOOKUP(A153,[7]DATABASE!$A:$BA,51,0),"")</f>
        <v>0</v>
      </c>
      <c r="AZ153" s="37">
        <f>IFERROR(VLOOKUP(A153,[7]DATABASE!$A:$BA,52,0),"")</f>
        <v>0</v>
      </c>
      <c r="BA153" s="37">
        <f>IFERROR(VLOOKUP(A153,[7]DATABASE!$A:$BA,53,0),"")</f>
        <v>0</v>
      </c>
      <c r="BB153" s="37">
        <f>IFERROR(VLOOKUP(A153,[7]DATABASE!$A:$BF,54,0),"")</f>
        <v>0</v>
      </c>
      <c r="BC153" s="37">
        <f>IFERROR(VLOOKUP(A153,[7]DATABASE!$A:$BF,55,0),"")</f>
        <v>0</v>
      </c>
      <c r="BD153" s="37">
        <f>IFERROR(VLOOKUP(A153,[7]DATABASE!$A:$BF,56,0),"")</f>
        <v>0</v>
      </c>
      <c r="BE153" s="37">
        <f>IFERROR(VLOOKUP(A153,[7]DATABASE!$A:$BF,57,0),"")</f>
        <v>0</v>
      </c>
      <c r="BF153" s="37">
        <f>IFERROR(VLOOKUP(A153,[7]DATABASE!$A:$BF,58,0),"")</f>
        <v>0</v>
      </c>
      <c r="BG153" s="37" t="str">
        <f>IFERROR(VLOOKUP($A153,'[24]NEW MITRA'!$A:$BV,69,0),"")</f>
        <v/>
      </c>
      <c r="BH153" s="37">
        <f>IFERROR(VLOOKUP(A153,[7]DATABASE!$A:$BM,60,0),"")</f>
        <v>0</v>
      </c>
      <c r="BI153" s="37">
        <f>IFERROR(VLOOKUP(A153,[7]DATABASE!$A:$BM,61,0),"")</f>
        <v>0</v>
      </c>
      <c r="BJ153" s="37">
        <f>IFERROR(VLOOKUP(A153,[7]DATABASE!$A:$BM,62,0),"")</f>
        <v>0</v>
      </c>
      <c r="BK153" s="37">
        <f>IFERROR(VLOOKUP(A153,[7]DATABASE!$A:$BM,63,0),"")</f>
        <v>0</v>
      </c>
      <c r="BL153" s="37">
        <f>IFERROR(VLOOKUP(A153,[7]DATABASE!$A:$BM,64,0),"")</f>
        <v>0</v>
      </c>
      <c r="BM153" s="37" t="str">
        <f>IFERROR(VLOOKUP($A153,[9]AAV!$A:$AM,39,0),IFERROR(VLOOKUP($A153,[9]GC!$A:$Y,25,0),IFERROR(VLOOKUP($A153,[9]RVO!$A:$BS,71,0),IFERROR(VLOOKUP($A153,[9]SBPV!$A:$AK,37,0),IFERROR(VLOOKUP($A153,'[9]CC SK'!$A:$AA,27,0),IFERROR(VLOOKUP($A153,[9]DELTA!$A:$AA,27,0),IFERROR(VLOOKUP($A153,'[9]TEMA C1'!$A:$W,23,0),IFERROR(VLOOKUP($A153,'[9]TEMA C2'!$A:$Y,25,0),IFERROR(VLOOKUP($A153,'[9]TEMA C3'!$A:$Y,25,0),IFERROR(VLOOKUP($A153,'[9]TEMA HAJI'!$A:$Y,25,0),IFERROR(VLOOKUP($A153,'[9]TEMA PD'!$A:$Y,25,0),"")))))))))))</f>
        <v/>
      </c>
      <c r="BN153" s="37">
        <f t="shared" si="58"/>
        <v>0</v>
      </c>
      <c r="BO153" s="37" t="str">
        <f t="shared" si="80"/>
        <v/>
      </c>
      <c r="BP153" s="37">
        <f t="shared" si="80"/>
        <v>0</v>
      </c>
      <c r="BQ153" s="37">
        <f t="shared" si="80"/>
        <v>0</v>
      </c>
      <c r="BR153" s="37">
        <f t="shared" si="80"/>
        <v>0</v>
      </c>
      <c r="BS153" s="37">
        <f t="shared" si="80"/>
        <v>0</v>
      </c>
      <c r="BT153" s="37">
        <f t="shared" si="80"/>
        <v>0</v>
      </c>
      <c r="BU153" s="37" t="str">
        <f t="shared" si="79"/>
        <v/>
      </c>
      <c r="BV153" s="37">
        <f t="shared" si="59"/>
        <v>0</v>
      </c>
      <c r="BW153" s="36">
        <f t="shared" si="60"/>
        <v>7</v>
      </c>
      <c r="BX153" s="36" t="str">
        <f t="shared" si="61"/>
        <v>DOWNGRADE</v>
      </c>
      <c r="BY153" s="36" t="str">
        <f>IFERROR(VLOOKUP(A153,[7]DATABASE!$A:$BY,77,0),"")</f>
        <v>RESET</v>
      </c>
      <c r="BZ153" s="37">
        <f t="shared" si="62"/>
        <v>0</v>
      </c>
      <c r="CA153" s="12" t="str">
        <f>IFERROR(VLOOKUP(A153,[10]DELTA!$A:$AE,31,0),"")</f>
        <v/>
      </c>
      <c r="CB153" s="37" t="str">
        <f t="shared" si="63"/>
        <v>SAPHIRE</v>
      </c>
      <c r="CC153" s="37" t="str">
        <f>IFERROR(VLOOKUP(A153,[11]SUMMARY!$B:$E,4,0),"")</f>
        <v/>
      </c>
      <c r="CD153" s="37">
        <f>IFERROR(VLOOKUP(A153,'[12]RECAP REDEEM P2 - v2'!$A:$I,5,0),0)</f>
        <v>0</v>
      </c>
      <c r="CE153" s="37" t="str">
        <f t="shared" si="64"/>
        <v>FALSE</v>
      </c>
      <c r="CF153" s="37"/>
      <c r="CG153" s="15">
        <v>45093</v>
      </c>
      <c r="CH153" s="15">
        <f t="shared" ca="1" si="65"/>
        <v>46174</v>
      </c>
      <c r="CI153" s="37">
        <f t="shared" ca="1" si="66"/>
        <v>2</v>
      </c>
      <c r="CJ153" s="37">
        <v>0</v>
      </c>
      <c r="CK153" s="37" t="str">
        <f>IFERROR(VLOOKUP($A153,[13]ME!$A:$K,11,0),"-")</f>
        <v>-</v>
      </c>
      <c r="CL153" s="37" t="str">
        <f>IFERROR(VLOOKUP($A153,[14]EKS!$A:$K,11,0),"-")</f>
        <v>-</v>
      </c>
      <c r="CM153" s="37" t="str">
        <f>IFERROR(VLOOKUP($A153,[15]EKS!$A:$K,11,0),"-")</f>
        <v>-</v>
      </c>
      <c r="CN153" s="37" t="str">
        <f>IFERROR(VLOOKUP($A153,[16]EKS!$A:$K,11,0),"-")</f>
        <v>-</v>
      </c>
      <c r="CO153" s="37" t="str">
        <f>IFERROR(VLOOKUP($A153,[17]EKS!$A:$K,11,0),"-")</f>
        <v>-</v>
      </c>
      <c r="CP153" s="37" t="str">
        <f>IFERROR(VLOOKUP($A153,[18]EKS!$A:$K,11,0),"-")</f>
        <v>-</v>
      </c>
      <c r="CQ153" s="37" t="str">
        <f>IFERROR(VLOOKUP(A153,[19]Sheet1!$A:$D,4,0),"-")</f>
        <v>-</v>
      </c>
      <c r="CR153" s="37">
        <f>IFERROR(VLOOKUP($A153,[20]AAV!$A:$AR,44,0),IFERROR(VLOOKUP($A153,[20]GC!$A:$AC,29,0),IFERROR(VLOOKUP($A153,[20]RVO!$A:$CA,79,0),IFERROR(VLOOKUP($A153,[20]SBPV!$A:$AN,40,0),IFERROR(VLOOKUP($A153,'[20]CC SK'!$A:$AC,29,0),IFERROR(VLOOKUP($A153,'[20]AAV AUTO 2000'!$A:$AA,27,0),IFERROR(VLOOKUP($A153,[20]DELTA!$A:$AC,29,0),IFERROR(VLOOKUP($A153,'[20]TEMA C1'!$A:$Y,25,0),IFERROR(VLOOKUP($A153,'[20]TEMA C2'!$A:$AA,27,0),IFERROR(VLOOKUP($A153,'[20]TEMA C3'!$A:$AA,27,0),IFERROR(VLOOKUP($A153,'[20]TEMA HAJI'!$A:$AA,27,0),IFERROR(VLOOKUP($A153,'[20]TEMA PD'!$A:$AA,27,0),IFERROR(VLOOKUP($A153,[20]DESIRE!$A:$AP,42,0),0)))))))))))))</f>
        <v>0</v>
      </c>
      <c r="CS153" s="37">
        <f>IFERROR(VLOOKUP($A153,#REF!,42+CR$1,0),IFERROR(VLOOKUP($A153,#REF!,42+CR$1,0),IFERROR(VLOOKUP($A153,#REF!,29+CR$1,0),IFERROR(VLOOKUP($A153,#REF!,16+CR$1,0),IFERROR(VLOOKUP($A153,#REF!,42+CR$1,0),IFERROR(VLOOKUP($A153,#REF!,33+CR$1,0),IFERROR(VLOOKUP($A153,#REF!,29+CR$1,0),IFERROR(VLOOKUP($A153,#REF!,42+CR$1,0),IFERROR(VLOOKUP($A153,#REF!,42+CR$1,0),IFERROR(VLOOKUP($A153,#REF!,42+CR$1,0),IFERROR(VLOOKUP($A153,#REF!,26+CR$1,0),IFERROR(VLOOKUP($A153,#REF!,5+CR$1,0),0))))))))))))</f>
        <v>0</v>
      </c>
      <c r="CT153" s="37">
        <f>IFERROR(VLOOKUP($A153,#REF!,42+CS$1,0),IFERROR(VLOOKUP($A153,#REF!,42+CS$1,0),IFERROR(VLOOKUP($A153,#REF!,29+CS$1,0),IFERROR(VLOOKUP($A153,#REF!,16+CS$1,0),IFERROR(VLOOKUP($A153,#REF!,42+CS$1,0),IFERROR(VLOOKUP($A153,#REF!,33+CS$1,0),IFERROR(VLOOKUP($A153,#REF!,29+CS$1,0),IFERROR(VLOOKUP($A153,#REF!,42+CS$1,0),IFERROR(VLOOKUP($A153,#REF!,42+CS$1,0),IFERROR(VLOOKUP($A153,#REF!,42+CS$1,0),IFERROR(VLOOKUP($A153,#REF!,26+CS$1,0),IFERROR(VLOOKUP($A153,#REF!,5+CS$1,0),0))))))))))))</f>
        <v>0</v>
      </c>
      <c r="CU153" s="37">
        <f>IFERROR(VLOOKUP($A153,#REF!,42+CT$1,0),IFERROR(VLOOKUP($A153,#REF!,42+CT$1,0),IFERROR(VLOOKUP($A153,#REF!,29+CT$1,0),IFERROR(VLOOKUP($A153,#REF!,16+CT$1,0),IFERROR(VLOOKUP($A153,#REF!,42+CT$1,0),IFERROR(VLOOKUP($A153,#REF!,33+CT$1,0),IFERROR(VLOOKUP($A153,#REF!,29+CT$1,0),IFERROR(VLOOKUP($A153,#REF!,42+CT$1,0),IFERROR(VLOOKUP($A153,#REF!,42+CT$1,0),IFERROR(VLOOKUP($A153,#REF!,42+CT$1,0),IFERROR(VLOOKUP($A153,#REF!,26+CT$1,0),IFERROR(VLOOKUP($A153,#REF!,5+CT$1,0),0))))))))))))</f>
        <v>0</v>
      </c>
      <c r="CV153" s="37">
        <f>IFERROR(VLOOKUP($A153,#REF!,42+CU$1,0),IFERROR(VLOOKUP($A153,#REF!,42+CU$1,0),IFERROR(VLOOKUP($A153,#REF!,29+CU$1,0),IFERROR(VLOOKUP($A153,#REF!,16+CU$1,0),IFERROR(VLOOKUP($A153,#REF!,42+CU$1,0),IFERROR(VLOOKUP($A153,#REF!,33+CU$1,0),IFERROR(VLOOKUP($A153,#REF!,29+CU$1,0),IFERROR(VLOOKUP($A153,#REF!,42+CU$1,0),IFERROR(VLOOKUP($A153,#REF!,42+CU$1,0),IFERROR(VLOOKUP($A153,#REF!,42+CU$1,0),IFERROR(VLOOKUP($A153,#REF!,26+CU$1,0),IFERROR(VLOOKUP($A153,#REF!,5+CU$1,0),0))))))))))))</f>
        <v>0</v>
      </c>
      <c r="CW153" s="37">
        <f>IFERROR(VLOOKUP($A153,#REF!,42+CV$1,0),IFERROR(VLOOKUP($A153,#REF!,42+CV$1,0),IFERROR(VLOOKUP($A153,#REF!,29+CV$1,0),IFERROR(VLOOKUP($A153,#REF!,16+CV$1,0),IFERROR(VLOOKUP($A153,#REF!,42+CV$1,0),IFERROR(VLOOKUP($A153,#REF!,33+CV$1,0),IFERROR(VLOOKUP($A153,#REF!,29+CV$1,0),IFERROR(VLOOKUP($A153,#REF!,42+CV$1,0),IFERROR(VLOOKUP($A153,#REF!,42+CV$1,0),IFERROR(VLOOKUP($A153,#REF!,42+CV$1,0),IFERROR(VLOOKUP($A153,#REF!,26+CV$1,0),IFERROR(VLOOKUP($A153,#REF!,5+CV$1,0),0))))))))))))</f>
        <v>0</v>
      </c>
      <c r="CX153" s="37">
        <f>IFERROR(VLOOKUP($A153,#REF!,36,0),IFERROR(VLOOKUP($A153,#REF!,23,0),IFERROR(VLOOKUP($A153,#REF!,65,0),IFERROR(VLOOKUP($A153,#REF!,34,0),IFERROR(VLOOKUP($A153,#REF!,25,0),IFERROR(VLOOKUP($A153,#REF!,25,0),IFERROR(VLOOKUP($A153,#REF!,21,0),IFERROR(VLOOKUP($A153,#REF!,23,0),IFERROR(VLOOKUP($A153,#REF!,23,0),IFERROR(VLOOKUP($A153,#REF!,23,0),IFERROR(VLOOKUP($A153,#REF!,23,0),IFERROR(VLOOKUP($A153,#REF!,23,0),IFERROR(VLOOKUP($A153,#REF!,21,0),IFERROR(VLOOKUP($A153,#REF!,23,0),0))))))))))))))</f>
        <v>0</v>
      </c>
      <c r="CY153" s="37">
        <f>IFERROR(VLOOKUP($A153,[20]DESIRE!$A:$AP,42,0),IFERROR(VLOOKUP($A153,'[20]TEMA PD'!$A:$AA,27,0),IFERROR(VLOOKUP($A153,'[20]TEMA HAJI'!$A:$AA,27,0),IFERROR(VLOOKUP($A153,'[20]TEMA C3'!$A:$AA,27,0),IFERROR(VLOOKUP($A153,'[20]TEMA C2'!$A:$AA,27,0),IFERROR(VLOOKUP($A153,'[20]TEMA C1'!$A:$Y,25,0),IFERROR(VLOOKUP($A153,[20]DELTA!$A:$AC,29,0),IFERROR(VLOOKUP($A153,'[20]AAV AUTO 2000'!$A:$AA,27,0),IFERROR(VLOOKUP($A153,'[20]CC SK'!$A:$AC,29,0),IFERROR(VLOOKUP($A153,[20]SBPV!$A:$AN,40,0),IFERROR(VLOOKUP($A153,[20]RVO!$A:$CA,79,0),IFERROR(VLOOKUP($A153,[20]GC!$A:$AC,29,0),IFERROR(VLOOKUP($A153,[20]AAV!$A:$AR,44,0),0)))))))))))))</f>
        <v>0</v>
      </c>
      <c r="CZ153" s="37">
        <f>IFERROR(VLOOKUP($A153,#REF!,5+CY$1,0),IFERROR(VLOOKUP($A153,#REF!,26+CY$1,0),IFERROR(VLOOKUP($A153,#REF!,42+CY$1,0),IFERROR(VLOOKUP($A153,#REF!,42+CY$1,0),IFERROR(VLOOKUP($A153,#REF!,42+CY$1,0),IFERROR(VLOOKUP($A153,#REF!,29+CY$1,0),IFERROR(VLOOKUP($A153,#REF!,33+CY$1,0),IFERROR(VLOOKUP($A153,#REF!,42+CY$1,0),IFERROR(VLOOKUP($A153,#REF!,16+CY$1,0),IFERROR(VLOOKUP($A153,#REF!,29+CY$1,0),IFERROR(VLOOKUP($A153,#REF!,42+CY$1,0),IFERROR(VLOOKUP($A153,#REF!,42+CY$1,0),0))))))))))))</f>
        <v>0</v>
      </c>
      <c r="DA153" s="37">
        <f>IFERROR(VLOOKUP($A153,#REF!,5+CZ$1,0),IFERROR(VLOOKUP($A153,#REF!,26+CZ$1,0),IFERROR(VLOOKUP($A153,#REF!,42+CZ$1,0),IFERROR(VLOOKUP($A153,#REF!,42+CZ$1,0),IFERROR(VLOOKUP($A153,#REF!,42+CZ$1,0),IFERROR(VLOOKUP($A153,#REF!,29+CZ$1,0),IFERROR(VLOOKUP($A153,#REF!,33+CZ$1,0),IFERROR(VLOOKUP($A153,#REF!,42+CZ$1,0),IFERROR(VLOOKUP($A153,#REF!,16+CZ$1,0),IFERROR(VLOOKUP($A153,#REF!,29+CZ$1,0),IFERROR(VLOOKUP($A153,#REF!,42+CZ$1,0),IFERROR(VLOOKUP($A153,#REF!,42+CZ$1,0),0))))))))))))</f>
        <v>0</v>
      </c>
      <c r="DB153" s="37">
        <f>IFERROR(VLOOKUP($A153,#REF!,5+DA$1,0),IFERROR(VLOOKUP($A153,#REF!,26+DA$1,0),IFERROR(VLOOKUP($A153,#REF!,42+DA$1,0),IFERROR(VLOOKUP($A153,#REF!,42+DA$1,0),IFERROR(VLOOKUP($A153,#REF!,42+DA$1,0),IFERROR(VLOOKUP($A153,#REF!,29+DA$1,0),IFERROR(VLOOKUP($A153,#REF!,33+DA$1,0),IFERROR(VLOOKUP($A153,#REF!,42+DA$1,0),IFERROR(VLOOKUP($A153,#REF!,16+DA$1,0),IFERROR(VLOOKUP($A153,#REF!,29+DA$1,0),IFERROR(VLOOKUP($A153,#REF!,42+DA$1,0),IFERROR(VLOOKUP($A153,#REF!,42+DA$1,0),0))))))))))))</f>
        <v>0</v>
      </c>
      <c r="DC153" s="37">
        <f>IFERROR(VLOOKUP($A153,#REF!,5+DB$1,0),IFERROR(VLOOKUP($A153,#REF!,26+DB$1,0),IFERROR(VLOOKUP($A153,#REF!,42+DB$1,0),IFERROR(VLOOKUP($A153,#REF!,42+DB$1,0),IFERROR(VLOOKUP($A153,#REF!,42+DB$1,0),IFERROR(VLOOKUP($A153,#REF!,29+DB$1,0),IFERROR(VLOOKUP($A153,#REF!,33+DB$1,0),IFERROR(VLOOKUP($A153,#REF!,42+DB$1,0),IFERROR(VLOOKUP($A153,#REF!,16+DB$1,0),IFERROR(VLOOKUP($A153,#REF!,29+DB$1,0),IFERROR(VLOOKUP($A153,#REF!,42+DB$1,0),IFERROR(VLOOKUP($A153,#REF!,42+DB$1,0),0))))))))))))</f>
        <v>0</v>
      </c>
      <c r="DD153" s="37">
        <f>IFERROR(VLOOKUP($A153,#REF!,5+DC$1,0),IFERROR(VLOOKUP($A153,#REF!,26+DC$1,0),IFERROR(VLOOKUP($A153,#REF!,42+DC$1,0),IFERROR(VLOOKUP($A153,#REF!,42+DC$1,0),IFERROR(VLOOKUP($A153,#REF!,42+DC$1,0),IFERROR(VLOOKUP($A153,#REF!,29+DC$1,0),IFERROR(VLOOKUP($A153,#REF!,33+DC$1,0),IFERROR(VLOOKUP($A153,#REF!,42+DC$1,0),IFERROR(VLOOKUP($A153,#REF!,16+DC$1,0),IFERROR(VLOOKUP($A153,#REF!,29+DC$1,0),IFERROR(VLOOKUP($A153,#REF!,42+DC$1,0),IFERROR(VLOOKUP($A153,#REF!,42+DC$1,0),0))))))))))))</f>
        <v>0</v>
      </c>
      <c r="DE153" s="37">
        <f>IFERROR(VLOOKUP($A153,#REF!,23,0),IFERROR(VLOOKUP($A153,#REF!,21,0),IFERROR(VLOOKUP($A153,#REF!,23,0),IFERROR(VLOOKUP($A153,#REF!,23,0),IFERROR(VLOOKUP($A153,#REF!,23,0),IFERROR(VLOOKUP($A153,#REF!,23,0),IFERROR(VLOOKUP($A153,#REF!,23,0),IFERROR(VLOOKUP($A153,#REF!,21,0),IFERROR(VLOOKUP($A153,#REF!,25,0),IFERROR(VLOOKUP($A153,#REF!,25,0),IFERROR(VLOOKUP($A153,#REF!,34,0),IFERROR(VLOOKUP($A153,#REF!,65,0),IFERROR(VLOOKUP($A153,#REF!,23,0),IFERROR(VLOOKUP($A153,#REF!,36,0),0))))))))))))))</f>
        <v>0</v>
      </c>
      <c r="DF153" s="37" t="b">
        <f t="shared" si="85"/>
        <v>1</v>
      </c>
      <c r="DG153" s="37" t="b">
        <f t="shared" si="85"/>
        <v>1</v>
      </c>
      <c r="DH153" s="37" t="b">
        <f t="shared" si="85"/>
        <v>1</v>
      </c>
      <c r="DI153" s="37" t="b">
        <f t="shared" si="81"/>
        <v>1</v>
      </c>
      <c r="DJ153" s="37" t="b">
        <f t="shared" si="81"/>
        <v>1</v>
      </c>
      <c r="DK153" s="37" t="b">
        <f t="shared" si="81"/>
        <v>1</v>
      </c>
      <c r="DL153" s="37" t="b">
        <f t="shared" si="54"/>
        <v>1</v>
      </c>
      <c r="DM153" s="37">
        <f t="shared" si="86"/>
        <v>0</v>
      </c>
      <c r="DN153" s="37">
        <f t="shared" si="86"/>
        <v>0</v>
      </c>
      <c r="DO153" s="37">
        <f t="shared" si="86"/>
        <v>0</v>
      </c>
      <c r="DP153" s="37">
        <f t="shared" si="82"/>
        <v>0</v>
      </c>
      <c r="DQ153" s="37">
        <f t="shared" si="82"/>
        <v>0</v>
      </c>
      <c r="DR153" s="37">
        <f t="shared" si="82"/>
        <v>0</v>
      </c>
      <c r="DS153" s="37">
        <f t="shared" si="55"/>
        <v>0</v>
      </c>
      <c r="DT153" s="29">
        <f t="shared" si="72"/>
        <v>0</v>
      </c>
      <c r="DU153" s="37">
        <f t="shared" si="87"/>
        <v>0</v>
      </c>
      <c r="DV153" s="37">
        <f t="shared" si="87"/>
        <v>0</v>
      </c>
      <c r="DW153" s="37">
        <f t="shared" si="87"/>
        <v>0</v>
      </c>
      <c r="DX153" s="37">
        <f t="shared" si="83"/>
        <v>0</v>
      </c>
      <c r="DY153" s="37">
        <f t="shared" si="83"/>
        <v>0</v>
      </c>
      <c r="DZ153" s="37">
        <f t="shared" si="83"/>
        <v>0</v>
      </c>
      <c r="EA153" s="37">
        <f t="shared" si="56"/>
        <v>0</v>
      </c>
      <c r="EB153" s="29">
        <f t="shared" si="73"/>
        <v>0</v>
      </c>
      <c r="EC153" s="36">
        <f t="shared" si="74"/>
        <v>7</v>
      </c>
      <c r="ED153" s="36" t="str">
        <f t="shared" si="75"/>
        <v>DOWNGRADE</v>
      </c>
      <c r="EE153" s="36" t="str">
        <f t="shared" si="76"/>
        <v>RESET</v>
      </c>
      <c r="EF153" s="37">
        <f t="shared" si="77"/>
        <v>0</v>
      </c>
      <c r="EG153" s="2" t="str">
        <f>IFERROR(VLOOKUP(A153,[21]DELTA!$A:$AT,46,0),"")</f>
        <v/>
      </c>
      <c r="EH153" s="37" t="str">
        <f t="shared" si="78"/>
        <v>SAPHIRE</v>
      </c>
      <c r="EI153" s="2"/>
      <c r="EJ153" s="2"/>
      <c r="EK153" s="2"/>
      <c r="EL153" s="2"/>
      <c r="EM153" s="2"/>
      <c r="EN153" s="2"/>
      <c r="EO153" s="2"/>
      <c r="EP153" s="2"/>
      <c r="EQ153" s="37">
        <f t="shared" si="88"/>
        <v>0</v>
      </c>
      <c r="ER153" s="37">
        <f t="shared" si="88"/>
        <v>0</v>
      </c>
      <c r="ES153" s="37">
        <f t="shared" si="88"/>
        <v>0</v>
      </c>
      <c r="ET153" s="37">
        <f t="shared" si="84"/>
        <v>0</v>
      </c>
      <c r="EU153" s="37">
        <f t="shared" si="84"/>
        <v>0</v>
      </c>
      <c r="EV153" s="37">
        <f t="shared" si="84"/>
        <v>0</v>
      </c>
      <c r="EW153" s="37">
        <f t="shared" si="57"/>
        <v>0</v>
      </c>
    </row>
    <row r="154" spans="1:153" ht="15.6">
      <c r="A154" s="36" t="s">
        <v>64</v>
      </c>
      <c r="B154" s="5" t="s">
        <v>65</v>
      </c>
      <c r="C154" s="37" t="s">
        <v>153</v>
      </c>
      <c r="D154" s="15">
        <f>IFERROR(VLOOKUP(A154,[23]delta!$A:$C,3,0),"")</f>
        <v>44947</v>
      </c>
      <c r="E154" s="15" t="str">
        <f t="shared" si="71"/>
        <v>Jan-23</v>
      </c>
      <c r="F154" s="37" t="s">
        <v>352</v>
      </c>
      <c r="G154" s="37" t="s">
        <v>349</v>
      </c>
      <c r="H154" s="37" t="s">
        <v>349</v>
      </c>
      <c r="I154" s="37" t="s">
        <v>349</v>
      </c>
      <c r="J154" s="37" t="s">
        <v>349</v>
      </c>
      <c r="K154" s="37" t="s">
        <v>349</v>
      </c>
      <c r="L154" s="37" t="s">
        <v>349</v>
      </c>
      <c r="M154" s="37">
        <v>22</v>
      </c>
      <c r="N154" s="37">
        <v>18</v>
      </c>
      <c r="O154" s="37">
        <v>32</v>
      </c>
      <c r="P154" s="37">
        <v>2</v>
      </c>
      <c r="Q154" s="37">
        <v>17</v>
      </c>
      <c r="R154" s="37">
        <v>37</v>
      </c>
      <c r="S154" s="37">
        <v>5</v>
      </c>
      <c r="T154" s="36">
        <v>133</v>
      </c>
      <c r="U154" s="14">
        <v>0</v>
      </c>
      <c r="V154" s="37">
        <v>18</v>
      </c>
      <c r="W154" s="37">
        <v>32</v>
      </c>
      <c r="X154" s="37">
        <v>2</v>
      </c>
      <c r="Y154" s="37">
        <v>17</v>
      </c>
      <c r="Z154" s="37">
        <v>37</v>
      </c>
      <c r="AA154" s="37">
        <v>5</v>
      </c>
      <c r="AB154" s="36">
        <v>111</v>
      </c>
      <c r="AC154" s="36">
        <v>0</v>
      </c>
      <c r="AD154" s="36" t="s">
        <v>413</v>
      </c>
      <c r="AE154" s="36" t="s">
        <v>413</v>
      </c>
      <c r="AF154" s="37">
        <v>111</v>
      </c>
      <c r="AG154" s="13">
        <v>2</v>
      </c>
      <c r="AH154" s="37" t="s">
        <v>418</v>
      </c>
      <c r="AI154" s="37">
        <v>0</v>
      </c>
      <c r="AJ154" s="37" t="s">
        <v>423</v>
      </c>
      <c r="AK154" s="37">
        <v>0</v>
      </c>
      <c r="AL154" s="15">
        <v>45261</v>
      </c>
      <c r="AM154" s="15">
        <v>45701</v>
      </c>
      <c r="AN154" s="37">
        <v>1</v>
      </c>
      <c r="AO154" s="37">
        <v>111</v>
      </c>
      <c r="AP154" s="37" t="str">
        <f>IFERROR(VLOOKUP($A154,[2]Sheet1!$A:$D,4,0),"-")</f>
        <v>-</v>
      </c>
      <c r="AQ154" s="37" t="str">
        <f>IFERROR(VLOOKUP($A154,#REF!,4,0),"-")</f>
        <v>-</v>
      </c>
      <c r="AR154" s="37" t="str">
        <f>IFERROR(VLOOKUP(A154,[3]DELTA!$A:$D,4,0),"-")</f>
        <v>REGULER</v>
      </c>
      <c r="AS154" s="37" t="str">
        <f>IFERROR(VLOOKUP(A154,[4]DELTA!$A:$D,4,0),"-")</f>
        <v>REGULER</v>
      </c>
      <c r="AT154" s="37" t="str">
        <f>IFERROR(VLOOKUP(A154,[5]DELTA!$A:$D,4,0),"-")</f>
        <v>REGULER</v>
      </c>
      <c r="AU154" s="37" t="str">
        <f>IFERROR(VLOOKUP(A154,[6]DELTA!$A:$D,4,0),"-")</f>
        <v>REGULER</v>
      </c>
      <c r="AV154" s="37" t="str">
        <f>IFERROR(VLOOKUP(A154,#REF!,13,0),"")</f>
        <v/>
      </c>
      <c r="AW154" s="37">
        <f>IFERROR(VLOOKUP(A154,[7]DATABASE!$A:$BA,49,0),"")</f>
        <v>47</v>
      </c>
      <c r="AX154" s="37">
        <f>IFERROR(VLOOKUP(A154,[7]DATABASE!$A:$BA,50,0),"")</f>
        <v>40</v>
      </c>
      <c r="AY154" s="37">
        <f>IFERROR(VLOOKUP(A154,[7]DATABASE!$A:$BA,51,0),"")</f>
        <v>20</v>
      </c>
      <c r="AZ154" s="37">
        <f>IFERROR(VLOOKUP(A154,[7]DATABASE!$A:$BA,52,0),"")</f>
        <v>40</v>
      </c>
      <c r="BA154" s="37">
        <f>IFERROR(VLOOKUP(A154,[7]DATABASE!$A:$BA,53,0),"")</f>
        <v>32</v>
      </c>
      <c r="BB154" s="37">
        <f>IFERROR(VLOOKUP(A154,[7]DATABASE!$A:$BF,54,0),"")</f>
        <v>47</v>
      </c>
      <c r="BC154" s="37">
        <f>IFERROR(VLOOKUP(A154,[7]DATABASE!$A:$BF,55,0),"")</f>
        <v>40</v>
      </c>
      <c r="BD154" s="37">
        <f>IFERROR(VLOOKUP(A154,[7]DATABASE!$A:$BF,56,0),"")</f>
        <v>20</v>
      </c>
      <c r="BE154" s="37">
        <f>IFERROR(VLOOKUP(A154,[7]DATABASE!$A:$BF,57,0),"")</f>
        <v>40</v>
      </c>
      <c r="BF154" s="37">
        <f>IFERROR(VLOOKUP(A154,[7]DATABASE!$A:$BF,58,0),"")</f>
        <v>32</v>
      </c>
      <c r="BG154" s="37">
        <f>IFERROR(VLOOKUP($A154,'[24]NEW MITRA'!$A:$BV,69,0),"")</f>
        <v>18</v>
      </c>
      <c r="BH154" s="37">
        <f>IFERROR(VLOOKUP(A154,[7]DATABASE!$A:$BM,60,0),"")</f>
        <v>47</v>
      </c>
      <c r="BI154" s="37">
        <f>IFERROR(VLOOKUP(A154,[7]DATABASE!$A:$BM,61,0),"")</f>
        <v>40</v>
      </c>
      <c r="BJ154" s="37">
        <f>IFERROR(VLOOKUP(A154,[7]DATABASE!$A:$BM,62,0),"")</f>
        <v>20</v>
      </c>
      <c r="BK154" s="37">
        <f>IFERROR(VLOOKUP(A154,[7]DATABASE!$A:$BM,63,0),"")</f>
        <v>40</v>
      </c>
      <c r="BL154" s="37">
        <f>IFERROR(VLOOKUP(A154,[7]DATABASE!$A:$BM,64,0),"")</f>
        <v>32</v>
      </c>
      <c r="BM154" s="37" t="str">
        <f>IFERROR(VLOOKUP($A154,[9]AAV!$A:$AM,39,0),IFERROR(VLOOKUP($A154,[9]GC!$A:$Y,25,0),IFERROR(VLOOKUP($A154,[9]RVO!$A:$BS,71,0),IFERROR(VLOOKUP($A154,[9]SBPV!$A:$AK,37,0),IFERROR(VLOOKUP($A154,'[9]CC SK'!$A:$AA,27,0),IFERROR(VLOOKUP($A154,[9]DELTA!$A:$AA,27,0),IFERROR(VLOOKUP($A154,'[9]TEMA C1'!$A:$W,23,0),IFERROR(VLOOKUP($A154,'[9]TEMA C2'!$A:$Y,25,0),IFERROR(VLOOKUP($A154,'[9]TEMA C3'!$A:$Y,25,0),IFERROR(VLOOKUP($A154,'[9]TEMA HAJI'!$A:$Y,25,0),IFERROR(VLOOKUP($A154,'[9]TEMA PD'!$A:$Y,25,0),"")))))))))))</f>
        <v/>
      </c>
      <c r="BN154" s="37">
        <f t="shared" si="58"/>
        <v>197</v>
      </c>
      <c r="BO154" s="21">
        <f t="shared" si="80"/>
        <v>18</v>
      </c>
      <c r="BP154" s="37">
        <f t="shared" si="80"/>
        <v>47</v>
      </c>
      <c r="BQ154" s="37">
        <f t="shared" si="80"/>
        <v>40</v>
      </c>
      <c r="BR154" s="37">
        <f t="shared" si="80"/>
        <v>20</v>
      </c>
      <c r="BS154" s="37">
        <f t="shared" si="80"/>
        <v>40</v>
      </c>
      <c r="BT154" s="37">
        <f t="shared" si="80"/>
        <v>32</v>
      </c>
      <c r="BU154" s="37" t="str">
        <f t="shared" si="79"/>
        <v/>
      </c>
      <c r="BV154" s="37">
        <f t="shared" si="59"/>
        <v>197</v>
      </c>
      <c r="BW154" s="36">
        <f t="shared" si="60"/>
        <v>1</v>
      </c>
      <c r="BX154" s="36" t="str">
        <f t="shared" si="61"/>
        <v>TIDAK</v>
      </c>
      <c r="BY154" s="36" t="str">
        <f>IFERROR(VLOOKUP(A154,[7]DATABASE!$A:$BY,77,0),"")</f>
        <v>TIDAK</v>
      </c>
      <c r="BZ154" s="37">
        <f t="shared" si="62"/>
        <v>308</v>
      </c>
      <c r="CA154" s="12">
        <f>IFERROR(VLOOKUP(A154,[10]DELTA!$A:$AE,31,0),"")</f>
        <v>2</v>
      </c>
      <c r="CB154" s="37" t="str">
        <f t="shared" si="63"/>
        <v>SAPHIRE</v>
      </c>
      <c r="CC154" s="37" t="str">
        <f>IFERROR(VLOOKUP(A154,[11]SUMMARY!$B:$E,4,0),"")</f>
        <v/>
      </c>
      <c r="CD154" s="37">
        <f>IFERROR(VLOOKUP(A154,'[12]RECAP REDEEM P2 - v2'!$A:$I,5,0),0)</f>
        <v>265</v>
      </c>
      <c r="CE154" s="37" t="str">
        <f t="shared" si="64"/>
        <v>Y</v>
      </c>
      <c r="CF154" s="37"/>
      <c r="CG154" s="15">
        <v>45093</v>
      </c>
      <c r="CH154" s="15">
        <f t="shared" ca="1" si="65"/>
        <v>46174</v>
      </c>
      <c r="CI154" s="37">
        <f t="shared" ca="1" si="66"/>
        <v>2</v>
      </c>
      <c r="CJ154" s="37">
        <v>43</v>
      </c>
      <c r="CK154" s="37" t="str">
        <f>IFERROR(VLOOKUP($A154,[13]ME!$A:$K,11,0),"-")</f>
        <v>-</v>
      </c>
      <c r="CL154" s="37" t="str">
        <f>IFERROR(VLOOKUP($A154,[14]EKS!$A:$K,11,0),"-")</f>
        <v>-</v>
      </c>
      <c r="CM154" s="37" t="str">
        <f>IFERROR(VLOOKUP($A154,[15]EKS!$A:$K,11,0),"-")</f>
        <v>-</v>
      </c>
      <c r="CN154" s="37" t="str">
        <f>IFERROR(VLOOKUP($A154,[16]EKS!$A:$K,11,0),"-")</f>
        <v>-</v>
      </c>
      <c r="CO154" s="37" t="str">
        <f>IFERROR(VLOOKUP($A154,[17]EKS!$A:$K,11,0),"-")</f>
        <v>-</v>
      </c>
      <c r="CP154" s="37" t="str">
        <f>IFERROR(VLOOKUP($A154,[18]EKS!$A:$K,11,0),"-")</f>
        <v>EKSKLUSIF</v>
      </c>
      <c r="CQ154" s="37" t="str">
        <f>IFERROR(VLOOKUP(A154,[19]Sheet1!$A:$D,4,0),"-")</f>
        <v>EKSKLUSIF</v>
      </c>
      <c r="CR154" s="37">
        <f>IFERROR(VLOOKUP($A154,[20]AAV!$A:$AR,44,0),IFERROR(VLOOKUP($A154,[20]GC!$A:$AC,29,0),IFERROR(VLOOKUP($A154,[20]RVO!$A:$CA,79,0),IFERROR(VLOOKUP($A154,[20]SBPV!$A:$AN,40,0),IFERROR(VLOOKUP($A154,'[20]CC SK'!$A:$AC,29,0),IFERROR(VLOOKUP($A154,'[20]AAV AUTO 2000'!$A:$AA,27,0),IFERROR(VLOOKUP($A154,[20]DELTA!$A:$AC,29,0),IFERROR(VLOOKUP($A154,'[20]TEMA C1'!$A:$Y,25,0),IFERROR(VLOOKUP($A154,'[20]TEMA C2'!$A:$AA,27,0),IFERROR(VLOOKUP($A154,'[20]TEMA C3'!$A:$AA,27,0),IFERROR(VLOOKUP($A154,'[20]TEMA HAJI'!$A:$AA,27,0),IFERROR(VLOOKUP($A154,'[20]TEMA PD'!$A:$AA,27,0),IFERROR(VLOOKUP($A154,[20]DESIRE!$A:$AP,42,0),0)))))))))))))</f>
        <v>20</v>
      </c>
      <c r="CS154" s="37">
        <f>IFERROR(VLOOKUP($A154,#REF!,42+CR$1,0),IFERROR(VLOOKUP($A154,#REF!,42+CR$1,0),IFERROR(VLOOKUP($A154,#REF!,29+CR$1,0),IFERROR(VLOOKUP($A154,#REF!,16+CR$1,0),IFERROR(VLOOKUP($A154,#REF!,42+CR$1,0),IFERROR(VLOOKUP($A154,#REF!,33+CR$1,0),IFERROR(VLOOKUP($A154,#REF!,29+CR$1,0),IFERROR(VLOOKUP($A154,#REF!,42+CR$1,0),IFERROR(VLOOKUP($A154,#REF!,42+CR$1,0),IFERROR(VLOOKUP($A154,#REF!,42+CR$1,0),IFERROR(VLOOKUP($A154,#REF!,26+CR$1,0),IFERROR(VLOOKUP($A154,#REF!,5+CR$1,0),0))))))))))))</f>
        <v>0</v>
      </c>
      <c r="CT154" s="37">
        <f>IFERROR(VLOOKUP($A154,#REF!,42+CS$1,0),IFERROR(VLOOKUP($A154,#REF!,42+CS$1,0),IFERROR(VLOOKUP($A154,#REF!,29+CS$1,0),IFERROR(VLOOKUP($A154,#REF!,16+CS$1,0),IFERROR(VLOOKUP($A154,#REF!,42+CS$1,0),IFERROR(VLOOKUP($A154,#REF!,33+CS$1,0),IFERROR(VLOOKUP($A154,#REF!,29+CS$1,0),IFERROR(VLOOKUP($A154,#REF!,42+CS$1,0),IFERROR(VLOOKUP($A154,#REF!,42+CS$1,0),IFERROR(VLOOKUP($A154,#REF!,42+CS$1,0),IFERROR(VLOOKUP($A154,#REF!,26+CS$1,0),IFERROR(VLOOKUP($A154,#REF!,5+CS$1,0),0))))))))))))</f>
        <v>0</v>
      </c>
      <c r="CU154" s="37">
        <f>IFERROR(VLOOKUP($A154,#REF!,42+CT$1,0),IFERROR(VLOOKUP($A154,#REF!,42+CT$1,0),IFERROR(VLOOKUP($A154,#REF!,29+CT$1,0),IFERROR(VLOOKUP($A154,#REF!,16+CT$1,0),IFERROR(VLOOKUP($A154,#REF!,42+CT$1,0),IFERROR(VLOOKUP($A154,#REF!,33+CT$1,0),IFERROR(VLOOKUP($A154,#REF!,29+CT$1,0),IFERROR(VLOOKUP($A154,#REF!,42+CT$1,0),IFERROR(VLOOKUP($A154,#REF!,42+CT$1,0),IFERROR(VLOOKUP($A154,#REF!,42+CT$1,0),IFERROR(VLOOKUP($A154,#REF!,26+CT$1,0),IFERROR(VLOOKUP($A154,#REF!,5+CT$1,0),0))))))))))))</f>
        <v>0</v>
      </c>
      <c r="CV154" s="37">
        <f>IFERROR(VLOOKUP($A154,#REF!,42+CU$1,0),IFERROR(VLOOKUP($A154,#REF!,42+CU$1,0),IFERROR(VLOOKUP($A154,#REF!,29+CU$1,0),IFERROR(VLOOKUP($A154,#REF!,16+CU$1,0),IFERROR(VLOOKUP($A154,#REF!,42+CU$1,0),IFERROR(VLOOKUP($A154,#REF!,33+CU$1,0),IFERROR(VLOOKUP($A154,#REF!,29+CU$1,0),IFERROR(VLOOKUP($A154,#REF!,42+CU$1,0),IFERROR(VLOOKUP($A154,#REF!,42+CU$1,0),IFERROR(VLOOKUP($A154,#REF!,42+CU$1,0),IFERROR(VLOOKUP($A154,#REF!,26+CU$1,0),IFERROR(VLOOKUP($A154,#REF!,5+CU$1,0),0))))))))))))</f>
        <v>0</v>
      </c>
      <c r="CW154" s="37">
        <f>IFERROR(VLOOKUP($A154,#REF!,42+CV$1,0),IFERROR(VLOOKUP($A154,#REF!,42+CV$1,0),IFERROR(VLOOKUP($A154,#REF!,29+CV$1,0),IFERROR(VLOOKUP($A154,#REF!,16+CV$1,0),IFERROR(VLOOKUP($A154,#REF!,42+CV$1,0),IFERROR(VLOOKUP($A154,#REF!,33+CV$1,0),IFERROR(VLOOKUP($A154,#REF!,29+CV$1,0),IFERROR(VLOOKUP($A154,#REF!,42+CV$1,0),IFERROR(VLOOKUP($A154,#REF!,42+CV$1,0),IFERROR(VLOOKUP($A154,#REF!,42+CV$1,0),IFERROR(VLOOKUP($A154,#REF!,26+CV$1,0),IFERROR(VLOOKUP($A154,#REF!,5+CV$1,0),0))))))))))))</f>
        <v>0</v>
      </c>
      <c r="CX154" s="37">
        <f>IFERROR(VLOOKUP($A154,#REF!,36,0),IFERROR(VLOOKUP($A154,#REF!,23,0),IFERROR(VLOOKUP($A154,#REF!,65,0),IFERROR(VLOOKUP($A154,#REF!,34,0),IFERROR(VLOOKUP($A154,#REF!,25,0),IFERROR(VLOOKUP($A154,#REF!,25,0),IFERROR(VLOOKUP($A154,#REF!,21,0),IFERROR(VLOOKUP($A154,#REF!,23,0),IFERROR(VLOOKUP($A154,#REF!,23,0),IFERROR(VLOOKUP($A154,#REF!,23,0),IFERROR(VLOOKUP($A154,#REF!,23,0),IFERROR(VLOOKUP($A154,#REF!,23,0),IFERROR(VLOOKUP($A154,#REF!,21,0),IFERROR(VLOOKUP($A154,#REF!,23,0),0))))))))))))))</f>
        <v>0</v>
      </c>
      <c r="CY154" s="37">
        <f>IFERROR(VLOOKUP($A154,[20]DESIRE!$A:$AP,42,0),IFERROR(VLOOKUP($A154,'[20]TEMA PD'!$A:$AA,27,0),IFERROR(VLOOKUP($A154,'[20]TEMA HAJI'!$A:$AA,27,0),IFERROR(VLOOKUP($A154,'[20]TEMA C3'!$A:$AA,27,0),IFERROR(VLOOKUP($A154,'[20]TEMA C2'!$A:$AA,27,0),IFERROR(VLOOKUP($A154,'[20]TEMA C1'!$A:$Y,25,0),IFERROR(VLOOKUP($A154,[20]DELTA!$A:$AC,29,0),IFERROR(VLOOKUP($A154,'[20]AAV AUTO 2000'!$A:$AA,27,0),IFERROR(VLOOKUP($A154,'[20]CC SK'!$A:$AC,29,0),IFERROR(VLOOKUP($A154,[20]SBPV!$A:$AN,40,0),IFERROR(VLOOKUP($A154,[20]RVO!$A:$CA,79,0),IFERROR(VLOOKUP($A154,[20]GC!$A:$AC,29,0),IFERROR(VLOOKUP($A154,[20]AAV!$A:$AR,44,0),0)))))))))))))</f>
        <v>20</v>
      </c>
      <c r="CZ154" s="37">
        <f>IFERROR(VLOOKUP($A154,#REF!,5+CY$1,0),IFERROR(VLOOKUP($A154,#REF!,26+CY$1,0),IFERROR(VLOOKUP($A154,#REF!,42+CY$1,0),IFERROR(VLOOKUP($A154,#REF!,42+CY$1,0),IFERROR(VLOOKUP($A154,#REF!,42+CY$1,0),IFERROR(VLOOKUP($A154,#REF!,29+CY$1,0),IFERROR(VLOOKUP($A154,#REF!,33+CY$1,0),IFERROR(VLOOKUP($A154,#REF!,42+CY$1,0),IFERROR(VLOOKUP($A154,#REF!,16+CY$1,0),IFERROR(VLOOKUP($A154,#REF!,29+CY$1,0),IFERROR(VLOOKUP($A154,#REF!,42+CY$1,0),IFERROR(VLOOKUP($A154,#REF!,42+CY$1,0),0))))))))))))</f>
        <v>0</v>
      </c>
      <c r="DA154" s="37">
        <f>IFERROR(VLOOKUP($A154,#REF!,5+CZ$1,0),IFERROR(VLOOKUP($A154,#REF!,26+CZ$1,0),IFERROR(VLOOKUP($A154,#REF!,42+CZ$1,0),IFERROR(VLOOKUP($A154,#REF!,42+CZ$1,0),IFERROR(VLOOKUP($A154,#REF!,42+CZ$1,0),IFERROR(VLOOKUP($A154,#REF!,29+CZ$1,0),IFERROR(VLOOKUP($A154,#REF!,33+CZ$1,0),IFERROR(VLOOKUP($A154,#REF!,42+CZ$1,0),IFERROR(VLOOKUP($A154,#REF!,16+CZ$1,0),IFERROR(VLOOKUP($A154,#REF!,29+CZ$1,0),IFERROR(VLOOKUP($A154,#REF!,42+CZ$1,0),IFERROR(VLOOKUP($A154,#REF!,42+CZ$1,0),0))))))))))))</f>
        <v>0</v>
      </c>
      <c r="DB154" s="37">
        <f>IFERROR(VLOOKUP($A154,#REF!,5+DA$1,0),IFERROR(VLOOKUP($A154,#REF!,26+DA$1,0),IFERROR(VLOOKUP($A154,#REF!,42+DA$1,0),IFERROR(VLOOKUP($A154,#REF!,42+DA$1,0),IFERROR(VLOOKUP($A154,#REF!,42+DA$1,0),IFERROR(VLOOKUP($A154,#REF!,29+DA$1,0),IFERROR(VLOOKUP($A154,#REF!,33+DA$1,0),IFERROR(VLOOKUP($A154,#REF!,42+DA$1,0),IFERROR(VLOOKUP($A154,#REF!,16+DA$1,0),IFERROR(VLOOKUP($A154,#REF!,29+DA$1,0),IFERROR(VLOOKUP($A154,#REF!,42+DA$1,0),IFERROR(VLOOKUP($A154,#REF!,42+DA$1,0),0))))))))))))</f>
        <v>0</v>
      </c>
      <c r="DC154" s="37">
        <f>IFERROR(VLOOKUP($A154,#REF!,5+DB$1,0),IFERROR(VLOOKUP($A154,#REF!,26+DB$1,0),IFERROR(VLOOKUP($A154,#REF!,42+DB$1,0),IFERROR(VLOOKUP($A154,#REF!,42+DB$1,0),IFERROR(VLOOKUP($A154,#REF!,42+DB$1,0),IFERROR(VLOOKUP($A154,#REF!,29+DB$1,0),IFERROR(VLOOKUP($A154,#REF!,33+DB$1,0),IFERROR(VLOOKUP($A154,#REF!,42+DB$1,0),IFERROR(VLOOKUP($A154,#REF!,16+DB$1,0),IFERROR(VLOOKUP($A154,#REF!,29+DB$1,0),IFERROR(VLOOKUP($A154,#REF!,42+DB$1,0),IFERROR(VLOOKUP($A154,#REF!,42+DB$1,0),0))))))))))))</f>
        <v>0</v>
      </c>
      <c r="DD154" s="37">
        <f>IFERROR(VLOOKUP($A154,#REF!,5+DC$1,0),IFERROR(VLOOKUP($A154,#REF!,26+DC$1,0),IFERROR(VLOOKUP($A154,#REF!,42+DC$1,0),IFERROR(VLOOKUP($A154,#REF!,42+DC$1,0),IFERROR(VLOOKUP($A154,#REF!,42+DC$1,0),IFERROR(VLOOKUP($A154,#REF!,29+DC$1,0),IFERROR(VLOOKUP($A154,#REF!,33+DC$1,0),IFERROR(VLOOKUP($A154,#REF!,42+DC$1,0),IFERROR(VLOOKUP($A154,#REF!,16+DC$1,0),IFERROR(VLOOKUP($A154,#REF!,29+DC$1,0),IFERROR(VLOOKUP($A154,#REF!,42+DC$1,0),IFERROR(VLOOKUP($A154,#REF!,42+DC$1,0),0))))))))))))</f>
        <v>0</v>
      </c>
      <c r="DE154" s="37">
        <f>IFERROR(VLOOKUP($A154,#REF!,23,0),IFERROR(VLOOKUP($A154,#REF!,21,0),IFERROR(VLOOKUP($A154,#REF!,23,0),IFERROR(VLOOKUP($A154,#REF!,23,0),IFERROR(VLOOKUP($A154,#REF!,23,0),IFERROR(VLOOKUP($A154,#REF!,23,0),IFERROR(VLOOKUP($A154,#REF!,23,0),IFERROR(VLOOKUP($A154,#REF!,21,0),IFERROR(VLOOKUP($A154,#REF!,25,0),IFERROR(VLOOKUP($A154,#REF!,25,0),IFERROR(VLOOKUP($A154,#REF!,34,0),IFERROR(VLOOKUP($A154,#REF!,65,0),IFERROR(VLOOKUP($A154,#REF!,23,0),IFERROR(VLOOKUP($A154,#REF!,36,0),0))))))))))))))</f>
        <v>0</v>
      </c>
      <c r="DF154" s="37" t="b">
        <f t="shared" si="85"/>
        <v>1</v>
      </c>
      <c r="DG154" s="37" t="b">
        <f t="shared" si="85"/>
        <v>1</v>
      </c>
      <c r="DH154" s="37" t="b">
        <f t="shared" si="85"/>
        <v>1</v>
      </c>
      <c r="DI154" s="37" t="b">
        <f t="shared" si="81"/>
        <v>1</v>
      </c>
      <c r="DJ154" s="37" t="b">
        <f t="shared" si="81"/>
        <v>1</v>
      </c>
      <c r="DK154" s="37" t="b">
        <f t="shared" si="81"/>
        <v>1</v>
      </c>
      <c r="DL154" s="37" t="b">
        <f t="shared" si="54"/>
        <v>1</v>
      </c>
      <c r="DM154" s="37">
        <f t="shared" si="86"/>
        <v>20</v>
      </c>
      <c r="DN154" s="37">
        <f t="shared" si="86"/>
        <v>0</v>
      </c>
      <c r="DO154" s="37">
        <f t="shared" si="86"/>
        <v>0</v>
      </c>
      <c r="DP154" s="37">
        <f t="shared" si="82"/>
        <v>0</v>
      </c>
      <c r="DQ154" s="37">
        <f t="shared" si="82"/>
        <v>0</v>
      </c>
      <c r="DR154" s="37">
        <f t="shared" si="82"/>
        <v>0</v>
      </c>
      <c r="DS154" s="37">
        <f t="shared" si="55"/>
        <v>0</v>
      </c>
      <c r="DT154" s="29">
        <f t="shared" si="72"/>
        <v>20</v>
      </c>
      <c r="DU154" s="37">
        <f t="shared" si="87"/>
        <v>20</v>
      </c>
      <c r="DV154" s="37">
        <f t="shared" si="87"/>
        <v>0</v>
      </c>
      <c r="DW154" s="37">
        <f t="shared" si="87"/>
        <v>0</v>
      </c>
      <c r="DX154" s="37">
        <f t="shared" si="83"/>
        <v>0</v>
      </c>
      <c r="DY154" s="37">
        <f t="shared" si="83"/>
        <v>0</v>
      </c>
      <c r="DZ154" s="37">
        <f t="shared" si="83"/>
        <v>0</v>
      </c>
      <c r="EA154" s="37">
        <f t="shared" si="56"/>
        <v>0</v>
      </c>
      <c r="EB154" s="29">
        <f t="shared" si="73"/>
        <v>20</v>
      </c>
      <c r="EC154" s="36">
        <f t="shared" si="74"/>
        <v>6</v>
      </c>
      <c r="ED154" s="36" t="str">
        <f t="shared" si="75"/>
        <v>DOWNGRADE</v>
      </c>
      <c r="EE154" s="36" t="str">
        <f t="shared" si="76"/>
        <v>RESET</v>
      </c>
      <c r="EF154" s="37">
        <f t="shared" si="77"/>
        <v>0</v>
      </c>
      <c r="EG154" s="2">
        <f>IFERROR(VLOOKUP(A154,[21]DELTA!$A:$AT,46,0),"")</f>
        <v>3</v>
      </c>
      <c r="EH154" s="37" t="str">
        <f t="shared" si="78"/>
        <v>SAPHIRE</v>
      </c>
      <c r="EI154" s="2"/>
      <c r="EJ154" s="2"/>
      <c r="EK154" s="2"/>
      <c r="EL154" s="2"/>
      <c r="EM154" s="2"/>
      <c r="EN154" s="2"/>
      <c r="EO154" s="2"/>
      <c r="EP154" s="2"/>
      <c r="EQ154" s="37">
        <f t="shared" si="88"/>
        <v>20</v>
      </c>
      <c r="ER154" s="37">
        <f t="shared" si="88"/>
        <v>0</v>
      </c>
      <c r="ES154" s="37">
        <f t="shared" si="88"/>
        <v>0</v>
      </c>
      <c r="ET154" s="37">
        <f t="shared" si="84"/>
        <v>0</v>
      </c>
      <c r="EU154" s="37">
        <f t="shared" si="84"/>
        <v>0</v>
      </c>
      <c r="EV154" s="37">
        <f t="shared" si="84"/>
        <v>0</v>
      </c>
      <c r="EW154" s="37">
        <f t="shared" si="57"/>
        <v>0</v>
      </c>
    </row>
    <row r="155" spans="1:153" ht="15.6">
      <c r="A155" s="36" t="s">
        <v>116</v>
      </c>
      <c r="B155" s="5" t="s">
        <v>261</v>
      </c>
      <c r="C155" s="37" t="s">
        <v>153</v>
      </c>
      <c r="D155" s="15">
        <f>IFERROR(VLOOKUP(A155,[23]delta!$A:$C,3,0),"")</f>
        <v>45132</v>
      </c>
      <c r="E155" s="15" t="str">
        <f t="shared" si="71"/>
        <v>Jul-23</v>
      </c>
      <c r="F155" s="37" t="s">
        <v>349</v>
      </c>
      <c r="G155" s="37" t="s">
        <v>349</v>
      </c>
      <c r="H155" s="37" t="s">
        <v>349</v>
      </c>
      <c r="I155" s="37" t="s">
        <v>349</v>
      </c>
      <c r="J155" s="37" t="s">
        <v>349</v>
      </c>
      <c r="K155" s="37" t="s">
        <v>349</v>
      </c>
      <c r="L155" s="37" t="s">
        <v>349</v>
      </c>
      <c r="M155" s="37">
        <v>15</v>
      </c>
      <c r="N155" s="37">
        <v>28</v>
      </c>
      <c r="O155" s="37">
        <v>33</v>
      </c>
      <c r="P155" s="37">
        <v>17</v>
      </c>
      <c r="Q155" s="37">
        <v>19</v>
      </c>
      <c r="R155" s="37">
        <v>19</v>
      </c>
      <c r="S155" s="37">
        <v>16</v>
      </c>
      <c r="T155" s="36">
        <v>147</v>
      </c>
      <c r="U155" s="37">
        <v>15</v>
      </c>
      <c r="V155" s="37">
        <v>28</v>
      </c>
      <c r="W155" s="37">
        <v>33</v>
      </c>
      <c r="X155" s="37">
        <v>17</v>
      </c>
      <c r="Y155" s="37">
        <v>19</v>
      </c>
      <c r="Z155" s="37">
        <v>19</v>
      </c>
      <c r="AA155" s="37">
        <v>16</v>
      </c>
      <c r="AB155" s="36">
        <v>147</v>
      </c>
      <c r="AC155" s="36">
        <v>0</v>
      </c>
      <c r="AD155" s="36" t="s">
        <v>413</v>
      </c>
      <c r="AE155" s="36" t="s">
        <v>413</v>
      </c>
      <c r="AF155" s="37">
        <v>147</v>
      </c>
      <c r="AG155" s="13">
        <v>2</v>
      </c>
      <c r="AH155" s="37" t="s">
        <v>418</v>
      </c>
      <c r="AI155" s="37">
        <v>0</v>
      </c>
      <c r="AJ155" s="37" t="s">
        <v>423</v>
      </c>
      <c r="AK155" s="37">
        <v>0</v>
      </c>
      <c r="AL155" s="15">
        <v>45261</v>
      </c>
      <c r="AM155" s="15">
        <v>45701</v>
      </c>
      <c r="AN155" s="37">
        <v>1</v>
      </c>
      <c r="AO155" s="37">
        <v>147</v>
      </c>
      <c r="AP155" s="37" t="str">
        <f>IFERROR(VLOOKUP($A155,[2]Sheet1!$A:$D,4,0),"-")</f>
        <v>-</v>
      </c>
      <c r="AQ155" s="37" t="str">
        <f>IFERROR(VLOOKUP($A155,#REF!,4,0),"-")</f>
        <v>-</v>
      </c>
      <c r="AR155" s="37" t="str">
        <f>IFERROR(VLOOKUP(A155,[3]DELTA!$A:$D,4,0),"-")</f>
        <v>-</v>
      </c>
      <c r="AS155" s="37" t="str">
        <f>IFERROR(VLOOKUP(A155,[4]DELTA!$A:$D,4,0),"-")</f>
        <v>REGULER</v>
      </c>
      <c r="AT155" s="37" t="str">
        <f>IFERROR(VLOOKUP(A155,[5]DELTA!$A:$D,4,0),"-")</f>
        <v>REGULER</v>
      </c>
      <c r="AU155" s="37" t="str">
        <f>IFERROR(VLOOKUP(A155,[6]DELTA!$A:$D,4,0),"-")</f>
        <v>REGULER</v>
      </c>
      <c r="AV155" s="37" t="str">
        <f>IFERROR(VLOOKUP(A155,#REF!,13,0),"")</f>
        <v/>
      </c>
      <c r="AW155" s="37">
        <f>IFERROR(VLOOKUP(A155,[7]DATABASE!$A:$BA,49,0),"")</f>
        <v>15</v>
      </c>
      <c r="AX155" s="37">
        <f>IFERROR(VLOOKUP(A155,[7]DATABASE!$A:$BA,50,0),"")</f>
        <v>0</v>
      </c>
      <c r="AY155" s="37">
        <f>IFERROR(VLOOKUP(A155,[7]DATABASE!$A:$BA,51,0),"")</f>
        <v>18</v>
      </c>
      <c r="AZ155" s="37">
        <f>IFERROR(VLOOKUP(A155,[7]DATABASE!$A:$BA,52,0),"")</f>
        <v>35</v>
      </c>
      <c r="BA155" s="37">
        <f>IFERROR(VLOOKUP(A155,[7]DATABASE!$A:$BA,53,0),"")</f>
        <v>33</v>
      </c>
      <c r="BB155" s="37">
        <f>IFERROR(VLOOKUP(A155,[7]DATABASE!$A:$BF,54,0),"")</f>
        <v>15</v>
      </c>
      <c r="BC155" s="37">
        <f>IFERROR(VLOOKUP(A155,[7]DATABASE!$A:$BF,55,0),"")</f>
        <v>0</v>
      </c>
      <c r="BD155" s="37">
        <f>IFERROR(VLOOKUP(A155,[7]DATABASE!$A:$BF,56,0),"")</f>
        <v>18</v>
      </c>
      <c r="BE155" s="37">
        <f>IFERROR(VLOOKUP(A155,[7]DATABASE!$A:$BF,57,0),"")</f>
        <v>35</v>
      </c>
      <c r="BF155" s="37">
        <f>IFERROR(VLOOKUP(A155,[7]DATABASE!$A:$BF,58,0),"")</f>
        <v>33</v>
      </c>
      <c r="BG155" s="37">
        <f>IFERROR(VLOOKUP($A155,'[24]NEW MITRA'!$A:$BV,69,0),"")</f>
        <v>8</v>
      </c>
      <c r="BH155" s="37">
        <f>IFERROR(VLOOKUP(A155,[7]DATABASE!$A:$BM,60,0),"")</f>
        <v>15</v>
      </c>
      <c r="BI155" s="37">
        <f>IFERROR(VLOOKUP(A155,[7]DATABASE!$A:$BM,61,0),"")</f>
        <v>0</v>
      </c>
      <c r="BJ155" s="37">
        <f>IFERROR(VLOOKUP(A155,[7]DATABASE!$A:$BM,62,0),"")</f>
        <v>18</v>
      </c>
      <c r="BK155" s="37">
        <f>IFERROR(VLOOKUP(A155,[7]DATABASE!$A:$BM,63,0),"")</f>
        <v>35</v>
      </c>
      <c r="BL155" s="37">
        <f>IFERROR(VLOOKUP(A155,[7]DATABASE!$A:$BM,64,0),"")</f>
        <v>33</v>
      </c>
      <c r="BM155" s="37">
        <f>IFERROR(VLOOKUP($A155,[9]AAV!$A:$AM,39,0),IFERROR(VLOOKUP($A155,[9]GC!$A:$Y,25,0),IFERROR(VLOOKUP($A155,[9]RVO!$A:$BS,71,0),IFERROR(VLOOKUP($A155,[9]SBPV!$A:$AK,37,0),IFERROR(VLOOKUP($A155,'[9]CC SK'!$A:$AA,27,0),IFERROR(VLOOKUP($A155,[9]DELTA!$A:$AA,27,0),IFERROR(VLOOKUP($A155,'[9]TEMA C1'!$A:$W,23,0),IFERROR(VLOOKUP($A155,'[9]TEMA C2'!$A:$Y,25,0),IFERROR(VLOOKUP($A155,'[9]TEMA C3'!$A:$Y,25,0),IFERROR(VLOOKUP($A155,'[9]TEMA HAJI'!$A:$Y,25,0),IFERROR(VLOOKUP($A155,'[9]TEMA PD'!$A:$Y,25,0),"")))))))))))</f>
        <v>17</v>
      </c>
      <c r="BN155" s="37">
        <f t="shared" si="58"/>
        <v>126</v>
      </c>
      <c r="BO155" s="37">
        <f t="shared" si="80"/>
        <v>8</v>
      </c>
      <c r="BP155" s="37">
        <f t="shared" si="80"/>
        <v>15</v>
      </c>
      <c r="BQ155" s="37">
        <f t="shared" si="80"/>
        <v>0</v>
      </c>
      <c r="BR155" s="37">
        <f t="shared" si="80"/>
        <v>18</v>
      </c>
      <c r="BS155" s="37">
        <f t="shared" si="80"/>
        <v>35</v>
      </c>
      <c r="BT155" s="37">
        <f t="shared" si="80"/>
        <v>33</v>
      </c>
      <c r="BU155" s="37">
        <f t="shared" si="79"/>
        <v>17</v>
      </c>
      <c r="BV155" s="37">
        <f t="shared" si="59"/>
        <v>126</v>
      </c>
      <c r="BW155" s="36">
        <f t="shared" si="60"/>
        <v>1</v>
      </c>
      <c r="BX155" s="36" t="str">
        <f t="shared" si="61"/>
        <v>TIDAK</v>
      </c>
      <c r="BY155" s="36" t="str">
        <f>IFERROR(VLOOKUP(A155,[7]DATABASE!$A:$BY,77,0),"")</f>
        <v>TIDAK</v>
      </c>
      <c r="BZ155" s="37">
        <f t="shared" si="62"/>
        <v>273</v>
      </c>
      <c r="CA155" s="12">
        <f>IFERROR(VLOOKUP(A155,[10]DELTA!$A:$AE,31,0),"")</f>
        <v>3</v>
      </c>
      <c r="CB155" s="37" t="str">
        <f t="shared" si="63"/>
        <v>SAPHIRE</v>
      </c>
      <c r="CC155" s="37" t="str">
        <f>IFERROR(VLOOKUP(A155,[11]SUMMARY!$B:$E,4,0),"")</f>
        <v/>
      </c>
      <c r="CD155" s="37">
        <f>IFERROR(VLOOKUP(A155,'[12]RECAP REDEEM P2 - v2'!$A:$I,5,0),0)</f>
        <v>0</v>
      </c>
      <c r="CE155" s="37" t="str">
        <f t="shared" si="64"/>
        <v>Y</v>
      </c>
      <c r="CF155" s="37"/>
      <c r="CG155" s="15">
        <v>45093</v>
      </c>
      <c r="CH155" s="15">
        <f t="shared" ca="1" si="65"/>
        <v>46174</v>
      </c>
      <c r="CI155" s="37">
        <f t="shared" ca="1" si="66"/>
        <v>2</v>
      </c>
      <c r="CJ155" s="37">
        <v>273</v>
      </c>
      <c r="CK155" s="37" t="str">
        <f>IFERROR(VLOOKUP($A155,[13]ME!$A:$K,11,0),"-")</f>
        <v>-</v>
      </c>
      <c r="CL155" s="37" t="str">
        <f>IFERROR(VLOOKUP($A155,[14]EKS!$A:$K,11,0),"-")</f>
        <v>-</v>
      </c>
      <c r="CM155" s="37" t="str">
        <f>IFERROR(VLOOKUP($A155,[15]EKS!$A:$K,11,0),"-")</f>
        <v>-</v>
      </c>
      <c r="CN155" s="37" t="str">
        <f>IFERROR(VLOOKUP($A155,[16]EKS!$A:$K,11,0),"-")</f>
        <v>-</v>
      </c>
      <c r="CO155" s="37" t="str">
        <f>IFERROR(VLOOKUP($A155,[17]EKS!$A:$K,11,0),"-")</f>
        <v>-</v>
      </c>
      <c r="CP155" s="37" t="str">
        <f>IFERROR(VLOOKUP($A155,[18]EKS!$A:$K,11,0),"-")</f>
        <v>-</v>
      </c>
      <c r="CQ155" s="37" t="str">
        <f>IFERROR(VLOOKUP(A155,[19]Sheet1!$A:$D,4,0),"-")</f>
        <v>-</v>
      </c>
      <c r="CR155" s="37">
        <f>IFERROR(VLOOKUP($A155,[20]AAV!$A:$AR,44,0),IFERROR(VLOOKUP($A155,[20]GC!$A:$AC,29,0),IFERROR(VLOOKUP($A155,[20]RVO!$A:$CA,79,0),IFERROR(VLOOKUP($A155,[20]SBPV!$A:$AN,40,0),IFERROR(VLOOKUP($A155,'[20]CC SK'!$A:$AC,29,0),IFERROR(VLOOKUP($A155,'[20]AAV AUTO 2000'!$A:$AA,27,0),IFERROR(VLOOKUP($A155,[20]DELTA!$A:$AC,29,0),IFERROR(VLOOKUP($A155,'[20]TEMA C1'!$A:$Y,25,0),IFERROR(VLOOKUP($A155,'[20]TEMA C2'!$A:$AA,27,0),IFERROR(VLOOKUP($A155,'[20]TEMA C3'!$A:$AA,27,0),IFERROR(VLOOKUP($A155,'[20]TEMA HAJI'!$A:$AA,27,0),IFERROR(VLOOKUP($A155,'[20]TEMA PD'!$A:$AA,27,0),IFERROR(VLOOKUP($A155,[20]DESIRE!$A:$AP,42,0),0)))))))))))))</f>
        <v>20</v>
      </c>
      <c r="CS155" s="37">
        <f>IFERROR(VLOOKUP($A155,#REF!,42+CR$1,0),IFERROR(VLOOKUP($A155,#REF!,42+CR$1,0),IFERROR(VLOOKUP($A155,#REF!,29+CR$1,0),IFERROR(VLOOKUP($A155,#REF!,16+CR$1,0),IFERROR(VLOOKUP($A155,#REF!,42+CR$1,0),IFERROR(VLOOKUP($A155,#REF!,33+CR$1,0),IFERROR(VLOOKUP($A155,#REF!,29+CR$1,0),IFERROR(VLOOKUP($A155,#REF!,42+CR$1,0),IFERROR(VLOOKUP($A155,#REF!,42+CR$1,0),IFERROR(VLOOKUP($A155,#REF!,42+CR$1,0),IFERROR(VLOOKUP($A155,#REF!,26+CR$1,0),IFERROR(VLOOKUP($A155,#REF!,5+CR$1,0),0))))))))))))</f>
        <v>0</v>
      </c>
      <c r="CT155" s="37">
        <f>IFERROR(VLOOKUP($A155,#REF!,42+CS$1,0),IFERROR(VLOOKUP($A155,#REF!,42+CS$1,0),IFERROR(VLOOKUP($A155,#REF!,29+CS$1,0),IFERROR(VLOOKUP($A155,#REF!,16+CS$1,0),IFERROR(VLOOKUP($A155,#REF!,42+CS$1,0),IFERROR(VLOOKUP($A155,#REF!,33+CS$1,0),IFERROR(VLOOKUP($A155,#REF!,29+CS$1,0),IFERROR(VLOOKUP($A155,#REF!,42+CS$1,0),IFERROR(VLOOKUP($A155,#REF!,42+CS$1,0),IFERROR(VLOOKUP($A155,#REF!,42+CS$1,0),IFERROR(VLOOKUP($A155,#REF!,26+CS$1,0),IFERROR(VLOOKUP($A155,#REF!,5+CS$1,0),0))))))))))))</f>
        <v>0</v>
      </c>
      <c r="CU155" s="37">
        <f>IFERROR(VLOOKUP($A155,#REF!,42+CT$1,0),IFERROR(VLOOKUP($A155,#REF!,42+CT$1,0),IFERROR(VLOOKUP($A155,#REF!,29+CT$1,0),IFERROR(VLOOKUP($A155,#REF!,16+CT$1,0),IFERROR(VLOOKUP($A155,#REF!,42+CT$1,0),IFERROR(VLOOKUP($A155,#REF!,33+CT$1,0),IFERROR(VLOOKUP($A155,#REF!,29+CT$1,0),IFERROR(VLOOKUP($A155,#REF!,42+CT$1,0),IFERROR(VLOOKUP($A155,#REF!,42+CT$1,0),IFERROR(VLOOKUP($A155,#REF!,42+CT$1,0),IFERROR(VLOOKUP($A155,#REF!,26+CT$1,0),IFERROR(VLOOKUP($A155,#REF!,5+CT$1,0),0))))))))))))</f>
        <v>0</v>
      </c>
      <c r="CV155" s="37">
        <f>IFERROR(VLOOKUP($A155,#REF!,42+CU$1,0),IFERROR(VLOOKUP($A155,#REF!,42+CU$1,0),IFERROR(VLOOKUP($A155,#REF!,29+CU$1,0),IFERROR(VLOOKUP($A155,#REF!,16+CU$1,0),IFERROR(VLOOKUP($A155,#REF!,42+CU$1,0),IFERROR(VLOOKUP($A155,#REF!,33+CU$1,0),IFERROR(VLOOKUP($A155,#REF!,29+CU$1,0),IFERROR(VLOOKUP($A155,#REF!,42+CU$1,0),IFERROR(VLOOKUP($A155,#REF!,42+CU$1,0),IFERROR(VLOOKUP($A155,#REF!,42+CU$1,0),IFERROR(VLOOKUP($A155,#REF!,26+CU$1,0),IFERROR(VLOOKUP($A155,#REF!,5+CU$1,0),0))))))))))))</f>
        <v>0</v>
      </c>
      <c r="CW155" s="37">
        <f>IFERROR(VLOOKUP($A155,#REF!,42+CV$1,0),IFERROR(VLOOKUP($A155,#REF!,42+CV$1,0),IFERROR(VLOOKUP($A155,#REF!,29+CV$1,0),IFERROR(VLOOKUP($A155,#REF!,16+CV$1,0),IFERROR(VLOOKUP($A155,#REF!,42+CV$1,0),IFERROR(VLOOKUP($A155,#REF!,33+CV$1,0),IFERROR(VLOOKUP($A155,#REF!,29+CV$1,0),IFERROR(VLOOKUP($A155,#REF!,42+CV$1,0),IFERROR(VLOOKUP($A155,#REF!,42+CV$1,0),IFERROR(VLOOKUP($A155,#REF!,42+CV$1,0),IFERROR(VLOOKUP($A155,#REF!,26+CV$1,0),IFERROR(VLOOKUP($A155,#REF!,5+CV$1,0),0))))))))))))</f>
        <v>0</v>
      </c>
      <c r="CX155" s="37">
        <f>IFERROR(VLOOKUP($A155,#REF!,36,0),IFERROR(VLOOKUP($A155,#REF!,23,0),IFERROR(VLOOKUP($A155,#REF!,65,0),IFERROR(VLOOKUP($A155,#REF!,34,0),IFERROR(VLOOKUP($A155,#REF!,25,0),IFERROR(VLOOKUP($A155,#REF!,25,0),IFERROR(VLOOKUP($A155,#REF!,21,0),IFERROR(VLOOKUP($A155,#REF!,23,0),IFERROR(VLOOKUP($A155,#REF!,23,0),IFERROR(VLOOKUP($A155,#REF!,23,0),IFERROR(VLOOKUP($A155,#REF!,23,0),IFERROR(VLOOKUP($A155,#REF!,23,0),IFERROR(VLOOKUP($A155,#REF!,21,0),IFERROR(VLOOKUP($A155,#REF!,23,0),0))))))))))))))</f>
        <v>0</v>
      </c>
      <c r="CY155" s="37">
        <f>IFERROR(VLOOKUP($A155,[20]DESIRE!$A:$AP,42,0),IFERROR(VLOOKUP($A155,'[20]TEMA PD'!$A:$AA,27,0),IFERROR(VLOOKUP($A155,'[20]TEMA HAJI'!$A:$AA,27,0),IFERROR(VLOOKUP($A155,'[20]TEMA C3'!$A:$AA,27,0),IFERROR(VLOOKUP($A155,'[20]TEMA C2'!$A:$AA,27,0),IFERROR(VLOOKUP($A155,'[20]TEMA C1'!$A:$Y,25,0),IFERROR(VLOOKUP($A155,[20]DELTA!$A:$AC,29,0),IFERROR(VLOOKUP($A155,'[20]AAV AUTO 2000'!$A:$AA,27,0),IFERROR(VLOOKUP($A155,'[20]CC SK'!$A:$AC,29,0),IFERROR(VLOOKUP($A155,[20]SBPV!$A:$AN,40,0),IFERROR(VLOOKUP($A155,[20]RVO!$A:$CA,79,0),IFERROR(VLOOKUP($A155,[20]GC!$A:$AC,29,0),IFERROR(VLOOKUP($A155,[20]AAV!$A:$AR,44,0),0)))))))))))))</f>
        <v>20</v>
      </c>
      <c r="CZ155" s="37">
        <f>IFERROR(VLOOKUP($A155,#REF!,5+CY$1,0),IFERROR(VLOOKUP($A155,#REF!,26+CY$1,0),IFERROR(VLOOKUP($A155,#REF!,42+CY$1,0),IFERROR(VLOOKUP($A155,#REF!,42+CY$1,0),IFERROR(VLOOKUP($A155,#REF!,42+CY$1,0),IFERROR(VLOOKUP($A155,#REF!,29+CY$1,0),IFERROR(VLOOKUP($A155,#REF!,33+CY$1,0),IFERROR(VLOOKUP($A155,#REF!,42+CY$1,0),IFERROR(VLOOKUP($A155,#REF!,16+CY$1,0),IFERROR(VLOOKUP($A155,#REF!,29+CY$1,0),IFERROR(VLOOKUP($A155,#REF!,42+CY$1,0),IFERROR(VLOOKUP($A155,#REF!,42+CY$1,0),0))))))))))))</f>
        <v>0</v>
      </c>
      <c r="DA155" s="37">
        <f>IFERROR(VLOOKUP($A155,#REF!,5+CZ$1,0),IFERROR(VLOOKUP($A155,#REF!,26+CZ$1,0),IFERROR(VLOOKUP($A155,#REF!,42+CZ$1,0),IFERROR(VLOOKUP($A155,#REF!,42+CZ$1,0),IFERROR(VLOOKUP($A155,#REF!,42+CZ$1,0),IFERROR(VLOOKUP($A155,#REF!,29+CZ$1,0),IFERROR(VLOOKUP($A155,#REF!,33+CZ$1,0),IFERROR(VLOOKUP($A155,#REF!,42+CZ$1,0),IFERROR(VLOOKUP($A155,#REF!,16+CZ$1,0),IFERROR(VLOOKUP($A155,#REF!,29+CZ$1,0),IFERROR(VLOOKUP($A155,#REF!,42+CZ$1,0),IFERROR(VLOOKUP($A155,#REF!,42+CZ$1,0),0))))))))))))</f>
        <v>0</v>
      </c>
      <c r="DB155" s="37">
        <f>IFERROR(VLOOKUP($A155,#REF!,5+DA$1,0),IFERROR(VLOOKUP($A155,#REF!,26+DA$1,0),IFERROR(VLOOKUP($A155,#REF!,42+DA$1,0),IFERROR(VLOOKUP($A155,#REF!,42+DA$1,0),IFERROR(VLOOKUP($A155,#REF!,42+DA$1,0),IFERROR(VLOOKUP($A155,#REF!,29+DA$1,0),IFERROR(VLOOKUP($A155,#REF!,33+DA$1,0),IFERROR(VLOOKUP($A155,#REF!,42+DA$1,0),IFERROR(VLOOKUP($A155,#REF!,16+DA$1,0),IFERROR(VLOOKUP($A155,#REF!,29+DA$1,0),IFERROR(VLOOKUP($A155,#REF!,42+DA$1,0),IFERROR(VLOOKUP($A155,#REF!,42+DA$1,0),0))))))))))))</f>
        <v>0</v>
      </c>
      <c r="DC155" s="37">
        <f>IFERROR(VLOOKUP($A155,#REF!,5+DB$1,0),IFERROR(VLOOKUP($A155,#REF!,26+DB$1,0),IFERROR(VLOOKUP($A155,#REF!,42+DB$1,0),IFERROR(VLOOKUP($A155,#REF!,42+DB$1,0),IFERROR(VLOOKUP($A155,#REF!,42+DB$1,0),IFERROR(VLOOKUP($A155,#REF!,29+DB$1,0),IFERROR(VLOOKUP($A155,#REF!,33+DB$1,0),IFERROR(VLOOKUP($A155,#REF!,42+DB$1,0),IFERROR(VLOOKUP($A155,#REF!,16+DB$1,0),IFERROR(VLOOKUP($A155,#REF!,29+DB$1,0),IFERROR(VLOOKUP($A155,#REF!,42+DB$1,0),IFERROR(VLOOKUP($A155,#REF!,42+DB$1,0),0))))))))))))</f>
        <v>0</v>
      </c>
      <c r="DD155" s="37">
        <f>IFERROR(VLOOKUP($A155,#REF!,5+DC$1,0),IFERROR(VLOOKUP($A155,#REF!,26+DC$1,0),IFERROR(VLOOKUP($A155,#REF!,42+DC$1,0),IFERROR(VLOOKUP($A155,#REF!,42+DC$1,0),IFERROR(VLOOKUP($A155,#REF!,42+DC$1,0),IFERROR(VLOOKUP($A155,#REF!,29+DC$1,0),IFERROR(VLOOKUP($A155,#REF!,33+DC$1,0),IFERROR(VLOOKUP($A155,#REF!,42+DC$1,0),IFERROR(VLOOKUP($A155,#REF!,16+DC$1,0),IFERROR(VLOOKUP($A155,#REF!,29+DC$1,0),IFERROR(VLOOKUP($A155,#REF!,42+DC$1,0),IFERROR(VLOOKUP($A155,#REF!,42+DC$1,0),0))))))))))))</f>
        <v>0</v>
      </c>
      <c r="DE155" s="37">
        <f>IFERROR(VLOOKUP($A155,#REF!,23,0),IFERROR(VLOOKUP($A155,#REF!,21,0),IFERROR(VLOOKUP($A155,#REF!,23,0),IFERROR(VLOOKUP($A155,#REF!,23,0),IFERROR(VLOOKUP($A155,#REF!,23,0),IFERROR(VLOOKUP($A155,#REF!,23,0),IFERROR(VLOOKUP($A155,#REF!,23,0),IFERROR(VLOOKUP($A155,#REF!,21,0),IFERROR(VLOOKUP($A155,#REF!,25,0),IFERROR(VLOOKUP($A155,#REF!,25,0),IFERROR(VLOOKUP($A155,#REF!,34,0),IFERROR(VLOOKUP($A155,#REF!,65,0),IFERROR(VLOOKUP($A155,#REF!,23,0),IFERROR(VLOOKUP($A155,#REF!,36,0),0))))))))))))))</f>
        <v>0</v>
      </c>
      <c r="DF155" s="37" t="b">
        <f t="shared" si="85"/>
        <v>1</v>
      </c>
      <c r="DG155" s="37" t="b">
        <f t="shared" si="85"/>
        <v>1</v>
      </c>
      <c r="DH155" s="37" t="b">
        <f t="shared" si="85"/>
        <v>1</v>
      </c>
      <c r="DI155" s="37" t="b">
        <f t="shared" si="81"/>
        <v>1</v>
      </c>
      <c r="DJ155" s="37" t="b">
        <f t="shared" si="81"/>
        <v>1</v>
      </c>
      <c r="DK155" s="37" t="b">
        <f t="shared" si="81"/>
        <v>1</v>
      </c>
      <c r="DL155" s="37" t="b">
        <f t="shared" si="54"/>
        <v>1</v>
      </c>
      <c r="DM155" s="37">
        <f t="shared" si="86"/>
        <v>20</v>
      </c>
      <c r="DN155" s="37">
        <f t="shared" si="86"/>
        <v>0</v>
      </c>
      <c r="DO155" s="37">
        <f t="shared" si="86"/>
        <v>0</v>
      </c>
      <c r="DP155" s="37">
        <f t="shared" si="82"/>
        <v>0</v>
      </c>
      <c r="DQ155" s="37">
        <f t="shared" si="82"/>
        <v>0</v>
      </c>
      <c r="DR155" s="37">
        <f t="shared" si="82"/>
        <v>0</v>
      </c>
      <c r="DS155" s="37">
        <f t="shared" si="55"/>
        <v>0</v>
      </c>
      <c r="DT155" s="29">
        <f t="shared" si="72"/>
        <v>20</v>
      </c>
      <c r="DU155" s="37">
        <f t="shared" si="87"/>
        <v>20</v>
      </c>
      <c r="DV155" s="37">
        <f t="shared" si="87"/>
        <v>0</v>
      </c>
      <c r="DW155" s="37">
        <f t="shared" si="87"/>
        <v>0</v>
      </c>
      <c r="DX155" s="37">
        <f t="shared" si="83"/>
        <v>0</v>
      </c>
      <c r="DY155" s="37">
        <f t="shared" si="83"/>
        <v>0</v>
      </c>
      <c r="DZ155" s="37">
        <f t="shared" si="83"/>
        <v>0</v>
      </c>
      <c r="EA155" s="37">
        <f t="shared" si="56"/>
        <v>0</v>
      </c>
      <c r="EB155" s="29">
        <f t="shared" si="73"/>
        <v>20</v>
      </c>
      <c r="EC155" s="36">
        <f t="shared" si="74"/>
        <v>6</v>
      </c>
      <c r="ED155" s="36" t="str">
        <f t="shared" si="75"/>
        <v>DOWNGRADE</v>
      </c>
      <c r="EE155" s="36" t="str">
        <f t="shared" si="76"/>
        <v>RESET</v>
      </c>
      <c r="EF155" s="37">
        <f t="shared" si="77"/>
        <v>0</v>
      </c>
      <c r="EG155" s="2">
        <f>IFERROR(VLOOKUP(A155,[21]DELTA!$A:$AT,46,0),"")</f>
        <v>3</v>
      </c>
      <c r="EH155" s="37" t="str">
        <f t="shared" si="78"/>
        <v>SAPHIRE</v>
      </c>
      <c r="EI155" s="2"/>
      <c r="EJ155" s="2"/>
      <c r="EK155" s="2"/>
      <c r="EL155" s="2"/>
      <c r="EM155" s="2"/>
      <c r="EN155" s="2"/>
      <c r="EO155" s="2"/>
      <c r="EP155" s="2"/>
      <c r="EQ155" s="37">
        <f t="shared" si="88"/>
        <v>20</v>
      </c>
      <c r="ER155" s="37">
        <f t="shared" si="88"/>
        <v>0</v>
      </c>
      <c r="ES155" s="37">
        <f t="shared" si="88"/>
        <v>0</v>
      </c>
      <c r="ET155" s="37">
        <f t="shared" si="84"/>
        <v>0</v>
      </c>
      <c r="EU155" s="37">
        <f t="shared" si="84"/>
        <v>0</v>
      </c>
      <c r="EV155" s="37">
        <f t="shared" si="84"/>
        <v>0</v>
      </c>
      <c r="EW155" s="37">
        <f t="shared" si="57"/>
        <v>0</v>
      </c>
    </row>
    <row r="156" spans="1:153" ht="15.6">
      <c r="A156" s="36" t="s">
        <v>117</v>
      </c>
      <c r="B156" s="5" t="s">
        <v>118</v>
      </c>
      <c r="C156" s="37" t="s">
        <v>153</v>
      </c>
      <c r="D156" s="15">
        <f>IFERROR(VLOOKUP(A156,[23]delta!$A:$C,3,0),"")</f>
        <v>45156</v>
      </c>
      <c r="E156" s="15" t="str">
        <f t="shared" si="71"/>
        <v>Aug-23</v>
      </c>
      <c r="F156" s="37" t="s">
        <v>349</v>
      </c>
      <c r="G156" s="37" t="s">
        <v>349</v>
      </c>
      <c r="H156" s="37" t="s">
        <v>349</v>
      </c>
      <c r="I156" s="37" t="s">
        <v>349</v>
      </c>
      <c r="J156" s="37" t="s">
        <v>349</v>
      </c>
      <c r="K156" s="37" t="s">
        <v>349</v>
      </c>
      <c r="L156" s="37" t="s">
        <v>349</v>
      </c>
      <c r="M156" s="37">
        <v>13</v>
      </c>
      <c r="N156" s="37">
        <v>26</v>
      </c>
      <c r="O156" s="37">
        <v>12</v>
      </c>
      <c r="P156" s="37">
        <v>39</v>
      </c>
      <c r="Q156" s="37">
        <v>39</v>
      </c>
      <c r="R156" s="37">
        <v>31</v>
      </c>
      <c r="S156" s="37">
        <v>1</v>
      </c>
      <c r="T156" s="36">
        <v>161</v>
      </c>
      <c r="U156" s="37">
        <v>13</v>
      </c>
      <c r="V156" s="37">
        <v>26</v>
      </c>
      <c r="W156" s="37">
        <v>12</v>
      </c>
      <c r="X156" s="37">
        <v>39</v>
      </c>
      <c r="Y156" s="37">
        <v>39</v>
      </c>
      <c r="Z156" s="37">
        <v>31</v>
      </c>
      <c r="AA156" s="37">
        <v>1</v>
      </c>
      <c r="AB156" s="36">
        <v>161</v>
      </c>
      <c r="AC156" s="36">
        <v>0</v>
      </c>
      <c r="AD156" s="36" t="s">
        <v>413</v>
      </c>
      <c r="AE156" s="36" t="s">
        <v>413</v>
      </c>
      <c r="AF156" s="37">
        <v>161</v>
      </c>
      <c r="AG156" s="13">
        <v>2</v>
      </c>
      <c r="AH156" s="37" t="s">
        <v>418</v>
      </c>
      <c r="AI156" s="37">
        <v>0</v>
      </c>
      <c r="AJ156" s="37" t="s">
        <v>423</v>
      </c>
      <c r="AK156" s="37">
        <v>0</v>
      </c>
      <c r="AL156" s="15">
        <v>45261</v>
      </c>
      <c r="AM156" s="15">
        <v>45701</v>
      </c>
      <c r="AN156" s="37">
        <v>1</v>
      </c>
      <c r="AO156" s="37">
        <v>161</v>
      </c>
      <c r="AP156" s="37" t="str">
        <f>IFERROR(VLOOKUP($A156,[2]Sheet1!$A:$D,4,0),"-")</f>
        <v>-</v>
      </c>
      <c r="AQ156" s="37" t="str">
        <f>IFERROR(VLOOKUP($A156,#REF!,4,0),"-")</f>
        <v>-</v>
      </c>
      <c r="AR156" s="37" t="str">
        <f>IFERROR(VLOOKUP(A156,[3]DELTA!$A:$D,4,0),"-")</f>
        <v>-</v>
      </c>
      <c r="AS156" s="37" t="str">
        <f>IFERROR(VLOOKUP(A156,[4]DELTA!$A:$D,4,0),"-")</f>
        <v>-</v>
      </c>
      <c r="AT156" s="37" t="str">
        <f>IFERROR(VLOOKUP(A156,[5]DELTA!$A:$D,4,0),"-")</f>
        <v>-</v>
      </c>
      <c r="AU156" s="37" t="str">
        <f>IFERROR(VLOOKUP(A156,[6]DELTA!$A:$D,4,0),"-")</f>
        <v>-</v>
      </c>
      <c r="AV156" s="37" t="str">
        <f>IFERROR(VLOOKUP(A156,#REF!,13,0),"")</f>
        <v/>
      </c>
      <c r="AW156" s="37">
        <f>IFERROR(VLOOKUP(A156,[7]DATABASE!$A:$BA,49,0),"")</f>
        <v>0</v>
      </c>
      <c r="AX156" s="37">
        <f>IFERROR(VLOOKUP(A156,[7]DATABASE!$A:$BA,50,0),"")</f>
        <v>0</v>
      </c>
      <c r="AY156" s="37">
        <f>IFERROR(VLOOKUP(A156,[7]DATABASE!$A:$BA,51,0),"")</f>
        <v>0</v>
      </c>
      <c r="AZ156" s="37">
        <f>IFERROR(VLOOKUP(A156,[7]DATABASE!$A:$BA,52,0),"")</f>
        <v>0</v>
      </c>
      <c r="BA156" s="37">
        <f>IFERROR(VLOOKUP(A156,[7]DATABASE!$A:$BA,53,0),"")</f>
        <v>0</v>
      </c>
      <c r="BB156" s="37">
        <f>IFERROR(VLOOKUP(A156,[7]DATABASE!$A:$BF,54,0),"")</f>
        <v>0</v>
      </c>
      <c r="BC156" s="37">
        <f>IFERROR(VLOOKUP(A156,[7]DATABASE!$A:$BF,55,0),"")</f>
        <v>0</v>
      </c>
      <c r="BD156" s="37">
        <f>IFERROR(VLOOKUP(A156,[7]DATABASE!$A:$BF,56,0),"")</f>
        <v>0</v>
      </c>
      <c r="BE156" s="37">
        <f>IFERROR(VLOOKUP(A156,[7]DATABASE!$A:$BF,57,0),"")</f>
        <v>0</v>
      </c>
      <c r="BF156" s="37">
        <f>IFERROR(VLOOKUP(A156,[7]DATABASE!$A:$BF,58,0),"")</f>
        <v>0</v>
      </c>
      <c r="BG156" s="37" t="str">
        <f>IFERROR(VLOOKUP($A156,'[24]NEW MITRA'!$A:$BV,69,0),"")</f>
        <v/>
      </c>
      <c r="BH156" s="37">
        <f>IFERROR(VLOOKUP(A156,[7]DATABASE!$A:$BM,60,0),"")</f>
        <v>0</v>
      </c>
      <c r="BI156" s="37">
        <f>IFERROR(VLOOKUP(A156,[7]DATABASE!$A:$BM,61,0),"")</f>
        <v>0</v>
      </c>
      <c r="BJ156" s="37">
        <f>IFERROR(VLOOKUP(A156,[7]DATABASE!$A:$BM,62,0),"")</f>
        <v>0</v>
      </c>
      <c r="BK156" s="37">
        <f>IFERROR(VLOOKUP(A156,[7]DATABASE!$A:$BM,63,0),"")</f>
        <v>0</v>
      </c>
      <c r="BL156" s="37">
        <f>IFERROR(VLOOKUP(A156,[7]DATABASE!$A:$BM,64,0),"")</f>
        <v>0</v>
      </c>
      <c r="BM156" s="37" t="str">
        <f>IFERROR(VLOOKUP($A156,[9]AAV!$A:$AM,39,0),IFERROR(VLOOKUP($A156,[9]GC!$A:$Y,25,0),IFERROR(VLOOKUP($A156,[9]RVO!$A:$BS,71,0),IFERROR(VLOOKUP($A156,[9]SBPV!$A:$AK,37,0),IFERROR(VLOOKUP($A156,'[9]CC SK'!$A:$AA,27,0),IFERROR(VLOOKUP($A156,[9]DELTA!$A:$AA,27,0),IFERROR(VLOOKUP($A156,'[9]TEMA C1'!$A:$W,23,0),IFERROR(VLOOKUP($A156,'[9]TEMA C2'!$A:$Y,25,0),IFERROR(VLOOKUP($A156,'[9]TEMA C3'!$A:$Y,25,0),IFERROR(VLOOKUP($A156,'[9]TEMA HAJI'!$A:$Y,25,0),IFERROR(VLOOKUP($A156,'[9]TEMA PD'!$A:$Y,25,0),"")))))))))))</f>
        <v/>
      </c>
      <c r="BN156" s="37">
        <f t="shared" si="58"/>
        <v>0</v>
      </c>
      <c r="BO156" s="37" t="str">
        <f t="shared" si="80"/>
        <v/>
      </c>
      <c r="BP156" s="37">
        <f t="shared" si="80"/>
        <v>0</v>
      </c>
      <c r="BQ156" s="37">
        <f t="shared" si="80"/>
        <v>0</v>
      </c>
      <c r="BR156" s="37">
        <f t="shared" si="80"/>
        <v>0</v>
      </c>
      <c r="BS156" s="37">
        <f t="shared" si="80"/>
        <v>0</v>
      </c>
      <c r="BT156" s="37">
        <f t="shared" si="80"/>
        <v>0</v>
      </c>
      <c r="BU156" s="37" t="str">
        <f t="shared" si="79"/>
        <v/>
      </c>
      <c r="BV156" s="37">
        <f t="shared" si="59"/>
        <v>0</v>
      </c>
      <c r="BW156" s="36">
        <f t="shared" si="60"/>
        <v>7</v>
      </c>
      <c r="BX156" s="36" t="str">
        <f t="shared" si="61"/>
        <v>DOWNGRADE</v>
      </c>
      <c r="BY156" s="36" t="str">
        <f>IFERROR(VLOOKUP(A156,[7]DATABASE!$A:$BY,77,0),"")</f>
        <v>RESET</v>
      </c>
      <c r="BZ156" s="37">
        <f t="shared" si="62"/>
        <v>0</v>
      </c>
      <c r="CA156" s="12">
        <f>IFERROR(VLOOKUP(A156,[10]DELTA!$A:$AE,31,0),"")</f>
        <v>0</v>
      </c>
      <c r="CB156" s="37" t="str">
        <f t="shared" si="63"/>
        <v>SAPHIRE</v>
      </c>
      <c r="CC156" s="37" t="str">
        <f>IFERROR(VLOOKUP(A156,[11]SUMMARY!$B:$E,4,0),"")</f>
        <v/>
      </c>
      <c r="CD156" s="37">
        <f>IFERROR(VLOOKUP(A156,'[12]RECAP REDEEM P2 - v2'!$A:$I,5,0),0)</f>
        <v>0</v>
      </c>
      <c r="CE156" s="37" t="str">
        <f t="shared" si="64"/>
        <v>FALSE</v>
      </c>
      <c r="CF156" s="37"/>
      <c r="CG156" s="15">
        <v>45093</v>
      </c>
      <c r="CH156" s="15">
        <f t="shared" ca="1" si="65"/>
        <v>46174</v>
      </c>
      <c r="CI156" s="37">
        <f t="shared" ca="1" si="66"/>
        <v>2</v>
      </c>
      <c r="CJ156" s="37">
        <v>0</v>
      </c>
      <c r="CK156" s="37" t="str">
        <f>IFERROR(VLOOKUP($A156,[13]ME!$A:$K,11,0),"-")</f>
        <v>-</v>
      </c>
      <c r="CL156" s="37" t="str">
        <f>IFERROR(VLOOKUP($A156,[14]EKS!$A:$K,11,0),"-")</f>
        <v>-</v>
      </c>
      <c r="CM156" s="37" t="str">
        <f>IFERROR(VLOOKUP($A156,[15]EKS!$A:$K,11,0),"-")</f>
        <v>-</v>
      </c>
      <c r="CN156" s="37" t="str">
        <f>IFERROR(VLOOKUP($A156,[16]EKS!$A:$K,11,0),"-")</f>
        <v>-</v>
      </c>
      <c r="CO156" s="37" t="str">
        <f>IFERROR(VLOOKUP($A156,[17]EKS!$A:$K,11,0),"-")</f>
        <v>-</v>
      </c>
      <c r="CP156" s="37" t="str">
        <f>IFERROR(VLOOKUP($A156,[18]EKS!$A:$K,11,0),"-")</f>
        <v>-</v>
      </c>
      <c r="CQ156" s="37" t="str">
        <f>IFERROR(VLOOKUP(A156,[19]Sheet1!$A:$D,4,0),"-")</f>
        <v>-</v>
      </c>
      <c r="CR156" s="37">
        <f>IFERROR(VLOOKUP($A156,[20]AAV!$A:$AR,44,0),IFERROR(VLOOKUP($A156,[20]GC!$A:$AC,29,0),IFERROR(VLOOKUP($A156,[20]RVO!$A:$CA,79,0),IFERROR(VLOOKUP($A156,[20]SBPV!$A:$AN,40,0),IFERROR(VLOOKUP($A156,'[20]CC SK'!$A:$AC,29,0),IFERROR(VLOOKUP($A156,'[20]AAV AUTO 2000'!$A:$AA,27,0),IFERROR(VLOOKUP($A156,[20]DELTA!$A:$AC,29,0),IFERROR(VLOOKUP($A156,'[20]TEMA C1'!$A:$Y,25,0),IFERROR(VLOOKUP($A156,'[20]TEMA C2'!$A:$AA,27,0),IFERROR(VLOOKUP($A156,'[20]TEMA C3'!$A:$AA,27,0),IFERROR(VLOOKUP($A156,'[20]TEMA HAJI'!$A:$AA,27,0),IFERROR(VLOOKUP($A156,'[20]TEMA PD'!$A:$AA,27,0),IFERROR(VLOOKUP($A156,[20]DESIRE!$A:$AP,42,0),0)))))))))))))</f>
        <v>0</v>
      </c>
      <c r="CS156" s="37">
        <f>IFERROR(VLOOKUP($A156,#REF!,42+CR$1,0),IFERROR(VLOOKUP($A156,#REF!,42+CR$1,0),IFERROR(VLOOKUP($A156,#REF!,29+CR$1,0),IFERROR(VLOOKUP($A156,#REF!,16+CR$1,0),IFERROR(VLOOKUP($A156,#REF!,42+CR$1,0),IFERROR(VLOOKUP($A156,#REF!,33+CR$1,0),IFERROR(VLOOKUP($A156,#REF!,29+CR$1,0),IFERROR(VLOOKUP($A156,#REF!,42+CR$1,0),IFERROR(VLOOKUP($A156,#REF!,42+CR$1,0),IFERROR(VLOOKUP($A156,#REF!,42+CR$1,0),IFERROR(VLOOKUP($A156,#REF!,26+CR$1,0),IFERROR(VLOOKUP($A156,#REF!,5+CR$1,0),0))))))))))))</f>
        <v>0</v>
      </c>
      <c r="CT156" s="37">
        <f>IFERROR(VLOOKUP($A156,#REF!,42+CS$1,0),IFERROR(VLOOKUP($A156,#REF!,42+CS$1,0),IFERROR(VLOOKUP($A156,#REF!,29+CS$1,0),IFERROR(VLOOKUP($A156,#REF!,16+CS$1,0),IFERROR(VLOOKUP($A156,#REF!,42+CS$1,0),IFERROR(VLOOKUP($A156,#REF!,33+CS$1,0),IFERROR(VLOOKUP($A156,#REF!,29+CS$1,0),IFERROR(VLOOKUP($A156,#REF!,42+CS$1,0),IFERROR(VLOOKUP($A156,#REF!,42+CS$1,0),IFERROR(VLOOKUP($A156,#REF!,42+CS$1,0),IFERROR(VLOOKUP($A156,#REF!,26+CS$1,0),IFERROR(VLOOKUP($A156,#REF!,5+CS$1,0),0))))))))))))</f>
        <v>0</v>
      </c>
      <c r="CU156" s="37">
        <f>IFERROR(VLOOKUP($A156,#REF!,42+CT$1,0),IFERROR(VLOOKUP($A156,#REF!,42+CT$1,0),IFERROR(VLOOKUP($A156,#REF!,29+CT$1,0),IFERROR(VLOOKUP($A156,#REF!,16+CT$1,0),IFERROR(VLOOKUP($A156,#REF!,42+CT$1,0),IFERROR(VLOOKUP($A156,#REF!,33+CT$1,0),IFERROR(VLOOKUP($A156,#REF!,29+CT$1,0),IFERROR(VLOOKUP($A156,#REF!,42+CT$1,0),IFERROR(VLOOKUP($A156,#REF!,42+CT$1,0),IFERROR(VLOOKUP($A156,#REF!,42+CT$1,0),IFERROR(VLOOKUP($A156,#REF!,26+CT$1,0),IFERROR(VLOOKUP($A156,#REF!,5+CT$1,0),0))))))))))))</f>
        <v>0</v>
      </c>
      <c r="CV156" s="37">
        <f>IFERROR(VLOOKUP($A156,#REF!,42+CU$1,0),IFERROR(VLOOKUP($A156,#REF!,42+CU$1,0),IFERROR(VLOOKUP($A156,#REF!,29+CU$1,0),IFERROR(VLOOKUP($A156,#REF!,16+CU$1,0),IFERROR(VLOOKUP($A156,#REF!,42+CU$1,0),IFERROR(VLOOKUP($A156,#REF!,33+CU$1,0),IFERROR(VLOOKUP($A156,#REF!,29+CU$1,0),IFERROR(VLOOKUP($A156,#REF!,42+CU$1,0),IFERROR(VLOOKUP($A156,#REF!,42+CU$1,0),IFERROR(VLOOKUP($A156,#REF!,42+CU$1,0),IFERROR(VLOOKUP($A156,#REF!,26+CU$1,0),IFERROR(VLOOKUP($A156,#REF!,5+CU$1,0),0))))))))))))</f>
        <v>0</v>
      </c>
      <c r="CW156" s="37">
        <f>IFERROR(VLOOKUP($A156,#REF!,42+CV$1,0),IFERROR(VLOOKUP($A156,#REF!,42+CV$1,0),IFERROR(VLOOKUP($A156,#REF!,29+CV$1,0),IFERROR(VLOOKUP($A156,#REF!,16+CV$1,0),IFERROR(VLOOKUP($A156,#REF!,42+CV$1,0),IFERROR(VLOOKUP($A156,#REF!,33+CV$1,0),IFERROR(VLOOKUP($A156,#REF!,29+CV$1,0),IFERROR(VLOOKUP($A156,#REF!,42+CV$1,0),IFERROR(VLOOKUP($A156,#REF!,42+CV$1,0),IFERROR(VLOOKUP($A156,#REF!,42+CV$1,0),IFERROR(VLOOKUP($A156,#REF!,26+CV$1,0),IFERROR(VLOOKUP($A156,#REF!,5+CV$1,0),0))))))))))))</f>
        <v>0</v>
      </c>
      <c r="CX156" s="37">
        <f>IFERROR(VLOOKUP($A156,#REF!,36,0),IFERROR(VLOOKUP($A156,#REF!,23,0),IFERROR(VLOOKUP($A156,#REF!,65,0),IFERROR(VLOOKUP($A156,#REF!,34,0),IFERROR(VLOOKUP($A156,#REF!,25,0),IFERROR(VLOOKUP($A156,#REF!,25,0),IFERROR(VLOOKUP($A156,#REF!,21,0),IFERROR(VLOOKUP($A156,#REF!,23,0),IFERROR(VLOOKUP($A156,#REF!,23,0),IFERROR(VLOOKUP($A156,#REF!,23,0),IFERROR(VLOOKUP($A156,#REF!,23,0),IFERROR(VLOOKUP($A156,#REF!,23,0),IFERROR(VLOOKUP($A156,#REF!,21,0),IFERROR(VLOOKUP($A156,#REF!,23,0),0))))))))))))))</f>
        <v>0</v>
      </c>
      <c r="CY156" s="37">
        <f>IFERROR(VLOOKUP($A156,[20]DESIRE!$A:$AP,42,0),IFERROR(VLOOKUP($A156,'[20]TEMA PD'!$A:$AA,27,0),IFERROR(VLOOKUP($A156,'[20]TEMA HAJI'!$A:$AA,27,0),IFERROR(VLOOKUP($A156,'[20]TEMA C3'!$A:$AA,27,0),IFERROR(VLOOKUP($A156,'[20]TEMA C2'!$A:$AA,27,0),IFERROR(VLOOKUP($A156,'[20]TEMA C1'!$A:$Y,25,0),IFERROR(VLOOKUP($A156,[20]DELTA!$A:$AC,29,0),IFERROR(VLOOKUP($A156,'[20]AAV AUTO 2000'!$A:$AA,27,0),IFERROR(VLOOKUP($A156,'[20]CC SK'!$A:$AC,29,0),IFERROR(VLOOKUP($A156,[20]SBPV!$A:$AN,40,0),IFERROR(VLOOKUP($A156,[20]RVO!$A:$CA,79,0),IFERROR(VLOOKUP($A156,[20]GC!$A:$AC,29,0),IFERROR(VLOOKUP($A156,[20]AAV!$A:$AR,44,0),0)))))))))))))</f>
        <v>0</v>
      </c>
      <c r="CZ156" s="37">
        <f>IFERROR(VLOOKUP($A156,#REF!,5+CY$1,0),IFERROR(VLOOKUP($A156,#REF!,26+CY$1,0),IFERROR(VLOOKUP($A156,#REF!,42+CY$1,0),IFERROR(VLOOKUP($A156,#REF!,42+CY$1,0),IFERROR(VLOOKUP($A156,#REF!,42+CY$1,0),IFERROR(VLOOKUP($A156,#REF!,29+CY$1,0),IFERROR(VLOOKUP($A156,#REF!,33+CY$1,0),IFERROR(VLOOKUP($A156,#REF!,42+CY$1,0),IFERROR(VLOOKUP($A156,#REF!,16+CY$1,0),IFERROR(VLOOKUP($A156,#REF!,29+CY$1,0),IFERROR(VLOOKUP($A156,#REF!,42+CY$1,0),IFERROR(VLOOKUP($A156,#REF!,42+CY$1,0),0))))))))))))</f>
        <v>0</v>
      </c>
      <c r="DA156" s="37">
        <f>IFERROR(VLOOKUP($A156,#REF!,5+CZ$1,0),IFERROR(VLOOKUP($A156,#REF!,26+CZ$1,0),IFERROR(VLOOKUP($A156,#REF!,42+CZ$1,0),IFERROR(VLOOKUP($A156,#REF!,42+CZ$1,0),IFERROR(VLOOKUP($A156,#REF!,42+CZ$1,0),IFERROR(VLOOKUP($A156,#REF!,29+CZ$1,0),IFERROR(VLOOKUP($A156,#REF!,33+CZ$1,0),IFERROR(VLOOKUP($A156,#REF!,42+CZ$1,0),IFERROR(VLOOKUP($A156,#REF!,16+CZ$1,0),IFERROR(VLOOKUP($A156,#REF!,29+CZ$1,0),IFERROR(VLOOKUP($A156,#REF!,42+CZ$1,0),IFERROR(VLOOKUP($A156,#REF!,42+CZ$1,0),0))))))))))))</f>
        <v>0</v>
      </c>
      <c r="DB156" s="37">
        <f>IFERROR(VLOOKUP($A156,#REF!,5+DA$1,0),IFERROR(VLOOKUP($A156,#REF!,26+DA$1,0),IFERROR(VLOOKUP($A156,#REF!,42+DA$1,0),IFERROR(VLOOKUP($A156,#REF!,42+DA$1,0),IFERROR(VLOOKUP($A156,#REF!,42+DA$1,0),IFERROR(VLOOKUP($A156,#REF!,29+DA$1,0),IFERROR(VLOOKUP($A156,#REF!,33+DA$1,0),IFERROR(VLOOKUP($A156,#REF!,42+DA$1,0),IFERROR(VLOOKUP($A156,#REF!,16+DA$1,0),IFERROR(VLOOKUP($A156,#REF!,29+DA$1,0),IFERROR(VLOOKUP($A156,#REF!,42+DA$1,0),IFERROR(VLOOKUP($A156,#REF!,42+DA$1,0),0))))))))))))</f>
        <v>0</v>
      </c>
      <c r="DC156" s="37">
        <f>IFERROR(VLOOKUP($A156,#REF!,5+DB$1,0),IFERROR(VLOOKUP($A156,#REF!,26+DB$1,0),IFERROR(VLOOKUP($A156,#REF!,42+DB$1,0),IFERROR(VLOOKUP($A156,#REF!,42+DB$1,0),IFERROR(VLOOKUP($A156,#REF!,42+DB$1,0),IFERROR(VLOOKUP($A156,#REF!,29+DB$1,0),IFERROR(VLOOKUP($A156,#REF!,33+DB$1,0),IFERROR(VLOOKUP($A156,#REF!,42+DB$1,0),IFERROR(VLOOKUP($A156,#REF!,16+DB$1,0),IFERROR(VLOOKUP($A156,#REF!,29+DB$1,0),IFERROR(VLOOKUP($A156,#REF!,42+DB$1,0),IFERROR(VLOOKUP($A156,#REF!,42+DB$1,0),0))))))))))))</f>
        <v>0</v>
      </c>
      <c r="DD156" s="37">
        <f>IFERROR(VLOOKUP($A156,#REF!,5+DC$1,0),IFERROR(VLOOKUP($A156,#REF!,26+DC$1,0),IFERROR(VLOOKUP($A156,#REF!,42+DC$1,0),IFERROR(VLOOKUP($A156,#REF!,42+DC$1,0),IFERROR(VLOOKUP($A156,#REF!,42+DC$1,0),IFERROR(VLOOKUP($A156,#REF!,29+DC$1,0),IFERROR(VLOOKUP($A156,#REF!,33+DC$1,0),IFERROR(VLOOKUP($A156,#REF!,42+DC$1,0),IFERROR(VLOOKUP($A156,#REF!,16+DC$1,0),IFERROR(VLOOKUP($A156,#REF!,29+DC$1,0),IFERROR(VLOOKUP($A156,#REF!,42+DC$1,0),IFERROR(VLOOKUP($A156,#REF!,42+DC$1,0),0))))))))))))</f>
        <v>0</v>
      </c>
      <c r="DE156" s="37">
        <f>IFERROR(VLOOKUP($A156,#REF!,23,0),IFERROR(VLOOKUP($A156,#REF!,21,0),IFERROR(VLOOKUP($A156,#REF!,23,0),IFERROR(VLOOKUP($A156,#REF!,23,0),IFERROR(VLOOKUP($A156,#REF!,23,0),IFERROR(VLOOKUP($A156,#REF!,23,0),IFERROR(VLOOKUP($A156,#REF!,23,0),IFERROR(VLOOKUP($A156,#REF!,21,0),IFERROR(VLOOKUP($A156,#REF!,25,0),IFERROR(VLOOKUP($A156,#REF!,25,0),IFERROR(VLOOKUP($A156,#REF!,34,0),IFERROR(VLOOKUP($A156,#REF!,65,0),IFERROR(VLOOKUP($A156,#REF!,23,0),IFERROR(VLOOKUP($A156,#REF!,36,0),0))))))))))))))</f>
        <v>0</v>
      </c>
      <c r="DF156" s="37" t="b">
        <f t="shared" si="85"/>
        <v>1</v>
      </c>
      <c r="DG156" s="37" t="b">
        <f t="shared" si="85"/>
        <v>1</v>
      </c>
      <c r="DH156" s="37" t="b">
        <f t="shared" si="85"/>
        <v>1</v>
      </c>
      <c r="DI156" s="37" t="b">
        <f t="shared" si="81"/>
        <v>1</v>
      </c>
      <c r="DJ156" s="37" t="b">
        <f t="shared" si="81"/>
        <v>1</v>
      </c>
      <c r="DK156" s="37" t="b">
        <f t="shared" si="81"/>
        <v>1</v>
      </c>
      <c r="DL156" s="37" t="b">
        <f t="shared" si="54"/>
        <v>1</v>
      </c>
      <c r="DM156" s="37">
        <f t="shared" si="86"/>
        <v>0</v>
      </c>
      <c r="DN156" s="37">
        <f t="shared" si="86"/>
        <v>0</v>
      </c>
      <c r="DO156" s="37">
        <f t="shared" si="86"/>
        <v>0</v>
      </c>
      <c r="DP156" s="37">
        <f t="shared" si="82"/>
        <v>0</v>
      </c>
      <c r="DQ156" s="37">
        <f t="shared" si="82"/>
        <v>0</v>
      </c>
      <c r="DR156" s="37">
        <f t="shared" si="82"/>
        <v>0</v>
      </c>
      <c r="DS156" s="37">
        <f t="shared" si="55"/>
        <v>0</v>
      </c>
      <c r="DT156" s="29">
        <f t="shared" si="72"/>
        <v>0</v>
      </c>
      <c r="DU156" s="37">
        <f t="shared" si="87"/>
        <v>0</v>
      </c>
      <c r="DV156" s="37">
        <f t="shared" si="87"/>
        <v>0</v>
      </c>
      <c r="DW156" s="37">
        <f t="shared" si="87"/>
        <v>0</v>
      </c>
      <c r="DX156" s="37">
        <f t="shared" si="83"/>
        <v>0</v>
      </c>
      <c r="DY156" s="37">
        <f t="shared" si="83"/>
        <v>0</v>
      </c>
      <c r="DZ156" s="37">
        <f t="shared" si="83"/>
        <v>0</v>
      </c>
      <c r="EA156" s="37">
        <f t="shared" si="56"/>
        <v>0</v>
      </c>
      <c r="EB156" s="29">
        <f t="shared" si="73"/>
        <v>0</v>
      </c>
      <c r="EC156" s="36">
        <f t="shared" si="74"/>
        <v>7</v>
      </c>
      <c r="ED156" s="36" t="str">
        <f t="shared" si="75"/>
        <v>DOWNGRADE</v>
      </c>
      <c r="EE156" s="36" t="str">
        <f t="shared" si="76"/>
        <v>RESET</v>
      </c>
      <c r="EF156" s="37">
        <f t="shared" si="77"/>
        <v>0</v>
      </c>
      <c r="EG156" s="2" t="str">
        <f>IFERROR(VLOOKUP(A156,[21]DELTA!$A:$AT,46,0),"")</f>
        <v/>
      </c>
      <c r="EH156" s="37" t="str">
        <f t="shared" si="78"/>
        <v>SAPHIRE</v>
      </c>
      <c r="EI156" s="2"/>
      <c r="EJ156" s="2"/>
      <c r="EK156" s="2"/>
      <c r="EL156" s="2"/>
      <c r="EM156" s="2"/>
      <c r="EN156" s="2"/>
      <c r="EO156" s="2"/>
      <c r="EP156" s="2"/>
      <c r="EQ156" s="37">
        <f t="shared" si="88"/>
        <v>0</v>
      </c>
      <c r="ER156" s="37">
        <f t="shared" si="88"/>
        <v>0</v>
      </c>
      <c r="ES156" s="37">
        <f t="shared" si="88"/>
        <v>0</v>
      </c>
      <c r="ET156" s="37">
        <f t="shared" si="84"/>
        <v>0</v>
      </c>
      <c r="EU156" s="37">
        <f t="shared" si="84"/>
        <v>0</v>
      </c>
      <c r="EV156" s="37">
        <f t="shared" si="84"/>
        <v>0</v>
      </c>
      <c r="EW156" s="37">
        <f t="shared" si="57"/>
        <v>0</v>
      </c>
    </row>
    <row r="157" spans="1:153" ht="15.6">
      <c r="A157" s="36" t="s">
        <v>114</v>
      </c>
      <c r="B157" s="5" t="s">
        <v>115</v>
      </c>
      <c r="C157" s="37" t="s">
        <v>153</v>
      </c>
      <c r="D157" s="15">
        <f>IFERROR(VLOOKUP(A157,[23]delta!$A:$C,3,0),"")</f>
        <v>45125</v>
      </c>
      <c r="E157" s="15" t="str">
        <f t="shared" si="71"/>
        <v>Jul-23</v>
      </c>
      <c r="F157" s="37" t="s">
        <v>349</v>
      </c>
      <c r="G157" s="37" t="s">
        <v>349</v>
      </c>
      <c r="H157" s="37" t="s">
        <v>349</v>
      </c>
      <c r="I157" s="37" t="s">
        <v>349</v>
      </c>
      <c r="J157" s="37" t="s">
        <v>349</v>
      </c>
      <c r="K157" s="37" t="s">
        <v>349</v>
      </c>
      <c r="L157" s="37" t="s">
        <v>349</v>
      </c>
      <c r="M157" s="37">
        <v>13</v>
      </c>
      <c r="N157" s="37">
        <v>17</v>
      </c>
      <c r="O157" s="37">
        <v>31</v>
      </c>
      <c r="P157" s="37">
        <v>34</v>
      </c>
      <c r="Q157" s="37">
        <v>38</v>
      </c>
      <c r="R157" s="37">
        <v>33</v>
      </c>
      <c r="S157" s="37">
        <v>18</v>
      </c>
      <c r="T157" s="36">
        <v>184</v>
      </c>
      <c r="U157" s="37">
        <v>13</v>
      </c>
      <c r="V157" s="37">
        <v>17</v>
      </c>
      <c r="W157" s="37">
        <v>31</v>
      </c>
      <c r="X157" s="37">
        <v>34</v>
      </c>
      <c r="Y157" s="37">
        <v>38</v>
      </c>
      <c r="Z157" s="37">
        <v>33</v>
      </c>
      <c r="AA157" s="37">
        <v>18</v>
      </c>
      <c r="AB157" s="36">
        <v>184</v>
      </c>
      <c r="AC157" s="36">
        <v>0</v>
      </c>
      <c r="AD157" s="36" t="s">
        <v>413</v>
      </c>
      <c r="AE157" s="36" t="s">
        <v>413</v>
      </c>
      <c r="AF157" s="37">
        <v>184</v>
      </c>
      <c r="AG157" s="13">
        <v>2</v>
      </c>
      <c r="AH157" s="37" t="s">
        <v>418</v>
      </c>
      <c r="AI157" s="37">
        <v>0</v>
      </c>
      <c r="AJ157" s="37" t="s">
        <v>423</v>
      </c>
      <c r="AK157" s="37">
        <v>0</v>
      </c>
      <c r="AL157" s="15">
        <v>45261</v>
      </c>
      <c r="AM157" s="15">
        <v>45701</v>
      </c>
      <c r="AN157" s="37">
        <v>1</v>
      </c>
      <c r="AO157" s="37">
        <v>184</v>
      </c>
      <c r="AP157" s="37" t="str">
        <f>IFERROR(VLOOKUP($A157,[2]Sheet1!$A:$D,4,0),"-")</f>
        <v>-</v>
      </c>
      <c r="AQ157" s="37" t="str">
        <f>IFERROR(VLOOKUP($A157,#REF!,4,0),"-")</f>
        <v>-</v>
      </c>
      <c r="AR157" s="37" t="str">
        <f>IFERROR(VLOOKUP(A157,[3]DELTA!$A:$D,4,0),"-")</f>
        <v>REGULER</v>
      </c>
      <c r="AS157" s="37" t="str">
        <f>IFERROR(VLOOKUP(A157,[4]DELTA!$A:$D,4,0),"-")</f>
        <v>REGULER</v>
      </c>
      <c r="AT157" s="37" t="str">
        <f>IFERROR(VLOOKUP(A157,[5]DELTA!$A:$D,4,0),"-")</f>
        <v>REGULER</v>
      </c>
      <c r="AU157" s="37" t="str">
        <f>IFERROR(VLOOKUP(A157,[6]DELTA!$A:$D,4,0),"-")</f>
        <v>REGULER</v>
      </c>
      <c r="AV157" s="37" t="str">
        <f>IFERROR(VLOOKUP(A157,#REF!,13,0),"")</f>
        <v/>
      </c>
      <c r="AW157" s="37">
        <f>IFERROR(VLOOKUP(A157,[7]DATABASE!$A:$BA,49,0),"")</f>
        <v>43</v>
      </c>
      <c r="AX157" s="37">
        <f>IFERROR(VLOOKUP(A157,[7]DATABASE!$A:$BA,50,0),"")</f>
        <v>38</v>
      </c>
      <c r="AY157" s="37">
        <f>IFERROR(VLOOKUP(A157,[7]DATABASE!$A:$BA,51,0),"")</f>
        <v>35</v>
      </c>
      <c r="AZ157" s="37">
        <f>IFERROR(VLOOKUP(A157,[7]DATABASE!$A:$BA,52,0),"")</f>
        <v>36</v>
      </c>
      <c r="BA157" s="37">
        <f>IFERROR(VLOOKUP(A157,[7]DATABASE!$A:$BA,53,0),"")</f>
        <v>39</v>
      </c>
      <c r="BB157" s="37">
        <f>IFERROR(VLOOKUP(A157,[7]DATABASE!$A:$BF,54,0),"")</f>
        <v>43</v>
      </c>
      <c r="BC157" s="37">
        <f>IFERROR(VLOOKUP(A157,[7]DATABASE!$A:$BF,55,0),"")</f>
        <v>38</v>
      </c>
      <c r="BD157" s="37">
        <f>IFERROR(VLOOKUP(A157,[7]DATABASE!$A:$BF,56,0),"")</f>
        <v>35</v>
      </c>
      <c r="BE157" s="37">
        <f>IFERROR(VLOOKUP(A157,[7]DATABASE!$A:$BF,57,0),"")</f>
        <v>36</v>
      </c>
      <c r="BF157" s="37">
        <f>IFERROR(VLOOKUP(A157,[7]DATABASE!$A:$BF,58,0),"")</f>
        <v>39</v>
      </c>
      <c r="BG157" s="37">
        <f>IFERROR(VLOOKUP($A157,'[24]NEW MITRA'!$A:$BV,69,0),"")</f>
        <v>16</v>
      </c>
      <c r="BH157" s="37">
        <f>IFERROR(VLOOKUP(A157,[7]DATABASE!$A:$BM,60,0),"")</f>
        <v>43</v>
      </c>
      <c r="BI157" s="37">
        <f>IFERROR(VLOOKUP(A157,[7]DATABASE!$A:$BM,61,0),"")</f>
        <v>38</v>
      </c>
      <c r="BJ157" s="37">
        <f>IFERROR(VLOOKUP(A157,[7]DATABASE!$A:$BM,62,0),"")</f>
        <v>35</v>
      </c>
      <c r="BK157" s="37">
        <f>IFERROR(VLOOKUP(A157,[7]DATABASE!$A:$BM,63,0),"")</f>
        <v>36</v>
      </c>
      <c r="BL157" s="37">
        <f>IFERROR(VLOOKUP(A157,[7]DATABASE!$A:$BM,64,0),"")</f>
        <v>39</v>
      </c>
      <c r="BM157" s="37">
        <f>IFERROR(VLOOKUP($A157,[9]AAV!$A:$AM,39,0),IFERROR(VLOOKUP($A157,[9]GC!$A:$Y,25,0),IFERROR(VLOOKUP($A157,[9]RVO!$A:$BS,71,0),IFERROR(VLOOKUP($A157,[9]SBPV!$A:$AK,37,0),IFERROR(VLOOKUP($A157,'[9]CC SK'!$A:$AA,27,0),IFERROR(VLOOKUP($A157,[9]DELTA!$A:$AA,27,0),IFERROR(VLOOKUP($A157,'[9]TEMA C1'!$A:$W,23,0),IFERROR(VLOOKUP($A157,'[9]TEMA C2'!$A:$Y,25,0),IFERROR(VLOOKUP($A157,'[9]TEMA C3'!$A:$Y,25,0),IFERROR(VLOOKUP($A157,'[9]TEMA HAJI'!$A:$Y,25,0),IFERROR(VLOOKUP($A157,'[9]TEMA PD'!$A:$Y,25,0),"")))))))))))</f>
        <v>3</v>
      </c>
      <c r="BN157" s="37">
        <f t="shared" si="58"/>
        <v>210</v>
      </c>
      <c r="BO157" s="37">
        <f t="shared" si="80"/>
        <v>16</v>
      </c>
      <c r="BP157" s="37">
        <f t="shared" si="80"/>
        <v>43</v>
      </c>
      <c r="BQ157" s="37">
        <f t="shared" si="80"/>
        <v>38</v>
      </c>
      <c r="BR157" s="37">
        <f t="shared" si="80"/>
        <v>35</v>
      </c>
      <c r="BS157" s="37">
        <f t="shared" si="80"/>
        <v>36</v>
      </c>
      <c r="BT157" s="37">
        <f t="shared" si="80"/>
        <v>39</v>
      </c>
      <c r="BU157" s="37">
        <f t="shared" si="79"/>
        <v>3</v>
      </c>
      <c r="BV157" s="37">
        <f t="shared" si="59"/>
        <v>210</v>
      </c>
      <c r="BW157" s="36">
        <f t="shared" si="60"/>
        <v>0</v>
      </c>
      <c r="BX157" s="36" t="str">
        <f t="shared" si="61"/>
        <v>TIDAK</v>
      </c>
      <c r="BY157" s="36" t="str">
        <f>IFERROR(VLOOKUP(A157,[7]DATABASE!$A:$BY,77,0),"")</f>
        <v>TIDAK</v>
      </c>
      <c r="BZ157" s="37">
        <f t="shared" si="62"/>
        <v>394</v>
      </c>
      <c r="CA157" s="12">
        <f>IFERROR(VLOOKUP(A157,[10]DELTA!$A:$AE,31,0),"")</f>
        <v>2</v>
      </c>
      <c r="CB157" s="37" t="str">
        <f t="shared" si="63"/>
        <v>SAPHIRE</v>
      </c>
      <c r="CC157" s="37" t="str">
        <f>IFERROR(VLOOKUP(A157,[11]SUMMARY!$B:$E,4,0),"")</f>
        <v/>
      </c>
      <c r="CD157" s="37">
        <f>IFERROR(VLOOKUP(A157,'[12]RECAP REDEEM P2 - v2'!$A:$I,5,0),0)</f>
        <v>0</v>
      </c>
      <c r="CE157" s="37" t="str">
        <f t="shared" si="64"/>
        <v>Y</v>
      </c>
      <c r="CF157" s="37"/>
      <c r="CG157" s="15">
        <v>45093</v>
      </c>
      <c r="CH157" s="15">
        <f t="shared" ca="1" si="65"/>
        <v>46174</v>
      </c>
      <c r="CI157" s="37">
        <f t="shared" ca="1" si="66"/>
        <v>2</v>
      </c>
      <c r="CJ157" s="37">
        <v>394</v>
      </c>
      <c r="CK157" s="37" t="str">
        <f>IFERROR(VLOOKUP($A157,[13]ME!$A:$K,11,0),"-")</f>
        <v>-</v>
      </c>
      <c r="CL157" s="37" t="str">
        <f>IFERROR(VLOOKUP($A157,[14]EKS!$A:$K,11,0),"-")</f>
        <v>-</v>
      </c>
      <c r="CM157" s="37" t="str">
        <f>IFERROR(VLOOKUP($A157,[15]EKS!$A:$K,11,0),"-")</f>
        <v>-</v>
      </c>
      <c r="CN157" s="37" t="str">
        <f>IFERROR(VLOOKUP($A157,[16]EKS!$A:$K,11,0),"-")</f>
        <v>-</v>
      </c>
      <c r="CO157" s="37" t="str">
        <f>IFERROR(VLOOKUP($A157,[17]EKS!$A:$K,11,0),"-")</f>
        <v>-</v>
      </c>
      <c r="CP157" s="37" t="str">
        <f>IFERROR(VLOOKUP($A157,[18]EKS!$A:$K,11,0),"-")</f>
        <v>-</v>
      </c>
      <c r="CQ157" s="37" t="str">
        <f>IFERROR(VLOOKUP(A157,[19]Sheet1!$A:$D,4,0),"-")</f>
        <v>-</v>
      </c>
      <c r="CR157" s="37">
        <f>IFERROR(VLOOKUP($A157,[20]AAV!$A:$AR,44,0),IFERROR(VLOOKUP($A157,[20]GC!$A:$AC,29,0),IFERROR(VLOOKUP($A157,[20]RVO!$A:$CA,79,0),IFERROR(VLOOKUP($A157,[20]SBPV!$A:$AN,40,0),IFERROR(VLOOKUP($A157,'[20]CC SK'!$A:$AC,29,0),IFERROR(VLOOKUP($A157,'[20]AAV AUTO 2000'!$A:$AA,27,0),IFERROR(VLOOKUP($A157,[20]DELTA!$A:$AC,29,0),IFERROR(VLOOKUP($A157,'[20]TEMA C1'!$A:$Y,25,0),IFERROR(VLOOKUP($A157,'[20]TEMA C2'!$A:$AA,27,0),IFERROR(VLOOKUP($A157,'[20]TEMA C3'!$A:$AA,27,0),IFERROR(VLOOKUP($A157,'[20]TEMA HAJI'!$A:$AA,27,0),IFERROR(VLOOKUP($A157,'[20]TEMA PD'!$A:$AA,27,0),IFERROR(VLOOKUP($A157,[20]DESIRE!$A:$AP,42,0),0)))))))))))))</f>
        <v>8</v>
      </c>
      <c r="CS157" s="37">
        <f>IFERROR(VLOOKUP($A157,#REF!,42+CR$1,0),IFERROR(VLOOKUP($A157,#REF!,42+CR$1,0),IFERROR(VLOOKUP($A157,#REF!,29+CR$1,0),IFERROR(VLOOKUP($A157,#REF!,16+CR$1,0),IFERROR(VLOOKUP($A157,#REF!,42+CR$1,0),IFERROR(VLOOKUP($A157,#REF!,33+CR$1,0),IFERROR(VLOOKUP($A157,#REF!,29+CR$1,0),IFERROR(VLOOKUP($A157,#REF!,42+CR$1,0),IFERROR(VLOOKUP($A157,#REF!,42+CR$1,0),IFERROR(VLOOKUP($A157,#REF!,42+CR$1,0),IFERROR(VLOOKUP($A157,#REF!,26+CR$1,0),IFERROR(VLOOKUP($A157,#REF!,5+CR$1,0),0))))))))))))</f>
        <v>0</v>
      </c>
      <c r="CT157" s="37">
        <f>IFERROR(VLOOKUP($A157,#REF!,42+CS$1,0),IFERROR(VLOOKUP($A157,#REF!,42+CS$1,0),IFERROR(VLOOKUP($A157,#REF!,29+CS$1,0),IFERROR(VLOOKUP($A157,#REF!,16+CS$1,0),IFERROR(VLOOKUP($A157,#REF!,42+CS$1,0),IFERROR(VLOOKUP($A157,#REF!,33+CS$1,0),IFERROR(VLOOKUP($A157,#REF!,29+CS$1,0),IFERROR(VLOOKUP($A157,#REF!,42+CS$1,0),IFERROR(VLOOKUP($A157,#REF!,42+CS$1,0),IFERROR(VLOOKUP($A157,#REF!,42+CS$1,0),IFERROR(VLOOKUP($A157,#REF!,26+CS$1,0),IFERROR(VLOOKUP($A157,#REF!,5+CS$1,0),0))))))))))))</f>
        <v>0</v>
      </c>
      <c r="CU157" s="37">
        <f>IFERROR(VLOOKUP($A157,#REF!,42+CT$1,0),IFERROR(VLOOKUP($A157,#REF!,42+CT$1,0),IFERROR(VLOOKUP($A157,#REF!,29+CT$1,0),IFERROR(VLOOKUP($A157,#REF!,16+CT$1,0),IFERROR(VLOOKUP($A157,#REF!,42+CT$1,0),IFERROR(VLOOKUP($A157,#REF!,33+CT$1,0),IFERROR(VLOOKUP($A157,#REF!,29+CT$1,0),IFERROR(VLOOKUP($A157,#REF!,42+CT$1,0),IFERROR(VLOOKUP($A157,#REF!,42+CT$1,0),IFERROR(VLOOKUP($A157,#REF!,42+CT$1,0),IFERROR(VLOOKUP($A157,#REF!,26+CT$1,0),IFERROR(VLOOKUP($A157,#REF!,5+CT$1,0),0))))))))))))</f>
        <v>0</v>
      </c>
      <c r="CV157" s="37">
        <f>IFERROR(VLOOKUP($A157,#REF!,42+CU$1,0),IFERROR(VLOOKUP($A157,#REF!,42+CU$1,0),IFERROR(VLOOKUP($A157,#REF!,29+CU$1,0),IFERROR(VLOOKUP($A157,#REF!,16+CU$1,0),IFERROR(VLOOKUP($A157,#REF!,42+CU$1,0),IFERROR(VLOOKUP($A157,#REF!,33+CU$1,0),IFERROR(VLOOKUP($A157,#REF!,29+CU$1,0),IFERROR(VLOOKUP($A157,#REF!,42+CU$1,0),IFERROR(VLOOKUP($A157,#REF!,42+CU$1,0),IFERROR(VLOOKUP($A157,#REF!,42+CU$1,0),IFERROR(VLOOKUP($A157,#REF!,26+CU$1,0),IFERROR(VLOOKUP($A157,#REF!,5+CU$1,0),0))))))))))))</f>
        <v>0</v>
      </c>
      <c r="CW157" s="37">
        <f>IFERROR(VLOOKUP($A157,#REF!,42+CV$1,0),IFERROR(VLOOKUP($A157,#REF!,42+CV$1,0),IFERROR(VLOOKUP($A157,#REF!,29+CV$1,0),IFERROR(VLOOKUP($A157,#REF!,16+CV$1,0),IFERROR(VLOOKUP($A157,#REF!,42+CV$1,0),IFERROR(VLOOKUP($A157,#REF!,33+CV$1,0),IFERROR(VLOOKUP($A157,#REF!,29+CV$1,0),IFERROR(VLOOKUP($A157,#REF!,42+CV$1,0),IFERROR(VLOOKUP($A157,#REF!,42+CV$1,0),IFERROR(VLOOKUP($A157,#REF!,42+CV$1,0),IFERROR(VLOOKUP($A157,#REF!,26+CV$1,0),IFERROR(VLOOKUP($A157,#REF!,5+CV$1,0),0))))))))))))</f>
        <v>0</v>
      </c>
      <c r="CX157" s="37">
        <f>IFERROR(VLOOKUP($A157,#REF!,36,0),IFERROR(VLOOKUP($A157,#REF!,23,0),IFERROR(VLOOKUP($A157,#REF!,65,0),IFERROR(VLOOKUP($A157,#REF!,34,0),IFERROR(VLOOKUP($A157,#REF!,25,0),IFERROR(VLOOKUP($A157,#REF!,25,0),IFERROR(VLOOKUP($A157,#REF!,21,0),IFERROR(VLOOKUP($A157,#REF!,23,0),IFERROR(VLOOKUP($A157,#REF!,23,0),IFERROR(VLOOKUP($A157,#REF!,23,0),IFERROR(VLOOKUP($A157,#REF!,23,0),IFERROR(VLOOKUP($A157,#REF!,23,0),IFERROR(VLOOKUP($A157,#REF!,21,0),IFERROR(VLOOKUP($A157,#REF!,23,0),0))))))))))))))</f>
        <v>0</v>
      </c>
      <c r="CY157" s="37">
        <f>IFERROR(VLOOKUP($A157,[20]DESIRE!$A:$AP,42,0),IFERROR(VLOOKUP($A157,'[20]TEMA PD'!$A:$AA,27,0),IFERROR(VLOOKUP($A157,'[20]TEMA HAJI'!$A:$AA,27,0),IFERROR(VLOOKUP($A157,'[20]TEMA C3'!$A:$AA,27,0),IFERROR(VLOOKUP($A157,'[20]TEMA C2'!$A:$AA,27,0),IFERROR(VLOOKUP($A157,'[20]TEMA C1'!$A:$Y,25,0),IFERROR(VLOOKUP($A157,[20]DELTA!$A:$AC,29,0),IFERROR(VLOOKUP($A157,'[20]AAV AUTO 2000'!$A:$AA,27,0),IFERROR(VLOOKUP($A157,'[20]CC SK'!$A:$AC,29,0),IFERROR(VLOOKUP($A157,[20]SBPV!$A:$AN,40,0),IFERROR(VLOOKUP($A157,[20]RVO!$A:$CA,79,0),IFERROR(VLOOKUP($A157,[20]GC!$A:$AC,29,0),IFERROR(VLOOKUP($A157,[20]AAV!$A:$AR,44,0),0)))))))))))))</f>
        <v>8</v>
      </c>
      <c r="CZ157" s="37">
        <f>IFERROR(VLOOKUP($A157,#REF!,5+CY$1,0),IFERROR(VLOOKUP($A157,#REF!,26+CY$1,0),IFERROR(VLOOKUP($A157,#REF!,42+CY$1,0),IFERROR(VLOOKUP($A157,#REF!,42+CY$1,0),IFERROR(VLOOKUP($A157,#REF!,42+CY$1,0),IFERROR(VLOOKUP($A157,#REF!,29+CY$1,0),IFERROR(VLOOKUP($A157,#REF!,33+CY$1,0),IFERROR(VLOOKUP($A157,#REF!,42+CY$1,0),IFERROR(VLOOKUP($A157,#REF!,16+CY$1,0),IFERROR(VLOOKUP($A157,#REF!,29+CY$1,0),IFERROR(VLOOKUP($A157,#REF!,42+CY$1,0),IFERROR(VLOOKUP($A157,#REF!,42+CY$1,0),0))))))))))))</f>
        <v>0</v>
      </c>
      <c r="DA157" s="37">
        <f>IFERROR(VLOOKUP($A157,#REF!,5+CZ$1,0),IFERROR(VLOOKUP($A157,#REF!,26+CZ$1,0),IFERROR(VLOOKUP($A157,#REF!,42+CZ$1,0),IFERROR(VLOOKUP($A157,#REF!,42+CZ$1,0),IFERROR(VLOOKUP($A157,#REF!,42+CZ$1,0),IFERROR(VLOOKUP($A157,#REF!,29+CZ$1,0),IFERROR(VLOOKUP($A157,#REF!,33+CZ$1,0),IFERROR(VLOOKUP($A157,#REF!,42+CZ$1,0),IFERROR(VLOOKUP($A157,#REF!,16+CZ$1,0),IFERROR(VLOOKUP($A157,#REF!,29+CZ$1,0),IFERROR(VLOOKUP($A157,#REF!,42+CZ$1,0),IFERROR(VLOOKUP($A157,#REF!,42+CZ$1,0),0))))))))))))</f>
        <v>0</v>
      </c>
      <c r="DB157" s="37">
        <f>IFERROR(VLOOKUP($A157,#REF!,5+DA$1,0),IFERROR(VLOOKUP($A157,#REF!,26+DA$1,0),IFERROR(VLOOKUP($A157,#REF!,42+DA$1,0),IFERROR(VLOOKUP($A157,#REF!,42+DA$1,0),IFERROR(VLOOKUP($A157,#REF!,42+DA$1,0),IFERROR(VLOOKUP($A157,#REF!,29+DA$1,0),IFERROR(VLOOKUP($A157,#REF!,33+DA$1,0),IFERROR(VLOOKUP($A157,#REF!,42+DA$1,0),IFERROR(VLOOKUP($A157,#REF!,16+DA$1,0),IFERROR(VLOOKUP($A157,#REF!,29+DA$1,0),IFERROR(VLOOKUP($A157,#REF!,42+DA$1,0),IFERROR(VLOOKUP($A157,#REF!,42+DA$1,0),0))))))))))))</f>
        <v>0</v>
      </c>
      <c r="DC157" s="37">
        <f>IFERROR(VLOOKUP($A157,#REF!,5+DB$1,0),IFERROR(VLOOKUP($A157,#REF!,26+DB$1,0),IFERROR(VLOOKUP($A157,#REF!,42+DB$1,0),IFERROR(VLOOKUP($A157,#REF!,42+DB$1,0),IFERROR(VLOOKUP($A157,#REF!,42+DB$1,0),IFERROR(VLOOKUP($A157,#REF!,29+DB$1,0),IFERROR(VLOOKUP($A157,#REF!,33+DB$1,0),IFERROR(VLOOKUP($A157,#REF!,42+DB$1,0),IFERROR(VLOOKUP($A157,#REF!,16+DB$1,0),IFERROR(VLOOKUP($A157,#REF!,29+DB$1,0),IFERROR(VLOOKUP($A157,#REF!,42+DB$1,0),IFERROR(VLOOKUP($A157,#REF!,42+DB$1,0),0))))))))))))</f>
        <v>0</v>
      </c>
      <c r="DD157" s="37">
        <f>IFERROR(VLOOKUP($A157,#REF!,5+DC$1,0),IFERROR(VLOOKUP($A157,#REF!,26+DC$1,0),IFERROR(VLOOKUP($A157,#REF!,42+DC$1,0),IFERROR(VLOOKUP($A157,#REF!,42+DC$1,0),IFERROR(VLOOKUP($A157,#REF!,42+DC$1,0),IFERROR(VLOOKUP($A157,#REF!,29+DC$1,0),IFERROR(VLOOKUP($A157,#REF!,33+DC$1,0),IFERROR(VLOOKUP($A157,#REF!,42+DC$1,0),IFERROR(VLOOKUP($A157,#REF!,16+DC$1,0),IFERROR(VLOOKUP($A157,#REF!,29+DC$1,0),IFERROR(VLOOKUP($A157,#REF!,42+DC$1,0),IFERROR(VLOOKUP($A157,#REF!,42+DC$1,0),0))))))))))))</f>
        <v>0</v>
      </c>
      <c r="DE157" s="37">
        <f>IFERROR(VLOOKUP($A157,#REF!,23,0),IFERROR(VLOOKUP($A157,#REF!,21,0),IFERROR(VLOOKUP($A157,#REF!,23,0),IFERROR(VLOOKUP($A157,#REF!,23,0),IFERROR(VLOOKUP($A157,#REF!,23,0),IFERROR(VLOOKUP($A157,#REF!,23,0),IFERROR(VLOOKUP($A157,#REF!,23,0),IFERROR(VLOOKUP($A157,#REF!,21,0),IFERROR(VLOOKUP($A157,#REF!,25,0),IFERROR(VLOOKUP($A157,#REF!,25,0),IFERROR(VLOOKUP($A157,#REF!,34,0),IFERROR(VLOOKUP($A157,#REF!,65,0),IFERROR(VLOOKUP($A157,#REF!,23,0),IFERROR(VLOOKUP($A157,#REF!,36,0),0))))))))))))))</f>
        <v>0</v>
      </c>
      <c r="DF157" s="37" t="b">
        <f t="shared" si="85"/>
        <v>1</v>
      </c>
      <c r="DG157" s="37" t="b">
        <f t="shared" si="85"/>
        <v>1</v>
      </c>
      <c r="DH157" s="37" t="b">
        <f t="shared" si="85"/>
        <v>1</v>
      </c>
      <c r="DI157" s="37" t="b">
        <f t="shared" si="81"/>
        <v>1</v>
      </c>
      <c r="DJ157" s="37" t="b">
        <f t="shared" si="81"/>
        <v>1</v>
      </c>
      <c r="DK157" s="37" t="b">
        <f t="shared" si="81"/>
        <v>1</v>
      </c>
      <c r="DL157" s="37" t="b">
        <f t="shared" si="54"/>
        <v>1</v>
      </c>
      <c r="DM157" s="37">
        <f t="shared" si="86"/>
        <v>8</v>
      </c>
      <c r="DN157" s="37">
        <f t="shared" si="86"/>
        <v>0</v>
      </c>
      <c r="DO157" s="37">
        <f t="shared" si="86"/>
        <v>0</v>
      </c>
      <c r="DP157" s="37">
        <f t="shared" si="82"/>
        <v>0</v>
      </c>
      <c r="DQ157" s="37">
        <f t="shared" si="82"/>
        <v>0</v>
      </c>
      <c r="DR157" s="37">
        <f t="shared" si="82"/>
        <v>0</v>
      </c>
      <c r="DS157" s="37">
        <f t="shared" si="55"/>
        <v>0</v>
      </c>
      <c r="DT157" s="29">
        <f t="shared" si="72"/>
        <v>8</v>
      </c>
      <c r="DU157" s="37">
        <f t="shared" si="87"/>
        <v>8</v>
      </c>
      <c r="DV157" s="37">
        <f t="shared" si="87"/>
        <v>0</v>
      </c>
      <c r="DW157" s="37">
        <f t="shared" si="87"/>
        <v>0</v>
      </c>
      <c r="DX157" s="37">
        <f t="shared" si="83"/>
        <v>0</v>
      </c>
      <c r="DY157" s="37">
        <f t="shared" si="83"/>
        <v>0</v>
      </c>
      <c r="DZ157" s="37">
        <f t="shared" si="83"/>
        <v>0</v>
      </c>
      <c r="EA157" s="37">
        <f t="shared" si="56"/>
        <v>0</v>
      </c>
      <c r="EB157" s="29">
        <f t="shared" si="73"/>
        <v>8</v>
      </c>
      <c r="EC157" s="36">
        <f t="shared" si="74"/>
        <v>6</v>
      </c>
      <c r="ED157" s="36" t="str">
        <f t="shared" si="75"/>
        <v>DOWNGRADE</v>
      </c>
      <c r="EE157" s="36" t="str">
        <f t="shared" si="76"/>
        <v>RESET</v>
      </c>
      <c r="EF157" s="37">
        <f t="shared" si="77"/>
        <v>0</v>
      </c>
      <c r="EG157" s="2">
        <f>IFERROR(VLOOKUP(A157,[21]DELTA!$A:$AT,46,0),"")</f>
        <v>3</v>
      </c>
      <c r="EH157" s="37" t="str">
        <f t="shared" si="78"/>
        <v>SAPHIRE</v>
      </c>
      <c r="EI157" s="2"/>
      <c r="EJ157" s="2"/>
      <c r="EK157" s="2"/>
      <c r="EL157" s="2"/>
      <c r="EM157" s="2"/>
      <c r="EN157" s="2"/>
      <c r="EO157" s="2"/>
      <c r="EP157" s="2"/>
      <c r="EQ157" s="37">
        <f t="shared" si="88"/>
        <v>8</v>
      </c>
      <c r="ER157" s="37">
        <f t="shared" si="88"/>
        <v>0</v>
      </c>
      <c r="ES157" s="37">
        <f t="shared" si="88"/>
        <v>0</v>
      </c>
      <c r="ET157" s="37">
        <f t="shared" si="84"/>
        <v>0</v>
      </c>
      <c r="EU157" s="37">
        <f t="shared" si="84"/>
        <v>0</v>
      </c>
      <c r="EV157" s="37">
        <f t="shared" si="84"/>
        <v>0</v>
      </c>
      <c r="EW157" s="37">
        <f t="shared" si="57"/>
        <v>0</v>
      </c>
    </row>
    <row r="158" spans="1:153" ht="15.6">
      <c r="A158" s="36" t="s">
        <v>102</v>
      </c>
      <c r="B158" s="5" t="s">
        <v>249</v>
      </c>
      <c r="C158" s="37" t="s">
        <v>153</v>
      </c>
      <c r="D158" s="15">
        <f>IFERROR(VLOOKUP(A158,[23]delta!$A:$C,3,0),"")</f>
        <v>45049</v>
      </c>
      <c r="E158" s="15" t="str">
        <f t="shared" si="71"/>
        <v>May-23</v>
      </c>
      <c r="F158" s="37" t="s">
        <v>349</v>
      </c>
      <c r="G158" s="37" t="s">
        <v>349</v>
      </c>
      <c r="H158" s="37" t="s">
        <v>349</v>
      </c>
      <c r="I158" s="37" t="s">
        <v>349</v>
      </c>
      <c r="J158" s="37" t="s">
        <v>414</v>
      </c>
      <c r="K158" s="37" t="s">
        <v>349</v>
      </c>
      <c r="L158" s="37" t="s">
        <v>349</v>
      </c>
      <c r="M158" s="37">
        <v>15</v>
      </c>
      <c r="N158" s="37">
        <v>31</v>
      </c>
      <c r="O158" s="37">
        <v>22</v>
      </c>
      <c r="P158" s="37">
        <v>32</v>
      </c>
      <c r="Q158" s="37"/>
      <c r="R158" s="37">
        <v>11</v>
      </c>
      <c r="S158" s="37">
        <v>9</v>
      </c>
      <c r="T158" s="36">
        <v>120</v>
      </c>
      <c r="U158" s="37">
        <v>15</v>
      </c>
      <c r="V158" s="37">
        <v>31</v>
      </c>
      <c r="W158" s="37">
        <v>22</v>
      </c>
      <c r="X158" s="37">
        <v>32</v>
      </c>
      <c r="Y158" s="37">
        <v>0</v>
      </c>
      <c r="Z158" s="37">
        <v>11</v>
      </c>
      <c r="AA158" s="37">
        <v>9</v>
      </c>
      <c r="AB158" s="36">
        <v>120</v>
      </c>
      <c r="AC158" s="36">
        <v>1</v>
      </c>
      <c r="AD158" s="36" t="s">
        <v>413</v>
      </c>
      <c r="AE158" s="36" t="s">
        <v>413</v>
      </c>
      <c r="AF158" s="37">
        <v>120</v>
      </c>
      <c r="AG158" s="13">
        <v>2</v>
      </c>
      <c r="AH158" s="37" t="s">
        <v>418</v>
      </c>
      <c r="AI158" s="37">
        <v>0</v>
      </c>
      <c r="AJ158" s="37" t="s">
        <v>423</v>
      </c>
      <c r="AK158" s="37">
        <v>0</v>
      </c>
      <c r="AL158" s="15">
        <v>45261</v>
      </c>
      <c r="AM158" s="15">
        <v>45701</v>
      </c>
      <c r="AN158" s="37">
        <v>1</v>
      </c>
      <c r="AO158" s="37">
        <v>120</v>
      </c>
      <c r="AP158" s="37" t="str">
        <f>IFERROR(VLOOKUP($A158,[2]Sheet1!$A:$D,4,0),"-")</f>
        <v>-</v>
      </c>
      <c r="AQ158" s="37" t="str">
        <f>IFERROR(VLOOKUP($A158,#REF!,4,0),"-")</f>
        <v>-</v>
      </c>
      <c r="AR158" s="37" t="str">
        <f>IFERROR(VLOOKUP(A158,[3]DELTA!$A:$D,4,0),"-")</f>
        <v>-</v>
      </c>
      <c r="AS158" s="37" t="str">
        <f>IFERROR(VLOOKUP(A158,[4]DELTA!$A:$D,4,0),"-")</f>
        <v>-</v>
      </c>
      <c r="AT158" s="37" t="str">
        <f>IFERROR(VLOOKUP(A158,[5]DELTA!$A:$D,4,0),"-")</f>
        <v>-</v>
      </c>
      <c r="AU158" s="37" t="str">
        <f>IFERROR(VLOOKUP(A158,[6]DELTA!$A:$D,4,0),"-")</f>
        <v>-</v>
      </c>
      <c r="AV158" s="37" t="str">
        <f>IFERROR(VLOOKUP(A158,#REF!,13,0),"")</f>
        <v/>
      </c>
      <c r="AW158" s="37">
        <f>IFERROR(VLOOKUP(A158,[7]DATABASE!$A:$BA,49,0),"")</f>
        <v>1</v>
      </c>
      <c r="AX158" s="37">
        <f>IFERROR(VLOOKUP(A158,[7]DATABASE!$A:$BA,50,0),"")</f>
        <v>0</v>
      </c>
      <c r="AY158" s="37">
        <f>IFERROR(VLOOKUP(A158,[7]DATABASE!$A:$BA,51,0),"")</f>
        <v>0</v>
      </c>
      <c r="AZ158" s="37">
        <f>IFERROR(VLOOKUP(A158,[7]DATABASE!$A:$BA,52,0),"")</f>
        <v>0</v>
      </c>
      <c r="BA158" s="37">
        <f>IFERROR(VLOOKUP(A158,[7]DATABASE!$A:$BA,53,0),"")</f>
        <v>0</v>
      </c>
      <c r="BB158" s="37">
        <f>IFERROR(VLOOKUP(A158,[7]DATABASE!$A:$BF,54,0),"")</f>
        <v>1</v>
      </c>
      <c r="BC158" s="37">
        <f>IFERROR(VLOOKUP(A158,[7]DATABASE!$A:$BF,55,0),"")</f>
        <v>0</v>
      </c>
      <c r="BD158" s="37">
        <f>IFERROR(VLOOKUP(A158,[7]DATABASE!$A:$BF,56,0),"")</f>
        <v>0</v>
      </c>
      <c r="BE158" s="37">
        <f>IFERROR(VLOOKUP(A158,[7]DATABASE!$A:$BF,57,0),"")</f>
        <v>0</v>
      </c>
      <c r="BF158" s="37">
        <f>IFERROR(VLOOKUP(A158,[7]DATABASE!$A:$BF,58,0),"")</f>
        <v>0</v>
      </c>
      <c r="BG158" s="37">
        <f>IFERROR(VLOOKUP($A158,'[24]NEW MITRA'!$A:$BV,69,0),"")</f>
        <v>16</v>
      </c>
      <c r="BH158" s="37">
        <f>IFERROR(VLOOKUP(A158,[7]DATABASE!$A:$BM,60,0),"")</f>
        <v>1</v>
      </c>
      <c r="BI158" s="37">
        <f>IFERROR(VLOOKUP(A158,[7]DATABASE!$A:$BM,61,0),"")</f>
        <v>0</v>
      </c>
      <c r="BJ158" s="37">
        <f>IFERROR(VLOOKUP(A158,[7]DATABASE!$A:$BM,62,0),"")</f>
        <v>0</v>
      </c>
      <c r="BK158" s="37">
        <f>IFERROR(VLOOKUP(A158,[7]DATABASE!$A:$BM,63,0),"")</f>
        <v>0</v>
      </c>
      <c r="BL158" s="37">
        <f>IFERROR(VLOOKUP(A158,[7]DATABASE!$A:$BM,64,0),"")</f>
        <v>0</v>
      </c>
      <c r="BM158" s="37" t="str">
        <f>IFERROR(VLOOKUP($A158,[9]AAV!$A:$AM,39,0),IFERROR(VLOOKUP($A158,[9]GC!$A:$Y,25,0),IFERROR(VLOOKUP($A158,[9]RVO!$A:$BS,71,0),IFERROR(VLOOKUP($A158,[9]SBPV!$A:$AK,37,0),IFERROR(VLOOKUP($A158,'[9]CC SK'!$A:$AA,27,0),IFERROR(VLOOKUP($A158,[9]DELTA!$A:$AA,27,0),IFERROR(VLOOKUP($A158,'[9]TEMA C1'!$A:$W,23,0),IFERROR(VLOOKUP($A158,'[9]TEMA C2'!$A:$Y,25,0),IFERROR(VLOOKUP($A158,'[9]TEMA C3'!$A:$Y,25,0),IFERROR(VLOOKUP($A158,'[9]TEMA HAJI'!$A:$Y,25,0),IFERROR(VLOOKUP($A158,'[9]TEMA PD'!$A:$Y,25,0),"")))))))))))</f>
        <v/>
      </c>
      <c r="BN158" s="37">
        <f t="shared" si="58"/>
        <v>17</v>
      </c>
      <c r="BO158" s="37">
        <f t="shared" si="80"/>
        <v>16</v>
      </c>
      <c r="BP158" s="37">
        <f t="shared" si="80"/>
        <v>1</v>
      </c>
      <c r="BQ158" s="37">
        <f t="shared" si="80"/>
        <v>0</v>
      </c>
      <c r="BR158" s="37">
        <f t="shared" si="80"/>
        <v>0</v>
      </c>
      <c r="BS158" s="37">
        <f t="shared" si="80"/>
        <v>0</v>
      </c>
      <c r="BT158" s="37">
        <f t="shared" si="80"/>
        <v>0</v>
      </c>
      <c r="BU158" s="37" t="str">
        <f t="shared" si="79"/>
        <v/>
      </c>
      <c r="BV158" s="37">
        <f t="shared" si="59"/>
        <v>17</v>
      </c>
      <c r="BW158" s="36">
        <f t="shared" si="60"/>
        <v>5</v>
      </c>
      <c r="BX158" s="36" t="str">
        <f t="shared" si="61"/>
        <v>DOWNGRADE</v>
      </c>
      <c r="BY158" s="36" t="str">
        <f>IFERROR(VLOOKUP(A158,[7]DATABASE!$A:$BY,77,0),"")</f>
        <v>RESET</v>
      </c>
      <c r="BZ158" s="37">
        <f t="shared" si="62"/>
        <v>0</v>
      </c>
      <c r="CA158" s="12">
        <f>IFERROR(VLOOKUP(A158,[10]DELTA!$A:$AE,31,0),"")</f>
        <v>2</v>
      </c>
      <c r="CB158" s="37" t="str">
        <f t="shared" si="63"/>
        <v>SAPHIRE</v>
      </c>
      <c r="CC158" s="37" t="str">
        <f>IFERROR(VLOOKUP(A158,[11]SUMMARY!$B:$E,4,0),"")</f>
        <v/>
      </c>
      <c r="CD158" s="37">
        <f>IFERROR(VLOOKUP(A158,'[12]RECAP REDEEM P2 - v2'!$A:$I,5,0),0)</f>
        <v>0</v>
      </c>
      <c r="CE158" s="37" t="str">
        <f t="shared" si="64"/>
        <v>FALSE</v>
      </c>
      <c r="CF158" s="37"/>
      <c r="CG158" s="15">
        <v>45093</v>
      </c>
      <c r="CH158" s="15">
        <f t="shared" ca="1" si="65"/>
        <v>46174</v>
      </c>
      <c r="CI158" s="37">
        <f t="shared" ca="1" si="66"/>
        <v>2</v>
      </c>
      <c r="CJ158" s="37">
        <v>0</v>
      </c>
      <c r="CK158" s="37" t="str">
        <f>IFERROR(VLOOKUP($A158,[13]ME!$A:$K,11,0),"-")</f>
        <v>-</v>
      </c>
      <c r="CL158" s="37" t="str">
        <f>IFERROR(VLOOKUP($A158,[14]EKS!$A:$K,11,0),"-")</f>
        <v>-</v>
      </c>
      <c r="CM158" s="37" t="str">
        <f>IFERROR(VLOOKUP($A158,[15]EKS!$A:$K,11,0),"-")</f>
        <v>-</v>
      </c>
      <c r="CN158" s="37" t="str">
        <f>IFERROR(VLOOKUP($A158,[16]EKS!$A:$K,11,0),"-")</f>
        <v>-</v>
      </c>
      <c r="CO158" s="37" t="str">
        <f>IFERROR(VLOOKUP($A158,[17]EKS!$A:$K,11,0),"-")</f>
        <v>-</v>
      </c>
      <c r="CP158" s="37" t="str">
        <f>IFERROR(VLOOKUP($A158,[18]EKS!$A:$K,11,0),"-")</f>
        <v>-</v>
      </c>
      <c r="CQ158" s="37" t="str">
        <f>IFERROR(VLOOKUP(A158,[19]Sheet1!$A:$D,4,0),"-")</f>
        <v>-</v>
      </c>
      <c r="CR158" s="37">
        <f>IFERROR(VLOOKUP($A158,[20]AAV!$A:$AR,44,0),IFERROR(VLOOKUP($A158,[20]GC!$A:$AC,29,0),IFERROR(VLOOKUP($A158,[20]RVO!$A:$CA,79,0),IFERROR(VLOOKUP($A158,[20]SBPV!$A:$AN,40,0),IFERROR(VLOOKUP($A158,'[20]CC SK'!$A:$AC,29,0),IFERROR(VLOOKUP($A158,'[20]AAV AUTO 2000'!$A:$AA,27,0),IFERROR(VLOOKUP($A158,[20]DELTA!$A:$AC,29,0),IFERROR(VLOOKUP($A158,'[20]TEMA C1'!$A:$Y,25,0),IFERROR(VLOOKUP($A158,'[20]TEMA C2'!$A:$AA,27,0),IFERROR(VLOOKUP($A158,'[20]TEMA C3'!$A:$AA,27,0),IFERROR(VLOOKUP($A158,'[20]TEMA HAJI'!$A:$AA,27,0),IFERROR(VLOOKUP($A158,'[20]TEMA PD'!$A:$AA,27,0),IFERROR(VLOOKUP($A158,[20]DESIRE!$A:$AP,42,0),0)))))))))))))</f>
        <v>0</v>
      </c>
      <c r="CS158" s="37">
        <f>IFERROR(VLOOKUP($A158,#REF!,42+CR$1,0),IFERROR(VLOOKUP($A158,#REF!,42+CR$1,0),IFERROR(VLOOKUP($A158,#REF!,29+CR$1,0),IFERROR(VLOOKUP($A158,#REF!,16+CR$1,0),IFERROR(VLOOKUP($A158,#REF!,42+CR$1,0),IFERROR(VLOOKUP($A158,#REF!,33+CR$1,0),IFERROR(VLOOKUP($A158,#REF!,29+CR$1,0),IFERROR(VLOOKUP($A158,#REF!,42+CR$1,0),IFERROR(VLOOKUP($A158,#REF!,42+CR$1,0),IFERROR(VLOOKUP($A158,#REF!,42+CR$1,0),IFERROR(VLOOKUP($A158,#REF!,26+CR$1,0),IFERROR(VLOOKUP($A158,#REF!,5+CR$1,0),0))))))))))))</f>
        <v>0</v>
      </c>
      <c r="CT158" s="37">
        <f>IFERROR(VLOOKUP($A158,#REF!,42+CS$1,0),IFERROR(VLOOKUP($A158,#REF!,42+CS$1,0),IFERROR(VLOOKUP($A158,#REF!,29+CS$1,0),IFERROR(VLOOKUP($A158,#REF!,16+CS$1,0),IFERROR(VLOOKUP($A158,#REF!,42+CS$1,0),IFERROR(VLOOKUP($A158,#REF!,33+CS$1,0),IFERROR(VLOOKUP($A158,#REF!,29+CS$1,0),IFERROR(VLOOKUP($A158,#REF!,42+CS$1,0),IFERROR(VLOOKUP($A158,#REF!,42+CS$1,0),IFERROR(VLOOKUP($A158,#REF!,42+CS$1,0),IFERROR(VLOOKUP($A158,#REF!,26+CS$1,0),IFERROR(VLOOKUP($A158,#REF!,5+CS$1,0),0))))))))))))</f>
        <v>0</v>
      </c>
      <c r="CU158" s="37">
        <f>IFERROR(VLOOKUP($A158,#REF!,42+CT$1,0),IFERROR(VLOOKUP($A158,#REF!,42+CT$1,0),IFERROR(VLOOKUP($A158,#REF!,29+CT$1,0),IFERROR(VLOOKUP($A158,#REF!,16+CT$1,0),IFERROR(VLOOKUP($A158,#REF!,42+CT$1,0),IFERROR(VLOOKUP($A158,#REF!,33+CT$1,0),IFERROR(VLOOKUP($A158,#REF!,29+CT$1,0),IFERROR(VLOOKUP($A158,#REF!,42+CT$1,0),IFERROR(VLOOKUP($A158,#REF!,42+CT$1,0),IFERROR(VLOOKUP($A158,#REF!,42+CT$1,0),IFERROR(VLOOKUP($A158,#REF!,26+CT$1,0),IFERROR(VLOOKUP($A158,#REF!,5+CT$1,0),0))))))))))))</f>
        <v>0</v>
      </c>
      <c r="CV158" s="37">
        <f>IFERROR(VLOOKUP($A158,#REF!,42+CU$1,0),IFERROR(VLOOKUP($A158,#REF!,42+CU$1,0),IFERROR(VLOOKUP($A158,#REF!,29+CU$1,0),IFERROR(VLOOKUP($A158,#REF!,16+CU$1,0),IFERROR(VLOOKUP($A158,#REF!,42+CU$1,0),IFERROR(VLOOKUP($A158,#REF!,33+CU$1,0),IFERROR(VLOOKUP($A158,#REF!,29+CU$1,0),IFERROR(VLOOKUP($A158,#REF!,42+CU$1,0),IFERROR(VLOOKUP($A158,#REF!,42+CU$1,0),IFERROR(VLOOKUP($A158,#REF!,42+CU$1,0),IFERROR(VLOOKUP($A158,#REF!,26+CU$1,0),IFERROR(VLOOKUP($A158,#REF!,5+CU$1,0),0))))))))))))</f>
        <v>0</v>
      </c>
      <c r="CW158" s="37">
        <f>IFERROR(VLOOKUP($A158,#REF!,42+CV$1,0),IFERROR(VLOOKUP($A158,#REF!,42+CV$1,0),IFERROR(VLOOKUP($A158,#REF!,29+CV$1,0),IFERROR(VLOOKUP($A158,#REF!,16+CV$1,0),IFERROR(VLOOKUP($A158,#REF!,42+CV$1,0),IFERROR(VLOOKUP($A158,#REF!,33+CV$1,0),IFERROR(VLOOKUP($A158,#REF!,29+CV$1,0),IFERROR(VLOOKUP($A158,#REF!,42+CV$1,0),IFERROR(VLOOKUP($A158,#REF!,42+CV$1,0),IFERROR(VLOOKUP($A158,#REF!,42+CV$1,0),IFERROR(VLOOKUP($A158,#REF!,26+CV$1,0),IFERROR(VLOOKUP($A158,#REF!,5+CV$1,0),0))))))))))))</f>
        <v>0</v>
      </c>
      <c r="CX158" s="37">
        <f>IFERROR(VLOOKUP($A158,#REF!,36,0),IFERROR(VLOOKUP($A158,#REF!,23,0),IFERROR(VLOOKUP($A158,#REF!,65,0),IFERROR(VLOOKUP($A158,#REF!,34,0),IFERROR(VLOOKUP($A158,#REF!,25,0),IFERROR(VLOOKUP($A158,#REF!,25,0),IFERROR(VLOOKUP($A158,#REF!,21,0),IFERROR(VLOOKUP($A158,#REF!,23,0),IFERROR(VLOOKUP($A158,#REF!,23,0),IFERROR(VLOOKUP($A158,#REF!,23,0),IFERROR(VLOOKUP($A158,#REF!,23,0),IFERROR(VLOOKUP($A158,#REF!,23,0),IFERROR(VLOOKUP($A158,#REF!,21,0),IFERROR(VLOOKUP($A158,#REF!,23,0),0))))))))))))))</f>
        <v>0</v>
      </c>
      <c r="CY158" s="37">
        <f>IFERROR(VLOOKUP($A158,[20]DESIRE!$A:$AP,42,0),IFERROR(VLOOKUP($A158,'[20]TEMA PD'!$A:$AA,27,0),IFERROR(VLOOKUP($A158,'[20]TEMA HAJI'!$A:$AA,27,0),IFERROR(VLOOKUP($A158,'[20]TEMA C3'!$A:$AA,27,0),IFERROR(VLOOKUP($A158,'[20]TEMA C2'!$A:$AA,27,0),IFERROR(VLOOKUP($A158,'[20]TEMA C1'!$A:$Y,25,0),IFERROR(VLOOKUP($A158,[20]DELTA!$A:$AC,29,0),IFERROR(VLOOKUP($A158,'[20]AAV AUTO 2000'!$A:$AA,27,0),IFERROR(VLOOKUP($A158,'[20]CC SK'!$A:$AC,29,0),IFERROR(VLOOKUP($A158,[20]SBPV!$A:$AN,40,0),IFERROR(VLOOKUP($A158,[20]RVO!$A:$CA,79,0),IFERROR(VLOOKUP($A158,[20]GC!$A:$AC,29,0),IFERROR(VLOOKUP($A158,[20]AAV!$A:$AR,44,0),0)))))))))))))</f>
        <v>0</v>
      </c>
      <c r="CZ158" s="37">
        <f>IFERROR(VLOOKUP($A158,#REF!,5+CY$1,0),IFERROR(VLOOKUP($A158,#REF!,26+CY$1,0),IFERROR(VLOOKUP($A158,#REF!,42+CY$1,0),IFERROR(VLOOKUP($A158,#REF!,42+CY$1,0),IFERROR(VLOOKUP($A158,#REF!,42+CY$1,0),IFERROR(VLOOKUP($A158,#REF!,29+CY$1,0),IFERROR(VLOOKUP($A158,#REF!,33+CY$1,0),IFERROR(VLOOKUP($A158,#REF!,42+CY$1,0),IFERROR(VLOOKUP($A158,#REF!,16+CY$1,0),IFERROR(VLOOKUP($A158,#REF!,29+CY$1,0),IFERROR(VLOOKUP($A158,#REF!,42+CY$1,0),IFERROR(VLOOKUP($A158,#REF!,42+CY$1,0),0))))))))))))</f>
        <v>0</v>
      </c>
      <c r="DA158" s="37">
        <f>IFERROR(VLOOKUP($A158,#REF!,5+CZ$1,0),IFERROR(VLOOKUP($A158,#REF!,26+CZ$1,0),IFERROR(VLOOKUP($A158,#REF!,42+CZ$1,0),IFERROR(VLOOKUP($A158,#REF!,42+CZ$1,0),IFERROR(VLOOKUP($A158,#REF!,42+CZ$1,0),IFERROR(VLOOKUP($A158,#REF!,29+CZ$1,0),IFERROR(VLOOKUP($A158,#REF!,33+CZ$1,0),IFERROR(VLOOKUP($A158,#REF!,42+CZ$1,0),IFERROR(VLOOKUP($A158,#REF!,16+CZ$1,0),IFERROR(VLOOKUP($A158,#REF!,29+CZ$1,0),IFERROR(VLOOKUP($A158,#REF!,42+CZ$1,0),IFERROR(VLOOKUP($A158,#REF!,42+CZ$1,0),0))))))))))))</f>
        <v>0</v>
      </c>
      <c r="DB158" s="37">
        <f>IFERROR(VLOOKUP($A158,#REF!,5+DA$1,0),IFERROR(VLOOKUP($A158,#REF!,26+DA$1,0),IFERROR(VLOOKUP($A158,#REF!,42+DA$1,0),IFERROR(VLOOKUP($A158,#REF!,42+DA$1,0),IFERROR(VLOOKUP($A158,#REF!,42+DA$1,0),IFERROR(VLOOKUP($A158,#REF!,29+DA$1,0),IFERROR(VLOOKUP($A158,#REF!,33+DA$1,0),IFERROR(VLOOKUP($A158,#REF!,42+DA$1,0),IFERROR(VLOOKUP($A158,#REF!,16+DA$1,0),IFERROR(VLOOKUP($A158,#REF!,29+DA$1,0),IFERROR(VLOOKUP($A158,#REF!,42+DA$1,0),IFERROR(VLOOKUP($A158,#REF!,42+DA$1,0),0))))))))))))</f>
        <v>0</v>
      </c>
      <c r="DC158" s="37">
        <f>IFERROR(VLOOKUP($A158,#REF!,5+DB$1,0),IFERROR(VLOOKUP($A158,#REF!,26+DB$1,0),IFERROR(VLOOKUP($A158,#REF!,42+DB$1,0),IFERROR(VLOOKUP($A158,#REF!,42+DB$1,0),IFERROR(VLOOKUP($A158,#REF!,42+DB$1,0),IFERROR(VLOOKUP($A158,#REF!,29+DB$1,0),IFERROR(VLOOKUP($A158,#REF!,33+DB$1,0),IFERROR(VLOOKUP($A158,#REF!,42+DB$1,0),IFERROR(VLOOKUP($A158,#REF!,16+DB$1,0),IFERROR(VLOOKUP($A158,#REF!,29+DB$1,0),IFERROR(VLOOKUP($A158,#REF!,42+DB$1,0),IFERROR(VLOOKUP($A158,#REF!,42+DB$1,0),0))))))))))))</f>
        <v>0</v>
      </c>
      <c r="DD158" s="37">
        <f>IFERROR(VLOOKUP($A158,#REF!,5+DC$1,0),IFERROR(VLOOKUP($A158,#REF!,26+DC$1,0),IFERROR(VLOOKUP($A158,#REF!,42+DC$1,0),IFERROR(VLOOKUP($A158,#REF!,42+DC$1,0),IFERROR(VLOOKUP($A158,#REF!,42+DC$1,0),IFERROR(VLOOKUP($A158,#REF!,29+DC$1,0),IFERROR(VLOOKUP($A158,#REF!,33+DC$1,0),IFERROR(VLOOKUP($A158,#REF!,42+DC$1,0),IFERROR(VLOOKUP($A158,#REF!,16+DC$1,0),IFERROR(VLOOKUP($A158,#REF!,29+DC$1,0),IFERROR(VLOOKUP($A158,#REF!,42+DC$1,0),IFERROR(VLOOKUP($A158,#REF!,42+DC$1,0),0))))))))))))</f>
        <v>0</v>
      </c>
      <c r="DE158" s="37">
        <f>IFERROR(VLOOKUP($A158,#REF!,23,0),IFERROR(VLOOKUP($A158,#REF!,21,0),IFERROR(VLOOKUP($A158,#REF!,23,0),IFERROR(VLOOKUP($A158,#REF!,23,0),IFERROR(VLOOKUP($A158,#REF!,23,0),IFERROR(VLOOKUP($A158,#REF!,23,0),IFERROR(VLOOKUP($A158,#REF!,23,0),IFERROR(VLOOKUP($A158,#REF!,21,0),IFERROR(VLOOKUP($A158,#REF!,25,0),IFERROR(VLOOKUP($A158,#REF!,25,0),IFERROR(VLOOKUP($A158,#REF!,34,0),IFERROR(VLOOKUP($A158,#REF!,65,0),IFERROR(VLOOKUP($A158,#REF!,23,0),IFERROR(VLOOKUP($A158,#REF!,36,0),0))))))))))))))</f>
        <v>0</v>
      </c>
      <c r="DF158" s="37" t="b">
        <f t="shared" si="85"/>
        <v>1</v>
      </c>
      <c r="DG158" s="37" t="b">
        <f t="shared" si="85"/>
        <v>1</v>
      </c>
      <c r="DH158" s="37" t="b">
        <f t="shared" si="85"/>
        <v>1</v>
      </c>
      <c r="DI158" s="37" t="b">
        <f t="shared" si="81"/>
        <v>1</v>
      </c>
      <c r="DJ158" s="37" t="b">
        <f t="shared" si="81"/>
        <v>1</v>
      </c>
      <c r="DK158" s="37" t="b">
        <f t="shared" si="81"/>
        <v>1</v>
      </c>
      <c r="DL158" s="37" t="b">
        <f t="shared" si="54"/>
        <v>1</v>
      </c>
      <c r="DM158" s="37">
        <f t="shared" si="86"/>
        <v>0</v>
      </c>
      <c r="DN158" s="37">
        <f t="shared" si="86"/>
        <v>0</v>
      </c>
      <c r="DO158" s="37">
        <f t="shared" si="86"/>
        <v>0</v>
      </c>
      <c r="DP158" s="37">
        <f t="shared" si="82"/>
        <v>0</v>
      </c>
      <c r="DQ158" s="37">
        <f t="shared" si="82"/>
        <v>0</v>
      </c>
      <c r="DR158" s="37">
        <f t="shared" si="82"/>
        <v>0</v>
      </c>
      <c r="DS158" s="37">
        <f t="shared" si="55"/>
        <v>0</v>
      </c>
      <c r="DT158" s="29">
        <f t="shared" si="72"/>
        <v>0</v>
      </c>
      <c r="DU158" s="37">
        <f t="shared" si="87"/>
        <v>0</v>
      </c>
      <c r="DV158" s="37">
        <f t="shared" si="87"/>
        <v>0</v>
      </c>
      <c r="DW158" s="37">
        <f t="shared" si="87"/>
        <v>0</v>
      </c>
      <c r="DX158" s="37">
        <f t="shared" si="83"/>
        <v>0</v>
      </c>
      <c r="DY158" s="37">
        <f t="shared" si="83"/>
        <v>0</v>
      </c>
      <c r="DZ158" s="37">
        <f t="shared" si="83"/>
        <v>0</v>
      </c>
      <c r="EA158" s="37">
        <f t="shared" si="56"/>
        <v>0</v>
      </c>
      <c r="EB158" s="29">
        <f t="shared" si="73"/>
        <v>0</v>
      </c>
      <c r="EC158" s="36">
        <f t="shared" si="74"/>
        <v>7</v>
      </c>
      <c r="ED158" s="36" t="str">
        <f t="shared" si="75"/>
        <v>DOWNGRADE</v>
      </c>
      <c r="EE158" s="36" t="str">
        <f t="shared" si="76"/>
        <v>RESET</v>
      </c>
      <c r="EF158" s="37">
        <f t="shared" si="77"/>
        <v>0</v>
      </c>
      <c r="EG158" s="2" t="str">
        <f>IFERROR(VLOOKUP(A158,[21]DELTA!$A:$AT,46,0),"")</f>
        <v/>
      </c>
      <c r="EH158" s="37" t="str">
        <f t="shared" si="78"/>
        <v>SAPHIRE</v>
      </c>
      <c r="EI158" s="2"/>
      <c r="EJ158" s="2"/>
      <c r="EK158" s="2"/>
      <c r="EL158" s="2"/>
      <c r="EM158" s="2"/>
      <c r="EN158" s="2"/>
      <c r="EO158" s="2"/>
      <c r="EP158" s="2"/>
      <c r="EQ158" s="37">
        <f t="shared" si="88"/>
        <v>0</v>
      </c>
      <c r="ER158" s="37">
        <f t="shared" si="88"/>
        <v>0</v>
      </c>
      <c r="ES158" s="37">
        <f t="shared" si="88"/>
        <v>0</v>
      </c>
      <c r="ET158" s="37">
        <f t="shared" si="84"/>
        <v>0</v>
      </c>
      <c r="EU158" s="37">
        <f t="shared" si="84"/>
        <v>0</v>
      </c>
      <c r="EV158" s="37">
        <f t="shared" si="84"/>
        <v>0</v>
      </c>
      <c r="EW158" s="37">
        <f t="shared" si="57"/>
        <v>0</v>
      </c>
    </row>
    <row r="159" spans="1:153" ht="15.6">
      <c r="A159" s="7">
        <v>90592</v>
      </c>
      <c r="B159" s="6" t="s">
        <v>196</v>
      </c>
      <c r="C159" s="37" t="s">
        <v>153</v>
      </c>
      <c r="D159" s="15">
        <f>IFERROR(VLOOKUP(A159,[23]delta!$A:$C,3,0),"")</f>
        <v>44744</v>
      </c>
      <c r="E159" s="15" t="str">
        <f t="shared" si="71"/>
        <v>Jul-22</v>
      </c>
      <c r="F159" s="37" t="s">
        <v>352</v>
      </c>
      <c r="G159" s="37" t="s">
        <v>352</v>
      </c>
      <c r="H159" s="37" t="s">
        <v>352</v>
      </c>
      <c r="I159" s="37" t="s">
        <v>352</v>
      </c>
      <c r="J159" s="37" t="s">
        <v>352</v>
      </c>
      <c r="K159" s="37" t="s">
        <v>352</v>
      </c>
      <c r="L159" s="37" t="s">
        <v>352</v>
      </c>
      <c r="M159" s="37">
        <v>21</v>
      </c>
      <c r="N159" s="37">
        <v>44</v>
      </c>
      <c r="O159" s="37">
        <v>39</v>
      </c>
      <c r="P159" s="37">
        <v>41</v>
      </c>
      <c r="Q159" s="37">
        <v>38</v>
      </c>
      <c r="R159" s="37">
        <v>43</v>
      </c>
      <c r="S159" s="37">
        <v>21</v>
      </c>
      <c r="T159" s="36">
        <v>247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36">
        <v>0</v>
      </c>
      <c r="AC159" s="36">
        <v>0</v>
      </c>
      <c r="AD159" s="36" t="s">
        <v>413</v>
      </c>
      <c r="AE159" s="36" t="s">
        <v>413</v>
      </c>
      <c r="AF159" s="37">
        <v>0</v>
      </c>
      <c r="AG159" s="13">
        <v>2</v>
      </c>
      <c r="AH159" s="37" t="s">
        <v>418</v>
      </c>
      <c r="AI159" s="37">
        <v>0</v>
      </c>
      <c r="AJ159" s="37" t="s">
        <v>424</v>
      </c>
      <c r="AK159" s="37">
        <v>0</v>
      </c>
      <c r="AL159" s="15">
        <v>45261</v>
      </c>
      <c r="AM159" s="15">
        <v>45701</v>
      </c>
      <c r="AN159" s="37">
        <v>1</v>
      </c>
      <c r="AO159" s="37">
        <v>0</v>
      </c>
      <c r="AP159" s="37" t="str">
        <f>IFERROR(VLOOKUP($A159,[2]Sheet1!$A:$D,4,0),"-")</f>
        <v>EKSKLUSIF</v>
      </c>
      <c r="AQ159" s="37" t="str">
        <f>IFERROR(VLOOKUP($A159,#REF!,4,0),"-")</f>
        <v>-</v>
      </c>
      <c r="AR159" s="37" t="str">
        <f>IFERROR(VLOOKUP(A159,[3]DELTA!$A:$D,4,0),"-")</f>
        <v>EKSKLUSIF</v>
      </c>
      <c r="AS159" s="37" t="str">
        <f>IFERROR(VLOOKUP(A159,[4]DELTA!$A:$D,4,0),"-")</f>
        <v>EKSKLUSIF</v>
      </c>
      <c r="AT159" s="37" t="str">
        <f>IFERROR(VLOOKUP(A159,[5]DELTA!$A:$D,4,0),"-")</f>
        <v>EKSKLUSIF</v>
      </c>
      <c r="AU159" s="37" t="str">
        <f>IFERROR(VLOOKUP(A159,[6]DELTA!$A:$D,4,0),"-")</f>
        <v>EKSKLUSIF</v>
      </c>
      <c r="AV159" s="37" t="str">
        <f>IFERROR(VLOOKUP(A159,#REF!,13,0),"")</f>
        <v/>
      </c>
      <c r="AW159" s="37">
        <f>IFERROR(VLOOKUP(A159,[7]DATABASE!$A:$BA,49,0),"")</f>
        <v>49</v>
      </c>
      <c r="AX159" s="37">
        <f>IFERROR(VLOOKUP(A159,[7]DATABASE!$A:$BA,50,0),"")</f>
        <v>48</v>
      </c>
      <c r="AY159" s="37">
        <f>IFERROR(VLOOKUP(A159,[7]DATABASE!$A:$BA,51,0),"")</f>
        <v>42</v>
      </c>
      <c r="AZ159" s="37">
        <f>IFERROR(VLOOKUP(A159,[7]DATABASE!$A:$BA,52,0),"")</f>
        <v>46</v>
      </c>
      <c r="BA159" s="37">
        <f>IFERROR(VLOOKUP(A159,[7]DATABASE!$A:$BA,53,0),"")</f>
        <v>43</v>
      </c>
      <c r="BB159" s="37">
        <f>IFERROR(VLOOKUP(A159,[7]DATABASE!$A:$BF,54,0),"")</f>
        <v>49</v>
      </c>
      <c r="BC159" s="37">
        <f>IFERROR(VLOOKUP(A159,[7]DATABASE!$A:$BF,55,0),"")</f>
        <v>48</v>
      </c>
      <c r="BD159" s="37">
        <f>IFERROR(VLOOKUP(A159,[7]DATABASE!$A:$BF,56,0),"")</f>
        <v>42</v>
      </c>
      <c r="BE159" s="37">
        <f>IFERROR(VLOOKUP(A159,[7]DATABASE!$A:$BF,57,0),"")</f>
        <v>46</v>
      </c>
      <c r="BF159" s="37">
        <f>IFERROR(VLOOKUP(A159,[7]DATABASE!$A:$BF,58,0),"")</f>
        <v>43</v>
      </c>
      <c r="BG159" s="37">
        <f>IFERROR(VLOOKUP($A159,'[24]NEW MITRA'!$A:$BV,69,0),"")</f>
        <v>18</v>
      </c>
      <c r="BH159" s="37">
        <f>IFERROR(VLOOKUP(A159,[7]DATABASE!$A:$BM,60,0),"")</f>
        <v>49</v>
      </c>
      <c r="BI159" s="37">
        <f>IFERROR(VLOOKUP(A159,[7]DATABASE!$A:$BM,61,0),"")</f>
        <v>48</v>
      </c>
      <c r="BJ159" s="37">
        <f>IFERROR(VLOOKUP(A159,[7]DATABASE!$A:$BM,62,0),"")</f>
        <v>42</v>
      </c>
      <c r="BK159" s="37">
        <f>IFERROR(VLOOKUP(A159,[7]DATABASE!$A:$BM,63,0),"")</f>
        <v>46</v>
      </c>
      <c r="BL159" s="37">
        <f>IFERROR(VLOOKUP(A159,[7]DATABASE!$A:$BM,64,0),"")</f>
        <v>43</v>
      </c>
      <c r="BM159" s="37">
        <f>IFERROR(VLOOKUP($A159,[9]AAV!$A:$AM,39,0),IFERROR(VLOOKUP($A159,[9]GC!$A:$Y,25,0),IFERROR(VLOOKUP($A159,[9]RVO!$A:$BS,71,0),IFERROR(VLOOKUP($A159,[9]SBPV!$A:$AK,37,0),IFERROR(VLOOKUP($A159,'[9]CC SK'!$A:$AA,27,0),IFERROR(VLOOKUP($A159,[9]DELTA!$A:$AA,27,0),IFERROR(VLOOKUP($A159,'[9]TEMA C1'!$A:$W,23,0),IFERROR(VLOOKUP($A159,'[9]TEMA C2'!$A:$Y,25,0),IFERROR(VLOOKUP($A159,'[9]TEMA C3'!$A:$Y,25,0),IFERROR(VLOOKUP($A159,'[9]TEMA HAJI'!$A:$Y,25,0),IFERROR(VLOOKUP($A159,'[9]TEMA PD'!$A:$Y,25,0),"")))))))))))</f>
        <v>20</v>
      </c>
      <c r="BN159" s="37">
        <f t="shared" si="58"/>
        <v>266</v>
      </c>
      <c r="BO159" s="14">
        <f t="shared" si="80"/>
        <v>0</v>
      </c>
      <c r="BP159" s="14">
        <f t="shared" si="80"/>
        <v>49</v>
      </c>
      <c r="BQ159" s="14">
        <f t="shared" si="80"/>
        <v>0</v>
      </c>
      <c r="BR159" s="14">
        <f t="shared" si="80"/>
        <v>0</v>
      </c>
      <c r="BS159" s="14">
        <f t="shared" si="80"/>
        <v>0</v>
      </c>
      <c r="BT159" s="21">
        <f t="shared" si="80"/>
        <v>0</v>
      </c>
      <c r="BU159" s="21">
        <f t="shared" si="79"/>
        <v>20</v>
      </c>
      <c r="BV159" s="37">
        <f t="shared" si="59"/>
        <v>69</v>
      </c>
      <c r="BW159" s="36">
        <f t="shared" si="60"/>
        <v>0</v>
      </c>
      <c r="BX159" s="36" t="str">
        <f t="shared" si="61"/>
        <v>TIDAK</v>
      </c>
      <c r="BY159" s="36" t="str">
        <f>IFERROR(VLOOKUP(A159,[7]DATABASE!$A:$BY,77,0),"")</f>
        <v>TIDAK</v>
      </c>
      <c r="BZ159" s="37">
        <f t="shared" si="62"/>
        <v>69</v>
      </c>
      <c r="CA159" s="12">
        <f>IFERROR(VLOOKUP(A159,[10]DELTA!$A:$AE,31,0),"")</f>
        <v>2</v>
      </c>
      <c r="CB159" s="37" t="str">
        <f t="shared" si="63"/>
        <v>SAPHIRE</v>
      </c>
      <c r="CC159" s="37" t="str">
        <f>IFERROR(VLOOKUP(A159,[11]SUMMARY!$B:$E,4,0),"")</f>
        <v/>
      </c>
      <c r="CD159" s="37">
        <f>IFERROR(VLOOKUP(A159,'[12]RECAP REDEEM P2 - v2'!$A:$I,5,0),0)</f>
        <v>0</v>
      </c>
      <c r="CE159" s="37" t="str">
        <f t="shared" si="64"/>
        <v>Y</v>
      </c>
      <c r="CF159" s="37"/>
      <c r="CG159" s="15">
        <v>45093</v>
      </c>
      <c r="CH159" s="15">
        <f t="shared" ca="1" si="65"/>
        <v>46174</v>
      </c>
      <c r="CI159" s="37">
        <f t="shared" ca="1" si="66"/>
        <v>2</v>
      </c>
      <c r="CJ159" s="37">
        <v>69</v>
      </c>
      <c r="CK159" s="37" t="str">
        <f>IFERROR(VLOOKUP($A159,[13]ME!$A:$K,11,0),"-")</f>
        <v>EKSKLUSIF</v>
      </c>
      <c r="CL159" s="37" t="str">
        <f>IFERROR(VLOOKUP($A159,[14]EKS!$A:$K,11,0),"-")</f>
        <v>EKSKLUSIF</v>
      </c>
      <c r="CM159" s="37" t="str">
        <f>IFERROR(VLOOKUP($A159,[15]EKS!$A:$K,11,0),"-")</f>
        <v>EKSKLUSIF</v>
      </c>
      <c r="CN159" s="37" t="str">
        <f>IFERROR(VLOOKUP($A159,[16]EKS!$A:$K,11,0),"-")</f>
        <v>EKSKLUSIF</v>
      </c>
      <c r="CO159" s="37" t="str">
        <f>IFERROR(VLOOKUP($A159,[17]EKS!$A:$K,11,0),"-")</f>
        <v>EKSKLUSIF</v>
      </c>
      <c r="CP159" s="37" t="str">
        <f>IFERROR(VLOOKUP($A159,[18]EKS!$A:$K,11,0),"-")</f>
        <v>EKSKLUSIF</v>
      </c>
      <c r="CQ159" s="37" t="str">
        <f>IFERROR(VLOOKUP(A159,[19]Sheet1!$A:$D,4,0),"-")</f>
        <v>EKSKLUSIF</v>
      </c>
      <c r="CR159" s="37">
        <f>IFERROR(VLOOKUP($A159,[20]AAV!$A:$AR,44,0),IFERROR(VLOOKUP($A159,[20]GC!$A:$AC,29,0),IFERROR(VLOOKUP($A159,[20]RVO!$A:$CA,79,0),IFERROR(VLOOKUP($A159,[20]SBPV!$A:$AN,40,0),IFERROR(VLOOKUP($A159,'[20]CC SK'!$A:$AC,29,0),IFERROR(VLOOKUP($A159,'[20]AAV AUTO 2000'!$A:$AA,27,0),IFERROR(VLOOKUP($A159,[20]DELTA!$A:$AC,29,0),IFERROR(VLOOKUP($A159,'[20]TEMA C1'!$A:$Y,25,0),IFERROR(VLOOKUP($A159,'[20]TEMA C2'!$A:$AA,27,0),IFERROR(VLOOKUP($A159,'[20]TEMA C3'!$A:$AA,27,0),IFERROR(VLOOKUP($A159,'[20]TEMA HAJI'!$A:$AA,27,0),IFERROR(VLOOKUP($A159,'[20]TEMA PD'!$A:$AA,27,0),IFERROR(VLOOKUP($A159,[20]DESIRE!$A:$AP,42,0),0)))))))))))))</f>
        <v>22</v>
      </c>
      <c r="CS159" s="37">
        <f>IFERROR(VLOOKUP($A159,#REF!,42+CR$1,0),IFERROR(VLOOKUP($A159,#REF!,42+CR$1,0),IFERROR(VLOOKUP($A159,#REF!,29+CR$1,0),IFERROR(VLOOKUP($A159,#REF!,16+CR$1,0),IFERROR(VLOOKUP($A159,#REF!,42+CR$1,0),IFERROR(VLOOKUP($A159,#REF!,33+CR$1,0),IFERROR(VLOOKUP($A159,#REF!,29+CR$1,0),IFERROR(VLOOKUP($A159,#REF!,42+CR$1,0),IFERROR(VLOOKUP($A159,#REF!,42+CR$1,0),IFERROR(VLOOKUP($A159,#REF!,42+CR$1,0),IFERROR(VLOOKUP($A159,#REF!,26+CR$1,0),IFERROR(VLOOKUP($A159,#REF!,5+CR$1,0),0))))))))))))</f>
        <v>0</v>
      </c>
      <c r="CT159" s="37">
        <f>IFERROR(VLOOKUP($A159,#REF!,42+CS$1,0),IFERROR(VLOOKUP($A159,#REF!,42+CS$1,0),IFERROR(VLOOKUP($A159,#REF!,29+CS$1,0),IFERROR(VLOOKUP($A159,#REF!,16+CS$1,0),IFERROR(VLOOKUP($A159,#REF!,42+CS$1,0),IFERROR(VLOOKUP($A159,#REF!,33+CS$1,0),IFERROR(VLOOKUP($A159,#REF!,29+CS$1,0),IFERROR(VLOOKUP($A159,#REF!,42+CS$1,0),IFERROR(VLOOKUP($A159,#REF!,42+CS$1,0),IFERROR(VLOOKUP($A159,#REF!,42+CS$1,0),IFERROR(VLOOKUP($A159,#REF!,26+CS$1,0),IFERROR(VLOOKUP($A159,#REF!,5+CS$1,0),0))))))))))))</f>
        <v>0</v>
      </c>
      <c r="CU159" s="37">
        <f>IFERROR(VLOOKUP($A159,#REF!,42+CT$1,0),IFERROR(VLOOKUP($A159,#REF!,42+CT$1,0),IFERROR(VLOOKUP($A159,#REF!,29+CT$1,0),IFERROR(VLOOKUP($A159,#REF!,16+CT$1,0),IFERROR(VLOOKUP($A159,#REF!,42+CT$1,0),IFERROR(VLOOKUP($A159,#REF!,33+CT$1,0),IFERROR(VLOOKUP($A159,#REF!,29+CT$1,0),IFERROR(VLOOKUP($A159,#REF!,42+CT$1,0),IFERROR(VLOOKUP($A159,#REF!,42+CT$1,0),IFERROR(VLOOKUP($A159,#REF!,42+CT$1,0),IFERROR(VLOOKUP($A159,#REF!,26+CT$1,0),IFERROR(VLOOKUP($A159,#REF!,5+CT$1,0),0))))))))))))</f>
        <v>0</v>
      </c>
      <c r="CV159" s="37">
        <f>IFERROR(VLOOKUP($A159,#REF!,42+CU$1,0),IFERROR(VLOOKUP($A159,#REF!,42+CU$1,0),IFERROR(VLOOKUP($A159,#REF!,29+CU$1,0),IFERROR(VLOOKUP($A159,#REF!,16+CU$1,0),IFERROR(VLOOKUP($A159,#REF!,42+CU$1,0),IFERROR(VLOOKUP($A159,#REF!,33+CU$1,0),IFERROR(VLOOKUP($A159,#REF!,29+CU$1,0),IFERROR(VLOOKUP($A159,#REF!,42+CU$1,0),IFERROR(VLOOKUP($A159,#REF!,42+CU$1,0),IFERROR(VLOOKUP($A159,#REF!,42+CU$1,0),IFERROR(VLOOKUP($A159,#REF!,26+CU$1,0),IFERROR(VLOOKUP($A159,#REF!,5+CU$1,0),0))))))))))))</f>
        <v>0</v>
      </c>
      <c r="CW159" s="37">
        <f>IFERROR(VLOOKUP($A159,#REF!,42+CV$1,0),IFERROR(VLOOKUP($A159,#REF!,42+CV$1,0),IFERROR(VLOOKUP($A159,#REF!,29+CV$1,0),IFERROR(VLOOKUP($A159,#REF!,16+CV$1,0),IFERROR(VLOOKUP($A159,#REF!,42+CV$1,0),IFERROR(VLOOKUP($A159,#REF!,33+CV$1,0),IFERROR(VLOOKUP($A159,#REF!,29+CV$1,0),IFERROR(VLOOKUP($A159,#REF!,42+CV$1,0),IFERROR(VLOOKUP($A159,#REF!,42+CV$1,0),IFERROR(VLOOKUP($A159,#REF!,42+CV$1,0),IFERROR(VLOOKUP($A159,#REF!,26+CV$1,0),IFERROR(VLOOKUP($A159,#REF!,5+CV$1,0),0))))))))))))</f>
        <v>0</v>
      </c>
      <c r="CX159" s="37">
        <f>IFERROR(VLOOKUP($A159,#REF!,36,0),IFERROR(VLOOKUP($A159,#REF!,23,0),IFERROR(VLOOKUP($A159,#REF!,65,0),IFERROR(VLOOKUP($A159,#REF!,34,0),IFERROR(VLOOKUP($A159,#REF!,25,0),IFERROR(VLOOKUP($A159,#REF!,25,0),IFERROR(VLOOKUP($A159,#REF!,21,0),IFERROR(VLOOKUP($A159,#REF!,23,0),IFERROR(VLOOKUP($A159,#REF!,23,0),IFERROR(VLOOKUP($A159,#REF!,23,0),IFERROR(VLOOKUP($A159,#REF!,23,0),IFERROR(VLOOKUP($A159,#REF!,23,0),IFERROR(VLOOKUP($A159,#REF!,21,0),IFERROR(VLOOKUP($A159,#REF!,23,0),0))))))))))))))</f>
        <v>0</v>
      </c>
      <c r="CY159" s="37">
        <f>IFERROR(VLOOKUP($A159,[20]DESIRE!$A:$AP,42,0),IFERROR(VLOOKUP($A159,'[20]TEMA PD'!$A:$AA,27,0),IFERROR(VLOOKUP($A159,'[20]TEMA HAJI'!$A:$AA,27,0),IFERROR(VLOOKUP($A159,'[20]TEMA C3'!$A:$AA,27,0),IFERROR(VLOOKUP($A159,'[20]TEMA C2'!$A:$AA,27,0),IFERROR(VLOOKUP($A159,'[20]TEMA C1'!$A:$Y,25,0),IFERROR(VLOOKUP($A159,[20]DELTA!$A:$AC,29,0),IFERROR(VLOOKUP($A159,'[20]AAV AUTO 2000'!$A:$AA,27,0),IFERROR(VLOOKUP($A159,'[20]CC SK'!$A:$AC,29,0),IFERROR(VLOOKUP($A159,[20]SBPV!$A:$AN,40,0),IFERROR(VLOOKUP($A159,[20]RVO!$A:$CA,79,0),IFERROR(VLOOKUP($A159,[20]GC!$A:$AC,29,0),IFERROR(VLOOKUP($A159,[20]AAV!$A:$AR,44,0),0)))))))))))))</f>
        <v>22</v>
      </c>
      <c r="CZ159" s="37">
        <f>IFERROR(VLOOKUP($A159,#REF!,5+CY$1,0),IFERROR(VLOOKUP($A159,#REF!,26+CY$1,0),IFERROR(VLOOKUP($A159,#REF!,42+CY$1,0),IFERROR(VLOOKUP($A159,#REF!,42+CY$1,0),IFERROR(VLOOKUP($A159,#REF!,42+CY$1,0),IFERROR(VLOOKUP($A159,#REF!,29+CY$1,0),IFERROR(VLOOKUP($A159,#REF!,33+CY$1,0),IFERROR(VLOOKUP($A159,#REF!,42+CY$1,0),IFERROR(VLOOKUP($A159,#REF!,16+CY$1,0),IFERROR(VLOOKUP($A159,#REF!,29+CY$1,0),IFERROR(VLOOKUP($A159,#REF!,42+CY$1,0),IFERROR(VLOOKUP($A159,#REF!,42+CY$1,0),0))))))))))))</f>
        <v>0</v>
      </c>
      <c r="DA159" s="37">
        <f>IFERROR(VLOOKUP($A159,#REF!,5+CZ$1,0),IFERROR(VLOOKUP($A159,#REF!,26+CZ$1,0),IFERROR(VLOOKUP($A159,#REF!,42+CZ$1,0),IFERROR(VLOOKUP($A159,#REF!,42+CZ$1,0),IFERROR(VLOOKUP($A159,#REF!,42+CZ$1,0),IFERROR(VLOOKUP($A159,#REF!,29+CZ$1,0),IFERROR(VLOOKUP($A159,#REF!,33+CZ$1,0),IFERROR(VLOOKUP($A159,#REF!,42+CZ$1,0),IFERROR(VLOOKUP($A159,#REF!,16+CZ$1,0),IFERROR(VLOOKUP($A159,#REF!,29+CZ$1,0),IFERROR(VLOOKUP($A159,#REF!,42+CZ$1,0),IFERROR(VLOOKUP($A159,#REF!,42+CZ$1,0),0))))))))))))</f>
        <v>0</v>
      </c>
      <c r="DB159" s="37">
        <f>IFERROR(VLOOKUP($A159,#REF!,5+DA$1,0),IFERROR(VLOOKUP($A159,#REF!,26+DA$1,0),IFERROR(VLOOKUP($A159,#REF!,42+DA$1,0),IFERROR(VLOOKUP($A159,#REF!,42+DA$1,0),IFERROR(VLOOKUP($A159,#REF!,42+DA$1,0),IFERROR(VLOOKUP($A159,#REF!,29+DA$1,0),IFERROR(VLOOKUP($A159,#REF!,33+DA$1,0),IFERROR(VLOOKUP($A159,#REF!,42+DA$1,0),IFERROR(VLOOKUP($A159,#REF!,16+DA$1,0),IFERROR(VLOOKUP($A159,#REF!,29+DA$1,0),IFERROR(VLOOKUP($A159,#REF!,42+DA$1,0),IFERROR(VLOOKUP($A159,#REF!,42+DA$1,0),0))))))))))))</f>
        <v>0</v>
      </c>
      <c r="DC159" s="37">
        <f>IFERROR(VLOOKUP($A159,#REF!,5+DB$1,0),IFERROR(VLOOKUP($A159,#REF!,26+DB$1,0),IFERROR(VLOOKUP($A159,#REF!,42+DB$1,0),IFERROR(VLOOKUP($A159,#REF!,42+DB$1,0),IFERROR(VLOOKUP($A159,#REF!,42+DB$1,0),IFERROR(VLOOKUP($A159,#REF!,29+DB$1,0),IFERROR(VLOOKUP($A159,#REF!,33+DB$1,0),IFERROR(VLOOKUP($A159,#REF!,42+DB$1,0),IFERROR(VLOOKUP($A159,#REF!,16+DB$1,0),IFERROR(VLOOKUP($A159,#REF!,29+DB$1,0),IFERROR(VLOOKUP($A159,#REF!,42+DB$1,0),IFERROR(VLOOKUP($A159,#REF!,42+DB$1,0),0))))))))))))</f>
        <v>0</v>
      </c>
      <c r="DD159" s="37">
        <f>IFERROR(VLOOKUP($A159,#REF!,5+DC$1,0),IFERROR(VLOOKUP($A159,#REF!,26+DC$1,0),IFERROR(VLOOKUP($A159,#REF!,42+DC$1,0),IFERROR(VLOOKUP($A159,#REF!,42+DC$1,0),IFERROR(VLOOKUP($A159,#REF!,42+DC$1,0),IFERROR(VLOOKUP($A159,#REF!,29+DC$1,0),IFERROR(VLOOKUP($A159,#REF!,33+DC$1,0),IFERROR(VLOOKUP($A159,#REF!,42+DC$1,0),IFERROR(VLOOKUP($A159,#REF!,16+DC$1,0),IFERROR(VLOOKUP($A159,#REF!,29+DC$1,0),IFERROR(VLOOKUP($A159,#REF!,42+DC$1,0),IFERROR(VLOOKUP($A159,#REF!,42+DC$1,0),0))))))))))))</f>
        <v>0</v>
      </c>
      <c r="DE159" s="37">
        <f>IFERROR(VLOOKUP($A159,#REF!,23,0),IFERROR(VLOOKUP($A159,#REF!,21,0),IFERROR(VLOOKUP($A159,#REF!,23,0),IFERROR(VLOOKUP($A159,#REF!,23,0),IFERROR(VLOOKUP($A159,#REF!,23,0),IFERROR(VLOOKUP($A159,#REF!,23,0),IFERROR(VLOOKUP($A159,#REF!,23,0),IFERROR(VLOOKUP($A159,#REF!,21,0),IFERROR(VLOOKUP($A159,#REF!,25,0),IFERROR(VLOOKUP($A159,#REF!,25,0),IFERROR(VLOOKUP($A159,#REF!,34,0),IFERROR(VLOOKUP($A159,#REF!,65,0),IFERROR(VLOOKUP($A159,#REF!,23,0),IFERROR(VLOOKUP($A159,#REF!,36,0),0))))))))))))))</f>
        <v>0</v>
      </c>
      <c r="DF159" s="37" t="b">
        <f t="shared" si="85"/>
        <v>1</v>
      </c>
      <c r="DG159" s="37" t="b">
        <f t="shared" si="85"/>
        <v>1</v>
      </c>
      <c r="DH159" s="37" t="b">
        <f t="shared" si="85"/>
        <v>1</v>
      </c>
      <c r="DI159" s="37" t="b">
        <f t="shared" si="81"/>
        <v>1</v>
      </c>
      <c r="DJ159" s="37" t="b">
        <f t="shared" si="81"/>
        <v>1</v>
      </c>
      <c r="DK159" s="37" t="b">
        <f t="shared" si="81"/>
        <v>1</v>
      </c>
      <c r="DL159" s="37" t="b">
        <f t="shared" si="54"/>
        <v>1</v>
      </c>
      <c r="DM159" s="37">
        <f t="shared" si="86"/>
        <v>22</v>
      </c>
      <c r="DN159" s="37">
        <f t="shared" si="86"/>
        <v>0</v>
      </c>
      <c r="DO159" s="37">
        <f t="shared" si="86"/>
        <v>0</v>
      </c>
      <c r="DP159" s="37">
        <f t="shared" si="82"/>
        <v>0</v>
      </c>
      <c r="DQ159" s="37">
        <f t="shared" si="82"/>
        <v>0</v>
      </c>
      <c r="DR159" s="37">
        <f t="shared" si="82"/>
        <v>0</v>
      </c>
      <c r="DS159" s="37">
        <f t="shared" si="55"/>
        <v>0</v>
      </c>
      <c r="DT159" s="29">
        <f t="shared" si="72"/>
        <v>22</v>
      </c>
      <c r="DU159" s="37">
        <f t="shared" si="87"/>
        <v>0</v>
      </c>
      <c r="DV159" s="37">
        <f t="shared" si="87"/>
        <v>0</v>
      </c>
      <c r="DW159" s="37">
        <f t="shared" si="87"/>
        <v>0</v>
      </c>
      <c r="DX159" s="37">
        <f t="shared" si="83"/>
        <v>0</v>
      </c>
      <c r="DY159" s="37">
        <f t="shared" si="83"/>
        <v>0</v>
      </c>
      <c r="DZ159" s="37">
        <f t="shared" si="83"/>
        <v>0</v>
      </c>
      <c r="EA159" s="37">
        <f t="shared" si="56"/>
        <v>0</v>
      </c>
      <c r="EB159" s="29">
        <f t="shared" si="73"/>
        <v>0</v>
      </c>
      <c r="EC159" s="36">
        <f t="shared" si="74"/>
        <v>6</v>
      </c>
      <c r="ED159" s="36" t="str">
        <f t="shared" si="75"/>
        <v>DOWNGRADE</v>
      </c>
      <c r="EE159" s="36" t="str">
        <f t="shared" si="76"/>
        <v>RESET</v>
      </c>
      <c r="EF159" s="37">
        <f t="shared" si="77"/>
        <v>0</v>
      </c>
      <c r="EG159" s="2">
        <f>IFERROR(VLOOKUP(A159,[21]DELTA!$A:$AT,46,0),"")</f>
        <v>3</v>
      </c>
      <c r="EH159" s="37" t="str">
        <f t="shared" si="78"/>
        <v>SAPHIRE</v>
      </c>
      <c r="EI159" s="2"/>
      <c r="EJ159" s="2"/>
      <c r="EK159" s="2"/>
      <c r="EL159" s="2"/>
      <c r="EM159" s="2"/>
      <c r="EN159" s="2"/>
      <c r="EO159" s="2"/>
      <c r="EP159" s="2"/>
      <c r="EQ159" s="37">
        <f t="shared" si="88"/>
        <v>22</v>
      </c>
      <c r="ER159" s="37">
        <f t="shared" si="88"/>
        <v>0</v>
      </c>
      <c r="ES159" s="37">
        <f t="shared" si="88"/>
        <v>0</v>
      </c>
      <c r="ET159" s="37">
        <f t="shared" si="84"/>
        <v>0</v>
      </c>
      <c r="EU159" s="37">
        <f t="shared" si="84"/>
        <v>0</v>
      </c>
      <c r="EV159" s="37">
        <f t="shared" si="84"/>
        <v>0</v>
      </c>
      <c r="EW159" s="37">
        <f t="shared" si="57"/>
        <v>0</v>
      </c>
    </row>
    <row r="160" spans="1:153" ht="15.6">
      <c r="A160" s="36" t="s">
        <v>89</v>
      </c>
      <c r="B160" s="5" t="s">
        <v>236</v>
      </c>
      <c r="C160" s="37" t="s">
        <v>153</v>
      </c>
      <c r="D160" s="15">
        <f>IFERROR(VLOOKUP(A160,[23]delta!$A:$C,3,0),"")</f>
        <v>44994</v>
      </c>
      <c r="E160" s="15" t="str">
        <f t="shared" si="71"/>
        <v>Mar-23</v>
      </c>
      <c r="F160" s="37" t="s">
        <v>349</v>
      </c>
      <c r="G160" s="37" t="s">
        <v>349</v>
      </c>
      <c r="H160" s="37" t="s">
        <v>352</v>
      </c>
      <c r="I160" s="37" t="s">
        <v>352</v>
      </c>
      <c r="J160" s="37" t="s">
        <v>349</v>
      </c>
      <c r="K160" s="37" t="s">
        <v>349</v>
      </c>
      <c r="L160" s="37" t="s">
        <v>349</v>
      </c>
      <c r="M160" s="37">
        <v>15</v>
      </c>
      <c r="N160" s="37">
        <v>45</v>
      </c>
      <c r="O160" s="37">
        <v>40</v>
      </c>
      <c r="P160" s="37">
        <v>38</v>
      </c>
      <c r="Q160" s="37">
        <v>23</v>
      </c>
      <c r="R160" s="37">
        <v>16</v>
      </c>
      <c r="S160" s="37">
        <v>2</v>
      </c>
      <c r="T160" s="36">
        <v>179</v>
      </c>
      <c r="U160" s="37">
        <v>15</v>
      </c>
      <c r="V160" s="37">
        <v>45</v>
      </c>
      <c r="W160" s="14">
        <v>0</v>
      </c>
      <c r="X160" s="14">
        <v>0</v>
      </c>
      <c r="Y160" s="37">
        <v>23</v>
      </c>
      <c r="Z160" s="37">
        <v>16</v>
      </c>
      <c r="AA160" s="37">
        <v>2</v>
      </c>
      <c r="AB160" s="36">
        <v>101</v>
      </c>
      <c r="AC160" s="36">
        <v>0</v>
      </c>
      <c r="AD160" s="36" t="s">
        <v>413</v>
      </c>
      <c r="AE160" s="36" t="s">
        <v>413</v>
      </c>
      <c r="AF160" s="37">
        <v>101</v>
      </c>
      <c r="AG160" s="13">
        <v>2</v>
      </c>
      <c r="AH160" s="37" t="s">
        <v>418</v>
      </c>
      <c r="AI160" s="37">
        <v>0</v>
      </c>
      <c r="AJ160" s="37" t="s">
        <v>423</v>
      </c>
      <c r="AK160" s="37">
        <v>0</v>
      </c>
      <c r="AL160" s="15">
        <v>45261</v>
      </c>
      <c r="AM160" s="15">
        <v>45701</v>
      </c>
      <c r="AN160" s="37">
        <v>1</v>
      </c>
      <c r="AO160" s="37">
        <v>101</v>
      </c>
      <c r="AP160" s="37" t="str">
        <f>IFERROR(VLOOKUP($A160,[2]Sheet1!$A:$D,4,0),"-")</f>
        <v>-</v>
      </c>
      <c r="AQ160" s="37" t="str">
        <f>IFERROR(VLOOKUP($A160,#REF!,4,0),"-")</f>
        <v>-</v>
      </c>
      <c r="AR160" s="37" t="str">
        <f>IFERROR(VLOOKUP(A160,[3]DELTA!$A:$D,4,0),"-")</f>
        <v>-</v>
      </c>
      <c r="AS160" s="37" t="str">
        <f>IFERROR(VLOOKUP(A160,[4]DELTA!$A:$D,4,0),"-")</f>
        <v>-</v>
      </c>
      <c r="AT160" s="37" t="str">
        <f>IFERROR(VLOOKUP(A160,[5]DELTA!$A:$D,4,0),"-")</f>
        <v>-</v>
      </c>
      <c r="AU160" s="37" t="str">
        <f>IFERROR(VLOOKUP(A160,[6]DELTA!$A:$D,4,0),"-")</f>
        <v>-</v>
      </c>
      <c r="AV160" s="37" t="str">
        <f>IFERROR(VLOOKUP(A160,#REF!,13,0),"")</f>
        <v/>
      </c>
      <c r="AW160" s="37">
        <f>IFERROR(VLOOKUP(A160,[7]DATABASE!$A:$BA,49,0),"")</f>
        <v>0</v>
      </c>
      <c r="AX160" s="37">
        <f>IFERROR(VLOOKUP(A160,[7]DATABASE!$A:$BA,50,0),"")</f>
        <v>0</v>
      </c>
      <c r="AY160" s="37">
        <f>IFERROR(VLOOKUP(A160,[7]DATABASE!$A:$BA,51,0),"")</f>
        <v>0</v>
      </c>
      <c r="AZ160" s="37">
        <f>IFERROR(VLOOKUP(A160,[7]DATABASE!$A:$BA,52,0),"")</f>
        <v>0</v>
      </c>
      <c r="BA160" s="37">
        <f>IFERROR(VLOOKUP(A160,[7]DATABASE!$A:$BA,53,0),"")</f>
        <v>0</v>
      </c>
      <c r="BB160" s="37">
        <f>IFERROR(VLOOKUP(A160,[7]DATABASE!$A:$BF,54,0),"")</f>
        <v>0</v>
      </c>
      <c r="BC160" s="37">
        <f>IFERROR(VLOOKUP(A160,[7]DATABASE!$A:$BF,55,0),"")</f>
        <v>0</v>
      </c>
      <c r="BD160" s="37">
        <f>IFERROR(VLOOKUP(A160,[7]DATABASE!$A:$BF,56,0),"")</f>
        <v>0</v>
      </c>
      <c r="BE160" s="37">
        <f>IFERROR(VLOOKUP(A160,[7]DATABASE!$A:$BF,57,0),"")</f>
        <v>0</v>
      </c>
      <c r="BF160" s="37">
        <f>IFERROR(VLOOKUP(A160,[7]DATABASE!$A:$BF,58,0),"")</f>
        <v>0</v>
      </c>
      <c r="BG160" s="37">
        <f>IFERROR(VLOOKUP($A160,'[24]NEW MITRA'!$A:$BV,69,0),"")</f>
        <v>15</v>
      </c>
      <c r="BH160" s="37">
        <f>IFERROR(VLOOKUP(A160,[7]DATABASE!$A:$BM,60,0),"")</f>
        <v>0</v>
      </c>
      <c r="BI160" s="37">
        <f>IFERROR(VLOOKUP(A160,[7]DATABASE!$A:$BM,61,0),"")</f>
        <v>0</v>
      </c>
      <c r="BJ160" s="37">
        <f>IFERROR(VLOOKUP(A160,[7]DATABASE!$A:$BM,62,0),"")</f>
        <v>0</v>
      </c>
      <c r="BK160" s="37">
        <f>IFERROR(VLOOKUP(A160,[7]DATABASE!$A:$BM,63,0),"")</f>
        <v>0</v>
      </c>
      <c r="BL160" s="37">
        <f>IFERROR(VLOOKUP(A160,[7]DATABASE!$A:$BM,64,0),"")</f>
        <v>0</v>
      </c>
      <c r="BM160" s="37" t="str">
        <f>IFERROR(VLOOKUP($A160,[9]AAV!$A:$AM,39,0),IFERROR(VLOOKUP($A160,[9]GC!$A:$Y,25,0),IFERROR(VLOOKUP($A160,[9]RVO!$A:$BS,71,0),IFERROR(VLOOKUP($A160,[9]SBPV!$A:$AK,37,0),IFERROR(VLOOKUP($A160,'[9]CC SK'!$A:$AA,27,0),IFERROR(VLOOKUP($A160,[9]DELTA!$A:$AA,27,0),IFERROR(VLOOKUP($A160,'[9]TEMA C1'!$A:$W,23,0),IFERROR(VLOOKUP($A160,'[9]TEMA C2'!$A:$Y,25,0),IFERROR(VLOOKUP($A160,'[9]TEMA C3'!$A:$Y,25,0),IFERROR(VLOOKUP($A160,'[9]TEMA HAJI'!$A:$Y,25,0),IFERROR(VLOOKUP($A160,'[9]TEMA PD'!$A:$Y,25,0),"")))))))))))</f>
        <v/>
      </c>
      <c r="BN160" s="37">
        <f t="shared" si="58"/>
        <v>15</v>
      </c>
      <c r="BO160" s="37">
        <f t="shared" si="80"/>
        <v>15</v>
      </c>
      <c r="BP160" s="37">
        <f t="shared" si="80"/>
        <v>0</v>
      </c>
      <c r="BQ160" s="37">
        <f t="shared" si="80"/>
        <v>0</v>
      </c>
      <c r="BR160" s="37">
        <f t="shared" si="80"/>
        <v>0</v>
      </c>
      <c r="BS160" s="37">
        <f t="shared" si="80"/>
        <v>0</v>
      </c>
      <c r="BT160" s="37">
        <f t="shared" si="80"/>
        <v>0</v>
      </c>
      <c r="BU160" s="37" t="str">
        <f t="shared" si="79"/>
        <v/>
      </c>
      <c r="BV160" s="37">
        <f t="shared" si="59"/>
        <v>15</v>
      </c>
      <c r="BW160" s="36">
        <f t="shared" si="60"/>
        <v>6</v>
      </c>
      <c r="BX160" s="36" t="str">
        <f t="shared" si="61"/>
        <v>DOWNGRADE</v>
      </c>
      <c r="BY160" s="36" t="str">
        <f>IFERROR(VLOOKUP(A160,[7]DATABASE!$A:$BY,77,0),"")</f>
        <v>RESET</v>
      </c>
      <c r="BZ160" s="37">
        <f t="shared" si="62"/>
        <v>0</v>
      </c>
      <c r="CA160" s="12">
        <f>IFERROR(VLOOKUP(A160,[10]DELTA!$A:$AE,31,0),"")</f>
        <v>2</v>
      </c>
      <c r="CB160" s="37" t="str">
        <f t="shared" si="63"/>
        <v>SAPHIRE</v>
      </c>
      <c r="CC160" s="37" t="str">
        <f>IFERROR(VLOOKUP(A160,[11]SUMMARY!$B:$E,4,0),"")</f>
        <v/>
      </c>
      <c r="CD160" s="37">
        <f>IFERROR(VLOOKUP(A160,'[12]RECAP REDEEM P2 - v2'!$A:$I,5,0),0)</f>
        <v>0</v>
      </c>
      <c r="CE160" s="37" t="str">
        <f t="shared" si="64"/>
        <v>FALSE</v>
      </c>
      <c r="CF160" s="37"/>
      <c r="CG160" s="15">
        <v>45093</v>
      </c>
      <c r="CH160" s="15">
        <f t="shared" ca="1" si="65"/>
        <v>46174</v>
      </c>
      <c r="CI160" s="37">
        <f t="shared" ca="1" si="66"/>
        <v>2</v>
      </c>
      <c r="CJ160" s="37">
        <v>0</v>
      </c>
      <c r="CK160" s="37" t="str">
        <f>IFERROR(VLOOKUP($A160,[13]ME!$A:$K,11,0),"-")</f>
        <v>-</v>
      </c>
      <c r="CL160" s="37" t="str">
        <f>IFERROR(VLOOKUP($A160,[14]EKS!$A:$K,11,0),"-")</f>
        <v>-</v>
      </c>
      <c r="CM160" s="37" t="str">
        <f>IFERROR(VLOOKUP($A160,[15]EKS!$A:$K,11,0),"-")</f>
        <v>-</v>
      </c>
      <c r="CN160" s="37" t="str">
        <f>IFERROR(VLOOKUP($A160,[16]EKS!$A:$K,11,0),"-")</f>
        <v>-</v>
      </c>
      <c r="CO160" s="37" t="str">
        <f>IFERROR(VLOOKUP($A160,[17]EKS!$A:$K,11,0),"-")</f>
        <v>-</v>
      </c>
      <c r="CP160" s="37" t="str">
        <f>IFERROR(VLOOKUP($A160,[18]EKS!$A:$K,11,0),"-")</f>
        <v>-</v>
      </c>
      <c r="CQ160" s="37" t="str">
        <f>IFERROR(VLOOKUP(A160,[19]Sheet1!$A:$D,4,0),"-")</f>
        <v>-</v>
      </c>
      <c r="CR160" s="37">
        <f>IFERROR(VLOOKUP($A160,[20]AAV!$A:$AR,44,0),IFERROR(VLOOKUP($A160,[20]GC!$A:$AC,29,0),IFERROR(VLOOKUP($A160,[20]RVO!$A:$CA,79,0),IFERROR(VLOOKUP($A160,[20]SBPV!$A:$AN,40,0),IFERROR(VLOOKUP($A160,'[20]CC SK'!$A:$AC,29,0),IFERROR(VLOOKUP($A160,'[20]AAV AUTO 2000'!$A:$AA,27,0),IFERROR(VLOOKUP($A160,[20]DELTA!$A:$AC,29,0),IFERROR(VLOOKUP($A160,'[20]TEMA C1'!$A:$Y,25,0),IFERROR(VLOOKUP($A160,'[20]TEMA C2'!$A:$AA,27,0),IFERROR(VLOOKUP($A160,'[20]TEMA C3'!$A:$AA,27,0),IFERROR(VLOOKUP($A160,'[20]TEMA HAJI'!$A:$AA,27,0),IFERROR(VLOOKUP($A160,'[20]TEMA PD'!$A:$AA,27,0),IFERROR(VLOOKUP($A160,[20]DESIRE!$A:$AP,42,0),0)))))))))))))</f>
        <v>0</v>
      </c>
      <c r="CS160" s="37">
        <f>IFERROR(VLOOKUP($A160,#REF!,42+CR$1,0),IFERROR(VLOOKUP($A160,#REF!,42+CR$1,0),IFERROR(VLOOKUP($A160,#REF!,29+CR$1,0),IFERROR(VLOOKUP($A160,#REF!,16+CR$1,0),IFERROR(VLOOKUP($A160,#REF!,42+CR$1,0),IFERROR(VLOOKUP($A160,#REF!,33+CR$1,0),IFERROR(VLOOKUP($A160,#REF!,29+CR$1,0),IFERROR(VLOOKUP($A160,#REF!,42+CR$1,0),IFERROR(VLOOKUP($A160,#REF!,42+CR$1,0),IFERROR(VLOOKUP($A160,#REF!,42+CR$1,0),IFERROR(VLOOKUP($A160,#REF!,26+CR$1,0),IFERROR(VLOOKUP($A160,#REF!,5+CR$1,0),0))))))))))))</f>
        <v>0</v>
      </c>
      <c r="CT160" s="37">
        <f>IFERROR(VLOOKUP($A160,#REF!,42+CS$1,0),IFERROR(VLOOKUP($A160,#REF!,42+CS$1,0),IFERROR(VLOOKUP($A160,#REF!,29+CS$1,0),IFERROR(VLOOKUP($A160,#REF!,16+CS$1,0),IFERROR(VLOOKUP($A160,#REF!,42+CS$1,0),IFERROR(VLOOKUP($A160,#REF!,33+CS$1,0),IFERROR(VLOOKUP($A160,#REF!,29+CS$1,0),IFERROR(VLOOKUP($A160,#REF!,42+CS$1,0),IFERROR(VLOOKUP($A160,#REF!,42+CS$1,0),IFERROR(VLOOKUP($A160,#REF!,42+CS$1,0),IFERROR(VLOOKUP($A160,#REF!,26+CS$1,0),IFERROR(VLOOKUP($A160,#REF!,5+CS$1,0),0))))))))))))</f>
        <v>0</v>
      </c>
      <c r="CU160" s="37">
        <f>IFERROR(VLOOKUP($A160,#REF!,42+CT$1,0),IFERROR(VLOOKUP($A160,#REF!,42+CT$1,0),IFERROR(VLOOKUP($A160,#REF!,29+CT$1,0),IFERROR(VLOOKUP($A160,#REF!,16+CT$1,0),IFERROR(VLOOKUP($A160,#REF!,42+CT$1,0),IFERROR(VLOOKUP($A160,#REF!,33+CT$1,0),IFERROR(VLOOKUP($A160,#REF!,29+CT$1,0),IFERROR(VLOOKUP($A160,#REF!,42+CT$1,0),IFERROR(VLOOKUP($A160,#REF!,42+CT$1,0),IFERROR(VLOOKUP($A160,#REF!,42+CT$1,0),IFERROR(VLOOKUP($A160,#REF!,26+CT$1,0),IFERROR(VLOOKUP($A160,#REF!,5+CT$1,0),0))))))))))))</f>
        <v>0</v>
      </c>
      <c r="CV160" s="37">
        <f>IFERROR(VLOOKUP($A160,#REF!,42+CU$1,0),IFERROR(VLOOKUP($A160,#REF!,42+CU$1,0),IFERROR(VLOOKUP($A160,#REF!,29+CU$1,0),IFERROR(VLOOKUP($A160,#REF!,16+CU$1,0),IFERROR(VLOOKUP($A160,#REF!,42+CU$1,0),IFERROR(VLOOKUP($A160,#REF!,33+CU$1,0),IFERROR(VLOOKUP($A160,#REF!,29+CU$1,0),IFERROR(VLOOKUP($A160,#REF!,42+CU$1,0),IFERROR(VLOOKUP($A160,#REF!,42+CU$1,0),IFERROR(VLOOKUP($A160,#REF!,42+CU$1,0),IFERROR(VLOOKUP($A160,#REF!,26+CU$1,0),IFERROR(VLOOKUP($A160,#REF!,5+CU$1,0),0))))))))))))</f>
        <v>0</v>
      </c>
      <c r="CW160" s="37">
        <f>IFERROR(VLOOKUP($A160,#REF!,42+CV$1,0),IFERROR(VLOOKUP($A160,#REF!,42+CV$1,0),IFERROR(VLOOKUP($A160,#REF!,29+CV$1,0),IFERROR(VLOOKUP($A160,#REF!,16+CV$1,0),IFERROR(VLOOKUP($A160,#REF!,42+CV$1,0),IFERROR(VLOOKUP($A160,#REF!,33+CV$1,0),IFERROR(VLOOKUP($A160,#REF!,29+CV$1,0),IFERROR(VLOOKUP($A160,#REF!,42+CV$1,0),IFERROR(VLOOKUP($A160,#REF!,42+CV$1,0),IFERROR(VLOOKUP($A160,#REF!,42+CV$1,0),IFERROR(VLOOKUP($A160,#REF!,26+CV$1,0),IFERROR(VLOOKUP($A160,#REF!,5+CV$1,0),0))))))))))))</f>
        <v>0</v>
      </c>
      <c r="CX160" s="37">
        <f>IFERROR(VLOOKUP($A160,#REF!,36,0),IFERROR(VLOOKUP($A160,#REF!,23,0),IFERROR(VLOOKUP($A160,#REF!,65,0),IFERROR(VLOOKUP($A160,#REF!,34,0),IFERROR(VLOOKUP($A160,#REF!,25,0),IFERROR(VLOOKUP($A160,#REF!,25,0),IFERROR(VLOOKUP($A160,#REF!,21,0),IFERROR(VLOOKUP($A160,#REF!,23,0),IFERROR(VLOOKUP($A160,#REF!,23,0),IFERROR(VLOOKUP($A160,#REF!,23,0),IFERROR(VLOOKUP($A160,#REF!,23,0),IFERROR(VLOOKUP($A160,#REF!,23,0),IFERROR(VLOOKUP($A160,#REF!,21,0),IFERROR(VLOOKUP($A160,#REF!,23,0),0))))))))))))))</f>
        <v>0</v>
      </c>
      <c r="CY160" s="37">
        <f>IFERROR(VLOOKUP($A160,[20]DESIRE!$A:$AP,42,0),IFERROR(VLOOKUP($A160,'[20]TEMA PD'!$A:$AA,27,0),IFERROR(VLOOKUP($A160,'[20]TEMA HAJI'!$A:$AA,27,0),IFERROR(VLOOKUP($A160,'[20]TEMA C3'!$A:$AA,27,0),IFERROR(VLOOKUP($A160,'[20]TEMA C2'!$A:$AA,27,0),IFERROR(VLOOKUP($A160,'[20]TEMA C1'!$A:$Y,25,0),IFERROR(VLOOKUP($A160,[20]DELTA!$A:$AC,29,0),IFERROR(VLOOKUP($A160,'[20]AAV AUTO 2000'!$A:$AA,27,0),IFERROR(VLOOKUP($A160,'[20]CC SK'!$A:$AC,29,0),IFERROR(VLOOKUP($A160,[20]SBPV!$A:$AN,40,0),IFERROR(VLOOKUP($A160,[20]RVO!$A:$CA,79,0),IFERROR(VLOOKUP($A160,[20]GC!$A:$AC,29,0),IFERROR(VLOOKUP($A160,[20]AAV!$A:$AR,44,0),0)))))))))))))</f>
        <v>0</v>
      </c>
      <c r="CZ160" s="37">
        <f>IFERROR(VLOOKUP($A160,#REF!,5+CY$1,0),IFERROR(VLOOKUP($A160,#REF!,26+CY$1,0),IFERROR(VLOOKUP($A160,#REF!,42+CY$1,0),IFERROR(VLOOKUP($A160,#REF!,42+CY$1,0),IFERROR(VLOOKUP($A160,#REF!,42+CY$1,0),IFERROR(VLOOKUP($A160,#REF!,29+CY$1,0),IFERROR(VLOOKUP($A160,#REF!,33+CY$1,0),IFERROR(VLOOKUP($A160,#REF!,42+CY$1,0),IFERROR(VLOOKUP($A160,#REF!,16+CY$1,0),IFERROR(VLOOKUP($A160,#REF!,29+CY$1,0),IFERROR(VLOOKUP($A160,#REF!,42+CY$1,0),IFERROR(VLOOKUP($A160,#REF!,42+CY$1,0),0))))))))))))</f>
        <v>0</v>
      </c>
      <c r="DA160" s="37">
        <f>IFERROR(VLOOKUP($A160,#REF!,5+CZ$1,0),IFERROR(VLOOKUP($A160,#REF!,26+CZ$1,0),IFERROR(VLOOKUP($A160,#REF!,42+CZ$1,0),IFERROR(VLOOKUP($A160,#REF!,42+CZ$1,0),IFERROR(VLOOKUP($A160,#REF!,42+CZ$1,0),IFERROR(VLOOKUP($A160,#REF!,29+CZ$1,0),IFERROR(VLOOKUP($A160,#REF!,33+CZ$1,0),IFERROR(VLOOKUP($A160,#REF!,42+CZ$1,0),IFERROR(VLOOKUP($A160,#REF!,16+CZ$1,0),IFERROR(VLOOKUP($A160,#REF!,29+CZ$1,0),IFERROR(VLOOKUP($A160,#REF!,42+CZ$1,0),IFERROR(VLOOKUP($A160,#REF!,42+CZ$1,0),0))))))))))))</f>
        <v>0</v>
      </c>
      <c r="DB160" s="37">
        <f>IFERROR(VLOOKUP($A160,#REF!,5+DA$1,0),IFERROR(VLOOKUP($A160,#REF!,26+DA$1,0),IFERROR(VLOOKUP($A160,#REF!,42+DA$1,0),IFERROR(VLOOKUP($A160,#REF!,42+DA$1,0),IFERROR(VLOOKUP($A160,#REF!,42+DA$1,0),IFERROR(VLOOKUP($A160,#REF!,29+DA$1,0),IFERROR(VLOOKUP($A160,#REF!,33+DA$1,0),IFERROR(VLOOKUP($A160,#REF!,42+DA$1,0),IFERROR(VLOOKUP($A160,#REF!,16+DA$1,0),IFERROR(VLOOKUP($A160,#REF!,29+DA$1,0),IFERROR(VLOOKUP($A160,#REF!,42+DA$1,0),IFERROR(VLOOKUP($A160,#REF!,42+DA$1,0),0))))))))))))</f>
        <v>0</v>
      </c>
      <c r="DC160" s="37">
        <f>IFERROR(VLOOKUP($A160,#REF!,5+DB$1,0),IFERROR(VLOOKUP($A160,#REF!,26+DB$1,0),IFERROR(VLOOKUP($A160,#REF!,42+DB$1,0),IFERROR(VLOOKUP($A160,#REF!,42+DB$1,0),IFERROR(VLOOKUP($A160,#REF!,42+DB$1,0),IFERROR(VLOOKUP($A160,#REF!,29+DB$1,0),IFERROR(VLOOKUP($A160,#REF!,33+DB$1,0),IFERROR(VLOOKUP($A160,#REF!,42+DB$1,0),IFERROR(VLOOKUP($A160,#REF!,16+DB$1,0),IFERROR(VLOOKUP($A160,#REF!,29+DB$1,0),IFERROR(VLOOKUP($A160,#REF!,42+DB$1,0),IFERROR(VLOOKUP($A160,#REF!,42+DB$1,0),0))))))))))))</f>
        <v>0</v>
      </c>
      <c r="DD160" s="37">
        <f>IFERROR(VLOOKUP($A160,#REF!,5+DC$1,0),IFERROR(VLOOKUP($A160,#REF!,26+DC$1,0),IFERROR(VLOOKUP($A160,#REF!,42+DC$1,0),IFERROR(VLOOKUP($A160,#REF!,42+DC$1,0),IFERROR(VLOOKUP($A160,#REF!,42+DC$1,0),IFERROR(VLOOKUP($A160,#REF!,29+DC$1,0),IFERROR(VLOOKUP($A160,#REF!,33+DC$1,0),IFERROR(VLOOKUP($A160,#REF!,42+DC$1,0),IFERROR(VLOOKUP($A160,#REF!,16+DC$1,0),IFERROR(VLOOKUP($A160,#REF!,29+DC$1,0),IFERROR(VLOOKUP($A160,#REF!,42+DC$1,0),IFERROR(VLOOKUP($A160,#REF!,42+DC$1,0),0))))))))))))</f>
        <v>0</v>
      </c>
      <c r="DE160" s="37">
        <f>IFERROR(VLOOKUP($A160,#REF!,23,0),IFERROR(VLOOKUP($A160,#REF!,21,0),IFERROR(VLOOKUP($A160,#REF!,23,0),IFERROR(VLOOKUP($A160,#REF!,23,0),IFERROR(VLOOKUP($A160,#REF!,23,0),IFERROR(VLOOKUP($A160,#REF!,23,0),IFERROR(VLOOKUP($A160,#REF!,23,0),IFERROR(VLOOKUP($A160,#REF!,21,0),IFERROR(VLOOKUP($A160,#REF!,25,0),IFERROR(VLOOKUP($A160,#REF!,25,0),IFERROR(VLOOKUP($A160,#REF!,34,0),IFERROR(VLOOKUP($A160,#REF!,65,0),IFERROR(VLOOKUP($A160,#REF!,23,0),IFERROR(VLOOKUP($A160,#REF!,36,0),0))))))))))))))</f>
        <v>0</v>
      </c>
      <c r="DF160" s="37" t="b">
        <f t="shared" si="85"/>
        <v>1</v>
      </c>
      <c r="DG160" s="37" t="b">
        <f t="shared" si="85"/>
        <v>1</v>
      </c>
      <c r="DH160" s="37" t="b">
        <f t="shared" si="85"/>
        <v>1</v>
      </c>
      <c r="DI160" s="37" t="b">
        <f t="shared" si="81"/>
        <v>1</v>
      </c>
      <c r="DJ160" s="37" t="b">
        <f t="shared" si="81"/>
        <v>1</v>
      </c>
      <c r="DK160" s="37" t="b">
        <f t="shared" si="81"/>
        <v>1</v>
      </c>
      <c r="DL160" s="37" t="b">
        <f t="shared" si="54"/>
        <v>1</v>
      </c>
      <c r="DM160" s="37">
        <f t="shared" si="86"/>
        <v>0</v>
      </c>
      <c r="DN160" s="37">
        <f t="shared" si="86"/>
        <v>0</v>
      </c>
      <c r="DO160" s="37">
        <f t="shared" si="86"/>
        <v>0</v>
      </c>
      <c r="DP160" s="37">
        <f t="shared" si="82"/>
        <v>0</v>
      </c>
      <c r="DQ160" s="37">
        <f t="shared" si="82"/>
        <v>0</v>
      </c>
      <c r="DR160" s="37">
        <f t="shared" si="82"/>
        <v>0</v>
      </c>
      <c r="DS160" s="37">
        <f t="shared" si="55"/>
        <v>0</v>
      </c>
      <c r="DT160" s="29">
        <f t="shared" si="72"/>
        <v>0</v>
      </c>
      <c r="DU160" s="37">
        <f t="shared" si="87"/>
        <v>0</v>
      </c>
      <c r="DV160" s="37">
        <f t="shared" si="87"/>
        <v>0</v>
      </c>
      <c r="DW160" s="37">
        <f t="shared" si="87"/>
        <v>0</v>
      </c>
      <c r="DX160" s="37">
        <f t="shared" si="83"/>
        <v>0</v>
      </c>
      <c r="DY160" s="37">
        <f t="shared" si="83"/>
        <v>0</v>
      </c>
      <c r="DZ160" s="37">
        <f t="shared" si="83"/>
        <v>0</v>
      </c>
      <c r="EA160" s="37">
        <f t="shared" si="56"/>
        <v>0</v>
      </c>
      <c r="EB160" s="29">
        <f t="shared" si="73"/>
        <v>0</v>
      </c>
      <c r="EC160" s="36">
        <f t="shared" si="74"/>
        <v>7</v>
      </c>
      <c r="ED160" s="36" t="str">
        <f t="shared" si="75"/>
        <v>DOWNGRADE</v>
      </c>
      <c r="EE160" s="36" t="str">
        <f t="shared" si="76"/>
        <v>RESET</v>
      </c>
      <c r="EF160" s="37">
        <f t="shared" si="77"/>
        <v>0</v>
      </c>
      <c r="EG160" s="2" t="str">
        <f>IFERROR(VLOOKUP(A160,[21]DELTA!$A:$AT,46,0),"")</f>
        <v/>
      </c>
      <c r="EH160" s="37" t="str">
        <f t="shared" si="78"/>
        <v>SAPHIRE</v>
      </c>
      <c r="EI160" s="2"/>
      <c r="EJ160" s="2"/>
      <c r="EK160" s="2"/>
      <c r="EL160" s="2"/>
      <c r="EM160" s="2"/>
      <c r="EN160" s="2"/>
      <c r="EO160" s="2"/>
      <c r="EP160" s="2"/>
      <c r="EQ160" s="37">
        <f t="shared" si="88"/>
        <v>0</v>
      </c>
      <c r="ER160" s="37">
        <f t="shared" si="88"/>
        <v>0</v>
      </c>
      <c r="ES160" s="37">
        <f t="shared" si="88"/>
        <v>0</v>
      </c>
      <c r="ET160" s="37">
        <f t="shared" si="84"/>
        <v>0</v>
      </c>
      <c r="EU160" s="37">
        <f t="shared" si="84"/>
        <v>0</v>
      </c>
      <c r="EV160" s="37">
        <f t="shared" si="84"/>
        <v>0</v>
      </c>
      <c r="EW160" s="37">
        <f t="shared" si="57"/>
        <v>0</v>
      </c>
    </row>
    <row r="161" spans="1:153" ht="15.6">
      <c r="A161" s="36" t="s">
        <v>45</v>
      </c>
      <c r="B161" s="5" t="s">
        <v>208</v>
      </c>
      <c r="C161" s="37" t="s">
        <v>153</v>
      </c>
      <c r="D161" s="15">
        <f>IFERROR(VLOOKUP(A161,[23]delta!$A:$C,3,0),"")</f>
        <v>44918</v>
      </c>
      <c r="E161" s="15" t="str">
        <f t="shared" si="71"/>
        <v>Dec-22</v>
      </c>
      <c r="F161" s="37" t="s">
        <v>414</v>
      </c>
      <c r="G161" s="37" t="s">
        <v>349</v>
      </c>
      <c r="H161" s="37" t="s">
        <v>349</v>
      </c>
      <c r="I161" s="37" t="s">
        <v>414</v>
      </c>
      <c r="J161" s="37" t="s">
        <v>349</v>
      </c>
      <c r="K161" s="37" t="s">
        <v>414</v>
      </c>
      <c r="L161" s="37" t="s">
        <v>414</v>
      </c>
      <c r="M161" s="37"/>
      <c r="N161" s="37">
        <v>16</v>
      </c>
      <c r="O161" s="37">
        <v>16</v>
      </c>
      <c r="P161" s="37"/>
      <c r="Q161" s="37">
        <v>1</v>
      </c>
      <c r="R161" s="37"/>
      <c r="S161" s="37" t="s">
        <v>417</v>
      </c>
      <c r="T161" s="36">
        <v>33</v>
      </c>
      <c r="U161" s="37">
        <v>0</v>
      </c>
      <c r="V161" s="37">
        <v>16</v>
      </c>
      <c r="W161" s="37">
        <v>16</v>
      </c>
      <c r="X161" s="37">
        <v>0</v>
      </c>
      <c r="Y161" s="37">
        <v>1</v>
      </c>
      <c r="Z161" s="37">
        <v>0</v>
      </c>
      <c r="AA161" s="37" t="s">
        <v>417</v>
      </c>
      <c r="AB161" s="36">
        <v>33</v>
      </c>
      <c r="AC161" s="36">
        <v>4</v>
      </c>
      <c r="AD161" s="36" t="s">
        <v>415</v>
      </c>
      <c r="AE161" s="36" t="s">
        <v>413</v>
      </c>
      <c r="AF161" s="37">
        <v>16.5</v>
      </c>
      <c r="AG161" s="13">
        <v>2</v>
      </c>
      <c r="AH161" s="37" t="s">
        <v>418</v>
      </c>
      <c r="AI161" s="37">
        <v>0</v>
      </c>
      <c r="AJ161" s="37" t="s">
        <v>424</v>
      </c>
      <c r="AK161" s="37">
        <v>0</v>
      </c>
      <c r="AL161" s="15">
        <v>45261</v>
      </c>
      <c r="AM161" s="15">
        <v>45701</v>
      </c>
      <c r="AN161" s="37">
        <v>1</v>
      </c>
      <c r="AO161" s="37">
        <v>16.5</v>
      </c>
      <c r="AP161" s="37" t="str">
        <f>IFERROR(VLOOKUP($A161,[2]Sheet1!$A:$D,4,0),"-")</f>
        <v>-</v>
      </c>
      <c r="AQ161" s="37" t="str">
        <f>IFERROR(VLOOKUP($A161,#REF!,4,0),"-")</f>
        <v>-</v>
      </c>
      <c r="AR161" s="37" t="str">
        <f>IFERROR(VLOOKUP(A161,[3]DELTA!$A:$D,4,0),"-")</f>
        <v>-</v>
      </c>
      <c r="AS161" s="37" t="str">
        <f>IFERROR(VLOOKUP(A161,[4]DELTA!$A:$D,4,0),"-")</f>
        <v>REGULER</v>
      </c>
      <c r="AT161" s="37" t="str">
        <f>IFERROR(VLOOKUP(A161,[5]DELTA!$A:$D,4,0),"-")</f>
        <v>-</v>
      </c>
      <c r="AU161" s="37" t="str">
        <f>IFERROR(VLOOKUP(A161,[6]DELTA!$A:$D,4,0),"-")</f>
        <v>-</v>
      </c>
      <c r="AV161" s="37" t="str">
        <f>IFERROR(VLOOKUP(A161,#REF!,13,0),"")</f>
        <v/>
      </c>
      <c r="AW161" s="37">
        <f>IFERROR(VLOOKUP(A161,[7]DATABASE!$A:$BA,49,0),"")</f>
        <v>1</v>
      </c>
      <c r="AX161" s="37">
        <f>IFERROR(VLOOKUP(A161,[7]DATABASE!$A:$BA,50,0),"")</f>
        <v>0</v>
      </c>
      <c r="AY161" s="37">
        <f>IFERROR(VLOOKUP(A161,[7]DATABASE!$A:$BA,51,0),"")</f>
        <v>1</v>
      </c>
      <c r="AZ161" s="37">
        <f>IFERROR(VLOOKUP(A161,[7]DATABASE!$A:$BA,52,0),"")</f>
        <v>0</v>
      </c>
      <c r="BA161" s="37">
        <f>IFERROR(VLOOKUP(A161,[7]DATABASE!$A:$BA,53,0),"")</f>
        <v>0</v>
      </c>
      <c r="BB161" s="37">
        <f>IFERROR(VLOOKUP(A161,[7]DATABASE!$A:$BF,54,0),"")</f>
        <v>1</v>
      </c>
      <c r="BC161" s="37">
        <f>IFERROR(VLOOKUP(A161,[7]DATABASE!$A:$BF,55,0),"")</f>
        <v>0</v>
      </c>
      <c r="BD161" s="37">
        <f>IFERROR(VLOOKUP(A161,[7]DATABASE!$A:$BF,56,0),"")</f>
        <v>1</v>
      </c>
      <c r="BE161" s="37">
        <f>IFERROR(VLOOKUP(A161,[7]DATABASE!$A:$BF,57,0),"")</f>
        <v>0</v>
      </c>
      <c r="BF161" s="37">
        <f>IFERROR(VLOOKUP(A161,[7]DATABASE!$A:$BF,58,0),"")</f>
        <v>0</v>
      </c>
      <c r="BG161" s="37" t="str">
        <f>IFERROR(VLOOKUP($A161,'[24]NEW MITRA'!$A:$BV,69,0),"")</f>
        <v/>
      </c>
      <c r="BH161" s="37">
        <f>IFERROR(VLOOKUP(A161,[7]DATABASE!$A:$BM,60,0),"")</f>
        <v>1</v>
      </c>
      <c r="BI161" s="37">
        <f>IFERROR(VLOOKUP(A161,[7]DATABASE!$A:$BM,61,0),"")</f>
        <v>0</v>
      </c>
      <c r="BJ161" s="37">
        <f>IFERROR(VLOOKUP(A161,[7]DATABASE!$A:$BM,62,0),"")</f>
        <v>1</v>
      </c>
      <c r="BK161" s="37">
        <f>IFERROR(VLOOKUP(A161,[7]DATABASE!$A:$BM,63,0),"")</f>
        <v>0</v>
      </c>
      <c r="BL161" s="37">
        <f>IFERROR(VLOOKUP(A161,[7]DATABASE!$A:$BM,64,0),"")</f>
        <v>0</v>
      </c>
      <c r="BM161" s="37">
        <f>IFERROR(VLOOKUP($A161,[9]AAV!$A:$AM,39,0),IFERROR(VLOOKUP($A161,[9]GC!$A:$Y,25,0),IFERROR(VLOOKUP($A161,[9]RVO!$A:$BS,71,0),IFERROR(VLOOKUP($A161,[9]SBPV!$A:$AK,37,0),IFERROR(VLOOKUP($A161,'[9]CC SK'!$A:$AA,27,0),IFERROR(VLOOKUP($A161,[9]DELTA!$A:$AA,27,0),IFERROR(VLOOKUP($A161,'[9]TEMA C1'!$A:$W,23,0),IFERROR(VLOOKUP($A161,'[9]TEMA C2'!$A:$Y,25,0),IFERROR(VLOOKUP($A161,'[9]TEMA C3'!$A:$Y,25,0),IFERROR(VLOOKUP($A161,'[9]TEMA HAJI'!$A:$Y,25,0),IFERROR(VLOOKUP($A161,'[9]TEMA PD'!$A:$Y,25,0),"")))))))))))</f>
        <v>1</v>
      </c>
      <c r="BN161" s="37">
        <f t="shared" si="58"/>
        <v>3</v>
      </c>
      <c r="BO161" s="37" t="str">
        <f t="shared" si="80"/>
        <v/>
      </c>
      <c r="BP161" s="37">
        <f t="shared" si="80"/>
        <v>1</v>
      </c>
      <c r="BQ161" s="37">
        <f t="shared" si="80"/>
        <v>0</v>
      </c>
      <c r="BR161" s="37">
        <f t="shared" si="80"/>
        <v>1</v>
      </c>
      <c r="BS161" s="37">
        <f t="shared" si="80"/>
        <v>0</v>
      </c>
      <c r="BT161" s="37">
        <f t="shared" si="80"/>
        <v>0</v>
      </c>
      <c r="BU161" s="37">
        <f t="shared" si="79"/>
        <v>1</v>
      </c>
      <c r="BV161" s="37">
        <f t="shared" si="59"/>
        <v>3</v>
      </c>
      <c r="BW161" s="36">
        <f t="shared" si="60"/>
        <v>4</v>
      </c>
      <c r="BX161" s="36" t="str">
        <f t="shared" si="61"/>
        <v>DOWNGRADE</v>
      </c>
      <c r="BY161" s="36" t="str">
        <f>IFERROR(VLOOKUP(A161,[7]DATABASE!$A:$BY,77,0),"")</f>
        <v>TIDAK</v>
      </c>
      <c r="BZ161" s="37">
        <f t="shared" si="62"/>
        <v>9.75</v>
      </c>
      <c r="CA161" s="12">
        <f>IFERROR(VLOOKUP(A161,[10]DELTA!$A:$AE,31,0),"")</f>
        <v>2</v>
      </c>
      <c r="CB161" s="37" t="str">
        <f t="shared" si="63"/>
        <v>SAPHIRE</v>
      </c>
      <c r="CC161" s="37" t="str">
        <f>IFERROR(VLOOKUP(A161,[11]SUMMARY!$B:$E,4,0),"")</f>
        <v/>
      </c>
      <c r="CD161" s="37">
        <f>IFERROR(VLOOKUP(A161,'[12]RECAP REDEEM P2 - v2'!$A:$I,5,0),0)</f>
        <v>0</v>
      </c>
      <c r="CE161" s="37" t="str">
        <f t="shared" si="64"/>
        <v>FALSE</v>
      </c>
      <c r="CF161" s="37"/>
      <c r="CG161" s="15">
        <v>45093</v>
      </c>
      <c r="CH161" s="15">
        <f t="shared" ca="1" si="65"/>
        <v>46174</v>
      </c>
      <c r="CI161" s="37">
        <f t="shared" ca="1" si="66"/>
        <v>2</v>
      </c>
      <c r="CJ161" s="37">
        <v>9.75</v>
      </c>
      <c r="CK161" s="37" t="str">
        <f>IFERROR(VLOOKUP($A161,[13]ME!$A:$K,11,0),"-")</f>
        <v>-</v>
      </c>
      <c r="CL161" s="37" t="str">
        <f>IFERROR(VLOOKUP($A161,[14]EKS!$A:$K,11,0),"-")</f>
        <v>-</v>
      </c>
      <c r="CM161" s="37" t="str">
        <f>IFERROR(VLOOKUP($A161,[15]EKS!$A:$K,11,0),"-")</f>
        <v>-</v>
      </c>
      <c r="CN161" s="37" t="str">
        <f>IFERROR(VLOOKUP($A161,[16]EKS!$A:$K,11,0),"-")</f>
        <v>-</v>
      </c>
      <c r="CO161" s="37" t="str">
        <f>IFERROR(VLOOKUP($A161,[17]EKS!$A:$K,11,0),"-")</f>
        <v>-</v>
      </c>
      <c r="CP161" s="37" t="str">
        <f>IFERROR(VLOOKUP($A161,[18]EKS!$A:$K,11,0),"-")</f>
        <v>-</v>
      </c>
      <c r="CQ161" s="37" t="str">
        <f>IFERROR(VLOOKUP(A161,[19]Sheet1!$A:$D,4,0),"-")</f>
        <v>-</v>
      </c>
      <c r="CR161" s="37">
        <f>IFERROR(VLOOKUP($A161,[20]AAV!$A:$AR,44,0),IFERROR(VLOOKUP($A161,[20]GC!$A:$AC,29,0),IFERROR(VLOOKUP($A161,[20]RVO!$A:$CA,79,0),IFERROR(VLOOKUP($A161,[20]SBPV!$A:$AN,40,0),IFERROR(VLOOKUP($A161,'[20]CC SK'!$A:$AC,29,0),IFERROR(VLOOKUP($A161,'[20]AAV AUTO 2000'!$A:$AA,27,0),IFERROR(VLOOKUP($A161,[20]DELTA!$A:$AC,29,0),IFERROR(VLOOKUP($A161,'[20]TEMA C1'!$A:$Y,25,0),IFERROR(VLOOKUP($A161,'[20]TEMA C2'!$A:$AA,27,0),IFERROR(VLOOKUP($A161,'[20]TEMA C3'!$A:$AA,27,0),IFERROR(VLOOKUP($A161,'[20]TEMA HAJI'!$A:$AA,27,0),IFERROR(VLOOKUP($A161,'[20]TEMA PD'!$A:$AA,27,0),IFERROR(VLOOKUP($A161,[20]DESIRE!$A:$AP,42,0),0)))))))))))))</f>
        <v>0</v>
      </c>
      <c r="CS161" s="37">
        <f>IFERROR(VLOOKUP($A161,#REF!,42+CR$1,0),IFERROR(VLOOKUP($A161,#REF!,42+CR$1,0),IFERROR(VLOOKUP($A161,#REF!,29+CR$1,0),IFERROR(VLOOKUP($A161,#REF!,16+CR$1,0),IFERROR(VLOOKUP($A161,#REF!,42+CR$1,0),IFERROR(VLOOKUP($A161,#REF!,33+CR$1,0),IFERROR(VLOOKUP($A161,#REF!,29+CR$1,0),IFERROR(VLOOKUP($A161,#REF!,42+CR$1,0),IFERROR(VLOOKUP($A161,#REF!,42+CR$1,0),IFERROR(VLOOKUP($A161,#REF!,42+CR$1,0),IFERROR(VLOOKUP($A161,#REF!,26+CR$1,0),IFERROR(VLOOKUP($A161,#REF!,5+CR$1,0),0))))))))))))</f>
        <v>0</v>
      </c>
      <c r="CT161" s="37">
        <f>IFERROR(VLOOKUP($A161,#REF!,42+CS$1,0),IFERROR(VLOOKUP($A161,#REF!,42+CS$1,0),IFERROR(VLOOKUP($A161,#REF!,29+CS$1,0),IFERROR(VLOOKUP($A161,#REF!,16+CS$1,0),IFERROR(VLOOKUP($A161,#REF!,42+CS$1,0),IFERROR(VLOOKUP($A161,#REF!,33+CS$1,0),IFERROR(VLOOKUP($A161,#REF!,29+CS$1,0),IFERROR(VLOOKUP($A161,#REF!,42+CS$1,0),IFERROR(VLOOKUP($A161,#REF!,42+CS$1,0),IFERROR(VLOOKUP($A161,#REF!,42+CS$1,0),IFERROR(VLOOKUP($A161,#REF!,26+CS$1,0),IFERROR(VLOOKUP($A161,#REF!,5+CS$1,0),0))))))))))))</f>
        <v>0</v>
      </c>
      <c r="CU161" s="37">
        <f>IFERROR(VLOOKUP($A161,#REF!,42+CT$1,0),IFERROR(VLOOKUP($A161,#REF!,42+CT$1,0),IFERROR(VLOOKUP($A161,#REF!,29+CT$1,0),IFERROR(VLOOKUP($A161,#REF!,16+CT$1,0),IFERROR(VLOOKUP($A161,#REF!,42+CT$1,0),IFERROR(VLOOKUP($A161,#REF!,33+CT$1,0),IFERROR(VLOOKUP($A161,#REF!,29+CT$1,0),IFERROR(VLOOKUP($A161,#REF!,42+CT$1,0),IFERROR(VLOOKUP($A161,#REF!,42+CT$1,0),IFERROR(VLOOKUP($A161,#REF!,42+CT$1,0),IFERROR(VLOOKUP($A161,#REF!,26+CT$1,0),IFERROR(VLOOKUP($A161,#REF!,5+CT$1,0),0))))))))))))</f>
        <v>0</v>
      </c>
      <c r="CV161" s="37">
        <f>IFERROR(VLOOKUP($A161,#REF!,42+CU$1,0),IFERROR(VLOOKUP($A161,#REF!,42+CU$1,0),IFERROR(VLOOKUP($A161,#REF!,29+CU$1,0),IFERROR(VLOOKUP($A161,#REF!,16+CU$1,0),IFERROR(VLOOKUP($A161,#REF!,42+CU$1,0),IFERROR(VLOOKUP($A161,#REF!,33+CU$1,0),IFERROR(VLOOKUP($A161,#REF!,29+CU$1,0),IFERROR(VLOOKUP($A161,#REF!,42+CU$1,0),IFERROR(VLOOKUP($A161,#REF!,42+CU$1,0),IFERROR(VLOOKUP($A161,#REF!,42+CU$1,0),IFERROR(VLOOKUP($A161,#REF!,26+CU$1,0),IFERROR(VLOOKUP($A161,#REF!,5+CU$1,0),0))))))))))))</f>
        <v>0</v>
      </c>
      <c r="CW161" s="37">
        <f>IFERROR(VLOOKUP($A161,#REF!,42+CV$1,0),IFERROR(VLOOKUP($A161,#REF!,42+CV$1,0),IFERROR(VLOOKUP($A161,#REF!,29+CV$1,0),IFERROR(VLOOKUP($A161,#REF!,16+CV$1,0),IFERROR(VLOOKUP($A161,#REF!,42+CV$1,0),IFERROR(VLOOKUP($A161,#REF!,33+CV$1,0),IFERROR(VLOOKUP($A161,#REF!,29+CV$1,0),IFERROR(VLOOKUP($A161,#REF!,42+CV$1,0),IFERROR(VLOOKUP($A161,#REF!,42+CV$1,0),IFERROR(VLOOKUP($A161,#REF!,42+CV$1,0),IFERROR(VLOOKUP($A161,#REF!,26+CV$1,0),IFERROR(VLOOKUP($A161,#REF!,5+CV$1,0),0))))))))))))</f>
        <v>0</v>
      </c>
      <c r="CX161" s="37">
        <f>IFERROR(VLOOKUP($A161,#REF!,36,0),IFERROR(VLOOKUP($A161,#REF!,23,0),IFERROR(VLOOKUP($A161,#REF!,65,0),IFERROR(VLOOKUP($A161,#REF!,34,0),IFERROR(VLOOKUP($A161,#REF!,25,0),IFERROR(VLOOKUP($A161,#REF!,25,0),IFERROR(VLOOKUP($A161,#REF!,21,0),IFERROR(VLOOKUP($A161,#REF!,23,0),IFERROR(VLOOKUP($A161,#REF!,23,0),IFERROR(VLOOKUP($A161,#REF!,23,0),IFERROR(VLOOKUP($A161,#REF!,23,0),IFERROR(VLOOKUP($A161,#REF!,23,0),IFERROR(VLOOKUP($A161,#REF!,21,0),IFERROR(VLOOKUP($A161,#REF!,23,0),0))))))))))))))</f>
        <v>0</v>
      </c>
      <c r="CY161" s="37">
        <f>IFERROR(VLOOKUP($A161,[20]DESIRE!$A:$AP,42,0),IFERROR(VLOOKUP($A161,'[20]TEMA PD'!$A:$AA,27,0),IFERROR(VLOOKUP($A161,'[20]TEMA HAJI'!$A:$AA,27,0),IFERROR(VLOOKUP($A161,'[20]TEMA C3'!$A:$AA,27,0),IFERROR(VLOOKUP($A161,'[20]TEMA C2'!$A:$AA,27,0),IFERROR(VLOOKUP($A161,'[20]TEMA C1'!$A:$Y,25,0),IFERROR(VLOOKUP($A161,[20]DELTA!$A:$AC,29,0),IFERROR(VLOOKUP($A161,'[20]AAV AUTO 2000'!$A:$AA,27,0),IFERROR(VLOOKUP($A161,'[20]CC SK'!$A:$AC,29,0),IFERROR(VLOOKUP($A161,[20]SBPV!$A:$AN,40,0),IFERROR(VLOOKUP($A161,[20]RVO!$A:$CA,79,0),IFERROR(VLOOKUP($A161,[20]GC!$A:$AC,29,0),IFERROR(VLOOKUP($A161,[20]AAV!$A:$AR,44,0),0)))))))))))))</f>
        <v>0</v>
      </c>
      <c r="CZ161" s="37">
        <f>IFERROR(VLOOKUP($A161,#REF!,5+CY$1,0),IFERROR(VLOOKUP($A161,#REF!,26+CY$1,0),IFERROR(VLOOKUP($A161,#REF!,42+CY$1,0),IFERROR(VLOOKUP($A161,#REF!,42+CY$1,0),IFERROR(VLOOKUP($A161,#REF!,42+CY$1,0),IFERROR(VLOOKUP($A161,#REF!,29+CY$1,0),IFERROR(VLOOKUP($A161,#REF!,33+CY$1,0),IFERROR(VLOOKUP($A161,#REF!,42+CY$1,0),IFERROR(VLOOKUP($A161,#REF!,16+CY$1,0),IFERROR(VLOOKUP($A161,#REF!,29+CY$1,0),IFERROR(VLOOKUP($A161,#REF!,42+CY$1,0),IFERROR(VLOOKUP($A161,#REF!,42+CY$1,0),0))))))))))))</f>
        <v>0</v>
      </c>
      <c r="DA161" s="37">
        <f>IFERROR(VLOOKUP($A161,#REF!,5+CZ$1,0),IFERROR(VLOOKUP($A161,#REF!,26+CZ$1,0),IFERROR(VLOOKUP($A161,#REF!,42+CZ$1,0),IFERROR(VLOOKUP($A161,#REF!,42+CZ$1,0),IFERROR(VLOOKUP($A161,#REF!,42+CZ$1,0),IFERROR(VLOOKUP($A161,#REF!,29+CZ$1,0),IFERROR(VLOOKUP($A161,#REF!,33+CZ$1,0),IFERROR(VLOOKUP($A161,#REF!,42+CZ$1,0),IFERROR(VLOOKUP($A161,#REF!,16+CZ$1,0),IFERROR(VLOOKUP($A161,#REF!,29+CZ$1,0),IFERROR(VLOOKUP($A161,#REF!,42+CZ$1,0),IFERROR(VLOOKUP($A161,#REF!,42+CZ$1,0),0))))))))))))</f>
        <v>0</v>
      </c>
      <c r="DB161" s="37">
        <f>IFERROR(VLOOKUP($A161,#REF!,5+DA$1,0),IFERROR(VLOOKUP($A161,#REF!,26+DA$1,0),IFERROR(VLOOKUP($A161,#REF!,42+DA$1,0),IFERROR(VLOOKUP($A161,#REF!,42+DA$1,0),IFERROR(VLOOKUP($A161,#REF!,42+DA$1,0),IFERROR(VLOOKUP($A161,#REF!,29+DA$1,0),IFERROR(VLOOKUP($A161,#REF!,33+DA$1,0),IFERROR(VLOOKUP($A161,#REF!,42+DA$1,0),IFERROR(VLOOKUP($A161,#REF!,16+DA$1,0),IFERROR(VLOOKUP($A161,#REF!,29+DA$1,0),IFERROR(VLOOKUP($A161,#REF!,42+DA$1,0),IFERROR(VLOOKUP($A161,#REF!,42+DA$1,0),0))))))))))))</f>
        <v>0</v>
      </c>
      <c r="DC161" s="37">
        <f>IFERROR(VLOOKUP($A161,#REF!,5+DB$1,0),IFERROR(VLOOKUP($A161,#REF!,26+DB$1,0),IFERROR(VLOOKUP($A161,#REF!,42+DB$1,0),IFERROR(VLOOKUP($A161,#REF!,42+DB$1,0),IFERROR(VLOOKUP($A161,#REF!,42+DB$1,0),IFERROR(VLOOKUP($A161,#REF!,29+DB$1,0),IFERROR(VLOOKUP($A161,#REF!,33+DB$1,0),IFERROR(VLOOKUP($A161,#REF!,42+DB$1,0),IFERROR(VLOOKUP($A161,#REF!,16+DB$1,0),IFERROR(VLOOKUP($A161,#REF!,29+DB$1,0),IFERROR(VLOOKUP($A161,#REF!,42+DB$1,0),IFERROR(VLOOKUP($A161,#REF!,42+DB$1,0),0))))))))))))</f>
        <v>0</v>
      </c>
      <c r="DD161" s="37">
        <f>IFERROR(VLOOKUP($A161,#REF!,5+DC$1,0),IFERROR(VLOOKUP($A161,#REF!,26+DC$1,0),IFERROR(VLOOKUP($A161,#REF!,42+DC$1,0),IFERROR(VLOOKUP($A161,#REF!,42+DC$1,0),IFERROR(VLOOKUP($A161,#REF!,42+DC$1,0),IFERROR(VLOOKUP($A161,#REF!,29+DC$1,0),IFERROR(VLOOKUP($A161,#REF!,33+DC$1,0),IFERROR(VLOOKUP($A161,#REF!,42+DC$1,0),IFERROR(VLOOKUP($A161,#REF!,16+DC$1,0),IFERROR(VLOOKUP($A161,#REF!,29+DC$1,0),IFERROR(VLOOKUP($A161,#REF!,42+DC$1,0),IFERROR(VLOOKUP($A161,#REF!,42+DC$1,0),0))))))))))))</f>
        <v>0</v>
      </c>
      <c r="DE161" s="37">
        <f>IFERROR(VLOOKUP($A161,#REF!,23,0),IFERROR(VLOOKUP($A161,#REF!,21,0),IFERROR(VLOOKUP($A161,#REF!,23,0),IFERROR(VLOOKUP($A161,#REF!,23,0),IFERROR(VLOOKUP($A161,#REF!,23,0),IFERROR(VLOOKUP($A161,#REF!,23,0),IFERROR(VLOOKUP($A161,#REF!,23,0),IFERROR(VLOOKUP($A161,#REF!,21,0),IFERROR(VLOOKUP($A161,#REF!,25,0),IFERROR(VLOOKUP($A161,#REF!,25,0),IFERROR(VLOOKUP($A161,#REF!,34,0),IFERROR(VLOOKUP($A161,#REF!,65,0),IFERROR(VLOOKUP($A161,#REF!,23,0),IFERROR(VLOOKUP($A161,#REF!,36,0),0))))))))))))))</f>
        <v>0</v>
      </c>
      <c r="DF161" s="37" t="b">
        <f t="shared" si="85"/>
        <v>1</v>
      </c>
      <c r="DG161" s="37" t="b">
        <f t="shared" si="85"/>
        <v>1</v>
      </c>
      <c r="DH161" s="37" t="b">
        <f t="shared" si="85"/>
        <v>1</v>
      </c>
      <c r="DI161" s="37" t="b">
        <f t="shared" si="81"/>
        <v>1</v>
      </c>
      <c r="DJ161" s="37" t="b">
        <f t="shared" si="81"/>
        <v>1</v>
      </c>
      <c r="DK161" s="37" t="b">
        <f t="shared" si="81"/>
        <v>1</v>
      </c>
      <c r="DL161" s="37" t="b">
        <f t="shared" si="54"/>
        <v>1</v>
      </c>
      <c r="DM161" s="37">
        <f t="shared" si="86"/>
        <v>0</v>
      </c>
      <c r="DN161" s="37">
        <f t="shared" si="86"/>
        <v>0</v>
      </c>
      <c r="DO161" s="37">
        <f t="shared" si="86"/>
        <v>0</v>
      </c>
      <c r="DP161" s="37">
        <f t="shared" si="82"/>
        <v>0</v>
      </c>
      <c r="DQ161" s="37">
        <f t="shared" si="82"/>
        <v>0</v>
      </c>
      <c r="DR161" s="37">
        <f t="shared" si="82"/>
        <v>0</v>
      </c>
      <c r="DS161" s="37">
        <f t="shared" si="55"/>
        <v>0</v>
      </c>
      <c r="DT161" s="29">
        <f t="shared" si="72"/>
        <v>0</v>
      </c>
      <c r="DU161" s="37">
        <f t="shared" si="87"/>
        <v>0</v>
      </c>
      <c r="DV161" s="37">
        <f t="shared" si="87"/>
        <v>0</v>
      </c>
      <c r="DW161" s="37">
        <f t="shared" si="87"/>
        <v>0</v>
      </c>
      <c r="DX161" s="37">
        <f t="shared" si="83"/>
        <v>0</v>
      </c>
      <c r="DY161" s="37">
        <f t="shared" si="83"/>
        <v>0</v>
      </c>
      <c r="DZ161" s="37">
        <f t="shared" si="83"/>
        <v>0</v>
      </c>
      <c r="EA161" s="37">
        <f t="shared" si="56"/>
        <v>0</v>
      </c>
      <c r="EB161" s="29">
        <f t="shared" si="73"/>
        <v>0</v>
      </c>
      <c r="EC161" s="36">
        <f t="shared" si="74"/>
        <v>7</v>
      </c>
      <c r="ED161" s="36" t="str">
        <f t="shared" si="75"/>
        <v>DOWNGRADE</v>
      </c>
      <c r="EE161" s="36" t="str">
        <f t="shared" si="76"/>
        <v>RESET</v>
      </c>
      <c r="EF161" s="37">
        <f t="shared" si="77"/>
        <v>0</v>
      </c>
      <c r="EG161" s="2">
        <f>IFERROR(VLOOKUP(A161,[21]DELTA!$A:$AT,46,0),"")</f>
        <v>3</v>
      </c>
      <c r="EH161" s="37" t="str">
        <f t="shared" si="78"/>
        <v>SAPHIRE</v>
      </c>
      <c r="EI161" s="2"/>
      <c r="EJ161" s="2"/>
      <c r="EK161" s="2"/>
      <c r="EL161" s="2"/>
      <c r="EM161" s="2"/>
      <c r="EN161" s="2"/>
      <c r="EO161" s="2"/>
      <c r="EP161" s="2"/>
      <c r="EQ161" s="37">
        <f t="shared" si="88"/>
        <v>0</v>
      </c>
      <c r="ER161" s="37">
        <f t="shared" si="88"/>
        <v>0</v>
      </c>
      <c r="ES161" s="37">
        <f t="shared" si="88"/>
        <v>0</v>
      </c>
      <c r="ET161" s="37">
        <f t="shared" si="84"/>
        <v>0</v>
      </c>
      <c r="EU161" s="37">
        <f t="shared" si="84"/>
        <v>0</v>
      </c>
      <c r="EV161" s="37">
        <f t="shared" si="84"/>
        <v>0</v>
      </c>
      <c r="EW161" s="37">
        <f t="shared" si="57"/>
        <v>0</v>
      </c>
    </row>
    <row r="162" spans="1:153" ht="15.6">
      <c r="A162" s="36" t="s">
        <v>139</v>
      </c>
      <c r="B162" s="5" t="s">
        <v>282</v>
      </c>
      <c r="C162" s="37" t="s">
        <v>153</v>
      </c>
      <c r="D162" s="15">
        <f>IFERROR(VLOOKUP(A162,[23]delta!$A:$C,3,0),"")</f>
        <v>45323</v>
      </c>
      <c r="E162" s="15" t="str">
        <f t="shared" si="71"/>
        <v>Feb-24</v>
      </c>
      <c r="F162" s="37" t="s">
        <v>414</v>
      </c>
      <c r="G162" s="37" t="s">
        <v>414</v>
      </c>
      <c r="H162" s="37" t="s">
        <v>349</v>
      </c>
      <c r="I162" s="37" t="s">
        <v>349</v>
      </c>
      <c r="J162" s="37" t="s">
        <v>349</v>
      </c>
      <c r="K162" s="37" t="s">
        <v>349</v>
      </c>
      <c r="L162" s="37" t="s">
        <v>349</v>
      </c>
      <c r="M162" s="37"/>
      <c r="N162" s="37"/>
      <c r="O162" s="37">
        <v>21</v>
      </c>
      <c r="P162" s="37">
        <v>31</v>
      </c>
      <c r="Q162" s="37">
        <v>36</v>
      </c>
      <c r="R162" s="37">
        <v>42</v>
      </c>
      <c r="S162" s="37">
        <v>16</v>
      </c>
      <c r="T162" s="36">
        <v>146</v>
      </c>
      <c r="U162" s="37">
        <v>0</v>
      </c>
      <c r="V162" s="37">
        <v>0</v>
      </c>
      <c r="W162" s="37">
        <v>21</v>
      </c>
      <c r="X162" s="37">
        <v>31</v>
      </c>
      <c r="Y162" s="37">
        <v>36</v>
      </c>
      <c r="Z162" s="37">
        <v>42</v>
      </c>
      <c r="AA162" s="37">
        <v>16</v>
      </c>
      <c r="AB162" s="36">
        <v>146</v>
      </c>
      <c r="AC162" s="36">
        <v>0</v>
      </c>
      <c r="AD162" s="36" t="s">
        <v>413</v>
      </c>
      <c r="AE162" s="36" t="s">
        <v>413</v>
      </c>
      <c r="AF162" s="37">
        <v>146</v>
      </c>
      <c r="AG162" s="13">
        <v>2</v>
      </c>
      <c r="AH162" s="37" t="s">
        <v>418</v>
      </c>
      <c r="AI162" s="37">
        <v>0</v>
      </c>
      <c r="AJ162" s="37" t="s">
        <v>423</v>
      </c>
      <c r="AK162" s="37">
        <v>0</v>
      </c>
      <c r="AL162" s="15">
        <v>45261</v>
      </c>
      <c r="AM162" s="15">
        <v>45701</v>
      </c>
      <c r="AN162" s="37">
        <v>1</v>
      </c>
      <c r="AO162" s="37">
        <v>146</v>
      </c>
      <c r="AP162" s="37" t="str">
        <f>IFERROR(VLOOKUP($A162,[2]Sheet1!$A:$D,4,0),"-")</f>
        <v>-</v>
      </c>
      <c r="AQ162" s="37" t="str">
        <f>IFERROR(VLOOKUP($A162,#REF!,4,0),"-")</f>
        <v>-</v>
      </c>
      <c r="AR162" s="37" t="str">
        <f>IFERROR(VLOOKUP(A162,[3]DELTA!$A:$D,4,0),"-")</f>
        <v>REGULER</v>
      </c>
      <c r="AS162" s="37" t="str">
        <f>IFERROR(VLOOKUP(A162,[4]DELTA!$A:$D,4,0),"-")</f>
        <v>REGULER</v>
      </c>
      <c r="AT162" s="37" t="str">
        <f>IFERROR(VLOOKUP(A162,[5]DELTA!$A:$D,4,0),"-")</f>
        <v>REGULER</v>
      </c>
      <c r="AU162" s="37" t="str">
        <f>IFERROR(VLOOKUP(A162,[6]DELTA!$A:$D,4,0),"-")</f>
        <v>REGULER</v>
      </c>
      <c r="AV162" s="37" t="str">
        <f>IFERROR(VLOOKUP(A162,#REF!,13,0),"")</f>
        <v/>
      </c>
      <c r="AW162" s="37">
        <f>IFERROR(VLOOKUP(A162,[7]DATABASE!$A:$BA,49,0),"")</f>
        <v>47</v>
      </c>
      <c r="AX162" s="37">
        <f>IFERROR(VLOOKUP(A162,[7]DATABASE!$A:$BA,50,0),"")</f>
        <v>40</v>
      </c>
      <c r="AY162" s="37">
        <f>IFERROR(VLOOKUP(A162,[7]DATABASE!$A:$BA,51,0),"")</f>
        <v>33</v>
      </c>
      <c r="AZ162" s="37">
        <f>IFERROR(VLOOKUP(A162,[7]DATABASE!$A:$BA,52,0),"")</f>
        <v>32</v>
      </c>
      <c r="BA162" s="37">
        <f>IFERROR(VLOOKUP(A162,[7]DATABASE!$A:$BA,53,0),"")</f>
        <v>1</v>
      </c>
      <c r="BB162" s="37">
        <f>IFERROR(VLOOKUP(A162,[7]DATABASE!$A:$BF,54,0),"")</f>
        <v>47</v>
      </c>
      <c r="BC162" s="37">
        <f>IFERROR(VLOOKUP(A162,[7]DATABASE!$A:$BF,55,0),"")</f>
        <v>40</v>
      </c>
      <c r="BD162" s="37">
        <f>IFERROR(VLOOKUP(A162,[7]DATABASE!$A:$BF,56,0),"")</f>
        <v>33</v>
      </c>
      <c r="BE162" s="37">
        <f>IFERROR(VLOOKUP(A162,[7]DATABASE!$A:$BF,57,0),"")</f>
        <v>32</v>
      </c>
      <c r="BF162" s="37">
        <f>IFERROR(VLOOKUP(A162,[7]DATABASE!$A:$BF,58,0),"")</f>
        <v>1</v>
      </c>
      <c r="BG162" s="37">
        <f>IFERROR(VLOOKUP($A162,'[24]NEW MITRA'!$A:$BV,69,0),"")</f>
        <v>19</v>
      </c>
      <c r="BH162" s="37">
        <f>IFERROR(VLOOKUP(A162,[7]DATABASE!$A:$BM,60,0),"")</f>
        <v>47</v>
      </c>
      <c r="BI162" s="37">
        <f>IFERROR(VLOOKUP(A162,[7]DATABASE!$A:$BM,61,0),"")</f>
        <v>40</v>
      </c>
      <c r="BJ162" s="37">
        <f>IFERROR(VLOOKUP(A162,[7]DATABASE!$A:$BM,62,0),"")</f>
        <v>33</v>
      </c>
      <c r="BK162" s="37">
        <f>IFERROR(VLOOKUP(A162,[7]DATABASE!$A:$BM,63,0),"")</f>
        <v>32</v>
      </c>
      <c r="BL162" s="37">
        <f>IFERROR(VLOOKUP(A162,[7]DATABASE!$A:$BM,64,0),"")</f>
        <v>1</v>
      </c>
      <c r="BM162" s="37" t="str">
        <f>IFERROR(VLOOKUP($A162,[9]AAV!$A:$AM,39,0),IFERROR(VLOOKUP($A162,[9]GC!$A:$Y,25,0),IFERROR(VLOOKUP($A162,[9]RVO!$A:$BS,71,0),IFERROR(VLOOKUP($A162,[9]SBPV!$A:$AK,37,0),IFERROR(VLOOKUP($A162,'[9]CC SK'!$A:$AA,27,0),IFERROR(VLOOKUP($A162,[9]DELTA!$A:$AA,27,0),IFERROR(VLOOKUP($A162,'[9]TEMA C1'!$A:$W,23,0),IFERROR(VLOOKUP($A162,'[9]TEMA C2'!$A:$Y,25,0),IFERROR(VLOOKUP($A162,'[9]TEMA C3'!$A:$Y,25,0),IFERROR(VLOOKUP($A162,'[9]TEMA HAJI'!$A:$Y,25,0),IFERROR(VLOOKUP($A162,'[9]TEMA PD'!$A:$Y,25,0),"")))))))))))</f>
        <v/>
      </c>
      <c r="BN162" s="37">
        <f t="shared" si="58"/>
        <v>172</v>
      </c>
      <c r="BO162" s="37">
        <f t="shared" si="80"/>
        <v>19</v>
      </c>
      <c r="BP162" s="37">
        <f t="shared" si="80"/>
        <v>47</v>
      </c>
      <c r="BQ162" s="37">
        <f t="shared" si="80"/>
        <v>40</v>
      </c>
      <c r="BR162" s="37">
        <f t="shared" si="80"/>
        <v>33</v>
      </c>
      <c r="BS162" s="37">
        <f t="shared" si="80"/>
        <v>32</v>
      </c>
      <c r="BT162" s="37">
        <f t="shared" si="80"/>
        <v>1</v>
      </c>
      <c r="BU162" s="37" t="str">
        <f t="shared" si="79"/>
        <v/>
      </c>
      <c r="BV162" s="37">
        <f t="shared" si="59"/>
        <v>172</v>
      </c>
      <c r="BW162" s="36">
        <f t="shared" si="60"/>
        <v>1</v>
      </c>
      <c r="BX162" s="36" t="str">
        <f t="shared" si="61"/>
        <v>TIDAK</v>
      </c>
      <c r="BY162" s="36" t="str">
        <f>IFERROR(VLOOKUP(A162,[7]DATABASE!$A:$BY,77,0),"")</f>
        <v>TIDAK</v>
      </c>
      <c r="BZ162" s="37">
        <f t="shared" si="62"/>
        <v>318</v>
      </c>
      <c r="CA162" s="12">
        <f>IFERROR(VLOOKUP(A162,[10]DELTA!$A:$AE,31,0),"")</f>
        <v>2</v>
      </c>
      <c r="CB162" s="37" t="str">
        <f t="shared" si="63"/>
        <v>SAPHIRE</v>
      </c>
      <c r="CC162" s="37" t="str">
        <f>IFERROR(VLOOKUP(A162,[11]SUMMARY!$B:$E,4,0),"")</f>
        <v/>
      </c>
      <c r="CD162" s="37">
        <f>IFERROR(VLOOKUP(A162,'[12]RECAP REDEEM P2 - v2'!$A:$I,5,0),0)</f>
        <v>0</v>
      </c>
      <c r="CE162" s="37" t="str">
        <f t="shared" si="64"/>
        <v>Y</v>
      </c>
      <c r="CF162" s="37"/>
      <c r="CG162" s="15">
        <v>45093</v>
      </c>
      <c r="CH162" s="15">
        <f t="shared" ca="1" si="65"/>
        <v>46174</v>
      </c>
      <c r="CI162" s="37">
        <f t="shared" ca="1" si="66"/>
        <v>2</v>
      </c>
      <c r="CJ162" s="37">
        <v>318</v>
      </c>
      <c r="CK162" s="37" t="str">
        <f>IFERROR(VLOOKUP($A162,[13]ME!$A:$K,11,0),"-")</f>
        <v>-</v>
      </c>
      <c r="CL162" s="37" t="str">
        <f>IFERROR(VLOOKUP($A162,[14]EKS!$A:$K,11,0),"-")</f>
        <v>-</v>
      </c>
      <c r="CM162" s="37" t="str">
        <f>IFERROR(VLOOKUP($A162,[15]EKS!$A:$K,11,0),"-")</f>
        <v>-</v>
      </c>
      <c r="CN162" s="37" t="str">
        <f>IFERROR(VLOOKUP($A162,[16]EKS!$A:$K,11,0),"-")</f>
        <v>-</v>
      </c>
      <c r="CO162" s="37" t="str">
        <f>IFERROR(VLOOKUP($A162,[17]EKS!$A:$K,11,0),"-")</f>
        <v>-</v>
      </c>
      <c r="CP162" s="37" t="str">
        <f>IFERROR(VLOOKUP($A162,[18]EKS!$A:$K,11,0),"-")</f>
        <v>-</v>
      </c>
      <c r="CQ162" s="37" t="str">
        <f>IFERROR(VLOOKUP(A162,[19]Sheet1!$A:$D,4,0),"-")</f>
        <v>-</v>
      </c>
      <c r="CR162" s="37">
        <f>IFERROR(VLOOKUP($A162,[20]AAV!$A:$AR,44,0),IFERROR(VLOOKUP($A162,[20]GC!$A:$AC,29,0),IFERROR(VLOOKUP($A162,[20]RVO!$A:$CA,79,0),IFERROR(VLOOKUP($A162,[20]SBPV!$A:$AN,40,0),IFERROR(VLOOKUP($A162,'[20]CC SK'!$A:$AC,29,0),IFERROR(VLOOKUP($A162,'[20]AAV AUTO 2000'!$A:$AA,27,0),IFERROR(VLOOKUP($A162,[20]DELTA!$A:$AC,29,0),IFERROR(VLOOKUP($A162,'[20]TEMA C1'!$A:$Y,25,0),IFERROR(VLOOKUP($A162,'[20]TEMA C2'!$A:$AA,27,0),IFERROR(VLOOKUP($A162,'[20]TEMA C3'!$A:$AA,27,0),IFERROR(VLOOKUP($A162,'[20]TEMA HAJI'!$A:$AA,27,0),IFERROR(VLOOKUP($A162,'[20]TEMA PD'!$A:$AA,27,0),IFERROR(VLOOKUP($A162,[20]DESIRE!$A:$AP,42,0),0)))))))))))))</f>
        <v>0</v>
      </c>
      <c r="CS162" s="37">
        <f>IFERROR(VLOOKUP($A162,#REF!,42+CR$1,0),IFERROR(VLOOKUP($A162,#REF!,42+CR$1,0),IFERROR(VLOOKUP($A162,#REF!,29+CR$1,0),IFERROR(VLOOKUP($A162,#REF!,16+CR$1,0),IFERROR(VLOOKUP($A162,#REF!,42+CR$1,0),IFERROR(VLOOKUP($A162,#REF!,33+CR$1,0),IFERROR(VLOOKUP($A162,#REF!,29+CR$1,0),IFERROR(VLOOKUP($A162,#REF!,42+CR$1,0),IFERROR(VLOOKUP($A162,#REF!,42+CR$1,0),IFERROR(VLOOKUP($A162,#REF!,42+CR$1,0),IFERROR(VLOOKUP($A162,#REF!,26+CR$1,0),IFERROR(VLOOKUP($A162,#REF!,5+CR$1,0),0))))))))))))</f>
        <v>0</v>
      </c>
      <c r="CT162" s="37">
        <f>IFERROR(VLOOKUP($A162,#REF!,42+CS$1,0),IFERROR(VLOOKUP($A162,#REF!,42+CS$1,0),IFERROR(VLOOKUP($A162,#REF!,29+CS$1,0),IFERROR(VLOOKUP($A162,#REF!,16+CS$1,0),IFERROR(VLOOKUP($A162,#REF!,42+CS$1,0),IFERROR(VLOOKUP($A162,#REF!,33+CS$1,0),IFERROR(VLOOKUP($A162,#REF!,29+CS$1,0),IFERROR(VLOOKUP($A162,#REF!,42+CS$1,0),IFERROR(VLOOKUP($A162,#REF!,42+CS$1,0),IFERROR(VLOOKUP($A162,#REF!,42+CS$1,0),IFERROR(VLOOKUP($A162,#REF!,26+CS$1,0),IFERROR(VLOOKUP($A162,#REF!,5+CS$1,0),0))))))))))))</f>
        <v>0</v>
      </c>
      <c r="CU162" s="37">
        <f>IFERROR(VLOOKUP($A162,#REF!,42+CT$1,0),IFERROR(VLOOKUP($A162,#REF!,42+CT$1,0),IFERROR(VLOOKUP($A162,#REF!,29+CT$1,0),IFERROR(VLOOKUP($A162,#REF!,16+CT$1,0),IFERROR(VLOOKUP($A162,#REF!,42+CT$1,0),IFERROR(VLOOKUP($A162,#REF!,33+CT$1,0),IFERROR(VLOOKUP($A162,#REF!,29+CT$1,0),IFERROR(VLOOKUP($A162,#REF!,42+CT$1,0),IFERROR(VLOOKUP($A162,#REF!,42+CT$1,0),IFERROR(VLOOKUP($A162,#REF!,42+CT$1,0),IFERROR(VLOOKUP($A162,#REF!,26+CT$1,0),IFERROR(VLOOKUP($A162,#REF!,5+CT$1,0),0))))))))))))</f>
        <v>0</v>
      </c>
      <c r="CV162" s="37">
        <f>IFERROR(VLOOKUP($A162,#REF!,42+CU$1,0),IFERROR(VLOOKUP($A162,#REF!,42+CU$1,0),IFERROR(VLOOKUP($A162,#REF!,29+CU$1,0),IFERROR(VLOOKUP($A162,#REF!,16+CU$1,0),IFERROR(VLOOKUP($A162,#REF!,42+CU$1,0),IFERROR(VLOOKUP($A162,#REF!,33+CU$1,0),IFERROR(VLOOKUP($A162,#REF!,29+CU$1,0),IFERROR(VLOOKUP($A162,#REF!,42+CU$1,0),IFERROR(VLOOKUP($A162,#REF!,42+CU$1,0),IFERROR(VLOOKUP($A162,#REF!,42+CU$1,0),IFERROR(VLOOKUP($A162,#REF!,26+CU$1,0),IFERROR(VLOOKUP($A162,#REF!,5+CU$1,0),0))))))))))))</f>
        <v>0</v>
      </c>
      <c r="CW162" s="37">
        <f>IFERROR(VLOOKUP($A162,#REF!,42+CV$1,0),IFERROR(VLOOKUP($A162,#REF!,42+CV$1,0),IFERROR(VLOOKUP($A162,#REF!,29+CV$1,0),IFERROR(VLOOKUP($A162,#REF!,16+CV$1,0),IFERROR(VLOOKUP($A162,#REF!,42+CV$1,0),IFERROR(VLOOKUP($A162,#REF!,33+CV$1,0),IFERROR(VLOOKUP($A162,#REF!,29+CV$1,0),IFERROR(VLOOKUP($A162,#REF!,42+CV$1,0),IFERROR(VLOOKUP($A162,#REF!,42+CV$1,0),IFERROR(VLOOKUP($A162,#REF!,42+CV$1,0),IFERROR(VLOOKUP($A162,#REF!,26+CV$1,0),IFERROR(VLOOKUP($A162,#REF!,5+CV$1,0),0))))))))))))</f>
        <v>0</v>
      </c>
      <c r="CX162" s="37">
        <f>IFERROR(VLOOKUP($A162,#REF!,36,0),IFERROR(VLOOKUP($A162,#REF!,23,0),IFERROR(VLOOKUP($A162,#REF!,65,0),IFERROR(VLOOKUP($A162,#REF!,34,0),IFERROR(VLOOKUP($A162,#REF!,25,0),IFERROR(VLOOKUP($A162,#REF!,25,0),IFERROR(VLOOKUP($A162,#REF!,21,0),IFERROR(VLOOKUP($A162,#REF!,23,0),IFERROR(VLOOKUP($A162,#REF!,23,0),IFERROR(VLOOKUP($A162,#REF!,23,0),IFERROR(VLOOKUP($A162,#REF!,23,0),IFERROR(VLOOKUP($A162,#REF!,23,0),IFERROR(VLOOKUP($A162,#REF!,21,0),IFERROR(VLOOKUP($A162,#REF!,23,0),0))))))))))))))</f>
        <v>0</v>
      </c>
      <c r="CY162" s="37">
        <f>IFERROR(VLOOKUP($A162,[20]DESIRE!$A:$AP,42,0),IFERROR(VLOOKUP($A162,'[20]TEMA PD'!$A:$AA,27,0),IFERROR(VLOOKUP($A162,'[20]TEMA HAJI'!$A:$AA,27,0),IFERROR(VLOOKUP($A162,'[20]TEMA C3'!$A:$AA,27,0),IFERROR(VLOOKUP($A162,'[20]TEMA C2'!$A:$AA,27,0),IFERROR(VLOOKUP($A162,'[20]TEMA C1'!$A:$Y,25,0),IFERROR(VLOOKUP($A162,[20]DELTA!$A:$AC,29,0),IFERROR(VLOOKUP($A162,'[20]AAV AUTO 2000'!$A:$AA,27,0),IFERROR(VLOOKUP($A162,'[20]CC SK'!$A:$AC,29,0),IFERROR(VLOOKUP($A162,[20]SBPV!$A:$AN,40,0),IFERROR(VLOOKUP($A162,[20]RVO!$A:$CA,79,0),IFERROR(VLOOKUP($A162,[20]GC!$A:$AC,29,0),IFERROR(VLOOKUP($A162,[20]AAV!$A:$AR,44,0),0)))))))))))))</f>
        <v>0</v>
      </c>
      <c r="CZ162" s="37">
        <f>IFERROR(VLOOKUP($A162,#REF!,5+CY$1,0),IFERROR(VLOOKUP($A162,#REF!,26+CY$1,0),IFERROR(VLOOKUP($A162,#REF!,42+CY$1,0),IFERROR(VLOOKUP($A162,#REF!,42+CY$1,0),IFERROR(VLOOKUP($A162,#REF!,42+CY$1,0),IFERROR(VLOOKUP($A162,#REF!,29+CY$1,0),IFERROR(VLOOKUP($A162,#REF!,33+CY$1,0),IFERROR(VLOOKUP($A162,#REF!,42+CY$1,0),IFERROR(VLOOKUP($A162,#REF!,16+CY$1,0),IFERROR(VLOOKUP($A162,#REF!,29+CY$1,0),IFERROR(VLOOKUP($A162,#REF!,42+CY$1,0),IFERROR(VLOOKUP($A162,#REF!,42+CY$1,0),0))))))))))))</f>
        <v>0</v>
      </c>
      <c r="DA162" s="37">
        <f>IFERROR(VLOOKUP($A162,#REF!,5+CZ$1,0),IFERROR(VLOOKUP($A162,#REF!,26+CZ$1,0),IFERROR(VLOOKUP($A162,#REF!,42+CZ$1,0),IFERROR(VLOOKUP($A162,#REF!,42+CZ$1,0),IFERROR(VLOOKUP($A162,#REF!,42+CZ$1,0),IFERROR(VLOOKUP($A162,#REF!,29+CZ$1,0),IFERROR(VLOOKUP($A162,#REF!,33+CZ$1,0),IFERROR(VLOOKUP($A162,#REF!,42+CZ$1,0),IFERROR(VLOOKUP($A162,#REF!,16+CZ$1,0),IFERROR(VLOOKUP($A162,#REF!,29+CZ$1,0),IFERROR(VLOOKUP($A162,#REF!,42+CZ$1,0),IFERROR(VLOOKUP($A162,#REF!,42+CZ$1,0),0))))))))))))</f>
        <v>0</v>
      </c>
      <c r="DB162" s="37">
        <f>IFERROR(VLOOKUP($A162,#REF!,5+DA$1,0),IFERROR(VLOOKUP($A162,#REF!,26+DA$1,0),IFERROR(VLOOKUP($A162,#REF!,42+DA$1,0),IFERROR(VLOOKUP($A162,#REF!,42+DA$1,0),IFERROR(VLOOKUP($A162,#REF!,42+DA$1,0),IFERROR(VLOOKUP($A162,#REF!,29+DA$1,0),IFERROR(VLOOKUP($A162,#REF!,33+DA$1,0),IFERROR(VLOOKUP($A162,#REF!,42+DA$1,0),IFERROR(VLOOKUP($A162,#REF!,16+DA$1,0),IFERROR(VLOOKUP($A162,#REF!,29+DA$1,0),IFERROR(VLOOKUP($A162,#REF!,42+DA$1,0),IFERROR(VLOOKUP($A162,#REF!,42+DA$1,0),0))))))))))))</f>
        <v>0</v>
      </c>
      <c r="DC162" s="37">
        <f>IFERROR(VLOOKUP($A162,#REF!,5+DB$1,0),IFERROR(VLOOKUP($A162,#REF!,26+DB$1,0),IFERROR(VLOOKUP($A162,#REF!,42+DB$1,0),IFERROR(VLOOKUP($A162,#REF!,42+DB$1,0),IFERROR(VLOOKUP($A162,#REF!,42+DB$1,0),IFERROR(VLOOKUP($A162,#REF!,29+DB$1,0),IFERROR(VLOOKUP($A162,#REF!,33+DB$1,0),IFERROR(VLOOKUP($A162,#REF!,42+DB$1,0),IFERROR(VLOOKUP($A162,#REF!,16+DB$1,0),IFERROR(VLOOKUP($A162,#REF!,29+DB$1,0),IFERROR(VLOOKUP($A162,#REF!,42+DB$1,0),IFERROR(VLOOKUP($A162,#REF!,42+DB$1,0),0))))))))))))</f>
        <v>0</v>
      </c>
      <c r="DD162" s="37">
        <f>IFERROR(VLOOKUP($A162,#REF!,5+DC$1,0),IFERROR(VLOOKUP($A162,#REF!,26+DC$1,0),IFERROR(VLOOKUP($A162,#REF!,42+DC$1,0),IFERROR(VLOOKUP($A162,#REF!,42+DC$1,0),IFERROR(VLOOKUP($A162,#REF!,42+DC$1,0),IFERROR(VLOOKUP($A162,#REF!,29+DC$1,0),IFERROR(VLOOKUP($A162,#REF!,33+DC$1,0),IFERROR(VLOOKUP($A162,#REF!,42+DC$1,0),IFERROR(VLOOKUP($A162,#REF!,16+DC$1,0),IFERROR(VLOOKUP($A162,#REF!,29+DC$1,0),IFERROR(VLOOKUP($A162,#REF!,42+DC$1,0),IFERROR(VLOOKUP($A162,#REF!,42+DC$1,0),0))))))))))))</f>
        <v>0</v>
      </c>
      <c r="DE162" s="37">
        <f>IFERROR(VLOOKUP($A162,#REF!,23,0),IFERROR(VLOOKUP($A162,#REF!,21,0),IFERROR(VLOOKUP($A162,#REF!,23,0),IFERROR(VLOOKUP($A162,#REF!,23,0),IFERROR(VLOOKUP($A162,#REF!,23,0),IFERROR(VLOOKUP($A162,#REF!,23,0),IFERROR(VLOOKUP($A162,#REF!,23,0),IFERROR(VLOOKUP($A162,#REF!,21,0),IFERROR(VLOOKUP($A162,#REF!,25,0),IFERROR(VLOOKUP($A162,#REF!,25,0),IFERROR(VLOOKUP($A162,#REF!,34,0),IFERROR(VLOOKUP($A162,#REF!,65,0),IFERROR(VLOOKUP($A162,#REF!,23,0),IFERROR(VLOOKUP($A162,#REF!,36,0),0))))))))))))))</f>
        <v>0</v>
      </c>
      <c r="DF162" s="37" t="b">
        <f t="shared" si="85"/>
        <v>1</v>
      </c>
      <c r="DG162" s="37" t="b">
        <f t="shared" si="85"/>
        <v>1</v>
      </c>
      <c r="DH162" s="37" t="b">
        <f t="shared" si="85"/>
        <v>1</v>
      </c>
      <c r="DI162" s="37" t="b">
        <f t="shared" si="81"/>
        <v>1</v>
      </c>
      <c r="DJ162" s="37" t="b">
        <f t="shared" si="81"/>
        <v>1</v>
      </c>
      <c r="DK162" s="37" t="b">
        <f t="shared" si="81"/>
        <v>1</v>
      </c>
      <c r="DL162" s="37" t="b">
        <f t="shared" si="54"/>
        <v>1</v>
      </c>
      <c r="DM162" s="37">
        <f t="shared" si="86"/>
        <v>0</v>
      </c>
      <c r="DN162" s="37">
        <f t="shared" si="86"/>
        <v>0</v>
      </c>
      <c r="DO162" s="37">
        <f t="shared" si="86"/>
        <v>0</v>
      </c>
      <c r="DP162" s="37">
        <f t="shared" si="82"/>
        <v>0</v>
      </c>
      <c r="DQ162" s="37">
        <f t="shared" si="82"/>
        <v>0</v>
      </c>
      <c r="DR162" s="37">
        <f t="shared" si="82"/>
        <v>0</v>
      </c>
      <c r="DS162" s="37">
        <f t="shared" si="55"/>
        <v>0</v>
      </c>
      <c r="DT162" s="29">
        <f t="shared" si="72"/>
        <v>0</v>
      </c>
      <c r="DU162" s="37">
        <f t="shared" si="87"/>
        <v>0</v>
      </c>
      <c r="DV162" s="37">
        <f t="shared" si="87"/>
        <v>0</v>
      </c>
      <c r="DW162" s="37">
        <f t="shared" si="87"/>
        <v>0</v>
      </c>
      <c r="DX162" s="37">
        <f t="shared" si="83"/>
        <v>0</v>
      </c>
      <c r="DY162" s="37">
        <f t="shared" si="83"/>
        <v>0</v>
      </c>
      <c r="DZ162" s="37">
        <f t="shared" si="83"/>
        <v>0</v>
      </c>
      <c r="EA162" s="37">
        <f t="shared" si="56"/>
        <v>0</v>
      </c>
      <c r="EB162" s="29">
        <f t="shared" si="73"/>
        <v>0</v>
      </c>
      <c r="EC162" s="36">
        <f t="shared" si="74"/>
        <v>7</v>
      </c>
      <c r="ED162" s="36" t="str">
        <f t="shared" si="75"/>
        <v>DOWNGRADE</v>
      </c>
      <c r="EE162" s="36" t="str">
        <f t="shared" si="76"/>
        <v>RESET</v>
      </c>
      <c r="EF162" s="37">
        <f t="shared" si="77"/>
        <v>0</v>
      </c>
      <c r="EG162" s="2" t="str">
        <f>IFERROR(VLOOKUP(A162,[21]DELTA!$A:$AT,46,0),"")</f>
        <v/>
      </c>
      <c r="EH162" s="37" t="str">
        <f t="shared" si="78"/>
        <v>SAPHIRE</v>
      </c>
      <c r="EI162" s="2"/>
      <c r="EJ162" s="2"/>
      <c r="EK162" s="2"/>
      <c r="EL162" s="2"/>
      <c r="EM162" s="2"/>
      <c r="EN162" s="2"/>
      <c r="EO162" s="2"/>
      <c r="EP162" s="2"/>
      <c r="EQ162" s="37">
        <f t="shared" si="88"/>
        <v>0</v>
      </c>
      <c r="ER162" s="37">
        <f t="shared" si="88"/>
        <v>0</v>
      </c>
      <c r="ES162" s="37">
        <f t="shared" si="88"/>
        <v>0</v>
      </c>
      <c r="ET162" s="37">
        <f t="shared" si="84"/>
        <v>0</v>
      </c>
      <c r="EU162" s="37">
        <f t="shared" si="84"/>
        <v>0</v>
      </c>
      <c r="EV162" s="37">
        <f t="shared" si="84"/>
        <v>0</v>
      </c>
      <c r="EW162" s="37">
        <f t="shared" si="57"/>
        <v>0</v>
      </c>
    </row>
    <row r="163" spans="1:153" ht="15.6">
      <c r="A163" s="36" t="s">
        <v>142</v>
      </c>
      <c r="B163" s="5" t="s">
        <v>285</v>
      </c>
      <c r="C163" s="37" t="s">
        <v>153</v>
      </c>
      <c r="D163" s="15">
        <f>IFERROR(VLOOKUP(A163,[23]delta!$A:$C,3,0),"")</f>
        <v>45327</v>
      </c>
      <c r="E163" s="15" t="str">
        <f t="shared" si="71"/>
        <v>Feb-24</v>
      </c>
      <c r="F163" s="37" t="s">
        <v>414</v>
      </c>
      <c r="G163" s="37" t="s">
        <v>414</v>
      </c>
      <c r="H163" s="37" t="s">
        <v>349</v>
      </c>
      <c r="I163" s="37" t="s">
        <v>349</v>
      </c>
      <c r="J163" s="37" t="s">
        <v>349</v>
      </c>
      <c r="K163" s="37" t="s">
        <v>414</v>
      </c>
      <c r="L163" s="37" t="s">
        <v>414</v>
      </c>
      <c r="M163" s="37"/>
      <c r="N163" s="37"/>
      <c r="O163" s="37">
        <v>17</v>
      </c>
      <c r="P163" s="37">
        <v>6</v>
      </c>
      <c r="Q163" s="37">
        <v>4</v>
      </c>
      <c r="R163" s="37"/>
      <c r="S163" s="37" t="s">
        <v>417</v>
      </c>
      <c r="T163" s="36">
        <v>27</v>
      </c>
      <c r="U163" s="37">
        <v>0</v>
      </c>
      <c r="V163" s="37">
        <v>0</v>
      </c>
      <c r="W163" s="37">
        <v>17</v>
      </c>
      <c r="X163" s="37">
        <v>6</v>
      </c>
      <c r="Y163" s="37">
        <v>4</v>
      </c>
      <c r="Z163" s="37">
        <v>0</v>
      </c>
      <c r="AA163" s="37" t="s">
        <v>417</v>
      </c>
      <c r="AB163" s="36">
        <v>27</v>
      </c>
      <c r="AC163" s="36">
        <v>2</v>
      </c>
      <c r="AD163" s="36" t="s">
        <v>413</v>
      </c>
      <c r="AE163" s="36" t="s">
        <v>413</v>
      </c>
      <c r="AF163" s="37">
        <v>27</v>
      </c>
      <c r="AG163" s="13">
        <v>2</v>
      </c>
      <c r="AH163" s="37" t="s">
        <v>418</v>
      </c>
      <c r="AI163" s="37">
        <v>0</v>
      </c>
      <c r="AJ163" s="37" t="s">
        <v>424</v>
      </c>
      <c r="AK163" s="37">
        <v>0</v>
      </c>
      <c r="AL163" s="15">
        <v>45261</v>
      </c>
      <c r="AM163" s="15">
        <v>45701</v>
      </c>
      <c r="AN163" s="37">
        <v>1</v>
      </c>
      <c r="AO163" s="37">
        <v>27</v>
      </c>
      <c r="AP163" s="37" t="str">
        <f>IFERROR(VLOOKUP($A163,[2]Sheet1!$A:$D,4,0),"-")</f>
        <v>-</v>
      </c>
      <c r="AQ163" s="37" t="str">
        <f>IFERROR(VLOOKUP($A163,#REF!,4,0),"-")</f>
        <v>-</v>
      </c>
      <c r="AR163" s="37" t="str">
        <f>IFERROR(VLOOKUP(A163,[3]DELTA!$A:$D,4,0),"-")</f>
        <v>-</v>
      </c>
      <c r="AS163" s="37" t="str">
        <f>IFERROR(VLOOKUP(A163,[4]DELTA!$A:$D,4,0),"-")</f>
        <v>-</v>
      </c>
      <c r="AT163" s="37" t="str">
        <f>IFERROR(VLOOKUP(A163,[5]DELTA!$A:$D,4,0),"-")</f>
        <v>-</v>
      </c>
      <c r="AU163" s="37" t="str">
        <f>IFERROR(VLOOKUP(A163,[6]DELTA!$A:$D,4,0),"-")</f>
        <v>-</v>
      </c>
      <c r="AV163" s="37" t="str">
        <f>IFERROR(VLOOKUP(A163,#REF!,13,0),"")</f>
        <v/>
      </c>
      <c r="AW163" s="37">
        <f>IFERROR(VLOOKUP(A163,[7]DATABASE!$A:$BA,49,0),"")</f>
        <v>0</v>
      </c>
      <c r="AX163" s="37">
        <f>IFERROR(VLOOKUP(A163,[7]DATABASE!$A:$BA,50,0),"")</f>
        <v>0</v>
      </c>
      <c r="AY163" s="37">
        <f>IFERROR(VLOOKUP(A163,[7]DATABASE!$A:$BA,51,0),"")</f>
        <v>0</v>
      </c>
      <c r="AZ163" s="37">
        <f>IFERROR(VLOOKUP(A163,[7]DATABASE!$A:$BA,52,0),"")</f>
        <v>0</v>
      </c>
      <c r="BA163" s="37">
        <f>IFERROR(VLOOKUP(A163,[7]DATABASE!$A:$BA,53,0),"")</f>
        <v>0</v>
      </c>
      <c r="BB163" s="37">
        <f>IFERROR(VLOOKUP(A163,[7]DATABASE!$A:$BF,54,0),"")</f>
        <v>0</v>
      </c>
      <c r="BC163" s="37">
        <f>IFERROR(VLOOKUP(A163,[7]DATABASE!$A:$BF,55,0),"")</f>
        <v>0</v>
      </c>
      <c r="BD163" s="37">
        <f>IFERROR(VLOOKUP(A163,[7]DATABASE!$A:$BF,56,0),"")</f>
        <v>0</v>
      </c>
      <c r="BE163" s="37">
        <f>IFERROR(VLOOKUP(A163,[7]DATABASE!$A:$BF,57,0),"")</f>
        <v>0</v>
      </c>
      <c r="BF163" s="37">
        <f>IFERROR(VLOOKUP(A163,[7]DATABASE!$A:$BF,58,0),"")</f>
        <v>0</v>
      </c>
      <c r="BG163" s="37" t="str">
        <f>IFERROR(VLOOKUP($A163,'[24]NEW MITRA'!$A:$BV,69,0),"")</f>
        <v/>
      </c>
      <c r="BH163" s="37">
        <f>IFERROR(VLOOKUP(A163,[7]DATABASE!$A:$BM,60,0),"")</f>
        <v>0</v>
      </c>
      <c r="BI163" s="37">
        <f>IFERROR(VLOOKUP(A163,[7]DATABASE!$A:$BM,61,0),"")</f>
        <v>0</v>
      </c>
      <c r="BJ163" s="37">
        <f>IFERROR(VLOOKUP(A163,[7]DATABASE!$A:$BM,62,0),"")</f>
        <v>0</v>
      </c>
      <c r="BK163" s="37">
        <f>IFERROR(VLOOKUP(A163,[7]DATABASE!$A:$BM,63,0),"")</f>
        <v>0</v>
      </c>
      <c r="BL163" s="37">
        <f>IFERROR(VLOOKUP(A163,[7]DATABASE!$A:$BM,64,0),"")</f>
        <v>0</v>
      </c>
      <c r="BM163" s="37" t="str">
        <f>IFERROR(VLOOKUP($A163,[9]AAV!$A:$AM,39,0),IFERROR(VLOOKUP($A163,[9]GC!$A:$Y,25,0),IFERROR(VLOOKUP($A163,[9]RVO!$A:$BS,71,0),IFERROR(VLOOKUP($A163,[9]SBPV!$A:$AK,37,0),IFERROR(VLOOKUP($A163,'[9]CC SK'!$A:$AA,27,0),IFERROR(VLOOKUP($A163,[9]DELTA!$A:$AA,27,0),IFERROR(VLOOKUP($A163,'[9]TEMA C1'!$A:$W,23,0),IFERROR(VLOOKUP($A163,'[9]TEMA C2'!$A:$Y,25,0),IFERROR(VLOOKUP($A163,'[9]TEMA C3'!$A:$Y,25,0),IFERROR(VLOOKUP($A163,'[9]TEMA HAJI'!$A:$Y,25,0),IFERROR(VLOOKUP($A163,'[9]TEMA PD'!$A:$Y,25,0),"")))))))))))</f>
        <v/>
      </c>
      <c r="BN163" s="37">
        <f t="shared" si="58"/>
        <v>0</v>
      </c>
      <c r="BO163" s="37" t="str">
        <f t="shared" si="80"/>
        <v/>
      </c>
      <c r="BP163" s="37">
        <f t="shared" si="80"/>
        <v>0</v>
      </c>
      <c r="BQ163" s="37">
        <f t="shared" si="80"/>
        <v>0</v>
      </c>
      <c r="BR163" s="37">
        <f t="shared" si="80"/>
        <v>0</v>
      </c>
      <c r="BS163" s="37">
        <f t="shared" si="80"/>
        <v>0</v>
      </c>
      <c r="BT163" s="37">
        <f t="shared" si="80"/>
        <v>0</v>
      </c>
      <c r="BU163" s="37" t="str">
        <f t="shared" si="79"/>
        <v/>
      </c>
      <c r="BV163" s="37">
        <f t="shared" si="59"/>
        <v>0</v>
      </c>
      <c r="BW163" s="36">
        <f t="shared" si="60"/>
        <v>7</v>
      </c>
      <c r="BX163" s="36" t="str">
        <f t="shared" si="61"/>
        <v>DOWNGRADE</v>
      </c>
      <c r="BY163" s="36" t="str">
        <f>IFERROR(VLOOKUP(A163,[7]DATABASE!$A:$BY,77,0),"")</f>
        <v>RESET</v>
      </c>
      <c r="BZ163" s="37">
        <f t="shared" si="62"/>
        <v>0</v>
      </c>
      <c r="CA163" s="12">
        <f>IFERROR(VLOOKUP(A163,[10]DELTA!$A:$AE,31,0),"")</f>
        <v>0</v>
      </c>
      <c r="CB163" s="37" t="str">
        <f t="shared" si="63"/>
        <v>SAPHIRE</v>
      </c>
      <c r="CC163" s="37" t="str">
        <f>IFERROR(VLOOKUP(A163,[11]SUMMARY!$B:$E,4,0),"")</f>
        <v/>
      </c>
      <c r="CD163" s="37">
        <f>IFERROR(VLOOKUP(A163,'[12]RECAP REDEEM P2 - v2'!$A:$I,5,0),0)</f>
        <v>0</v>
      </c>
      <c r="CE163" s="37" t="str">
        <f t="shared" si="64"/>
        <v>FALSE</v>
      </c>
      <c r="CF163" s="37"/>
      <c r="CG163" s="15">
        <v>45093</v>
      </c>
      <c r="CH163" s="15">
        <f t="shared" ca="1" si="65"/>
        <v>46174</v>
      </c>
      <c r="CI163" s="37">
        <f t="shared" ca="1" si="66"/>
        <v>2</v>
      </c>
      <c r="CJ163" s="37">
        <v>0</v>
      </c>
      <c r="CK163" s="37" t="str">
        <f>IFERROR(VLOOKUP($A163,[13]ME!$A:$K,11,0),"-")</f>
        <v>-</v>
      </c>
      <c r="CL163" s="37" t="str">
        <f>IFERROR(VLOOKUP($A163,[14]EKS!$A:$K,11,0),"-")</f>
        <v>-</v>
      </c>
      <c r="CM163" s="37" t="str">
        <f>IFERROR(VLOOKUP($A163,[15]EKS!$A:$K,11,0),"-")</f>
        <v>-</v>
      </c>
      <c r="CN163" s="37" t="str">
        <f>IFERROR(VLOOKUP($A163,[16]EKS!$A:$K,11,0),"-")</f>
        <v>-</v>
      </c>
      <c r="CO163" s="37" t="str">
        <f>IFERROR(VLOOKUP($A163,[17]EKS!$A:$K,11,0),"-")</f>
        <v>-</v>
      </c>
      <c r="CP163" s="37" t="str">
        <f>IFERROR(VLOOKUP($A163,[18]EKS!$A:$K,11,0),"-")</f>
        <v>-</v>
      </c>
      <c r="CQ163" s="37" t="str">
        <f>IFERROR(VLOOKUP(A163,[19]Sheet1!$A:$D,4,0),"-")</f>
        <v>-</v>
      </c>
      <c r="CR163" s="37">
        <f>IFERROR(VLOOKUP($A163,[20]AAV!$A:$AR,44,0),IFERROR(VLOOKUP($A163,[20]GC!$A:$AC,29,0),IFERROR(VLOOKUP($A163,[20]RVO!$A:$CA,79,0),IFERROR(VLOOKUP($A163,[20]SBPV!$A:$AN,40,0),IFERROR(VLOOKUP($A163,'[20]CC SK'!$A:$AC,29,0),IFERROR(VLOOKUP($A163,'[20]AAV AUTO 2000'!$A:$AA,27,0),IFERROR(VLOOKUP($A163,[20]DELTA!$A:$AC,29,0),IFERROR(VLOOKUP($A163,'[20]TEMA C1'!$A:$Y,25,0),IFERROR(VLOOKUP($A163,'[20]TEMA C2'!$A:$AA,27,0),IFERROR(VLOOKUP($A163,'[20]TEMA C3'!$A:$AA,27,0),IFERROR(VLOOKUP($A163,'[20]TEMA HAJI'!$A:$AA,27,0),IFERROR(VLOOKUP($A163,'[20]TEMA PD'!$A:$AA,27,0),IFERROR(VLOOKUP($A163,[20]DESIRE!$A:$AP,42,0),0)))))))))))))</f>
        <v>0</v>
      </c>
      <c r="CS163" s="37">
        <f>IFERROR(VLOOKUP($A163,#REF!,42+CR$1,0),IFERROR(VLOOKUP($A163,#REF!,42+CR$1,0),IFERROR(VLOOKUP($A163,#REF!,29+CR$1,0),IFERROR(VLOOKUP($A163,#REF!,16+CR$1,0),IFERROR(VLOOKUP($A163,#REF!,42+CR$1,0),IFERROR(VLOOKUP($A163,#REF!,33+CR$1,0),IFERROR(VLOOKUP($A163,#REF!,29+CR$1,0),IFERROR(VLOOKUP($A163,#REF!,42+CR$1,0),IFERROR(VLOOKUP($A163,#REF!,42+CR$1,0),IFERROR(VLOOKUP($A163,#REF!,42+CR$1,0),IFERROR(VLOOKUP($A163,#REF!,26+CR$1,0),IFERROR(VLOOKUP($A163,#REF!,5+CR$1,0),0))))))))))))</f>
        <v>0</v>
      </c>
      <c r="CT163" s="37">
        <f>IFERROR(VLOOKUP($A163,#REF!,42+CS$1,0),IFERROR(VLOOKUP($A163,#REF!,42+CS$1,0),IFERROR(VLOOKUP($A163,#REF!,29+CS$1,0),IFERROR(VLOOKUP($A163,#REF!,16+CS$1,0),IFERROR(VLOOKUP($A163,#REF!,42+CS$1,0),IFERROR(VLOOKUP($A163,#REF!,33+CS$1,0),IFERROR(VLOOKUP($A163,#REF!,29+CS$1,0),IFERROR(VLOOKUP($A163,#REF!,42+CS$1,0),IFERROR(VLOOKUP($A163,#REF!,42+CS$1,0),IFERROR(VLOOKUP($A163,#REF!,42+CS$1,0),IFERROR(VLOOKUP($A163,#REF!,26+CS$1,0),IFERROR(VLOOKUP($A163,#REF!,5+CS$1,0),0))))))))))))</f>
        <v>0</v>
      </c>
      <c r="CU163" s="37">
        <f>IFERROR(VLOOKUP($A163,#REF!,42+CT$1,0),IFERROR(VLOOKUP($A163,#REF!,42+CT$1,0),IFERROR(VLOOKUP($A163,#REF!,29+CT$1,0),IFERROR(VLOOKUP($A163,#REF!,16+CT$1,0),IFERROR(VLOOKUP($A163,#REF!,42+CT$1,0),IFERROR(VLOOKUP($A163,#REF!,33+CT$1,0),IFERROR(VLOOKUP($A163,#REF!,29+CT$1,0),IFERROR(VLOOKUP($A163,#REF!,42+CT$1,0),IFERROR(VLOOKUP($A163,#REF!,42+CT$1,0),IFERROR(VLOOKUP($A163,#REF!,42+CT$1,0),IFERROR(VLOOKUP($A163,#REF!,26+CT$1,0),IFERROR(VLOOKUP($A163,#REF!,5+CT$1,0),0))))))))))))</f>
        <v>0</v>
      </c>
      <c r="CV163" s="37">
        <f>IFERROR(VLOOKUP($A163,#REF!,42+CU$1,0),IFERROR(VLOOKUP($A163,#REF!,42+CU$1,0),IFERROR(VLOOKUP($A163,#REF!,29+CU$1,0),IFERROR(VLOOKUP($A163,#REF!,16+CU$1,0),IFERROR(VLOOKUP($A163,#REF!,42+CU$1,0),IFERROR(VLOOKUP($A163,#REF!,33+CU$1,0),IFERROR(VLOOKUP($A163,#REF!,29+CU$1,0),IFERROR(VLOOKUP($A163,#REF!,42+CU$1,0),IFERROR(VLOOKUP($A163,#REF!,42+CU$1,0),IFERROR(VLOOKUP($A163,#REF!,42+CU$1,0),IFERROR(VLOOKUP($A163,#REF!,26+CU$1,0),IFERROR(VLOOKUP($A163,#REF!,5+CU$1,0),0))))))))))))</f>
        <v>0</v>
      </c>
      <c r="CW163" s="37">
        <f>IFERROR(VLOOKUP($A163,#REF!,42+CV$1,0),IFERROR(VLOOKUP($A163,#REF!,42+CV$1,0),IFERROR(VLOOKUP($A163,#REF!,29+CV$1,0),IFERROR(VLOOKUP($A163,#REF!,16+CV$1,0),IFERROR(VLOOKUP($A163,#REF!,42+CV$1,0),IFERROR(VLOOKUP($A163,#REF!,33+CV$1,0),IFERROR(VLOOKUP($A163,#REF!,29+CV$1,0),IFERROR(VLOOKUP($A163,#REF!,42+CV$1,0),IFERROR(VLOOKUP($A163,#REF!,42+CV$1,0),IFERROR(VLOOKUP($A163,#REF!,42+CV$1,0),IFERROR(VLOOKUP($A163,#REF!,26+CV$1,0),IFERROR(VLOOKUP($A163,#REF!,5+CV$1,0),0))))))))))))</f>
        <v>0</v>
      </c>
      <c r="CX163" s="37">
        <f>IFERROR(VLOOKUP($A163,#REF!,36,0),IFERROR(VLOOKUP($A163,#REF!,23,0),IFERROR(VLOOKUP($A163,#REF!,65,0),IFERROR(VLOOKUP($A163,#REF!,34,0),IFERROR(VLOOKUP($A163,#REF!,25,0),IFERROR(VLOOKUP($A163,#REF!,25,0),IFERROR(VLOOKUP($A163,#REF!,21,0),IFERROR(VLOOKUP($A163,#REF!,23,0),IFERROR(VLOOKUP($A163,#REF!,23,0),IFERROR(VLOOKUP($A163,#REF!,23,0),IFERROR(VLOOKUP($A163,#REF!,23,0),IFERROR(VLOOKUP($A163,#REF!,23,0),IFERROR(VLOOKUP($A163,#REF!,21,0),IFERROR(VLOOKUP($A163,#REF!,23,0),0))))))))))))))</f>
        <v>0</v>
      </c>
      <c r="CY163" s="37">
        <f>IFERROR(VLOOKUP($A163,[20]DESIRE!$A:$AP,42,0),IFERROR(VLOOKUP($A163,'[20]TEMA PD'!$A:$AA,27,0),IFERROR(VLOOKUP($A163,'[20]TEMA HAJI'!$A:$AA,27,0),IFERROR(VLOOKUP($A163,'[20]TEMA C3'!$A:$AA,27,0),IFERROR(VLOOKUP($A163,'[20]TEMA C2'!$A:$AA,27,0),IFERROR(VLOOKUP($A163,'[20]TEMA C1'!$A:$Y,25,0),IFERROR(VLOOKUP($A163,[20]DELTA!$A:$AC,29,0),IFERROR(VLOOKUP($A163,'[20]AAV AUTO 2000'!$A:$AA,27,0),IFERROR(VLOOKUP($A163,'[20]CC SK'!$A:$AC,29,0),IFERROR(VLOOKUP($A163,[20]SBPV!$A:$AN,40,0),IFERROR(VLOOKUP($A163,[20]RVO!$A:$CA,79,0),IFERROR(VLOOKUP($A163,[20]GC!$A:$AC,29,0),IFERROR(VLOOKUP($A163,[20]AAV!$A:$AR,44,0),0)))))))))))))</f>
        <v>0</v>
      </c>
      <c r="CZ163" s="37">
        <f>IFERROR(VLOOKUP($A163,#REF!,5+CY$1,0),IFERROR(VLOOKUP($A163,#REF!,26+CY$1,0),IFERROR(VLOOKUP($A163,#REF!,42+CY$1,0),IFERROR(VLOOKUP($A163,#REF!,42+CY$1,0),IFERROR(VLOOKUP($A163,#REF!,42+CY$1,0),IFERROR(VLOOKUP($A163,#REF!,29+CY$1,0),IFERROR(VLOOKUP($A163,#REF!,33+CY$1,0),IFERROR(VLOOKUP($A163,#REF!,42+CY$1,0),IFERROR(VLOOKUP($A163,#REF!,16+CY$1,0),IFERROR(VLOOKUP($A163,#REF!,29+CY$1,0),IFERROR(VLOOKUP($A163,#REF!,42+CY$1,0),IFERROR(VLOOKUP($A163,#REF!,42+CY$1,0),0))))))))))))</f>
        <v>0</v>
      </c>
      <c r="DA163" s="37">
        <f>IFERROR(VLOOKUP($A163,#REF!,5+CZ$1,0),IFERROR(VLOOKUP($A163,#REF!,26+CZ$1,0),IFERROR(VLOOKUP($A163,#REF!,42+CZ$1,0),IFERROR(VLOOKUP($A163,#REF!,42+CZ$1,0),IFERROR(VLOOKUP($A163,#REF!,42+CZ$1,0),IFERROR(VLOOKUP($A163,#REF!,29+CZ$1,0),IFERROR(VLOOKUP($A163,#REF!,33+CZ$1,0),IFERROR(VLOOKUP($A163,#REF!,42+CZ$1,0),IFERROR(VLOOKUP($A163,#REF!,16+CZ$1,0),IFERROR(VLOOKUP($A163,#REF!,29+CZ$1,0),IFERROR(VLOOKUP($A163,#REF!,42+CZ$1,0),IFERROR(VLOOKUP($A163,#REF!,42+CZ$1,0),0))))))))))))</f>
        <v>0</v>
      </c>
      <c r="DB163" s="37">
        <f>IFERROR(VLOOKUP($A163,#REF!,5+DA$1,0),IFERROR(VLOOKUP($A163,#REF!,26+DA$1,0),IFERROR(VLOOKUP($A163,#REF!,42+DA$1,0),IFERROR(VLOOKUP($A163,#REF!,42+DA$1,0),IFERROR(VLOOKUP($A163,#REF!,42+DA$1,0),IFERROR(VLOOKUP($A163,#REF!,29+DA$1,0),IFERROR(VLOOKUP($A163,#REF!,33+DA$1,0),IFERROR(VLOOKUP($A163,#REF!,42+DA$1,0),IFERROR(VLOOKUP($A163,#REF!,16+DA$1,0),IFERROR(VLOOKUP($A163,#REF!,29+DA$1,0),IFERROR(VLOOKUP($A163,#REF!,42+DA$1,0),IFERROR(VLOOKUP($A163,#REF!,42+DA$1,0),0))))))))))))</f>
        <v>0</v>
      </c>
      <c r="DC163" s="37">
        <f>IFERROR(VLOOKUP($A163,#REF!,5+DB$1,0),IFERROR(VLOOKUP($A163,#REF!,26+DB$1,0),IFERROR(VLOOKUP($A163,#REF!,42+DB$1,0),IFERROR(VLOOKUP($A163,#REF!,42+DB$1,0),IFERROR(VLOOKUP($A163,#REF!,42+DB$1,0),IFERROR(VLOOKUP($A163,#REF!,29+DB$1,0),IFERROR(VLOOKUP($A163,#REF!,33+DB$1,0),IFERROR(VLOOKUP($A163,#REF!,42+DB$1,0),IFERROR(VLOOKUP($A163,#REF!,16+DB$1,0),IFERROR(VLOOKUP($A163,#REF!,29+DB$1,0),IFERROR(VLOOKUP($A163,#REF!,42+DB$1,0),IFERROR(VLOOKUP($A163,#REF!,42+DB$1,0),0))))))))))))</f>
        <v>0</v>
      </c>
      <c r="DD163" s="37">
        <f>IFERROR(VLOOKUP($A163,#REF!,5+DC$1,0),IFERROR(VLOOKUP($A163,#REF!,26+DC$1,0),IFERROR(VLOOKUP($A163,#REF!,42+DC$1,0),IFERROR(VLOOKUP($A163,#REF!,42+DC$1,0),IFERROR(VLOOKUP($A163,#REF!,42+DC$1,0),IFERROR(VLOOKUP($A163,#REF!,29+DC$1,0),IFERROR(VLOOKUP($A163,#REF!,33+DC$1,0),IFERROR(VLOOKUP($A163,#REF!,42+DC$1,0),IFERROR(VLOOKUP($A163,#REF!,16+DC$1,0),IFERROR(VLOOKUP($A163,#REF!,29+DC$1,0),IFERROR(VLOOKUP($A163,#REF!,42+DC$1,0),IFERROR(VLOOKUP($A163,#REF!,42+DC$1,0),0))))))))))))</f>
        <v>0</v>
      </c>
      <c r="DE163" s="37">
        <f>IFERROR(VLOOKUP($A163,#REF!,23,0),IFERROR(VLOOKUP($A163,#REF!,21,0),IFERROR(VLOOKUP($A163,#REF!,23,0),IFERROR(VLOOKUP($A163,#REF!,23,0),IFERROR(VLOOKUP($A163,#REF!,23,0),IFERROR(VLOOKUP($A163,#REF!,23,0),IFERROR(VLOOKUP($A163,#REF!,23,0),IFERROR(VLOOKUP($A163,#REF!,21,0),IFERROR(VLOOKUP($A163,#REF!,25,0),IFERROR(VLOOKUP($A163,#REF!,25,0),IFERROR(VLOOKUP($A163,#REF!,34,0),IFERROR(VLOOKUP($A163,#REF!,65,0),IFERROR(VLOOKUP($A163,#REF!,23,0),IFERROR(VLOOKUP($A163,#REF!,36,0),0))))))))))))))</f>
        <v>0</v>
      </c>
      <c r="DF163" s="37" t="b">
        <f t="shared" si="85"/>
        <v>1</v>
      </c>
      <c r="DG163" s="37" t="b">
        <f t="shared" si="85"/>
        <v>1</v>
      </c>
      <c r="DH163" s="37" t="b">
        <f t="shared" si="85"/>
        <v>1</v>
      </c>
      <c r="DI163" s="37" t="b">
        <f t="shared" si="81"/>
        <v>1</v>
      </c>
      <c r="DJ163" s="37" t="b">
        <f t="shared" si="81"/>
        <v>1</v>
      </c>
      <c r="DK163" s="37" t="b">
        <f t="shared" si="81"/>
        <v>1</v>
      </c>
      <c r="DL163" s="37" t="b">
        <f t="shared" si="54"/>
        <v>1</v>
      </c>
      <c r="DM163" s="37">
        <f t="shared" si="86"/>
        <v>0</v>
      </c>
      <c r="DN163" s="37">
        <f t="shared" si="86"/>
        <v>0</v>
      </c>
      <c r="DO163" s="37">
        <f t="shared" si="86"/>
        <v>0</v>
      </c>
      <c r="DP163" s="37">
        <f t="shared" si="82"/>
        <v>0</v>
      </c>
      <c r="DQ163" s="37">
        <f t="shared" si="82"/>
        <v>0</v>
      </c>
      <c r="DR163" s="37">
        <f t="shared" si="82"/>
        <v>0</v>
      </c>
      <c r="DS163" s="37">
        <f t="shared" si="55"/>
        <v>0</v>
      </c>
      <c r="DT163" s="29">
        <f t="shared" si="72"/>
        <v>0</v>
      </c>
      <c r="DU163" s="37">
        <f t="shared" si="87"/>
        <v>0</v>
      </c>
      <c r="DV163" s="37">
        <f t="shared" si="87"/>
        <v>0</v>
      </c>
      <c r="DW163" s="37">
        <f t="shared" si="87"/>
        <v>0</v>
      </c>
      <c r="DX163" s="37">
        <f t="shared" si="83"/>
        <v>0</v>
      </c>
      <c r="DY163" s="37">
        <f t="shared" si="83"/>
        <v>0</v>
      </c>
      <c r="DZ163" s="37">
        <f t="shared" si="83"/>
        <v>0</v>
      </c>
      <c r="EA163" s="37">
        <f t="shared" si="56"/>
        <v>0</v>
      </c>
      <c r="EB163" s="29">
        <f t="shared" si="73"/>
        <v>0</v>
      </c>
      <c r="EC163" s="36">
        <f t="shared" si="74"/>
        <v>7</v>
      </c>
      <c r="ED163" s="36" t="str">
        <f t="shared" si="75"/>
        <v>DOWNGRADE</v>
      </c>
      <c r="EE163" s="36" t="str">
        <f t="shared" si="76"/>
        <v>RESET</v>
      </c>
      <c r="EF163" s="37">
        <f t="shared" si="77"/>
        <v>0</v>
      </c>
      <c r="EG163" s="2" t="str">
        <f>IFERROR(VLOOKUP(A163,[21]DELTA!$A:$AT,46,0),"")</f>
        <v/>
      </c>
      <c r="EH163" s="37" t="str">
        <f t="shared" si="78"/>
        <v>SAPHIRE</v>
      </c>
      <c r="EI163" s="2"/>
      <c r="EJ163" s="2"/>
      <c r="EK163" s="2"/>
      <c r="EL163" s="2"/>
      <c r="EM163" s="2"/>
      <c r="EN163" s="2"/>
      <c r="EO163" s="2"/>
      <c r="EP163" s="2"/>
      <c r="EQ163" s="37">
        <f t="shared" si="88"/>
        <v>0</v>
      </c>
      <c r="ER163" s="37">
        <f t="shared" si="88"/>
        <v>0</v>
      </c>
      <c r="ES163" s="37">
        <f t="shared" si="88"/>
        <v>0</v>
      </c>
      <c r="ET163" s="37">
        <f t="shared" si="84"/>
        <v>0</v>
      </c>
      <c r="EU163" s="37">
        <f t="shared" si="84"/>
        <v>0</v>
      </c>
      <c r="EV163" s="37">
        <f t="shared" si="84"/>
        <v>0</v>
      </c>
      <c r="EW163" s="37">
        <f t="shared" si="57"/>
        <v>0</v>
      </c>
    </row>
    <row r="164" spans="1:153" ht="15.6">
      <c r="A164" s="36" t="s">
        <v>22</v>
      </c>
      <c r="B164" s="5" t="s">
        <v>200</v>
      </c>
      <c r="C164" s="37" t="s">
        <v>153</v>
      </c>
      <c r="D164" s="15">
        <f>IFERROR(VLOOKUP(A164,[23]delta!$A:$C,3,0),"")</f>
        <v>44777</v>
      </c>
      <c r="E164" s="15" t="str">
        <f t="shared" si="71"/>
        <v>Aug-22</v>
      </c>
      <c r="F164" s="37" t="s">
        <v>352</v>
      </c>
      <c r="G164" s="37" t="s">
        <v>352</v>
      </c>
      <c r="H164" s="37" t="s">
        <v>414</v>
      </c>
      <c r="I164" s="37" t="s">
        <v>349</v>
      </c>
      <c r="J164" s="37" t="s">
        <v>349</v>
      </c>
      <c r="K164" s="37" t="s">
        <v>414</v>
      </c>
      <c r="L164" s="37" t="s">
        <v>414</v>
      </c>
      <c r="M164" s="37">
        <v>22</v>
      </c>
      <c r="N164" s="37">
        <v>46</v>
      </c>
      <c r="O164" s="37"/>
      <c r="P164" s="37">
        <v>1</v>
      </c>
      <c r="Q164" s="37">
        <v>3</v>
      </c>
      <c r="R164" s="37"/>
      <c r="S164" s="37" t="s">
        <v>417</v>
      </c>
      <c r="T164" s="36">
        <v>72</v>
      </c>
      <c r="U164" s="14">
        <v>0</v>
      </c>
      <c r="V164" s="14">
        <v>0</v>
      </c>
      <c r="W164" s="37">
        <v>0</v>
      </c>
      <c r="X164" s="37">
        <v>1</v>
      </c>
      <c r="Y164" s="37">
        <v>3</v>
      </c>
      <c r="Z164" s="37">
        <v>0</v>
      </c>
      <c r="AA164" s="37" t="s">
        <v>417</v>
      </c>
      <c r="AB164" s="36">
        <v>4</v>
      </c>
      <c r="AC164" s="36">
        <v>3</v>
      </c>
      <c r="AD164" s="36" t="s">
        <v>415</v>
      </c>
      <c r="AE164" s="36" t="s">
        <v>413</v>
      </c>
      <c r="AF164" s="37">
        <v>2</v>
      </c>
      <c r="AG164" s="13">
        <v>2</v>
      </c>
      <c r="AH164" s="37" t="s">
        <v>418</v>
      </c>
      <c r="AI164" s="37">
        <v>0</v>
      </c>
      <c r="AJ164" s="37" t="s">
        <v>424</v>
      </c>
      <c r="AK164" s="37">
        <v>0</v>
      </c>
      <c r="AL164" s="15">
        <v>45261</v>
      </c>
      <c r="AM164" s="15">
        <v>45701</v>
      </c>
      <c r="AN164" s="37">
        <v>1</v>
      </c>
      <c r="AO164" s="37">
        <v>2</v>
      </c>
      <c r="AP164" s="37" t="str">
        <f>IFERROR(VLOOKUP($A164,[2]Sheet1!$A:$D,4,0),"-")</f>
        <v>-</v>
      </c>
      <c r="AQ164" s="37" t="str">
        <f>IFERROR(VLOOKUP($A164,#REF!,4,0),"-")</f>
        <v>-</v>
      </c>
      <c r="AR164" s="37" t="str">
        <f>IFERROR(VLOOKUP(A164,[3]DELTA!$A:$D,4,0),"-")</f>
        <v>REGULER</v>
      </c>
      <c r="AS164" s="37" t="str">
        <f>IFERROR(VLOOKUP(A164,[4]DELTA!$A:$D,4,0),"-")</f>
        <v>REGULER</v>
      </c>
      <c r="AT164" s="37" t="str">
        <f>IFERROR(VLOOKUP(A164,[5]DELTA!$A:$D,4,0),"-")</f>
        <v>REGULER</v>
      </c>
      <c r="AU164" s="37" t="str">
        <f>IFERROR(VLOOKUP(A164,[6]DELTA!$A:$D,4,0),"-")</f>
        <v>REGULER</v>
      </c>
      <c r="AV164" s="37" t="str">
        <f>IFERROR(VLOOKUP(A164,#REF!,13,0),"")</f>
        <v/>
      </c>
      <c r="AW164" s="37">
        <f>IFERROR(VLOOKUP(A164,[7]DATABASE!$A:$BA,49,0),"")</f>
        <v>21</v>
      </c>
      <c r="AX164" s="37">
        <f>IFERROR(VLOOKUP(A164,[7]DATABASE!$A:$BA,50,0),"")</f>
        <v>31</v>
      </c>
      <c r="AY164" s="37">
        <f>IFERROR(VLOOKUP(A164,[7]DATABASE!$A:$BA,51,0),"")</f>
        <v>29</v>
      </c>
      <c r="AZ164" s="37">
        <f>IFERROR(VLOOKUP(A164,[7]DATABASE!$A:$BA,52,0),"")</f>
        <v>31</v>
      </c>
      <c r="BA164" s="37">
        <f>IFERROR(VLOOKUP(A164,[7]DATABASE!$A:$BA,53,0),"")</f>
        <v>17</v>
      </c>
      <c r="BB164" s="37">
        <f>IFERROR(VLOOKUP(A164,[7]DATABASE!$A:$BF,54,0),"")</f>
        <v>21</v>
      </c>
      <c r="BC164" s="37">
        <f>IFERROR(VLOOKUP(A164,[7]DATABASE!$A:$BF,55,0),"")</f>
        <v>31</v>
      </c>
      <c r="BD164" s="37">
        <f>IFERROR(VLOOKUP(A164,[7]DATABASE!$A:$BF,56,0),"")</f>
        <v>29</v>
      </c>
      <c r="BE164" s="37">
        <f>IFERROR(VLOOKUP(A164,[7]DATABASE!$A:$BF,57,0),"")</f>
        <v>31</v>
      </c>
      <c r="BF164" s="37">
        <f>IFERROR(VLOOKUP(A164,[7]DATABASE!$A:$BF,58,0),"")</f>
        <v>17</v>
      </c>
      <c r="BG164" s="37">
        <f>IFERROR(VLOOKUP($A164,'[24]NEW MITRA'!$A:$BV,69,0),"")</f>
        <v>1</v>
      </c>
      <c r="BH164" s="37">
        <f>IFERROR(VLOOKUP(A164,[7]DATABASE!$A:$BM,60,0),"")</f>
        <v>21</v>
      </c>
      <c r="BI164" s="37">
        <f>IFERROR(VLOOKUP(A164,[7]DATABASE!$A:$BM,61,0),"")</f>
        <v>31</v>
      </c>
      <c r="BJ164" s="37">
        <f>IFERROR(VLOOKUP(A164,[7]DATABASE!$A:$BM,62,0),"")</f>
        <v>29</v>
      </c>
      <c r="BK164" s="37">
        <f>IFERROR(VLOOKUP(A164,[7]DATABASE!$A:$BM,63,0),"")</f>
        <v>31</v>
      </c>
      <c r="BL164" s="37">
        <f>IFERROR(VLOOKUP(A164,[7]DATABASE!$A:$BM,64,0),"")</f>
        <v>17</v>
      </c>
      <c r="BM164" s="37">
        <f>IFERROR(VLOOKUP($A164,[9]AAV!$A:$AM,39,0),IFERROR(VLOOKUP($A164,[9]GC!$A:$Y,25,0),IFERROR(VLOOKUP($A164,[9]RVO!$A:$BS,71,0),IFERROR(VLOOKUP($A164,[9]SBPV!$A:$AK,37,0),IFERROR(VLOOKUP($A164,'[9]CC SK'!$A:$AA,27,0),IFERROR(VLOOKUP($A164,[9]DELTA!$A:$AA,27,0),IFERROR(VLOOKUP($A164,'[9]TEMA C1'!$A:$W,23,0),IFERROR(VLOOKUP($A164,'[9]TEMA C2'!$A:$Y,25,0),IFERROR(VLOOKUP($A164,'[9]TEMA C3'!$A:$Y,25,0),IFERROR(VLOOKUP($A164,'[9]TEMA HAJI'!$A:$Y,25,0),IFERROR(VLOOKUP($A164,'[9]TEMA PD'!$A:$Y,25,0),"")))))))))))</f>
        <v>14</v>
      </c>
      <c r="BN164" s="37">
        <f t="shared" si="58"/>
        <v>144</v>
      </c>
      <c r="BO164" s="21">
        <f t="shared" si="80"/>
        <v>1</v>
      </c>
      <c r="BP164" s="37">
        <f t="shared" si="80"/>
        <v>21</v>
      </c>
      <c r="BQ164" s="37">
        <f t="shared" si="80"/>
        <v>31</v>
      </c>
      <c r="BR164" s="37">
        <f t="shared" si="80"/>
        <v>29</v>
      </c>
      <c r="BS164" s="37">
        <f t="shared" si="80"/>
        <v>31</v>
      </c>
      <c r="BT164" s="37">
        <f t="shared" si="80"/>
        <v>17</v>
      </c>
      <c r="BU164" s="37">
        <f t="shared" si="79"/>
        <v>14</v>
      </c>
      <c r="BV164" s="37">
        <f t="shared" si="59"/>
        <v>144</v>
      </c>
      <c r="BW164" s="36">
        <f t="shared" si="60"/>
        <v>0</v>
      </c>
      <c r="BX164" s="36" t="str">
        <f t="shared" si="61"/>
        <v>TIDAK</v>
      </c>
      <c r="BY164" s="36" t="str">
        <f>IFERROR(VLOOKUP(A164,[7]DATABASE!$A:$BY,77,0),"")</f>
        <v>TIDAK</v>
      </c>
      <c r="BZ164" s="37">
        <f t="shared" si="62"/>
        <v>146</v>
      </c>
      <c r="CA164" s="12">
        <f>IFERROR(VLOOKUP(A164,[10]DELTA!$A:$AE,31,0),"")</f>
        <v>2</v>
      </c>
      <c r="CB164" s="37" t="str">
        <f t="shared" si="63"/>
        <v>SAPHIRE</v>
      </c>
      <c r="CC164" s="37" t="str">
        <f>IFERROR(VLOOKUP(A164,[11]SUMMARY!$B:$E,4,0),"")</f>
        <v/>
      </c>
      <c r="CD164" s="37">
        <f>IFERROR(VLOOKUP(A164,'[12]RECAP REDEEM P2 - v2'!$A:$I,5,0),0)</f>
        <v>0</v>
      </c>
      <c r="CE164" s="37" t="str">
        <f t="shared" si="64"/>
        <v>Y</v>
      </c>
      <c r="CF164" s="37"/>
      <c r="CG164" s="15">
        <v>45093</v>
      </c>
      <c r="CH164" s="15">
        <f t="shared" ca="1" si="65"/>
        <v>46174</v>
      </c>
      <c r="CI164" s="37">
        <f t="shared" ca="1" si="66"/>
        <v>2</v>
      </c>
      <c r="CJ164" s="37">
        <v>146</v>
      </c>
      <c r="CK164" s="37" t="str">
        <f>IFERROR(VLOOKUP($A164,[13]ME!$A:$K,11,0),"-")</f>
        <v>-</v>
      </c>
      <c r="CL164" s="37" t="str">
        <f>IFERROR(VLOOKUP($A164,[14]EKS!$A:$K,11,0),"-")</f>
        <v>-</v>
      </c>
      <c r="CM164" s="37" t="str">
        <f>IFERROR(VLOOKUP($A164,[15]EKS!$A:$K,11,0),"-")</f>
        <v>-</v>
      </c>
      <c r="CN164" s="37" t="str">
        <f>IFERROR(VLOOKUP($A164,[16]EKS!$A:$K,11,0),"-")</f>
        <v>-</v>
      </c>
      <c r="CO164" s="37" t="str">
        <f>IFERROR(VLOOKUP($A164,[17]EKS!$A:$K,11,0),"-")</f>
        <v>-</v>
      </c>
      <c r="CP164" s="37" t="str">
        <f>IFERROR(VLOOKUP($A164,[18]EKS!$A:$K,11,0),"-")</f>
        <v>-</v>
      </c>
      <c r="CQ164" s="37" t="str">
        <f>IFERROR(VLOOKUP(A164,[19]Sheet1!$A:$D,4,0),"-")</f>
        <v>-</v>
      </c>
      <c r="CR164" s="37">
        <f>IFERROR(VLOOKUP($A164,[20]AAV!$A:$AR,44,0),IFERROR(VLOOKUP($A164,[20]GC!$A:$AC,29,0),IFERROR(VLOOKUP($A164,[20]RVO!$A:$CA,79,0),IFERROR(VLOOKUP($A164,[20]SBPV!$A:$AN,40,0),IFERROR(VLOOKUP($A164,'[20]CC SK'!$A:$AC,29,0),IFERROR(VLOOKUP($A164,'[20]AAV AUTO 2000'!$A:$AA,27,0),IFERROR(VLOOKUP($A164,[20]DELTA!$A:$AC,29,0),IFERROR(VLOOKUP($A164,'[20]TEMA C1'!$A:$Y,25,0),IFERROR(VLOOKUP($A164,'[20]TEMA C2'!$A:$AA,27,0),IFERROR(VLOOKUP($A164,'[20]TEMA C3'!$A:$AA,27,0),IFERROR(VLOOKUP($A164,'[20]TEMA HAJI'!$A:$AA,27,0),IFERROR(VLOOKUP($A164,'[20]TEMA PD'!$A:$AA,27,0),IFERROR(VLOOKUP($A164,[20]DESIRE!$A:$AP,42,0),0)))))))))))))</f>
        <v>15</v>
      </c>
      <c r="CS164" s="37">
        <f>IFERROR(VLOOKUP($A164,#REF!,42+CR$1,0),IFERROR(VLOOKUP($A164,#REF!,42+CR$1,0),IFERROR(VLOOKUP($A164,#REF!,29+CR$1,0),IFERROR(VLOOKUP($A164,#REF!,16+CR$1,0),IFERROR(VLOOKUP($A164,#REF!,42+CR$1,0),IFERROR(VLOOKUP($A164,#REF!,33+CR$1,0),IFERROR(VLOOKUP($A164,#REF!,29+CR$1,0),IFERROR(VLOOKUP($A164,#REF!,42+CR$1,0),IFERROR(VLOOKUP($A164,#REF!,42+CR$1,0),IFERROR(VLOOKUP($A164,#REF!,42+CR$1,0),IFERROR(VLOOKUP($A164,#REF!,26+CR$1,0),IFERROR(VLOOKUP($A164,#REF!,5+CR$1,0),0))))))))))))</f>
        <v>0</v>
      </c>
      <c r="CT164" s="37">
        <f>IFERROR(VLOOKUP($A164,#REF!,42+CS$1,0),IFERROR(VLOOKUP($A164,#REF!,42+CS$1,0),IFERROR(VLOOKUP($A164,#REF!,29+CS$1,0),IFERROR(VLOOKUP($A164,#REF!,16+CS$1,0),IFERROR(VLOOKUP($A164,#REF!,42+CS$1,0),IFERROR(VLOOKUP($A164,#REF!,33+CS$1,0),IFERROR(VLOOKUP($A164,#REF!,29+CS$1,0),IFERROR(VLOOKUP($A164,#REF!,42+CS$1,0),IFERROR(VLOOKUP($A164,#REF!,42+CS$1,0),IFERROR(VLOOKUP($A164,#REF!,42+CS$1,0),IFERROR(VLOOKUP($A164,#REF!,26+CS$1,0),IFERROR(VLOOKUP($A164,#REF!,5+CS$1,0),0))))))))))))</f>
        <v>0</v>
      </c>
      <c r="CU164" s="37">
        <f>IFERROR(VLOOKUP($A164,#REF!,42+CT$1,0),IFERROR(VLOOKUP($A164,#REF!,42+CT$1,0),IFERROR(VLOOKUP($A164,#REF!,29+CT$1,0),IFERROR(VLOOKUP($A164,#REF!,16+CT$1,0),IFERROR(VLOOKUP($A164,#REF!,42+CT$1,0),IFERROR(VLOOKUP($A164,#REF!,33+CT$1,0),IFERROR(VLOOKUP($A164,#REF!,29+CT$1,0),IFERROR(VLOOKUP($A164,#REF!,42+CT$1,0),IFERROR(VLOOKUP($A164,#REF!,42+CT$1,0),IFERROR(VLOOKUP($A164,#REF!,42+CT$1,0),IFERROR(VLOOKUP($A164,#REF!,26+CT$1,0),IFERROR(VLOOKUP($A164,#REF!,5+CT$1,0),0))))))))))))</f>
        <v>0</v>
      </c>
      <c r="CV164" s="37">
        <f>IFERROR(VLOOKUP($A164,#REF!,42+CU$1,0),IFERROR(VLOOKUP($A164,#REF!,42+CU$1,0),IFERROR(VLOOKUP($A164,#REF!,29+CU$1,0),IFERROR(VLOOKUP($A164,#REF!,16+CU$1,0),IFERROR(VLOOKUP($A164,#REF!,42+CU$1,0),IFERROR(VLOOKUP($A164,#REF!,33+CU$1,0),IFERROR(VLOOKUP($A164,#REF!,29+CU$1,0),IFERROR(VLOOKUP($A164,#REF!,42+CU$1,0),IFERROR(VLOOKUP($A164,#REF!,42+CU$1,0),IFERROR(VLOOKUP($A164,#REF!,42+CU$1,0),IFERROR(VLOOKUP($A164,#REF!,26+CU$1,0),IFERROR(VLOOKUP($A164,#REF!,5+CU$1,0),0))))))))))))</f>
        <v>0</v>
      </c>
      <c r="CW164" s="37">
        <f>IFERROR(VLOOKUP($A164,#REF!,42+CV$1,0),IFERROR(VLOOKUP($A164,#REF!,42+CV$1,0),IFERROR(VLOOKUP($A164,#REF!,29+CV$1,0),IFERROR(VLOOKUP($A164,#REF!,16+CV$1,0),IFERROR(VLOOKUP($A164,#REF!,42+CV$1,0),IFERROR(VLOOKUP($A164,#REF!,33+CV$1,0),IFERROR(VLOOKUP($A164,#REF!,29+CV$1,0),IFERROR(VLOOKUP($A164,#REF!,42+CV$1,0),IFERROR(VLOOKUP($A164,#REF!,42+CV$1,0),IFERROR(VLOOKUP($A164,#REF!,42+CV$1,0),IFERROR(VLOOKUP($A164,#REF!,26+CV$1,0),IFERROR(VLOOKUP($A164,#REF!,5+CV$1,0),0))))))))))))</f>
        <v>0</v>
      </c>
      <c r="CX164" s="37">
        <f>IFERROR(VLOOKUP($A164,#REF!,36,0),IFERROR(VLOOKUP($A164,#REF!,23,0),IFERROR(VLOOKUP($A164,#REF!,65,0),IFERROR(VLOOKUP($A164,#REF!,34,0),IFERROR(VLOOKUP($A164,#REF!,25,0),IFERROR(VLOOKUP($A164,#REF!,25,0),IFERROR(VLOOKUP($A164,#REF!,21,0),IFERROR(VLOOKUP($A164,#REF!,23,0),IFERROR(VLOOKUP($A164,#REF!,23,0),IFERROR(VLOOKUP($A164,#REF!,23,0),IFERROR(VLOOKUP($A164,#REF!,23,0),IFERROR(VLOOKUP($A164,#REF!,23,0),IFERROR(VLOOKUP($A164,#REF!,21,0),IFERROR(VLOOKUP($A164,#REF!,23,0),0))))))))))))))</f>
        <v>0</v>
      </c>
      <c r="CY164" s="37">
        <f>IFERROR(VLOOKUP($A164,[20]DESIRE!$A:$AP,42,0),IFERROR(VLOOKUP($A164,'[20]TEMA PD'!$A:$AA,27,0),IFERROR(VLOOKUP($A164,'[20]TEMA HAJI'!$A:$AA,27,0),IFERROR(VLOOKUP($A164,'[20]TEMA C3'!$A:$AA,27,0),IFERROR(VLOOKUP($A164,'[20]TEMA C2'!$A:$AA,27,0),IFERROR(VLOOKUP($A164,'[20]TEMA C1'!$A:$Y,25,0),IFERROR(VLOOKUP($A164,[20]DELTA!$A:$AC,29,0),IFERROR(VLOOKUP($A164,'[20]AAV AUTO 2000'!$A:$AA,27,0),IFERROR(VLOOKUP($A164,'[20]CC SK'!$A:$AC,29,0),IFERROR(VLOOKUP($A164,[20]SBPV!$A:$AN,40,0),IFERROR(VLOOKUP($A164,[20]RVO!$A:$CA,79,0),IFERROR(VLOOKUP($A164,[20]GC!$A:$AC,29,0),IFERROR(VLOOKUP($A164,[20]AAV!$A:$AR,44,0),0)))))))))))))</f>
        <v>15</v>
      </c>
      <c r="CZ164" s="37">
        <f>IFERROR(VLOOKUP($A164,#REF!,5+CY$1,0),IFERROR(VLOOKUP($A164,#REF!,26+CY$1,0),IFERROR(VLOOKUP($A164,#REF!,42+CY$1,0),IFERROR(VLOOKUP($A164,#REF!,42+CY$1,0),IFERROR(VLOOKUP($A164,#REF!,42+CY$1,0),IFERROR(VLOOKUP($A164,#REF!,29+CY$1,0),IFERROR(VLOOKUP($A164,#REF!,33+CY$1,0),IFERROR(VLOOKUP($A164,#REF!,42+CY$1,0),IFERROR(VLOOKUP($A164,#REF!,16+CY$1,0),IFERROR(VLOOKUP($A164,#REF!,29+CY$1,0),IFERROR(VLOOKUP($A164,#REF!,42+CY$1,0),IFERROR(VLOOKUP($A164,#REF!,42+CY$1,0),0))))))))))))</f>
        <v>0</v>
      </c>
      <c r="DA164" s="37">
        <f>IFERROR(VLOOKUP($A164,#REF!,5+CZ$1,0),IFERROR(VLOOKUP($A164,#REF!,26+CZ$1,0),IFERROR(VLOOKUP($A164,#REF!,42+CZ$1,0),IFERROR(VLOOKUP($A164,#REF!,42+CZ$1,0),IFERROR(VLOOKUP($A164,#REF!,42+CZ$1,0),IFERROR(VLOOKUP($A164,#REF!,29+CZ$1,0),IFERROR(VLOOKUP($A164,#REF!,33+CZ$1,0),IFERROR(VLOOKUP($A164,#REF!,42+CZ$1,0),IFERROR(VLOOKUP($A164,#REF!,16+CZ$1,0),IFERROR(VLOOKUP($A164,#REF!,29+CZ$1,0),IFERROR(VLOOKUP($A164,#REF!,42+CZ$1,0),IFERROR(VLOOKUP($A164,#REF!,42+CZ$1,0),0))))))))))))</f>
        <v>0</v>
      </c>
      <c r="DB164" s="37">
        <f>IFERROR(VLOOKUP($A164,#REF!,5+DA$1,0),IFERROR(VLOOKUP($A164,#REF!,26+DA$1,0),IFERROR(VLOOKUP($A164,#REF!,42+DA$1,0),IFERROR(VLOOKUP($A164,#REF!,42+DA$1,0),IFERROR(VLOOKUP($A164,#REF!,42+DA$1,0),IFERROR(VLOOKUP($A164,#REF!,29+DA$1,0),IFERROR(VLOOKUP($A164,#REF!,33+DA$1,0),IFERROR(VLOOKUP($A164,#REF!,42+DA$1,0),IFERROR(VLOOKUP($A164,#REF!,16+DA$1,0),IFERROR(VLOOKUP($A164,#REF!,29+DA$1,0),IFERROR(VLOOKUP($A164,#REF!,42+DA$1,0),IFERROR(VLOOKUP($A164,#REF!,42+DA$1,0),0))))))))))))</f>
        <v>0</v>
      </c>
      <c r="DC164" s="37">
        <f>IFERROR(VLOOKUP($A164,#REF!,5+DB$1,0),IFERROR(VLOOKUP($A164,#REF!,26+DB$1,0),IFERROR(VLOOKUP($A164,#REF!,42+DB$1,0),IFERROR(VLOOKUP($A164,#REF!,42+DB$1,0),IFERROR(VLOOKUP($A164,#REF!,42+DB$1,0),IFERROR(VLOOKUP($A164,#REF!,29+DB$1,0),IFERROR(VLOOKUP($A164,#REF!,33+DB$1,0),IFERROR(VLOOKUP($A164,#REF!,42+DB$1,0),IFERROR(VLOOKUP($A164,#REF!,16+DB$1,0),IFERROR(VLOOKUP($A164,#REF!,29+DB$1,0),IFERROR(VLOOKUP($A164,#REF!,42+DB$1,0),IFERROR(VLOOKUP($A164,#REF!,42+DB$1,0),0))))))))))))</f>
        <v>0</v>
      </c>
      <c r="DD164" s="37">
        <f>IFERROR(VLOOKUP($A164,#REF!,5+DC$1,0),IFERROR(VLOOKUP($A164,#REF!,26+DC$1,0),IFERROR(VLOOKUP($A164,#REF!,42+DC$1,0),IFERROR(VLOOKUP($A164,#REF!,42+DC$1,0),IFERROR(VLOOKUP($A164,#REF!,42+DC$1,0),IFERROR(VLOOKUP($A164,#REF!,29+DC$1,0),IFERROR(VLOOKUP($A164,#REF!,33+DC$1,0),IFERROR(VLOOKUP($A164,#REF!,42+DC$1,0),IFERROR(VLOOKUP($A164,#REF!,16+DC$1,0),IFERROR(VLOOKUP($A164,#REF!,29+DC$1,0),IFERROR(VLOOKUP($A164,#REF!,42+DC$1,0),IFERROR(VLOOKUP($A164,#REF!,42+DC$1,0),0))))))))))))</f>
        <v>0</v>
      </c>
      <c r="DE164" s="37">
        <f>IFERROR(VLOOKUP($A164,#REF!,23,0),IFERROR(VLOOKUP($A164,#REF!,21,0),IFERROR(VLOOKUP($A164,#REF!,23,0),IFERROR(VLOOKUP($A164,#REF!,23,0),IFERROR(VLOOKUP($A164,#REF!,23,0),IFERROR(VLOOKUP($A164,#REF!,23,0),IFERROR(VLOOKUP($A164,#REF!,23,0),IFERROR(VLOOKUP($A164,#REF!,21,0),IFERROR(VLOOKUP($A164,#REF!,25,0),IFERROR(VLOOKUP($A164,#REF!,25,0),IFERROR(VLOOKUP($A164,#REF!,34,0),IFERROR(VLOOKUP($A164,#REF!,65,0),IFERROR(VLOOKUP($A164,#REF!,23,0),IFERROR(VLOOKUP($A164,#REF!,36,0),0))))))))))))))</f>
        <v>0</v>
      </c>
      <c r="DF164" s="37" t="b">
        <f t="shared" si="85"/>
        <v>1</v>
      </c>
      <c r="DG164" s="37" t="b">
        <f t="shared" si="85"/>
        <v>1</v>
      </c>
      <c r="DH164" s="37" t="b">
        <f t="shared" si="85"/>
        <v>1</v>
      </c>
      <c r="DI164" s="37" t="b">
        <f t="shared" si="81"/>
        <v>1</v>
      </c>
      <c r="DJ164" s="37" t="b">
        <f t="shared" si="81"/>
        <v>1</v>
      </c>
      <c r="DK164" s="37" t="b">
        <f t="shared" si="81"/>
        <v>1</v>
      </c>
      <c r="DL164" s="37" t="b">
        <f t="shared" si="54"/>
        <v>1</v>
      </c>
      <c r="DM164" s="37">
        <f t="shared" si="86"/>
        <v>15</v>
      </c>
      <c r="DN164" s="37">
        <f t="shared" si="86"/>
        <v>0</v>
      </c>
      <c r="DO164" s="37">
        <f t="shared" si="86"/>
        <v>0</v>
      </c>
      <c r="DP164" s="37">
        <f t="shared" si="82"/>
        <v>0</v>
      </c>
      <c r="DQ164" s="37">
        <f t="shared" si="82"/>
        <v>0</v>
      </c>
      <c r="DR164" s="37">
        <f t="shared" si="82"/>
        <v>0</v>
      </c>
      <c r="DS164" s="37">
        <f t="shared" si="55"/>
        <v>0</v>
      </c>
      <c r="DT164" s="29">
        <f t="shared" si="72"/>
        <v>15</v>
      </c>
      <c r="DU164" s="37">
        <f t="shared" si="87"/>
        <v>15</v>
      </c>
      <c r="DV164" s="37">
        <f t="shared" si="87"/>
        <v>0</v>
      </c>
      <c r="DW164" s="37">
        <f t="shared" si="87"/>
        <v>0</v>
      </c>
      <c r="DX164" s="37">
        <f t="shared" si="83"/>
        <v>0</v>
      </c>
      <c r="DY164" s="37">
        <f t="shared" si="83"/>
        <v>0</v>
      </c>
      <c r="DZ164" s="37">
        <f t="shared" si="83"/>
        <v>0</v>
      </c>
      <c r="EA164" s="37">
        <f t="shared" si="56"/>
        <v>0</v>
      </c>
      <c r="EB164" s="29">
        <f t="shared" si="73"/>
        <v>15</v>
      </c>
      <c r="EC164" s="36">
        <f t="shared" si="74"/>
        <v>6</v>
      </c>
      <c r="ED164" s="36" t="str">
        <f t="shared" si="75"/>
        <v>DOWNGRADE</v>
      </c>
      <c r="EE164" s="36" t="str">
        <f t="shared" si="76"/>
        <v>RESET</v>
      </c>
      <c r="EF164" s="37">
        <f t="shared" si="77"/>
        <v>0</v>
      </c>
      <c r="EG164" s="2">
        <f>IFERROR(VLOOKUP(A164,[21]DELTA!$A:$AT,46,0),"")</f>
        <v>2</v>
      </c>
      <c r="EH164" s="37" t="str">
        <f t="shared" si="78"/>
        <v>SAPHIRE</v>
      </c>
      <c r="EI164" s="2"/>
      <c r="EJ164" s="2"/>
      <c r="EK164" s="2"/>
      <c r="EL164" s="2"/>
      <c r="EM164" s="2"/>
      <c r="EN164" s="2"/>
      <c r="EO164" s="2"/>
      <c r="EP164" s="2"/>
      <c r="EQ164" s="37">
        <f t="shared" si="88"/>
        <v>15</v>
      </c>
      <c r="ER164" s="37">
        <f t="shared" si="88"/>
        <v>0</v>
      </c>
      <c r="ES164" s="37">
        <f t="shared" si="88"/>
        <v>0</v>
      </c>
      <c r="ET164" s="37">
        <f t="shared" si="84"/>
        <v>0</v>
      </c>
      <c r="EU164" s="37">
        <f t="shared" si="84"/>
        <v>0</v>
      </c>
      <c r="EV164" s="37">
        <f t="shared" si="84"/>
        <v>0</v>
      </c>
      <c r="EW164" s="37">
        <f t="shared" si="57"/>
        <v>0</v>
      </c>
    </row>
    <row r="165" spans="1:153" ht="15.6">
      <c r="A165" s="36" t="s">
        <v>104</v>
      </c>
      <c r="B165" s="5" t="s">
        <v>251</v>
      </c>
      <c r="C165" s="37" t="s">
        <v>153</v>
      </c>
      <c r="D165" s="15">
        <f>IFERROR(VLOOKUP(A165,[23]delta!$A:$C,3,0),"")</f>
        <v>45062</v>
      </c>
      <c r="E165" s="15" t="str">
        <f t="shared" si="71"/>
        <v>May-23</v>
      </c>
      <c r="F165" s="37" t="s">
        <v>352</v>
      </c>
      <c r="G165" s="37" t="s">
        <v>352</v>
      </c>
      <c r="H165" s="37" t="s">
        <v>414</v>
      </c>
      <c r="I165" s="37" t="s">
        <v>414</v>
      </c>
      <c r="J165" s="37" t="s">
        <v>349</v>
      </c>
      <c r="K165" s="37" t="s">
        <v>352</v>
      </c>
      <c r="L165" s="37" t="s">
        <v>352</v>
      </c>
      <c r="M165" s="37">
        <v>22</v>
      </c>
      <c r="N165" s="37">
        <v>45</v>
      </c>
      <c r="O165" s="37"/>
      <c r="P165" s="37"/>
      <c r="Q165" s="37">
        <v>23</v>
      </c>
      <c r="R165" s="37">
        <v>44</v>
      </c>
      <c r="S165" s="37">
        <v>21</v>
      </c>
      <c r="T165" s="36">
        <v>155</v>
      </c>
      <c r="U165" s="14">
        <v>0</v>
      </c>
      <c r="V165" s="14">
        <v>0</v>
      </c>
      <c r="W165" s="37">
        <v>0</v>
      </c>
      <c r="X165" s="37">
        <v>0</v>
      </c>
      <c r="Y165" s="37">
        <v>23</v>
      </c>
      <c r="Z165" s="14">
        <v>0</v>
      </c>
      <c r="AA165" s="14">
        <v>0</v>
      </c>
      <c r="AB165" s="36">
        <v>23</v>
      </c>
      <c r="AC165" s="36">
        <v>2</v>
      </c>
      <c r="AD165" s="36" t="s">
        <v>413</v>
      </c>
      <c r="AE165" s="36" t="s">
        <v>413</v>
      </c>
      <c r="AF165" s="37">
        <v>23</v>
      </c>
      <c r="AG165" s="13">
        <v>2</v>
      </c>
      <c r="AH165" s="37" t="s">
        <v>418</v>
      </c>
      <c r="AI165" s="37">
        <v>0</v>
      </c>
      <c r="AJ165" s="37" t="s">
        <v>424</v>
      </c>
      <c r="AK165" s="37">
        <v>0</v>
      </c>
      <c r="AL165" s="15">
        <v>45261</v>
      </c>
      <c r="AM165" s="15">
        <v>45701</v>
      </c>
      <c r="AN165" s="37">
        <v>1</v>
      </c>
      <c r="AO165" s="37">
        <v>23</v>
      </c>
      <c r="AP165" s="37" t="str">
        <f>IFERROR(VLOOKUP($A165,[2]Sheet1!$A:$D,4,0),"-")</f>
        <v>EKSKLUSIF</v>
      </c>
      <c r="AQ165" s="37" t="str">
        <f>IFERROR(VLOOKUP($A165,#REF!,4,0),"-")</f>
        <v>-</v>
      </c>
      <c r="AR165" s="37" t="str">
        <f>IFERROR(VLOOKUP(A165,[3]DELTA!$A:$D,4,0),"-")</f>
        <v>EKSKLUSIF</v>
      </c>
      <c r="AS165" s="37" t="str">
        <f>IFERROR(VLOOKUP(A165,[4]DELTA!$A:$D,4,0),"-")</f>
        <v>EKSKLUSIF</v>
      </c>
      <c r="AT165" s="37" t="str">
        <f>IFERROR(VLOOKUP(A165,[5]DELTA!$A:$D,4,0),"-")</f>
        <v>EKSKLUSIF</v>
      </c>
      <c r="AU165" s="37" t="str">
        <f>IFERROR(VLOOKUP(A165,[6]DELTA!$A:$D,4,0),"-")</f>
        <v>REGULER</v>
      </c>
      <c r="AV165" s="37" t="str">
        <f>IFERROR(VLOOKUP(A165,#REF!,13,0),"")</f>
        <v/>
      </c>
      <c r="AW165" s="37">
        <f>IFERROR(VLOOKUP(A165,[7]DATABASE!$A:$BA,49,0),"")</f>
        <v>47</v>
      </c>
      <c r="AX165" s="37">
        <f>IFERROR(VLOOKUP(A165,[7]DATABASE!$A:$BA,50,0),"")</f>
        <v>48</v>
      </c>
      <c r="AY165" s="37">
        <f>IFERROR(VLOOKUP(A165,[7]DATABASE!$A:$BA,51,0),"")</f>
        <v>43</v>
      </c>
      <c r="AZ165" s="37">
        <f>IFERROR(VLOOKUP(A165,[7]DATABASE!$A:$BA,52,0),"")</f>
        <v>47</v>
      </c>
      <c r="BA165" s="37">
        <f>IFERROR(VLOOKUP(A165,[7]DATABASE!$A:$BA,53,0),"")</f>
        <v>32</v>
      </c>
      <c r="BB165" s="37">
        <f>IFERROR(VLOOKUP(A165,[7]DATABASE!$A:$BF,54,0),"")</f>
        <v>47</v>
      </c>
      <c r="BC165" s="37">
        <f>IFERROR(VLOOKUP(A165,[7]DATABASE!$A:$BF,55,0),"")</f>
        <v>48</v>
      </c>
      <c r="BD165" s="37">
        <f>IFERROR(VLOOKUP(A165,[7]DATABASE!$A:$BF,56,0),"")</f>
        <v>43</v>
      </c>
      <c r="BE165" s="37">
        <f>IFERROR(VLOOKUP(A165,[7]DATABASE!$A:$BF,57,0),"")</f>
        <v>47</v>
      </c>
      <c r="BF165" s="37">
        <f>IFERROR(VLOOKUP(A165,[7]DATABASE!$A:$BF,58,0),"")</f>
        <v>32</v>
      </c>
      <c r="BG165" s="37">
        <f>IFERROR(VLOOKUP($A165,'[24]NEW MITRA'!$A:$BV,69,0),"")</f>
        <v>20</v>
      </c>
      <c r="BH165" s="37">
        <f>IFERROR(VLOOKUP(A165,[7]DATABASE!$A:$BM,60,0),"")</f>
        <v>47</v>
      </c>
      <c r="BI165" s="37">
        <f>IFERROR(VLOOKUP(A165,[7]DATABASE!$A:$BM,61,0),"")</f>
        <v>48</v>
      </c>
      <c r="BJ165" s="37">
        <f>IFERROR(VLOOKUP(A165,[7]DATABASE!$A:$BM,62,0),"")</f>
        <v>43</v>
      </c>
      <c r="BK165" s="37">
        <f>IFERROR(VLOOKUP(A165,[7]DATABASE!$A:$BM,63,0),"")</f>
        <v>47</v>
      </c>
      <c r="BL165" s="37">
        <f>IFERROR(VLOOKUP(A165,[7]DATABASE!$A:$BM,64,0),"")</f>
        <v>32</v>
      </c>
      <c r="BM165" s="37">
        <f>IFERROR(VLOOKUP($A165,[9]AAV!$A:$AM,39,0),IFERROR(VLOOKUP($A165,[9]GC!$A:$Y,25,0),IFERROR(VLOOKUP($A165,[9]RVO!$A:$BS,71,0),IFERROR(VLOOKUP($A165,[9]SBPV!$A:$AK,37,0),IFERROR(VLOOKUP($A165,'[9]CC SK'!$A:$AA,27,0),IFERROR(VLOOKUP($A165,[9]DELTA!$A:$AA,27,0),IFERROR(VLOOKUP($A165,'[9]TEMA C1'!$A:$W,23,0),IFERROR(VLOOKUP($A165,'[9]TEMA C2'!$A:$Y,25,0),IFERROR(VLOOKUP($A165,'[9]TEMA C3'!$A:$Y,25,0),IFERROR(VLOOKUP($A165,'[9]TEMA HAJI'!$A:$Y,25,0),IFERROR(VLOOKUP($A165,'[9]TEMA PD'!$A:$Y,25,0),"")))))))))))</f>
        <v>17</v>
      </c>
      <c r="BN165" s="37">
        <f t="shared" si="58"/>
        <v>254</v>
      </c>
      <c r="BO165" s="14">
        <f t="shared" si="80"/>
        <v>0</v>
      </c>
      <c r="BP165" s="14">
        <f t="shared" si="80"/>
        <v>47</v>
      </c>
      <c r="BQ165" s="14">
        <f t="shared" si="80"/>
        <v>0</v>
      </c>
      <c r="BR165" s="14">
        <f t="shared" si="80"/>
        <v>0</v>
      </c>
      <c r="BS165" s="14">
        <f t="shared" si="80"/>
        <v>0</v>
      </c>
      <c r="BT165" s="37">
        <f t="shared" si="80"/>
        <v>32</v>
      </c>
      <c r="BU165" s="37">
        <f t="shared" si="79"/>
        <v>17</v>
      </c>
      <c r="BV165" s="37">
        <f t="shared" si="59"/>
        <v>96</v>
      </c>
      <c r="BW165" s="36">
        <f t="shared" si="60"/>
        <v>0</v>
      </c>
      <c r="BX165" s="36" t="str">
        <f t="shared" si="61"/>
        <v>TIDAK</v>
      </c>
      <c r="BY165" s="36" t="str">
        <f>IFERROR(VLOOKUP(A165,[7]DATABASE!$A:$BY,77,0),"")</f>
        <v>TIDAK</v>
      </c>
      <c r="BZ165" s="37">
        <f t="shared" si="62"/>
        <v>119</v>
      </c>
      <c r="CA165" s="12">
        <f>IFERROR(VLOOKUP(A165,[10]DELTA!$A:$AE,31,0),"")</f>
        <v>2</v>
      </c>
      <c r="CB165" s="37" t="str">
        <f t="shared" si="63"/>
        <v>SAPHIRE</v>
      </c>
      <c r="CC165" s="37" t="str">
        <f>IFERROR(VLOOKUP(A165,[11]SUMMARY!$B:$E,4,0),"")</f>
        <v/>
      </c>
      <c r="CD165" s="37">
        <f>IFERROR(VLOOKUP(A165,'[12]RECAP REDEEM P2 - v2'!$A:$I,5,0),0)</f>
        <v>65</v>
      </c>
      <c r="CE165" s="37" t="str">
        <f t="shared" si="64"/>
        <v>Y</v>
      </c>
      <c r="CF165" s="37"/>
      <c r="CG165" s="15">
        <v>45093</v>
      </c>
      <c r="CH165" s="15">
        <f t="shared" ca="1" si="65"/>
        <v>46174</v>
      </c>
      <c r="CI165" s="37">
        <f t="shared" ca="1" si="66"/>
        <v>2</v>
      </c>
      <c r="CJ165" s="37">
        <v>54</v>
      </c>
      <c r="CK165" s="37" t="str">
        <f>IFERROR(VLOOKUP($A165,[13]ME!$A:$K,11,0),"-")</f>
        <v>-</v>
      </c>
      <c r="CL165" s="37" t="str">
        <f>IFERROR(VLOOKUP($A165,[14]EKS!$A:$K,11,0),"-")</f>
        <v>EKSKLUSIF</v>
      </c>
      <c r="CM165" s="37" t="str">
        <f>IFERROR(VLOOKUP($A165,[15]EKS!$A:$K,11,0),"-")</f>
        <v>EKSKLUSIF</v>
      </c>
      <c r="CN165" s="37" t="str">
        <f>IFERROR(VLOOKUP($A165,[16]EKS!$A:$K,11,0),"-")</f>
        <v>EKSKLUSIF</v>
      </c>
      <c r="CO165" s="37" t="str">
        <f>IFERROR(VLOOKUP($A165,[17]EKS!$A:$K,11,0),"-")</f>
        <v>EKSKLUSIF</v>
      </c>
      <c r="CP165" s="37" t="str">
        <f>IFERROR(VLOOKUP($A165,[18]EKS!$A:$K,11,0),"-")</f>
        <v>EKSKLUSIF</v>
      </c>
      <c r="CQ165" s="37" t="str">
        <f>IFERROR(VLOOKUP(A165,[19]Sheet1!$A:$D,4,0),"-")</f>
        <v>EKSKLUSIF</v>
      </c>
      <c r="CR165" s="37">
        <f>IFERROR(VLOOKUP($A165,[20]AAV!$A:$AR,44,0),IFERROR(VLOOKUP($A165,[20]GC!$A:$AC,29,0),IFERROR(VLOOKUP($A165,[20]RVO!$A:$CA,79,0),IFERROR(VLOOKUP($A165,[20]SBPV!$A:$AN,40,0),IFERROR(VLOOKUP($A165,'[20]CC SK'!$A:$AC,29,0),IFERROR(VLOOKUP($A165,'[20]AAV AUTO 2000'!$A:$AA,27,0),IFERROR(VLOOKUP($A165,[20]DELTA!$A:$AC,29,0),IFERROR(VLOOKUP($A165,'[20]TEMA C1'!$A:$Y,25,0),IFERROR(VLOOKUP($A165,'[20]TEMA C2'!$A:$AA,27,0),IFERROR(VLOOKUP($A165,'[20]TEMA C3'!$A:$AA,27,0),IFERROR(VLOOKUP($A165,'[20]TEMA HAJI'!$A:$AA,27,0),IFERROR(VLOOKUP($A165,'[20]TEMA PD'!$A:$AA,27,0),IFERROR(VLOOKUP($A165,[20]DESIRE!$A:$AP,42,0),0)))))))))))))</f>
        <v>15</v>
      </c>
      <c r="CS165" s="37">
        <f>IFERROR(VLOOKUP($A165,#REF!,42+CR$1,0),IFERROR(VLOOKUP($A165,#REF!,42+CR$1,0),IFERROR(VLOOKUP($A165,#REF!,29+CR$1,0),IFERROR(VLOOKUP($A165,#REF!,16+CR$1,0),IFERROR(VLOOKUP($A165,#REF!,42+CR$1,0),IFERROR(VLOOKUP($A165,#REF!,33+CR$1,0),IFERROR(VLOOKUP($A165,#REF!,29+CR$1,0),IFERROR(VLOOKUP($A165,#REF!,42+CR$1,0),IFERROR(VLOOKUP($A165,#REF!,42+CR$1,0),IFERROR(VLOOKUP($A165,#REF!,42+CR$1,0),IFERROR(VLOOKUP($A165,#REF!,26+CR$1,0),IFERROR(VLOOKUP($A165,#REF!,5+CR$1,0),0))))))))))))</f>
        <v>0</v>
      </c>
      <c r="CT165" s="37">
        <f>IFERROR(VLOOKUP($A165,#REF!,42+CS$1,0),IFERROR(VLOOKUP($A165,#REF!,42+CS$1,0),IFERROR(VLOOKUP($A165,#REF!,29+CS$1,0),IFERROR(VLOOKUP($A165,#REF!,16+CS$1,0),IFERROR(VLOOKUP($A165,#REF!,42+CS$1,0),IFERROR(VLOOKUP($A165,#REF!,33+CS$1,0),IFERROR(VLOOKUP($A165,#REF!,29+CS$1,0),IFERROR(VLOOKUP($A165,#REF!,42+CS$1,0),IFERROR(VLOOKUP($A165,#REF!,42+CS$1,0),IFERROR(VLOOKUP($A165,#REF!,42+CS$1,0),IFERROR(VLOOKUP($A165,#REF!,26+CS$1,0),IFERROR(VLOOKUP($A165,#REF!,5+CS$1,0),0))))))))))))</f>
        <v>0</v>
      </c>
      <c r="CU165" s="37">
        <f>IFERROR(VLOOKUP($A165,#REF!,42+CT$1,0),IFERROR(VLOOKUP($A165,#REF!,42+CT$1,0),IFERROR(VLOOKUP($A165,#REF!,29+CT$1,0),IFERROR(VLOOKUP($A165,#REF!,16+CT$1,0),IFERROR(VLOOKUP($A165,#REF!,42+CT$1,0),IFERROR(VLOOKUP($A165,#REF!,33+CT$1,0),IFERROR(VLOOKUP($A165,#REF!,29+CT$1,0),IFERROR(VLOOKUP($A165,#REF!,42+CT$1,0),IFERROR(VLOOKUP($A165,#REF!,42+CT$1,0),IFERROR(VLOOKUP($A165,#REF!,42+CT$1,0),IFERROR(VLOOKUP($A165,#REF!,26+CT$1,0),IFERROR(VLOOKUP($A165,#REF!,5+CT$1,0),0))))))))))))</f>
        <v>0</v>
      </c>
      <c r="CV165" s="37">
        <f>IFERROR(VLOOKUP($A165,#REF!,42+CU$1,0),IFERROR(VLOOKUP($A165,#REF!,42+CU$1,0),IFERROR(VLOOKUP($A165,#REF!,29+CU$1,0),IFERROR(VLOOKUP($A165,#REF!,16+CU$1,0),IFERROR(VLOOKUP($A165,#REF!,42+CU$1,0),IFERROR(VLOOKUP($A165,#REF!,33+CU$1,0),IFERROR(VLOOKUP($A165,#REF!,29+CU$1,0),IFERROR(VLOOKUP($A165,#REF!,42+CU$1,0),IFERROR(VLOOKUP($A165,#REF!,42+CU$1,0),IFERROR(VLOOKUP($A165,#REF!,42+CU$1,0),IFERROR(VLOOKUP($A165,#REF!,26+CU$1,0),IFERROR(VLOOKUP($A165,#REF!,5+CU$1,0),0))))))))))))</f>
        <v>0</v>
      </c>
      <c r="CW165" s="37">
        <f>IFERROR(VLOOKUP($A165,#REF!,42+CV$1,0),IFERROR(VLOOKUP($A165,#REF!,42+CV$1,0),IFERROR(VLOOKUP($A165,#REF!,29+CV$1,0),IFERROR(VLOOKUP($A165,#REF!,16+CV$1,0),IFERROR(VLOOKUP($A165,#REF!,42+CV$1,0),IFERROR(VLOOKUP($A165,#REF!,33+CV$1,0),IFERROR(VLOOKUP($A165,#REF!,29+CV$1,0),IFERROR(VLOOKUP($A165,#REF!,42+CV$1,0),IFERROR(VLOOKUP($A165,#REF!,42+CV$1,0),IFERROR(VLOOKUP($A165,#REF!,42+CV$1,0),IFERROR(VLOOKUP($A165,#REF!,26+CV$1,0),IFERROR(VLOOKUP($A165,#REF!,5+CV$1,0),0))))))))))))</f>
        <v>0</v>
      </c>
      <c r="CX165" s="37">
        <f>IFERROR(VLOOKUP($A165,#REF!,36,0),IFERROR(VLOOKUP($A165,#REF!,23,0),IFERROR(VLOOKUP($A165,#REF!,65,0),IFERROR(VLOOKUP($A165,#REF!,34,0),IFERROR(VLOOKUP($A165,#REF!,25,0),IFERROR(VLOOKUP($A165,#REF!,25,0),IFERROR(VLOOKUP($A165,#REF!,21,0),IFERROR(VLOOKUP($A165,#REF!,23,0),IFERROR(VLOOKUP($A165,#REF!,23,0),IFERROR(VLOOKUP($A165,#REF!,23,0),IFERROR(VLOOKUP($A165,#REF!,23,0),IFERROR(VLOOKUP($A165,#REF!,23,0),IFERROR(VLOOKUP($A165,#REF!,21,0),IFERROR(VLOOKUP($A165,#REF!,23,0),0))))))))))))))</f>
        <v>0</v>
      </c>
      <c r="CY165" s="37">
        <f>IFERROR(VLOOKUP($A165,[20]DESIRE!$A:$AP,42,0),IFERROR(VLOOKUP($A165,'[20]TEMA PD'!$A:$AA,27,0),IFERROR(VLOOKUP($A165,'[20]TEMA HAJI'!$A:$AA,27,0),IFERROR(VLOOKUP($A165,'[20]TEMA C3'!$A:$AA,27,0),IFERROR(VLOOKUP($A165,'[20]TEMA C2'!$A:$AA,27,0),IFERROR(VLOOKUP($A165,'[20]TEMA C1'!$A:$Y,25,0),IFERROR(VLOOKUP($A165,[20]DELTA!$A:$AC,29,0),IFERROR(VLOOKUP($A165,'[20]AAV AUTO 2000'!$A:$AA,27,0),IFERROR(VLOOKUP($A165,'[20]CC SK'!$A:$AC,29,0),IFERROR(VLOOKUP($A165,[20]SBPV!$A:$AN,40,0),IFERROR(VLOOKUP($A165,[20]RVO!$A:$CA,79,0),IFERROR(VLOOKUP($A165,[20]GC!$A:$AC,29,0),IFERROR(VLOOKUP($A165,[20]AAV!$A:$AR,44,0),0)))))))))))))</f>
        <v>15</v>
      </c>
      <c r="CZ165" s="37">
        <f>IFERROR(VLOOKUP($A165,#REF!,5+CY$1,0),IFERROR(VLOOKUP($A165,#REF!,26+CY$1,0),IFERROR(VLOOKUP($A165,#REF!,42+CY$1,0),IFERROR(VLOOKUP($A165,#REF!,42+CY$1,0),IFERROR(VLOOKUP($A165,#REF!,42+CY$1,0),IFERROR(VLOOKUP($A165,#REF!,29+CY$1,0),IFERROR(VLOOKUP($A165,#REF!,33+CY$1,0),IFERROR(VLOOKUP($A165,#REF!,42+CY$1,0),IFERROR(VLOOKUP($A165,#REF!,16+CY$1,0),IFERROR(VLOOKUP($A165,#REF!,29+CY$1,0),IFERROR(VLOOKUP($A165,#REF!,42+CY$1,0),IFERROR(VLOOKUP($A165,#REF!,42+CY$1,0),0))))))))))))</f>
        <v>0</v>
      </c>
      <c r="DA165" s="37">
        <f>IFERROR(VLOOKUP($A165,#REF!,5+CZ$1,0),IFERROR(VLOOKUP($A165,#REF!,26+CZ$1,0),IFERROR(VLOOKUP($A165,#REF!,42+CZ$1,0),IFERROR(VLOOKUP($A165,#REF!,42+CZ$1,0),IFERROR(VLOOKUP($A165,#REF!,42+CZ$1,0),IFERROR(VLOOKUP($A165,#REF!,29+CZ$1,0),IFERROR(VLOOKUP($A165,#REF!,33+CZ$1,0),IFERROR(VLOOKUP($A165,#REF!,42+CZ$1,0),IFERROR(VLOOKUP($A165,#REF!,16+CZ$1,0),IFERROR(VLOOKUP($A165,#REF!,29+CZ$1,0),IFERROR(VLOOKUP($A165,#REF!,42+CZ$1,0),IFERROR(VLOOKUP($A165,#REF!,42+CZ$1,0),0))))))))))))</f>
        <v>0</v>
      </c>
      <c r="DB165" s="37">
        <f>IFERROR(VLOOKUP($A165,#REF!,5+DA$1,0),IFERROR(VLOOKUP($A165,#REF!,26+DA$1,0),IFERROR(VLOOKUP($A165,#REF!,42+DA$1,0),IFERROR(VLOOKUP($A165,#REF!,42+DA$1,0),IFERROR(VLOOKUP($A165,#REF!,42+DA$1,0),IFERROR(VLOOKUP($A165,#REF!,29+DA$1,0),IFERROR(VLOOKUP($A165,#REF!,33+DA$1,0),IFERROR(VLOOKUP($A165,#REF!,42+DA$1,0),IFERROR(VLOOKUP($A165,#REF!,16+DA$1,0),IFERROR(VLOOKUP($A165,#REF!,29+DA$1,0),IFERROR(VLOOKUP($A165,#REF!,42+DA$1,0),IFERROR(VLOOKUP($A165,#REF!,42+DA$1,0),0))))))))))))</f>
        <v>0</v>
      </c>
      <c r="DC165" s="37">
        <f>IFERROR(VLOOKUP($A165,#REF!,5+DB$1,0),IFERROR(VLOOKUP($A165,#REF!,26+DB$1,0),IFERROR(VLOOKUP($A165,#REF!,42+DB$1,0),IFERROR(VLOOKUP($A165,#REF!,42+DB$1,0),IFERROR(VLOOKUP($A165,#REF!,42+DB$1,0),IFERROR(VLOOKUP($A165,#REF!,29+DB$1,0),IFERROR(VLOOKUP($A165,#REF!,33+DB$1,0),IFERROR(VLOOKUP($A165,#REF!,42+DB$1,0),IFERROR(VLOOKUP($A165,#REF!,16+DB$1,0),IFERROR(VLOOKUP($A165,#REF!,29+DB$1,0),IFERROR(VLOOKUP($A165,#REF!,42+DB$1,0),IFERROR(VLOOKUP($A165,#REF!,42+DB$1,0),0))))))))))))</f>
        <v>0</v>
      </c>
      <c r="DD165" s="37">
        <f>IFERROR(VLOOKUP($A165,#REF!,5+DC$1,0),IFERROR(VLOOKUP($A165,#REF!,26+DC$1,0),IFERROR(VLOOKUP($A165,#REF!,42+DC$1,0),IFERROR(VLOOKUP($A165,#REF!,42+DC$1,0),IFERROR(VLOOKUP($A165,#REF!,42+DC$1,0),IFERROR(VLOOKUP($A165,#REF!,29+DC$1,0),IFERROR(VLOOKUP($A165,#REF!,33+DC$1,0),IFERROR(VLOOKUP($A165,#REF!,42+DC$1,0),IFERROR(VLOOKUP($A165,#REF!,16+DC$1,0),IFERROR(VLOOKUP($A165,#REF!,29+DC$1,0),IFERROR(VLOOKUP($A165,#REF!,42+DC$1,0),IFERROR(VLOOKUP($A165,#REF!,42+DC$1,0),0))))))))))))</f>
        <v>0</v>
      </c>
      <c r="DE165" s="37">
        <f>IFERROR(VLOOKUP($A165,#REF!,23,0),IFERROR(VLOOKUP($A165,#REF!,21,0),IFERROR(VLOOKUP($A165,#REF!,23,0),IFERROR(VLOOKUP($A165,#REF!,23,0),IFERROR(VLOOKUP($A165,#REF!,23,0),IFERROR(VLOOKUP($A165,#REF!,23,0),IFERROR(VLOOKUP($A165,#REF!,23,0),IFERROR(VLOOKUP($A165,#REF!,21,0),IFERROR(VLOOKUP($A165,#REF!,25,0),IFERROR(VLOOKUP($A165,#REF!,25,0),IFERROR(VLOOKUP($A165,#REF!,34,0),IFERROR(VLOOKUP($A165,#REF!,65,0),IFERROR(VLOOKUP($A165,#REF!,23,0),IFERROR(VLOOKUP($A165,#REF!,36,0),0))))))))))))))</f>
        <v>0</v>
      </c>
      <c r="DF165" s="37" t="b">
        <f t="shared" si="85"/>
        <v>1</v>
      </c>
      <c r="DG165" s="37" t="b">
        <f t="shared" si="85"/>
        <v>1</v>
      </c>
      <c r="DH165" s="37" t="b">
        <f t="shared" si="85"/>
        <v>1</v>
      </c>
      <c r="DI165" s="37" t="b">
        <f t="shared" si="81"/>
        <v>1</v>
      </c>
      <c r="DJ165" s="37" t="b">
        <f t="shared" si="81"/>
        <v>1</v>
      </c>
      <c r="DK165" s="37" t="b">
        <f t="shared" si="81"/>
        <v>1</v>
      </c>
      <c r="DL165" s="37" t="b">
        <f t="shared" si="54"/>
        <v>1</v>
      </c>
      <c r="DM165" s="37">
        <f t="shared" si="86"/>
        <v>15</v>
      </c>
      <c r="DN165" s="37">
        <f t="shared" si="86"/>
        <v>0</v>
      </c>
      <c r="DO165" s="37">
        <f t="shared" si="86"/>
        <v>0</v>
      </c>
      <c r="DP165" s="37">
        <f t="shared" si="82"/>
        <v>0</v>
      </c>
      <c r="DQ165" s="37">
        <f t="shared" si="82"/>
        <v>0</v>
      </c>
      <c r="DR165" s="37">
        <f t="shared" si="82"/>
        <v>0</v>
      </c>
      <c r="DS165" s="37">
        <f t="shared" si="55"/>
        <v>0</v>
      </c>
      <c r="DT165" s="29">
        <f t="shared" si="72"/>
        <v>15</v>
      </c>
      <c r="DU165" s="37">
        <f t="shared" si="87"/>
        <v>15</v>
      </c>
      <c r="DV165" s="37">
        <f t="shared" si="87"/>
        <v>0</v>
      </c>
      <c r="DW165" s="37">
        <f t="shared" si="87"/>
        <v>0</v>
      </c>
      <c r="DX165" s="37">
        <f t="shared" si="83"/>
        <v>0</v>
      </c>
      <c r="DY165" s="37">
        <f t="shared" si="83"/>
        <v>0</v>
      </c>
      <c r="DZ165" s="37">
        <f t="shared" si="83"/>
        <v>0</v>
      </c>
      <c r="EA165" s="37">
        <f t="shared" si="56"/>
        <v>0</v>
      </c>
      <c r="EB165" s="29">
        <f t="shared" si="73"/>
        <v>15</v>
      </c>
      <c r="EC165" s="36">
        <f t="shared" si="74"/>
        <v>6</v>
      </c>
      <c r="ED165" s="36" t="str">
        <f t="shared" si="75"/>
        <v>DOWNGRADE</v>
      </c>
      <c r="EE165" s="36" t="str">
        <f t="shared" si="76"/>
        <v>RESET</v>
      </c>
      <c r="EF165" s="37">
        <f t="shared" si="77"/>
        <v>0</v>
      </c>
      <c r="EG165" s="2">
        <f>IFERROR(VLOOKUP(A165,[21]DELTA!$A:$AT,46,0),"")</f>
        <v>3</v>
      </c>
      <c r="EH165" s="37" t="str">
        <f t="shared" si="78"/>
        <v>SAPHIRE</v>
      </c>
      <c r="EI165" s="2"/>
      <c r="EJ165" s="2"/>
      <c r="EK165" s="2"/>
      <c r="EL165" s="2"/>
      <c r="EM165" s="2"/>
      <c r="EN165" s="2"/>
      <c r="EO165" s="2"/>
      <c r="EP165" s="2"/>
      <c r="EQ165" s="37">
        <f t="shared" si="88"/>
        <v>15</v>
      </c>
      <c r="ER165" s="37">
        <f t="shared" si="88"/>
        <v>0</v>
      </c>
      <c r="ES165" s="37">
        <f t="shared" si="88"/>
        <v>0</v>
      </c>
      <c r="ET165" s="37">
        <f t="shared" si="84"/>
        <v>0</v>
      </c>
      <c r="EU165" s="37">
        <f t="shared" si="84"/>
        <v>0</v>
      </c>
      <c r="EV165" s="37">
        <f t="shared" si="84"/>
        <v>0</v>
      </c>
      <c r="EW165" s="37">
        <f t="shared" si="57"/>
        <v>0</v>
      </c>
    </row>
    <row r="166" spans="1:153" ht="15.6">
      <c r="A166" s="36" t="s">
        <v>95</v>
      </c>
      <c r="B166" s="5" t="s">
        <v>242</v>
      </c>
      <c r="C166" s="37" t="s">
        <v>153</v>
      </c>
      <c r="D166" s="15">
        <f>IFERROR(VLOOKUP(A166,[23]delta!$A:$C,3,0),"")</f>
        <v>45033</v>
      </c>
      <c r="E166" s="15" t="str">
        <f t="shared" si="71"/>
        <v>Apr-23</v>
      </c>
      <c r="F166" s="37" t="s">
        <v>352</v>
      </c>
      <c r="G166" s="37" t="s">
        <v>352</v>
      </c>
      <c r="H166" s="37" t="s">
        <v>352</v>
      </c>
      <c r="I166" s="37" t="s">
        <v>349</v>
      </c>
      <c r="J166" s="37" t="s">
        <v>349</v>
      </c>
      <c r="K166" s="37" t="s">
        <v>352</v>
      </c>
      <c r="L166" s="37" t="s">
        <v>352</v>
      </c>
      <c r="M166" s="37">
        <v>22</v>
      </c>
      <c r="N166" s="37">
        <v>45</v>
      </c>
      <c r="O166" s="37">
        <v>37</v>
      </c>
      <c r="P166" s="37">
        <v>35</v>
      </c>
      <c r="Q166" s="37">
        <v>38</v>
      </c>
      <c r="R166" s="37">
        <v>42</v>
      </c>
      <c r="S166" s="37">
        <v>20</v>
      </c>
      <c r="T166" s="36">
        <v>239</v>
      </c>
      <c r="U166" s="14">
        <v>0</v>
      </c>
      <c r="V166" s="14">
        <v>0</v>
      </c>
      <c r="W166" s="14">
        <v>0</v>
      </c>
      <c r="X166" s="37">
        <v>35</v>
      </c>
      <c r="Y166" s="37">
        <v>38</v>
      </c>
      <c r="Z166" s="14">
        <v>0</v>
      </c>
      <c r="AA166" s="14">
        <v>0</v>
      </c>
      <c r="AB166" s="36">
        <v>73</v>
      </c>
      <c r="AC166" s="36">
        <v>0</v>
      </c>
      <c r="AD166" s="36" t="s">
        <v>413</v>
      </c>
      <c r="AE166" s="36" t="s">
        <v>413</v>
      </c>
      <c r="AF166" s="37">
        <v>73</v>
      </c>
      <c r="AG166" s="13">
        <v>2</v>
      </c>
      <c r="AH166" s="37" t="s">
        <v>418</v>
      </c>
      <c r="AI166" s="37">
        <v>0</v>
      </c>
      <c r="AJ166" s="37" t="s">
        <v>423</v>
      </c>
      <c r="AK166" s="37">
        <v>0</v>
      </c>
      <c r="AL166" s="15">
        <v>45261</v>
      </c>
      <c r="AM166" s="15">
        <v>45701</v>
      </c>
      <c r="AN166" s="37">
        <v>1</v>
      </c>
      <c r="AO166" s="37">
        <v>73</v>
      </c>
      <c r="AP166" s="37" t="str">
        <f>IFERROR(VLOOKUP($A166,[2]Sheet1!$A:$D,4,0),"-")</f>
        <v>EKSKLUSIF</v>
      </c>
      <c r="AQ166" s="37" t="str">
        <f>IFERROR(VLOOKUP($A166,#REF!,4,0),"-")</f>
        <v>-</v>
      </c>
      <c r="AR166" s="37" t="str">
        <f>IFERROR(VLOOKUP(A166,[3]DELTA!$A:$D,4,0),"-")</f>
        <v>REGULER</v>
      </c>
      <c r="AS166" s="37" t="str">
        <f>IFERROR(VLOOKUP(A166,[4]DELTA!$A:$D,4,0),"-")</f>
        <v>REGULER</v>
      </c>
      <c r="AT166" s="37" t="str">
        <f>IFERROR(VLOOKUP(A166,[5]DELTA!$A:$D,4,0),"-")</f>
        <v>EKSKLUSIF</v>
      </c>
      <c r="AU166" s="37" t="str">
        <f>IFERROR(VLOOKUP(A166,[6]DELTA!$A:$D,4,0),"-")</f>
        <v>EKSKLUSIF</v>
      </c>
      <c r="AV166" s="37" t="str">
        <f>IFERROR(VLOOKUP(A166,#REF!,13,0),"")</f>
        <v/>
      </c>
      <c r="AW166" s="37">
        <f>IFERROR(VLOOKUP(A166,[7]DATABASE!$A:$BA,49,0),"")</f>
        <v>0</v>
      </c>
      <c r="AX166" s="37">
        <f>IFERROR(VLOOKUP(A166,[7]DATABASE!$A:$BA,50,0),"")</f>
        <v>1</v>
      </c>
      <c r="AY166" s="37">
        <f>IFERROR(VLOOKUP(A166,[7]DATABASE!$A:$BA,51,0),"")</f>
        <v>35</v>
      </c>
      <c r="AZ166" s="37">
        <f>IFERROR(VLOOKUP(A166,[7]DATABASE!$A:$BA,52,0),"")</f>
        <v>46</v>
      </c>
      <c r="BA166" s="37">
        <f>IFERROR(VLOOKUP(A166,[7]DATABASE!$A:$BA,53,0),"")</f>
        <v>43</v>
      </c>
      <c r="BB166" s="37">
        <f>IFERROR(VLOOKUP(A166,[7]DATABASE!$A:$BF,54,0),"")</f>
        <v>0</v>
      </c>
      <c r="BC166" s="37">
        <f>IFERROR(VLOOKUP(A166,[7]DATABASE!$A:$BF,55,0),"")</f>
        <v>1</v>
      </c>
      <c r="BD166" s="37">
        <f>IFERROR(VLOOKUP(A166,[7]DATABASE!$A:$BF,56,0),"")</f>
        <v>35</v>
      </c>
      <c r="BE166" s="37">
        <f>IFERROR(VLOOKUP(A166,[7]DATABASE!$A:$BF,57,0),"")</f>
        <v>46</v>
      </c>
      <c r="BF166" s="37">
        <f>IFERROR(VLOOKUP(A166,[7]DATABASE!$A:$BF,58,0),"")</f>
        <v>43</v>
      </c>
      <c r="BG166" s="37">
        <f>IFERROR(VLOOKUP($A166,'[24]NEW MITRA'!$A:$BV,69,0),"")</f>
        <v>7</v>
      </c>
      <c r="BH166" s="37">
        <f>IFERROR(VLOOKUP(A166,[7]DATABASE!$A:$BM,60,0),"")</f>
        <v>0</v>
      </c>
      <c r="BI166" s="37">
        <f>IFERROR(VLOOKUP(A166,[7]DATABASE!$A:$BM,61,0),"")</f>
        <v>1</v>
      </c>
      <c r="BJ166" s="37">
        <f>IFERROR(VLOOKUP(A166,[7]DATABASE!$A:$BM,62,0),"")</f>
        <v>35</v>
      </c>
      <c r="BK166" s="37">
        <f>IFERROR(VLOOKUP(A166,[7]DATABASE!$A:$BM,63,0),"")</f>
        <v>46</v>
      </c>
      <c r="BL166" s="37">
        <f>IFERROR(VLOOKUP(A166,[7]DATABASE!$A:$BM,64,0),"")</f>
        <v>43</v>
      </c>
      <c r="BM166" s="37">
        <f>IFERROR(VLOOKUP($A166,[9]AAV!$A:$AM,39,0),IFERROR(VLOOKUP($A166,[9]GC!$A:$Y,25,0),IFERROR(VLOOKUP($A166,[9]RVO!$A:$BS,71,0),IFERROR(VLOOKUP($A166,[9]SBPV!$A:$AK,37,0),IFERROR(VLOOKUP($A166,'[9]CC SK'!$A:$AA,27,0),IFERROR(VLOOKUP($A166,[9]DELTA!$A:$AA,27,0),IFERROR(VLOOKUP($A166,'[9]TEMA C1'!$A:$W,23,0),IFERROR(VLOOKUP($A166,'[9]TEMA C2'!$A:$Y,25,0),IFERROR(VLOOKUP($A166,'[9]TEMA C3'!$A:$Y,25,0),IFERROR(VLOOKUP($A166,'[9]TEMA HAJI'!$A:$Y,25,0),IFERROR(VLOOKUP($A166,'[9]TEMA PD'!$A:$Y,25,0),"")))))))))))</f>
        <v>21</v>
      </c>
      <c r="BN166" s="37">
        <f t="shared" si="58"/>
        <v>153</v>
      </c>
      <c r="BO166" s="14">
        <f t="shared" si="80"/>
        <v>0</v>
      </c>
      <c r="BP166" s="37">
        <f t="shared" si="80"/>
        <v>0</v>
      </c>
      <c r="BQ166" s="37">
        <f t="shared" si="80"/>
        <v>1</v>
      </c>
      <c r="BR166" s="37">
        <f t="shared" si="80"/>
        <v>35</v>
      </c>
      <c r="BS166" s="14">
        <f t="shared" si="80"/>
        <v>0</v>
      </c>
      <c r="BT166" s="21">
        <f t="shared" si="80"/>
        <v>0</v>
      </c>
      <c r="BU166" s="21">
        <f t="shared" si="79"/>
        <v>21</v>
      </c>
      <c r="BV166" s="37">
        <f t="shared" si="59"/>
        <v>57</v>
      </c>
      <c r="BW166" s="36">
        <f t="shared" si="60"/>
        <v>1</v>
      </c>
      <c r="BX166" s="36" t="str">
        <f t="shared" si="61"/>
        <v>TIDAK</v>
      </c>
      <c r="BY166" s="36" t="str">
        <f>IFERROR(VLOOKUP(A166,[7]DATABASE!$A:$BY,77,0),"")</f>
        <v>TIDAK</v>
      </c>
      <c r="BZ166" s="37">
        <f t="shared" si="62"/>
        <v>130</v>
      </c>
      <c r="CA166" s="12">
        <f>IFERROR(VLOOKUP(A166,[10]DELTA!$A:$AE,31,0),"")</f>
        <v>3</v>
      </c>
      <c r="CB166" s="37" t="str">
        <f t="shared" si="63"/>
        <v>SAPHIRE</v>
      </c>
      <c r="CC166" s="37" t="str">
        <f>IFERROR(VLOOKUP(A166,[11]SUMMARY!$B:$E,4,0),"")</f>
        <v/>
      </c>
      <c r="CD166" s="37">
        <f>IFERROR(VLOOKUP(A166,'[12]RECAP REDEEM P2 - v2'!$A:$I,5,0),0)</f>
        <v>65</v>
      </c>
      <c r="CE166" s="37" t="str">
        <f t="shared" si="64"/>
        <v>Y</v>
      </c>
      <c r="CF166" s="37"/>
      <c r="CG166" s="15">
        <v>45093</v>
      </c>
      <c r="CH166" s="15">
        <f t="shared" ca="1" si="65"/>
        <v>46174</v>
      </c>
      <c r="CI166" s="37">
        <f t="shared" ca="1" si="66"/>
        <v>2</v>
      </c>
      <c r="CJ166" s="37">
        <v>65</v>
      </c>
      <c r="CK166" s="37" t="str">
        <f>IFERROR(VLOOKUP($A166,[13]ME!$A:$K,11,0),"-")</f>
        <v>EKSKLUSIF</v>
      </c>
      <c r="CL166" s="37" t="str">
        <f>IFERROR(VLOOKUP($A166,[14]EKS!$A:$K,11,0),"-")</f>
        <v>EKSKLUSIF</v>
      </c>
      <c r="CM166" s="37" t="str">
        <f>IFERROR(VLOOKUP($A166,[15]EKS!$A:$K,11,0),"-")</f>
        <v>EKSKLUSIF</v>
      </c>
      <c r="CN166" s="37" t="str">
        <f>IFERROR(VLOOKUP($A166,[16]EKS!$A:$K,11,0),"-")</f>
        <v>EKSKLUSIF</v>
      </c>
      <c r="CO166" s="37" t="str">
        <f>IFERROR(VLOOKUP($A166,[17]EKS!$A:$K,11,0),"-")</f>
        <v>-</v>
      </c>
      <c r="CP166" s="37" t="str">
        <f>IFERROR(VLOOKUP($A166,[18]EKS!$A:$K,11,0),"-")</f>
        <v>EKSKLUSIF</v>
      </c>
      <c r="CQ166" s="37" t="str">
        <f>IFERROR(VLOOKUP(A166,[19]Sheet1!$A:$D,4,0),"-")</f>
        <v>EKSKLUSIF</v>
      </c>
      <c r="CR166" s="37">
        <f>IFERROR(VLOOKUP($A166,[20]AAV!$A:$AR,44,0),IFERROR(VLOOKUP($A166,[20]GC!$A:$AC,29,0),IFERROR(VLOOKUP($A166,[20]RVO!$A:$CA,79,0),IFERROR(VLOOKUP($A166,[20]SBPV!$A:$AN,40,0),IFERROR(VLOOKUP($A166,'[20]CC SK'!$A:$AC,29,0),IFERROR(VLOOKUP($A166,'[20]AAV AUTO 2000'!$A:$AA,27,0),IFERROR(VLOOKUP($A166,[20]DELTA!$A:$AC,29,0),IFERROR(VLOOKUP($A166,'[20]TEMA C1'!$A:$Y,25,0),IFERROR(VLOOKUP($A166,'[20]TEMA C2'!$A:$AA,27,0),IFERROR(VLOOKUP($A166,'[20]TEMA C3'!$A:$AA,27,0),IFERROR(VLOOKUP($A166,'[20]TEMA HAJI'!$A:$AA,27,0),IFERROR(VLOOKUP($A166,'[20]TEMA PD'!$A:$AA,27,0),IFERROR(VLOOKUP($A166,[20]DESIRE!$A:$AP,42,0),0)))))))))))))</f>
        <v>24</v>
      </c>
      <c r="CS166" s="37">
        <f>IFERROR(VLOOKUP($A166,#REF!,42+CR$1,0),IFERROR(VLOOKUP($A166,#REF!,42+CR$1,0),IFERROR(VLOOKUP($A166,#REF!,29+CR$1,0),IFERROR(VLOOKUP($A166,#REF!,16+CR$1,0),IFERROR(VLOOKUP($A166,#REF!,42+CR$1,0),IFERROR(VLOOKUP($A166,#REF!,33+CR$1,0),IFERROR(VLOOKUP($A166,#REF!,29+CR$1,0),IFERROR(VLOOKUP($A166,#REF!,42+CR$1,0),IFERROR(VLOOKUP($A166,#REF!,42+CR$1,0),IFERROR(VLOOKUP($A166,#REF!,42+CR$1,0),IFERROR(VLOOKUP($A166,#REF!,26+CR$1,0),IFERROR(VLOOKUP($A166,#REF!,5+CR$1,0),0))))))))))))</f>
        <v>0</v>
      </c>
      <c r="CT166" s="37">
        <f>IFERROR(VLOOKUP($A166,#REF!,42+CS$1,0),IFERROR(VLOOKUP($A166,#REF!,42+CS$1,0),IFERROR(VLOOKUP($A166,#REF!,29+CS$1,0),IFERROR(VLOOKUP($A166,#REF!,16+CS$1,0),IFERROR(VLOOKUP($A166,#REF!,42+CS$1,0),IFERROR(VLOOKUP($A166,#REF!,33+CS$1,0),IFERROR(VLOOKUP($A166,#REF!,29+CS$1,0),IFERROR(VLOOKUP($A166,#REF!,42+CS$1,0),IFERROR(VLOOKUP($A166,#REF!,42+CS$1,0),IFERROR(VLOOKUP($A166,#REF!,42+CS$1,0),IFERROR(VLOOKUP($A166,#REF!,26+CS$1,0),IFERROR(VLOOKUP($A166,#REF!,5+CS$1,0),0))))))))))))</f>
        <v>0</v>
      </c>
      <c r="CU166" s="37">
        <f>IFERROR(VLOOKUP($A166,#REF!,42+CT$1,0),IFERROR(VLOOKUP($A166,#REF!,42+CT$1,0),IFERROR(VLOOKUP($A166,#REF!,29+CT$1,0),IFERROR(VLOOKUP($A166,#REF!,16+CT$1,0),IFERROR(VLOOKUP($A166,#REF!,42+CT$1,0),IFERROR(VLOOKUP($A166,#REF!,33+CT$1,0),IFERROR(VLOOKUP($A166,#REF!,29+CT$1,0),IFERROR(VLOOKUP($A166,#REF!,42+CT$1,0),IFERROR(VLOOKUP($A166,#REF!,42+CT$1,0),IFERROR(VLOOKUP($A166,#REF!,42+CT$1,0),IFERROR(VLOOKUP($A166,#REF!,26+CT$1,0),IFERROR(VLOOKUP($A166,#REF!,5+CT$1,0),0))))))))))))</f>
        <v>0</v>
      </c>
      <c r="CV166" s="37">
        <f>IFERROR(VLOOKUP($A166,#REF!,42+CU$1,0),IFERROR(VLOOKUP($A166,#REF!,42+CU$1,0),IFERROR(VLOOKUP($A166,#REF!,29+CU$1,0),IFERROR(VLOOKUP($A166,#REF!,16+CU$1,0),IFERROR(VLOOKUP($A166,#REF!,42+CU$1,0),IFERROR(VLOOKUP($A166,#REF!,33+CU$1,0),IFERROR(VLOOKUP($A166,#REF!,29+CU$1,0),IFERROR(VLOOKUP($A166,#REF!,42+CU$1,0),IFERROR(VLOOKUP($A166,#REF!,42+CU$1,0),IFERROR(VLOOKUP($A166,#REF!,42+CU$1,0),IFERROR(VLOOKUP($A166,#REF!,26+CU$1,0),IFERROR(VLOOKUP($A166,#REF!,5+CU$1,0),0))))))))))))</f>
        <v>0</v>
      </c>
      <c r="CW166" s="37">
        <f>IFERROR(VLOOKUP($A166,#REF!,42+CV$1,0),IFERROR(VLOOKUP($A166,#REF!,42+CV$1,0),IFERROR(VLOOKUP($A166,#REF!,29+CV$1,0),IFERROR(VLOOKUP($A166,#REF!,16+CV$1,0),IFERROR(VLOOKUP($A166,#REF!,42+CV$1,0),IFERROR(VLOOKUP($A166,#REF!,33+CV$1,0),IFERROR(VLOOKUP($A166,#REF!,29+CV$1,0),IFERROR(VLOOKUP($A166,#REF!,42+CV$1,0),IFERROR(VLOOKUP($A166,#REF!,42+CV$1,0),IFERROR(VLOOKUP($A166,#REF!,42+CV$1,0),IFERROR(VLOOKUP($A166,#REF!,26+CV$1,0),IFERROR(VLOOKUP($A166,#REF!,5+CV$1,0),0))))))))))))</f>
        <v>0</v>
      </c>
      <c r="CX166" s="37">
        <f>IFERROR(VLOOKUP($A166,#REF!,36,0),IFERROR(VLOOKUP($A166,#REF!,23,0),IFERROR(VLOOKUP($A166,#REF!,65,0),IFERROR(VLOOKUP($A166,#REF!,34,0),IFERROR(VLOOKUP($A166,#REF!,25,0),IFERROR(VLOOKUP($A166,#REF!,25,0),IFERROR(VLOOKUP($A166,#REF!,21,0),IFERROR(VLOOKUP($A166,#REF!,23,0),IFERROR(VLOOKUP($A166,#REF!,23,0),IFERROR(VLOOKUP($A166,#REF!,23,0),IFERROR(VLOOKUP($A166,#REF!,23,0),IFERROR(VLOOKUP($A166,#REF!,23,0),IFERROR(VLOOKUP($A166,#REF!,21,0),IFERROR(VLOOKUP($A166,#REF!,23,0),0))))))))))))))</f>
        <v>0</v>
      </c>
      <c r="CY166" s="37">
        <f>IFERROR(VLOOKUP($A166,[20]DESIRE!$A:$AP,42,0),IFERROR(VLOOKUP($A166,'[20]TEMA PD'!$A:$AA,27,0),IFERROR(VLOOKUP($A166,'[20]TEMA HAJI'!$A:$AA,27,0),IFERROR(VLOOKUP($A166,'[20]TEMA C3'!$A:$AA,27,0),IFERROR(VLOOKUP($A166,'[20]TEMA C2'!$A:$AA,27,0),IFERROR(VLOOKUP($A166,'[20]TEMA C1'!$A:$Y,25,0),IFERROR(VLOOKUP($A166,[20]DELTA!$A:$AC,29,0),IFERROR(VLOOKUP($A166,'[20]AAV AUTO 2000'!$A:$AA,27,0),IFERROR(VLOOKUP($A166,'[20]CC SK'!$A:$AC,29,0),IFERROR(VLOOKUP($A166,[20]SBPV!$A:$AN,40,0),IFERROR(VLOOKUP($A166,[20]RVO!$A:$CA,79,0),IFERROR(VLOOKUP($A166,[20]GC!$A:$AC,29,0),IFERROR(VLOOKUP($A166,[20]AAV!$A:$AR,44,0),0)))))))))))))</f>
        <v>24</v>
      </c>
      <c r="CZ166" s="37">
        <f>IFERROR(VLOOKUP($A166,#REF!,5+CY$1,0),IFERROR(VLOOKUP($A166,#REF!,26+CY$1,0),IFERROR(VLOOKUP($A166,#REF!,42+CY$1,0),IFERROR(VLOOKUP($A166,#REF!,42+CY$1,0),IFERROR(VLOOKUP($A166,#REF!,42+CY$1,0),IFERROR(VLOOKUP($A166,#REF!,29+CY$1,0),IFERROR(VLOOKUP($A166,#REF!,33+CY$1,0),IFERROR(VLOOKUP($A166,#REF!,42+CY$1,0),IFERROR(VLOOKUP($A166,#REF!,16+CY$1,0),IFERROR(VLOOKUP($A166,#REF!,29+CY$1,0),IFERROR(VLOOKUP($A166,#REF!,42+CY$1,0),IFERROR(VLOOKUP($A166,#REF!,42+CY$1,0),0))))))))))))</f>
        <v>0</v>
      </c>
      <c r="DA166" s="37">
        <f>IFERROR(VLOOKUP($A166,#REF!,5+CZ$1,0),IFERROR(VLOOKUP($A166,#REF!,26+CZ$1,0),IFERROR(VLOOKUP($A166,#REF!,42+CZ$1,0),IFERROR(VLOOKUP($A166,#REF!,42+CZ$1,0),IFERROR(VLOOKUP($A166,#REF!,42+CZ$1,0),IFERROR(VLOOKUP($A166,#REF!,29+CZ$1,0),IFERROR(VLOOKUP($A166,#REF!,33+CZ$1,0),IFERROR(VLOOKUP($A166,#REF!,42+CZ$1,0),IFERROR(VLOOKUP($A166,#REF!,16+CZ$1,0),IFERROR(VLOOKUP($A166,#REF!,29+CZ$1,0),IFERROR(VLOOKUP($A166,#REF!,42+CZ$1,0),IFERROR(VLOOKUP($A166,#REF!,42+CZ$1,0),0))))))))))))</f>
        <v>0</v>
      </c>
      <c r="DB166" s="37">
        <f>IFERROR(VLOOKUP($A166,#REF!,5+DA$1,0),IFERROR(VLOOKUP($A166,#REF!,26+DA$1,0),IFERROR(VLOOKUP($A166,#REF!,42+DA$1,0),IFERROR(VLOOKUP($A166,#REF!,42+DA$1,0),IFERROR(VLOOKUP($A166,#REF!,42+DA$1,0),IFERROR(VLOOKUP($A166,#REF!,29+DA$1,0),IFERROR(VLOOKUP($A166,#REF!,33+DA$1,0),IFERROR(VLOOKUP($A166,#REF!,42+DA$1,0),IFERROR(VLOOKUP($A166,#REF!,16+DA$1,0),IFERROR(VLOOKUP($A166,#REF!,29+DA$1,0),IFERROR(VLOOKUP($A166,#REF!,42+DA$1,0),IFERROR(VLOOKUP($A166,#REF!,42+DA$1,0),0))))))))))))</f>
        <v>0</v>
      </c>
      <c r="DC166" s="37">
        <f>IFERROR(VLOOKUP($A166,#REF!,5+DB$1,0),IFERROR(VLOOKUP($A166,#REF!,26+DB$1,0),IFERROR(VLOOKUP($A166,#REF!,42+DB$1,0),IFERROR(VLOOKUP($A166,#REF!,42+DB$1,0),IFERROR(VLOOKUP($A166,#REF!,42+DB$1,0),IFERROR(VLOOKUP($A166,#REF!,29+DB$1,0),IFERROR(VLOOKUP($A166,#REF!,33+DB$1,0),IFERROR(VLOOKUP($A166,#REF!,42+DB$1,0),IFERROR(VLOOKUP($A166,#REF!,16+DB$1,0),IFERROR(VLOOKUP($A166,#REF!,29+DB$1,0),IFERROR(VLOOKUP($A166,#REF!,42+DB$1,0),IFERROR(VLOOKUP($A166,#REF!,42+DB$1,0),0))))))))))))</f>
        <v>0</v>
      </c>
      <c r="DD166" s="37">
        <f>IFERROR(VLOOKUP($A166,#REF!,5+DC$1,0),IFERROR(VLOOKUP($A166,#REF!,26+DC$1,0),IFERROR(VLOOKUP($A166,#REF!,42+DC$1,0),IFERROR(VLOOKUP($A166,#REF!,42+DC$1,0),IFERROR(VLOOKUP($A166,#REF!,42+DC$1,0),IFERROR(VLOOKUP($A166,#REF!,29+DC$1,0),IFERROR(VLOOKUP($A166,#REF!,33+DC$1,0),IFERROR(VLOOKUP($A166,#REF!,42+DC$1,0),IFERROR(VLOOKUP($A166,#REF!,16+DC$1,0),IFERROR(VLOOKUP($A166,#REF!,29+DC$1,0),IFERROR(VLOOKUP($A166,#REF!,42+DC$1,0),IFERROR(VLOOKUP($A166,#REF!,42+DC$1,0),0))))))))))))</f>
        <v>0</v>
      </c>
      <c r="DE166" s="37">
        <f>IFERROR(VLOOKUP($A166,#REF!,23,0),IFERROR(VLOOKUP($A166,#REF!,21,0),IFERROR(VLOOKUP($A166,#REF!,23,0),IFERROR(VLOOKUP($A166,#REF!,23,0),IFERROR(VLOOKUP($A166,#REF!,23,0),IFERROR(VLOOKUP($A166,#REF!,23,0),IFERROR(VLOOKUP($A166,#REF!,23,0),IFERROR(VLOOKUP($A166,#REF!,21,0),IFERROR(VLOOKUP($A166,#REF!,25,0),IFERROR(VLOOKUP($A166,#REF!,25,0),IFERROR(VLOOKUP($A166,#REF!,34,0),IFERROR(VLOOKUP($A166,#REF!,65,0),IFERROR(VLOOKUP($A166,#REF!,23,0),IFERROR(VLOOKUP($A166,#REF!,36,0),0))))))))))))))</f>
        <v>0</v>
      </c>
      <c r="DF166" s="37" t="b">
        <f t="shared" si="85"/>
        <v>1</v>
      </c>
      <c r="DG166" s="37" t="b">
        <f t="shared" si="85"/>
        <v>1</v>
      </c>
      <c r="DH166" s="37" t="b">
        <f t="shared" si="85"/>
        <v>1</v>
      </c>
      <c r="DI166" s="37" t="b">
        <f t="shared" si="81"/>
        <v>1</v>
      </c>
      <c r="DJ166" s="37" t="b">
        <f t="shared" si="81"/>
        <v>1</v>
      </c>
      <c r="DK166" s="37" t="b">
        <f t="shared" si="81"/>
        <v>1</v>
      </c>
      <c r="DL166" s="37" t="b">
        <f t="shared" si="54"/>
        <v>1</v>
      </c>
      <c r="DM166" s="37">
        <f t="shared" si="86"/>
        <v>24</v>
      </c>
      <c r="DN166" s="37">
        <f t="shared" si="86"/>
        <v>0</v>
      </c>
      <c r="DO166" s="37">
        <f t="shared" si="86"/>
        <v>0</v>
      </c>
      <c r="DP166" s="37">
        <f t="shared" si="82"/>
        <v>0</v>
      </c>
      <c r="DQ166" s="37">
        <f t="shared" si="82"/>
        <v>0</v>
      </c>
      <c r="DR166" s="37">
        <f t="shared" si="82"/>
        <v>0</v>
      </c>
      <c r="DS166" s="37">
        <f t="shared" si="55"/>
        <v>0</v>
      </c>
      <c r="DT166" s="29">
        <f t="shared" si="72"/>
        <v>24</v>
      </c>
      <c r="DU166" s="37">
        <f t="shared" si="87"/>
        <v>0</v>
      </c>
      <c r="DV166" s="37">
        <f t="shared" si="87"/>
        <v>0</v>
      </c>
      <c r="DW166" s="37">
        <f t="shared" si="87"/>
        <v>0</v>
      </c>
      <c r="DX166" s="37">
        <f t="shared" si="83"/>
        <v>0</v>
      </c>
      <c r="DY166" s="37">
        <f t="shared" si="83"/>
        <v>0</v>
      </c>
      <c r="DZ166" s="37">
        <f t="shared" si="83"/>
        <v>0</v>
      </c>
      <c r="EA166" s="37">
        <f t="shared" si="56"/>
        <v>0</v>
      </c>
      <c r="EB166" s="29">
        <f t="shared" si="73"/>
        <v>0</v>
      </c>
      <c r="EC166" s="36">
        <f t="shared" si="74"/>
        <v>6</v>
      </c>
      <c r="ED166" s="36" t="str">
        <f t="shared" si="75"/>
        <v>DOWNGRADE</v>
      </c>
      <c r="EE166" s="36" t="str">
        <f t="shared" si="76"/>
        <v>RESET</v>
      </c>
      <c r="EF166" s="37">
        <f t="shared" si="77"/>
        <v>0</v>
      </c>
      <c r="EG166" s="2">
        <f>IFERROR(VLOOKUP(A166,[21]DELTA!$A:$AT,46,0),"")</f>
        <v>2</v>
      </c>
      <c r="EH166" s="37" t="str">
        <f t="shared" si="78"/>
        <v>SAPHIRE</v>
      </c>
      <c r="EI166" s="2"/>
      <c r="EJ166" s="2"/>
      <c r="EK166" s="2"/>
      <c r="EL166" s="2"/>
      <c r="EM166" s="2"/>
      <c r="EN166" s="2"/>
      <c r="EO166" s="2"/>
      <c r="EP166" s="2"/>
      <c r="EQ166" s="37">
        <f t="shared" si="88"/>
        <v>24</v>
      </c>
      <c r="ER166" s="37">
        <f t="shared" si="88"/>
        <v>0</v>
      </c>
      <c r="ES166" s="37">
        <f t="shared" si="88"/>
        <v>0</v>
      </c>
      <c r="ET166" s="37">
        <f t="shared" si="84"/>
        <v>0</v>
      </c>
      <c r="EU166" s="37">
        <f t="shared" si="84"/>
        <v>0</v>
      </c>
      <c r="EV166" s="37">
        <f t="shared" si="84"/>
        <v>0</v>
      </c>
      <c r="EW166" s="37">
        <f t="shared" si="57"/>
        <v>0</v>
      </c>
    </row>
    <row r="167" spans="1:153" ht="15.6">
      <c r="A167" s="36" t="s">
        <v>50</v>
      </c>
      <c r="B167" s="5" t="s">
        <v>213</v>
      </c>
      <c r="C167" s="37" t="s">
        <v>153</v>
      </c>
      <c r="D167" s="15">
        <f>IFERROR(VLOOKUP(A167,[23]delta!$A:$C,3,0),"")</f>
        <v>44903</v>
      </c>
      <c r="E167" s="15" t="str">
        <f t="shared" si="71"/>
        <v>Dec-22</v>
      </c>
      <c r="F167" s="37" t="s">
        <v>349</v>
      </c>
      <c r="G167" s="37" t="s">
        <v>352</v>
      </c>
      <c r="H167" s="37" t="s">
        <v>352</v>
      </c>
      <c r="I167" s="37" t="s">
        <v>352</v>
      </c>
      <c r="J167" s="37" t="s">
        <v>352</v>
      </c>
      <c r="K167" s="37" t="s">
        <v>352</v>
      </c>
      <c r="L167" s="37" t="s">
        <v>352</v>
      </c>
      <c r="M167" s="37">
        <v>18</v>
      </c>
      <c r="N167" s="37">
        <v>45</v>
      </c>
      <c r="O167" s="37">
        <v>40</v>
      </c>
      <c r="P167" s="37">
        <v>42</v>
      </c>
      <c r="Q167" s="37">
        <v>38</v>
      </c>
      <c r="R167" s="37">
        <v>43</v>
      </c>
      <c r="S167" s="37">
        <v>21</v>
      </c>
      <c r="T167" s="36">
        <v>247</v>
      </c>
      <c r="U167" s="37">
        <v>18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36">
        <v>18</v>
      </c>
      <c r="AC167" s="36">
        <v>0</v>
      </c>
      <c r="AD167" s="36" t="s">
        <v>413</v>
      </c>
      <c r="AE167" s="36" t="s">
        <v>413</v>
      </c>
      <c r="AF167" s="37">
        <v>18</v>
      </c>
      <c r="AG167" s="13">
        <v>2</v>
      </c>
      <c r="AH167" s="37" t="s">
        <v>418</v>
      </c>
      <c r="AI167" s="37">
        <v>0</v>
      </c>
      <c r="AJ167" s="37" t="s">
        <v>424</v>
      </c>
      <c r="AK167" s="37">
        <v>0</v>
      </c>
      <c r="AL167" s="15">
        <v>45261</v>
      </c>
      <c r="AM167" s="15">
        <v>45701</v>
      </c>
      <c r="AN167" s="37">
        <v>1</v>
      </c>
      <c r="AO167" s="37">
        <v>18</v>
      </c>
      <c r="AP167" s="37" t="str">
        <f>IFERROR(VLOOKUP($A167,[2]Sheet1!$A:$D,4,0),"-")</f>
        <v>EKSKLUSIF</v>
      </c>
      <c r="AQ167" s="37" t="str">
        <f>IFERROR(VLOOKUP($A167,#REF!,4,0),"-")</f>
        <v>-</v>
      </c>
      <c r="AR167" s="37" t="str">
        <f>IFERROR(VLOOKUP(A167,[3]DELTA!$A:$D,4,0),"-")</f>
        <v>EKSKLUSIF</v>
      </c>
      <c r="AS167" s="37" t="str">
        <f>IFERROR(VLOOKUP(A167,[4]DELTA!$A:$D,4,0),"-")</f>
        <v>EKSKLUSIF</v>
      </c>
      <c r="AT167" s="37" t="str">
        <f>IFERROR(VLOOKUP(A167,[5]DELTA!$A:$D,4,0),"-")</f>
        <v>EKSKLUSIF</v>
      </c>
      <c r="AU167" s="37" t="str">
        <f>IFERROR(VLOOKUP(A167,[6]DELTA!$A:$D,4,0),"-")</f>
        <v>EKSKLUSIF</v>
      </c>
      <c r="AV167" s="37" t="str">
        <f>IFERROR(VLOOKUP(A167,#REF!,13,0),"")</f>
        <v/>
      </c>
      <c r="AW167" s="37">
        <f>IFERROR(VLOOKUP(A167,[7]DATABASE!$A:$BA,49,0),"")</f>
        <v>47</v>
      </c>
      <c r="AX167" s="37">
        <f>IFERROR(VLOOKUP(A167,[7]DATABASE!$A:$BA,50,0),"")</f>
        <v>46</v>
      </c>
      <c r="AY167" s="37">
        <f>IFERROR(VLOOKUP(A167,[7]DATABASE!$A:$BA,51,0),"")</f>
        <v>43</v>
      </c>
      <c r="AZ167" s="37">
        <f>IFERROR(VLOOKUP(A167,[7]DATABASE!$A:$BA,52,0),"")</f>
        <v>49</v>
      </c>
      <c r="BA167" s="37">
        <f>IFERROR(VLOOKUP(A167,[7]DATABASE!$A:$BA,53,0),"")</f>
        <v>44</v>
      </c>
      <c r="BB167" s="37">
        <f>IFERROR(VLOOKUP(A167,[7]DATABASE!$A:$BF,54,0),"")</f>
        <v>47</v>
      </c>
      <c r="BC167" s="37">
        <f>IFERROR(VLOOKUP(A167,[7]DATABASE!$A:$BF,55,0),"")</f>
        <v>46</v>
      </c>
      <c r="BD167" s="37">
        <f>IFERROR(VLOOKUP(A167,[7]DATABASE!$A:$BF,56,0),"")</f>
        <v>43</v>
      </c>
      <c r="BE167" s="37">
        <f>IFERROR(VLOOKUP(A167,[7]DATABASE!$A:$BF,57,0),"")</f>
        <v>49</v>
      </c>
      <c r="BF167" s="37">
        <f>IFERROR(VLOOKUP(A167,[7]DATABASE!$A:$BF,58,0),"")</f>
        <v>44</v>
      </c>
      <c r="BG167" s="37">
        <f>IFERROR(VLOOKUP($A167,'[24]NEW MITRA'!$A:$BV,69,0),"")</f>
        <v>19</v>
      </c>
      <c r="BH167" s="37">
        <f>IFERROR(VLOOKUP(A167,[7]DATABASE!$A:$BM,60,0),"")</f>
        <v>47</v>
      </c>
      <c r="BI167" s="37">
        <f>IFERROR(VLOOKUP(A167,[7]DATABASE!$A:$BM,61,0),"")</f>
        <v>46</v>
      </c>
      <c r="BJ167" s="37">
        <f>IFERROR(VLOOKUP(A167,[7]DATABASE!$A:$BM,62,0),"")</f>
        <v>43</v>
      </c>
      <c r="BK167" s="37">
        <f>IFERROR(VLOOKUP(A167,[7]DATABASE!$A:$BM,63,0),"")</f>
        <v>49</v>
      </c>
      <c r="BL167" s="37">
        <f>IFERROR(VLOOKUP(A167,[7]DATABASE!$A:$BM,64,0),"")</f>
        <v>44</v>
      </c>
      <c r="BM167" s="37">
        <f>IFERROR(VLOOKUP($A167,[9]AAV!$A:$AM,39,0),IFERROR(VLOOKUP($A167,[9]GC!$A:$Y,25,0),IFERROR(VLOOKUP($A167,[9]RVO!$A:$BS,71,0),IFERROR(VLOOKUP($A167,[9]SBPV!$A:$AK,37,0),IFERROR(VLOOKUP($A167,'[9]CC SK'!$A:$AA,27,0),IFERROR(VLOOKUP($A167,[9]DELTA!$A:$AA,27,0),IFERROR(VLOOKUP($A167,'[9]TEMA C1'!$A:$W,23,0),IFERROR(VLOOKUP($A167,'[9]TEMA C2'!$A:$Y,25,0),IFERROR(VLOOKUP($A167,'[9]TEMA C3'!$A:$Y,25,0),IFERROR(VLOOKUP($A167,'[9]TEMA HAJI'!$A:$Y,25,0),IFERROR(VLOOKUP($A167,'[9]TEMA PD'!$A:$Y,25,0),"")))))))))))</f>
        <v>21</v>
      </c>
      <c r="BN167" s="37">
        <f t="shared" si="58"/>
        <v>269</v>
      </c>
      <c r="BO167" s="14">
        <f t="shared" si="80"/>
        <v>0</v>
      </c>
      <c r="BP167" s="14">
        <f t="shared" si="80"/>
        <v>47</v>
      </c>
      <c r="BQ167" s="14">
        <f t="shared" si="80"/>
        <v>0</v>
      </c>
      <c r="BR167" s="14">
        <f t="shared" si="80"/>
        <v>0</v>
      </c>
      <c r="BS167" s="14">
        <f t="shared" si="80"/>
        <v>0</v>
      </c>
      <c r="BT167" s="21">
        <f t="shared" si="80"/>
        <v>0</v>
      </c>
      <c r="BU167" s="21">
        <f t="shared" si="79"/>
        <v>21</v>
      </c>
      <c r="BV167" s="37">
        <f t="shared" si="59"/>
        <v>68</v>
      </c>
      <c r="BW167" s="36">
        <f t="shared" si="60"/>
        <v>0</v>
      </c>
      <c r="BX167" s="36" t="str">
        <f t="shared" si="61"/>
        <v>TIDAK</v>
      </c>
      <c r="BY167" s="36" t="str">
        <f>IFERROR(VLOOKUP(A167,[7]DATABASE!$A:$BY,77,0),"")</f>
        <v>TIDAK</v>
      </c>
      <c r="BZ167" s="37">
        <f t="shared" si="62"/>
        <v>86</v>
      </c>
      <c r="CA167" s="12">
        <f>IFERROR(VLOOKUP(A167,[10]DELTA!$A:$AE,31,0),"")</f>
        <v>2</v>
      </c>
      <c r="CB167" s="37" t="str">
        <f t="shared" si="63"/>
        <v>SAPHIRE</v>
      </c>
      <c r="CC167" s="37" t="str">
        <f>IFERROR(VLOOKUP(A167,[11]SUMMARY!$B:$E,4,0),"")</f>
        <v/>
      </c>
      <c r="CD167" s="37">
        <f>IFERROR(VLOOKUP(A167,'[12]RECAP REDEEM P2 - v2'!$A:$I,5,0),0)</f>
        <v>0</v>
      </c>
      <c r="CE167" s="37" t="str">
        <f t="shared" si="64"/>
        <v>Y</v>
      </c>
      <c r="CF167" s="37"/>
      <c r="CG167" s="15">
        <v>45093</v>
      </c>
      <c r="CH167" s="15">
        <f t="shared" ca="1" si="65"/>
        <v>46174</v>
      </c>
      <c r="CI167" s="37">
        <f t="shared" ca="1" si="66"/>
        <v>2</v>
      </c>
      <c r="CJ167" s="37">
        <v>86</v>
      </c>
      <c r="CK167" s="37" t="str">
        <f>IFERROR(VLOOKUP($A167,[13]ME!$A:$K,11,0),"-")</f>
        <v>EKSKLUSIF</v>
      </c>
      <c r="CL167" s="37" t="str">
        <f>IFERROR(VLOOKUP($A167,[14]EKS!$A:$K,11,0),"-")</f>
        <v>EKSKLUSIF</v>
      </c>
      <c r="CM167" s="37" t="str">
        <f>IFERROR(VLOOKUP($A167,[15]EKS!$A:$K,11,0),"-")</f>
        <v>EKSKLUSIF</v>
      </c>
      <c r="CN167" s="37" t="str">
        <f>IFERROR(VLOOKUP($A167,[16]EKS!$A:$K,11,0),"-")</f>
        <v>EKSKLUSIF</v>
      </c>
      <c r="CO167" s="37" t="str">
        <f>IFERROR(VLOOKUP($A167,[17]EKS!$A:$K,11,0),"-")</f>
        <v>EKSKLUSIF</v>
      </c>
      <c r="CP167" s="37" t="str">
        <f>IFERROR(VLOOKUP($A167,[18]EKS!$A:$K,11,0),"-")</f>
        <v>EKSKLUSIF</v>
      </c>
      <c r="CQ167" s="37" t="str">
        <f>IFERROR(VLOOKUP(A167,[19]Sheet1!$A:$D,4,0),"-")</f>
        <v>EKSKLUSIF</v>
      </c>
      <c r="CR167" s="37">
        <f>IFERROR(VLOOKUP($A167,[20]AAV!$A:$AR,44,0),IFERROR(VLOOKUP($A167,[20]GC!$A:$AC,29,0),IFERROR(VLOOKUP($A167,[20]RVO!$A:$CA,79,0),IFERROR(VLOOKUP($A167,[20]SBPV!$A:$AN,40,0),IFERROR(VLOOKUP($A167,'[20]CC SK'!$A:$AC,29,0),IFERROR(VLOOKUP($A167,'[20]AAV AUTO 2000'!$A:$AA,27,0),IFERROR(VLOOKUP($A167,[20]DELTA!$A:$AC,29,0),IFERROR(VLOOKUP($A167,'[20]TEMA C1'!$A:$Y,25,0),IFERROR(VLOOKUP($A167,'[20]TEMA C2'!$A:$AA,27,0),IFERROR(VLOOKUP($A167,'[20]TEMA C3'!$A:$AA,27,0),IFERROR(VLOOKUP($A167,'[20]TEMA HAJI'!$A:$AA,27,0),IFERROR(VLOOKUP($A167,'[20]TEMA PD'!$A:$AA,27,0),IFERROR(VLOOKUP($A167,[20]DESIRE!$A:$AP,42,0),0)))))))))))))</f>
        <v>23</v>
      </c>
      <c r="CS167" s="37">
        <f>IFERROR(VLOOKUP($A167,#REF!,42+CR$1,0),IFERROR(VLOOKUP($A167,#REF!,42+CR$1,0),IFERROR(VLOOKUP($A167,#REF!,29+CR$1,0),IFERROR(VLOOKUP($A167,#REF!,16+CR$1,0),IFERROR(VLOOKUP($A167,#REF!,42+CR$1,0),IFERROR(VLOOKUP($A167,#REF!,33+CR$1,0),IFERROR(VLOOKUP($A167,#REF!,29+CR$1,0),IFERROR(VLOOKUP($A167,#REF!,42+CR$1,0),IFERROR(VLOOKUP($A167,#REF!,42+CR$1,0),IFERROR(VLOOKUP($A167,#REF!,42+CR$1,0),IFERROR(VLOOKUP($A167,#REF!,26+CR$1,0),IFERROR(VLOOKUP($A167,#REF!,5+CR$1,0),0))))))))))))</f>
        <v>0</v>
      </c>
      <c r="CT167" s="37">
        <f>IFERROR(VLOOKUP($A167,#REF!,42+CS$1,0),IFERROR(VLOOKUP($A167,#REF!,42+CS$1,0),IFERROR(VLOOKUP($A167,#REF!,29+CS$1,0),IFERROR(VLOOKUP($A167,#REF!,16+CS$1,0),IFERROR(VLOOKUP($A167,#REF!,42+CS$1,0),IFERROR(VLOOKUP($A167,#REF!,33+CS$1,0),IFERROR(VLOOKUP($A167,#REF!,29+CS$1,0),IFERROR(VLOOKUP($A167,#REF!,42+CS$1,0),IFERROR(VLOOKUP($A167,#REF!,42+CS$1,0),IFERROR(VLOOKUP($A167,#REF!,42+CS$1,0),IFERROR(VLOOKUP($A167,#REF!,26+CS$1,0),IFERROR(VLOOKUP($A167,#REF!,5+CS$1,0),0))))))))))))</f>
        <v>0</v>
      </c>
      <c r="CU167" s="37">
        <f>IFERROR(VLOOKUP($A167,#REF!,42+CT$1,0),IFERROR(VLOOKUP($A167,#REF!,42+CT$1,0),IFERROR(VLOOKUP($A167,#REF!,29+CT$1,0),IFERROR(VLOOKUP($A167,#REF!,16+CT$1,0),IFERROR(VLOOKUP($A167,#REF!,42+CT$1,0),IFERROR(VLOOKUP($A167,#REF!,33+CT$1,0),IFERROR(VLOOKUP($A167,#REF!,29+CT$1,0),IFERROR(VLOOKUP($A167,#REF!,42+CT$1,0),IFERROR(VLOOKUP($A167,#REF!,42+CT$1,0),IFERROR(VLOOKUP($A167,#REF!,42+CT$1,0),IFERROR(VLOOKUP($A167,#REF!,26+CT$1,0),IFERROR(VLOOKUP($A167,#REF!,5+CT$1,0),0))))))))))))</f>
        <v>0</v>
      </c>
      <c r="CV167" s="37">
        <f>IFERROR(VLOOKUP($A167,#REF!,42+CU$1,0),IFERROR(VLOOKUP($A167,#REF!,42+CU$1,0),IFERROR(VLOOKUP($A167,#REF!,29+CU$1,0),IFERROR(VLOOKUP($A167,#REF!,16+CU$1,0),IFERROR(VLOOKUP($A167,#REF!,42+CU$1,0),IFERROR(VLOOKUP($A167,#REF!,33+CU$1,0),IFERROR(VLOOKUP($A167,#REF!,29+CU$1,0),IFERROR(VLOOKUP($A167,#REF!,42+CU$1,0),IFERROR(VLOOKUP($A167,#REF!,42+CU$1,0),IFERROR(VLOOKUP($A167,#REF!,42+CU$1,0),IFERROR(VLOOKUP($A167,#REF!,26+CU$1,0),IFERROR(VLOOKUP($A167,#REF!,5+CU$1,0),0))))))))))))</f>
        <v>0</v>
      </c>
      <c r="CW167" s="37">
        <f>IFERROR(VLOOKUP($A167,#REF!,42+CV$1,0),IFERROR(VLOOKUP($A167,#REF!,42+CV$1,0),IFERROR(VLOOKUP($A167,#REF!,29+CV$1,0),IFERROR(VLOOKUP($A167,#REF!,16+CV$1,0),IFERROR(VLOOKUP($A167,#REF!,42+CV$1,0),IFERROR(VLOOKUP($A167,#REF!,33+CV$1,0),IFERROR(VLOOKUP($A167,#REF!,29+CV$1,0),IFERROR(VLOOKUP($A167,#REF!,42+CV$1,0),IFERROR(VLOOKUP($A167,#REF!,42+CV$1,0),IFERROR(VLOOKUP($A167,#REF!,42+CV$1,0),IFERROR(VLOOKUP($A167,#REF!,26+CV$1,0),IFERROR(VLOOKUP($A167,#REF!,5+CV$1,0),0))))))))))))</f>
        <v>0</v>
      </c>
      <c r="CX167" s="37">
        <f>IFERROR(VLOOKUP($A167,#REF!,36,0),IFERROR(VLOOKUP($A167,#REF!,23,0),IFERROR(VLOOKUP($A167,#REF!,65,0),IFERROR(VLOOKUP($A167,#REF!,34,0),IFERROR(VLOOKUP($A167,#REF!,25,0),IFERROR(VLOOKUP($A167,#REF!,25,0),IFERROR(VLOOKUP($A167,#REF!,21,0),IFERROR(VLOOKUP($A167,#REF!,23,0),IFERROR(VLOOKUP($A167,#REF!,23,0),IFERROR(VLOOKUP($A167,#REF!,23,0),IFERROR(VLOOKUP($A167,#REF!,23,0),IFERROR(VLOOKUP($A167,#REF!,23,0),IFERROR(VLOOKUP($A167,#REF!,21,0),IFERROR(VLOOKUP($A167,#REF!,23,0),0))))))))))))))</f>
        <v>0</v>
      </c>
      <c r="CY167" s="37">
        <f>IFERROR(VLOOKUP($A167,[20]DESIRE!$A:$AP,42,0),IFERROR(VLOOKUP($A167,'[20]TEMA PD'!$A:$AA,27,0),IFERROR(VLOOKUP($A167,'[20]TEMA HAJI'!$A:$AA,27,0),IFERROR(VLOOKUP($A167,'[20]TEMA C3'!$A:$AA,27,0),IFERROR(VLOOKUP($A167,'[20]TEMA C2'!$A:$AA,27,0),IFERROR(VLOOKUP($A167,'[20]TEMA C1'!$A:$Y,25,0),IFERROR(VLOOKUP($A167,[20]DELTA!$A:$AC,29,0),IFERROR(VLOOKUP($A167,'[20]AAV AUTO 2000'!$A:$AA,27,0),IFERROR(VLOOKUP($A167,'[20]CC SK'!$A:$AC,29,0),IFERROR(VLOOKUP($A167,[20]SBPV!$A:$AN,40,0),IFERROR(VLOOKUP($A167,[20]RVO!$A:$CA,79,0),IFERROR(VLOOKUP($A167,[20]GC!$A:$AC,29,0),IFERROR(VLOOKUP($A167,[20]AAV!$A:$AR,44,0),0)))))))))))))</f>
        <v>23</v>
      </c>
      <c r="CZ167" s="37">
        <f>IFERROR(VLOOKUP($A167,#REF!,5+CY$1,0),IFERROR(VLOOKUP($A167,#REF!,26+CY$1,0),IFERROR(VLOOKUP($A167,#REF!,42+CY$1,0),IFERROR(VLOOKUP($A167,#REF!,42+CY$1,0),IFERROR(VLOOKUP($A167,#REF!,42+CY$1,0),IFERROR(VLOOKUP($A167,#REF!,29+CY$1,0),IFERROR(VLOOKUP($A167,#REF!,33+CY$1,0),IFERROR(VLOOKUP($A167,#REF!,42+CY$1,0),IFERROR(VLOOKUP($A167,#REF!,16+CY$1,0),IFERROR(VLOOKUP($A167,#REF!,29+CY$1,0),IFERROR(VLOOKUP($A167,#REF!,42+CY$1,0),IFERROR(VLOOKUP($A167,#REF!,42+CY$1,0),0))))))))))))</f>
        <v>0</v>
      </c>
      <c r="DA167" s="37">
        <f>IFERROR(VLOOKUP($A167,#REF!,5+CZ$1,0),IFERROR(VLOOKUP($A167,#REF!,26+CZ$1,0),IFERROR(VLOOKUP($A167,#REF!,42+CZ$1,0),IFERROR(VLOOKUP($A167,#REF!,42+CZ$1,0),IFERROR(VLOOKUP($A167,#REF!,42+CZ$1,0),IFERROR(VLOOKUP($A167,#REF!,29+CZ$1,0),IFERROR(VLOOKUP($A167,#REF!,33+CZ$1,0),IFERROR(VLOOKUP($A167,#REF!,42+CZ$1,0),IFERROR(VLOOKUP($A167,#REF!,16+CZ$1,0),IFERROR(VLOOKUP($A167,#REF!,29+CZ$1,0),IFERROR(VLOOKUP($A167,#REF!,42+CZ$1,0),IFERROR(VLOOKUP($A167,#REF!,42+CZ$1,0),0))))))))))))</f>
        <v>0</v>
      </c>
      <c r="DB167" s="37">
        <f>IFERROR(VLOOKUP($A167,#REF!,5+DA$1,0),IFERROR(VLOOKUP($A167,#REF!,26+DA$1,0),IFERROR(VLOOKUP($A167,#REF!,42+DA$1,0),IFERROR(VLOOKUP($A167,#REF!,42+DA$1,0),IFERROR(VLOOKUP($A167,#REF!,42+DA$1,0),IFERROR(VLOOKUP($A167,#REF!,29+DA$1,0),IFERROR(VLOOKUP($A167,#REF!,33+DA$1,0),IFERROR(VLOOKUP($A167,#REF!,42+DA$1,0),IFERROR(VLOOKUP($A167,#REF!,16+DA$1,0),IFERROR(VLOOKUP($A167,#REF!,29+DA$1,0),IFERROR(VLOOKUP($A167,#REF!,42+DA$1,0),IFERROR(VLOOKUP($A167,#REF!,42+DA$1,0),0))))))))))))</f>
        <v>0</v>
      </c>
      <c r="DC167" s="37">
        <f>IFERROR(VLOOKUP($A167,#REF!,5+DB$1,0),IFERROR(VLOOKUP($A167,#REF!,26+DB$1,0),IFERROR(VLOOKUP($A167,#REF!,42+DB$1,0),IFERROR(VLOOKUP($A167,#REF!,42+DB$1,0),IFERROR(VLOOKUP($A167,#REF!,42+DB$1,0),IFERROR(VLOOKUP($A167,#REF!,29+DB$1,0),IFERROR(VLOOKUP($A167,#REF!,33+DB$1,0),IFERROR(VLOOKUP($A167,#REF!,42+DB$1,0),IFERROR(VLOOKUP($A167,#REF!,16+DB$1,0),IFERROR(VLOOKUP($A167,#REF!,29+DB$1,0),IFERROR(VLOOKUP($A167,#REF!,42+DB$1,0),IFERROR(VLOOKUP($A167,#REF!,42+DB$1,0),0))))))))))))</f>
        <v>0</v>
      </c>
      <c r="DD167" s="37">
        <f>IFERROR(VLOOKUP($A167,#REF!,5+DC$1,0),IFERROR(VLOOKUP($A167,#REF!,26+DC$1,0),IFERROR(VLOOKUP($A167,#REF!,42+DC$1,0),IFERROR(VLOOKUP($A167,#REF!,42+DC$1,0),IFERROR(VLOOKUP($A167,#REF!,42+DC$1,0),IFERROR(VLOOKUP($A167,#REF!,29+DC$1,0),IFERROR(VLOOKUP($A167,#REF!,33+DC$1,0),IFERROR(VLOOKUP($A167,#REF!,42+DC$1,0),IFERROR(VLOOKUP($A167,#REF!,16+DC$1,0),IFERROR(VLOOKUP($A167,#REF!,29+DC$1,0),IFERROR(VLOOKUP($A167,#REF!,42+DC$1,0),IFERROR(VLOOKUP($A167,#REF!,42+DC$1,0),0))))))))))))</f>
        <v>0</v>
      </c>
      <c r="DE167" s="37">
        <f>IFERROR(VLOOKUP($A167,#REF!,23,0),IFERROR(VLOOKUP($A167,#REF!,21,0),IFERROR(VLOOKUP($A167,#REF!,23,0),IFERROR(VLOOKUP($A167,#REF!,23,0),IFERROR(VLOOKUP($A167,#REF!,23,0),IFERROR(VLOOKUP($A167,#REF!,23,0),IFERROR(VLOOKUP($A167,#REF!,23,0),IFERROR(VLOOKUP($A167,#REF!,21,0),IFERROR(VLOOKUP($A167,#REF!,25,0),IFERROR(VLOOKUP($A167,#REF!,25,0),IFERROR(VLOOKUP($A167,#REF!,34,0),IFERROR(VLOOKUP($A167,#REF!,65,0),IFERROR(VLOOKUP($A167,#REF!,23,0),IFERROR(VLOOKUP($A167,#REF!,36,0),0))))))))))))))</f>
        <v>0</v>
      </c>
      <c r="DF167" s="37" t="b">
        <f t="shared" si="85"/>
        <v>1</v>
      </c>
      <c r="DG167" s="37" t="b">
        <f t="shared" si="85"/>
        <v>1</v>
      </c>
      <c r="DH167" s="37" t="b">
        <f t="shared" si="85"/>
        <v>1</v>
      </c>
      <c r="DI167" s="37" t="b">
        <f t="shared" si="81"/>
        <v>1</v>
      </c>
      <c r="DJ167" s="37" t="b">
        <f t="shared" si="81"/>
        <v>1</v>
      </c>
      <c r="DK167" s="37" t="b">
        <f t="shared" si="81"/>
        <v>1</v>
      </c>
      <c r="DL167" s="37" t="b">
        <f t="shared" si="54"/>
        <v>1</v>
      </c>
      <c r="DM167" s="37">
        <f t="shared" si="86"/>
        <v>23</v>
      </c>
      <c r="DN167" s="37">
        <f t="shared" si="86"/>
        <v>0</v>
      </c>
      <c r="DO167" s="37">
        <f t="shared" si="86"/>
        <v>0</v>
      </c>
      <c r="DP167" s="37">
        <f t="shared" si="82"/>
        <v>0</v>
      </c>
      <c r="DQ167" s="37">
        <f t="shared" si="82"/>
        <v>0</v>
      </c>
      <c r="DR167" s="37">
        <f t="shared" si="82"/>
        <v>0</v>
      </c>
      <c r="DS167" s="37">
        <f t="shared" si="55"/>
        <v>0</v>
      </c>
      <c r="DT167" s="29">
        <f t="shared" si="72"/>
        <v>23</v>
      </c>
      <c r="DU167" s="37">
        <f t="shared" si="87"/>
        <v>0</v>
      </c>
      <c r="DV167" s="37">
        <f t="shared" si="87"/>
        <v>0</v>
      </c>
      <c r="DW167" s="37">
        <f t="shared" si="87"/>
        <v>0</v>
      </c>
      <c r="DX167" s="37">
        <f t="shared" si="83"/>
        <v>0</v>
      </c>
      <c r="DY167" s="37">
        <f t="shared" si="83"/>
        <v>0</v>
      </c>
      <c r="DZ167" s="37">
        <f t="shared" si="83"/>
        <v>0</v>
      </c>
      <c r="EA167" s="37">
        <f t="shared" si="56"/>
        <v>0</v>
      </c>
      <c r="EB167" s="29">
        <f t="shared" si="73"/>
        <v>0</v>
      </c>
      <c r="EC167" s="36">
        <f t="shared" si="74"/>
        <v>6</v>
      </c>
      <c r="ED167" s="36" t="str">
        <f t="shared" si="75"/>
        <v>DOWNGRADE</v>
      </c>
      <c r="EE167" s="36" t="str">
        <f t="shared" si="76"/>
        <v>RESET</v>
      </c>
      <c r="EF167" s="37">
        <f t="shared" si="77"/>
        <v>0</v>
      </c>
      <c r="EG167" s="2">
        <f>IFERROR(VLOOKUP(A167,[21]DELTA!$A:$AT,46,0),"")</f>
        <v>2</v>
      </c>
      <c r="EH167" s="37" t="str">
        <f t="shared" si="78"/>
        <v>SAPHIRE</v>
      </c>
      <c r="EI167" s="2"/>
      <c r="EJ167" s="2"/>
      <c r="EK167" s="2"/>
      <c r="EL167" s="2"/>
      <c r="EM167" s="2"/>
      <c r="EN167" s="2"/>
      <c r="EO167" s="2"/>
      <c r="EP167" s="2"/>
      <c r="EQ167" s="37">
        <f t="shared" si="88"/>
        <v>23</v>
      </c>
      <c r="ER167" s="37">
        <f t="shared" si="88"/>
        <v>0</v>
      </c>
      <c r="ES167" s="37">
        <f t="shared" si="88"/>
        <v>0</v>
      </c>
      <c r="ET167" s="37">
        <f t="shared" si="84"/>
        <v>0</v>
      </c>
      <c r="EU167" s="37">
        <f t="shared" si="84"/>
        <v>0</v>
      </c>
      <c r="EV167" s="37">
        <f t="shared" si="84"/>
        <v>0</v>
      </c>
      <c r="EW167" s="37">
        <f t="shared" si="57"/>
        <v>0</v>
      </c>
    </row>
    <row r="168" spans="1:153" ht="15.6">
      <c r="A168" s="36" t="s">
        <v>124</v>
      </c>
      <c r="B168" s="5" t="s">
        <v>267</v>
      </c>
      <c r="C168" s="37" t="s">
        <v>153</v>
      </c>
      <c r="D168" s="15">
        <f>IFERROR(VLOOKUP(A168,[23]delta!$A:$C,3,0),"")</f>
        <v>45211</v>
      </c>
      <c r="E168" s="15" t="str">
        <f t="shared" si="71"/>
        <v>Oct-23</v>
      </c>
      <c r="F168" s="37" t="s">
        <v>349</v>
      </c>
      <c r="G168" s="37" t="s">
        <v>349</v>
      </c>
      <c r="H168" s="37" t="s">
        <v>349</v>
      </c>
      <c r="I168" s="37" t="s">
        <v>349</v>
      </c>
      <c r="J168" s="37" t="s">
        <v>352</v>
      </c>
      <c r="K168" s="37" t="s">
        <v>352</v>
      </c>
      <c r="L168" s="37" t="s">
        <v>352</v>
      </c>
      <c r="M168" s="37">
        <v>12</v>
      </c>
      <c r="N168" s="37">
        <v>16</v>
      </c>
      <c r="O168" s="37">
        <v>23</v>
      </c>
      <c r="P168" s="37">
        <v>37</v>
      </c>
      <c r="Q168" s="37">
        <v>38</v>
      </c>
      <c r="R168" s="37">
        <v>44</v>
      </c>
      <c r="S168" s="37">
        <v>21</v>
      </c>
      <c r="T168" s="36">
        <v>191</v>
      </c>
      <c r="U168" s="37">
        <v>12</v>
      </c>
      <c r="V168" s="37">
        <v>16</v>
      </c>
      <c r="W168" s="37">
        <v>23</v>
      </c>
      <c r="X168" s="37">
        <v>37</v>
      </c>
      <c r="Y168" s="14">
        <v>0</v>
      </c>
      <c r="Z168" s="14">
        <v>0</v>
      </c>
      <c r="AA168" s="14">
        <v>0</v>
      </c>
      <c r="AB168" s="36">
        <v>88</v>
      </c>
      <c r="AC168" s="36">
        <v>0</v>
      </c>
      <c r="AD168" s="36" t="s">
        <v>413</v>
      </c>
      <c r="AE168" s="36" t="s">
        <v>413</v>
      </c>
      <c r="AF168" s="37">
        <v>88</v>
      </c>
      <c r="AG168" s="13">
        <v>2</v>
      </c>
      <c r="AH168" s="37" t="s">
        <v>418</v>
      </c>
      <c r="AI168" s="37">
        <v>0</v>
      </c>
      <c r="AJ168" s="37" t="s">
        <v>423</v>
      </c>
      <c r="AK168" s="37">
        <v>0</v>
      </c>
      <c r="AL168" s="15">
        <v>45261</v>
      </c>
      <c r="AM168" s="15">
        <v>45701</v>
      </c>
      <c r="AN168" s="37">
        <v>1</v>
      </c>
      <c r="AO168" s="37">
        <v>88</v>
      </c>
      <c r="AP168" s="37" t="str">
        <f>IFERROR(VLOOKUP($A168,[2]Sheet1!$A:$D,4,0),"-")</f>
        <v>EKSKLUSIF</v>
      </c>
      <c r="AQ168" s="37" t="str">
        <f>IFERROR(VLOOKUP($A168,#REF!,4,0),"-")</f>
        <v>-</v>
      </c>
      <c r="AR168" s="37" t="str">
        <f>IFERROR(VLOOKUP(A168,[3]DELTA!$A:$D,4,0),"-")</f>
        <v>EKSKLUSIF</v>
      </c>
      <c r="AS168" s="37" t="str">
        <f>IFERROR(VLOOKUP(A168,[4]DELTA!$A:$D,4,0),"-")</f>
        <v>EKSKLUSIF</v>
      </c>
      <c r="AT168" s="37" t="str">
        <f>IFERROR(VLOOKUP(A168,[5]DELTA!$A:$D,4,0),"-")</f>
        <v>EKSKLUSIF</v>
      </c>
      <c r="AU168" s="37" t="str">
        <f>IFERROR(VLOOKUP(A168,[6]DELTA!$A:$D,4,0),"-")</f>
        <v>EKSKLUSIF</v>
      </c>
      <c r="AV168" s="37" t="str">
        <f>IFERROR(VLOOKUP(A168,#REF!,13,0),"")</f>
        <v/>
      </c>
      <c r="AW168" s="37">
        <f>IFERROR(VLOOKUP(A168,[7]DATABASE!$A:$BA,49,0),"")</f>
        <v>48</v>
      </c>
      <c r="AX168" s="37">
        <f>IFERROR(VLOOKUP(A168,[7]DATABASE!$A:$BA,50,0),"")</f>
        <v>49</v>
      </c>
      <c r="AY168" s="37">
        <f>IFERROR(VLOOKUP(A168,[7]DATABASE!$A:$BA,51,0),"")</f>
        <v>44</v>
      </c>
      <c r="AZ168" s="37">
        <f>IFERROR(VLOOKUP(A168,[7]DATABASE!$A:$BA,52,0),"")</f>
        <v>50</v>
      </c>
      <c r="BA168" s="37">
        <f>IFERROR(VLOOKUP(A168,[7]DATABASE!$A:$BA,53,0),"")</f>
        <v>46</v>
      </c>
      <c r="BB168" s="37">
        <f>IFERROR(VLOOKUP(A168,[7]DATABASE!$A:$BF,54,0),"")</f>
        <v>48</v>
      </c>
      <c r="BC168" s="37">
        <f>IFERROR(VLOOKUP(A168,[7]DATABASE!$A:$BF,55,0),"")</f>
        <v>49</v>
      </c>
      <c r="BD168" s="37">
        <f>IFERROR(VLOOKUP(A168,[7]DATABASE!$A:$BF,56,0),"")</f>
        <v>44</v>
      </c>
      <c r="BE168" s="37">
        <f>IFERROR(VLOOKUP(A168,[7]DATABASE!$A:$BF,57,0),"")</f>
        <v>50</v>
      </c>
      <c r="BF168" s="37">
        <f>IFERROR(VLOOKUP(A168,[7]DATABASE!$A:$BF,58,0),"")</f>
        <v>46</v>
      </c>
      <c r="BG168" s="37">
        <f>IFERROR(VLOOKUP($A168,'[24]NEW MITRA'!$A:$BV,69,0),"")</f>
        <v>20</v>
      </c>
      <c r="BH168" s="37">
        <f>IFERROR(VLOOKUP(A168,[7]DATABASE!$A:$BM,60,0),"")</f>
        <v>48</v>
      </c>
      <c r="BI168" s="37">
        <f>IFERROR(VLOOKUP(A168,[7]DATABASE!$A:$BM,61,0),"")</f>
        <v>49</v>
      </c>
      <c r="BJ168" s="37">
        <f>IFERROR(VLOOKUP(A168,[7]DATABASE!$A:$BM,62,0),"")</f>
        <v>44</v>
      </c>
      <c r="BK168" s="37">
        <f>IFERROR(VLOOKUP(A168,[7]DATABASE!$A:$BM,63,0),"")</f>
        <v>50</v>
      </c>
      <c r="BL168" s="37">
        <f>IFERROR(VLOOKUP(A168,[7]DATABASE!$A:$BM,64,0),"")</f>
        <v>46</v>
      </c>
      <c r="BM168" s="37">
        <f>IFERROR(VLOOKUP($A168,[9]AAV!$A:$AM,39,0),IFERROR(VLOOKUP($A168,[9]GC!$A:$Y,25,0),IFERROR(VLOOKUP($A168,[9]RVO!$A:$BS,71,0),IFERROR(VLOOKUP($A168,[9]SBPV!$A:$AK,37,0),IFERROR(VLOOKUP($A168,'[9]CC SK'!$A:$AA,27,0),IFERROR(VLOOKUP($A168,[9]DELTA!$A:$AA,27,0),IFERROR(VLOOKUP($A168,'[9]TEMA C1'!$A:$W,23,0),IFERROR(VLOOKUP($A168,'[9]TEMA C2'!$A:$Y,25,0),IFERROR(VLOOKUP($A168,'[9]TEMA C3'!$A:$Y,25,0),IFERROR(VLOOKUP($A168,'[9]TEMA HAJI'!$A:$Y,25,0),IFERROR(VLOOKUP($A168,'[9]TEMA PD'!$A:$Y,25,0),"")))))))))))</f>
        <v>20</v>
      </c>
      <c r="BN168" s="37">
        <f t="shared" si="58"/>
        <v>277</v>
      </c>
      <c r="BO168" s="14">
        <f t="shared" si="80"/>
        <v>0</v>
      </c>
      <c r="BP168" s="14">
        <f t="shared" si="80"/>
        <v>48</v>
      </c>
      <c r="BQ168" s="14">
        <f t="shared" si="80"/>
        <v>0</v>
      </c>
      <c r="BR168" s="14">
        <f t="shared" si="80"/>
        <v>0</v>
      </c>
      <c r="BS168" s="14">
        <f t="shared" si="80"/>
        <v>0</v>
      </c>
      <c r="BT168" s="21">
        <f t="shared" si="80"/>
        <v>0</v>
      </c>
      <c r="BU168" s="21">
        <f t="shared" si="79"/>
        <v>20</v>
      </c>
      <c r="BV168" s="37">
        <f t="shared" si="59"/>
        <v>68</v>
      </c>
      <c r="BW168" s="36">
        <f t="shared" si="60"/>
        <v>0</v>
      </c>
      <c r="BX168" s="36" t="str">
        <f t="shared" si="61"/>
        <v>TIDAK</v>
      </c>
      <c r="BY168" s="36" t="str">
        <f>IFERROR(VLOOKUP(A168,[7]DATABASE!$A:$BY,77,0),"")</f>
        <v>TIDAK</v>
      </c>
      <c r="BZ168" s="37">
        <f t="shared" si="62"/>
        <v>156</v>
      </c>
      <c r="CA168" s="12">
        <f>IFERROR(VLOOKUP(A168,[10]DELTA!$A:$AE,31,0),"")</f>
        <v>3</v>
      </c>
      <c r="CB168" s="37" t="str">
        <f t="shared" si="63"/>
        <v>SAPHIRE</v>
      </c>
      <c r="CC168" s="37" t="str">
        <f>IFERROR(VLOOKUP(A168,[11]SUMMARY!$B:$E,4,0),"")</f>
        <v/>
      </c>
      <c r="CD168" s="37">
        <f>IFERROR(VLOOKUP(A168,'[12]RECAP REDEEM P2 - v2'!$A:$I,5,0),0)</f>
        <v>0</v>
      </c>
      <c r="CE168" s="37" t="str">
        <f t="shared" si="64"/>
        <v>Y</v>
      </c>
      <c r="CF168" s="37"/>
      <c r="CG168" s="15">
        <v>45093</v>
      </c>
      <c r="CH168" s="15">
        <f t="shared" ca="1" si="65"/>
        <v>46174</v>
      </c>
      <c r="CI168" s="37">
        <f t="shared" ca="1" si="66"/>
        <v>2</v>
      </c>
      <c r="CJ168" s="37">
        <v>156</v>
      </c>
      <c r="CK168" s="37" t="str">
        <f>IFERROR(VLOOKUP($A168,[13]ME!$A:$K,11,0),"-")</f>
        <v>EKSKLUSIF</v>
      </c>
      <c r="CL168" s="37" t="str">
        <f>IFERROR(VLOOKUP($A168,[14]EKS!$A:$K,11,0),"-")</f>
        <v>-</v>
      </c>
      <c r="CM168" s="37" t="str">
        <f>IFERROR(VLOOKUP($A168,[15]EKS!$A:$K,11,0),"-")</f>
        <v>EKSKLUSIF</v>
      </c>
      <c r="CN168" s="37" t="str">
        <f>IFERROR(VLOOKUP($A168,[16]EKS!$A:$K,11,0),"-")</f>
        <v>EKSKLUSIF</v>
      </c>
      <c r="CO168" s="37" t="str">
        <f>IFERROR(VLOOKUP($A168,[17]EKS!$A:$K,11,0),"-")</f>
        <v>EKSKLUSIF</v>
      </c>
      <c r="CP168" s="37" t="str">
        <f>IFERROR(VLOOKUP($A168,[18]EKS!$A:$K,11,0),"-")</f>
        <v>EKSKLUSIF</v>
      </c>
      <c r="CQ168" s="37" t="str">
        <f>IFERROR(VLOOKUP(A168,[19]Sheet1!$A:$D,4,0),"-")</f>
        <v>EKSKLUSIF</v>
      </c>
      <c r="CR168" s="37">
        <f>IFERROR(VLOOKUP($A168,[20]AAV!$A:$AR,44,0),IFERROR(VLOOKUP($A168,[20]GC!$A:$AC,29,0),IFERROR(VLOOKUP($A168,[20]RVO!$A:$CA,79,0),IFERROR(VLOOKUP($A168,[20]SBPV!$A:$AN,40,0),IFERROR(VLOOKUP($A168,'[20]CC SK'!$A:$AC,29,0),IFERROR(VLOOKUP($A168,'[20]AAV AUTO 2000'!$A:$AA,27,0),IFERROR(VLOOKUP($A168,[20]DELTA!$A:$AC,29,0),IFERROR(VLOOKUP($A168,'[20]TEMA C1'!$A:$Y,25,0),IFERROR(VLOOKUP($A168,'[20]TEMA C2'!$A:$AA,27,0),IFERROR(VLOOKUP($A168,'[20]TEMA C3'!$A:$AA,27,0),IFERROR(VLOOKUP($A168,'[20]TEMA HAJI'!$A:$AA,27,0),IFERROR(VLOOKUP($A168,'[20]TEMA PD'!$A:$AA,27,0),IFERROR(VLOOKUP($A168,[20]DESIRE!$A:$AP,42,0),0)))))))))))))</f>
        <v>23</v>
      </c>
      <c r="CS168" s="37">
        <f>IFERROR(VLOOKUP($A168,#REF!,42+CR$1,0),IFERROR(VLOOKUP($A168,#REF!,42+CR$1,0),IFERROR(VLOOKUP($A168,#REF!,29+CR$1,0),IFERROR(VLOOKUP($A168,#REF!,16+CR$1,0),IFERROR(VLOOKUP($A168,#REF!,42+CR$1,0),IFERROR(VLOOKUP($A168,#REF!,33+CR$1,0),IFERROR(VLOOKUP($A168,#REF!,29+CR$1,0),IFERROR(VLOOKUP($A168,#REF!,42+CR$1,0),IFERROR(VLOOKUP($A168,#REF!,42+CR$1,0),IFERROR(VLOOKUP($A168,#REF!,42+CR$1,0),IFERROR(VLOOKUP($A168,#REF!,26+CR$1,0),IFERROR(VLOOKUP($A168,#REF!,5+CR$1,0),0))))))))))))</f>
        <v>0</v>
      </c>
      <c r="CT168" s="37">
        <f>IFERROR(VLOOKUP($A168,#REF!,42+CS$1,0),IFERROR(VLOOKUP($A168,#REF!,42+CS$1,0),IFERROR(VLOOKUP($A168,#REF!,29+CS$1,0),IFERROR(VLOOKUP($A168,#REF!,16+CS$1,0),IFERROR(VLOOKUP($A168,#REF!,42+CS$1,0),IFERROR(VLOOKUP($A168,#REF!,33+CS$1,0),IFERROR(VLOOKUP($A168,#REF!,29+CS$1,0),IFERROR(VLOOKUP($A168,#REF!,42+CS$1,0),IFERROR(VLOOKUP($A168,#REF!,42+CS$1,0),IFERROR(VLOOKUP($A168,#REF!,42+CS$1,0),IFERROR(VLOOKUP($A168,#REF!,26+CS$1,0),IFERROR(VLOOKUP($A168,#REF!,5+CS$1,0),0))))))))))))</f>
        <v>0</v>
      </c>
      <c r="CU168" s="37">
        <f>IFERROR(VLOOKUP($A168,#REF!,42+CT$1,0),IFERROR(VLOOKUP($A168,#REF!,42+CT$1,0),IFERROR(VLOOKUP($A168,#REF!,29+CT$1,0),IFERROR(VLOOKUP($A168,#REF!,16+CT$1,0),IFERROR(VLOOKUP($A168,#REF!,42+CT$1,0),IFERROR(VLOOKUP($A168,#REF!,33+CT$1,0),IFERROR(VLOOKUP($A168,#REF!,29+CT$1,0),IFERROR(VLOOKUP($A168,#REF!,42+CT$1,0),IFERROR(VLOOKUP($A168,#REF!,42+CT$1,0),IFERROR(VLOOKUP($A168,#REF!,42+CT$1,0),IFERROR(VLOOKUP($A168,#REF!,26+CT$1,0),IFERROR(VLOOKUP($A168,#REF!,5+CT$1,0),0))))))))))))</f>
        <v>0</v>
      </c>
      <c r="CV168" s="37">
        <f>IFERROR(VLOOKUP($A168,#REF!,42+CU$1,0),IFERROR(VLOOKUP($A168,#REF!,42+CU$1,0),IFERROR(VLOOKUP($A168,#REF!,29+CU$1,0),IFERROR(VLOOKUP($A168,#REF!,16+CU$1,0),IFERROR(VLOOKUP($A168,#REF!,42+CU$1,0),IFERROR(VLOOKUP($A168,#REF!,33+CU$1,0),IFERROR(VLOOKUP($A168,#REF!,29+CU$1,0),IFERROR(VLOOKUP($A168,#REF!,42+CU$1,0),IFERROR(VLOOKUP($A168,#REF!,42+CU$1,0),IFERROR(VLOOKUP($A168,#REF!,42+CU$1,0),IFERROR(VLOOKUP($A168,#REF!,26+CU$1,0),IFERROR(VLOOKUP($A168,#REF!,5+CU$1,0),0))))))))))))</f>
        <v>0</v>
      </c>
      <c r="CW168" s="37">
        <f>IFERROR(VLOOKUP($A168,#REF!,42+CV$1,0),IFERROR(VLOOKUP($A168,#REF!,42+CV$1,0),IFERROR(VLOOKUP($A168,#REF!,29+CV$1,0),IFERROR(VLOOKUP($A168,#REF!,16+CV$1,0),IFERROR(VLOOKUP($A168,#REF!,42+CV$1,0),IFERROR(VLOOKUP($A168,#REF!,33+CV$1,0),IFERROR(VLOOKUP($A168,#REF!,29+CV$1,0),IFERROR(VLOOKUP($A168,#REF!,42+CV$1,0),IFERROR(VLOOKUP($A168,#REF!,42+CV$1,0),IFERROR(VLOOKUP($A168,#REF!,42+CV$1,0),IFERROR(VLOOKUP($A168,#REF!,26+CV$1,0),IFERROR(VLOOKUP($A168,#REF!,5+CV$1,0),0))))))))))))</f>
        <v>0</v>
      </c>
      <c r="CX168" s="37">
        <f>IFERROR(VLOOKUP($A168,#REF!,36,0),IFERROR(VLOOKUP($A168,#REF!,23,0),IFERROR(VLOOKUP($A168,#REF!,65,0),IFERROR(VLOOKUP($A168,#REF!,34,0),IFERROR(VLOOKUP($A168,#REF!,25,0),IFERROR(VLOOKUP($A168,#REF!,25,0),IFERROR(VLOOKUP($A168,#REF!,21,0),IFERROR(VLOOKUP($A168,#REF!,23,0),IFERROR(VLOOKUP($A168,#REF!,23,0),IFERROR(VLOOKUP($A168,#REF!,23,0),IFERROR(VLOOKUP($A168,#REF!,23,0),IFERROR(VLOOKUP($A168,#REF!,23,0),IFERROR(VLOOKUP($A168,#REF!,21,0),IFERROR(VLOOKUP($A168,#REF!,23,0),0))))))))))))))</f>
        <v>0</v>
      </c>
      <c r="CY168" s="37">
        <f>IFERROR(VLOOKUP($A168,[20]DESIRE!$A:$AP,42,0),IFERROR(VLOOKUP($A168,'[20]TEMA PD'!$A:$AA,27,0),IFERROR(VLOOKUP($A168,'[20]TEMA HAJI'!$A:$AA,27,0),IFERROR(VLOOKUP($A168,'[20]TEMA C3'!$A:$AA,27,0),IFERROR(VLOOKUP($A168,'[20]TEMA C2'!$A:$AA,27,0),IFERROR(VLOOKUP($A168,'[20]TEMA C1'!$A:$Y,25,0),IFERROR(VLOOKUP($A168,[20]DELTA!$A:$AC,29,0),IFERROR(VLOOKUP($A168,'[20]AAV AUTO 2000'!$A:$AA,27,0),IFERROR(VLOOKUP($A168,'[20]CC SK'!$A:$AC,29,0),IFERROR(VLOOKUP($A168,[20]SBPV!$A:$AN,40,0),IFERROR(VLOOKUP($A168,[20]RVO!$A:$CA,79,0),IFERROR(VLOOKUP($A168,[20]GC!$A:$AC,29,0),IFERROR(VLOOKUP($A168,[20]AAV!$A:$AR,44,0),0)))))))))))))</f>
        <v>23</v>
      </c>
      <c r="CZ168" s="37">
        <f>IFERROR(VLOOKUP($A168,#REF!,5+CY$1,0),IFERROR(VLOOKUP($A168,#REF!,26+CY$1,0),IFERROR(VLOOKUP($A168,#REF!,42+CY$1,0),IFERROR(VLOOKUP($A168,#REF!,42+CY$1,0),IFERROR(VLOOKUP($A168,#REF!,42+CY$1,0),IFERROR(VLOOKUP($A168,#REF!,29+CY$1,0),IFERROR(VLOOKUP($A168,#REF!,33+CY$1,0),IFERROR(VLOOKUP($A168,#REF!,42+CY$1,0),IFERROR(VLOOKUP($A168,#REF!,16+CY$1,0),IFERROR(VLOOKUP($A168,#REF!,29+CY$1,0),IFERROR(VLOOKUP($A168,#REF!,42+CY$1,0),IFERROR(VLOOKUP($A168,#REF!,42+CY$1,0),0))))))))))))</f>
        <v>0</v>
      </c>
      <c r="DA168" s="37">
        <f>IFERROR(VLOOKUP($A168,#REF!,5+CZ$1,0),IFERROR(VLOOKUP($A168,#REF!,26+CZ$1,0),IFERROR(VLOOKUP($A168,#REF!,42+CZ$1,0),IFERROR(VLOOKUP($A168,#REF!,42+CZ$1,0),IFERROR(VLOOKUP($A168,#REF!,42+CZ$1,0),IFERROR(VLOOKUP($A168,#REF!,29+CZ$1,0),IFERROR(VLOOKUP($A168,#REF!,33+CZ$1,0),IFERROR(VLOOKUP($A168,#REF!,42+CZ$1,0),IFERROR(VLOOKUP($A168,#REF!,16+CZ$1,0),IFERROR(VLOOKUP($A168,#REF!,29+CZ$1,0),IFERROR(VLOOKUP($A168,#REF!,42+CZ$1,0),IFERROR(VLOOKUP($A168,#REF!,42+CZ$1,0),0))))))))))))</f>
        <v>0</v>
      </c>
      <c r="DB168" s="37">
        <f>IFERROR(VLOOKUP($A168,#REF!,5+DA$1,0),IFERROR(VLOOKUP($A168,#REF!,26+DA$1,0),IFERROR(VLOOKUP($A168,#REF!,42+DA$1,0),IFERROR(VLOOKUP($A168,#REF!,42+DA$1,0),IFERROR(VLOOKUP($A168,#REF!,42+DA$1,0),IFERROR(VLOOKUP($A168,#REF!,29+DA$1,0),IFERROR(VLOOKUP($A168,#REF!,33+DA$1,0),IFERROR(VLOOKUP($A168,#REF!,42+DA$1,0),IFERROR(VLOOKUP($A168,#REF!,16+DA$1,0),IFERROR(VLOOKUP($A168,#REF!,29+DA$1,0),IFERROR(VLOOKUP($A168,#REF!,42+DA$1,0),IFERROR(VLOOKUP($A168,#REF!,42+DA$1,0),0))))))))))))</f>
        <v>0</v>
      </c>
      <c r="DC168" s="37">
        <f>IFERROR(VLOOKUP($A168,#REF!,5+DB$1,0),IFERROR(VLOOKUP($A168,#REF!,26+DB$1,0),IFERROR(VLOOKUP($A168,#REF!,42+DB$1,0),IFERROR(VLOOKUP($A168,#REF!,42+DB$1,0),IFERROR(VLOOKUP($A168,#REF!,42+DB$1,0),IFERROR(VLOOKUP($A168,#REF!,29+DB$1,0),IFERROR(VLOOKUP($A168,#REF!,33+DB$1,0),IFERROR(VLOOKUP($A168,#REF!,42+DB$1,0),IFERROR(VLOOKUP($A168,#REF!,16+DB$1,0),IFERROR(VLOOKUP($A168,#REF!,29+DB$1,0),IFERROR(VLOOKUP($A168,#REF!,42+DB$1,0),IFERROR(VLOOKUP($A168,#REF!,42+DB$1,0),0))))))))))))</f>
        <v>0</v>
      </c>
      <c r="DD168" s="37">
        <f>IFERROR(VLOOKUP($A168,#REF!,5+DC$1,0),IFERROR(VLOOKUP($A168,#REF!,26+DC$1,0),IFERROR(VLOOKUP($A168,#REF!,42+DC$1,0),IFERROR(VLOOKUP($A168,#REF!,42+DC$1,0),IFERROR(VLOOKUP($A168,#REF!,42+DC$1,0),IFERROR(VLOOKUP($A168,#REF!,29+DC$1,0),IFERROR(VLOOKUP($A168,#REF!,33+DC$1,0),IFERROR(VLOOKUP($A168,#REF!,42+DC$1,0),IFERROR(VLOOKUP($A168,#REF!,16+DC$1,0),IFERROR(VLOOKUP($A168,#REF!,29+DC$1,0),IFERROR(VLOOKUP($A168,#REF!,42+DC$1,0),IFERROR(VLOOKUP($A168,#REF!,42+DC$1,0),0))))))))))))</f>
        <v>0</v>
      </c>
      <c r="DE168" s="37">
        <f>IFERROR(VLOOKUP($A168,#REF!,23,0),IFERROR(VLOOKUP($A168,#REF!,21,0),IFERROR(VLOOKUP($A168,#REF!,23,0),IFERROR(VLOOKUP($A168,#REF!,23,0),IFERROR(VLOOKUP($A168,#REF!,23,0),IFERROR(VLOOKUP($A168,#REF!,23,0),IFERROR(VLOOKUP($A168,#REF!,23,0),IFERROR(VLOOKUP($A168,#REF!,21,0),IFERROR(VLOOKUP($A168,#REF!,25,0),IFERROR(VLOOKUP($A168,#REF!,25,0),IFERROR(VLOOKUP($A168,#REF!,34,0),IFERROR(VLOOKUP($A168,#REF!,65,0),IFERROR(VLOOKUP($A168,#REF!,23,0),IFERROR(VLOOKUP($A168,#REF!,36,0),0))))))))))))))</f>
        <v>0</v>
      </c>
      <c r="DF168" s="37" t="b">
        <f t="shared" si="85"/>
        <v>1</v>
      </c>
      <c r="DG168" s="37" t="b">
        <f t="shared" si="85"/>
        <v>1</v>
      </c>
      <c r="DH168" s="37" t="b">
        <f t="shared" si="85"/>
        <v>1</v>
      </c>
      <c r="DI168" s="37" t="b">
        <f t="shared" si="81"/>
        <v>1</v>
      </c>
      <c r="DJ168" s="37" t="b">
        <f t="shared" si="81"/>
        <v>1</v>
      </c>
      <c r="DK168" s="37" t="b">
        <f t="shared" si="81"/>
        <v>1</v>
      </c>
      <c r="DL168" s="37" t="b">
        <f t="shared" si="81"/>
        <v>1</v>
      </c>
      <c r="DM168" s="37">
        <f t="shared" si="86"/>
        <v>23</v>
      </c>
      <c r="DN168" s="37">
        <f t="shared" si="86"/>
        <v>0</v>
      </c>
      <c r="DO168" s="37">
        <f t="shared" si="86"/>
        <v>0</v>
      </c>
      <c r="DP168" s="37">
        <f t="shared" si="82"/>
        <v>0</v>
      </c>
      <c r="DQ168" s="37">
        <f t="shared" si="82"/>
        <v>0</v>
      </c>
      <c r="DR168" s="37">
        <f t="shared" si="82"/>
        <v>0</v>
      </c>
      <c r="DS168" s="37">
        <f t="shared" si="82"/>
        <v>0</v>
      </c>
      <c r="DT168" s="29">
        <f t="shared" si="72"/>
        <v>23</v>
      </c>
      <c r="DU168" s="37">
        <f t="shared" si="87"/>
        <v>0</v>
      </c>
      <c r="DV168" s="37">
        <f t="shared" si="87"/>
        <v>0</v>
      </c>
      <c r="DW168" s="37">
        <f t="shared" si="87"/>
        <v>0</v>
      </c>
      <c r="DX168" s="37">
        <f t="shared" si="83"/>
        <v>0</v>
      </c>
      <c r="DY168" s="37">
        <f t="shared" si="83"/>
        <v>0</v>
      </c>
      <c r="DZ168" s="37">
        <f t="shared" si="83"/>
        <v>0</v>
      </c>
      <c r="EA168" s="37">
        <f t="shared" si="83"/>
        <v>0</v>
      </c>
      <c r="EB168" s="29">
        <f t="shared" si="73"/>
        <v>0</v>
      </c>
      <c r="EC168" s="36">
        <f t="shared" si="74"/>
        <v>6</v>
      </c>
      <c r="ED168" s="36" t="str">
        <f t="shared" si="75"/>
        <v>DOWNGRADE</v>
      </c>
      <c r="EE168" s="36" t="str">
        <f t="shared" si="76"/>
        <v>RESET</v>
      </c>
      <c r="EF168" s="37">
        <f t="shared" si="77"/>
        <v>0</v>
      </c>
      <c r="EG168" s="2">
        <f>IFERROR(VLOOKUP(A168,[21]DELTA!$A:$AT,46,0),"")</f>
        <v>3</v>
      </c>
      <c r="EH168" s="37" t="str">
        <f t="shared" si="78"/>
        <v>SAPHIRE</v>
      </c>
      <c r="EI168" s="2"/>
      <c r="EJ168" s="2"/>
      <c r="EK168" s="2"/>
      <c r="EL168" s="2"/>
      <c r="EM168" s="2"/>
      <c r="EN168" s="2"/>
      <c r="EO168" s="2"/>
      <c r="EP168" s="2"/>
      <c r="EQ168" s="37">
        <f t="shared" si="88"/>
        <v>23</v>
      </c>
      <c r="ER168" s="37">
        <f t="shared" si="88"/>
        <v>0</v>
      </c>
      <c r="ES168" s="37">
        <f t="shared" si="88"/>
        <v>0</v>
      </c>
      <c r="ET168" s="37">
        <f t="shared" si="84"/>
        <v>0</v>
      </c>
      <c r="EU168" s="37">
        <f t="shared" si="84"/>
        <v>0</v>
      </c>
      <c r="EV168" s="37">
        <f t="shared" si="84"/>
        <v>0</v>
      </c>
      <c r="EW168" s="37">
        <f t="shared" si="84"/>
        <v>0</v>
      </c>
    </row>
    <row r="169" spans="1:153" ht="15.6">
      <c r="A169" s="37" t="s">
        <v>341</v>
      </c>
      <c r="B169" s="2" t="s">
        <v>342</v>
      </c>
      <c r="C169" s="37" t="s">
        <v>153</v>
      </c>
      <c r="D169" s="15">
        <f>IFERROR(VLOOKUP(A169,[23]delta!$A:$C,3,0),"")</f>
        <v>45415</v>
      </c>
      <c r="E169" s="15" t="str">
        <f t="shared" si="71"/>
        <v>May-24</v>
      </c>
      <c r="F169" s="37" t="s">
        <v>414</v>
      </c>
      <c r="G169" s="37" t="s">
        <v>414</v>
      </c>
      <c r="H169" s="37" t="s">
        <v>414</v>
      </c>
      <c r="I169" s="37" t="s">
        <v>414</v>
      </c>
      <c r="J169" s="37" t="s">
        <v>414</v>
      </c>
      <c r="K169" s="37" t="s">
        <v>349</v>
      </c>
      <c r="L169" s="37" t="s">
        <v>414</v>
      </c>
      <c r="M169" s="37"/>
      <c r="N169" s="37"/>
      <c r="O169" s="37"/>
      <c r="P169" s="37"/>
      <c r="Q169" s="37"/>
      <c r="R169" s="37">
        <v>5</v>
      </c>
      <c r="S169" s="37" t="s">
        <v>417</v>
      </c>
      <c r="T169" s="36">
        <v>5</v>
      </c>
      <c r="U169" s="37">
        <v>0</v>
      </c>
      <c r="V169" s="37">
        <v>0</v>
      </c>
      <c r="W169" s="37">
        <v>0</v>
      </c>
      <c r="X169" s="37">
        <v>0</v>
      </c>
      <c r="Y169" s="37">
        <v>0</v>
      </c>
      <c r="Z169" s="37">
        <v>5</v>
      </c>
      <c r="AA169" s="37" t="s">
        <v>417</v>
      </c>
      <c r="AB169" s="36">
        <v>5</v>
      </c>
      <c r="AC169" s="36">
        <v>1</v>
      </c>
      <c r="AD169" s="36" t="s">
        <v>413</v>
      </c>
      <c r="AE169" s="36" t="s">
        <v>413</v>
      </c>
      <c r="AF169" s="37">
        <v>5</v>
      </c>
      <c r="AG169" s="13">
        <v>1</v>
      </c>
      <c r="AH169" s="37" t="s">
        <v>418</v>
      </c>
      <c r="AI169" s="37">
        <v>0</v>
      </c>
      <c r="AJ169" s="37" t="s">
        <v>424</v>
      </c>
      <c r="AK169" s="37">
        <v>0</v>
      </c>
      <c r="AL169" s="15">
        <v>45261</v>
      </c>
      <c r="AM169" s="15">
        <v>45701</v>
      </c>
      <c r="AN169" s="37">
        <v>1</v>
      </c>
      <c r="AO169" s="37">
        <v>5</v>
      </c>
      <c r="AP169" s="37" t="str">
        <f>IFERROR(VLOOKUP($A169,[2]Sheet1!$A:$D,4,0),"-")</f>
        <v>-</v>
      </c>
      <c r="AQ169" s="37" t="str">
        <f>IFERROR(VLOOKUP($A169,#REF!,4,0),"-")</f>
        <v>-</v>
      </c>
      <c r="AR169" s="37" t="str">
        <f>IFERROR(VLOOKUP(A169,[3]DELTA!$A:$D,4,0),"-")</f>
        <v>-</v>
      </c>
      <c r="AS169" s="37" t="str">
        <f>IFERROR(VLOOKUP(A169,[4]DELTA!$A:$D,4,0),"-")</f>
        <v>-</v>
      </c>
      <c r="AT169" s="37" t="str">
        <f>IFERROR(VLOOKUP(A169,[5]DELTA!$A:$D,4,0),"-")</f>
        <v>-</v>
      </c>
      <c r="AU169" s="37" t="str">
        <f>IFERROR(VLOOKUP(A169,[6]DELTA!$A:$D,4,0),"-")</f>
        <v>-</v>
      </c>
      <c r="AV169" s="37" t="str">
        <f>IFERROR(VLOOKUP(A169,#REF!,13,0),"")</f>
        <v/>
      </c>
      <c r="AW169" s="37">
        <f>IFERROR(VLOOKUP(A169,[7]DATABASE!$A:$BA,49,0),"")</f>
        <v>0</v>
      </c>
      <c r="AX169" s="37">
        <f>IFERROR(VLOOKUP(A169,[7]DATABASE!$A:$BA,50,0),"")</f>
        <v>0</v>
      </c>
      <c r="AY169" s="37">
        <f>IFERROR(VLOOKUP(A169,[7]DATABASE!$A:$BA,51,0),"")</f>
        <v>0</v>
      </c>
      <c r="AZ169" s="37">
        <f>IFERROR(VLOOKUP(A169,[7]DATABASE!$A:$BA,52,0),"")</f>
        <v>0</v>
      </c>
      <c r="BA169" s="37">
        <f>IFERROR(VLOOKUP(A169,[7]DATABASE!$A:$BA,53,0),"")</f>
        <v>0</v>
      </c>
      <c r="BB169" s="37">
        <f>IFERROR(VLOOKUP(A169,[7]DATABASE!$A:$BF,54,0),"")</f>
        <v>0</v>
      </c>
      <c r="BC169" s="37">
        <f>IFERROR(VLOOKUP(A169,[7]DATABASE!$A:$BF,55,0),"")</f>
        <v>0</v>
      </c>
      <c r="BD169" s="37">
        <f>IFERROR(VLOOKUP(A169,[7]DATABASE!$A:$BF,56,0),"")</f>
        <v>0</v>
      </c>
      <c r="BE169" s="37">
        <f>IFERROR(VLOOKUP(A169,[7]DATABASE!$A:$BF,57,0),"")</f>
        <v>0</v>
      </c>
      <c r="BF169" s="37">
        <f>IFERROR(VLOOKUP(A169,[7]DATABASE!$A:$BF,58,0),"")</f>
        <v>0</v>
      </c>
      <c r="BG169" s="37" t="str">
        <f>IFERROR(VLOOKUP($A169,'[24]NEW MITRA'!$A:$BV,69,0),"")</f>
        <v/>
      </c>
      <c r="BH169" s="37">
        <f>IFERROR(VLOOKUP(A169,[7]DATABASE!$A:$BM,60,0),"")</f>
        <v>0</v>
      </c>
      <c r="BI169" s="37">
        <f>IFERROR(VLOOKUP(A169,[7]DATABASE!$A:$BM,61,0),"")</f>
        <v>0</v>
      </c>
      <c r="BJ169" s="37">
        <f>IFERROR(VLOOKUP(A169,[7]DATABASE!$A:$BM,62,0),"")</f>
        <v>0</v>
      </c>
      <c r="BK169" s="37">
        <f>IFERROR(VLOOKUP(A169,[7]DATABASE!$A:$BM,63,0),"")</f>
        <v>0</v>
      </c>
      <c r="BL169" s="37">
        <f>IFERROR(VLOOKUP(A169,[7]DATABASE!$A:$BM,64,0),"")</f>
        <v>0</v>
      </c>
      <c r="BM169" s="37" t="str">
        <f>IFERROR(VLOOKUP($A169,[9]AAV!$A:$AM,39,0),IFERROR(VLOOKUP($A169,[9]GC!$A:$Y,25,0),IFERROR(VLOOKUP($A169,[9]RVO!$A:$BS,71,0),IFERROR(VLOOKUP($A169,[9]SBPV!$A:$AK,37,0),IFERROR(VLOOKUP($A169,'[9]CC SK'!$A:$AA,27,0),IFERROR(VLOOKUP($A169,[9]DELTA!$A:$AA,27,0),IFERROR(VLOOKUP($A169,'[9]TEMA C1'!$A:$W,23,0),IFERROR(VLOOKUP($A169,'[9]TEMA C2'!$A:$Y,25,0),IFERROR(VLOOKUP($A169,'[9]TEMA C3'!$A:$Y,25,0),IFERROR(VLOOKUP($A169,'[9]TEMA HAJI'!$A:$Y,25,0),IFERROR(VLOOKUP($A169,'[9]TEMA PD'!$A:$Y,25,0),"")))))))))))</f>
        <v/>
      </c>
      <c r="BN169" s="37">
        <f t="shared" si="58"/>
        <v>0</v>
      </c>
      <c r="BO169" s="37" t="str">
        <f t="shared" si="80"/>
        <v/>
      </c>
      <c r="BP169" s="37">
        <f t="shared" si="80"/>
        <v>0</v>
      </c>
      <c r="BQ169" s="37">
        <f t="shared" si="80"/>
        <v>0</v>
      </c>
      <c r="BR169" s="37">
        <f t="shared" si="80"/>
        <v>0</v>
      </c>
      <c r="BS169" s="37">
        <f t="shared" si="80"/>
        <v>0</v>
      </c>
      <c r="BT169" s="37">
        <f t="shared" si="80"/>
        <v>0</v>
      </c>
      <c r="BU169" s="37" t="str">
        <f t="shared" si="79"/>
        <v/>
      </c>
      <c r="BV169" s="37">
        <f t="shared" si="59"/>
        <v>0</v>
      </c>
      <c r="BW169" s="36">
        <f t="shared" si="60"/>
        <v>7</v>
      </c>
      <c r="BX169" s="36" t="str">
        <f t="shared" si="61"/>
        <v>DOWNGRADE</v>
      </c>
      <c r="BY169" s="36" t="str">
        <f>IFERROR(VLOOKUP(A169,[7]DATABASE!$A:$BY,77,0),"")</f>
        <v>RESET</v>
      </c>
      <c r="BZ169" s="37">
        <f t="shared" si="62"/>
        <v>0</v>
      </c>
      <c r="CA169" s="12">
        <f>IFERROR(VLOOKUP(A169,[10]DELTA!$A:$AE,31,0),"")</f>
        <v>0</v>
      </c>
      <c r="CB169" s="37" t="str">
        <f t="shared" si="63"/>
        <v>SAPHIRE</v>
      </c>
      <c r="CC169" s="37" t="str">
        <f>IFERROR(VLOOKUP(A169,[11]SUMMARY!$B:$E,4,0),"")</f>
        <v/>
      </c>
      <c r="CD169" s="37">
        <f>IFERROR(VLOOKUP(A169,'[12]RECAP REDEEM P2 - v2'!$A:$I,5,0),0)</f>
        <v>0</v>
      </c>
      <c r="CE169" s="37" t="str">
        <f t="shared" si="64"/>
        <v>FALSE</v>
      </c>
      <c r="CF169" s="37"/>
      <c r="CG169" s="15">
        <v>45093</v>
      </c>
      <c r="CH169" s="15">
        <f t="shared" ca="1" si="65"/>
        <v>46174</v>
      </c>
      <c r="CI169" s="37">
        <f t="shared" ca="1" si="66"/>
        <v>2</v>
      </c>
      <c r="CJ169" s="37">
        <v>0</v>
      </c>
      <c r="CK169" s="37" t="str">
        <f>IFERROR(VLOOKUP($A169,[13]ME!$A:$K,11,0),"-")</f>
        <v>-</v>
      </c>
      <c r="CL169" s="37" t="str">
        <f>IFERROR(VLOOKUP($A169,[14]EKS!$A:$K,11,0),"-")</f>
        <v>-</v>
      </c>
      <c r="CM169" s="37" t="str">
        <f>IFERROR(VLOOKUP($A169,[15]EKS!$A:$K,11,0),"-")</f>
        <v>-</v>
      </c>
      <c r="CN169" s="37" t="str">
        <f>IFERROR(VLOOKUP($A169,[16]EKS!$A:$K,11,0),"-")</f>
        <v>-</v>
      </c>
      <c r="CO169" s="37" t="str">
        <f>IFERROR(VLOOKUP($A169,[17]EKS!$A:$K,11,0),"-")</f>
        <v>-</v>
      </c>
      <c r="CP169" s="37" t="str">
        <f>IFERROR(VLOOKUP($A169,[18]EKS!$A:$K,11,0),"-")</f>
        <v>-</v>
      </c>
      <c r="CQ169" s="37" t="str">
        <f>IFERROR(VLOOKUP(A169,[19]Sheet1!$A:$D,4,0),"-")</f>
        <v>-</v>
      </c>
      <c r="CR169" s="37">
        <f>IFERROR(VLOOKUP($A169,[20]AAV!$A:$AR,44,0),IFERROR(VLOOKUP($A169,[20]GC!$A:$AC,29,0),IFERROR(VLOOKUP($A169,[20]RVO!$A:$CA,79,0),IFERROR(VLOOKUP($A169,[20]SBPV!$A:$AN,40,0),IFERROR(VLOOKUP($A169,'[20]CC SK'!$A:$AC,29,0),IFERROR(VLOOKUP($A169,'[20]AAV AUTO 2000'!$A:$AA,27,0),IFERROR(VLOOKUP($A169,[20]DELTA!$A:$AC,29,0),IFERROR(VLOOKUP($A169,'[20]TEMA C1'!$A:$Y,25,0),IFERROR(VLOOKUP($A169,'[20]TEMA C2'!$A:$AA,27,0),IFERROR(VLOOKUP($A169,'[20]TEMA C3'!$A:$AA,27,0),IFERROR(VLOOKUP($A169,'[20]TEMA HAJI'!$A:$AA,27,0),IFERROR(VLOOKUP($A169,'[20]TEMA PD'!$A:$AA,27,0),IFERROR(VLOOKUP($A169,[20]DESIRE!$A:$AP,42,0),0)))))))))))))</f>
        <v>0</v>
      </c>
      <c r="CS169" s="37">
        <f>IFERROR(VLOOKUP($A169,#REF!,42+CR$1,0),IFERROR(VLOOKUP($A169,#REF!,42+CR$1,0),IFERROR(VLOOKUP($A169,#REF!,29+CR$1,0),IFERROR(VLOOKUP($A169,#REF!,16+CR$1,0),IFERROR(VLOOKUP($A169,#REF!,42+CR$1,0),IFERROR(VLOOKUP($A169,#REF!,33+CR$1,0),IFERROR(VLOOKUP($A169,#REF!,29+CR$1,0),IFERROR(VLOOKUP($A169,#REF!,42+CR$1,0),IFERROR(VLOOKUP($A169,#REF!,42+CR$1,0),IFERROR(VLOOKUP($A169,#REF!,42+CR$1,0),IFERROR(VLOOKUP($A169,#REF!,26+CR$1,0),IFERROR(VLOOKUP($A169,#REF!,5+CR$1,0),0))))))))))))</f>
        <v>0</v>
      </c>
      <c r="CT169" s="37">
        <f>IFERROR(VLOOKUP($A169,#REF!,42+CS$1,0),IFERROR(VLOOKUP($A169,#REF!,42+CS$1,0),IFERROR(VLOOKUP($A169,#REF!,29+CS$1,0),IFERROR(VLOOKUP($A169,#REF!,16+CS$1,0),IFERROR(VLOOKUP($A169,#REF!,42+CS$1,0),IFERROR(VLOOKUP($A169,#REF!,33+CS$1,0),IFERROR(VLOOKUP($A169,#REF!,29+CS$1,0),IFERROR(VLOOKUP($A169,#REF!,42+CS$1,0),IFERROR(VLOOKUP($A169,#REF!,42+CS$1,0),IFERROR(VLOOKUP($A169,#REF!,42+CS$1,0),IFERROR(VLOOKUP($A169,#REF!,26+CS$1,0),IFERROR(VLOOKUP($A169,#REF!,5+CS$1,0),0))))))))))))</f>
        <v>0</v>
      </c>
      <c r="CU169" s="37">
        <f>IFERROR(VLOOKUP($A169,#REF!,42+CT$1,0),IFERROR(VLOOKUP($A169,#REF!,42+CT$1,0),IFERROR(VLOOKUP($A169,#REF!,29+CT$1,0),IFERROR(VLOOKUP($A169,#REF!,16+CT$1,0),IFERROR(VLOOKUP($A169,#REF!,42+CT$1,0),IFERROR(VLOOKUP($A169,#REF!,33+CT$1,0),IFERROR(VLOOKUP($A169,#REF!,29+CT$1,0),IFERROR(VLOOKUP($A169,#REF!,42+CT$1,0),IFERROR(VLOOKUP($A169,#REF!,42+CT$1,0),IFERROR(VLOOKUP($A169,#REF!,42+CT$1,0),IFERROR(VLOOKUP($A169,#REF!,26+CT$1,0),IFERROR(VLOOKUP($A169,#REF!,5+CT$1,0),0))))))))))))</f>
        <v>0</v>
      </c>
      <c r="CV169" s="37">
        <f>IFERROR(VLOOKUP($A169,#REF!,42+CU$1,0),IFERROR(VLOOKUP($A169,#REF!,42+CU$1,0),IFERROR(VLOOKUP($A169,#REF!,29+CU$1,0),IFERROR(VLOOKUP($A169,#REF!,16+CU$1,0),IFERROR(VLOOKUP($A169,#REF!,42+CU$1,0),IFERROR(VLOOKUP($A169,#REF!,33+CU$1,0),IFERROR(VLOOKUP($A169,#REF!,29+CU$1,0),IFERROR(VLOOKUP($A169,#REF!,42+CU$1,0),IFERROR(VLOOKUP($A169,#REF!,42+CU$1,0),IFERROR(VLOOKUP($A169,#REF!,42+CU$1,0),IFERROR(VLOOKUP($A169,#REF!,26+CU$1,0),IFERROR(VLOOKUP($A169,#REF!,5+CU$1,0),0))))))))))))</f>
        <v>0</v>
      </c>
      <c r="CW169" s="37">
        <f>IFERROR(VLOOKUP($A169,#REF!,42+CV$1,0),IFERROR(VLOOKUP($A169,#REF!,42+CV$1,0),IFERROR(VLOOKUP($A169,#REF!,29+CV$1,0),IFERROR(VLOOKUP($A169,#REF!,16+CV$1,0),IFERROR(VLOOKUP($A169,#REF!,42+CV$1,0),IFERROR(VLOOKUP($A169,#REF!,33+CV$1,0),IFERROR(VLOOKUP($A169,#REF!,29+CV$1,0),IFERROR(VLOOKUP($A169,#REF!,42+CV$1,0),IFERROR(VLOOKUP($A169,#REF!,42+CV$1,0),IFERROR(VLOOKUP($A169,#REF!,42+CV$1,0),IFERROR(VLOOKUP($A169,#REF!,26+CV$1,0),IFERROR(VLOOKUP($A169,#REF!,5+CV$1,0),0))))))))))))</f>
        <v>0</v>
      </c>
      <c r="CX169" s="37">
        <f>IFERROR(VLOOKUP($A169,#REF!,36,0),IFERROR(VLOOKUP($A169,#REF!,23,0),IFERROR(VLOOKUP($A169,#REF!,65,0),IFERROR(VLOOKUP($A169,#REF!,34,0),IFERROR(VLOOKUP($A169,#REF!,25,0),IFERROR(VLOOKUP($A169,#REF!,25,0),IFERROR(VLOOKUP($A169,#REF!,21,0),IFERROR(VLOOKUP($A169,#REF!,23,0),IFERROR(VLOOKUP($A169,#REF!,23,0),IFERROR(VLOOKUP($A169,#REF!,23,0),IFERROR(VLOOKUP($A169,#REF!,23,0),IFERROR(VLOOKUP($A169,#REF!,23,0),IFERROR(VLOOKUP($A169,#REF!,21,0),IFERROR(VLOOKUP($A169,#REF!,23,0),0))))))))))))))</f>
        <v>0</v>
      </c>
      <c r="CY169" s="37">
        <f>IFERROR(VLOOKUP($A169,[20]DESIRE!$A:$AP,42,0),IFERROR(VLOOKUP($A169,'[20]TEMA PD'!$A:$AA,27,0),IFERROR(VLOOKUP($A169,'[20]TEMA HAJI'!$A:$AA,27,0),IFERROR(VLOOKUP($A169,'[20]TEMA C3'!$A:$AA,27,0),IFERROR(VLOOKUP($A169,'[20]TEMA C2'!$A:$AA,27,0),IFERROR(VLOOKUP($A169,'[20]TEMA C1'!$A:$Y,25,0),IFERROR(VLOOKUP($A169,[20]DELTA!$A:$AC,29,0),IFERROR(VLOOKUP($A169,'[20]AAV AUTO 2000'!$A:$AA,27,0),IFERROR(VLOOKUP($A169,'[20]CC SK'!$A:$AC,29,0),IFERROR(VLOOKUP($A169,[20]SBPV!$A:$AN,40,0),IFERROR(VLOOKUP($A169,[20]RVO!$A:$CA,79,0),IFERROR(VLOOKUP($A169,[20]GC!$A:$AC,29,0),IFERROR(VLOOKUP($A169,[20]AAV!$A:$AR,44,0),0)))))))))))))</f>
        <v>0</v>
      </c>
      <c r="CZ169" s="37">
        <f>IFERROR(VLOOKUP($A169,#REF!,5+CY$1,0),IFERROR(VLOOKUP($A169,#REF!,26+CY$1,0),IFERROR(VLOOKUP($A169,#REF!,42+CY$1,0),IFERROR(VLOOKUP($A169,#REF!,42+CY$1,0),IFERROR(VLOOKUP($A169,#REF!,42+CY$1,0),IFERROR(VLOOKUP($A169,#REF!,29+CY$1,0),IFERROR(VLOOKUP($A169,#REF!,33+CY$1,0),IFERROR(VLOOKUP($A169,#REF!,42+CY$1,0),IFERROR(VLOOKUP($A169,#REF!,16+CY$1,0),IFERROR(VLOOKUP($A169,#REF!,29+CY$1,0),IFERROR(VLOOKUP($A169,#REF!,42+CY$1,0),IFERROR(VLOOKUP($A169,#REF!,42+CY$1,0),0))))))))))))</f>
        <v>0</v>
      </c>
      <c r="DA169" s="37">
        <f>IFERROR(VLOOKUP($A169,#REF!,5+CZ$1,0),IFERROR(VLOOKUP($A169,#REF!,26+CZ$1,0),IFERROR(VLOOKUP($A169,#REF!,42+CZ$1,0),IFERROR(VLOOKUP($A169,#REF!,42+CZ$1,0),IFERROR(VLOOKUP($A169,#REF!,42+CZ$1,0),IFERROR(VLOOKUP($A169,#REF!,29+CZ$1,0),IFERROR(VLOOKUP($A169,#REF!,33+CZ$1,0),IFERROR(VLOOKUP($A169,#REF!,42+CZ$1,0),IFERROR(VLOOKUP($A169,#REF!,16+CZ$1,0),IFERROR(VLOOKUP($A169,#REF!,29+CZ$1,0),IFERROR(VLOOKUP($A169,#REF!,42+CZ$1,0),IFERROR(VLOOKUP($A169,#REF!,42+CZ$1,0),0))))))))))))</f>
        <v>0</v>
      </c>
      <c r="DB169" s="37">
        <f>IFERROR(VLOOKUP($A169,#REF!,5+DA$1,0),IFERROR(VLOOKUP($A169,#REF!,26+DA$1,0),IFERROR(VLOOKUP($A169,#REF!,42+DA$1,0),IFERROR(VLOOKUP($A169,#REF!,42+DA$1,0),IFERROR(VLOOKUP($A169,#REF!,42+DA$1,0),IFERROR(VLOOKUP($A169,#REF!,29+DA$1,0),IFERROR(VLOOKUP($A169,#REF!,33+DA$1,0),IFERROR(VLOOKUP($A169,#REF!,42+DA$1,0),IFERROR(VLOOKUP($A169,#REF!,16+DA$1,0),IFERROR(VLOOKUP($A169,#REF!,29+DA$1,0),IFERROR(VLOOKUP($A169,#REF!,42+DA$1,0),IFERROR(VLOOKUP($A169,#REF!,42+DA$1,0),0))))))))))))</f>
        <v>0</v>
      </c>
      <c r="DC169" s="37">
        <f>IFERROR(VLOOKUP($A169,#REF!,5+DB$1,0),IFERROR(VLOOKUP($A169,#REF!,26+DB$1,0),IFERROR(VLOOKUP($A169,#REF!,42+DB$1,0),IFERROR(VLOOKUP($A169,#REF!,42+DB$1,0),IFERROR(VLOOKUP($A169,#REF!,42+DB$1,0),IFERROR(VLOOKUP($A169,#REF!,29+DB$1,0),IFERROR(VLOOKUP($A169,#REF!,33+DB$1,0),IFERROR(VLOOKUP($A169,#REF!,42+DB$1,0),IFERROR(VLOOKUP($A169,#REF!,16+DB$1,0),IFERROR(VLOOKUP($A169,#REF!,29+DB$1,0),IFERROR(VLOOKUP($A169,#REF!,42+DB$1,0),IFERROR(VLOOKUP($A169,#REF!,42+DB$1,0),0))))))))))))</f>
        <v>0</v>
      </c>
      <c r="DD169" s="37">
        <f>IFERROR(VLOOKUP($A169,#REF!,5+DC$1,0),IFERROR(VLOOKUP($A169,#REF!,26+DC$1,0),IFERROR(VLOOKUP($A169,#REF!,42+DC$1,0),IFERROR(VLOOKUP($A169,#REF!,42+DC$1,0),IFERROR(VLOOKUP($A169,#REF!,42+DC$1,0),IFERROR(VLOOKUP($A169,#REF!,29+DC$1,0),IFERROR(VLOOKUP($A169,#REF!,33+DC$1,0),IFERROR(VLOOKUP($A169,#REF!,42+DC$1,0),IFERROR(VLOOKUP($A169,#REF!,16+DC$1,0),IFERROR(VLOOKUP($A169,#REF!,29+DC$1,0),IFERROR(VLOOKUP($A169,#REF!,42+DC$1,0),IFERROR(VLOOKUP($A169,#REF!,42+DC$1,0),0))))))))))))</f>
        <v>0</v>
      </c>
      <c r="DE169" s="37">
        <f>IFERROR(VLOOKUP($A169,#REF!,23,0),IFERROR(VLOOKUP($A169,#REF!,21,0),IFERROR(VLOOKUP($A169,#REF!,23,0),IFERROR(VLOOKUP($A169,#REF!,23,0),IFERROR(VLOOKUP($A169,#REF!,23,0),IFERROR(VLOOKUP($A169,#REF!,23,0),IFERROR(VLOOKUP($A169,#REF!,23,0),IFERROR(VLOOKUP($A169,#REF!,21,0),IFERROR(VLOOKUP($A169,#REF!,25,0),IFERROR(VLOOKUP($A169,#REF!,25,0),IFERROR(VLOOKUP($A169,#REF!,34,0),IFERROR(VLOOKUP($A169,#REF!,65,0),IFERROR(VLOOKUP($A169,#REF!,23,0),IFERROR(VLOOKUP($A169,#REF!,36,0),0))))))))))))))</f>
        <v>0</v>
      </c>
      <c r="DF169" s="37" t="b">
        <f t="shared" si="85"/>
        <v>1</v>
      </c>
      <c r="DG169" s="37" t="b">
        <f t="shared" si="85"/>
        <v>1</v>
      </c>
      <c r="DH169" s="37" t="b">
        <f t="shared" si="85"/>
        <v>1</v>
      </c>
      <c r="DI169" s="37" t="b">
        <f t="shared" si="81"/>
        <v>1</v>
      </c>
      <c r="DJ169" s="37" t="b">
        <f t="shared" si="81"/>
        <v>1</v>
      </c>
      <c r="DK169" s="37" t="b">
        <f t="shared" si="81"/>
        <v>1</v>
      </c>
      <c r="DL169" s="37" t="b">
        <f t="shared" si="81"/>
        <v>1</v>
      </c>
      <c r="DM169" s="37">
        <f t="shared" si="86"/>
        <v>0</v>
      </c>
      <c r="DN169" s="37">
        <f t="shared" si="86"/>
        <v>0</v>
      </c>
      <c r="DO169" s="37">
        <f t="shared" si="86"/>
        <v>0</v>
      </c>
      <c r="DP169" s="37">
        <f t="shared" si="82"/>
        <v>0</v>
      </c>
      <c r="DQ169" s="37">
        <f t="shared" si="82"/>
        <v>0</v>
      </c>
      <c r="DR169" s="37">
        <f t="shared" si="82"/>
        <v>0</v>
      </c>
      <c r="DS169" s="37">
        <f t="shared" si="82"/>
        <v>0</v>
      </c>
      <c r="DT169" s="29">
        <f t="shared" si="72"/>
        <v>0</v>
      </c>
      <c r="DU169" s="37">
        <f t="shared" si="87"/>
        <v>0</v>
      </c>
      <c r="DV169" s="37">
        <f t="shared" si="87"/>
        <v>0</v>
      </c>
      <c r="DW169" s="37">
        <f t="shared" si="87"/>
        <v>0</v>
      </c>
      <c r="DX169" s="37">
        <f t="shared" si="83"/>
        <v>0</v>
      </c>
      <c r="DY169" s="37">
        <f t="shared" si="83"/>
        <v>0</v>
      </c>
      <c r="DZ169" s="37">
        <f t="shared" si="83"/>
        <v>0</v>
      </c>
      <c r="EA169" s="37">
        <f t="shared" si="83"/>
        <v>0</v>
      </c>
      <c r="EB169" s="29">
        <f t="shared" si="73"/>
        <v>0</v>
      </c>
      <c r="EC169" s="36">
        <f t="shared" si="74"/>
        <v>7</v>
      </c>
      <c r="ED169" s="36" t="str">
        <f t="shared" si="75"/>
        <v>DOWNGRADE</v>
      </c>
      <c r="EE169" s="36" t="str">
        <f t="shared" si="76"/>
        <v>RESET</v>
      </c>
      <c r="EF169" s="37">
        <f t="shared" si="77"/>
        <v>0</v>
      </c>
      <c r="EG169" s="2" t="str">
        <f>IFERROR(VLOOKUP(A169,[21]DELTA!$A:$AT,46,0),"")</f>
        <v/>
      </c>
      <c r="EH169" s="37" t="str">
        <f t="shared" si="78"/>
        <v>SAPHIRE</v>
      </c>
      <c r="EI169" s="2"/>
      <c r="EJ169" s="2"/>
      <c r="EK169" s="2"/>
      <c r="EL169" s="2"/>
      <c r="EM169" s="2"/>
      <c r="EN169" s="2"/>
      <c r="EO169" s="2"/>
      <c r="EP169" s="2"/>
      <c r="EQ169" s="37">
        <f t="shared" si="88"/>
        <v>0</v>
      </c>
      <c r="ER169" s="37">
        <f t="shared" si="88"/>
        <v>0</v>
      </c>
      <c r="ES169" s="37">
        <f t="shared" si="88"/>
        <v>0</v>
      </c>
      <c r="ET169" s="37">
        <f t="shared" si="84"/>
        <v>0</v>
      </c>
      <c r="EU169" s="37">
        <f t="shared" si="84"/>
        <v>0</v>
      </c>
      <c r="EV169" s="37">
        <f t="shared" si="84"/>
        <v>0</v>
      </c>
      <c r="EW169" s="37">
        <f t="shared" si="84"/>
        <v>0</v>
      </c>
    </row>
    <row r="170" spans="1:153" ht="15.6">
      <c r="A170" s="36" t="s">
        <v>143</v>
      </c>
      <c r="B170" s="5" t="s">
        <v>286</v>
      </c>
      <c r="C170" s="37" t="s">
        <v>153</v>
      </c>
      <c r="D170" s="15">
        <f>IFERROR(VLOOKUP(A170,[23]delta!$A:$C,3,0),"")</f>
        <v>45327</v>
      </c>
      <c r="E170" s="15" t="str">
        <f t="shared" si="71"/>
        <v>Feb-24</v>
      </c>
      <c r="F170" s="37" t="s">
        <v>414</v>
      </c>
      <c r="G170" s="37" t="s">
        <v>414</v>
      </c>
      <c r="H170" s="37" t="s">
        <v>349</v>
      </c>
      <c r="I170" s="37" t="s">
        <v>349</v>
      </c>
      <c r="J170" s="37" t="s">
        <v>349</v>
      </c>
      <c r="K170" s="37" t="s">
        <v>349</v>
      </c>
      <c r="L170" s="37" t="s">
        <v>349</v>
      </c>
      <c r="M170" s="37"/>
      <c r="N170" s="37"/>
      <c r="O170" s="37">
        <v>16</v>
      </c>
      <c r="P170" s="37">
        <v>15</v>
      </c>
      <c r="Q170" s="37">
        <v>32</v>
      </c>
      <c r="R170" s="37">
        <v>21</v>
      </c>
      <c r="S170" s="37">
        <v>1</v>
      </c>
      <c r="T170" s="36">
        <v>85</v>
      </c>
      <c r="U170" s="37">
        <v>0</v>
      </c>
      <c r="V170" s="37">
        <v>0</v>
      </c>
      <c r="W170" s="37">
        <v>16</v>
      </c>
      <c r="X170" s="37">
        <v>15</v>
      </c>
      <c r="Y170" s="37">
        <v>32</v>
      </c>
      <c r="Z170" s="37">
        <v>21</v>
      </c>
      <c r="AA170" s="37">
        <v>1</v>
      </c>
      <c r="AB170" s="36">
        <v>85</v>
      </c>
      <c r="AC170" s="36">
        <v>0</v>
      </c>
      <c r="AD170" s="36" t="s">
        <v>413</v>
      </c>
      <c r="AE170" s="36" t="s">
        <v>413</v>
      </c>
      <c r="AF170" s="37">
        <v>85</v>
      </c>
      <c r="AG170" s="13">
        <v>2</v>
      </c>
      <c r="AH170" s="37" t="s">
        <v>418</v>
      </c>
      <c r="AI170" s="37">
        <v>0</v>
      </c>
      <c r="AJ170" s="37" t="s">
        <v>423</v>
      </c>
      <c r="AK170" s="37">
        <v>0</v>
      </c>
      <c r="AL170" s="15">
        <v>45261</v>
      </c>
      <c r="AM170" s="15">
        <v>45701</v>
      </c>
      <c r="AN170" s="37">
        <v>1</v>
      </c>
      <c r="AO170" s="37">
        <v>85</v>
      </c>
      <c r="AP170" s="37" t="str">
        <f>IFERROR(VLOOKUP($A170,[2]Sheet1!$A:$D,4,0),"-")</f>
        <v>-</v>
      </c>
      <c r="AQ170" s="37" t="str">
        <f>IFERROR(VLOOKUP($A170,#REF!,4,0),"-")</f>
        <v>-</v>
      </c>
      <c r="AR170" s="37" t="str">
        <f>IFERROR(VLOOKUP(A170,[3]DELTA!$A:$D,4,0),"-")</f>
        <v>REGULER</v>
      </c>
      <c r="AS170" s="37" t="str">
        <f>IFERROR(VLOOKUP(A170,[4]DELTA!$A:$D,4,0),"-")</f>
        <v>-</v>
      </c>
      <c r="AT170" s="37" t="str">
        <f>IFERROR(VLOOKUP(A170,[5]DELTA!$A:$D,4,0),"-")</f>
        <v>-</v>
      </c>
      <c r="AU170" s="37" t="str">
        <f>IFERROR(VLOOKUP(A170,[6]DELTA!$A:$D,4,0),"-")</f>
        <v>-</v>
      </c>
      <c r="AV170" s="37" t="str">
        <f>IFERROR(VLOOKUP(A170,#REF!,13,0),"")</f>
        <v/>
      </c>
      <c r="AW170" s="37">
        <f>IFERROR(VLOOKUP(A170,[7]DATABASE!$A:$BA,49,0),"")</f>
        <v>24</v>
      </c>
      <c r="AX170" s="37">
        <f>IFERROR(VLOOKUP(A170,[7]DATABASE!$A:$BA,50,0),"")</f>
        <v>30</v>
      </c>
      <c r="AY170" s="37">
        <f>IFERROR(VLOOKUP(A170,[7]DATABASE!$A:$BA,51,0),"")</f>
        <v>0</v>
      </c>
      <c r="AZ170" s="37">
        <f>IFERROR(VLOOKUP(A170,[7]DATABASE!$A:$BA,52,0),"")</f>
        <v>0</v>
      </c>
      <c r="BA170" s="37">
        <f>IFERROR(VLOOKUP(A170,[7]DATABASE!$A:$BA,53,0),"")</f>
        <v>0</v>
      </c>
      <c r="BB170" s="37">
        <f>IFERROR(VLOOKUP(A170,[7]DATABASE!$A:$BF,54,0),"")</f>
        <v>24</v>
      </c>
      <c r="BC170" s="37">
        <f>IFERROR(VLOOKUP(A170,[7]DATABASE!$A:$BF,55,0),"")</f>
        <v>30</v>
      </c>
      <c r="BD170" s="37">
        <f>IFERROR(VLOOKUP(A170,[7]DATABASE!$A:$BF,56,0),"")</f>
        <v>0</v>
      </c>
      <c r="BE170" s="37">
        <f>IFERROR(VLOOKUP(A170,[7]DATABASE!$A:$BF,57,0),"")</f>
        <v>0</v>
      </c>
      <c r="BF170" s="37">
        <f>IFERROR(VLOOKUP(A170,[7]DATABASE!$A:$BF,58,0),"")</f>
        <v>0</v>
      </c>
      <c r="BG170" s="37" t="str">
        <f>IFERROR(VLOOKUP($A170,'[24]NEW MITRA'!$A:$BV,69,0),"")</f>
        <v/>
      </c>
      <c r="BH170" s="37">
        <f>IFERROR(VLOOKUP(A170,[7]DATABASE!$A:$BM,60,0),"")</f>
        <v>24</v>
      </c>
      <c r="BI170" s="37">
        <f>IFERROR(VLOOKUP(A170,[7]DATABASE!$A:$BM,61,0),"")</f>
        <v>30</v>
      </c>
      <c r="BJ170" s="37">
        <f>IFERROR(VLOOKUP(A170,[7]DATABASE!$A:$BM,62,0),"")</f>
        <v>0</v>
      </c>
      <c r="BK170" s="37">
        <f>IFERROR(VLOOKUP(A170,[7]DATABASE!$A:$BM,63,0),"")</f>
        <v>0</v>
      </c>
      <c r="BL170" s="37">
        <f>IFERROR(VLOOKUP(A170,[7]DATABASE!$A:$BM,64,0),"")</f>
        <v>0</v>
      </c>
      <c r="BM170" s="37" t="str">
        <f>IFERROR(VLOOKUP($A170,[9]AAV!$A:$AM,39,0),IFERROR(VLOOKUP($A170,[9]GC!$A:$Y,25,0),IFERROR(VLOOKUP($A170,[9]RVO!$A:$BS,71,0),IFERROR(VLOOKUP($A170,[9]SBPV!$A:$AK,37,0),IFERROR(VLOOKUP($A170,'[9]CC SK'!$A:$AA,27,0),IFERROR(VLOOKUP($A170,[9]DELTA!$A:$AA,27,0),IFERROR(VLOOKUP($A170,'[9]TEMA C1'!$A:$W,23,0),IFERROR(VLOOKUP($A170,'[9]TEMA C2'!$A:$Y,25,0),IFERROR(VLOOKUP($A170,'[9]TEMA C3'!$A:$Y,25,0),IFERROR(VLOOKUP($A170,'[9]TEMA HAJI'!$A:$Y,25,0),IFERROR(VLOOKUP($A170,'[9]TEMA PD'!$A:$Y,25,0),"")))))))))))</f>
        <v/>
      </c>
      <c r="BN170" s="37">
        <f t="shared" ref="BN170:BN200" si="89">SUM(BG170:BM170)</f>
        <v>54</v>
      </c>
      <c r="BO170" s="37" t="str">
        <f t="shared" si="80"/>
        <v/>
      </c>
      <c r="BP170" s="37">
        <f t="shared" si="80"/>
        <v>24</v>
      </c>
      <c r="BQ170" s="37">
        <f t="shared" si="80"/>
        <v>30</v>
      </c>
      <c r="BR170" s="37">
        <f t="shared" si="80"/>
        <v>0</v>
      </c>
      <c r="BS170" s="37">
        <f t="shared" si="80"/>
        <v>0</v>
      </c>
      <c r="BT170" s="37">
        <f t="shared" si="80"/>
        <v>0</v>
      </c>
      <c r="BU170" s="37" t="str">
        <f t="shared" si="79"/>
        <v/>
      </c>
      <c r="BV170" s="37">
        <f t="shared" ref="BV170:BV200" si="90">SUM(BO170:BU170)</f>
        <v>54</v>
      </c>
      <c r="BW170" s="36">
        <f t="shared" ref="BW170:BW200" si="91">IF($E170=BO$1,COUNTIF(BG170:BM170,0)+COUNTIF(BG170:BM170,""),IF($E170=BP$1,COUNTIF(BH170:BM170,0)+COUNTIF(BH170:BM170,""),IF($E170=BQ$1,COUNTIF(BI170:BM170,0)+COUNTIF(BI170:BM170,""),IF($E170=BR$1,COUNTIF(BJ170:BM170,0)+COUNTIF(BJ170:BM170,""),IF($E170=BS$1,COUNTIF(BK170:BM170,0)+COUNTIF(BK170:BM170,""),IF($E170=BT$1,COUNTIF(BL170:BM170,0)+COUNTIF(BL170:BM170,""),IF($E170=BU$1,COUNTIF(BM170:BM170,0)+COUNTIF(BM170:BM170,""),COUNTIF(BG170:BM170,0)+COUNTIF(BG170:BM170,""))))))))</f>
        <v>5</v>
      </c>
      <c r="BX170" s="36" t="str">
        <f t="shared" ref="BX170:BX200" si="92">IF(BW170&gt;=3,"DOWNGRADE","TIDAK")</f>
        <v>DOWNGRADE</v>
      </c>
      <c r="BY170" s="36" t="str">
        <f>IFERROR(VLOOKUP(A170,[7]DATABASE!$A:$BY,77,0),"")</f>
        <v>RESET</v>
      </c>
      <c r="BZ170" s="37">
        <f t="shared" ref="BZ170:BZ200" si="93">IF(BY170="RESET", 0, IF(AND(BY170&lt;&gt;"RESET", BX170="DOWNGRADE"), (BV170+AO170)*0.5, BV170+AO170))</f>
        <v>0</v>
      </c>
      <c r="CA170" s="12">
        <f>IFERROR(VLOOKUP(A170,[10]DELTA!$A:$AE,31,0),"")</f>
        <v>2</v>
      </c>
      <c r="CB170" s="37" t="str">
        <f t="shared" ref="CB170:CB200" si="94">IF(AND(BZ170&gt;=1300,CA170&gt;=3),"DIAMOND",IF(AND(BZ170&gt;=860,CA170&gt;=2),"RUBY",IF(AND(BZ170&gt;=430),"EMERALD","SAPHIRE")))</f>
        <v>SAPHIRE</v>
      </c>
      <c r="CC170" s="37" t="str">
        <f>IFERROR(VLOOKUP(A170,[11]SUMMARY!$B:$E,4,0),"")</f>
        <v/>
      </c>
      <c r="CD170" s="37">
        <f>IFERROR(VLOOKUP(A170,'[12]RECAP REDEEM P2 - v2'!$A:$I,5,0),0)</f>
        <v>0</v>
      </c>
      <c r="CE170" s="37" t="str">
        <f t="shared" ref="CE170:CE200" si="95">IF(AND(BZ170&gt;64,CD170&lt;=BZ170),"Y","FALSE")</f>
        <v>FALSE</v>
      </c>
      <c r="CF170" s="37"/>
      <c r="CG170" s="15">
        <v>45093</v>
      </c>
      <c r="CH170" s="15">
        <f t="shared" ref="CH170:CH200" ca="1" si="96">TODAY()</f>
        <v>46174</v>
      </c>
      <c r="CI170" s="37">
        <f t="shared" ref="CI170:CI200" ca="1" si="97">DATEDIF(CG170,CH170,"Y")</f>
        <v>2</v>
      </c>
      <c r="CJ170" s="37">
        <v>0</v>
      </c>
      <c r="CK170" s="37" t="str">
        <f>IFERROR(VLOOKUP($A170,[13]ME!$A:$K,11,0),"-")</f>
        <v>-</v>
      </c>
      <c r="CL170" s="37" t="str">
        <f>IFERROR(VLOOKUP($A170,[14]EKS!$A:$K,11,0),"-")</f>
        <v>-</v>
      </c>
      <c r="CM170" s="37" t="str">
        <f>IFERROR(VLOOKUP($A170,[15]EKS!$A:$K,11,0),"-")</f>
        <v>-</v>
      </c>
      <c r="CN170" s="37" t="str">
        <f>IFERROR(VLOOKUP($A170,[16]EKS!$A:$K,11,0),"-")</f>
        <v>-</v>
      </c>
      <c r="CO170" s="37" t="str">
        <f>IFERROR(VLOOKUP($A170,[17]EKS!$A:$K,11,0),"-")</f>
        <v>-</v>
      </c>
      <c r="CP170" s="37" t="str">
        <f>IFERROR(VLOOKUP($A170,[18]EKS!$A:$K,11,0),"-")</f>
        <v>-</v>
      </c>
      <c r="CQ170" s="37" t="str">
        <f>IFERROR(VLOOKUP(A170,[19]Sheet1!$A:$D,4,0),"-")</f>
        <v>-</v>
      </c>
      <c r="CR170" s="37">
        <f>IFERROR(VLOOKUP($A170,[20]AAV!$A:$AR,44,0),IFERROR(VLOOKUP($A170,[20]GC!$A:$AC,29,0),IFERROR(VLOOKUP($A170,[20]RVO!$A:$CA,79,0),IFERROR(VLOOKUP($A170,[20]SBPV!$A:$AN,40,0),IFERROR(VLOOKUP($A170,'[20]CC SK'!$A:$AC,29,0),IFERROR(VLOOKUP($A170,'[20]AAV AUTO 2000'!$A:$AA,27,0),IFERROR(VLOOKUP($A170,[20]DELTA!$A:$AC,29,0),IFERROR(VLOOKUP($A170,'[20]TEMA C1'!$A:$Y,25,0),IFERROR(VLOOKUP($A170,'[20]TEMA C2'!$A:$AA,27,0),IFERROR(VLOOKUP($A170,'[20]TEMA C3'!$A:$AA,27,0),IFERROR(VLOOKUP($A170,'[20]TEMA HAJI'!$A:$AA,27,0),IFERROR(VLOOKUP($A170,'[20]TEMA PD'!$A:$AA,27,0),IFERROR(VLOOKUP($A170,[20]DESIRE!$A:$AP,42,0),0)))))))))))))</f>
        <v>0</v>
      </c>
      <c r="CS170" s="37">
        <f>IFERROR(VLOOKUP($A170,#REF!,42+CR$1,0),IFERROR(VLOOKUP($A170,#REF!,42+CR$1,0),IFERROR(VLOOKUP($A170,#REF!,29+CR$1,0),IFERROR(VLOOKUP($A170,#REF!,16+CR$1,0),IFERROR(VLOOKUP($A170,#REF!,42+CR$1,0),IFERROR(VLOOKUP($A170,#REF!,33+CR$1,0),IFERROR(VLOOKUP($A170,#REF!,29+CR$1,0),IFERROR(VLOOKUP($A170,#REF!,42+CR$1,0),IFERROR(VLOOKUP($A170,#REF!,42+CR$1,0),IFERROR(VLOOKUP($A170,#REF!,42+CR$1,0),IFERROR(VLOOKUP($A170,#REF!,26+CR$1,0),IFERROR(VLOOKUP($A170,#REF!,5+CR$1,0),0))))))))))))</f>
        <v>0</v>
      </c>
      <c r="CT170" s="37">
        <f>IFERROR(VLOOKUP($A170,#REF!,42+CS$1,0),IFERROR(VLOOKUP($A170,#REF!,42+CS$1,0),IFERROR(VLOOKUP($A170,#REF!,29+CS$1,0),IFERROR(VLOOKUP($A170,#REF!,16+CS$1,0),IFERROR(VLOOKUP($A170,#REF!,42+CS$1,0),IFERROR(VLOOKUP($A170,#REF!,33+CS$1,0),IFERROR(VLOOKUP($A170,#REF!,29+CS$1,0),IFERROR(VLOOKUP($A170,#REF!,42+CS$1,0),IFERROR(VLOOKUP($A170,#REF!,42+CS$1,0),IFERROR(VLOOKUP($A170,#REF!,42+CS$1,0),IFERROR(VLOOKUP($A170,#REF!,26+CS$1,0),IFERROR(VLOOKUP($A170,#REF!,5+CS$1,0),0))))))))))))</f>
        <v>0</v>
      </c>
      <c r="CU170" s="37">
        <f>IFERROR(VLOOKUP($A170,#REF!,42+CT$1,0),IFERROR(VLOOKUP($A170,#REF!,42+CT$1,0),IFERROR(VLOOKUP($A170,#REF!,29+CT$1,0),IFERROR(VLOOKUP($A170,#REF!,16+CT$1,0),IFERROR(VLOOKUP($A170,#REF!,42+CT$1,0),IFERROR(VLOOKUP($A170,#REF!,33+CT$1,0),IFERROR(VLOOKUP($A170,#REF!,29+CT$1,0),IFERROR(VLOOKUP($A170,#REF!,42+CT$1,0),IFERROR(VLOOKUP($A170,#REF!,42+CT$1,0),IFERROR(VLOOKUP($A170,#REF!,42+CT$1,0),IFERROR(VLOOKUP($A170,#REF!,26+CT$1,0),IFERROR(VLOOKUP($A170,#REF!,5+CT$1,0),0))))))))))))</f>
        <v>0</v>
      </c>
      <c r="CV170" s="37">
        <f>IFERROR(VLOOKUP($A170,#REF!,42+CU$1,0),IFERROR(VLOOKUP($A170,#REF!,42+CU$1,0),IFERROR(VLOOKUP($A170,#REF!,29+CU$1,0),IFERROR(VLOOKUP($A170,#REF!,16+CU$1,0),IFERROR(VLOOKUP($A170,#REF!,42+CU$1,0),IFERROR(VLOOKUP($A170,#REF!,33+CU$1,0),IFERROR(VLOOKUP($A170,#REF!,29+CU$1,0),IFERROR(VLOOKUP($A170,#REF!,42+CU$1,0),IFERROR(VLOOKUP($A170,#REF!,42+CU$1,0),IFERROR(VLOOKUP($A170,#REF!,42+CU$1,0),IFERROR(VLOOKUP($A170,#REF!,26+CU$1,0),IFERROR(VLOOKUP($A170,#REF!,5+CU$1,0),0))))))))))))</f>
        <v>0</v>
      </c>
      <c r="CW170" s="37">
        <f>IFERROR(VLOOKUP($A170,#REF!,42+CV$1,0),IFERROR(VLOOKUP($A170,#REF!,42+CV$1,0),IFERROR(VLOOKUP($A170,#REF!,29+CV$1,0),IFERROR(VLOOKUP($A170,#REF!,16+CV$1,0),IFERROR(VLOOKUP($A170,#REF!,42+CV$1,0),IFERROR(VLOOKUP($A170,#REF!,33+CV$1,0),IFERROR(VLOOKUP($A170,#REF!,29+CV$1,0),IFERROR(VLOOKUP($A170,#REF!,42+CV$1,0),IFERROR(VLOOKUP($A170,#REF!,42+CV$1,0),IFERROR(VLOOKUP($A170,#REF!,42+CV$1,0),IFERROR(VLOOKUP($A170,#REF!,26+CV$1,0),IFERROR(VLOOKUP($A170,#REF!,5+CV$1,0),0))))))))))))</f>
        <v>0</v>
      </c>
      <c r="CX170" s="37">
        <f>IFERROR(VLOOKUP($A170,#REF!,36,0),IFERROR(VLOOKUP($A170,#REF!,23,0),IFERROR(VLOOKUP($A170,#REF!,65,0),IFERROR(VLOOKUP($A170,#REF!,34,0),IFERROR(VLOOKUP($A170,#REF!,25,0),IFERROR(VLOOKUP($A170,#REF!,25,0),IFERROR(VLOOKUP($A170,#REF!,21,0),IFERROR(VLOOKUP($A170,#REF!,23,0),IFERROR(VLOOKUP($A170,#REF!,23,0),IFERROR(VLOOKUP($A170,#REF!,23,0),IFERROR(VLOOKUP($A170,#REF!,23,0),IFERROR(VLOOKUP($A170,#REF!,23,0),IFERROR(VLOOKUP($A170,#REF!,21,0),IFERROR(VLOOKUP($A170,#REF!,23,0),0))))))))))))))</f>
        <v>0</v>
      </c>
      <c r="CY170" s="37">
        <f>IFERROR(VLOOKUP($A170,[20]DESIRE!$A:$AP,42,0),IFERROR(VLOOKUP($A170,'[20]TEMA PD'!$A:$AA,27,0),IFERROR(VLOOKUP($A170,'[20]TEMA HAJI'!$A:$AA,27,0),IFERROR(VLOOKUP($A170,'[20]TEMA C3'!$A:$AA,27,0),IFERROR(VLOOKUP($A170,'[20]TEMA C2'!$A:$AA,27,0),IFERROR(VLOOKUP($A170,'[20]TEMA C1'!$A:$Y,25,0),IFERROR(VLOOKUP($A170,[20]DELTA!$A:$AC,29,0),IFERROR(VLOOKUP($A170,'[20]AAV AUTO 2000'!$A:$AA,27,0),IFERROR(VLOOKUP($A170,'[20]CC SK'!$A:$AC,29,0),IFERROR(VLOOKUP($A170,[20]SBPV!$A:$AN,40,0),IFERROR(VLOOKUP($A170,[20]RVO!$A:$CA,79,0),IFERROR(VLOOKUP($A170,[20]GC!$A:$AC,29,0),IFERROR(VLOOKUP($A170,[20]AAV!$A:$AR,44,0),0)))))))))))))</f>
        <v>0</v>
      </c>
      <c r="CZ170" s="37">
        <f>IFERROR(VLOOKUP($A170,#REF!,5+CY$1,0),IFERROR(VLOOKUP($A170,#REF!,26+CY$1,0),IFERROR(VLOOKUP($A170,#REF!,42+CY$1,0),IFERROR(VLOOKUP($A170,#REF!,42+CY$1,0),IFERROR(VLOOKUP($A170,#REF!,42+CY$1,0),IFERROR(VLOOKUP($A170,#REF!,29+CY$1,0),IFERROR(VLOOKUP($A170,#REF!,33+CY$1,0),IFERROR(VLOOKUP($A170,#REF!,42+CY$1,0),IFERROR(VLOOKUP($A170,#REF!,16+CY$1,0),IFERROR(VLOOKUP($A170,#REF!,29+CY$1,0),IFERROR(VLOOKUP($A170,#REF!,42+CY$1,0),IFERROR(VLOOKUP($A170,#REF!,42+CY$1,0),0))))))))))))</f>
        <v>0</v>
      </c>
      <c r="DA170" s="37">
        <f>IFERROR(VLOOKUP($A170,#REF!,5+CZ$1,0),IFERROR(VLOOKUP($A170,#REF!,26+CZ$1,0),IFERROR(VLOOKUP($A170,#REF!,42+CZ$1,0),IFERROR(VLOOKUP($A170,#REF!,42+CZ$1,0),IFERROR(VLOOKUP($A170,#REF!,42+CZ$1,0),IFERROR(VLOOKUP($A170,#REF!,29+CZ$1,0),IFERROR(VLOOKUP($A170,#REF!,33+CZ$1,0),IFERROR(VLOOKUP($A170,#REF!,42+CZ$1,0),IFERROR(VLOOKUP($A170,#REF!,16+CZ$1,0),IFERROR(VLOOKUP($A170,#REF!,29+CZ$1,0),IFERROR(VLOOKUP($A170,#REF!,42+CZ$1,0),IFERROR(VLOOKUP($A170,#REF!,42+CZ$1,0),0))))))))))))</f>
        <v>0</v>
      </c>
      <c r="DB170" s="37">
        <f>IFERROR(VLOOKUP($A170,#REF!,5+DA$1,0),IFERROR(VLOOKUP($A170,#REF!,26+DA$1,0),IFERROR(VLOOKUP($A170,#REF!,42+DA$1,0),IFERROR(VLOOKUP($A170,#REF!,42+DA$1,0),IFERROR(VLOOKUP($A170,#REF!,42+DA$1,0),IFERROR(VLOOKUP($A170,#REF!,29+DA$1,0),IFERROR(VLOOKUP($A170,#REF!,33+DA$1,0),IFERROR(VLOOKUP($A170,#REF!,42+DA$1,0),IFERROR(VLOOKUP($A170,#REF!,16+DA$1,0),IFERROR(VLOOKUP($A170,#REF!,29+DA$1,0),IFERROR(VLOOKUP($A170,#REF!,42+DA$1,0),IFERROR(VLOOKUP($A170,#REF!,42+DA$1,0),0))))))))))))</f>
        <v>0</v>
      </c>
      <c r="DC170" s="37">
        <f>IFERROR(VLOOKUP($A170,#REF!,5+DB$1,0),IFERROR(VLOOKUP($A170,#REF!,26+DB$1,0),IFERROR(VLOOKUP($A170,#REF!,42+DB$1,0),IFERROR(VLOOKUP($A170,#REF!,42+DB$1,0),IFERROR(VLOOKUP($A170,#REF!,42+DB$1,0),IFERROR(VLOOKUP($A170,#REF!,29+DB$1,0),IFERROR(VLOOKUP($A170,#REF!,33+DB$1,0),IFERROR(VLOOKUP($A170,#REF!,42+DB$1,0),IFERROR(VLOOKUP($A170,#REF!,16+DB$1,0),IFERROR(VLOOKUP($A170,#REF!,29+DB$1,0),IFERROR(VLOOKUP($A170,#REF!,42+DB$1,0),IFERROR(VLOOKUP($A170,#REF!,42+DB$1,0),0))))))))))))</f>
        <v>0</v>
      </c>
      <c r="DD170" s="37">
        <f>IFERROR(VLOOKUP($A170,#REF!,5+DC$1,0),IFERROR(VLOOKUP($A170,#REF!,26+DC$1,0),IFERROR(VLOOKUP($A170,#REF!,42+DC$1,0),IFERROR(VLOOKUP($A170,#REF!,42+DC$1,0),IFERROR(VLOOKUP($A170,#REF!,42+DC$1,0),IFERROR(VLOOKUP($A170,#REF!,29+DC$1,0),IFERROR(VLOOKUP($A170,#REF!,33+DC$1,0),IFERROR(VLOOKUP($A170,#REF!,42+DC$1,0),IFERROR(VLOOKUP($A170,#REF!,16+DC$1,0),IFERROR(VLOOKUP($A170,#REF!,29+DC$1,0),IFERROR(VLOOKUP($A170,#REF!,42+DC$1,0),IFERROR(VLOOKUP($A170,#REF!,42+DC$1,0),0))))))))))))</f>
        <v>0</v>
      </c>
      <c r="DE170" s="37">
        <f>IFERROR(VLOOKUP($A170,#REF!,23,0),IFERROR(VLOOKUP($A170,#REF!,21,0),IFERROR(VLOOKUP($A170,#REF!,23,0),IFERROR(VLOOKUP($A170,#REF!,23,0),IFERROR(VLOOKUP($A170,#REF!,23,0),IFERROR(VLOOKUP($A170,#REF!,23,0),IFERROR(VLOOKUP($A170,#REF!,23,0),IFERROR(VLOOKUP($A170,#REF!,21,0),IFERROR(VLOOKUP($A170,#REF!,25,0),IFERROR(VLOOKUP($A170,#REF!,25,0),IFERROR(VLOOKUP($A170,#REF!,34,0),IFERROR(VLOOKUP($A170,#REF!,65,0),IFERROR(VLOOKUP($A170,#REF!,23,0),IFERROR(VLOOKUP($A170,#REF!,36,0),0))))))))))))))</f>
        <v>0</v>
      </c>
      <c r="DF170" s="37" t="b">
        <f t="shared" si="85"/>
        <v>1</v>
      </c>
      <c r="DG170" s="37" t="b">
        <f t="shared" si="85"/>
        <v>1</v>
      </c>
      <c r="DH170" s="37" t="b">
        <f t="shared" si="85"/>
        <v>1</v>
      </c>
      <c r="DI170" s="37" t="b">
        <f t="shared" si="81"/>
        <v>1</v>
      </c>
      <c r="DJ170" s="37" t="b">
        <f t="shared" si="81"/>
        <v>1</v>
      </c>
      <c r="DK170" s="37" t="b">
        <f t="shared" si="81"/>
        <v>1</v>
      </c>
      <c r="DL170" s="37" t="b">
        <f t="shared" si="81"/>
        <v>1</v>
      </c>
      <c r="DM170" s="37">
        <f t="shared" si="86"/>
        <v>0</v>
      </c>
      <c r="DN170" s="37">
        <f t="shared" si="86"/>
        <v>0</v>
      </c>
      <c r="DO170" s="37">
        <f t="shared" si="86"/>
        <v>0</v>
      </c>
      <c r="DP170" s="37">
        <f t="shared" si="82"/>
        <v>0</v>
      </c>
      <c r="DQ170" s="37">
        <f t="shared" si="82"/>
        <v>0</v>
      </c>
      <c r="DR170" s="37">
        <f t="shared" si="82"/>
        <v>0</v>
      </c>
      <c r="DS170" s="37">
        <f t="shared" si="82"/>
        <v>0</v>
      </c>
      <c r="DT170" s="29">
        <f t="shared" si="72"/>
        <v>0</v>
      </c>
      <c r="DU170" s="37">
        <f t="shared" si="87"/>
        <v>0</v>
      </c>
      <c r="DV170" s="37">
        <f t="shared" si="87"/>
        <v>0</v>
      </c>
      <c r="DW170" s="37">
        <f t="shared" si="87"/>
        <v>0</v>
      </c>
      <c r="DX170" s="37">
        <f t="shared" si="83"/>
        <v>0</v>
      </c>
      <c r="DY170" s="37">
        <f t="shared" si="83"/>
        <v>0</v>
      </c>
      <c r="DZ170" s="37">
        <f t="shared" si="83"/>
        <v>0</v>
      </c>
      <c r="EA170" s="37">
        <f t="shared" si="83"/>
        <v>0</v>
      </c>
      <c r="EB170" s="29">
        <f t="shared" si="73"/>
        <v>0</v>
      </c>
      <c r="EC170" s="36">
        <f t="shared" si="74"/>
        <v>7</v>
      </c>
      <c r="ED170" s="36" t="str">
        <f t="shared" si="75"/>
        <v>DOWNGRADE</v>
      </c>
      <c r="EE170" s="36" t="str">
        <f t="shared" si="76"/>
        <v>RESET</v>
      </c>
      <c r="EF170" s="37">
        <f t="shared" si="77"/>
        <v>0</v>
      </c>
      <c r="EG170" s="2" t="str">
        <f>IFERROR(VLOOKUP(A170,[21]DELTA!$A:$AT,46,0),"")</f>
        <v/>
      </c>
      <c r="EH170" s="37" t="str">
        <f t="shared" si="78"/>
        <v>SAPHIRE</v>
      </c>
      <c r="EI170" s="2"/>
      <c r="EJ170" s="2"/>
      <c r="EK170" s="2"/>
      <c r="EL170" s="2"/>
      <c r="EM170" s="2"/>
      <c r="EN170" s="2"/>
      <c r="EO170" s="2"/>
      <c r="EP170" s="2"/>
      <c r="EQ170" s="37">
        <f t="shared" si="88"/>
        <v>0</v>
      </c>
      <c r="ER170" s="37">
        <f t="shared" si="88"/>
        <v>0</v>
      </c>
      <c r="ES170" s="37">
        <f t="shared" si="88"/>
        <v>0</v>
      </c>
      <c r="ET170" s="37">
        <f t="shared" si="84"/>
        <v>0</v>
      </c>
      <c r="EU170" s="37">
        <f t="shared" si="84"/>
        <v>0</v>
      </c>
      <c r="EV170" s="37">
        <f t="shared" si="84"/>
        <v>0</v>
      </c>
      <c r="EW170" s="37">
        <f t="shared" si="84"/>
        <v>0</v>
      </c>
    </row>
    <row r="171" spans="1:153" ht="15.6">
      <c r="A171" s="36" t="s">
        <v>86</v>
      </c>
      <c r="B171" s="5" t="s">
        <v>233</v>
      </c>
      <c r="C171" s="37" t="s">
        <v>153</v>
      </c>
      <c r="D171" s="15">
        <f>IFERROR(VLOOKUP(A171,[23]delta!$A:$C,3,0),"")</f>
        <v>44986</v>
      </c>
      <c r="E171" s="15" t="str">
        <f t="shared" si="71"/>
        <v>Mar-23</v>
      </c>
      <c r="F171" s="37" t="s">
        <v>349</v>
      </c>
      <c r="G171" s="37" t="s">
        <v>349</v>
      </c>
      <c r="H171" s="37" t="s">
        <v>349</v>
      </c>
      <c r="I171" s="37" t="s">
        <v>349</v>
      </c>
      <c r="J171" s="37" t="s">
        <v>349</v>
      </c>
      <c r="K171" s="37" t="s">
        <v>349</v>
      </c>
      <c r="L171" s="37" t="s">
        <v>349</v>
      </c>
      <c r="M171" s="37"/>
      <c r="N171" s="37">
        <v>18</v>
      </c>
      <c r="O171" s="37">
        <v>30</v>
      </c>
      <c r="P171" s="37">
        <v>34</v>
      </c>
      <c r="Q171" s="37">
        <v>15</v>
      </c>
      <c r="R171" s="37">
        <v>28</v>
      </c>
      <c r="S171" s="37">
        <v>15</v>
      </c>
      <c r="T171" s="36">
        <v>140</v>
      </c>
      <c r="U171" s="37">
        <v>0</v>
      </c>
      <c r="V171" s="37">
        <v>18</v>
      </c>
      <c r="W171" s="37">
        <v>30</v>
      </c>
      <c r="X171" s="37">
        <v>34</v>
      </c>
      <c r="Y171" s="37">
        <v>15</v>
      </c>
      <c r="Z171" s="37">
        <v>28</v>
      </c>
      <c r="AA171" s="37">
        <v>15</v>
      </c>
      <c r="AB171" s="36">
        <v>140</v>
      </c>
      <c r="AC171" s="36">
        <v>1</v>
      </c>
      <c r="AD171" s="36" t="s">
        <v>413</v>
      </c>
      <c r="AE171" s="36" t="s">
        <v>413</v>
      </c>
      <c r="AF171" s="37">
        <v>140</v>
      </c>
      <c r="AG171" s="13">
        <v>2</v>
      </c>
      <c r="AH171" s="37" t="s">
        <v>418</v>
      </c>
      <c r="AI171" s="37">
        <v>0</v>
      </c>
      <c r="AJ171" s="37" t="s">
        <v>423</v>
      </c>
      <c r="AK171" s="37">
        <v>0</v>
      </c>
      <c r="AL171" s="15">
        <v>45261</v>
      </c>
      <c r="AM171" s="15">
        <v>45701</v>
      </c>
      <c r="AN171" s="37">
        <v>1</v>
      </c>
      <c r="AO171" s="37">
        <v>140</v>
      </c>
      <c r="AP171" s="37" t="str">
        <f>IFERROR(VLOOKUP($A171,[2]Sheet1!$A:$D,4,0),"-")</f>
        <v>-</v>
      </c>
      <c r="AQ171" s="37" t="str">
        <f>IFERROR(VLOOKUP($A171,#REF!,4,0),"-")</f>
        <v>-</v>
      </c>
      <c r="AR171" s="37" t="str">
        <f>IFERROR(VLOOKUP(A171,[3]DELTA!$A:$D,4,0),"-")</f>
        <v>REGULER</v>
      </c>
      <c r="AS171" s="37" t="str">
        <f>IFERROR(VLOOKUP(A171,[4]DELTA!$A:$D,4,0),"-")</f>
        <v>REGULER</v>
      </c>
      <c r="AT171" s="37" t="str">
        <f>IFERROR(VLOOKUP(A171,[5]DELTA!$A:$D,4,0),"-")</f>
        <v>REGULER</v>
      </c>
      <c r="AU171" s="37" t="str">
        <f>IFERROR(VLOOKUP(A171,[6]DELTA!$A:$D,4,0),"-")</f>
        <v>REGULER</v>
      </c>
      <c r="AV171" s="37" t="str">
        <f>IFERROR(VLOOKUP(A171,#REF!,13,0),"")</f>
        <v/>
      </c>
      <c r="AW171" s="37">
        <f>IFERROR(VLOOKUP(A171,[7]DATABASE!$A:$BA,49,0),"")</f>
        <v>38</v>
      </c>
      <c r="AX171" s="37">
        <f>IFERROR(VLOOKUP(A171,[7]DATABASE!$A:$BA,50,0),"")</f>
        <v>33</v>
      </c>
      <c r="AY171" s="37">
        <f>IFERROR(VLOOKUP(A171,[7]DATABASE!$A:$BA,51,0),"")</f>
        <v>35</v>
      </c>
      <c r="AZ171" s="37">
        <f>IFERROR(VLOOKUP(A171,[7]DATABASE!$A:$BA,52,0),"")</f>
        <v>26</v>
      </c>
      <c r="BA171" s="37">
        <f>IFERROR(VLOOKUP(A171,[7]DATABASE!$A:$BA,53,0),"")</f>
        <v>38</v>
      </c>
      <c r="BB171" s="37">
        <f>IFERROR(VLOOKUP(A171,[7]DATABASE!$A:$BF,54,0),"")</f>
        <v>38</v>
      </c>
      <c r="BC171" s="37">
        <f>IFERROR(VLOOKUP(A171,[7]DATABASE!$A:$BF,55,0),"")</f>
        <v>33</v>
      </c>
      <c r="BD171" s="37">
        <f>IFERROR(VLOOKUP(A171,[7]DATABASE!$A:$BF,56,0),"")</f>
        <v>35</v>
      </c>
      <c r="BE171" s="37">
        <f>IFERROR(VLOOKUP(A171,[7]DATABASE!$A:$BF,57,0),"")</f>
        <v>26</v>
      </c>
      <c r="BF171" s="37">
        <f>IFERROR(VLOOKUP(A171,[7]DATABASE!$A:$BF,58,0),"")</f>
        <v>38</v>
      </c>
      <c r="BG171" s="37">
        <f>IFERROR(VLOOKUP($A171,'[24]NEW MITRA'!$A:$BV,69,0),"")</f>
        <v>15</v>
      </c>
      <c r="BH171" s="37">
        <f>IFERROR(VLOOKUP(A171,[7]DATABASE!$A:$BM,60,0),"")</f>
        <v>38</v>
      </c>
      <c r="BI171" s="37">
        <f>IFERROR(VLOOKUP(A171,[7]DATABASE!$A:$BM,61,0),"")</f>
        <v>33</v>
      </c>
      <c r="BJ171" s="37">
        <f>IFERROR(VLOOKUP(A171,[7]DATABASE!$A:$BM,62,0),"")</f>
        <v>35</v>
      </c>
      <c r="BK171" s="37">
        <f>IFERROR(VLOOKUP(A171,[7]DATABASE!$A:$BM,63,0),"")</f>
        <v>26</v>
      </c>
      <c r="BL171" s="37">
        <f>IFERROR(VLOOKUP(A171,[7]DATABASE!$A:$BM,64,0),"")</f>
        <v>38</v>
      </c>
      <c r="BM171" s="37">
        <f>IFERROR(VLOOKUP($A171,[9]AAV!$A:$AM,39,0),IFERROR(VLOOKUP($A171,[9]GC!$A:$Y,25,0),IFERROR(VLOOKUP($A171,[9]RVO!$A:$BS,71,0),IFERROR(VLOOKUP($A171,[9]SBPV!$A:$AK,37,0),IFERROR(VLOOKUP($A171,'[9]CC SK'!$A:$AA,27,0),IFERROR(VLOOKUP($A171,[9]DELTA!$A:$AA,27,0),IFERROR(VLOOKUP($A171,'[9]TEMA C1'!$A:$W,23,0),IFERROR(VLOOKUP($A171,'[9]TEMA C2'!$A:$Y,25,0),IFERROR(VLOOKUP($A171,'[9]TEMA C3'!$A:$Y,25,0),IFERROR(VLOOKUP($A171,'[9]TEMA HAJI'!$A:$Y,25,0),IFERROR(VLOOKUP($A171,'[9]TEMA PD'!$A:$Y,25,0),"")))))))))))</f>
        <v>20</v>
      </c>
      <c r="BN171" s="37">
        <f t="shared" si="89"/>
        <v>205</v>
      </c>
      <c r="BO171" s="37">
        <f t="shared" si="80"/>
        <v>15</v>
      </c>
      <c r="BP171" s="37">
        <f t="shared" si="80"/>
        <v>38</v>
      </c>
      <c r="BQ171" s="37">
        <f t="shared" si="80"/>
        <v>33</v>
      </c>
      <c r="BR171" s="37">
        <f t="shared" si="80"/>
        <v>35</v>
      </c>
      <c r="BS171" s="37">
        <f t="shared" si="80"/>
        <v>26</v>
      </c>
      <c r="BT171" s="37">
        <f t="shared" si="80"/>
        <v>38</v>
      </c>
      <c r="BU171" s="37">
        <f t="shared" si="79"/>
        <v>20</v>
      </c>
      <c r="BV171" s="37">
        <f t="shared" si="90"/>
        <v>205</v>
      </c>
      <c r="BW171" s="36">
        <f t="shared" si="91"/>
        <v>0</v>
      </c>
      <c r="BX171" s="36" t="str">
        <f t="shared" si="92"/>
        <v>TIDAK</v>
      </c>
      <c r="BY171" s="36" t="str">
        <f>IFERROR(VLOOKUP(A171,[7]DATABASE!$A:$BY,77,0),"")</f>
        <v>TIDAK</v>
      </c>
      <c r="BZ171" s="37">
        <f t="shared" si="93"/>
        <v>345</v>
      </c>
      <c r="CA171" s="12">
        <f>IFERROR(VLOOKUP(A171,[10]DELTA!$A:$AE,31,0),"")</f>
        <v>3</v>
      </c>
      <c r="CB171" s="37" t="str">
        <f t="shared" si="94"/>
        <v>SAPHIRE</v>
      </c>
      <c r="CC171" s="37" t="str">
        <f>IFERROR(VLOOKUP(A171,[11]SUMMARY!$B:$E,4,0),"")</f>
        <v/>
      </c>
      <c r="CD171" s="37">
        <f>IFERROR(VLOOKUP(A171,'[12]RECAP REDEEM P2 - v2'!$A:$I,5,0),0)</f>
        <v>265</v>
      </c>
      <c r="CE171" s="37" t="str">
        <f t="shared" si="95"/>
        <v>Y</v>
      </c>
      <c r="CF171" s="37"/>
      <c r="CG171" s="15">
        <v>45093</v>
      </c>
      <c r="CH171" s="15">
        <f t="shared" ca="1" si="96"/>
        <v>46174</v>
      </c>
      <c r="CI171" s="37">
        <f t="shared" ca="1" si="97"/>
        <v>2</v>
      </c>
      <c r="CJ171" s="37">
        <v>80</v>
      </c>
      <c r="CK171" s="37" t="str">
        <f>IFERROR(VLOOKUP($A171,[13]ME!$A:$K,11,0),"-")</f>
        <v>-</v>
      </c>
      <c r="CL171" s="37" t="str">
        <f>IFERROR(VLOOKUP($A171,[14]EKS!$A:$K,11,0),"-")</f>
        <v>-</v>
      </c>
      <c r="CM171" s="37" t="str">
        <f>IFERROR(VLOOKUP($A171,[15]EKS!$A:$K,11,0),"-")</f>
        <v>-</v>
      </c>
      <c r="CN171" s="37" t="str">
        <f>IFERROR(VLOOKUP($A171,[16]EKS!$A:$K,11,0),"-")</f>
        <v>-</v>
      </c>
      <c r="CO171" s="37" t="str">
        <f>IFERROR(VLOOKUP($A171,[17]EKS!$A:$K,11,0),"-")</f>
        <v>-</v>
      </c>
      <c r="CP171" s="37" t="str">
        <f>IFERROR(VLOOKUP($A171,[18]EKS!$A:$K,11,0),"-")</f>
        <v>-</v>
      </c>
      <c r="CQ171" s="37" t="str">
        <f>IFERROR(VLOOKUP(A171,[19]Sheet1!$A:$D,4,0),"-")</f>
        <v>-</v>
      </c>
      <c r="CR171" s="37">
        <f>IFERROR(VLOOKUP($A171,[20]AAV!$A:$AR,44,0),IFERROR(VLOOKUP($A171,[20]GC!$A:$AC,29,0),IFERROR(VLOOKUP($A171,[20]RVO!$A:$CA,79,0),IFERROR(VLOOKUP($A171,[20]SBPV!$A:$AN,40,0),IFERROR(VLOOKUP($A171,'[20]CC SK'!$A:$AC,29,0),IFERROR(VLOOKUP($A171,'[20]AAV AUTO 2000'!$A:$AA,27,0),IFERROR(VLOOKUP($A171,[20]DELTA!$A:$AC,29,0),IFERROR(VLOOKUP($A171,'[20]TEMA C1'!$A:$Y,25,0),IFERROR(VLOOKUP($A171,'[20]TEMA C2'!$A:$AA,27,0),IFERROR(VLOOKUP($A171,'[20]TEMA C3'!$A:$AA,27,0),IFERROR(VLOOKUP($A171,'[20]TEMA HAJI'!$A:$AA,27,0),IFERROR(VLOOKUP($A171,'[20]TEMA PD'!$A:$AA,27,0),IFERROR(VLOOKUP($A171,[20]DESIRE!$A:$AP,42,0),0)))))))))))))</f>
        <v>21</v>
      </c>
      <c r="CS171" s="37">
        <f>IFERROR(VLOOKUP($A171,#REF!,42+CR$1,0),IFERROR(VLOOKUP($A171,#REF!,42+CR$1,0),IFERROR(VLOOKUP($A171,#REF!,29+CR$1,0),IFERROR(VLOOKUP($A171,#REF!,16+CR$1,0),IFERROR(VLOOKUP($A171,#REF!,42+CR$1,0),IFERROR(VLOOKUP($A171,#REF!,33+CR$1,0),IFERROR(VLOOKUP($A171,#REF!,29+CR$1,0),IFERROR(VLOOKUP($A171,#REF!,42+CR$1,0),IFERROR(VLOOKUP($A171,#REF!,42+CR$1,0),IFERROR(VLOOKUP($A171,#REF!,42+CR$1,0),IFERROR(VLOOKUP($A171,#REF!,26+CR$1,0),IFERROR(VLOOKUP($A171,#REF!,5+CR$1,0),0))))))))))))</f>
        <v>0</v>
      </c>
      <c r="CT171" s="37">
        <f>IFERROR(VLOOKUP($A171,#REF!,42+CS$1,0),IFERROR(VLOOKUP($A171,#REF!,42+CS$1,0),IFERROR(VLOOKUP($A171,#REF!,29+CS$1,0),IFERROR(VLOOKUP($A171,#REF!,16+CS$1,0),IFERROR(VLOOKUP($A171,#REF!,42+CS$1,0),IFERROR(VLOOKUP($A171,#REF!,33+CS$1,0),IFERROR(VLOOKUP($A171,#REF!,29+CS$1,0),IFERROR(VLOOKUP($A171,#REF!,42+CS$1,0),IFERROR(VLOOKUP($A171,#REF!,42+CS$1,0),IFERROR(VLOOKUP($A171,#REF!,42+CS$1,0),IFERROR(VLOOKUP($A171,#REF!,26+CS$1,0),IFERROR(VLOOKUP($A171,#REF!,5+CS$1,0),0))))))))))))</f>
        <v>0</v>
      </c>
      <c r="CU171" s="37">
        <f>IFERROR(VLOOKUP($A171,#REF!,42+CT$1,0),IFERROR(VLOOKUP($A171,#REF!,42+CT$1,0),IFERROR(VLOOKUP($A171,#REF!,29+CT$1,0),IFERROR(VLOOKUP($A171,#REF!,16+CT$1,0),IFERROR(VLOOKUP($A171,#REF!,42+CT$1,0),IFERROR(VLOOKUP($A171,#REF!,33+CT$1,0),IFERROR(VLOOKUP($A171,#REF!,29+CT$1,0),IFERROR(VLOOKUP($A171,#REF!,42+CT$1,0),IFERROR(VLOOKUP($A171,#REF!,42+CT$1,0),IFERROR(VLOOKUP($A171,#REF!,42+CT$1,0),IFERROR(VLOOKUP($A171,#REF!,26+CT$1,0),IFERROR(VLOOKUP($A171,#REF!,5+CT$1,0),0))))))))))))</f>
        <v>0</v>
      </c>
      <c r="CV171" s="37">
        <f>IFERROR(VLOOKUP($A171,#REF!,42+CU$1,0),IFERROR(VLOOKUP($A171,#REF!,42+CU$1,0),IFERROR(VLOOKUP($A171,#REF!,29+CU$1,0),IFERROR(VLOOKUP($A171,#REF!,16+CU$1,0),IFERROR(VLOOKUP($A171,#REF!,42+CU$1,0),IFERROR(VLOOKUP($A171,#REF!,33+CU$1,0),IFERROR(VLOOKUP($A171,#REF!,29+CU$1,0),IFERROR(VLOOKUP($A171,#REF!,42+CU$1,0),IFERROR(VLOOKUP($A171,#REF!,42+CU$1,0),IFERROR(VLOOKUP($A171,#REF!,42+CU$1,0),IFERROR(VLOOKUP($A171,#REF!,26+CU$1,0),IFERROR(VLOOKUP($A171,#REF!,5+CU$1,0),0))))))))))))</f>
        <v>0</v>
      </c>
      <c r="CW171" s="37">
        <f>IFERROR(VLOOKUP($A171,#REF!,42+CV$1,0),IFERROR(VLOOKUP($A171,#REF!,42+CV$1,0),IFERROR(VLOOKUP($A171,#REF!,29+CV$1,0),IFERROR(VLOOKUP($A171,#REF!,16+CV$1,0),IFERROR(VLOOKUP($A171,#REF!,42+CV$1,0),IFERROR(VLOOKUP($A171,#REF!,33+CV$1,0),IFERROR(VLOOKUP($A171,#REF!,29+CV$1,0),IFERROR(VLOOKUP($A171,#REF!,42+CV$1,0),IFERROR(VLOOKUP($A171,#REF!,42+CV$1,0),IFERROR(VLOOKUP($A171,#REF!,42+CV$1,0),IFERROR(VLOOKUP($A171,#REF!,26+CV$1,0),IFERROR(VLOOKUP($A171,#REF!,5+CV$1,0),0))))))))))))</f>
        <v>0</v>
      </c>
      <c r="CX171" s="37">
        <f>IFERROR(VLOOKUP($A171,#REF!,36,0),IFERROR(VLOOKUP($A171,#REF!,23,0),IFERROR(VLOOKUP($A171,#REF!,65,0),IFERROR(VLOOKUP($A171,#REF!,34,0),IFERROR(VLOOKUP($A171,#REF!,25,0),IFERROR(VLOOKUP($A171,#REF!,25,0),IFERROR(VLOOKUP($A171,#REF!,21,0),IFERROR(VLOOKUP($A171,#REF!,23,0),IFERROR(VLOOKUP($A171,#REF!,23,0),IFERROR(VLOOKUP($A171,#REF!,23,0),IFERROR(VLOOKUP($A171,#REF!,23,0),IFERROR(VLOOKUP($A171,#REF!,23,0),IFERROR(VLOOKUP($A171,#REF!,21,0),IFERROR(VLOOKUP($A171,#REF!,23,0),0))))))))))))))</f>
        <v>0</v>
      </c>
      <c r="CY171" s="37">
        <f>IFERROR(VLOOKUP($A171,[20]DESIRE!$A:$AP,42,0),IFERROR(VLOOKUP($A171,'[20]TEMA PD'!$A:$AA,27,0),IFERROR(VLOOKUP($A171,'[20]TEMA HAJI'!$A:$AA,27,0),IFERROR(VLOOKUP($A171,'[20]TEMA C3'!$A:$AA,27,0),IFERROR(VLOOKUP($A171,'[20]TEMA C2'!$A:$AA,27,0),IFERROR(VLOOKUP($A171,'[20]TEMA C1'!$A:$Y,25,0),IFERROR(VLOOKUP($A171,[20]DELTA!$A:$AC,29,0),IFERROR(VLOOKUP($A171,'[20]AAV AUTO 2000'!$A:$AA,27,0),IFERROR(VLOOKUP($A171,'[20]CC SK'!$A:$AC,29,0),IFERROR(VLOOKUP($A171,[20]SBPV!$A:$AN,40,0),IFERROR(VLOOKUP($A171,[20]RVO!$A:$CA,79,0),IFERROR(VLOOKUP($A171,[20]GC!$A:$AC,29,0),IFERROR(VLOOKUP($A171,[20]AAV!$A:$AR,44,0),0)))))))))))))</f>
        <v>21</v>
      </c>
      <c r="CZ171" s="37">
        <f>IFERROR(VLOOKUP($A171,#REF!,5+CY$1,0),IFERROR(VLOOKUP($A171,#REF!,26+CY$1,0),IFERROR(VLOOKUP($A171,#REF!,42+CY$1,0),IFERROR(VLOOKUP($A171,#REF!,42+CY$1,0),IFERROR(VLOOKUP($A171,#REF!,42+CY$1,0),IFERROR(VLOOKUP($A171,#REF!,29+CY$1,0),IFERROR(VLOOKUP($A171,#REF!,33+CY$1,0),IFERROR(VLOOKUP($A171,#REF!,42+CY$1,0),IFERROR(VLOOKUP($A171,#REF!,16+CY$1,0),IFERROR(VLOOKUP($A171,#REF!,29+CY$1,0),IFERROR(VLOOKUP($A171,#REF!,42+CY$1,0),IFERROR(VLOOKUP($A171,#REF!,42+CY$1,0),0))))))))))))</f>
        <v>0</v>
      </c>
      <c r="DA171" s="37">
        <f>IFERROR(VLOOKUP($A171,#REF!,5+CZ$1,0),IFERROR(VLOOKUP($A171,#REF!,26+CZ$1,0),IFERROR(VLOOKUP($A171,#REF!,42+CZ$1,0),IFERROR(VLOOKUP($A171,#REF!,42+CZ$1,0),IFERROR(VLOOKUP($A171,#REF!,42+CZ$1,0),IFERROR(VLOOKUP($A171,#REF!,29+CZ$1,0),IFERROR(VLOOKUP($A171,#REF!,33+CZ$1,0),IFERROR(VLOOKUP($A171,#REF!,42+CZ$1,0),IFERROR(VLOOKUP($A171,#REF!,16+CZ$1,0),IFERROR(VLOOKUP($A171,#REF!,29+CZ$1,0),IFERROR(VLOOKUP($A171,#REF!,42+CZ$1,0),IFERROR(VLOOKUP($A171,#REF!,42+CZ$1,0),0))))))))))))</f>
        <v>0</v>
      </c>
      <c r="DB171" s="37">
        <f>IFERROR(VLOOKUP($A171,#REF!,5+DA$1,0),IFERROR(VLOOKUP($A171,#REF!,26+DA$1,0),IFERROR(VLOOKUP($A171,#REF!,42+DA$1,0),IFERROR(VLOOKUP($A171,#REF!,42+DA$1,0),IFERROR(VLOOKUP($A171,#REF!,42+DA$1,0),IFERROR(VLOOKUP($A171,#REF!,29+DA$1,0),IFERROR(VLOOKUP($A171,#REF!,33+DA$1,0),IFERROR(VLOOKUP($A171,#REF!,42+DA$1,0),IFERROR(VLOOKUP($A171,#REF!,16+DA$1,0),IFERROR(VLOOKUP($A171,#REF!,29+DA$1,0),IFERROR(VLOOKUP($A171,#REF!,42+DA$1,0),IFERROR(VLOOKUP($A171,#REF!,42+DA$1,0),0))))))))))))</f>
        <v>0</v>
      </c>
      <c r="DC171" s="37">
        <f>IFERROR(VLOOKUP($A171,#REF!,5+DB$1,0),IFERROR(VLOOKUP($A171,#REF!,26+DB$1,0),IFERROR(VLOOKUP($A171,#REF!,42+DB$1,0),IFERROR(VLOOKUP($A171,#REF!,42+DB$1,0),IFERROR(VLOOKUP($A171,#REF!,42+DB$1,0),IFERROR(VLOOKUP($A171,#REF!,29+DB$1,0),IFERROR(VLOOKUP($A171,#REF!,33+DB$1,0),IFERROR(VLOOKUP($A171,#REF!,42+DB$1,0),IFERROR(VLOOKUP($A171,#REF!,16+DB$1,0),IFERROR(VLOOKUP($A171,#REF!,29+DB$1,0),IFERROR(VLOOKUP($A171,#REF!,42+DB$1,0),IFERROR(VLOOKUP($A171,#REF!,42+DB$1,0),0))))))))))))</f>
        <v>0</v>
      </c>
      <c r="DD171" s="37">
        <f>IFERROR(VLOOKUP($A171,#REF!,5+DC$1,0),IFERROR(VLOOKUP($A171,#REF!,26+DC$1,0),IFERROR(VLOOKUP($A171,#REF!,42+DC$1,0),IFERROR(VLOOKUP($A171,#REF!,42+DC$1,0),IFERROR(VLOOKUP($A171,#REF!,42+DC$1,0),IFERROR(VLOOKUP($A171,#REF!,29+DC$1,0),IFERROR(VLOOKUP($A171,#REF!,33+DC$1,0),IFERROR(VLOOKUP($A171,#REF!,42+DC$1,0),IFERROR(VLOOKUP($A171,#REF!,16+DC$1,0),IFERROR(VLOOKUP($A171,#REF!,29+DC$1,0),IFERROR(VLOOKUP($A171,#REF!,42+DC$1,0),IFERROR(VLOOKUP($A171,#REF!,42+DC$1,0),0))))))))))))</f>
        <v>0</v>
      </c>
      <c r="DE171" s="37">
        <f>IFERROR(VLOOKUP($A171,#REF!,23,0),IFERROR(VLOOKUP($A171,#REF!,21,0),IFERROR(VLOOKUP($A171,#REF!,23,0),IFERROR(VLOOKUP($A171,#REF!,23,0),IFERROR(VLOOKUP($A171,#REF!,23,0),IFERROR(VLOOKUP($A171,#REF!,23,0),IFERROR(VLOOKUP($A171,#REF!,23,0),IFERROR(VLOOKUP($A171,#REF!,21,0),IFERROR(VLOOKUP($A171,#REF!,25,0),IFERROR(VLOOKUP($A171,#REF!,25,0),IFERROR(VLOOKUP($A171,#REF!,34,0),IFERROR(VLOOKUP($A171,#REF!,65,0),IFERROR(VLOOKUP($A171,#REF!,23,0),IFERROR(VLOOKUP($A171,#REF!,36,0),0))))))))))))))</f>
        <v>0</v>
      </c>
      <c r="DF171" s="37" t="b">
        <f t="shared" si="85"/>
        <v>1</v>
      </c>
      <c r="DG171" s="37" t="b">
        <f t="shared" si="85"/>
        <v>1</v>
      </c>
      <c r="DH171" s="37" t="b">
        <f t="shared" si="85"/>
        <v>1</v>
      </c>
      <c r="DI171" s="37" t="b">
        <f t="shared" si="81"/>
        <v>1</v>
      </c>
      <c r="DJ171" s="37" t="b">
        <f t="shared" si="81"/>
        <v>1</v>
      </c>
      <c r="DK171" s="37" t="b">
        <f t="shared" si="81"/>
        <v>1</v>
      </c>
      <c r="DL171" s="37" t="b">
        <f t="shared" si="81"/>
        <v>1</v>
      </c>
      <c r="DM171" s="37">
        <f t="shared" si="86"/>
        <v>21</v>
      </c>
      <c r="DN171" s="37">
        <f t="shared" si="86"/>
        <v>0</v>
      </c>
      <c r="DO171" s="37">
        <f t="shared" si="86"/>
        <v>0</v>
      </c>
      <c r="DP171" s="37">
        <f t="shared" si="82"/>
        <v>0</v>
      </c>
      <c r="DQ171" s="37">
        <f t="shared" si="82"/>
        <v>0</v>
      </c>
      <c r="DR171" s="37">
        <f t="shared" si="82"/>
        <v>0</v>
      </c>
      <c r="DS171" s="37">
        <f t="shared" si="82"/>
        <v>0</v>
      </c>
      <c r="DT171" s="29">
        <f t="shared" si="72"/>
        <v>21</v>
      </c>
      <c r="DU171" s="37">
        <f t="shared" si="87"/>
        <v>21</v>
      </c>
      <c r="DV171" s="37">
        <f t="shared" si="87"/>
        <v>0</v>
      </c>
      <c r="DW171" s="37">
        <f t="shared" si="87"/>
        <v>0</v>
      </c>
      <c r="DX171" s="37">
        <f t="shared" si="83"/>
        <v>0</v>
      </c>
      <c r="DY171" s="37">
        <f t="shared" si="83"/>
        <v>0</v>
      </c>
      <c r="DZ171" s="37">
        <f t="shared" si="83"/>
        <v>0</v>
      </c>
      <c r="EA171" s="37">
        <f t="shared" si="83"/>
        <v>0</v>
      </c>
      <c r="EB171" s="29">
        <f t="shared" si="73"/>
        <v>21</v>
      </c>
      <c r="EC171" s="36">
        <f t="shared" si="74"/>
        <v>6</v>
      </c>
      <c r="ED171" s="36" t="str">
        <f t="shared" si="75"/>
        <v>DOWNGRADE</v>
      </c>
      <c r="EE171" s="36" t="str">
        <f t="shared" si="76"/>
        <v>RESET</v>
      </c>
      <c r="EF171" s="37">
        <f t="shared" si="77"/>
        <v>0</v>
      </c>
      <c r="EG171" s="2">
        <f>IFERROR(VLOOKUP(A171,[21]DELTA!$A:$AT,46,0),"")</f>
        <v>3</v>
      </c>
      <c r="EH171" s="37" t="str">
        <f t="shared" si="78"/>
        <v>SAPHIRE</v>
      </c>
      <c r="EI171" s="2"/>
      <c r="EJ171" s="2"/>
      <c r="EK171" s="2"/>
      <c r="EL171" s="2"/>
      <c r="EM171" s="2"/>
      <c r="EN171" s="2"/>
      <c r="EO171" s="2"/>
      <c r="EP171" s="2"/>
      <c r="EQ171" s="37">
        <f t="shared" si="88"/>
        <v>21</v>
      </c>
      <c r="ER171" s="37">
        <f t="shared" si="88"/>
        <v>0</v>
      </c>
      <c r="ES171" s="37">
        <f t="shared" si="88"/>
        <v>0</v>
      </c>
      <c r="ET171" s="37">
        <f t="shared" si="84"/>
        <v>0</v>
      </c>
      <c r="EU171" s="37">
        <f t="shared" si="84"/>
        <v>0</v>
      </c>
      <c r="EV171" s="37">
        <f t="shared" si="84"/>
        <v>0</v>
      </c>
      <c r="EW171" s="37">
        <f t="shared" si="84"/>
        <v>0</v>
      </c>
    </row>
    <row r="172" spans="1:153" ht="15.6">
      <c r="A172" s="36" t="s">
        <v>101</v>
      </c>
      <c r="B172" s="5" t="s">
        <v>248</v>
      </c>
      <c r="C172" s="37" t="s">
        <v>153</v>
      </c>
      <c r="D172" s="15">
        <f>IFERROR(VLOOKUP(A172,[23]delta!$A:$C,3,0),"")</f>
        <v>45049</v>
      </c>
      <c r="E172" s="15" t="str">
        <f t="shared" si="71"/>
        <v>May-23</v>
      </c>
      <c r="F172" s="37" t="s">
        <v>349</v>
      </c>
      <c r="G172" s="37" t="s">
        <v>349</v>
      </c>
      <c r="H172" s="37" t="s">
        <v>349</v>
      </c>
      <c r="I172" s="37" t="s">
        <v>349</v>
      </c>
      <c r="J172" s="37" t="s">
        <v>352</v>
      </c>
      <c r="K172" s="37" t="s">
        <v>352</v>
      </c>
      <c r="L172" s="37" t="s">
        <v>352</v>
      </c>
      <c r="M172" s="37">
        <v>1</v>
      </c>
      <c r="N172" s="37">
        <v>31</v>
      </c>
      <c r="O172" s="37">
        <v>32</v>
      </c>
      <c r="P172" s="37">
        <v>31</v>
      </c>
      <c r="Q172" s="37">
        <v>38</v>
      </c>
      <c r="R172" s="37">
        <v>40</v>
      </c>
      <c r="S172" s="37">
        <v>19</v>
      </c>
      <c r="T172" s="36">
        <v>192</v>
      </c>
      <c r="U172" s="37">
        <v>1</v>
      </c>
      <c r="V172" s="37">
        <v>31</v>
      </c>
      <c r="W172" s="37">
        <v>32</v>
      </c>
      <c r="X172" s="37">
        <v>31</v>
      </c>
      <c r="Y172" s="14">
        <v>0</v>
      </c>
      <c r="Z172" s="14">
        <v>0</v>
      </c>
      <c r="AA172" s="14">
        <v>0</v>
      </c>
      <c r="AB172" s="36">
        <v>95</v>
      </c>
      <c r="AC172" s="36">
        <v>0</v>
      </c>
      <c r="AD172" s="36" t="s">
        <v>413</v>
      </c>
      <c r="AE172" s="36" t="s">
        <v>413</v>
      </c>
      <c r="AF172" s="37">
        <v>95</v>
      </c>
      <c r="AG172" s="13">
        <v>2</v>
      </c>
      <c r="AH172" s="37" t="s">
        <v>418</v>
      </c>
      <c r="AI172" s="37">
        <v>0</v>
      </c>
      <c r="AJ172" s="37" t="s">
        <v>423</v>
      </c>
      <c r="AK172" s="37">
        <v>0</v>
      </c>
      <c r="AL172" s="15">
        <v>45261</v>
      </c>
      <c r="AM172" s="15">
        <v>45701</v>
      </c>
      <c r="AN172" s="37">
        <v>1</v>
      </c>
      <c r="AO172" s="37">
        <v>95</v>
      </c>
      <c r="AP172" s="37" t="str">
        <f>IFERROR(VLOOKUP($A172,[2]Sheet1!$A:$D,4,0),"-")</f>
        <v>EKSKLUSIF</v>
      </c>
      <c r="AQ172" s="37" t="str">
        <f>IFERROR(VLOOKUP($A172,#REF!,4,0),"-")</f>
        <v>-</v>
      </c>
      <c r="AR172" s="37" t="str">
        <f>IFERROR(VLOOKUP(A172,[3]DELTA!$A:$D,4,0),"-")</f>
        <v>EKSKLUSIF</v>
      </c>
      <c r="AS172" s="37" t="str">
        <f>IFERROR(VLOOKUP(A172,[4]DELTA!$A:$D,4,0),"-")</f>
        <v>EKSKLUSIF</v>
      </c>
      <c r="AT172" s="37" t="str">
        <f>IFERROR(VLOOKUP(A172,[5]DELTA!$A:$D,4,0),"-")</f>
        <v>REGULER</v>
      </c>
      <c r="AU172" s="37" t="str">
        <f>IFERROR(VLOOKUP(A172,[6]DELTA!$A:$D,4,0),"-")</f>
        <v>REGULER</v>
      </c>
      <c r="AV172" s="37" t="str">
        <f>IFERROR(VLOOKUP(A172,#REF!,13,0),"")</f>
        <v/>
      </c>
      <c r="AW172" s="37">
        <f>IFERROR(VLOOKUP(A172,[7]DATABASE!$A:$BA,49,0),"")</f>
        <v>46</v>
      </c>
      <c r="AX172" s="37">
        <f>IFERROR(VLOOKUP(A172,[7]DATABASE!$A:$BA,50,0),"")</f>
        <v>45</v>
      </c>
      <c r="AY172" s="37">
        <f>IFERROR(VLOOKUP(A172,[7]DATABASE!$A:$BA,51,0),"")</f>
        <v>39</v>
      </c>
      <c r="AZ172" s="37">
        <f>IFERROR(VLOOKUP(A172,[7]DATABASE!$A:$BA,52,0),"")</f>
        <v>20</v>
      </c>
      <c r="BA172" s="37">
        <f>IFERROR(VLOOKUP(A172,[7]DATABASE!$A:$BA,53,0),"")</f>
        <v>34</v>
      </c>
      <c r="BB172" s="37">
        <f>IFERROR(VLOOKUP(A172,[7]DATABASE!$A:$BF,54,0),"")</f>
        <v>46</v>
      </c>
      <c r="BC172" s="37">
        <f>IFERROR(VLOOKUP(A172,[7]DATABASE!$A:$BF,55,0),"")</f>
        <v>45</v>
      </c>
      <c r="BD172" s="37">
        <f>IFERROR(VLOOKUP(A172,[7]DATABASE!$A:$BF,56,0),"")</f>
        <v>39</v>
      </c>
      <c r="BE172" s="37">
        <f>IFERROR(VLOOKUP(A172,[7]DATABASE!$A:$BF,57,0),"")</f>
        <v>20</v>
      </c>
      <c r="BF172" s="37">
        <f>IFERROR(VLOOKUP(A172,[7]DATABASE!$A:$BF,58,0),"")</f>
        <v>34</v>
      </c>
      <c r="BG172" s="37">
        <f>IFERROR(VLOOKUP($A172,'[24]NEW MITRA'!$A:$BV,69,0),"")</f>
        <v>19</v>
      </c>
      <c r="BH172" s="37">
        <f>IFERROR(VLOOKUP(A172,[7]DATABASE!$A:$BM,60,0),"")</f>
        <v>46</v>
      </c>
      <c r="BI172" s="37">
        <f>IFERROR(VLOOKUP(A172,[7]DATABASE!$A:$BM,61,0),"")</f>
        <v>45</v>
      </c>
      <c r="BJ172" s="37">
        <f>IFERROR(VLOOKUP(A172,[7]DATABASE!$A:$BM,62,0),"")</f>
        <v>39</v>
      </c>
      <c r="BK172" s="37">
        <f>IFERROR(VLOOKUP(A172,[7]DATABASE!$A:$BM,63,0),"")</f>
        <v>20</v>
      </c>
      <c r="BL172" s="37">
        <f>IFERROR(VLOOKUP(A172,[7]DATABASE!$A:$BM,64,0),"")</f>
        <v>34</v>
      </c>
      <c r="BM172" s="37">
        <f>IFERROR(VLOOKUP($A172,[9]AAV!$A:$AM,39,0),IFERROR(VLOOKUP($A172,[9]GC!$A:$Y,25,0),IFERROR(VLOOKUP($A172,[9]RVO!$A:$BS,71,0),IFERROR(VLOOKUP($A172,[9]SBPV!$A:$AK,37,0),IFERROR(VLOOKUP($A172,'[9]CC SK'!$A:$AA,27,0),IFERROR(VLOOKUP($A172,[9]DELTA!$A:$AA,27,0),IFERROR(VLOOKUP($A172,'[9]TEMA C1'!$A:$W,23,0),IFERROR(VLOOKUP($A172,'[9]TEMA C2'!$A:$Y,25,0),IFERROR(VLOOKUP($A172,'[9]TEMA C3'!$A:$Y,25,0),IFERROR(VLOOKUP($A172,'[9]TEMA HAJI'!$A:$Y,25,0),IFERROR(VLOOKUP($A172,'[9]TEMA PD'!$A:$Y,25,0),"")))))))))))</f>
        <v>13</v>
      </c>
      <c r="BN172" s="37">
        <f t="shared" si="89"/>
        <v>216</v>
      </c>
      <c r="BO172" s="14">
        <f t="shared" si="80"/>
        <v>0</v>
      </c>
      <c r="BP172" s="14">
        <f t="shared" si="80"/>
        <v>46</v>
      </c>
      <c r="BQ172" s="14">
        <f t="shared" si="80"/>
        <v>0</v>
      </c>
      <c r="BR172" s="14">
        <f t="shared" si="80"/>
        <v>0</v>
      </c>
      <c r="BS172" s="37">
        <f t="shared" si="80"/>
        <v>20</v>
      </c>
      <c r="BT172" s="37">
        <f t="shared" si="80"/>
        <v>34</v>
      </c>
      <c r="BU172" s="37">
        <f t="shared" si="79"/>
        <v>13</v>
      </c>
      <c r="BV172" s="37">
        <f t="shared" si="90"/>
        <v>113</v>
      </c>
      <c r="BW172" s="36">
        <f t="shared" si="91"/>
        <v>0</v>
      </c>
      <c r="BX172" s="36" t="str">
        <f t="shared" si="92"/>
        <v>TIDAK</v>
      </c>
      <c r="BY172" s="36" t="str">
        <f>IFERROR(VLOOKUP(A172,[7]DATABASE!$A:$BY,77,0),"")</f>
        <v>TIDAK</v>
      </c>
      <c r="BZ172" s="37">
        <f t="shared" si="93"/>
        <v>208</v>
      </c>
      <c r="CA172" s="12">
        <f>IFERROR(VLOOKUP(A172,[10]DELTA!$A:$AE,31,0),"")</f>
        <v>2</v>
      </c>
      <c r="CB172" s="37" t="str">
        <f t="shared" si="94"/>
        <v>SAPHIRE</v>
      </c>
      <c r="CC172" s="37" t="str">
        <f>IFERROR(VLOOKUP(A172,[11]SUMMARY!$B:$E,4,0),"")</f>
        <v/>
      </c>
      <c r="CD172" s="37">
        <f>IFERROR(VLOOKUP(A172,'[12]RECAP REDEEM P2 - v2'!$A:$I,5,0),0)</f>
        <v>135</v>
      </c>
      <c r="CE172" s="37" t="str">
        <f t="shared" si="95"/>
        <v>Y</v>
      </c>
      <c r="CF172" s="37"/>
      <c r="CG172" s="15">
        <v>45093</v>
      </c>
      <c r="CH172" s="15">
        <f t="shared" ca="1" si="96"/>
        <v>46174</v>
      </c>
      <c r="CI172" s="37">
        <f t="shared" ca="1" si="97"/>
        <v>2</v>
      </c>
      <c r="CJ172" s="37">
        <v>73</v>
      </c>
      <c r="CK172" s="37" t="str">
        <f>IFERROR(VLOOKUP($A172,[13]ME!$A:$K,11,0),"-")</f>
        <v>-</v>
      </c>
      <c r="CL172" s="37" t="str">
        <f>IFERROR(VLOOKUP($A172,[14]EKS!$A:$K,11,0),"-")</f>
        <v>-</v>
      </c>
      <c r="CM172" s="37" t="str">
        <f>IFERROR(VLOOKUP($A172,[15]EKS!$A:$K,11,0),"-")</f>
        <v>-</v>
      </c>
      <c r="CN172" s="37" t="str">
        <f>IFERROR(VLOOKUP($A172,[16]EKS!$A:$K,11,0),"-")</f>
        <v>-</v>
      </c>
      <c r="CO172" s="37" t="str">
        <f>IFERROR(VLOOKUP($A172,[17]EKS!$A:$K,11,0),"-")</f>
        <v>-</v>
      </c>
      <c r="CP172" s="37" t="str">
        <f>IFERROR(VLOOKUP($A172,[18]EKS!$A:$K,11,0),"-")</f>
        <v>-</v>
      </c>
      <c r="CQ172" s="37" t="str">
        <f>IFERROR(VLOOKUP(A172,[19]Sheet1!$A:$D,4,0),"-")</f>
        <v>-</v>
      </c>
      <c r="CR172" s="37">
        <f>IFERROR(VLOOKUP($A172,[20]AAV!$A:$AR,44,0),IFERROR(VLOOKUP($A172,[20]GC!$A:$AC,29,0),IFERROR(VLOOKUP($A172,[20]RVO!$A:$CA,79,0),IFERROR(VLOOKUP($A172,[20]SBPV!$A:$AN,40,0),IFERROR(VLOOKUP($A172,'[20]CC SK'!$A:$AC,29,0),IFERROR(VLOOKUP($A172,'[20]AAV AUTO 2000'!$A:$AA,27,0),IFERROR(VLOOKUP($A172,[20]DELTA!$A:$AC,29,0),IFERROR(VLOOKUP($A172,'[20]TEMA C1'!$A:$Y,25,0),IFERROR(VLOOKUP($A172,'[20]TEMA C2'!$A:$AA,27,0),IFERROR(VLOOKUP($A172,'[20]TEMA C3'!$A:$AA,27,0),IFERROR(VLOOKUP($A172,'[20]TEMA HAJI'!$A:$AA,27,0),IFERROR(VLOOKUP($A172,'[20]TEMA PD'!$A:$AA,27,0),IFERROR(VLOOKUP($A172,[20]DESIRE!$A:$AP,42,0),0)))))))))))))</f>
        <v>15</v>
      </c>
      <c r="CS172" s="37">
        <f>IFERROR(VLOOKUP($A172,#REF!,42+CR$1,0),IFERROR(VLOOKUP($A172,#REF!,42+CR$1,0),IFERROR(VLOOKUP($A172,#REF!,29+CR$1,0),IFERROR(VLOOKUP($A172,#REF!,16+CR$1,0),IFERROR(VLOOKUP($A172,#REF!,42+CR$1,0),IFERROR(VLOOKUP($A172,#REF!,33+CR$1,0),IFERROR(VLOOKUP($A172,#REF!,29+CR$1,0),IFERROR(VLOOKUP($A172,#REF!,42+CR$1,0),IFERROR(VLOOKUP($A172,#REF!,42+CR$1,0),IFERROR(VLOOKUP($A172,#REF!,42+CR$1,0),IFERROR(VLOOKUP($A172,#REF!,26+CR$1,0),IFERROR(VLOOKUP($A172,#REF!,5+CR$1,0),0))))))))))))</f>
        <v>0</v>
      </c>
      <c r="CT172" s="37">
        <f>IFERROR(VLOOKUP($A172,#REF!,42+CS$1,0),IFERROR(VLOOKUP($A172,#REF!,42+CS$1,0),IFERROR(VLOOKUP($A172,#REF!,29+CS$1,0),IFERROR(VLOOKUP($A172,#REF!,16+CS$1,0),IFERROR(VLOOKUP($A172,#REF!,42+CS$1,0),IFERROR(VLOOKUP($A172,#REF!,33+CS$1,0),IFERROR(VLOOKUP($A172,#REF!,29+CS$1,0),IFERROR(VLOOKUP($A172,#REF!,42+CS$1,0),IFERROR(VLOOKUP($A172,#REF!,42+CS$1,0),IFERROR(VLOOKUP($A172,#REF!,42+CS$1,0),IFERROR(VLOOKUP($A172,#REF!,26+CS$1,0),IFERROR(VLOOKUP($A172,#REF!,5+CS$1,0),0))))))))))))</f>
        <v>0</v>
      </c>
      <c r="CU172" s="37">
        <f>IFERROR(VLOOKUP($A172,#REF!,42+CT$1,0),IFERROR(VLOOKUP($A172,#REF!,42+CT$1,0),IFERROR(VLOOKUP($A172,#REF!,29+CT$1,0),IFERROR(VLOOKUP($A172,#REF!,16+CT$1,0),IFERROR(VLOOKUP($A172,#REF!,42+CT$1,0),IFERROR(VLOOKUP($A172,#REF!,33+CT$1,0),IFERROR(VLOOKUP($A172,#REF!,29+CT$1,0),IFERROR(VLOOKUP($A172,#REF!,42+CT$1,0),IFERROR(VLOOKUP($A172,#REF!,42+CT$1,0),IFERROR(VLOOKUP($A172,#REF!,42+CT$1,0),IFERROR(VLOOKUP($A172,#REF!,26+CT$1,0),IFERROR(VLOOKUP($A172,#REF!,5+CT$1,0),0))))))))))))</f>
        <v>0</v>
      </c>
      <c r="CV172" s="37">
        <f>IFERROR(VLOOKUP($A172,#REF!,42+CU$1,0),IFERROR(VLOOKUP($A172,#REF!,42+CU$1,0),IFERROR(VLOOKUP($A172,#REF!,29+CU$1,0),IFERROR(VLOOKUP($A172,#REF!,16+CU$1,0),IFERROR(VLOOKUP($A172,#REF!,42+CU$1,0),IFERROR(VLOOKUP($A172,#REF!,33+CU$1,0),IFERROR(VLOOKUP($A172,#REF!,29+CU$1,0),IFERROR(VLOOKUP($A172,#REF!,42+CU$1,0),IFERROR(VLOOKUP($A172,#REF!,42+CU$1,0),IFERROR(VLOOKUP($A172,#REF!,42+CU$1,0),IFERROR(VLOOKUP($A172,#REF!,26+CU$1,0),IFERROR(VLOOKUP($A172,#REF!,5+CU$1,0),0))))))))))))</f>
        <v>0</v>
      </c>
      <c r="CW172" s="37">
        <f>IFERROR(VLOOKUP($A172,#REF!,42+CV$1,0),IFERROR(VLOOKUP($A172,#REF!,42+CV$1,0),IFERROR(VLOOKUP($A172,#REF!,29+CV$1,0),IFERROR(VLOOKUP($A172,#REF!,16+CV$1,0),IFERROR(VLOOKUP($A172,#REF!,42+CV$1,0),IFERROR(VLOOKUP($A172,#REF!,33+CV$1,0),IFERROR(VLOOKUP($A172,#REF!,29+CV$1,0),IFERROR(VLOOKUP($A172,#REF!,42+CV$1,0),IFERROR(VLOOKUP($A172,#REF!,42+CV$1,0),IFERROR(VLOOKUP($A172,#REF!,42+CV$1,0),IFERROR(VLOOKUP($A172,#REF!,26+CV$1,0),IFERROR(VLOOKUP($A172,#REF!,5+CV$1,0),0))))))))))))</f>
        <v>0</v>
      </c>
      <c r="CX172" s="37">
        <f>IFERROR(VLOOKUP($A172,#REF!,36,0),IFERROR(VLOOKUP($A172,#REF!,23,0),IFERROR(VLOOKUP($A172,#REF!,65,0),IFERROR(VLOOKUP($A172,#REF!,34,0),IFERROR(VLOOKUP($A172,#REF!,25,0),IFERROR(VLOOKUP($A172,#REF!,25,0),IFERROR(VLOOKUP($A172,#REF!,21,0),IFERROR(VLOOKUP($A172,#REF!,23,0),IFERROR(VLOOKUP($A172,#REF!,23,0),IFERROR(VLOOKUP($A172,#REF!,23,0),IFERROR(VLOOKUP($A172,#REF!,23,0),IFERROR(VLOOKUP($A172,#REF!,23,0),IFERROR(VLOOKUP($A172,#REF!,21,0),IFERROR(VLOOKUP($A172,#REF!,23,0),0))))))))))))))</f>
        <v>0</v>
      </c>
      <c r="CY172" s="37">
        <f>IFERROR(VLOOKUP($A172,[20]DESIRE!$A:$AP,42,0),IFERROR(VLOOKUP($A172,'[20]TEMA PD'!$A:$AA,27,0),IFERROR(VLOOKUP($A172,'[20]TEMA HAJI'!$A:$AA,27,0),IFERROR(VLOOKUP($A172,'[20]TEMA C3'!$A:$AA,27,0),IFERROR(VLOOKUP($A172,'[20]TEMA C2'!$A:$AA,27,0),IFERROR(VLOOKUP($A172,'[20]TEMA C1'!$A:$Y,25,0),IFERROR(VLOOKUP($A172,[20]DELTA!$A:$AC,29,0),IFERROR(VLOOKUP($A172,'[20]AAV AUTO 2000'!$A:$AA,27,0),IFERROR(VLOOKUP($A172,'[20]CC SK'!$A:$AC,29,0),IFERROR(VLOOKUP($A172,[20]SBPV!$A:$AN,40,0),IFERROR(VLOOKUP($A172,[20]RVO!$A:$CA,79,0),IFERROR(VLOOKUP($A172,[20]GC!$A:$AC,29,0),IFERROR(VLOOKUP($A172,[20]AAV!$A:$AR,44,0),0)))))))))))))</f>
        <v>15</v>
      </c>
      <c r="CZ172" s="37">
        <f>IFERROR(VLOOKUP($A172,#REF!,5+CY$1,0),IFERROR(VLOOKUP($A172,#REF!,26+CY$1,0),IFERROR(VLOOKUP($A172,#REF!,42+CY$1,0),IFERROR(VLOOKUP($A172,#REF!,42+CY$1,0),IFERROR(VLOOKUP($A172,#REF!,42+CY$1,0),IFERROR(VLOOKUP($A172,#REF!,29+CY$1,0),IFERROR(VLOOKUP($A172,#REF!,33+CY$1,0),IFERROR(VLOOKUP($A172,#REF!,42+CY$1,0),IFERROR(VLOOKUP($A172,#REF!,16+CY$1,0),IFERROR(VLOOKUP($A172,#REF!,29+CY$1,0),IFERROR(VLOOKUP($A172,#REF!,42+CY$1,0),IFERROR(VLOOKUP($A172,#REF!,42+CY$1,0),0))))))))))))</f>
        <v>0</v>
      </c>
      <c r="DA172" s="37">
        <f>IFERROR(VLOOKUP($A172,#REF!,5+CZ$1,0),IFERROR(VLOOKUP($A172,#REF!,26+CZ$1,0),IFERROR(VLOOKUP($A172,#REF!,42+CZ$1,0),IFERROR(VLOOKUP($A172,#REF!,42+CZ$1,0),IFERROR(VLOOKUP($A172,#REF!,42+CZ$1,0),IFERROR(VLOOKUP($A172,#REF!,29+CZ$1,0),IFERROR(VLOOKUP($A172,#REF!,33+CZ$1,0),IFERROR(VLOOKUP($A172,#REF!,42+CZ$1,0),IFERROR(VLOOKUP($A172,#REF!,16+CZ$1,0),IFERROR(VLOOKUP($A172,#REF!,29+CZ$1,0),IFERROR(VLOOKUP($A172,#REF!,42+CZ$1,0),IFERROR(VLOOKUP($A172,#REF!,42+CZ$1,0),0))))))))))))</f>
        <v>0</v>
      </c>
      <c r="DB172" s="37">
        <f>IFERROR(VLOOKUP($A172,#REF!,5+DA$1,0),IFERROR(VLOOKUP($A172,#REF!,26+DA$1,0),IFERROR(VLOOKUP($A172,#REF!,42+DA$1,0),IFERROR(VLOOKUP($A172,#REF!,42+DA$1,0),IFERROR(VLOOKUP($A172,#REF!,42+DA$1,0),IFERROR(VLOOKUP($A172,#REF!,29+DA$1,0),IFERROR(VLOOKUP($A172,#REF!,33+DA$1,0),IFERROR(VLOOKUP($A172,#REF!,42+DA$1,0),IFERROR(VLOOKUP($A172,#REF!,16+DA$1,0),IFERROR(VLOOKUP($A172,#REF!,29+DA$1,0),IFERROR(VLOOKUP($A172,#REF!,42+DA$1,0),IFERROR(VLOOKUP($A172,#REF!,42+DA$1,0),0))))))))))))</f>
        <v>0</v>
      </c>
      <c r="DC172" s="37">
        <f>IFERROR(VLOOKUP($A172,#REF!,5+DB$1,0),IFERROR(VLOOKUP($A172,#REF!,26+DB$1,0),IFERROR(VLOOKUP($A172,#REF!,42+DB$1,0),IFERROR(VLOOKUP($A172,#REF!,42+DB$1,0),IFERROR(VLOOKUP($A172,#REF!,42+DB$1,0),IFERROR(VLOOKUP($A172,#REF!,29+DB$1,0),IFERROR(VLOOKUP($A172,#REF!,33+DB$1,0),IFERROR(VLOOKUP($A172,#REF!,42+DB$1,0),IFERROR(VLOOKUP($A172,#REF!,16+DB$1,0),IFERROR(VLOOKUP($A172,#REF!,29+DB$1,0),IFERROR(VLOOKUP($A172,#REF!,42+DB$1,0),IFERROR(VLOOKUP($A172,#REF!,42+DB$1,0),0))))))))))))</f>
        <v>0</v>
      </c>
      <c r="DD172" s="37">
        <f>IFERROR(VLOOKUP($A172,#REF!,5+DC$1,0),IFERROR(VLOOKUP($A172,#REF!,26+DC$1,0),IFERROR(VLOOKUP($A172,#REF!,42+DC$1,0),IFERROR(VLOOKUP($A172,#REF!,42+DC$1,0),IFERROR(VLOOKUP($A172,#REF!,42+DC$1,0),IFERROR(VLOOKUP($A172,#REF!,29+DC$1,0),IFERROR(VLOOKUP($A172,#REF!,33+DC$1,0),IFERROR(VLOOKUP($A172,#REF!,42+DC$1,0),IFERROR(VLOOKUP($A172,#REF!,16+DC$1,0),IFERROR(VLOOKUP($A172,#REF!,29+DC$1,0),IFERROR(VLOOKUP($A172,#REF!,42+DC$1,0),IFERROR(VLOOKUP($A172,#REF!,42+DC$1,0),0))))))))))))</f>
        <v>0</v>
      </c>
      <c r="DE172" s="37">
        <f>IFERROR(VLOOKUP($A172,#REF!,23,0),IFERROR(VLOOKUP($A172,#REF!,21,0),IFERROR(VLOOKUP($A172,#REF!,23,0),IFERROR(VLOOKUP($A172,#REF!,23,0),IFERROR(VLOOKUP($A172,#REF!,23,0),IFERROR(VLOOKUP($A172,#REF!,23,0),IFERROR(VLOOKUP($A172,#REF!,23,0),IFERROR(VLOOKUP($A172,#REF!,21,0),IFERROR(VLOOKUP($A172,#REF!,25,0),IFERROR(VLOOKUP($A172,#REF!,25,0),IFERROR(VLOOKUP($A172,#REF!,34,0),IFERROR(VLOOKUP($A172,#REF!,65,0),IFERROR(VLOOKUP($A172,#REF!,23,0),IFERROR(VLOOKUP($A172,#REF!,36,0),0))))))))))))))</f>
        <v>0</v>
      </c>
      <c r="DF172" s="37" t="b">
        <f t="shared" si="85"/>
        <v>1</v>
      </c>
      <c r="DG172" s="37" t="b">
        <f t="shared" si="85"/>
        <v>1</v>
      </c>
      <c r="DH172" s="37" t="b">
        <f t="shared" si="85"/>
        <v>1</v>
      </c>
      <c r="DI172" s="37" t="b">
        <f t="shared" si="81"/>
        <v>1</v>
      </c>
      <c r="DJ172" s="37" t="b">
        <f t="shared" si="81"/>
        <v>1</v>
      </c>
      <c r="DK172" s="37" t="b">
        <f t="shared" si="81"/>
        <v>1</v>
      </c>
      <c r="DL172" s="37" t="b">
        <f t="shared" si="81"/>
        <v>1</v>
      </c>
      <c r="DM172" s="37">
        <f t="shared" si="86"/>
        <v>15</v>
      </c>
      <c r="DN172" s="37">
        <f t="shared" si="86"/>
        <v>0</v>
      </c>
      <c r="DO172" s="37">
        <f t="shared" si="86"/>
        <v>0</v>
      </c>
      <c r="DP172" s="37">
        <f t="shared" si="82"/>
        <v>0</v>
      </c>
      <c r="DQ172" s="37">
        <f t="shared" si="82"/>
        <v>0</v>
      </c>
      <c r="DR172" s="37">
        <f t="shared" si="82"/>
        <v>0</v>
      </c>
      <c r="DS172" s="37">
        <f t="shared" si="82"/>
        <v>0</v>
      </c>
      <c r="DT172" s="29">
        <f t="shared" si="72"/>
        <v>15</v>
      </c>
      <c r="DU172" s="37">
        <f t="shared" si="87"/>
        <v>15</v>
      </c>
      <c r="DV172" s="37">
        <f t="shared" si="87"/>
        <v>0</v>
      </c>
      <c r="DW172" s="37">
        <f t="shared" si="87"/>
        <v>0</v>
      </c>
      <c r="DX172" s="37">
        <f t="shared" si="83"/>
        <v>0</v>
      </c>
      <c r="DY172" s="37">
        <f t="shared" si="83"/>
        <v>0</v>
      </c>
      <c r="DZ172" s="37">
        <f t="shared" si="83"/>
        <v>0</v>
      </c>
      <c r="EA172" s="37">
        <f t="shared" si="83"/>
        <v>0</v>
      </c>
      <c r="EB172" s="29">
        <f t="shared" si="73"/>
        <v>15</v>
      </c>
      <c r="EC172" s="36">
        <f t="shared" si="74"/>
        <v>6</v>
      </c>
      <c r="ED172" s="36" t="str">
        <f t="shared" si="75"/>
        <v>DOWNGRADE</v>
      </c>
      <c r="EE172" s="36" t="str">
        <f t="shared" si="76"/>
        <v>RESET</v>
      </c>
      <c r="EF172" s="37">
        <f t="shared" si="77"/>
        <v>0</v>
      </c>
      <c r="EG172" s="2">
        <f>IFERROR(VLOOKUP(A172,[21]DELTA!$A:$AT,46,0),"")</f>
        <v>3</v>
      </c>
      <c r="EH172" s="37" t="str">
        <f t="shared" si="78"/>
        <v>SAPHIRE</v>
      </c>
      <c r="EI172" s="2"/>
      <c r="EJ172" s="2"/>
      <c r="EK172" s="2"/>
      <c r="EL172" s="2"/>
      <c r="EM172" s="2"/>
      <c r="EN172" s="2"/>
      <c r="EO172" s="2"/>
      <c r="EP172" s="2"/>
      <c r="EQ172" s="37">
        <f t="shared" si="88"/>
        <v>15</v>
      </c>
      <c r="ER172" s="37">
        <f t="shared" si="88"/>
        <v>0</v>
      </c>
      <c r="ES172" s="37">
        <f t="shared" si="88"/>
        <v>0</v>
      </c>
      <c r="ET172" s="37">
        <f t="shared" si="84"/>
        <v>0</v>
      </c>
      <c r="EU172" s="37">
        <f t="shared" si="84"/>
        <v>0</v>
      </c>
      <c r="EV172" s="37">
        <f t="shared" si="84"/>
        <v>0</v>
      </c>
      <c r="EW172" s="37">
        <f t="shared" si="84"/>
        <v>0</v>
      </c>
    </row>
    <row r="173" spans="1:153" ht="15.6">
      <c r="A173" s="36" t="s">
        <v>82</v>
      </c>
      <c r="B173" s="5" t="s">
        <v>229</v>
      </c>
      <c r="C173" s="37" t="s">
        <v>153</v>
      </c>
      <c r="D173" s="15">
        <f>IFERROR(VLOOKUP(A173,[23]delta!$A:$C,3,0),"")</f>
        <v>44986</v>
      </c>
      <c r="E173" s="15" t="str">
        <f t="shared" si="71"/>
        <v>Mar-23</v>
      </c>
      <c r="F173" s="37" t="s">
        <v>352</v>
      </c>
      <c r="G173" s="37" t="s">
        <v>352</v>
      </c>
      <c r="H173" s="37" t="s">
        <v>349</v>
      </c>
      <c r="I173" s="37" t="s">
        <v>349</v>
      </c>
      <c r="J173" s="37" t="s">
        <v>349</v>
      </c>
      <c r="K173" s="37" t="s">
        <v>349</v>
      </c>
      <c r="L173" s="37" t="s">
        <v>349</v>
      </c>
      <c r="M173" s="37">
        <v>20</v>
      </c>
      <c r="N173" s="37">
        <v>48</v>
      </c>
      <c r="O173" s="37">
        <v>34</v>
      </c>
      <c r="P173" s="37">
        <v>42</v>
      </c>
      <c r="Q173" s="37">
        <v>13</v>
      </c>
      <c r="R173" s="37">
        <v>38</v>
      </c>
      <c r="S173" s="37">
        <v>15</v>
      </c>
      <c r="T173" s="36">
        <v>210</v>
      </c>
      <c r="U173" s="14">
        <v>0</v>
      </c>
      <c r="V173" s="14">
        <v>0</v>
      </c>
      <c r="W173" s="37">
        <v>34</v>
      </c>
      <c r="X173" s="37">
        <v>42</v>
      </c>
      <c r="Y173" s="37">
        <v>13</v>
      </c>
      <c r="Z173" s="37">
        <v>38</v>
      </c>
      <c r="AA173" s="37">
        <v>15</v>
      </c>
      <c r="AB173" s="36">
        <v>142</v>
      </c>
      <c r="AC173" s="36">
        <v>0</v>
      </c>
      <c r="AD173" s="36" t="s">
        <v>413</v>
      </c>
      <c r="AE173" s="36" t="s">
        <v>413</v>
      </c>
      <c r="AF173" s="37">
        <v>142</v>
      </c>
      <c r="AG173" s="13">
        <v>2</v>
      </c>
      <c r="AH173" s="37" t="s">
        <v>418</v>
      </c>
      <c r="AI173" s="37">
        <v>0</v>
      </c>
      <c r="AJ173" s="37" t="s">
        <v>423</v>
      </c>
      <c r="AK173" s="37">
        <v>0</v>
      </c>
      <c r="AL173" s="15">
        <v>45261</v>
      </c>
      <c r="AM173" s="15">
        <v>45701</v>
      </c>
      <c r="AN173" s="37">
        <v>1</v>
      </c>
      <c r="AO173" s="37">
        <v>142</v>
      </c>
      <c r="AP173" s="37" t="str">
        <f>IFERROR(VLOOKUP($A173,[2]Sheet1!$A:$D,4,0),"-")</f>
        <v>-</v>
      </c>
      <c r="AQ173" s="37" t="str">
        <f>IFERROR(VLOOKUP($A173,#REF!,4,0),"-")</f>
        <v>-</v>
      </c>
      <c r="AR173" s="37" t="str">
        <f>IFERROR(VLOOKUP(A173,[3]DELTA!$A:$D,4,0),"-")</f>
        <v>REGULER</v>
      </c>
      <c r="AS173" s="37" t="str">
        <f>IFERROR(VLOOKUP(A173,[4]DELTA!$A:$D,4,0),"-")</f>
        <v>REGULER</v>
      </c>
      <c r="AT173" s="37" t="str">
        <f>IFERROR(VLOOKUP(A173,[5]DELTA!$A:$D,4,0),"-")</f>
        <v>EKSKLUSIF</v>
      </c>
      <c r="AU173" s="37" t="str">
        <f>IFERROR(VLOOKUP(A173,[6]DELTA!$A:$D,4,0),"-")</f>
        <v>EKSKLUSIF</v>
      </c>
      <c r="AV173" s="37" t="str">
        <f>IFERROR(VLOOKUP(A173,#REF!,13,0),"")</f>
        <v/>
      </c>
      <c r="AW173" s="37">
        <f>IFERROR(VLOOKUP(A173,[7]DATABASE!$A:$BA,49,0),"")</f>
        <v>36</v>
      </c>
      <c r="AX173" s="37">
        <f>IFERROR(VLOOKUP(A173,[7]DATABASE!$A:$BA,50,0),"")</f>
        <v>39</v>
      </c>
      <c r="AY173" s="37">
        <f>IFERROR(VLOOKUP(A173,[7]DATABASE!$A:$BA,51,0),"")</f>
        <v>38</v>
      </c>
      <c r="AZ173" s="37">
        <f>IFERROR(VLOOKUP(A173,[7]DATABASE!$A:$BA,52,0),"")</f>
        <v>47</v>
      </c>
      <c r="BA173" s="37">
        <f>IFERROR(VLOOKUP(A173,[7]DATABASE!$A:$BA,53,0),"")</f>
        <v>45</v>
      </c>
      <c r="BB173" s="37">
        <f>IFERROR(VLOOKUP(A173,[7]DATABASE!$A:$BF,54,0),"")</f>
        <v>36</v>
      </c>
      <c r="BC173" s="37">
        <f>IFERROR(VLOOKUP(A173,[7]DATABASE!$A:$BF,55,0),"")</f>
        <v>39</v>
      </c>
      <c r="BD173" s="37">
        <f>IFERROR(VLOOKUP(A173,[7]DATABASE!$A:$BF,56,0),"")</f>
        <v>38</v>
      </c>
      <c r="BE173" s="37">
        <f>IFERROR(VLOOKUP(A173,[7]DATABASE!$A:$BF,57,0),"")</f>
        <v>47</v>
      </c>
      <c r="BF173" s="37">
        <f>IFERROR(VLOOKUP(A173,[7]DATABASE!$A:$BF,58,0),"")</f>
        <v>45</v>
      </c>
      <c r="BG173" s="37">
        <f>IFERROR(VLOOKUP($A173,'[24]NEW MITRA'!$A:$BV,69,0),"")</f>
        <v>16</v>
      </c>
      <c r="BH173" s="37">
        <f>IFERROR(VLOOKUP(A173,[7]DATABASE!$A:$BM,60,0),"")</f>
        <v>36</v>
      </c>
      <c r="BI173" s="37">
        <f>IFERROR(VLOOKUP(A173,[7]DATABASE!$A:$BM,61,0),"")</f>
        <v>39</v>
      </c>
      <c r="BJ173" s="37">
        <f>IFERROR(VLOOKUP(A173,[7]DATABASE!$A:$BM,62,0),"")</f>
        <v>38</v>
      </c>
      <c r="BK173" s="37">
        <f>IFERROR(VLOOKUP(A173,[7]DATABASE!$A:$BM,63,0),"")</f>
        <v>47</v>
      </c>
      <c r="BL173" s="37">
        <f>IFERROR(VLOOKUP(A173,[7]DATABASE!$A:$BM,64,0),"")</f>
        <v>45</v>
      </c>
      <c r="BM173" s="37">
        <f>IFERROR(VLOOKUP($A173,[9]AAV!$A:$AM,39,0),IFERROR(VLOOKUP($A173,[9]GC!$A:$Y,25,0),IFERROR(VLOOKUP($A173,[9]RVO!$A:$BS,71,0),IFERROR(VLOOKUP($A173,[9]SBPV!$A:$AK,37,0),IFERROR(VLOOKUP($A173,'[9]CC SK'!$A:$AA,27,0),IFERROR(VLOOKUP($A173,[9]DELTA!$A:$AA,27,0),IFERROR(VLOOKUP($A173,'[9]TEMA C1'!$A:$W,23,0),IFERROR(VLOOKUP($A173,'[9]TEMA C2'!$A:$Y,25,0),IFERROR(VLOOKUP($A173,'[9]TEMA C3'!$A:$Y,25,0),IFERROR(VLOOKUP($A173,'[9]TEMA HAJI'!$A:$Y,25,0),IFERROR(VLOOKUP($A173,'[9]TEMA PD'!$A:$Y,25,0),"")))))))))))</f>
        <v>21</v>
      </c>
      <c r="BN173" s="37">
        <f t="shared" si="89"/>
        <v>242</v>
      </c>
      <c r="BO173" s="21">
        <f t="shared" si="80"/>
        <v>16</v>
      </c>
      <c r="BP173" s="37">
        <f t="shared" si="80"/>
        <v>36</v>
      </c>
      <c r="BQ173" s="37">
        <f t="shared" si="80"/>
        <v>39</v>
      </c>
      <c r="BR173" s="37">
        <f t="shared" si="80"/>
        <v>38</v>
      </c>
      <c r="BS173" s="14">
        <f t="shared" si="80"/>
        <v>0</v>
      </c>
      <c r="BT173" s="21">
        <f t="shared" si="80"/>
        <v>0</v>
      </c>
      <c r="BU173" s="21">
        <f t="shared" si="79"/>
        <v>21</v>
      </c>
      <c r="BV173" s="37">
        <f t="shared" si="90"/>
        <v>150</v>
      </c>
      <c r="BW173" s="36">
        <f t="shared" si="91"/>
        <v>0</v>
      </c>
      <c r="BX173" s="36" t="str">
        <f t="shared" si="92"/>
        <v>TIDAK</v>
      </c>
      <c r="BY173" s="36" t="str">
        <f>IFERROR(VLOOKUP(A173,[7]DATABASE!$A:$BY,77,0),"")</f>
        <v>TIDAK</v>
      </c>
      <c r="BZ173" s="37">
        <f t="shared" si="93"/>
        <v>292</v>
      </c>
      <c r="CA173" s="12">
        <f>IFERROR(VLOOKUP(A173,[10]DELTA!$A:$AE,31,0),"")</f>
        <v>3</v>
      </c>
      <c r="CB173" s="37" t="str">
        <f t="shared" si="94"/>
        <v>SAPHIRE</v>
      </c>
      <c r="CC173" s="37" t="str">
        <f>IFERROR(VLOOKUP(A173,[11]SUMMARY!$B:$E,4,0),"")</f>
        <v/>
      </c>
      <c r="CD173" s="37">
        <f>IFERROR(VLOOKUP(A173,'[12]RECAP REDEEM P2 - v2'!$A:$I,5,0),0)</f>
        <v>260</v>
      </c>
      <c r="CE173" s="37" t="str">
        <f t="shared" si="95"/>
        <v>Y</v>
      </c>
      <c r="CF173" s="37"/>
      <c r="CG173" s="15">
        <v>45093</v>
      </c>
      <c r="CH173" s="15">
        <f t="shared" ca="1" si="96"/>
        <v>46174</v>
      </c>
      <c r="CI173" s="37">
        <f t="shared" ca="1" si="97"/>
        <v>2</v>
      </c>
      <c r="CJ173" s="37">
        <v>32</v>
      </c>
      <c r="CK173" s="37" t="str">
        <f>IFERROR(VLOOKUP($A173,[13]ME!$A:$K,11,0),"-")</f>
        <v>EKSKLUSIF</v>
      </c>
      <c r="CL173" s="37" t="str">
        <f>IFERROR(VLOOKUP($A173,[14]EKS!$A:$K,11,0),"-")</f>
        <v>EKSKLUSIF</v>
      </c>
      <c r="CM173" s="37" t="str">
        <f>IFERROR(VLOOKUP($A173,[15]EKS!$A:$K,11,0),"-")</f>
        <v>EKSKLUSIF</v>
      </c>
      <c r="CN173" s="37" t="str">
        <f>IFERROR(VLOOKUP($A173,[16]EKS!$A:$K,11,0),"-")</f>
        <v>EKSKLUSIF</v>
      </c>
      <c r="CO173" s="37" t="str">
        <f>IFERROR(VLOOKUP($A173,[17]EKS!$A:$K,11,0),"-")</f>
        <v>-</v>
      </c>
      <c r="CP173" s="37" t="str">
        <f>IFERROR(VLOOKUP($A173,[18]EKS!$A:$K,11,0),"-")</f>
        <v>-</v>
      </c>
      <c r="CQ173" s="37" t="str">
        <f>IFERROR(VLOOKUP(A173,[19]Sheet1!$A:$D,4,0),"-")</f>
        <v>-</v>
      </c>
      <c r="CR173" s="37">
        <f>IFERROR(VLOOKUP($A173,[20]AAV!$A:$AR,44,0),IFERROR(VLOOKUP($A173,[20]GC!$A:$AC,29,0),IFERROR(VLOOKUP($A173,[20]RVO!$A:$CA,79,0),IFERROR(VLOOKUP($A173,[20]SBPV!$A:$AN,40,0),IFERROR(VLOOKUP($A173,'[20]CC SK'!$A:$AC,29,0),IFERROR(VLOOKUP($A173,'[20]AAV AUTO 2000'!$A:$AA,27,0),IFERROR(VLOOKUP($A173,[20]DELTA!$A:$AC,29,0),IFERROR(VLOOKUP($A173,'[20]TEMA C1'!$A:$Y,25,0),IFERROR(VLOOKUP($A173,'[20]TEMA C2'!$A:$AA,27,0),IFERROR(VLOOKUP($A173,'[20]TEMA C3'!$A:$AA,27,0),IFERROR(VLOOKUP($A173,'[20]TEMA HAJI'!$A:$AA,27,0),IFERROR(VLOOKUP($A173,'[20]TEMA PD'!$A:$AA,27,0),IFERROR(VLOOKUP($A173,[20]DESIRE!$A:$AP,42,0),0)))))))))))))</f>
        <v>22</v>
      </c>
      <c r="CS173" s="37">
        <f>IFERROR(VLOOKUP($A173,#REF!,42+CR$1,0),IFERROR(VLOOKUP($A173,#REF!,42+CR$1,0),IFERROR(VLOOKUP($A173,#REF!,29+CR$1,0),IFERROR(VLOOKUP($A173,#REF!,16+CR$1,0),IFERROR(VLOOKUP($A173,#REF!,42+CR$1,0),IFERROR(VLOOKUP($A173,#REF!,33+CR$1,0),IFERROR(VLOOKUP($A173,#REF!,29+CR$1,0),IFERROR(VLOOKUP($A173,#REF!,42+CR$1,0),IFERROR(VLOOKUP($A173,#REF!,42+CR$1,0),IFERROR(VLOOKUP($A173,#REF!,42+CR$1,0),IFERROR(VLOOKUP($A173,#REF!,26+CR$1,0),IFERROR(VLOOKUP($A173,#REF!,5+CR$1,0),0))))))))))))</f>
        <v>0</v>
      </c>
      <c r="CT173" s="37">
        <f>IFERROR(VLOOKUP($A173,#REF!,42+CS$1,0),IFERROR(VLOOKUP($A173,#REF!,42+CS$1,0),IFERROR(VLOOKUP($A173,#REF!,29+CS$1,0),IFERROR(VLOOKUP($A173,#REF!,16+CS$1,0),IFERROR(VLOOKUP($A173,#REF!,42+CS$1,0),IFERROR(VLOOKUP($A173,#REF!,33+CS$1,0),IFERROR(VLOOKUP($A173,#REF!,29+CS$1,0),IFERROR(VLOOKUP($A173,#REF!,42+CS$1,0),IFERROR(VLOOKUP($A173,#REF!,42+CS$1,0),IFERROR(VLOOKUP($A173,#REF!,42+CS$1,0),IFERROR(VLOOKUP($A173,#REF!,26+CS$1,0),IFERROR(VLOOKUP($A173,#REF!,5+CS$1,0),0))))))))))))</f>
        <v>0</v>
      </c>
      <c r="CU173" s="37">
        <f>IFERROR(VLOOKUP($A173,#REF!,42+CT$1,0),IFERROR(VLOOKUP($A173,#REF!,42+CT$1,0),IFERROR(VLOOKUP($A173,#REF!,29+CT$1,0),IFERROR(VLOOKUP($A173,#REF!,16+CT$1,0),IFERROR(VLOOKUP($A173,#REF!,42+CT$1,0),IFERROR(VLOOKUP($A173,#REF!,33+CT$1,0),IFERROR(VLOOKUP($A173,#REF!,29+CT$1,0),IFERROR(VLOOKUP($A173,#REF!,42+CT$1,0),IFERROR(VLOOKUP($A173,#REF!,42+CT$1,0),IFERROR(VLOOKUP($A173,#REF!,42+CT$1,0),IFERROR(VLOOKUP($A173,#REF!,26+CT$1,0),IFERROR(VLOOKUP($A173,#REF!,5+CT$1,0),0))))))))))))</f>
        <v>0</v>
      </c>
      <c r="CV173" s="37">
        <f>IFERROR(VLOOKUP($A173,#REF!,42+CU$1,0),IFERROR(VLOOKUP($A173,#REF!,42+CU$1,0),IFERROR(VLOOKUP($A173,#REF!,29+CU$1,0),IFERROR(VLOOKUP($A173,#REF!,16+CU$1,0),IFERROR(VLOOKUP($A173,#REF!,42+CU$1,0),IFERROR(VLOOKUP($A173,#REF!,33+CU$1,0),IFERROR(VLOOKUP($A173,#REF!,29+CU$1,0),IFERROR(VLOOKUP($A173,#REF!,42+CU$1,0),IFERROR(VLOOKUP($A173,#REF!,42+CU$1,0),IFERROR(VLOOKUP($A173,#REF!,42+CU$1,0),IFERROR(VLOOKUP($A173,#REF!,26+CU$1,0),IFERROR(VLOOKUP($A173,#REF!,5+CU$1,0),0))))))))))))</f>
        <v>0</v>
      </c>
      <c r="CW173" s="37">
        <f>IFERROR(VLOOKUP($A173,#REF!,42+CV$1,0),IFERROR(VLOOKUP($A173,#REF!,42+CV$1,0),IFERROR(VLOOKUP($A173,#REF!,29+CV$1,0),IFERROR(VLOOKUP($A173,#REF!,16+CV$1,0),IFERROR(VLOOKUP($A173,#REF!,42+CV$1,0),IFERROR(VLOOKUP($A173,#REF!,33+CV$1,0),IFERROR(VLOOKUP($A173,#REF!,29+CV$1,0),IFERROR(VLOOKUP($A173,#REF!,42+CV$1,0),IFERROR(VLOOKUP($A173,#REF!,42+CV$1,0),IFERROR(VLOOKUP($A173,#REF!,42+CV$1,0),IFERROR(VLOOKUP($A173,#REF!,26+CV$1,0),IFERROR(VLOOKUP($A173,#REF!,5+CV$1,0),0))))))))))))</f>
        <v>0</v>
      </c>
      <c r="CX173" s="37">
        <f>IFERROR(VLOOKUP($A173,#REF!,36,0),IFERROR(VLOOKUP($A173,#REF!,23,0),IFERROR(VLOOKUP($A173,#REF!,65,0),IFERROR(VLOOKUP($A173,#REF!,34,0),IFERROR(VLOOKUP($A173,#REF!,25,0),IFERROR(VLOOKUP($A173,#REF!,25,0),IFERROR(VLOOKUP($A173,#REF!,21,0),IFERROR(VLOOKUP($A173,#REF!,23,0),IFERROR(VLOOKUP($A173,#REF!,23,0),IFERROR(VLOOKUP($A173,#REF!,23,0),IFERROR(VLOOKUP($A173,#REF!,23,0),IFERROR(VLOOKUP($A173,#REF!,23,0),IFERROR(VLOOKUP($A173,#REF!,21,0),IFERROR(VLOOKUP($A173,#REF!,23,0),0))))))))))))))</f>
        <v>0</v>
      </c>
      <c r="CY173" s="37">
        <f>IFERROR(VLOOKUP($A173,[20]DESIRE!$A:$AP,42,0),IFERROR(VLOOKUP($A173,'[20]TEMA PD'!$A:$AA,27,0),IFERROR(VLOOKUP($A173,'[20]TEMA HAJI'!$A:$AA,27,0),IFERROR(VLOOKUP($A173,'[20]TEMA C3'!$A:$AA,27,0),IFERROR(VLOOKUP($A173,'[20]TEMA C2'!$A:$AA,27,0),IFERROR(VLOOKUP($A173,'[20]TEMA C1'!$A:$Y,25,0),IFERROR(VLOOKUP($A173,[20]DELTA!$A:$AC,29,0),IFERROR(VLOOKUP($A173,'[20]AAV AUTO 2000'!$A:$AA,27,0),IFERROR(VLOOKUP($A173,'[20]CC SK'!$A:$AC,29,0),IFERROR(VLOOKUP($A173,[20]SBPV!$A:$AN,40,0),IFERROR(VLOOKUP($A173,[20]RVO!$A:$CA,79,0),IFERROR(VLOOKUP($A173,[20]GC!$A:$AC,29,0),IFERROR(VLOOKUP($A173,[20]AAV!$A:$AR,44,0),0)))))))))))))</f>
        <v>22</v>
      </c>
      <c r="CZ173" s="37">
        <f>IFERROR(VLOOKUP($A173,#REF!,5+CY$1,0),IFERROR(VLOOKUP($A173,#REF!,26+CY$1,0),IFERROR(VLOOKUP($A173,#REF!,42+CY$1,0),IFERROR(VLOOKUP($A173,#REF!,42+CY$1,0),IFERROR(VLOOKUP($A173,#REF!,42+CY$1,0),IFERROR(VLOOKUP($A173,#REF!,29+CY$1,0),IFERROR(VLOOKUP($A173,#REF!,33+CY$1,0),IFERROR(VLOOKUP($A173,#REF!,42+CY$1,0),IFERROR(VLOOKUP($A173,#REF!,16+CY$1,0),IFERROR(VLOOKUP($A173,#REF!,29+CY$1,0),IFERROR(VLOOKUP($A173,#REF!,42+CY$1,0),IFERROR(VLOOKUP($A173,#REF!,42+CY$1,0),0))))))))))))</f>
        <v>0</v>
      </c>
      <c r="DA173" s="37">
        <f>IFERROR(VLOOKUP($A173,#REF!,5+CZ$1,0),IFERROR(VLOOKUP($A173,#REF!,26+CZ$1,0),IFERROR(VLOOKUP($A173,#REF!,42+CZ$1,0),IFERROR(VLOOKUP($A173,#REF!,42+CZ$1,0),IFERROR(VLOOKUP($A173,#REF!,42+CZ$1,0),IFERROR(VLOOKUP($A173,#REF!,29+CZ$1,0),IFERROR(VLOOKUP($A173,#REF!,33+CZ$1,0),IFERROR(VLOOKUP($A173,#REF!,42+CZ$1,0),IFERROR(VLOOKUP($A173,#REF!,16+CZ$1,0),IFERROR(VLOOKUP($A173,#REF!,29+CZ$1,0),IFERROR(VLOOKUP($A173,#REF!,42+CZ$1,0),IFERROR(VLOOKUP($A173,#REF!,42+CZ$1,0),0))))))))))))</f>
        <v>0</v>
      </c>
      <c r="DB173" s="37">
        <f>IFERROR(VLOOKUP($A173,#REF!,5+DA$1,0),IFERROR(VLOOKUP($A173,#REF!,26+DA$1,0),IFERROR(VLOOKUP($A173,#REF!,42+DA$1,0),IFERROR(VLOOKUP($A173,#REF!,42+DA$1,0),IFERROR(VLOOKUP($A173,#REF!,42+DA$1,0),IFERROR(VLOOKUP($A173,#REF!,29+DA$1,0),IFERROR(VLOOKUP($A173,#REF!,33+DA$1,0),IFERROR(VLOOKUP($A173,#REF!,42+DA$1,0),IFERROR(VLOOKUP($A173,#REF!,16+DA$1,0),IFERROR(VLOOKUP($A173,#REF!,29+DA$1,0),IFERROR(VLOOKUP($A173,#REF!,42+DA$1,0),IFERROR(VLOOKUP($A173,#REF!,42+DA$1,0),0))))))))))))</f>
        <v>0</v>
      </c>
      <c r="DC173" s="37">
        <f>IFERROR(VLOOKUP($A173,#REF!,5+DB$1,0),IFERROR(VLOOKUP($A173,#REF!,26+DB$1,0),IFERROR(VLOOKUP($A173,#REF!,42+DB$1,0),IFERROR(VLOOKUP($A173,#REF!,42+DB$1,0),IFERROR(VLOOKUP($A173,#REF!,42+DB$1,0),IFERROR(VLOOKUP($A173,#REF!,29+DB$1,0),IFERROR(VLOOKUP($A173,#REF!,33+DB$1,0),IFERROR(VLOOKUP($A173,#REF!,42+DB$1,0),IFERROR(VLOOKUP($A173,#REF!,16+DB$1,0),IFERROR(VLOOKUP($A173,#REF!,29+DB$1,0),IFERROR(VLOOKUP($A173,#REF!,42+DB$1,0),IFERROR(VLOOKUP($A173,#REF!,42+DB$1,0),0))))))))))))</f>
        <v>0</v>
      </c>
      <c r="DD173" s="37">
        <f>IFERROR(VLOOKUP($A173,#REF!,5+DC$1,0),IFERROR(VLOOKUP($A173,#REF!,26+DC$1,0),IFERROR(VLOOKUP($A173,#REF!,42+DC$1,0),IFERROR(VLOOKUP($A173,#REF!,42+DC$1,0),IFERROR(VLOOKUP($A173,#REF!,42+DC$1,0),IFERROR(VLOOKUP($A173,#REF!,29+DC$1,0),IFERROR(VLOOKUP($A173,#REF!,33+DC$1,0),IFERROR(VLOOKUP($A173,#REF!,42+DC$1,0),IFERROR(VLOOKUP($A173,#REF!,16+DC$1,0),IFERROR(VLOOKUP($A173,#REF!,29+DC$1,0),IFERROR(VLOOKUP($A173,#REF!,42+DC$1,0),IFERROR(VLOOKUP($A173,#REF!,42+DC$1,0),0))))))))))))</f>
        <v>0</v>
      </c>
      <c r="DE173" s="37">
        <f>IFERROR(VLOOKUP($A173,#REF!,23,0),IFERROR(VLOOKUP($A173,#REF!,21,0),IFERROR(VLOOKUP($A173,#REF!,23,0),IFERROR(VLOOKUP($A173,#REF!,23,0),IFERROR(VLOOKUP($A173,#REF!,23,0),IFERROR(VLOOKUP($A173,#REF!,23,0),IFERROR(VLOOKUP($A173,#REF!,23,0),IFERROR(VLOOKUP($A173,#REF!,21,0),IFERROR(VLOOKUP($A173,#REF!,25,0),IFERROR(VLOOKUP($A173,#REF!,25,0),IFERROR(VLOOKUP($A173,#REF!,34,0),IFERROR(VLOOKUP($A173,#REF!,65,0),IFERROR(VLOOKUP($A173,#REF!,23,0),IFERROR(VLOOKUP($A173,#REF!,36,0),0))))))))))))))</f>
        <v>0</v>
      </c>
      <c r="DF173" s="37" t="b">
        <f t="shared" si="85"/>
        <v>1</v>
      </c>
      <c r="DG173" s="37" t="b">
        <f t="shared" si="85"/>
        <v>1</v>
      </c>
      <c r="DH173" s="37" t="b">
        <f t="shared" si="85"/>
        <v>1</v>
      </c>
      <c r="DI173" s="37" t="b">
        <f t="shared" si="81"/>
        <v>1</v>
      </c>
      <c r="DJ173" s="37" t="b">
        <f t="shared" si="81"/>
        <v>1</v>
      </c>
      <c r="DK173" s="37" t="b">
        <f t="shared" si="81"/>
        <v>1</v>
      </c>
      <c r="DL173" s="37" t="b">
        <f t="shared" si="81"/>
        <v>1</v>
      </c>
      <c r="DM173" s="37">
        <f t="shared" si="86"/>
        <v>22</v>
      </c>
      <c r="DN173" s="37">
        <f t="shared" si="86"/>
        <v>0</v>
      </c>
      <c r="DO173" s="37">
        <f t="shared" si="86"/>
        <v>0</v>
      </c>
      <c r="DP173" s="37">
        <f t="shared" si="82"/>
        <v>0</v>
      </c>
      <c r="DQ173" s="37">
        <f t="shared" si="82"/>
        <v>0</v>
      </c>
      <c r="DR173" s="37">
        <f t="shared" si="82"/>
        <v>0</v>
      </c>
      <c r="DS173" s="37">
        <f t="shared" si="82"/>
        <v>0</v>
      </c>
      <c r="DT173" s="29">
        <f t="shared" si="72"/>
        <v>22</v>
      </c>
      <c r="DU173" s="37">
        <f t="shared" si="87"/>
        <v>0</v>
      </c>
      <c r="DV173" s="37">
        <f t="shared" si="87"/>
        <v>0</v>
      </c>
      <c r="DW173" s="37">
        <f t="shared" si="87"/>
        <v>0</v>
      </c>
      <c r="DX173" s="37">
        <f t="shared" si="83"/>
        <v>0</v>
      </c>
      <c r="DY173" s="37">
        <f t="shared" si="83"/>
        <v>0</v>
      </c>
      <c r="DZ173" s="37">
        <f t="shared" si="83"/>
        <v>0</v>
      </c>
      <c r="EA173" s="37">
        <f t="shared" si="83"/>
        <v>0</v>
      </c>
      <c r="EB173" s="29">
        <f t="shared" si="73"/>
        <v>0</v>
      </c>
      <c r="EC173" s="36">
        <f t="shared" si="74"/>
        <v>6</v>
      </c>
      <c r="ED173" s="36" t="str">
        <f t="shared" si="75"/>
        <v>DOWNGRADE</v>
      </c>
      <c r="EE173" s="36" t="str">
        <f t="shared" si="76"/>
        <v>RESET</v>
      </c>
      <c r="EF173" s="37">
        <f t="shared" si="77"/>
        <v>0</v>
      </c>
      <c r="EG173" s="2">
        <f>IFERROR(VLOOKUP(A173,[21]DELTA!$A:$AT,46,0),"")</f>
        <v>3</v>
      </c>
      <c r="EH173" s="37" t="str">
        <f t="shared" si="78"/>
        <v>SAPHIRE</v>
      </c>
      <c r="EI173" s="2"/>
      <c r="EJ173" s="2"/>
      <c r="EK173" s="2"/>
      <c r="EL173" s="2"/>
      <c r="EM173" s="2"/>
      <c r="EN173" s="2"/>
      <c r="EO173" s="2"/>
      <c r="EP173" s="2"/>
      <c r="EQ173" s="37">
        <f t="shared" si="88"/>
        <v>22</v>
      </c>
      <c r="ER173" s="37">
        <f t="shared" si="88"/>
        <v>0</v>
      </c>
      <c r="ES173" s="37">
        <f t="shared" si="88"/>
        <v>0</v>
      </c>
      <c r="ET173" s="37">
        <f t="shared" si="84"/>
        <v>0</v>
      </c>
      <c r="EU173" s="37">
        <f t="shared" si="84"/>
        <v>0</v>
      </c>
      <c r="EV173" s="37">
        <f t="shared" si="84"/>
        <v>0</v>
      </c>
      <c r="EW173" s="37">
        <f t="shared" si="84"/>
        <v>0</v>
      </c>
    </row>
    <row r="174" spans="1:153" ht="15.6">
      <c r="A174" s="36" t="s">
        <v>52</v>
      </c>
      <c r="B174" s="5" t="s">
        <v>215</v>
      </c>
      <c r="C174" s="37" t="s">
        <v>153</v>
      </c>
      <c r="D174" s="15">
        <f>IFERROR(VLOOKUP(A174,[23]delta!$A:$C,3,0),"")</f>
        <v>44919</v>
      </c>
      <c r="E174" s="15" t="str">
        <f t="shared" si="71"/>
        <v>Dec-22</v>
      </c>
      <c r="F174" s="37" t="s">
        <v>352</v>
      </c>
      <c r="G174" s="37" t="s">
        <v>352</v>
      </c>
      <c r="H174" s="37" t="s">
        <v>349</v>
      </c>
      <c r="I174" s="37" t="s">
        <v>349</v>
      </c>
      <c r="J174" s="37" t="s">
        <v>349</v>
      </c>
      <c r="K174" s="37" t="s">
        <v>349</v>
      </c>
      <c r="L174" s="37" t="s">
        <v>349</v>
      </c>
      <c r="M174" s="37">
        <v>21</v>
      </c>
      <c r="N174" s="37">
        <v>46</v>
      </c>
      <c r="O174" s="37">
        <v>18</v>
      </c>
      <c r="P174" s="37">
        <v>36</v>
      </c>
      <c r="Q174" s="37">
        <v>22</v>
      </c>
      <c r="R174" s="37">
        <v>33</v>
      </c>
      <c r="S174" s="37">
        <v>19</v>
      </c>
      <c r="T174" s="36">
        <v>195</v>
      </c>
      <c r="U174" s="14">
        <v>0</v>
      </c>
      <c r="V174" s="14">
        <v>0</v>
      </c>
      <c r="W174" s="37">
        <v>18</v>
      </c>
      <c r="X174" s="37">
        <v>36</v>
      </c>
      <c r="Y174" s="37">
        <v>22</v>
      </c>
      <c r="Z174" s="37">
        <v>33</v>
      </c>
      <c r="AA174" s="37">
        <v>19</v>
      </c>
      <c r="AB174" s="36">
        <v>128</v>
      </c>
      <c r="AC174" s="36">
        <v>0</v>
      </c>
      <c r="AD174" s="36" t="s">
        <v>413</v>
      </c>
      <c r="AE174" s="36" t="s">
        <v>413</v>
      </c>
      <c r="AF174" s="37">
        <v>128</v>
      </c>
      <c r="AG174" s="13">
        <v>2</v>
      </c>
      <c r="AH174" s="37" t="s">
        <v>418</v>
      </c>
      <c r="AI174" s="37">
        <v>0</v>
      </c>
      <c r="AJ174" s="37" t="s">
        <v>423</v>
      </c>
      <c r="AK174" s="37">
        <v>0</v>
      </c>
      <c r="AL174" s="15">
        <v>45261</v>
      </c>
      <c r="AM174" s="15">
        <v>45701</v>
      </c>
      <c r="AN174" s="37">
        <v>1</v>
      </c>
      <c r="AO174" s="37">
        <v>128</v>
      </c>
      <c r="AP174" s="37" t="str">
        <f>IFERROR(VLOOKUP($A174,[2]Sheet1!$A:$D,4,0),"-")</f>
        <v>-</v>
      </c>
      <c r="AQ174" s="37" t="str">
        <f>IFERROR(VLOOKUP($A174,#REF!,4,0),"-")</f>
        <v>-</v>
      </c>
      <c r="AR174" s="37" t="str">
        <f>IFERROR(VLOOKUP(A174,[3]DELTA!$A:$D,4,0),"-")</f>
        <v>EKSKLUSIF</v>
      </c>
      <c r="AS174" s="37" t="str">
        <f>IFERROR(VLOOKUP(A174,[4]DELTA!$A:$D,4,0),"-")</f>
        <v>EKSKLUSIF</v>
      </c>
      <c r="AT174" s="37" t="str">
        <f>IFERROR(VLOOKUP(A174,[5]DELTA!$A:$D,4,0),"-")</f>
        <v>EKSKLUSIF</v>
      </c>
      <c r="AU174" s="37" t="str">
        <f>IFERROR(VLOOKUP(A174,[6]DELTA!$A:$D,4,0),"-")</f>
        <v>REGULER</v>
      </c>
      <c r="AV174" s="37" t="str">
        <f>IFERROR(VLOOKUP(A174,#REF!,13,0),"")</f>
        <v/>
      </c>
      <c r="AW174" s="37">
        <f>IFERROR(VLOOKUP(A174,[7]DATABASE!$A:$BA,49,0),"")</f>
        <v>40</v>
      </c>
      <c r="AX174" s="37">
        <f>IFERROR(VLOOKUP(A174,[7]DATABASE!$A:$BA,50,0),"")</f>
        <v>48</v>
      </c>
      <c r="AY174" s="37">
        <f>IFERROR(VLOOKUP(A174,[7]DATABASE!$A:$BA,51,0),"")</f>
        <v>43</v>
      </c>
      <c r="AZ174" s="37">
        <f>IFERROR(VLOOKUP(A174,[7]DATABASE!$A:$BA,52,0),"")</f>
        <v>48</v>
      </c>
      <c r="BA174" s="37">
        <f>IFERROR(VLOOKUP(A174,[7]DATABASE!$A:$BA,53,0),"")</f>
        <v>17</v>
      </c>
      <c r="BB174" s="37">
        <f>IFERROR(VLOOKUP(A174,[7]DATABASE!$A:$BF,54,0),"")</f>
        <v>40</v>
      </c>
      <c r="BC174" s="37">
        <f>IFERROR(VLOOKUP(A174,[7]DATABASE!$A:$BF,55,0),"")</f>
        <v>48</v>
      </c>
      <c r="BD174" s="37">
        <f>IFERROR(VLOOKUP(A174,[7]DATABASE!$A:$BF,56,0),"")</f>
        <v>43</v>
      </c>
      <c r="BE174" s="37">
        <f>IFERROR(VLOOKUP(A174,[7]DATABASE!$A:$BF,57,0),"")</f>
        <v>48</v>
      </c>
      <c r="BF174" s="37">
        <f>IFERROR(VLOOKUP(A174,[7]DATABASE!$A:$BF,58,0),"")</f>
        <v>17</v>
      </c>
      <c r="BG174" s="37">
        <f>IFERROR(VLOOKUP($A174,'[24]NEW MITRA'!$A:$BV,69,0),"")</f>
        <v>16</v>
      </c>
      <c r="BH174" s="37">
        <f>IFERROR(VLOOKUP(A174,[7]DATABASE!$A:$BM,60,0),"")</f>
        <v>40</v>
      </c>
      <c r="BI174" s="37">
        <f>IFERROR(VLOOKUP(A174,[7]DATABASE!$A:$BM,61,0),"")</f>
        <v>48</v>
      </c>
      <c r="BJ174" s="37">
        <f>IFERROR(VLOOKUP(A174,[7]DATABASE!$A:$BM,62,0),"")</f>
        <v>43</v>
      </c>
      <c r="BK174" s="37">
        <f>IFERROR(VLOOKUP(A174,[7]DATABASE!$A:$BM,63,0),"")</f>
        <v>48</v>
      </c>
      <c r="BL174" s="37">
        <f>IFERROR(VLOOKUP(A174,[7]DATABASE!$A:$BM,64,0),"")</f>
        <v>17</v>
      </c>
      <c r="BM174" s="37">
        <f>IFERROR(VLOOKUP($A174,[9]AAV!$A:$AM,39,0),IFERROR(VLOOKUP($A174,[9]GC!$A:$Y,25,0),IFERROR(VLOOKUP($A174,[9]RVO!$A:$BS,71,0),IFERROR(VLOOKUP($A174,[9]SBPV!$A:$AK,37,0),IFERROR(VLOOKUP($A174,'[9]CC SK'!$A:$AA,27,0),IFERROR(VLOOKUP($A174,[9]DELTA!$A:$AA,27,0),IFERROR(VLOOKUP($A174,'[9]TEMA C1'!$A:$W,23,0),IFERROR(VLOOKUP($A174,'[9]TEMA C2'!$A:$Y,25,0),IFERROR(VLOOKUP($A174,'[9]TEMA C3'!$A:$Y,25,0),IFERROR(VLOOKUP($A174,'[9]TEMA HAJI'!$A:$Y,25,0),IFERROR(VLOOKUP($A174,'[9]TEMA PD'!$A:$Y,25,0),"")))))))))))</f>
        <v>16</v>
      </c>
      <c r="BN174" s="37">
        <f t="shared" si="89"/>
        <v>228</v>
      </c>
      <c r="BO174" s="21">
        <f t="shared" si="80"/>
        <v>16</v>
      </c>
      <c r="BP174" s="37">
        <f t="shared" si="80"/>
        <v>40</v>
      </c>
      <c r="BQ174" s="14">
        <f t="shared" si="80"/>
        <v>0</v>
      </c>
      <c r="BR174" s="14">
        <f t="shared" si="80"/>
        <v>0</v>
      </c>
      <c r="BS174" s="14">
        <f t="shared" si="80"/>
        <v>0</v>
      </c>
      <c r="BT174" s="37">
        <f t="shared" si="80"/>
        <v>17</v>
      </c>
      <c r="BU174" s="37">
        <f t="shared" si="79"/>
        <v>16</v>
      </c>
      <c r="BV174" s="37">
        <f t="shared" si="90"/>
        <v>89</v>
      </c>
      <c r="BW174" s="36">
        <f t="shared" si="91"/>
        <v>0</v>
      </c>
      <c r="BX174" s="36" t="str">
        <f t="shared" si="92"/>
        <v>TIDAK</v>
      </c>
      <c r="BY174" s="36" t="str">
        <f>IFERROR(VLOOKUP(A174,[7]DATABASE!$A:$BY,77,0),"")</f>
        <v>TIDAK</v>
      </c>
      <c r="BZ174" s="37">
        <f t="shared" si="93"/>
        <v>217</v>
      </c>
      <c r="CA174" s="12">
        <f>IFERROR(VLOOKUP(A174,[10]DELTA!$A:$AE,31,0),"")</f>
        <v>2</v>
      </c>
      <c r="CB174" s="37" t="str">
        <f t="shared" si="94"/>
        <v>SAPHIRE</v>
      </c>
      <c r="CC174" s="37" t="str">
        <f>IFERROR(VLOOKUP(A174,[11]SUMMARY!$B:$E,4,0),"")</f>
        <v/>
      </c>
      <c r="CD174" s="37">
        <f>IFERROR(VLOOKUP(A174,'[12]RECAP REDEEM P2 - v2'!$A:$I,5,0),0)</f>
        <v>0</v>
      </c>
      <c r="CE174" s="37" t="str">
        <f t="shared" si="95"/>
        <v>Y</v>
      </c>
      <c r="CF174" s="37"/>
      <c r="CG174" s="15">
        <v>45093</v>
      </c>
      <c r="CH174" s="15">
        <f t="shared" ca="1" si="96"/>
        <v>46174</v>
      </c>
      <c r="CI174" s="37">
        <f t="shared" ca="1" si="97"/>
        <v>2</v>
      </c>
      <c r="CJ174" s="37">
        <v>217</v>
      </c>
      <c r="CK174" s="37" t="str">
        <f>IFERROR(VLOOKUP($A174,[13]ME!$A:$K,11,0),"-")</f>
        <v>-</v>
      </c>
      <c r="CL174" s="37" t="str">
        <f>IFERROR(VLOOKUP($A174,[14]EKS!$A:$K,11,0),"-")</f>
        <v>-</v>
      </c>
      <c r="CM174" s="37" t="str">
        <f>IFERROR(VLOOKUP($A174,[15]EKS!$A:$K,11,0),"-")</f>
        <v>EKSKLUSIF</v>
      </c>
      <c r="CN174" s="37" t="str">
        <f>IFERROR(VLOOKUP($A174,[16]EKS!$A:$K,11,0),"-")</f>
        <v>EKSKLUSIF</v>
      </c>
      <c r="CO174" s="37" t="str">
        <f>IFERROR(VLOOKUP($A174,[17]EKS!$A:$K,11,0),"-")</f>
        <v>EKSKLUSIF</v>
      </c>
      <c r="CP174" s="37" t="str">
        <f>IFERROR(VLOOKUP($A174,[18]EKS!$A:$K,11,0),"-")</f>
        <v>EKSKLUSIF</v>
      </c>
      <c r="CQ174" s="37" t="str">
        <f>IFERROR(VLOOKUP(A174,[19]Sheet1!$A:$D,4,0),"-")</f>
        <v>EKSKLUSIF</v>
      </c>
      <c r="CR174" s="37">
        <f>IFERROR(VLOOKUP($A174,[20]AAV!$A:$AR,44,0),IFERROR(VLOOKUP($A174,[20]GC!$A:$AC,29,0),IFERROR(VLOOKUP($A174,[20]RVO!$A:$CA,79,0),IFERROR(VLOOKUP($A174,[20]SBPV!$A:$AN,40,0),IFERROR(VLOOKUP($A174,'[20]CC SK'!$A:$AC,29,0),IFERROR(VLOOKUP($A174,'[20]AAV AUTO 2000'!$A:$AA,27,0),IFERROR(VLOOKUP($A174,[20]DELTA!$A:$AC,29,0),IFERROR(VLOOKUP($A174,'[20]TEMA C1'!$A:$Y,25,0),IFERROR(VLOOKUP($A174,'[20]TEMA C2'!$A:$AA,27,0),IFERROR(VLOOKUP($A174,'[20]TEMA C3'!$A:$AA,27,0),IFERROR(VLOOKUP($A174,'[20]TEMA HAJI'!$A:$AA,27,0),IFERROR(VLOOKUP($A174,'[20]TEMA PD'!$A:$AA,27,0),IFERROR(VLOOKUP($A174,[20]DESIRE!$A:$AP,42,0),0)))))))))))))</f>
        <v>15</v>
      </c>
      <c r="CS174" s="37">
        <f>IFERROR(VLOOKUP($A174,#REF!,42+CR$1,0),IFERROR(VLOOKUP($A174,#REF!,42+CR$1,0),IFERROR(VLOOKUP($A174,#REF!,29+CR$1,0),IFERROR(VLOOKUP($A174,#REF!,16+CR$1,0),IFERROR(VLOOKUP($A174,#REF!,42+CR$1,0),IFERROR(VLOOKUP($A174,#REF!,33+CR$1,0),IFERROR(VLOOKUP($A174,#REF!,29+CR$1,0),IFERROR(VLOOKUP($A174,#REF!,42+CR$1,0),IFERROR(VLOOKUP($A174,#REF!,42+CR$1,0),IFERROR(VLOOKUP($A174,#REF!,42+CR$1,0),IFERROR(VLOOKUP($A174,#REF!,26+CR$1,0),IFERROR(VLOOKUP($A174,#REF!,5+CR$1,0),0))))))))))))</f>
        <v>0</v>
      </c>
      <c r="CT174" s="37">
        <f>IFERROR(VLOOKUP($A174,#REF!,42+CS$1,0),IFERROR(VLOOKUP($A174,#REF!,42+CS$1,0),IFERROR(VLOOKUP($A174,#REF!,29+CS$1,0),IFERROR(VLOOKUP($A174,#REF!,16+CS$1,0),IFERROR(VLOOKUP($A174,#REF!,42+CS$1,0),IFERROR(VLOOKUP($A174,#REF!,33+CS$1,0),IFERROR(VLOOKUP($A174,#REF!,29+CS$1,0),IFERROR(VLOOKUP($A174,#REF!,42+CS$1,0),IFERROR(VLOOKUP($A174,#REF!,42+CS$1,0),IFERROR(VLOOKUP($A174,#REF!,42+CS$1,0),IFERROR(VLOOKUP($A174,#REF!,26+CS$1,0),IFERROR(VLOOKUP($A174,#REF!,5+CS$1,0),0))))))))))))</f>
        <v>0</v>
      </c>
      <c r="CU174" s="37">
        <f>IFERROR(VLOOKUP($A174,#REF!,42+CT$1,0),IFERROR(VLOOKUP($A174,#REF!,42+CT$1,0),IFERROR(VLOOKUP($A174,#REF!,29+CT$1,0),IFERROR(VLOOKUP($A174,#REF!,16+CT$1,0),IFERROR(VLOOKUP($A174,#REF!,42+CT$1,0),IFERROR(VLOOKUP($A174,#REF!,33+CT$1,0),IFERROR(VLOOKUP($A174,#REF!,29+CT$1,0),IFERROR(VLOOKUP($A174,#REF!,42+CT$1,0),IFERROR(VLOOKUP($A174,#REF!,42+CT$1,0),IFERROR(VLOOKUP($A174,#REF!,42+CT$1,0),IFERROR(VLOOKUP($A174,#REF!,26+CT$1,0),IFERROR(VLOOKUP($A174,#REF!,5+CT$1,0),0))))))))))))</f>
        <v>0</v>
      </c>
      <c r="CV174" s="37">
        <f>IFERROR(VLOOKUP($A174,#REF!,42+CU$1,0),IFERROR(VLOOKUP($A174,#REF!,42+CU$1,0),IFERROR(VLOOKUP($A174,#REF!,29+CU$1,0),IFERROR(VLOOKUP($A174,#REF!,16+CU$1,0),IFERROR(VLOOKUP($A174,#REF!,42+CU$1,0),IFERROR(VLOOKUP($A174,#REF!,33+CU$1,0),IFERROR(VLOOKUP($A174,#REF!,29+CU$1,0),IFERROR(VLOOKUP($A174,#REF!,42+CU$1,0),IFERROR(VLOOKUP($A174,#REF!,42+CU$1,0),IFERROR(VLOOKUP($A174,#REF!,42+CU$1,0),IFERROR(VLOOKUP($A174,#REF!,26+CU$1,0),IFERROR(VLOOKUP($A174,#REF!,5+CU$1,0),0))))))))))))</f>
        <v>0</v>
      </c>
      <c r="CW174" s="37">
        <f>IFERROR(VLOOKUP($A174,#REF!,42+CV$1,0),IFERROR(VLOOKUP($A174,#REF!,42+CV$1,0),IFERROR(VLOOKUP($A174,#REF!,29+CV$1,0),IFERROR(VLOOKUP($A174,#REF!,16+CV$1,0),IFERROR(VLOOKUP($A174,#REF!,42+CV$1,0),IFERROR(VLOOKUP($A174,#REF!,33+CV$1,0),IFERROR(VLOOKUP($A174,#REF!,29+CV$1,0),IFERROR(VLOOKUP($A174,#REF!,42+CV$1,0),IFERROR(VLOOKUP($A174,#REF!,42+CV$1,0),IFERROR(VLOOKUP($A174,#REF!,42+CV$1,0),IFERROR(VLOOKUP($A174,#REF!,26+CV$1,0),IFERROR(VLOOKUP($A174,#REF!,5+CV$1,0),0))))))))))))</f>
        <v>0</v>
      </c>
      <c r="CX174" s="37">
        <f>IFERROR(VLOOKUP($A174,#REF!,36,0),IFERROR(VLOOKUP($A174,#REF!,23,0),IFERROR(VLOOKUP($A174,#REF!,65,0),IFERROR(VLOOKUP($A174,#REF!,34,0),IFERROR(VLOOKUP($A174,#REF!,25,0),IFERROR(VLOOKUP($A174,#REF!,25,0),IFERROR(VLOOKUP($A174,#REF!,21,0),IFERROR(VLOOKUP($A174,#REF!,23,0),IFERROR(VLOOKUP($A174,#REF!,23,0),IFERROR(VLOOKUP($A174,#REF!,23,0),IFERROR(VLOOKUP($A174,#REF!,23,0),IFERROR(VLOOKUP($A174,#REF!,23,0),IFERROR(VLOOKUP($A174,#REF!,21,0),IFERROR(VLOOKUP($A174,#REF!,23,0),0))))))))))))))</f>
        <v>0</v>
      </c>
      <c r="CY174" s="37">
        <f>IFERROR(VLOOKUP($A174,[20]DESIRE!$A:$AP,42,0),IFERROR(VLOOKUP($A174,'[20]TEMA PD'!$A:$AA,27,0),IFERROR(VLOOKUP($A174,'[20]TEMA HAJI'!$A:$AA,27,0),IFERROR(VLOOKUP($A174,'[20]TEMA C3'!$A:$AA,27,0),IFERROR(VLOOKUP($A174,'[20]TEMA C2'!$A:$AA,27,0),IFERROR(VLOOKUP($A174,'[20]TEMA C1'!$A:$Y,25,0),IFERROR(VLOOKUP($A174,[20]DELTA!$A:$AC,29,0),IFERROR(VLOOKUP($A174,'[20]AAV AUTO 2000'!$A:$AA,27,0),IFERROR(VLOOKUP($A174,'[20]CC SK'!$A:$AC,29,0),IFERROR(VLOOKUP($A174,[20]SBPV!$A:$AN,40,0),IFERROR(VLOOKUP($A174,[20]RVO!$A:$CA,79,0),IFERROR(VLOOKUP($A174,[20]GC!$A:$AC,29,0),IFERROR(VLOOKUP($A174,[20]AAV!$A:$AR,44,0),0)))))))))))))</f>
        <v>15</v>
      </c>
      <c r="CZ174" s="37">
        <f>IFERROR(VLOOKUP($A174,#REF!,5+CY$1,0),IFERROR(VLOOKUP($A174,#REF!,26+CY$1,0),IFERROR(VLOOKUP($A174,#REF!,42+CY$1,0),IFERROR(VLOOKUP($A174,#REF!,42+CY$1,0),IFERROR(VLOOKUP($A174,#REF!,42+CY$1,0),IFERROR(VLOOKUP($A174,#REF!,29+CY$1,0),IFERROR(VLOOKUP($A174,#REF!,33+CY$1,0),IFERROR(VLOOKUP($A174,#REF!,42+CY$1,0),IFERROR(VLOOKUP($A174,#REF!,16+CY$1,0),IFERROR(VLOOKUP($A174,#REF!,29+CY$1,0),IFERROR(VLOOKUP($A174,#REF!,42+CY$1,0),IFERROR(VLOOKUP($A174,#REF!,42+CY$1,0),0))))))))))))</f>
        <v>0</v>
      </c>
      <c r="DA174" s="37">
        <f>IFERROR(VLOOKUP($A174,#REF!,5+CZ$1,0),IFERROR(VLOOKUP($A174,#REF!,26+CZ$1,0),IFERROR(VLOOKUP($A174,#REF!,42+CZ$1,0),IFERROR(VLOOKUP($A174,#REF!,42+CZ$1,0),IFERROR(VLOOKUP($A174,#REF!,42+CZ$1,0),IFERROR(VLOOKUP($A174,#REF!,29+CZ$1,0),IFERROR(VLOOKUP($A174,#REF!,33+CZ$1,0),IFERROR(VLOOKUP($A174,#REF!,42+CZ$1,0),IFERROR(VLOOKUP($A174,#REF!,16+CZ$1,0),IFERROR(VLOOKUP($A174,#REF!,29+CZ$1,0),IFERROR(VLOOKUP($A174,#REF!,42+CZ$1,0),IFERROR(VLOOKUP($A174,#REF!,42+CZ$1,0),0))))))))))))</f>
        <v>0</v>
      </c>
      <c r="DB174" s="37">
        <f>IFERROR(VLOOKUP($A174,#REF!,5+DA$1,0),IFERROR(VLOOKUP($A174,#REF!,26+DA$1,0),IFERROR(VLOOKUP($A174,#REF!,42+DA$1,0),IFERROR(VLOOKUP($A174,#REF!,42+DA$1,0),IFERROR(VLOOKUP($A174,#REF!,42+DA$1,0),IFERROR(VLOOKUP($A174,#REF!,29+DA$1,0),IFERROR(VLOOKUP($A174,#REF!,33+DA$1,0),IFERROR(VLOOKUP($A174,#REF!,42+DA$1,0),IFERROR(VLOOKUP($A174,#REF!,16+DA$1,0),IFERROR(VLOOKUP($A174,#REF!,29+DA$1,0),IFERROR(VLOOKUP($A174,#REF!,42+DA$1,0),IFERROR(VLOOKUP($A174,#REF!,42+DA$1,0),0))))))))))))</f>
        <v>0</v>
      </c>
      <c r="DC174" s="37">
        <f>IFERROR(VLOOKUP($A174,#REF!,5+DB$1,0),IFERROR(VLOOKUP($A174,#REF!,26+DB$1,0),IFERROR(VLOOKUP($A174,#REF!,42+DB$1,0),IFERROR(VLOOKUP($A174,#REF!,42+DB$1,0),IFERROR(VLOOKUP($A174,#REF!,42+DB$1,0),IFERROR(VLOOKUP($A174,#REF!,29+DB$1,0),IFERROR(VLOOKUP($A174,#REF!,33+DB$1,0),IFERROR(VLOOKUP($A174,#REF!,42+DB$1,0),IFERROR(VLOOKUP($A174,#REF!,16+DB$1,0),IFERROR(VLOOKUP($A174,#REF!,29+DB$1,0),IFERROR(VLOOKUP($A174,#REF!,42+DB$1,0),IFERROR(VLOOKUP($A174,#REF!,42+DB$1,0),0))))))))))))</f>
        <v>0</v>
      </c>
      <c r="DD174" s="37">
        <f>IFERROR(VLOOKUP($A174,#REF!,5+DC$1,0),IFERROR(VLOOKUP($A174,#REF!,26+DC$1,0),IFERROR(VLOOKUP($A174,#REF!,42+DC$1,0),IFERROR(VLOOKUP($A174,#REF!,42+DC$1,0),IFERROR(VLOOKUP($A174,#REF!,42+DC$1,0),IFERROR(VLOOKUP($A174,#REF!,29+DC$1,0),IFERROR(VLOOKUP($A174,#REF!,33+DC$1,0),IFERROR(VLOOKUP($A174,#REF!,42+DC$1,0),IFERROR(VLOOKUP($A174,#REF!,16+DC$1,0),IFERROR(VLOOKUP($A174,#REF!,29+DC$1,0),IFERROR(VLOOKUP($A174,#REF!,42+DC$1,0),IFERROR(VLOOKUP($A174,#REF!,42+DC$1,0),0))))))))))))</f>
        <v>0</v>
      </c>
      <c r="DE174" s="37">
        <f>IFERROR(VLOOKUP($A174,#REF!,23,0),IFERROR(VLOOKUP($A174,#REF!,21,0),IFERROR(VLOOKUP($A174,#REF!,23,0),IFERROR(VLOOKUP($A174,#REF!,23,0),IFERROR(VLOOKUP($A174,#REF!,23,0),IFERROR(VLOOKUP($A174,#REF!,23,0),IFERROR(VLOOKUP($A174,#REF!,23,0),IFERROR(VLOOKUP($A174,#REF!,21,0),IFERROR(VLOOKUP($A174,#REF!,25,0),IFERROR(VLOOKUP($A174,#REF!,25,0),IFERROR(VLOOKUP($A174,#REF!,34,0),IFERROR(VLOOKUP($A174,#REF!,65,0),IFERROR(VLOOKUP($A174,#REF!,23,0),IFERROR(VLOOKUP($A174,#REF!,36,0),0))))))))))))))</f>
        <v>0</v>
      </c>
      <c r="DF174" s="37" t="b">
        <f t="shared" si="85"/>
        <v>1</v>
      </c>
      <c r="DG174" s="37" t="b">
        <f t="shared" si="85"/>
        <v>1</v>
      </c>
      <c r="DH174" s="37" t="b">
        <f t="shared" si="85"/>
        <v>1</v>
      </c>
      <c r="DI174" s="37" t="b">
        <f t="shared" si="81"/>
        <v>1</v>
      </c>
      <c r="DJ174" s="37" t="b">
        <f t="shared" si="81"/>
        <v>1</v>
      </c>
      <c r="DK174" s="37" t="b">
        <f t="shared" si="81"/>
        <v>1</v>
      </c>
      <c r="DL174" s="37" t="b">
        <f t="shared" si="81"/>
        <v>1</v>
      </c>
      <c r="DM174" s="37">
        <f t="shared" si="86"/>
        <v>15</v>
      </c>
      <c r="DN174" s="37">
        <f t="shared" si="86"/>
        <v>0</v>
      </c>
      <c r="DO174" s="37">
        <f t="shared" si="86"/>
        <v>0</v>
      </c>
      <c r="DP174" s="37">
        <f t="shared" si="82"/>
        <v>0</v>
      </c>
      <c r="DQ174" s="37">
        <f t="shared" si="82"/>
        <v>0</v>
      </c>
      <c r="DR174" s="37">
        <f t="shared" si="82"/>
        <v>0</v>
      </c>
      <c r="DS174" s="37">
        <f t="shared" si="82"/>
        <v>0</v>
      </c>
      <c r="DT174" s="29">
        <f t="shared" si="72"/>
        <v>15</v>
      </c>
      <c r="DU174" s="37">
        <f t="shared" si="87"/>
        <v>15</v>
      </c>
      <c r="DV174" s="37">
        <f t="shared" si="87"/>
        <v>0</v>
      </c>
      <c r="DW174" s="37">
        <f t="shared" si="87"/>
        <v>0</v>
      </c>
      <c r="DX174" s="37">
        <f t="shared" si="83"/>
        <v>0</v>
      </c>
      <c r="DY174" s="37">
        <f t="shared" si="83"/>
        <v>0</v>
      </c>
      <c r="DZ174" s="37">
        <f t="shared" si="83"/>
        <v>0</v>
      </c>
      <c r="EA174" s="37">
        <f t="shared" si="83"/>
        <v>0</v>
      </c>
      <c r="EB174" s="29">
        <f t="shared" si="73"/>
        <v>15</v>
      </c>
      <c r="EC174" s="36">
        <f t="shared" si="74"/>
        <v>6</v>
      </c>
      <c r="ED174" s="36" t="str">
        <f t="shared" si="75"/>
        <v>DOWNGRADE</v>
      </c>
      <c r="EE174" s="36" t="str">
        <f t="shared" si="76"/>
        <v>RESET</v>
      </c>
      <c r="EF174" s="37">
        <f t="shared" si="77"/>
        <v>0</v>
      </c>
      <c r="EG174" s="2">
        <f>IFERROR(VLOOKUP(A174,[21]DELTA!$A:$AT,46,0),"")</f>
        <v>3</v>
      </c>
      <c r="EH174" s="37" t="str">
        <f t="shared" si="78"/>
        <v>SAPHIRE</v>
      </c>
      <c r="EI174" s="2"/>
      <c r="EJ174" s="2"/>
      <c r="EK174" s="2"/>
      <c r="EL174" s="2"/>
      <c r="EM174" s="2"/>
      <c r="EN174" s="2"/>
      <c r="EO174" s="2"/>
      <c r="EP174" s="2"/>
      <c r="EQ174" s="37">
        <f t="shared" si="88"/>
        <v>15</v>
      </c>
      <c r="ER174" s="37">
        <f t="shared" si="88"/>
        <v>0</v>
      </c>
      <c r="ES174" s="37">
        <f t="shared" si="88"/>
        <v>0</v>
      </c>
      <c r="ET174" s="37">
        <f t="shared" si="84"/>
        <v>0</v>
      </c>
      <c r="EU174" s="37">
        <f t="shared" si="84"/>
        <v>0</v>
      </c>
      <c r="EV174" s="37">
        <f t="shared" si="84"/>
        <v>0</v>
      </c>
      <c r="EW174" s="37">
        <f t="shared" si="84"/>
        <v>0</v>
      </c>
    </row>
    <row r="175" spans="1:153" ht="15.6">
      <c r="A175" s="36" t="s">
        <v>83</v>
      </c>
      <c r="B175" s="5" t="s">
        <v>230</v>
      </c>
      <c r="C175" s="37" t="s">
        <v>153</v>
      </c>
      <c r="D175" s="15">
        <f>IFERROR(VLOOKUP(A175,[23]delta!$A:$C,3,0),"")</f>
        <v>44987</v>
      </c>
      <c r="E175" s="15" t="str">
        <f t="shared" si="71"/>
        <v>Mar-23</v>
      </c>
      <c r="F175" s="37" t="s">
        <v>349</v>
      </c>
      <c r="G175" s="37" t="s">
        <v>349</v>
      </c>
      <c r="H175" s="37" t="s">
        <v>414</v>
      </c>
      <c r="I175" s="37" t="s">
        <v>414</v>
      </c>
      <c r="J175" s="37" t="s">
        <v>414</v>
      </c>
      <c r="K175" s="37" t="s">
        <v>414</v>
      </c>
      <c r="L175" s="37" t="s">
        <v>414</v>
      </c>
      <c r="M175" s="37">
        <v>21</v>
      </c>
      <c r="N175" s="37">
        <v>9</v>
      </c>
      <c r="O175" s="37"/>
      <c r="P175" s="37"/>
      <c r="Q175" s="37"/>
      <c r="R175" s="37"/>
      <c r="S175" s="37" t="s">
        <v>417</v>
      </c>
      <c r="T175" s="36">
        <v>30</v>
      </c>
      <c r="U175" s="37">
        <v>21</v>
      </c>
      <c r="V175" s="37">
        <v>9</v>
      </c>
      <c r="W175" s="37">
        <v>0</v>
      </c>
      <c r="X175" s="37">
        <v>0</v>
      </c>
      <c r="Y175" s="37">
        <v>0</v>
      </c>
      <c r="Z175" s="37">
        <v>0</v>
      </c>
      <c r="AA175" s="37" t="s">
        <v>417</v>
      </c>
      <c r="AB175" s="36">
        <v>30</v>
      </c>
      <c r="AC175" s="36">
        <v>5</v>
      </c>
      <c r="AD175" s="36" t="s">
        <v>415</v>
      </c>
      <c r="AE175" s="36" t="s">
        <v>416</v>
      </c>
      <c r="AF175" s="37">
        <v>0</v>
      </c>
      <c r="AG175" s="13">
        <v>2</v>
      </c>
      <c r="AH175" s="37" t="s">
        <v>418</v>
      </c>
      <c r="AI175" s="37">
        <v>0</v>
      </c>
      <c r="AJ175" s="37" t="s">
        <v>424</v>
      </c>
      <c r="AK175" s="37">
        <v>0</v>
      </c>
      <c r="AL175" s="15">
        <v>45261</v>
      </c>
      <c r="AM175" s="15">
        <v>45701</v>
      </c>
      <c r="AN175" s="37">
        <v>1</v>
      </c>
      <c r="AO175" s="37">
        <v>0</v>
      </c>
      <c r="AP175" s="37" t="str">
        <f>IFERROR(VLOOKUP($A175,[2]Sheet1!$A:$D,4,0),"-")</f>
        <v>-</v>
      </c>
      <c r="AQ175" s="37" t="str">
        <f>IFERROR(VLOOKUP($A175,#REF!,4,0),"-")</f>
        <v>-</v>
      </c>
      <c r="AR175" s="37" t="str">
        <f>IFERROR(VLOOKUP(A175,[3]DELTA!$A:$D,4,0),"-")</f>
        <v>-</v>
      </c>
      <c r="AS175" s="37" t="str">
        <f>IFERROR(VLOOKUP(A175,[4]DELTA!$A:$D,4,0),"-")</f>
        <v>-</v>
      </c>
      <c r="AT175" s="37" t="str">
        <f>IFERROR(VLOOKUP(A175,[5]DELTA!$A:$D,4,0),"-")</f>
        <v>-</v>
      </c>
      <c r="AU175" s="37" t="str">
        <f>IFERROR(VLOOKUP(A175,[6]DELTA!$A:$D,4,0),"-")</f>
        <v>-</v>
      </c>
      <c r="AV175" s="37" t="str">
        <f>IFERROR(VLOOKUP(A175,#REF!,13,0),"")</f>
        <v/>
      </c>
      <c r="AW175" s="37">
        <f>IFERROR(VLOOKUP(A175,[7]DATABASE!$A:$BA,49,0),"")</f>
        <v>0</v>
      </c>
      <c r="AX175" s="37">
        <f>IFERROR(VLOOKUP(A175,[7]DATABASE!$A:$BA,50,0),"")</f>
        <v>0</v>
      </c>
      <c r="AY175" s="37">
        <f>IFERROR(VLOOKUP(A175,[7]DATABASE!$A:$BA,51,0),"")</f>
        <v>0</v>
      </c>
      <c r="AZ175" s="37">
        <f>IFERROR(VLOOKUP(A175,[7]DATABASE!$A:$BA,52,0),"")</f>
        <v>0</v>
      </c>
      <c r="BA175" s="37">
        <f>IFERROR(VLOOKUP(A175,[7]DATABASE!$A:$BA,53,0),"")</f>
        <v>0</v>
      </c>
      <c r="BB175" s="37">
        <f>IFERROR(VLOOKUP(A175,[7]DATABASE!$A:$BF,54,0),"")</f>
        <v>0</v>
      </c>
      <c r="BC175" s="37">
        <f>IFERROR(VLOOKUP(A175,[7]DATABASE!$A:$BF,55,0),"")</f>
        <v>0</v>
      </c>
      <c r="BD175" s="37">
        <f>IFERROR(VLOOKUP(A175,[7]DATABASE!$A:$BF,56,0),"")</f>
        <v>0</v>
      </c>
      <c r="BE175" s="37">
        <f>IFERROR(VLOOKUP(A175,[7]DATABASE!$A:$BF,57,0),"")</f>
        <v>0</v>
      </c>
      <c r="BF175" s="37">
        <f>IFERROR(VLOOKUP(A175,[7]DATABASE!$A:$BF,58,0),"")</f>
        <v>0</v>
      </c>
      <c r="BG175" s="37" t="str">
        <f>IFERROR(VLOOKUP($A175,'[24]NEW MITRA'!$A:$BV,69,0),"")</f>
        <v/>
      </c>
      <c r="BH175" s="37">
        <f>IFERROR(VLOOKUP(A175,[7]DATABASE!$A:$BM,60,0),"")</f>
        <v>0</v>
      </c>
      <c r="BI175" s="37">
        <f>IFERROR(VLOOKUP(A175,[7]DATABASE!$A:$BM,61,0),"")</f>
        <v>0</v>
      </c>
      <c r="BJ175" s="37">
        <f>IFERROR(VLOOKUP(A175,[7]DATABASE!$A:$BM,62,0),"")</f>
        <v>0</v>
      </c>
      <c r="BK175" s="37">
        <f>IFERROR(VLOOKUP(A175,[7]DATABASE!$A:$BM,63,0),"")</f>
        <v>0</v>
      </c>
      <c r="BL175" s="37">
        <f>IFERROR(VLOOKUP(A175,[7]DATABASE!$A:$BM,64,0),"")</f>
        <v>0</v>
      </c>
      <c r="BM175" s="37" t="str">
        <f>IFERROR(VLOOKUP($A175,[9]AAV!$A:$AM,39,0),IFERROR(VLOOKUP($A175,[9]GC!$A:$Y,25,0),IFERROR(VLOOKUP($A175,[9]RVO!$A:$BS,71,0),IFERROR(VLOOKUP($A175,[9]SBPV!$A:$AK,37,0),IFERROR(VLOOKUP($A175,'[9]CC SK'!$A:$AA,27,0),IFERROR(VLOOKUP($A175,[9]DELTA!$A:$AA,27,0),IFERROR(VLOOKUP($A175,'[9]TEMA C1'!$A:$W,23,0),IFERROR(VLOOKUP($A175,'[9]TEMA C2'!$A:$Y,25,0),IFERROR(VLOOKUP($A175,'[9]TEMA C3'!$A:$Y,25,0),IFERROR(VLOOKUP($A175,'[9]TEMA HAJI'!$A:$Y,25,0),IFERROR(VLOOKUP($A175,'[9]TEMA PD'!$A:$Y,25,0),"")))))))))))</f>
        <v/>
      </c>
      <c r="BN175" s="37">
        <f t="shared" si="89"/>
        <v>0</v>
      </c>
      <c r="BO175" s="37" t="str">
        <f t="shared" si="80"/>
        <v/>
      </c>
      <c r="BP175" s="37">
        <f t="shared" si="80"/>
        <v>0</v>
      </c>
      <c r="BQ175" s="37">
        <f t="shared" si="80"/>
        <v>0</v>
      </c>
      <c r="BR175" s="37">
        <f t="shared" si="80"/>
        <v>0</v>
      </c>
      <c r="BS175" s="37">
        <f t="shared" si="80"/>
        <v>0</v>
      </c>
      <c r="BT175" s="37">
        <f t="shared" si="80"/>
        <v>0</v>
      </c>
      <c r="BU175" s="37" t="str">
        <f t="shared" si="79"/>
        <v/>
      </c>
      <c r="BV175" s="37">
        <f t="shared" si="90"/>
        <v>0</v>
      </c>
      <c r="BW175" s="36">
        <f t="shared" si="91"/>
        <v>7</v>
      </c>
      <c r="BX175" s="36" t="str">
        <f t="shared" si="92"/>
        <v>DOWNGRADE</v>
      </c>
      <c r="BY175" s="36" t="str">
        <f>IFERROR(VLOOKUP(A175,[7]DATABASE!$A:$BY,77,0),"")</f>
        <v>RESET</v>
      </c>
      <c r="BZ175" s="37">
        <f t="shared" si="93"/>
        <v>0</v>
      </c>
      <c r="CA175" s="12">
        <f>IFERROR(VLOOKUP(A175,[10]DELTA!$A:$AE,31,0),"")</f>
        <v>0</v>
      </c>
      <c r="CB175" s="37" t="str">
        <f t="shared" si="94"/>
        <v>SAPHIRE</v>
      </c>
      <c r="CC175" s="37" t="str">
        <f>IFERROR(VLOOKUP(A175,[11]SUMMARY!$B:$E,4,0),"")</f>
        <v/>
      </c>
      <c r="CD175" s="37">
        <f>IFERROR(VLOOKUP(A175,'[12]RECAP REDEEM P2 - v2'!$A:$I,5,0),0)</f>
        <v>0</v>
      </c>
      <c r="CE175" s="37" t="str">
        <f t="shared" si="95"/>
        <v>FALSE</v>
      </c>
      <c r="CF175" s="37"/>
      <c r="CG175" s="15">
        <v>45093</v>
      </c>
      <c r="CH175" s="15">
        <f t="shared" ca="1" si="96"/>
        <v>46174</v>
      </c>
      <c r="CI175" s="37">
        <f t="shared" ca="1" si="97"/>
        <v>2</v>
      </c>
      <c r="CJ175" s="37">
        <v>0</v>
      </c>
      <c r="CK175" s="37" t="str">
        <f>IFERROR(VLOOKUP($A175,[13]ME!$A:$K,11,0),"-")</f>
        <v>-</v>
      </c>
      <c r="CL175" s="37" t="str">
        <f>IFERROR(VLOOKUP($A175,[14]EKS!$A:$K,11,0),"-")</f>
        <v>-</v>
      </c>
      <c r="CM175" s="37" t="str">
        <f>IFERROR(VLOOKUP($A175,[15]EKS!$A:$K,11,0),"-")</f>
        <v>-</v>
      </c>
      <c r="CN175" s="37" t="str">
        <f>IFERROR(VLOOKUP($A175,[16]EKS!$A:$K,11,0),"-")</f>
        <v>-</v>
      </c>
      <c r="CO175" s="37" t="str">
        <f>IFERROR(VLOOKUP($A175,[17]EKS!$A:$K,11,0),"-")</f>
        <v>-</v>
      </c>
      <c r="CP175" s="37" t="str">
        <f>IFERROR(VLOOKUP($A175,[18]EKS!$A:$K,11,0),"-")</f>
        <v>-</v>
      </c>
      <c r="CQ175" s="37" t="str">
        <f>IFERROR(VLOOKUP(A175,[19]Sheet1!$A:$D,4,0),"-")</f>
        <v>-</v>
      </c>
      <c r="CR175" s="37">
        <f>IFERROR(VLOOKUP($A175,[20]AAV!$A:$AR,44,0),IFERROR(VLOOKUP($A175,[20]GC!$A:$AC,29,0),IFERROR(VLOOKUP($A175,[20]RVO!$A:$CA,79,0),IFERROR(VLOOKUP($A175,[20]SBPV!$A:$AN,40,0),IFERROR(VLOOKUP($A175,'[20]CC SK'!$A:$AC,29,0),IFERROR(VLOOKUP($A175,'[20]AAV AUTO 2000'!$A:$AA,27,0),IFERROR(VLOOKUP($A175,[20]DELTA!$A:$AC,29,0),IFERROR(VLOOKUP($A175,'[20]TEMA C1'!$A:$Y,25,0),IFERROR(VLOOKUP($A175,'[20]TEMA C2'!$A:$AA,27,0),IFERROR(VLOOKUP($A175,'[20]TEMA C3'!$A:$AA,27,0),IFERROR(VLOOKUP($A175,'[20]TEMA HAJI'!$A:$AA,27,0),IFERROR(VLOOKUP($A175,'[20]TEMA PD'!$A:$AA,27,0),IFERROR(VLOOKUP($A175,[20]DESIRE!$A:$AP,42,0),0)))))))))))))</f>
        <v>0</v>
      </c>
      <c r="CS175" s="37">
        <f>IFERROR(VLOOKUP($A175,#REF!,42+CR$1,0),IFERROR(VLOOKUP($A175,#REF!,42+CR$1,0),IFERROR(VLOOKUP($A175,#REF!,29+CR$1,0),IFERROR(VLOOKUP($A175,#REF!,16+CR$1,0),IFERROR(VLOOKUP($A175,#REF!,42+CR$1,0),IFERROR(VLOOKUP($A175,#REF!,33+CR$1,0),IFERROR(VLOOKUP($A175,#REF!,29+CR$1,0),IFERROR(VLOOKUP($A175,#REF!,42+CR$1,0),IFERROR(VLOOKUP($A175,#REF!,42+CR$1,0),IFERROR(VLOOKUP($A175,#REF!,42+CR$1,0),IFERROR(VLOOKUP($A175,#REF!,26+CR$1,0),IFERROR(VLOOKUP($A175,#REF!,5+CR$1,0),0))))))))))))</f>
        <v>0</v>
      </c>
      <c r="CT175" s="37">
        <f>IFERROR(VLOOKUP($A175,#REF!,42+CS$1,0),IFERROR(VLOOKUP($A175,#REF!,42+CS$1,0),IFERROR(VLOOKUP($A175,#REF!,29+CS$1,0),IFERROR(VLOOKUP($A175,#REF!,16+CS$1,0),IFERROR(VLOOKUP($A175,#REF!,42+CS$1,0),IFERROR(VLOOKUP($A175,#REF!,33+CS$1,0),IFERROR(VLOOKUP($A175,#REF!,29+CS$1,0),IFERROR(VLOOKUP($A175,#REF!,42+CS$1,0),IFERROR(VLOOKUP($A175,#REF!,42+CS$1,0),IFERROR(VLOOKUP($A175,#REF!,42+CS$1,0),IFERROR(VLOOKUP($A175,#REF!,26+CS$1,0),IFERROR(VLOOKUP($A175,#REF!,5+CS$1,0),0))))))))))))</f>
        <v>0</v>
      </c>
      <c r="CU175" s="37">
        <f>IFERROR(VLOOKUP($A175,#REF!,42+CT$1,0),IFERROR(VLOOKUP($A175,#REF!,42+CT$1,0),IFERROR(VLOOKUP($A175,#REF!,29+CT$1,0),IFERROR(VLOOKUP($A175,#REF!,16+CT$1,0),IFERROR(VLOOKUP($A175,#REF!,42+CT$1,0),IFERROR(VLOOKUP($A175,#REF!,33+CT$1,0),IFERROR(VLOOKUP($A175,#REF!,29+CT$1,0),IFERROR(VLOOKUP($A175,#REF!,42+CT$1,0),IFERROR(VLOOKUP($A175,#REF!,42+CT$1,0),IFERROR(VLOOKUP($A175,#REF!,42+CT$1,0),IFERROR(VLOOKUP($A175,#REF!,26+CT$1,0),IFERROR(VLOOKUP($A175,#REF!,5+CT$1,0),0))))))))))))</f>
        <v>0</v>
      </c>
      <c r="CV175" s="37">
        <f>IFERROR(VLOOKUP($A175,#REF!,42+CU$1,0),IFERROR(VLOOKUP($A175,#REF!,42+CU$1,0),IFERROR(VLOOKUP($A175,#REF!,29+CU$1,0),IFERROR(VLOOKUP($A175,#REF!,16+CU$1,0),IFERROR(VLOOKUP($A175,#REF!,42+CU$1,0),IFERROR(VLOOKUP($A175,#REF!,33+CU$1,0),IFERROR(VLOOKUP($A175,#REF!,29+CU$1,0),IFERROR(VLOOKUP($A175,#REF!,42+CU$1,0),IFERROR(VLOOKUP($A175,#REF!,42+CU$1,0),IFERROR(VLOOKUP($A175,#REF!,42+CU$1,0),IFERROR(VLOOKUP($A175,#REF!,26+CU$1,0),IFERROR(VLOOKUP($A175,#REF!,5+CU$1,0),0))))))))))))</f>
        <v>0</v>
      </c>
      <c r="CW175" s="37">
        <f>IFERROR(VLOOKUP($A175,#REF!,42+CV$1,0),IFERROR(VLOOKUP($A175,#REF!,42+CV$1,0),IFERROR(VLOOKUP($A175,#REF!,29+CV$1,0),IFERROR(VLOOKUP($A175,#REF!,16+CV$1,0),IFERROR(VLOOKUP($A175,#REF!,42+CV$1,0),IFERROR(VLOOKUP($A175,#REF!,33+CV$1,0),IFERROR(VLOOKUP($A175,#REF!,29+CV$1,0),IFERROR(VLOOKUP($A175,#REF!,42+CV$1,0),IFERROR(VLOOKUP($A175,#REF!,42+CV$1,0),IFERROR(VLOOKUP($A175,#REF!,42+CV$1,0),IFERROR(VLOOKUP($A175,#REF!,26+CV$1,0),IFERROR(VLOOKUP($A175,#REF!,5+CV$1,0),0))))))))))))</f>
        <v>0</v>
      </c>
      <c r="CX175" s="37">
        <f>IFERROR(VLOOKUP($A175,#REF!,36,0),IFERROR(VLOOKUP($A175,#REF!,23,0),IFERROR(VLOOKUP($A175,#REF!,65,0),IFERROR(VLOOKUP($A175,#REF!,34,0),IFERROR(VLOOKUP($A175,#REF!,25,0),IFERROR(VLOOKUP($A175,#REF!,25,0),IFERROR(VLOOKUP($A175,#REF!,21,0),IFERROR(VLOOKUP($A175,#REF!,23,0),IFERROR(VLOOKUP($A175,#REF!,23,0),IFERROR(VLOOKUP($A175,#REF!,23,0),IFERROR(VLOOKUP($A175,#REF!,23,0),IFERROR(VLOOKUP($A175,#REF!,23,0),IFERROR(VLOOKUP($A175,#REF!,21,0),IFERROR(VLOOKUP($A175,#REF!,23,0),0))))))))))))))</f>
        <v>0</v>
      </c>
      <c r="CY175" s="37">
        <f>IFERROR(VLOOKUP($A175,[20]DESIRE!$A:$AP,42,0),IFERROR(VLOOKUP($A175,'[20]TEMA PD'!$A:$AA,27,0),IFERROR(VLOOKUP($A175,'[20]TEMA HAJI'!$A:$AA,27,0),IFERROR(VLOOKUP($A175,'[20]TEMA C3'!$A:$AA,27,0),IFERROR(VLOOKUP($A175,'[20]TEMA C2'!$A:$AA,27,0),IFERROR(VLOOKUP($A175,'[20]TEMA C1'!$A:$Y,25,0),IFERROR(VLOOKUP($A175,[20]DELTA!$A:$AC,29,0),IFERROR(VLOOKUP($A175,'[20]AAV AUTO 2000'!$A:$AA,27,0),IFERROR(VLOOKUP($A175,'[20]CC SK'!$A:$AC,29,0),IFERROR(VLOOKUP($A175,[20]SBPV!$A:$AN,40,0),IFERROR(VLOOKUP($A175,[20]RVO!$A:$CA,79,0),IFERROR(VLOOKUP($A175,[20]GC!$A:$AC,29,0),IFERROR(VLOOKUP($A175,[20]AAV!$A:$AR,44,0),0)))))))))))))</f>
        <v>0</v>
      </c>
      <c r="CZ175" s="37">
        <f>IFERROR(VLOOKUP($A175,#REF!,5+CY$1,0),IFERROR(VLOOKUP($A175,#REF!,26+CY$1,0),IFERROR(VLOOKUP($A175,#REF!,42+CY$1,0),IFERROR(VLOOKUP($A175,#REF!,42+CY$1,0),IFERROR(VLOOKUP($A175,#REF!,42+CY$1,0),IFERROR(VLOOKUP($A175,#REF!,29+CY$1,0),IFERROR(VLOOKUP($A175,#REF!,33+CY$1,0),IFERROR(VLOOKUP($A175,#REF!,42+CY$1,0),IFERROR(VLOOKUP($A175,#REF!,16+CY$1,0),IFERROR(VLOOKUP($A175,#REF!,29+CY$1,0),IFERROR(VLOOKUP($A175,#REF!,42+CY$1,0),IFERROR(VLOOKUP($A175,#REF!,42+CY$1,0),0))))))))))))</f>
        <v>0</v>
      </c>
      <c r="DA175" s="37">
        <f>IFERROR(VLOOKUP($A175,#REF!,5+CZ$1,0),IFERROR(VLOOKUP($A175,#REF!,26+CZ$1,0),IFERROR(VLOOKUP($A175,#REF!,42+CZ$1,0),IFERROR(VLOOKUP($A175,#REF!,42+CZ$1,0),IFERROR(VLOOKUP($A175,#REF!,42+CZ$1,0),IFERROR(VLOOKUP($A175,#REF!,29+CZ$1,0),IFERROR(VLOOKUP($A175,#REF!,33+CZ$1,0),IFERROR(VLOOKUP($A175,#REF!,42+CZ$1,0),IFERROR(VLOOKUP($A175,#REF!,16+CZ$1,0),IFERROR(VLOOKUP($A175,#REF!,29+CZ$1,0),IFERROR(VLOOKUP($A175,#REF!,42+CZ$1,0),IFERROR(VLOOKUP($A175,#REF!,42+CZ$1,0),0))))))))))))</f>
        <v>0</v>
      </c>
      <c r="DB175" s="37">
        <f>IFERROR(VLOOKUP($A175,#REF!,5+DA$1,0),IFERROR(VLOOKUP($A175,#REF!,26+DA$1,0),IFERROR(VLOOKUP($A175,#REF!,42+DA$1,0),IFERROR(VLOOKUP($A175,#REF!,42+DA$1,0),IFERROR(VLOOKUP($A175,#REF!,42+DA$1,0),IFERROR(VLOOKUP($A175,#REF!,29+DA$1,0),IFERROR(VLOOKUP($A175,#REF!,33+DA$1,0),IFERROR(VLOOKUP($A175,#REF!,42+DA$1,0),IFERROR(VLOOKUP($A175,#REF!,16+DA$1,0),IFERROR(VLOOKUP($A175,#REF!,29+DA$1,0),IFERROR(VLOOKUP($A175,#REF!,42+DA$1,0),IFERROR(VLOOKUP($A175,#REF!,42+DA$1,0),0))))))))))))</f>
        <v>0</v>
      </c>
      <c r="DC175" s="37">
        <f>IFERROR(VLOOKUP($A175,#REF!,5+DB$1,0),IFERROR(VLOOKUP($A175,#REF!,26+DB$1,0),IFERROR(VLOOKUP($A175,#REF!,42+DB$1,0),IFERROR(VLOOKUP($A175,#REF!,42+DB$1,0),IFERROR(VLOOKUP($A175,#REF!,42+DB$1,0),IFERROR(VLOOKUP($A175,#REF!,29+DB$1,0),IFERROR(VLOOKUP($A175,#REF!,33+DB$1,0),IFERROR(VLOOKUP($A175,#REF!,42+DB$1,0),IFERROR(VLOOKUP($A175,#REF!,16+DB$1,0),IFERROR(VLOOKUP($A175,#REF!,29+DB$1,0),IFERROR(VLOOKUP($A175,#REF!,42+DB$1,0),IFERROR(VLOOKUP($A175,#REF!,42+DB$1,0),0))))))))))))</f>
        <v>0</v>
      </c>
      <c r="DD175" s="37">
        <f>IFERROR(VLOOKUP($A175,#REF!,5+DC$1,0),IFERROR(VLOOKUP($A175,#REF!,26+DC$1,0),IFERROR(VLOOKUP($A175,#REF!,42+DC$1,0),IFERROR(VLOOKUP($A175,#REF!,42+DC$1,0),IFERROR(VLOOKUP($A175,#REF!,42+DC$1,0),IFERROR(VLOOKUP($A175,#REF!,29+DC$1,0),IFERROR(VLOOKUP($A175,#REF!,33+DC$1,0),IFERROR(VLOOKUP($A175,#REF!,42+DC$1,0),IFERROR(VLOOKUP($A175,#REF!,16+DC$1,0),IFERROR(VLOOKUP($A175,#REF!,29+DC$1,0),IFERROR(VLOOKUP($A175,#REF!,42+DC$1,0),IFERROR(VLOOKUP($A175,#REF!,42+DC$1,0),0))))))))))))</f>
        <v>0</v>
      </c>
      <c r="DE175" s="37">
        <f>IFERROR(VLOOKUP($A175,#REF!,23,0),IFERROR(VLOOKUP($A175,#REF!,21,0),IFERROR(VLOOKUP($A175,#REF!,23,0),IFERROR(VLOOKUP($A175,#REF!,23,0),IFERROR(VLOOKUP($A175,#REF!,23,0),IFERROR(VLOOKUP($A175,#REF!,23,0),IFERROR(VLOOKUP($A175,#REF!,23,0),IFERROR(VLOOKUP($A175,#REF!,21,0),IFERROR(VLOOKUP($A175,#REF!,25,0),IFERROR(VLOOKUP($A175,#REF!,25,0),IFERROR(VLOOKUP($A175,#REF!,34,0),IFERROR(VLOOKUP($A175,#REF!,65,0),IFERROR(VLOOKUP($A175,#REF!,23,0),IFERROR(VLOOKUP($A175,#REF!,36,0),0))))))))))))))</f>
        <v>0</v>
      </c>
      <c r="DF175" s="37" t="b">
        <f t="shared" si="85"/>
        <v>1</v>
      </c>
      <c r="DG175" s="37" t="b">
        <f t="shared" si="85"/>
        <v>1</v>
      </c>
      <c r="DH175" s="37" t="b">
        <f t="shared" si="85"/>
        <v>1</v>
      </c>
      <c r="DI175" s="37" t="b">
        <f t="shared" si="81"/>
        <v>1</v>
      </c>
      <c r="DJ175" s="37" t="b">
        <f t="shared" si="81"/>
        <v>1</v>
      </c>
      <c r="DK175" s="37" t="b">
        <f t="shared" si="81"/>
        <v>1</v>
      </c>
      <c r="DL175" s="37" t="b">
        <f t="shared" si="81"/>
        <v>1</v>
      </c>
      <c r="DM175" s="37">
        <f t="shared" si="86"/>
        <v>0</v>
      </c>
      <c r="DN175" s="37">
        <f t="shared" si="86"/>
        <v>0</v>
      </c>
      <c r="DO175" s="37">
        <f t="shared" si="86"/>
        <v>0</v>
      </c>
      <c r="DP175" s="37">
        <f t="shared" si="82"/>
        <v>0</v>
      </c>
      <c r="DQ175" s="37">
        <f t="shared" si="82"/>
        <v>0</v>
      </c>
      <c r="DR175" s="37">
        <f t="shared" si="82"/>
        <v>0</v>
      </c>
      <c r="DS175" s="37">
        <f t="shared" si="82"/>
        <v>0</v>
      </c>
      <c r="DT175" s="29">
        <f t="shared" si="72"/>
        <v>0</v>
      </c>
      <c r="DU175" s="37">
        <f t="shared" si="87"/>
        <v>0</v>
      </c>
      <c r="DV175" s="37">
        <f t="shared" si="87"/>
        <v>0</v>
      </c>
      <c r="DW175" s="37">
        <f t="shared" si="87"/>
        <v>0</v>
      </c>
      <c r="DX175" s="37">
        <f t="shared" si="83"/>
        <v>0</v>
      </c>
      <c r="DY175" s="37">
        <f t="shared" si="83"/>
        <v>0</v>
      </c>
      <c r="DZ175" s="37">
        <f t="shared" si="83"/>
        <v>0</v>
      </c>
      <c r="EA175" s="37">
        <f t="shared" si="83"/>
        <v>0</v>
      </c>
      <c r="EB175" s="29">
        <f t="shared" si="73"/>
        <v>0</v>
      </c>
      <c r="EC175" s="36">
        <f t="shared" si="74"/>
        <v>7</v>
      </c>
      <c r="ED175" s="36" t="str">
        <f t="shared" si="75"/>
        <v>DOWNGRADE</v>
      </c>
      <c r="EE175" s="36" t="str">
        <f t="shared" si="76"/>
        <v>RESET</v>
      </c>
      <c r="EF175" s="37">
        <f t="shared" si="77"/>
        <v>0</v>
      </c>
      <c r="EG175" s="2" t="str">
        <f>IFERROR(VLOOKUP(A175,[21]DELTA!$A:$AT,46,0),"")</f>
        <v/>
      </c>
      <c r="EH175" s="37" t="str">
        <f t="shared" si="78"/>
        <v>SAPHIRE</v>
      </c>
      <c r="EI175" s="2"/>
      <c r="EJ175" s="2"/>
      <c r="EK175" s="2"/>
      <c r="EL175" s="2"/>
      <c r="EM175" s="2"/>
      <c r="EN175" s="2"/>
      <c r="EO175" s="2"/>
      <c r="EP175" s="2"/>
      <c r="EQ175" s="37">
        <f t="shared" si="88"/>
        <v>0</v>
      </c>
      <c r="ER175" s="37">
        <f t="shared" si="88"/>
        <v>0</v>
      </c>
      <c r="ES175" s="37">
        <f t="shared" si="88"/>
        <v>0</v>
      </c>
      <c r="ET175" s="37">
        <f t="shared" si="84"/>
        <v>0</v>
      </c>
      <c r="EU175" s="37">
        <f t="shared" si="84"/>
        <v>0</v>
      </c>
      <c r="EV175" s="37">
        <f t="shared" si="84"/>
        <v>0</v>
      </c>
      <c r="EW175" s="37">
        <f t="shared" si="84"/>
        <v>0</v>
      </c>
    </row>
    <row r="176" spans="1:153" ht="15.6">
      <c r="A176" s="36">
        <v>92135</v>
      </c>
      <c r="B176" s="5" t="s">
        <v>20</v>
      </c>
      <c r="C176" s="37" t="s">
        <v>153</v>
      </c>
      <c r="D176" s="15">
        <f>IFERROR(VLOOKUP(A176,[23]delta!$A:$C,3,0),"")</f>
        <v>44575</v>
      </c>
      <c r="E176" s="15" t="str">
        <f t="shared" si="71"/>
        <v>Jan-22</v>
      </c>
      <c r="F176" s="37" t="s">
        <v>349</v>
      </c>
      <c r="G176" s="37" t="s">
        <v>349</v>
      </c>
      <c r="H176" s="37" t="s">
        <v>349</v>
      </c>
      <c r="I176" s="37" t="s">
        <v>349</v>
      </c>
      <c r="J176" s="37" t="s">
        <v>349</v>
      </c>
      <c r="K176" s="37" t="s">
        <v>349</v>
      </c>
      <c r="L176" s="37" t="s">
        <v>349</v>
      </c>
      <c r="M176" s="37">
        <v>2</v>
      </c>
      <c r="N176" s="37">
        <v>29</v>
      </c>
      <c r="O176" s="37">
        <v>33</v>
      </c>
      <c r="P176" s="37">
        <v>33</v>
      </c>
      <c r="Q176" s="37">
        <v>36</v>
      </c>
      <c r="R176" s="37">
        <v>5</v>
      </c>
      <c r="S176" s="37">
        <v>4</v>
      </c>
      <c r="T176" s="36">
        <v>142</v>
      </c>
      <c r="U176" s="37">
        <v>2</v>
      </c>
      <c r="V176" s="37">
        <v>29</v>
      </c>
      <c r="W176" s="37">
        <v>33</v>
      </c>
      <c r="X176" s="37">
        <v>33</v>
      </c>
      <c r="Y176" s="37">
        <v>36</v>
      </c>
      <c r="Z176" s="37">
        <v>5</v>
      </c>
      <c r="AA176" s="37">
        <v>4</v>
      </c>
      <c r="AB176" s="36">
        <v>142</v>
      </c>
      <c r="AC176" s="36">
        <v>0</v>
      </c>
      <c r="AD176" s="36" t="s">
        <v>413</v>
      </c>
      <c r="AE176" s="36" t="s">
        <v>413</v>
      </c>
      <c r="AF176" s="37">
        <v>142</v>
      </c>
      <c r="AG176" s="13">
        <v>2</v>
      </c>
      <c r="AH176" s="37" t="s">
        <v>418</v>
      </c>
      <c r="AI176" s="37">
        <v>0</v>
      </c>
      <c r="AJ176" s="37" t="s">
        <v>423</v>
      </c>
      <c r="AK176" s="37">
        <v>0</v>
      </c>
      <c r="AL176" s="15">
        <v>45261</v>
      </c>
      <c r="AM176" s="15">
        <v>45701</v>
      </c>
      <c r="AN176" s="37">
        <v>1</v>
      </c>
      <c r="AO176" s="37">
        <v>142</v>
      </c>
      <c r="AP176" s="37" t="str">
        <f>IFERROR(VLOOKUP($A176,[2]Sheet1!$A:$D,4,0),"-")</f>
        <v>-</v>
      </c>
      <c r="AQ176" s="37" t="str">
        <f>IFERROR(VLOOKUP($A176,#REF!,4,0),"-")</f>
        <v>-</v>
      </c>
      <c r="AR176" s="37" t="str">
        <f>IFERROR(VLOOKUP(A176,[3]DELTA!$A:$D,4,0),"-")</f>
        <v>REGULER</v>
      </c>
      <c r="AS176" s="37" t="str">
        <f>IFERROR(VLOOKUP(A176,[4]DELTA!$A:$D,4,0),"-")</f>
        <v>REGULER</v>
      </c>
      <c r="AT176" s="37" t="str">
        <f>IFERROR(VLOOKUP(A176,[5]DELTA!$A:$D,4,0),"-")</f>
        <v>REGULER</v>
      </c>
      <c r="AU176" s="37" t="str">
        <f>IFERROR(VLOOKUP(A176,[6]DELTA!$A:$D,4,0),"-")</f>
        <v>REGULER</v>
      </c>
      <c r="AV176" s="37" t="str">
        <f>IFERROR(VLOOKUP(A176,#REF!,13,0),"")</f>
        <v/>
      </c>
      <c r="AW176" s="37">
        <f>IFERROR(VLOOKUP(A176,[7]DATABASE!$A:$BA,49,0),"")</f>
        <v>38</v>
      </c>
      <c r="AX176" s="37">
        <f>IFERROR(VLOOKUP(A176,[7]DATABASE!$A:$BA,50,0),"")</f>
        <v>39</v>
      </c>
      <c r="AY176" s="37">
        <f>IFERROR(VLOOKUP(A176,[7]DATABASE!$A:$BA,51,0),"")</f>
        <v>38</v>
      </c>
      <c r="AZ176" s="37">
        <f>IFERROR(VLOOKUP(A176,[7]DATABASE!$A:$BA,52,0),"")</f>
        <v>36</v>
      </c>
      <c r="BA176" s="37">
        <f>IFERROR(VLOOKUP(A176,[7]DATABASE!$A:$BA,53,0),"")</f>
        <v>24</v>
      </c>
      <c r="BB176" s="37">
        <f>IFERROR(VLOOKUP(A176,[7]DATABASE!$A:$BF,54,0),"")</f>
        <v>38</v>
      </c>
      <c r="BC176" s="37">
        <f>IFERROR(VLOOKUP(A176,[7]DATABASE!$A:$BF,55,0),"")</f>
        <v>39</v>
      </c>
      <c r="BD176" s="37">
        <f>IFERROR(VLOOKUP(A176,[7]DATABASE!$A:$BF,56,0),"")</f>
        <v>38</v>
      </c>
      <c r="BE176" s="37">
        <f>IFERROR(VLOOKUP(A176,[7]DATABASE!$A:$BF,57,0),"")</f>
        <v>36</v>
      </c>
      <c r="BF176" s="37">
        <f>IFERROR(VLOOKUP(A176,[7]DATABASE!$A:$BF,58,0),"")</f>
        <v>24</v>
      </c>
      <c r="BG176" s="37">
        <f>IFERROR(VLOOKUP($A176,'[24]NEW MITRA'!$A:$BV,69,0),"")</f>
        <v>17</v>
      </c>
      <c r="BH176" s="37">
        <f>IFERROR(VLOOKUP(A176,[7]DATABASE!$A:$BM,60,0),"")</f>
        <v>38</v>
      </c>
      <c r="BI176" s="37">
        <f>IFERROR(VLOOKUP(A176,[7]DATABASE!$A:$BM,61,0),"")</f>
        <v>39</v>
      </c>
      <c r="BJ176" s="37">
        <f>IFERROR(VLOOKUP(A176,[7]DATABASE!$A:$BM,62,0),"")</f>
        <v>38</v>
      </c>
      <c r="BK176" s="37">
        <f>IFERROR(VLOOKUP(A176,[7]DATABASE!$A:$BM,63,0),"")</f>
        <v>36</v>
      </c>
      <c r="BL176" s="37">
        <f>IFERROR(VLOOKUP(A176,[7]DATABASE!$A:$BM,64,0),"")</f>
        <v>24</v>
      </c>
      <c r="BM176" s="37">
        <f>IFERROR(VLOOKUP($A176,[9]AAV!$A:$AM,39,0),IFERROR(VLOOKUP($A176,[9]GC!$A:$Y,25,0),IFERROR(VLOOKUP($A176,[9]RVO!$A:$BS,71,0),IFERROR(VLOOKUP($A176,[9]SBPV!$A:$AK,37,0),IFERROR(VLOOKUP($A176,'[9]CC SK'!$A:$AA,27,0),IFERROR(VLOOKUP($A176,[9]DELTA!$A:$AA,27,0),IFERROR(VLOOKUP($A176,'[9]TEMA C1'!$A:$W,23,0),IFERROR(VLOOKUP($A176,'[9]TEMA C2'!$A:$Y,25,0),IFERROR(VLOOKUP($A176,'[9]TEMA C3'!$A:$Y,25,0),IFERROR(VLOOKUP($A176,'[9]TEMA HAJI'!$A:$Y,25,0),IFERROR(VLOOKUP($A176,'[9]TEMA PD'!$A:$Y,25,0),"")))))))))))</f>
        <v>16</v>
      </c>
      <c r="BN176" s="37">
        <f t="shared" si="89"/>
        <v>208</v>
      </c>
      <c r="BO176" s="37">
        <f t="shared" si="80"/>
        <v>17</v>
      </c>
      <c r="BP176" s="37">
        <f t="shared" si="80"/>
        <v>38</v>
      </c>
      <c r="BQ176" s="37">
        <f t="shared" si="80"/>
        <v>39</v>
      </c>
      <c r="BR176" s="37">
        <f t="shared" si="80"/>
        <v>38</v>
      </c>
      <c r="BS176" s="37">
        <f t="shared" si="80"/>
        <v>36</v>
      </c>
      <c r="BT176" s="37">
        <f t="shared" si="80"/>
        <v>24</v>
      </c>
      <c r="BU176" s="37">
        <f t="shared" si="79"/>
        <v>16</v>
      </c>
      <c r="BV176" s="37">
        <f t="shared" si="90"/>
        <v>208</v>
      </c>
      <c r="BW176" s="36">
        <f t="shared" si="91"/>
        <v>0</v>
      </c>
      <c r="BX176" s="36" t="str">
        <f t="shared" si="92"/>
        <v>TIDAK</v>
      </c>
      <c r="BY176" s="36" t="str">
        <f>IFERROR(VLOOKUP(A176,[7]DATABASE!$A:$BY,77,0),"")</f>
        <v>TIDAK</v>
      </c>
      <c r="BZ176" s="37">
        <f t="shared" si="93"/>
        <v>350</v>
      </c>
      <c r="CA176" s="12">
        <f>IFERROR(VLOOKUP(A176,[10]DELTA!$A:$AE,31,0),"")</f>
        <v>2</v>
      </c>
      <c r="CB176" s="37" t="str">
        <f t="shared" si="94"/>
        <v>SAPHIRE</v>
      </c>
      <c r="CC176" s="37" t="str">
        <f>IFERROR(VLOOKUP(A176,[11]SUMMARY!$B:$E,4,0),"")</f>
        <v/>
      </c>
      <c r="CD176" s="37">
        <f>IFERROR(VLOOKUP(A176,'[12]RECAP REDEEM P2 - v2'!$A:$I,5,0),0)</f>
        <v>65</v>
      </c>
      <c r="CE176" s="37" t="str">
        <f t="shared" si="95"/>
        <v>Y</v>
      </c>
      <c r="CF176" s="37"/>
      <c r="CG176" s="15">
        <v>45093</v>
      </c>
      <c r="CH176" s="15">
        <f t="shared" ca="1" si="96"/>
        <v>46174</v>
      </c>
      <c r="CI176" s="37">
        <f t="shared" ca="1" si="97"/>
        <v>2</v>
      </c>
      <c r="CJ176" s="37">
        <v>285</v>
      </c>
      <c r="CK176" s="37" t="str">
        <f>IFERROR(VLOOKUP($A176,[13]ME!$A:$K,11,0),"-")</f>
        <v>-</v>
      </c>
      <c r="CL176" s="37" t="str">
        <f>IFERROR(VLOOKUP($A176,[14]EKS!$A:$K,11,0),"-")</f>
        <v>-</v>
      </c>
      <c r="CM176" s="37" t="str">
        <f>IFERROR(VLOOKUP($A176,[15]EKS!$A:$K,11,0),"-")</f>
        <v>EKSKLUSIF</v>
      </c>
      <c r="CN176" s="37" t="str">
        <f>IFERROR(VLOOKUP($A176,[16]EKS!$A:$K,11,0),"-")</f>
        <v>EKSKLUSIF</v>
      </c>
      <c r="CO176" s="37" t="str">
        <f>IFERROR(VLOOKUP($A176,[17]EKS!$A:$K,11,0),"-")</f>
        <v>EKSKLUSIF</v>
      </c>
      <c r="CP176" s="37" t="str">
        <f>IFERROR(VLOOKUP($A176,[18]EKS!$A:$K,11,0),"-")</f>
        <v>EKSKLUSIF</v>
      </c>
      <c r="CQ176" s="37" t="str">
        <f>IFERROR(VLOOKUP(A176,[19]Sheet1!$A:$D,4,0),"-")</f>
        <v>EKSKLUSIF</v>
      </c>
      <c r="CR176" s="37">
        <f>IFERROR(VLOOKUP($A176,[20]AAV!$A:$AR,44,0),IFERROR(VLOOKUP($A176,[20]GC!$A:$AC,29,0),IFERROR(VLOOKUP($A176,[20]RVO!$A:$CA,79,0),IFERROR(VLOOKUP($A176,[20]SBPV!$A:$AN,40,0),IFERROR(VLOOKUP($A176,'[20]CC SK'!$A:$AC,29,0),IFERROR(VLOOKUP($A176,'[20]AAV AUTO 2000'!$A:$AA,27,0),IFERROR(VLOOKUP($A176,[20]DELTA!$A:$AC,29,0),IFERROR(VLOOKUP($A176,'[20]TEMA C1'!$A:$Y,25,0),IFERROR(VLOOKUP($A176,'[20]TEMA C2'!$A:$AA,27,0),IFERROR(VLOOKUP($A176,'[20]TEMA C3'!$A:$AA,27,0),IFERROR(VLOOKUP($A176,'[20]TEMA HAJI'!$A:$AA,27,0),IFERROR(VLOOKUP($A176,'[20]TEMA PD'!$A:$AA,27,0),IFERROR(VLOOKUP($A176,[20]DESIRE!$A:$AP,42,0),0)))))))))))))</f>
        <v>16</v>
      </c>
      <c r="CS176" s="37">
        <f>IFERROR(VLOOKUP($A176,#REF!,42+CR$1,0),IFERROR(VLOOKUP($A176,#REF!,42+CR$1,0),IFERROR(VLOOKUP($A176,#REF!,29+CR$1,0),IFERROR(VLOOKUP($A176,#REF!,16+CR$1,0),IFERROR(VLOOKUP($A176,#REF!,42+CR$1,0),IFERROR(VLOOKUP($A176,#REF!,33+CR$1,0),IFERROR(VLOOKUP($A176,#REF!,29+CR$1,0),IFERROR(VLOOKUP($A176,#REF!,42+CR$1,0),IFERROR(VLOOKUP($A176,#REF!,42+CR$1,0),IFERROR(VLOOKUP($A176,#REF!,42+CR$1,0),IFERROR(VLOOKUP($A176,#REF!,26+CR$1,0),IFERROR(VLOOKUP($A176,#REF!,5+CR$1,0),0))))))))))))</f>
        <v>0</v>
      </c>
      <c r="CT176" s="37">
        <f>IFERROR(VLOOKUP($A176,#REF!,42+CS$1,0),IFERROR(VLOOKUP($A176,#REF!,42+CS$1,0),IFERROR(VLOOKUP($A176,#REF!,29+CS$1,0),IFERROR(VLOOKUP($A176,#REF!,16+CS$1,0),IFERROR(VLOOKUP($A176,#REF!,42+CS$1,0),IFERROR(VLOOKUP($A176,#REF!,33+CS$1,0),IFERROR(VLOOKUP($A176,#REF!,29+CS$1,0),IFERROR(VLOOKUP($A176,#REF!,42+CS$1,0),IFERROR(VLOOKUP($A176,#REF!,42+CS$1,0),IFERROR(VLOOKUP($A176,#REF!,42+CS$1,0),IFERROR(VLOOKUP($A176,#REF!,26+CS$1,0),IFERROR(VLOOKUP($A176,#REF!,5+CS$1,0),0))))))))))))</f>
        <v>0</v>
      </c>
      <c r="CU176" s="37">
        <f>IFERROR(VLOOKUP($A176,#REF!,42+CT$1,0),IFERROR(VLOOKUP($A176,#REF!,42+CT$1,0),IFERROR(VLOOKUP($A176,#REF!,29+CT$1,0),IFERROR(VLOOKUP($A176,#REF!,16+CT$1,0),IFERROR(VLOOKUP($A176,#REF!,42+CT$1,0),IFERROR(VLOOKUP($A176,#REF!,33+CT$1,0),IFERROR(VLOOKUP($A176,#REF!,29+CT$1,0),IFERROR(VLOOKUP($A176,#REF!,42+CT$1,0),IFERROR(VLOOKUP($A176,#REF!,42+CT$1,0),IFERROR(VLOOKUP($A176,#REF!,42+CT$1,0),IFERROR(VLOOKUP($A176,#REF!,26+CT$1,0),IFERROR(VLOOKUP($A176,#REF!,5+CT$1,0),0))))))))))))</f>
        <v>0</v>
      </c>
      <c r="CV176" s="37">
        <f>IFERROR(VLOOKUP($A176,#REF!,42+CU$1,0),IFERROR(VLOOKUP($A176,#REF!,42+CU$1,0),IFERROR(VLOOKUP($A176,#REF!,29+CU$1,0),IFERROR(VLOOKUP($A176,#REF!,16+CU$1,0),IFERROR(VLOOKUP($A176,#REF!,42+CU$1,0),IFERROR(VLOOKUP($A176,#REF!,33+CU$1,0),IFERROR(VLOOKUP($A176,#REF!,29+CU$1,0),IFERROR(VLOOKUP($A176,#REF!,42+CU$1,0),IFERROR(VLOOKUP($A176,#REF!,42+CU$1,0),IFERROR(VLOOKUP($A176,#REF!,42+CU$1,0),IFERROR(VLOOKUP($A176,#REF!,26+CU$1,0),IFERROR(VLOOKUP($A176,#REF!,5+CU$1,0),0))))))))))))</f>
        <v>0</v>
      </c>
      <c r="CW176" s="37">
        <f>IFERROR(VLOOKUP($A176,#REF!,42+CV$1,0),IFERROR(VLOOKUP($A176,#REF!,42+CV$1,0),IFERROR(VLOOKUP($A176,#REF!,29+CV$1,0),IFERROR(VLOOKUP($A176,#REF!,16+CV$1,0),IFERROR(VLOOKUP($A176,#REF!,42+CV$1,0),IFERROR(VLOOKUP($A176,#REF!,33+CV$1,0),IFERROR(VLOOKUP($A176,#REF!,29+CV$1,0),IFERROR(VLOOKUP($A176,#REF!,42+CV$1,0),IFERROR(VLOOKUP($A176,#REF!,42+CV$1,0),IFERROR(VLOOKUP($A176,#REF!,42+CV$1,0),IFERROR(VLOOKUP($A176,#REF!,26+CV$1,0),IFERROR(VLOOKUP($A176,#REF!,5+CV$1,0),0))))))))))))</f>
        <v>0</v>
      </c>
      <c r="CX176" s="37">
        <f>IFERROR(VLOOKUP($A176,#REF!,36,0),IFERROR(VLOOKUP($A176,#REF!,23,0),IFERROR(VLOOKUP($A176,#REF!,65,0),IFERROR(VLOOKUP($A176,#REF!,34,0),IFERROR(VLOOKUP($A176,#REF!,25,0),IFERROR(VLOOKUP($A176,#REF!,25,0),IFERROR(VLOOKUP($A176,#REF!,21,0),IFERROR(VLOOKUP($A176,#REF!,23,0),IFERROR(VLOOKUP($A176,#REF!,23,0),IFERROR(VLOOKUP($A176,#REF!,23,0),IFERROR(VLOOKUP($A176,#REF!,23,0),IFERROR(VLOOKUP($A176,#REF!,23,0),IFERROR(VLOOKUP($A176,#REF!,21,0),IFERROR(VLOOKUP($A176,#REF!,23,0),0))))))))))))))</f>
        <v>0</v>
      </c>
      <c r="CY176" s="37">
        <f>IFERROR(VLOOKUP($A176,[20]DESIRE!$A:$AP,42,0),IFERROR(VLOOKUP($A176,'[20]TEMA PD'!$A:$AA,27,0),IFERROR(VLOOKUP($A176,'[20]TEMA HAJI'!$A:$AA,27,0),IFERROR(VLOOKUP($A176,'[20]TEMA C3'!$A:$AA,27,0),IFERROR(VLOOKUP($A176,'[20]TEMA C2'!$A:$AA,27,0),IFERROR(VLOOKUP($A176,'[20]TEMA C1'!$A:$Y,25,0),IFERROR(VLOOKUP($A176,[20]DELTA!$A:$AC,29,0),IFERROR(VLOOKUP($A176,'[20]AAV AUTO 2000'!$A:$AA,27,0),IFERROR(VLOOKUP($A176,'[20]CC SK'!$A:$AC,29,0),IFERROR(VLOOKUP($A176,[20]SBPV!$A:$AN,40,0),IFERROR(VLOOKUP($A176,[20]RVO!$A:$CA,79,0),IFERROR(VLOOKUP($A176,[20]GC!$A:$AC,29,0),IFERROR(VLOOKUP($A176,[20]AAV!$A:$AR,44,0),0)))))))))))))</f>
        <v>16</v>
      </c>
      <c r="CZ176" s="37">
        <f>IFERROR(VLOOKUP($A176,#REF!,5+CY$1,0),IFERROR(VLOOKUP($A176,#REF!,26+CY$1,0),IFERROR(VLOOKUP($A176,#REF!,42+CY$1,0),IFERROR(VLOOKUP($A176,#REF!,42+CY$1,0),IFERROR(VLOOKUP($A176,#REF!,42+CY$1,0),IFERROR(VLOOKUP($A176,#REF!,29+CY$1,0),IFERROR(VLOOKUP($A176,#REF!,33+CY$1,0),IFERROR(VLOOKUP($A176,#REF!,42+CY$1,0),IFERROR(VLOOKUP($A176,#REF!,16+CY$1,0),IFERROR(VLOOKUP($A176,#REF!,29+CY$1,0),IFERROR(VLOOKUP($A176,#REF!,42+CY$1,0),IFERROR(VLOOKUP($A176,#REF!,42+CY$1,0),0))))))))))))</f>
        <v>0</v>
      </c>
      <c r="DA176" s="37">
        <f>IFERROR(VLOOKUP($A176,#REF!,5+CZ$1,0),IFERROR(VLOOKUP($A176,#REF!,26+CZ$1,0),IFERROR(VLOOKUP($A176,#REF!,42+CZ$1,0),IFERROR(VLOOKUP($A176,#REF!,42+CZ$1,0),IFERROR(VLOOKUP($A176,#REF!,42+CZ$1,0),IFERROR(VLOOKUP($A176,#REF!,29+CZ$1,0),IFERROR(VLOOKUP($A176,#REF!,33+CZ$1,0),IFERROR(VLOOKUP($A176,#REF!,42+CZ$1,0),IFERROR(VLOOKUP($A176,#REF!,16+CZ$1,0),IFERROR(VLOOKUP($A176,#REF!,29+CZ$1,0),IFERROR(VLOOKUP($A176,#REF!,42+CZ$1,0),IFERROR(VLOOKUP($A176,#REF!,42+CZ$1,0),0))))))))))))</f>
        <v>0</v>
      </c>
      <c r="DB176" s="37">
        <f>IFERROR(VLOOKUP($A176,#REF!,5+DA$1,0),IFERROR(VLOOKUP($A176,#REF!,26+DA$1,0),IFERROR(VLOOKUP($A176,#REF!,42+DA$1,0),IFERROR(VLOOKUP($A176,#REF!,42+DA$1,0),IFERROR(VLOOKUP($A176,#REF!,42+DA$1,0),IFERROR(VLOOKUP($A176,#REF!,29+DA$1,0),IFERROR(VLOOKUP($A176,#REF!,33+DA$1,0),IFERROR(VLOOKUP($A176,#REF!,42+DA$1,0),IFERROR(VLOOKUP($A176,#REF!,16+DA$1,0),IFERROR(VLOOKUP($A176,#REF!,29+DA$1,0),IFERROR(VLOOKUP($A176,#REF!,42+DA$1,0),IFERROR(VLOOKUP($A176,#REF!,42+DA$1,0),0))))))))))))</f>
        <v>0</v>
      </c>
      <c r="DC176" s="37">
        <f>IFERROR(VLOOKUP($A176,#REF!,5+DB$1,0),IFERROR(VLOOKUP($A176,#REF!,26+DB$1,0),IFERROR(VLOOKUP($A176,#REF!,42+DB$1,0),IFERROR(VLOOKUP($A176,#REF!,42+DB$1,0),IFERROR(VLOOKUP($A176,#REF!,42+DB$1,0),IFERROR(VLOOKUP($A176,#REF!,29+DB$1,0),IFERROR(VLOOKUP($A176,#REF!,33+DB$1,0),IFERROR(VLOOKUP($A176,#REF!,42+DB$1,0),IFERROR(VLOOKUP($A176,#REF!,16+DB$1,0),IFERROR(VLOOKUP($A176,#REF!,29+DB$1,0),IFERROR(VLOOKUP($A176,#REF!,42+DB$1,0),IFERROR(VLOOKUP($A176,#REF!,42+DB$1,0),0))))))))))))</f>
        <v>0</v>
      </c>
      <c r="DD176" s="37">
        <f>IFERROR(VLOOKUP($A176,#REF!,5+DC$1,0),IFERROR(VLOOKUP($A176,#REF!,26+DC$1,0),IFERROR(VLOOKUP($A176,#REF!,42+DC$1,0),IFERROR(VLOOKUP($A176,#REF!,42+DC$1,0),IFERROR(VLOOKUP($A176,#REF!,42+DC$1,0),IFERROR(VLOOKUP($A176,#REF!,29+DC$1,0),IFERROR(VLOOKUP($A176,#REF!,33+DC$1,0),IFERROR(VLOOKUP($A176,#REF!,42+DC$1,0),IFERROR(VLOOKUP($A176,#REF!,16+DC$1,0),IFERROR(VLOOKUP($A176,#REF!,29+DC$1,0),IFERROR(VLOOKUP($A176,#REF!,42+DC$1,0),IFERROR(VLOOKUP($A176,#REF!,42+DC$1,0),0))))))))))))</f>
        <v>0</v>
      </c>
      <c r="DE176" s="37">
        <f>IFERROR(VLOOKUP($A176,#REF!,23,0),IFERROR(VLOOKUP($A176,#REF!,21,0),IFERROR(VLOOKUP($A176,#REF!,23,0),IFERROR(VLOOKUP($A176,#REF!,23,0),IFERROR(VLOOKUP($A176,#REF!,23,0),IFERROR(VLOOKUP($A176,#REF!,23,0),IFERROR(VLOOKUP($A176,#REF!,23,0),IFERROR(VLOOKUP($A176,#REF!,21,0),IFERROR(VLOOKUP($A176,#REF!,25,0),IFERROR(VLOOKUP($A176,#REF!,25,0),IFERROR(VLOOKUP($A176,#REF!,34,0),IFERROR(VLOOKUP($A176,#REF!,65,0),IFERROR(VLOOKUP($A176,#REF!,23,0),IFERROR(VLOOKUP($A176,#REF!,36,0),0))))))))))))))</f>
        <v>0</v>
      </c>
      <c r="DF176" s="37" t="b">
        <f t="shared" si="85"/>
        <v>1</v>
      </c>
      <c r="DG176" s="37" t="b">
        <f t="shared" si="85"/>
        <v>1</v>
      </c>
      <c r="DH176" s="37" t="b">
        <f t="shared" si="85"/>
        <v>1</v>
      </c>
      <c r="DI176" s="37" t="b">
        <f t="shared" si="81"/>
        <v>1</v>
      </c>
      <c r="DJ176" s="37" t="b">
        <f t="shared" si="81"/>
        <v>1</v>
      </c>
      <c r="DK176" s="37" t="b">
        <f t="shared" si="81"/>
        <v>1</v>
      </c>
      <c r="DL176" s="37" t="b">
        <f t="shared" si="81"/>
        <v>1</v>
      </c>
      <c r="DM176" s="37">
        <f t="shared" si="86"/>
        <v>16</v>
      </c>
      <c r="DN176" s="37">
        <f t="shared" si="86"/>
        <v>0</v>
      </c>
      <c r="DO176" s="37">
        <f t="shared" si="86"/>
        <v>0</v>
      </c>
      <c r="DP176" s="37">
        <f t="shared" si="82"/>
        <v>0</v>
      </c>
      <c r="DQ176" s="37">
        <f t="shared" si="82"/>
        <v>0</v>
      </c>
      <c r="DR176" s="37">
        <f t="shared" si="82"/>
        <v>0</v>
      </c>
      <c r="DS176" s="37">
        <f t="shared" si="82"/>
        <v>0</v>
      </c>
      <c r="DT176" s="29">
        <f t="shared" si="72"/>
        <v>16</v>
      </c>
      <c r="DU176" s="37">
        <f t="shared" si="87"/>
        <v>16</v>
      </c>
      <c r="DV176" s="37">
        <f t="shared" si="87"/>
        <v>0</v>
      </c>
      <c r="DW176" s="37">
        <f t="shared" si="87"/>
        <v>0</v>
      </c>
      <c r="DX176" s="37">
        <f t="shared" si="83"/>
        <v>0</v>
      </c>
      <c r="DY176" s="37">
        <f t="shared" si="83"/>
        <v>0</v>
      </c>
      <c r="DZ176" s="37">
        <f t="shared" si="83"/>
        <v>0</v>
      </c>
      <c r="EA176" s="37">
        <f t="shared" si="83"/>
        <v>0</v>
      </c>
      <c r="EB176" s="29">
        <f t="shared" si="73"/>
        <v>16</v>
      </c>
      <c r="EC176" s="36">
        <f t="shared" si="74"/>
        <v>6</v>
      </c>
      <c r="ED176" s="36" t="str">
        <f t="shared" si="75"/>
        <v>DOWNGRADE</v>
      </c>
      <c r="EE176" s="36" t="str">
        <f t="shared" si="76"/>
        <v>RESET</v>
      </c>
      <c r="EF176" s="37">
        <f t="shared" si="77"/>
        <v>0</v>
      </c>
      <c r="EG176" s="2">
        <f>IFERROR(VLOOKUP(A176,[21]DELTA!$A:$AT,46,0),"")</f>
        <v>3</v>
      </c>
      <c r="EH176" s="37" t="str">
        <f t="shared" si="78"/>
        <v>SAPHIRE</v>
      </c>
      <c r="EI176" s="2"/>
      <c r="EJ176" s="2"/>
      <c r="EK176" s="2"/>
      <c r="EL176" s="2"/>
      <c r="EM176" s="2"/>
      <c r="EN176" s="2"/>
      <c r="EO176" s="2"/>
      <c r="EP176" s="2"/>
      <c r="EQ176" s="37">
        <f t="shared" si="88"/>
        <v>16</v>
      </c>
      <c r="ER176" s="37">
        <f t="shared" si="88"/>
        <v>0</v>
      </c>
      <c r="ES176" s="37">
        <f t="shared" si="88"/>
        <v>0</v>
      </c>
      <c r="ET176" s="37">
        <f t="shared" si="84"/>
        <v>0</v>
      </c>
      <c r="EU176" s="37">
        <f t="shared" si="84"/>
        <v>0</v>
      </c>
      <c r="EV176" s="37">
        <f t="shared" si="84"/>
        <v>0</v>
      </c>
      <c r="EW176" s="37">
        <f t="shared" si="84"/>
        <v>0</v>
      </c>
    </row>
    <row r="177" spans="1:153" ht="15.6">
      <c r="A177" s="36" t="s">
        <v>140</v>
      </c>
      <c r="B177" s="5" t="s">
        <v>283</v>
      </c>
      <c r="C177" s="37" t="s">
        <v>153</v>
      </c>
      <c r="D177" s="15">
        <f>IFERROR(VLOOKUP(A177,[23]delta!$A:$C,3,0),"")</f>
        <v>45323</v>
      </c>
      <c r="E177" s="15" t="str">
        <f t="shared" si="71"/>
        <v>Feb-24</v>
      </c>
      <c r="F177" s="37" t="s">
        <v>414</v>
      </c>
      <c r="G177" s="37" t="s">
        <v>414</v>
      </c>
      <c r="H177" s="37" t="s">
        <v>349</v>
      </c>
      <c r="I177" s="37" t="s">
        <v>414</v>
      </c>
      <c r="J177" s="37" t="s">
        <v>349</v>
      </c>
      <c r="K177" s="37" t="s">
        <v>414</v>
      </c>
      <c r="L177" s="37" t="s">
        <v>414</v>
      </c>
      <c r="M177" s="37"/>
      <c r="N177" s="37"/>
      <c r="O177" s="37">
        <v>13</v>
      </c>
      <c r="P177" s="37"/>
      <c r="Q177" s="37">
        <v>3</v>
      </c>
      <c r="R177" s="37"/>
      <c r="S177" s="37" t="s">
        <v>417</v>
      </c>
      <c r="T177" s="36">
        <v>16</v>
      </c>
      <c r="U177" s="37">
        <v>0</v>
      </c>
      <c r="V177" s="37">
        <v>0</v>
      </c>
      <c r="W177" s="37">
        <v>13</v>
      </c>
      <c r="X177" s="37">
        <v>0</v>
      </c>
      <c r="Y177" s="37">
        <v>3</v>
      </c>
      <c r="Z177" s="37">
        <v>0</v>
      </c>
      <c r="AA177" s="37" t="s">
        <v>417</v>
      </c>
      <c r="AB177" s="36">
        <v>16</v>
      </c>
      <c r="AC177" s="36">
        <v>3</v>
      </c>
      <c r="AD177" s="36" t="s">
        <v>415</v>
      </c>
      <c r="AE177" s="36" t="s">
        <v>413</v>
      </c>
      <c r="AF177" s="37">
        <v>8</v>
      </c>
      <c r="AG177" s="13">
        <v>2</v>
      </c>
      <c r="AH177" s="37" t="s">
        <v>418</v>
      </c>
      <c r="AI177" s="37">
        <v>0</v>
      </c>
      <c r="AJ177" s="37" t="s">
        <v>424</v>
      </c>
      <c r="AK177" s="37">
        <v>0</v>
      </c>
      <c r="AL177" s="15">
        <v>45261</v>
      </c>
      <c r="AM177" s="15">
        <v>45701</v>
      </c>
      <c r="AN177" s="37">
        <v>1</v>
      </c>
      <c r="AO177" s="37">
        <v>8</v>
      </c>
      <c r="AP177" s="37" t="str">
        <f>IFERROR(VLOOKUP($A177,[2]Sheet1!$A:$D,4,0),"-")</f>
        <v>-</v>
      </c>
      <c r="AQ177" s="37" t="str">
        <f>IFERROR(VLOOKUP($A177,#REF!,4,0),"-")</f>
        <v>-</v>
      </c>
      <c r="AR177" s="37" t="str">
        <f>IFERROR(VLOOKUP(A177,[3]DELTA!$A:$D,4,0),"-")</f>
        <v>REGULER</v>
      </c>
      <c r="AS177" s="37" t="str">
        <f>IFERROR(VLOOKUP(A177,[4]DELTA!$A:$D,4,0),"-")</f>
        <v>-</v>
      </c>
      <c r="AT177" s="37" t="str">
        <f>IFERROR(VLOOKUP(A177,[5]DELTA!$A:$D,4,0),"-")</f>
        <v>-</v>
      </c>
      <c r="AU177" s="37" t="str">
        <f>IFERROR(VLOOKUP(A177,[6]DELTA!$A:$D,4,0),"-")</f>
        <v>-</v>
      </c>
      <c r="AV177" s="37" t="str">
        <f>IFERROR(VLOOKUP(A177,#REF!,13,0),"")</f>
        <v/>
      </c>
      <c r="AW177" s="37">
        <f>IFERROR(VLOOKUP(A177,[7]DATABASE!$A:$BA,49,0),"")</f>
        <v>25</v>
      </c>
      <c r="AX177" s="37">
        <f>IFERROR(VLOOKUP(A177,[7]DATABASE!$A:$BA,50,0),"")</f>
        <v>4</v>
      </c>
      <c r="AY177" s="37">
        <f>IFERROR(VLOOKUP(A177,[7]DATABASE!$A:$BA,51,0),"")</f>
        <v>0</v>
      </c>
      <c r="AZ177" s="37">
        <f>IFERROR(VLOOKUP(A177,[7]DATABASE!$A:$BA,52,0),"")</f>
        <v>0</v>
      </c>
      <c r="BA177" s="37">
        <f>IFERROR(VLOOKUP(A177,[7]DATABASE!$A:$BA,53,0),"")</f>
        <v>0</v>
      </c>
      <c r="BB177" s="37">
        <f>IFERROR(VLOOKUP(A177,[7]DATABASE!$A:$BF,54,0),"")</f>
        <v>25</v>
      </c>
      <c r="BC177" s="37">
        <f>IFERROR(VLOOKUP(A177,[7]DATABASE!$A:$BF,55,0),"")</f>
        <v>4</v>
      </c>
      <c r="BD177" s="37">
        <f>IFERROR(VLOOKUP(A177,[7]DATABASE!$A:$BF,56,0),"")</f>
        <v>0</v>
      </c>
      <c r="BE177" s="37">
        <f>IFERROR(VLOOKUP(A177,[7]DATABASE!$A:$BF,57,0),"")</f>
        <v>0</v>
      </c>
      <c r="BF177" s="37">
        <f>IFERROR(VLOOKUP(A177,[7]DATABASE!$A:$BF,58,0),"")</f>
        <v>0</v>
      </c>
      <c r="BG177" s="37" t="str">
        <f>IFERROR(VLOOKUP($A177,'[24]NEW MITRA'!$A:$BV,69,0),"")</f>
        <v/>
      </c>
      <c r="BH177" s="37">
        <f>IFERROR(VLOOKUP(A177,[7]DATABASE!$A:$BM,60,0),"")</f>
        <v>25</v>
      </c>
      <c r="BI177" s="37">
        <f>IFERROR(VLOOKUP(A177,[7]DATABASE!$A:$BM,61,0),"")</f>
        <v>4</v>
      </c>
      <c r="BJ177" s="37">
        <f>IFERROR(VLOOKUP(A177,[7]DATABASE!$A:$BM,62,0),"")</f>
        <v>0</v>
      </c>
      <c r="BK177" s="37">
        <f>IFERROR(VLOOKUP(A177,[7]DATABASE!$A:$BM,63,0),"")</f>
        <v>0</v>
      </c>
      <c r="BL177" s="37">
        <f>IFERROR(VLOOKUP(A177,[7]DATABASE!$A:$BM,64,0),"")</f>
        <v>0</v>
      </c>
      <c r="BM177" s="37" t="str">
        <f>IFERROR(VLOOKUP($A177,[9]AAV!$A:$AM,39,0),IFERROR(VLOOKUP($A177,[9]GC!$A:$Y,25,0),IFERROR(VLOOKUP($A177,[9]RVO!$A:$BS,71,0),IFERROR(VLOOKUP($A177,[9]SBPV!$A:$AK,37,0),IFERROR(VLOOKUP($A177,'[9]CC SK'!$A:$AA,27,0),IFERROR(VLOOKUP($A177,[9]DELTA!$A:$AA,27,0),IFERROR(VLOOKUP($A177,'[9]TEMA C1'!$A:$W,23,0),IFERROR(VLOOKUP($A177,'[9]TEMA C2'!$A:$Y,25,0),IFERROR(VLOOKUP($A177,'[9]TEMA C3'!$A:$Y,25,0),IFERROR(VLOOKUP($A177,'[9]TEMA HAJI'!$A:$Y,25,0),IFERROR(VLOOKUP($A177,'[9]TEMA PD'!$A:$Y,25,0),"")))))))))))</f>
        <v/>
      </c>
      <c r="BN177" s="37">
        <f t="shared" si="89"/>
        <v>29</v>
      </c>
      <c r="BO177" s="37" t="str">
        <f t="shared" si="80"/>
        <v/>
      </c>
      <c r="BP177" s="37">
        <f t="shared" si="80"/>
        <v>25</v>
      </c>
      <c r="BQ177" s="37">
        <f t="shared" si="80"/>
        <v>4</v>
      </c>
      <c r="BR177" s="37">
        <f t="shared" si="80"/>
        <v>0</v>
      </c>
      <c r="BS177" s="37">
        <f t="shared" si="80"/>
        <v>0</v>
      </c>
      <c r="BT177" s="37">
        <f t="shared" si="80"/>
        <v>0</v>
      </c>
      <c r="BU177" s="37" t="str">
        <f t="shared" si="79"/>
        <v/>
      </c>
      <c r="BV177" s="37">
        <f t="shared" si="90"/>
        <v>29</v>
      </c>
      <c r="BW177" s="36">
        <f t="shared" si="91"/>
        <v>5</v>
      </c>
      <c r="BX177" s="36" t="str">
        <f t="shared" si="92"/>
        <v>DOWNGRADE</v>
      </c>
      <c r="BY177" s="36" t="str">
        <f>IFERROR(VLOOKUP(A177,[7]DATABASE!$A:$BY,77,0),"")</f>
        <v>RESET</v>
      </c>
      <c r="BZ177" s="37">
        <f t="shared" si="93"/>
        <v>0</v>
      </c>
      <c r="CA177" s="12">
        <f>IFERROR(VLOOKUP(A177,[10]DELTA!$A:$AE,31,0),"")</f>
        <v>2</v>
      </c>
      <c r="CB177" s="37" t="str">
        <f t="shared" si="94"/>
        <v>SAPHIRE</v>
      </c>
      <c r="CC177" s="37" t="str">
        <f>IFERROR(VLOOKUP(A177,[11]SUMMARY!$B:$E,4,0),"")</f>
        <v/>
      </c>
      <c r="CD177" s="37">
        <f>IFERROR(VLOOKUP(A177,'[12]RECAP REDEEM P2 - v2'!$A:$I,5,0),0)</f>
        <v>0</v>
      </c>
      <c r="CE177" s="37" t="str">
        <f t="shared" si="95"/>
        <v>FALSE</v>
      </c>
      <c r="CF177" s="37"/>
      <c r="CG177" s="15">
        <v>45093</v>
      </c>
      <c r="CH177" s="15">
        <f t="shared" ca="1" si="96"/>
        <v>46174</v>
      </c>
      <c r="CI177" s="37">
        <f t="shared" ca="1" si="97"/>
        <v>2</v>
      </c>
      <c r="CJ177" s="37">
        <v>0</v>
      </c>
      <c r="CK177" s="37" t="str">
        <f>IFERROR(VLOOKUP($A177,[13]ME!$A:$K,11,0),"-")</f>
        <v>-</v>
      </c>
      <c r="CL177" s="37" t="str">
        <f>IFERROR(VLOOKUP($A177,[14]EKS!$A:$K,11,0),"-")</f>
        <v>-</v>
      </c>
      <c r="CM177" s="37" t="str">
        <f>IFERROR(VLOOKUP($A177,[15]EKS!$A:$K,11,0),"-")</f>
        <v>-</v>
      </c>
      <c r="CN177" s="37" t="str">
        <f>IFERROR(VLOOKUP($A177,[16]EKS!$A:$K,11,0),"-")</f>
        <v>-</v>
      </c>
      <c r="CO177" s="37" t="str">
        <f>IFERROR(VLOOKUP($A177,[17]EKS!$A:$K,11,0),"-")</f>
        <v>-</v>
      </c>
      <c r="CP177" s="37" t="str">
        <f>IFERROR(VLOOKUP($A177,[18]EKS!$A:$K,11,0),"-")</f>
        <v>-</v>
      </c>
      <c r="CQ177" s="37" t="str">
        <f>IFERROR(VLOOKUP(A177,[19]Sheet1!$A:$D,4,0),"-")</f>
        <v>-</v>
      </c>
      <c r="CR177" s="37">
        <f>IFERROR(VLOOKUP($A177,[20]AAV!$A:$AR,44,0),IFERROR(VLOOKUP($A177,[20]GC!$A:$AC,29,0),IFERROR(VLOOKUP($A177,[20]RVO!$A:$CA,79,0),IFERROR(VLOOKUP($A177,[20]SBPV!$A:$AN,40,0),IFERROR(VLOOKUP($A177,'[20]CC SK'!$A:$AC,29,0),IFERROR(VLOOKUP($A177,'[20]AAV AUTO 2000'!$A:$AA,27,0),IFERROR(VLOOKUP($A177,[20]DELTA!$A:$AC,29,0),IFERROR(VLOOKUP($A177,'[20]TEMA C1'!$A:$Y,25,0),IFERROR(VLOOKUP($A177,'[20]TEMA C2'!$A:$AA,27,0),IFERROR(VLOOKUP($A177,'[20]TEMA C3'!$A:$AA,27,0),IFERROR(VLOOKUP($A177,'[20]TEMA HAJI'!$A:$AA,27,0),IFERROR(VLOOKUP($A177,'[20]TEMA PD'!$A:$AA,27,0),IFERROR(VLOOKUP($A177,[20]DESIRE!$A:$AP,42,0),0)))))))))))))</f>
        <v>0</v>
      </c>
      <c r="CS177" s="37">
        <f>IFERROR(VLOOKUP($A177,#REF!,42+CR$1,0),IFERROR(VLOOKUP($A177,#REF!,42+CR$1,0),IFERROR(VLOOKUP($A177,#REF!,29+CR$1,0),IFERROR(VLOOKUP($A177,#REF!,16+CR$1,0),IFERROR(VLOOKUP($A177,#REF!,42+CR$1,0),IFERROR(VLOOKUP($A177,#REF!,33+CR$1,0),IFERROR(VLOOKUP($A177,#REF!,29+CR$1,0),IFERROR(VLOOKUP($A177,#REF!,42+CR$1,0),IFERROR(VLOOKUP($A177,#REF!,42+CR$1,0),IFERROR(VLOOKUP($A177,#REF!,42+CR$1,0),IFERROR(VLOOKUP($A177,#REF!,26+CR$1,0),IFERROR(VLOOKUP($A177,#REF!,5+CR$1,0),0))))))))))))</f>
        <v>0</v>
      </c>
      <c r="CT177" s="37">
        <f>IFERROR(VLOOKUP($A177,#REF!,42+CS$1,0),IFERROR(VLOOKUP($A177,#REF!,42+CS$1,0),IFERROR(VLOOKUP($A177,#REF!,29+CS$1,0),IFERROR(VLOOKUP($A177,#REF!,16+CS$1,0),IFERROR(VLOOKUP($A177,#REF!,42+CS$1,0),IFERROR(VLOOKUP($A177,#REF!,33+CS$1,0),IFERROR(VLOOKUP($A177,#REF!,29+CS$1,0),IFERROR(VLOOKUP($A177,#REF!,42+CS$1,0),IFERROR(VLOOKUP($A177,#REF!,42+CS$1,0),IFERROR(VLOOKUP($A177,#REF!,42+CS$1,0),IFERROR(VLOOKUP($A177,#REF!,26+CS$1,0),IFERROR(VLOOKUP($A177,#REF!,5+CS$1,0),0))))))))))))</f>
        <v>0</v>
      </c>
      <c r="CU177" s="37">
        <f>IFERROR(VLOOKUP($A177,#REF!,42+CT$1,0),IFERROR(VLOOKUP($A177,#REF!,42+CT$1,0),IFERROR(VLOOKUP($A177,#REF!,29+CT$1,0),IFERROR(VLOOKUP($A177,#REF!,16+CT$1,0),IFERROR(VLOOKUP($A177,#REF!,42+CT$1,0),IFERROR(VLOOKUP($A177,#REF!,33+CT$1,0),IFERROR(VLOOKUP($A177,#REF!,29+CT$1,0),IFERROR(VLOOKUP($A177,#REF!,42+CT$1,0),IFERROR(VLOOKUP($A177,#REF!,42+CT$1,0),IFERROR(VLOOKUP($A177,#REF!,42+CT$1,0),IFERROR(VLOOKUP($A177,#REF!,26+CT$1,0),IFERROR(VLOOKUP($A177,#REF!,5+CT$1,0),0))))))))))))</f>
        <v>0</v>
      </c>
      <c r="CV177" s="37">
        <f>IFERROR(VLOOKUP($A177,#REF!,42+CU$1,0),IFERROR(VLOOKUP($A177,#REF!,42+CU$1,0),IFERROR(VLOOKUP($A177,#REF!,29+CU$1,0),IFERROR(VLOOKUP($A177,#REF!,16+CU$1,0),IFERROR(VLOOKUP($A177,#REF!,42+CU$1,0),IFERROR(VLOOKUP($A177,#REF!,33+CU$1,0),IFERROR(VLOOKUP($A177,#REF!,29+CU$1,0),IFERROR(VLOOKUP($A177,#REF!,42+CU$1,0),IFERROR(VLOOKUP($A177,#REF!,42+CU$1,0),IFERROR(VLOOKUP($A177,#REF!,42+CU$1,0),IFERROR(VLOOKUP($A177,#REF!,26+CU$1,0),IFERROR(VLOOKUP($A177,#REF!,5+CU$1,0),0))))))))))))</f>
        <v>0</v>
      </c>
      <c r="CW177" s="37">
        <f>IFERROR(VLOOKUP($A177,#REF!,42+CV$1,0),IFERROR(VLOOKUP($A177,#REF!,42+CV$1,0),IFERROR(VLOOKUP($A177,#REF!,29+CV$1,0),IFERROR(VLOOKUP($A177,#REF!,16+CV$1,0),IFERROR(VLOOKUP($A177,#REF!,42+CV$1,0),IFERROR(VLOOKUP($A177,#REF!,33+CV$1,0),IFERROR(VLOOKUP($A177,#REF!,29+CV$1,0),IFERROR(VLOOKUP($A177,#REF!,42+CV$1,0),IFERROR(VLOOKUP($A177,#REF!,42+CV$1,0),IFERROR(VLOOKUP($A177,#REF!,42+CV$1,0),IFERROR(VLOOKUP($A177,#REF!,26+CV$1,0),IFERROR(VLOOKUP($A177,#REF!,5+CV$1,0),0))))))))))))</f>
        <v>0</v>
      </c>
      <c r="CX177" s="37">
        <f>IFERROR(VLOOKUP($A177,#REF!,36,0),IFERROR(VLOOKUP($A177,#REF!,23,0),IFERROR(VLOOKUP($A177,#REF!,65,0),IFERROR(VLOOKUP($A177,#REF!,34,0),IFERROR(VLOOKUP($A177,#REF!,25,0),IFERROR(VLOOKUP($A177,#REF!,25,0),IFERROR(VLOOKUP($A177,#REF!,21,0),IFERROR(VLOOKUP($A177,#REF!,23,0),IFERROR(VLOOKUP($A177,#REF!,23,0),IFERROR(VLOOKUP($A177,#REF!,23,0),IFERROR(VLOOKUP($A177,#REF!,23,0),IFERROR(VLOOKUP($A177,#REF!,23,0),IFERROR(VLOOKUP($A177,#REF!,21,0),IFERROR(VLOOKUP($A177,#REF!,23,0),0))))))))))))))</f>
        <v>0</v>
      </c>
      <c r="CY177" s="37">
        <f>IFERROR(VLOOKUP($A177,[20]DESIRE!$A:$AP,42,0),IFERROR(VLOOKUP($A177,'[20]TEMA PD'!$A:$AA,27,0),IFERROR(VLOOKUP($A177,'[20]TEMA HAJI'!$A:$AA,27,0),IFERROR(VLOOKUP($A177,'[20]TEMA C3'!$A:$AA,27,0),IFERROR(VLOOKUP($A177,'[20]TEMA C2'!$A:$AA,27,0),IFERROR(VLOOKUP($A177,'[20]TEMA C1'!$A:$Y,25,0),IFERROR(VLOOKUP($A177,[20]DELTA!$A:$AC,29,0),IFERROR(VLOOKUP($A177,'[20]AAV AUTO 2000'!$A:$AA,27,0),IFERROR(VLOOKUP($A177,'[20]CC SK'!$A:$AC,29,0),IFERROR(VLOOKUP($A177,[20]SBPV!$A:$AN,40,0),IFERROR(VLOOKUP($A177,[20]RVO!$A:$CA,79,0),IFERROR(VLOOKUP($A177,[20]GC!$A:$AC,29,0),IFERROR(VLOOKUP($A177,[20]AAV!$A:$AR,44,0),0)))))))))))))</f>
        <v>0</v>
      </c>
      <c r="CZ177" s="37">
        <f>IFERROR(VLOOKUP($A177,#REF!,5+CY$1,0),IFERROR(VLOOKUP($A177,#REF!,26+CY$1,0),IFERROR(VLOOKUP($A177,#REF!,42+CY$1,0),IFERROR(VLOOKUP($A177,#REF!,42+CY$1,0),IFERROR(VLOOKUP($A177,#REF!,42+CY$1,0),IFERROR(VLOOKUP($A177,#REF!,29+CY$1,0),IFERROR(VLOOKUP($A177,#REF!,33+CY$1,0),IFERROR(VLOOKUP($A177,#REF!,42+CY$1,0),IFERROR(VLOOKUP($A177,#REF!,16+CY$1,0),IFERROR(VLOOKUP($A177,#REF!,29+CY$1,0),IFERROR(VLOOKUP($A177,#REF!,42+CY$1,0),IFERROR(VLOOKUP($A177,#REF!,42+CY$1,0),0))))))))))))</f>
        <v>0</v>
      </c>
      <c r="DA177" s="37">
        <f>IFERROR(VLOOKUP($A177,#REF!,5+CZ$1,0),IFERROR(VLOOKUP($A177,#REF!,26+CZ$1,0),IFERROR(VLOOKUP($A177,#REF!,42+CZ$1,0),IFERROR(VLOOKUP($A177,#REF!,42+CZ$1,0),IFERROR(VLOOKUP($A177,#REF!,42+CZ$1,0),IFERROR(VLOOKUP($A177,#REF!,29+CZ$1,0),IFERROR(VLOOKUP($A177,#REF!,33+CZ$1,0),IFERROR(VLOOKUP($A177,#REF!,42+CZ$1,0),IFERROR(VLOOKUP($A177,#REF!,16+CZ$1,0),IFERROR(VLOOKUP($A177,#REF!,29+CZ$1,0),IFERROR(VLOOKUP($A177,#REF!,42+CZ$1,0),IFERROR(VLOOKUP($A177,#REF!,42+CZ$1,0),0))))))))))))</f>
        <v>0</v>
      </c>
      <c r="DB177" s="37">
        <f>IFERROR(VLOOKUP($A177,#REF!,5+DA$1,0),IFERROR(VLOOKUP($A177,#REF!,26+DA$1,0),IFERROR(VLOOKUP($A177,#REF!,42+DA$1,0),IFERROR(VLOOKUP($A177,#REF!,42+DA$1,0),IFERROR(VLOOKUP($A177,#REF!,42+DA$1,0),IFERROR(VLOOKUP($A177,#REF!,29+DA$1,0),IFERROR(VLOOKUP($A177,#REF!,33+DA$1,0),IFERROR(VLOOKUP($A177,#REF!,42+DA$1,0),IFERROR(VLOOKUP($A177,#REF!,16+DA$1,0),IFERROR(VLOOKUP($A177,#REF!,29+DA$1,0),IFERROR(VLOOKUP($A177,#REF!,42+DA$1,0),IFERROR(VLOOKUP($A177,#REF!,42+DA$1,0),0))))))))))))</f>
        <v>0</v>
      </c>
      <c r="DC177" s="37">
        <f>IFERROR(VLOOKUP($A177,#REF!,5+DB$1,0),IFERROR(VLOOKUP($A177,#REF!,26+DB$1,0),IFERROR(VLOOKUP($A177,#REF!,42+DB$1,0),IFERROR(VLOOKUP($A177,#REF!,42+DB$1,0),IFERROR(VLOOKUP($A177,#REF!,42+DB$1,0),IFERROR(VLOOKUP($A177,#REF!,29+DB$1,0),IFERROR(VLOOKUP($A177,#REF!,33+DB$1,0),IFERROR(VLOOKUP($A177,#REF!,42+DB$1,0),IFERROR(VLOOKUP($A177,#REF!,16+DB$1,0),IFERROR(VLOOKUP($A177,#REF!,29+DB$1,0),IFERROR(VLOOKUP($A177,#REF!,42+DB$1,0),IFERROR(VLOOKUP($A177,#REF!,42+DB$1,0),0))))))))))))</f>
        <v>0</v>
      </c>
      <c r="DD177" s="37">
        <f>IFERROR(VLOOKUP($A177,#REF!,5+DC$1,0),IFERROR(VLOOKUP($A177,#REF!,26+DC$1,0),IFERROR(VLOOKUP($A177,#REF!,42+DC$1,0),IFERROR(VLOOKUP($A177,#REF!,42+DC$1,0),IFERROR(VLOOKUP($A177,#REF!,42+DC$1,0),IFERROR(VLOOKUP($A177,#REF!,29+DC$1,0),IFERROR(VLOOKUP($A177,#REF!,33+DC$1,0),IFERROR(VLOOKUP($A177,#REF!,42+DC$1,0),IFERROR(VLOOKUP($A177,#REF!,16+DC$1,0),IFERROR(VLOOKUP($A177,#REF!,29+DC$1,0),IFERROR(VLOOKUP($A177,#REF!,42+DC$1,0),IFERROR(VLOOKUP($A177,#REF!,42+DC$1,0),0))))))))))))</f>
        <v>0</v>
      </c>
      <c r="DE177" s="37">
        <f>IFERROR(VLOOKUP($A177,#REF!,23,0),IFERROR(VLOOKUP($A177,#REF!,21,0),IFERROR(VLOOKUP($A177,#REF!,23,0),IFERROR(VLOOKUP($A177,#REF!,23,0),IFERROR(VLOOKUP($A177,#REF!,23,0),IFERROR(VLOOKUP($A177,#REF!,23,0),IFERROR(VLOOKUP($A177,#REF!,23,0),IFERROR(VLOOKUP($A177,#REF!,21,0),IFERROR(VLOOKUP($A177,#REF!,25,0),IFERROR(VLOOKUP($A177,#REF!,25,0),IFERROR(VLOOKUP($A177,#REF!,34,0),IFERROR(VLOOKUP($A177,#REF!,65,0),IFERROR(VLOOKUP($A177,#REF!,23,0),IFERROR(VLOOKUP($A177,#REF!,36,0),0))))))))))))))</f>
        <v>0</v>
      </c>
      <c r="DF177" s="37" t="b">
        <f t="shared" si="85"/>
        <v>1</v>
      </c>
      <c r="DG177" s="37" t="b">
        <f t="shared" si="85"/>
        <v>1</v>
      </c>
      <c r="DH177" s="37" t="b">
        <f t="shared" si="85"/>
        <v>1</v>
      </c>
      <c r="DI177" s="37" t="b">
        <f t="shared" si="81"/>
        <v>1</v>
      </c>
      <c r="DJ177" s="37" t="b">
        <f t="shared" si="81"/>
        <v>1</v>
      </c>
      <c r="DK177" s="37" t="b">
        <f t="shared" si="81"/>
        <v>1</v>
      </c>
      <c r="DL177" s="37" t="b">
        <f t="shared" si="81"/>
        <v>1</v>
      </c>
      <c r="DM177" s="37">
        <f t="shared" si="86"/>
        <v>0</v>
      </c>
      <c r="DN177" s="37">
        <f t="shared" si="86"/>
        <v>0</v>
      </c>
      <c r="DO177" s="37">
        <f t="shared" si="86"/>
        <v>0</v>
      </c>
      <c r="DP177" s="37">
        <f t="shared" si="82"/>
        <v>0</v>
      </c>
      <c r="DQ177" s="37">
        <f t="shared" si="82"/>
        <v>0</v>
      </c>
      <c r="DR177" s="37">
        <f t="shared" si="82"/>
        <v>0</v>
      </c>
      <c r="DS177" s="37">
        <f t="shared" si="82"/>
        <v>0</v>
      </c>
      <c r="DT177" s="29">
        <f t="shared" si="72"/>
        <v>0</v>
      </c>
      <c r="DU177" s="37">
        <f t="shared" si="87"/>
        <v>0</v>
      </c>
      <c r="DV177" s="37">
        <f t="shared" si="87"/>
        <v>0</v>
      </c>
      <c r="DW177" s="37">
        <f t="shared" si="87"/>
        <v>0</v>
      </c>
      <c r="DX177" s="37">
        <f t="shared" si="83"/>
        <v>0</v>
      </c>
      <c r="DY177" s="37">
        <f t="shared" si="83"/>
        <v>0</v>
      </c>
      <c r="DZ177" s="37">
        <f t="shared" si="83"/>
        <v>0</v>
      </c>
      <c r="EA177" s="37">
        <f t="shared" si="83"/>
        <v>0</v>
      </c>
      <c r="EB177" s="29">
        <f t="shared" si="73"/>
        <v>0</v>
      </c>
      <c r="EC177" s="36">
        <f t="shared" si="74"/>
        <v>7</v>
      </c>
      <c r="ED177" s="36" t="str">
        <f t="shared" si="75"/>
        <v>DOWNGRADE</v>
      </c>
      <c r="EE177" s="36" t="str">
        <f t="shared" si="76"/>
        <v>RESET</v>
      </c>
      <c r="EF177" s="37">
        <f t="shared" si="77"/>
        <v>0</v>
      </c>
      <c r="EG177" s="2">
        <f>IFERROR(VLOOKUP(A177,[21]DELTA!$A:$AT,46,0),"")</f>
        <v>3</v>
      </c>
      <c r="EH177" s="37" t="str">
        <f t="shared" si="78"/>
        <v>SAPHIRE</v>
      </c>
      <c r="EI177" s="2"/>
      <c r="EJ177" s="2"/>
      <c r="EK177" s="2"/>
      <c r="EL177" s="2"/>
      <c r="EM177" s="2"/>
      <c r="EN177" s="2"/>
      <c r="EO177" s="2"/>
      <c r="EP177" s="2"/>
      <c r="EQ177" s="37">
        <f t="shared" si="88"/>
        <v>0</v>
      </c>
      <c r="ER177" s="37">
        <f t="shared" si="88"/>
        <v>0</v>
      </c>
      <c r="ES177" s="37">
        <f t="shared" si="88"/>
        <v>0</v>
      </c>
      <c r="ET177" s="37">
        <f t="shared" si="84"/>
        <v>0</v>
      </c>
      <c r="EU177" s="37">
        <f t="shared" si="84"/>
        <v>0</v>
      </c>
      <c r="EV177" s="37">
        <f t="shared" si="84"/>
        <v>0</v>
      </c>
      <c r="EW177" s="37">
        <f t="shared" si="84"/>
        <v>0</v>
      </c>
    </row>
    <row r="178" spans="1:153" ht="15.6">
      <c r="A178" s="36" t="s">
        <v>74</v>
      </c>
      <c r="B178" s="5" t="s">
        <v>75</v>
      </c>
      <c r="C178" s="37" t="s">
        <v>153</v>
      </c>
      <c r="D178" s="15">
        <f>IFERROR(VLOOKUP(A178,[23]delta!$A:$C,3,0),"")</f>
        <v>44961</v>
      </c>
      <c r="E178" s="15" t="str">
        <f t="shared" si="71"/>
        <v>Feb-23</v>
      </c>
      <c r="F178" s="37" t="s">
        <v>352</v>
      </c>
      <c r="G178" s="37" t="s">
        <v>352</v>
      </c>
      <c r="H178" s="37" t="s">
        <v>352</v>
      </c>
      <c r="I178" s="37" t="s">
        <v>352</v>
      </c>
      <c r="J178" s="37" t="s">
        <v>352</v>
      </c>
      <c r="K178" s="37" t="s">
        <v>352</v>
      </c>
      <c r="L178" s="37" t="s">
        <v>352</v>
      </c>
      <c r="M178" s="37">
        <v>20</v>
      </c>
      <c r="N178" s="37">
        <v>45</v>
      </c>
      <c r="O178" s="37">
        <v>39</v>
      </c>
      <c r="P178" s="37">
        <v>40</v>
      </c>
      <c r="Q178" s="37">
        <v>38</v>
      </c>
      <c r="R178" s="37">
        <v>44</v>
      </c>
      <c r="S178" s="37">
        <v>21</v>
      </c>
      <c r="T178" s="36">
        <v>247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36">
        <v>0</v>
      </c>
      <c r="AC178" s="36">
        <v>0</v>
      </c>
      <c r="AD178" s="36" t="s">
        <v>413</v>
      </c>
      <c r="AE178" s="36" t="s">
        <v>413</v>
      </c>
      <c r="AF178" s="37">
        <v>0</v>
      </c>
      <c r="AG178" s="13">
        <v>2</v>
      </c>
      <c r="AH178" s="37" t="s">
        <v>418</v>
      </c>
      <c r="AI178" s="37">
        <v>0</v>
      </c>
      <c r="AJ178" s="37" t="s">
        <v>424</v>
      </c>
      <c r="AK178" s="37">
        <v>0</v>
      </c>
      <c r="AL178" s="15">
        <v>45261</v>
      </c>
      <c r="AM178" s="15">
        <v>45701</v>
      </c>
      <c r="AN178" s="37">
        <v>1</v>
      </c>
      <c r="AO178" s="37">
        <v>0</v>
      </c>
      <c r="AP178" s="37" t="str">
        <f>IFERROR(VLOOKUP($A178,[2]Sheet1!$A:$D,4,0),"-")</f>
        <v>EKSKLUSIF</v>
      </c>
      <c r="AQ178" s="37" t="str">
        <f>IFERROR(VLOOKUP($A178,#REF!,4,0),"-")</f>
        <v>-</v>
      </c>
      <c r="AR178" s="37" t="str">
        <f>IFERROR(VLOOKUP(A178,[3]DELTA!$A:$D,4,0),"-")</f>
        <v>EKSKLUSIF</v>
      </c>
      <c r="AS178" s="37" t="str">
        <f>IFERROR(VLOOKUP(A178,[4]DELTA!$A:$D,4,0),"-")</f>
        <v>EKSKLUSIF</v>
      </c>
      <c r="AT178" s="37" t="str">
        <f>IFERROR(VLOOKUP(A178,[5]DELTA!$A:$D,4,0),"-")</f>
        <v>EKSKLUSIF</v>
      </c>
      <c r="AU178" s="37" t="str">
        <f>IFERROR(VLOOKUP(A178,[6]DELTA!$A:$D,4,0),"-")</f>
        <v>EKSKLUSIF</v>
      </c>
      <c r="AV178" s="37" t="str">
        <f>IFERROR(VLOOKUP(A178,#REF!,13,0),"")</f>
        <v/>
      </c>
      <c r="AW178" s="37">
        <f>IFERROR(VLOOKUP(A178,[7]DATABASE!$A:$BA,49,0),"")</f>
        <v>46</v>
      </c>
      <c r="AX178" s="37">
        <f>IFERROR(VLOOKUP(A178,[7]DATABASE!$A:$BA,50,0),"")</f>
        <v>45</v>
      </c>
      <c r="AY178" s="37">
        <f>IFERROR(VLOOKUP(A178,[7]DATABASE!$A:$BA,51,0),"")</f>
        <v>41</v>
      </c>
      <c r="AZ178" s="37">
        <f>IFERROR(VLOOKUP(A178,[7]DATABASE!$A:$BA,52,0),"")</f>
        <v>44</v>
      </c>
      <c r="BA178" s="37">
        <f>IFERROR(VLOOKUP(A178,[7]DATABASE!$A:$BA,53,0),"")</f>
        <v>45</v>
      </c>
      <c r="BB178" s="37">
        <f>IFERROR(VLOOKUP(A178,[7]DATABASE!$A:$BF,54,0),"")</f>
        <v>46</v>
      </c>
      <c r="BC178" s="37">
        <f>IFERROR(VLOOKUP(A178,[7]DATABASE!$A:$BF,55,0),"")</f>
        <v>45</v>
      </c>
      <c r="BD178" s="37">
        <f>IFERROR(VLOOKUP(A178,[7]DATABASE!$A:$BF,56,0),"")</f>
        <v>41</v>
      </c>
      <c r="BE178" s="37">
        <f>IFERROR(VLOOKUP(A178,[7]DATABASE!$A:$BF,57,0),"")</f>
        <v>44</v>
      </c>
      <c r="BF178" s="37">
        <f>IFERROR(VLOOKUP(A178,[7]DATABASE!$A:$BF,58,0),"")</f>
        <v>45</v>
      </c>
      <c r="BG178" s="37">
        <f>IFERROR(VLOOKUP($A178,'[24]NEW MITRA'!$A:$BV,69,0),"")</f>
        <v>18</v>
      </c>
      <c r="BH178" s="37">
        <f>IFERROR(VLOOKUP(A178,[7]DATABASE!$A:$BM,60,0),"")</f>
        <v>46</v>
      </c>
      <c r="BI178" s="37">
        <f>IFERROR(VLOOKUP(A178,[7]DATABASE!$A:$BM,61,0),"")</f>
        <v>45</v>
      </c>
      <c r="BJ178" s="37">
        <f>IFERROR(VLOOKUP(A178,[7]DATABASE!$A:$BM,62,0),"")</f>
        <v>41</v>
      </c>
      <c r="BK178" s="37">
        <f>IFERROR(VLOOKUP(A178,[7]DATABASE!$A:$BM,63,0),"")</f>
        <v>44</v>
      </c>
      <c r="BL178" s="37">
        <f>IFERROR(VLOOKUP(A178,[7]DATABASE!$A:$BM,64,0),"")</f>
        <v>45</v>
      </c>
      <c r="BM178" s="37">
        <f>IFERROR(VLOOKUP($A178,[9]AAV!$A:$AM,39,0),IFERROR(VLOOKUP($A178,[9]GC!$A:$Y,25,0),IFERROR(VLOOKUP($A178,[9]RVO!$A:$BS,71,0),IFERROR(VLOOKUP($A178,[9]SBPV!$A:$AK,37,0),IFERROR(VLOOKUP($A178,'[9]CC SK'!$A:$AA,27,0),IFERROR(VLOOKUP($A178,[9]DELTA!$A:$AA,27,0),IFERROR(VLOOKUP($A178,'[9]TEMA C1'!$A:$W,23,0),IFERROR(VLOOKUP($A178,'[9]TEMA C2'!$A:$Y,25,0),IFERROR(VLOOKUP($A178,'[9]TEMA C3'!$A:$Y,25,0),IFERROR(VLOOKUP($A178,'[9]TEMA HAJI'!$A:$Y,25,0),IFERROR(VLOOKUP($A178,'[9]TEMA PD'!$A:$Y,25,0),"")))))))))))</f>
        <v>21</v>
      </c>
      <c r="BN178" s="37">
        <f t="shared" si="89"/>
        <v>260</v>
      </c>
      <c r="BO178" s="14">
        <f t="shared" si="80"/>
        <v>0</v>
      </c>
      <c r="BP178" s="14">
        <f t="shared" si="80"/>
        <v>46</v>
      </c>
      <c r="BQ178" s="14">
        <f t="shared" si="80"/>
        <v>0</v>
      </c>
      <c r="BR178" s="14">
        <f t="shared" si="80"/>
        <v>0</v>
      </c>
      <c r="BS178" s="14">
        <f t="shared" si="80"/>
        <v>0</v>
      </c>
      <c r="BT178" s="21">
        <f t="shared" si="80"/>
        <v>0</v>
      </c>
      <c r="BU178" s="21">
        <f t="shared" si="79"/>
        <v>21</v>
      </c>
      <c r="BV178" s="37">
        <f t="shared" si="90"/>
        <v>67</v>
      </c>
      <c r="BW178" s="36">
        <f t="shared" si="91"/>
        <v>0</v>
      </c>
      <c r="BX178" s="36" t="str">
        <f t="shared" si="92"/>
        <v>TIDAK</v>
      </c>
      <c r="BY178" s="36" t="str">
        <f>IFERROR(VLOOKUP(A178,[7]DATABASE!$A:$BY,77,0),"")</f>
        <v>TIDAK</v>
      </c>
      <c r="BZ178" s="37">
        <f t="shared" si="93"/>
        <v>67</v>
      </c>
      <c r="CA178" s="12">
        <f>IFERROR(VLOOKUP(A178,[10]DELTA!$A:$AE,31,0),"")</f>
        <v>3</v>
      </c>
      <c r="CB178" s="37" t="str">
        <f t="shared" si="94"/>
        <v>SAPHIRE</v>
      </c>
      <c r="CC178" s="37" t="str">
        <f>IFERROR(VLOOKUP(A178,[11]SUMMARY!$B:$E,4,0),"")</f>
        <v/>
      </c>
      <c r="CD178" s="37">
        <f>IFERROR(VLOOKUP(A178,'[12]RECAP REDEEM P2 - v2'!$A:$I,5,0),0)</f>
        <v>0</v>
      </c>
      <c r="CE178" s="37" t="str">
        <f t="shared" si="95"/>
        <v>Y</v>
      </c>
      <c r="CF178" s="37"/>
      <c r="CG178" s="15">
        <v>45093</v>
      </c>
      <c r="CH178" s="15">
        <f t="shared" ca="1" si="96"/>
        <v>46174</v>
      </c>
      <c r="CI178" s="37">
        <f t="shared" ca="1" si="97"/>
        <v>2</v>
      </c>
      <c r="CJ178" s="37">
        <v>67</v>
      </c>
      <c r="CK178" s="37" t="str">
        <f>IFERROR(VLOOKUP($A178,[13]ME!$A:$K,11,0),"-")</f>
        <v>EKSKLUSIF</v>
      </c>
      <c r="CL178" s="37" t="str">
        <f>IFERROR(VLOOKUP($A178,[14]EKS!$A:$K,11,0),"-")</f>
        <v>EKSKLUSIF</v>
      </c>
      <c r="CM178" s="37" t="str">
        <f>IFERROR(VLOOKUP($A178,[15]EKS!$A:$K,11,0),"-")</f>
        <v>EKSKLUSIF</v>
      </c>
      <c r="CN178" s="37" t="str">
        <f>IFERROR(VLOOKUP($A178,[16]EKS!$A:$K,11,0),"-")</f>
        <v>EKSKLUSIF</v>
      </c>
      <c r="CO178" s="37" t="str">
        <f>IFERROR(VLOOKUP($A178,[17]EKS!$A:$K,11,0),"-")</f>
        <v>EKSKLUSIF</v>
      </c>
      <c r="CP178" s="37" t="str">
        <f>IFERROR(VLOOKUP($A178,[18]EKS!$A:$K,11,0),"-")</f>
        <v>EKSKLUSIF</v>
      </c>
      <c r="CQ178" s="37" t="str">
        <f>IFERROR(VLOOKUP(A178,[19]Sheet1!$A:$D,4,0),"-")</f>
        <v>EKSKLUSIF</v>
      </c>
      <c r="CR178" s="37">
        <f>IFERROR(VLOOKUP($A178,[20]AAV!$A:$AR,44,0),IFERROR(VLOOKUP($A178,[20]GC!$A:$AC,29,0),IFERROR(VLOOKUP($A178,[20]RVO!$A:$CA,79,0),IFERROR(VLOOKUP($A178,[20]SBPV!$A:$AN,40,0),IFERROR(VLOOKUP($A178,'[20]CC SK'!$A:$AC,29,0),IFERROR(VLOOKUP($A178,'[20]AAV AUTO 2000'!$A:$AA,27,0),IFERROR(VLOOKUP($A178,[20]DELTA!$A:$AC,29,0),IFERROR(VLOOKUP($A178,'[20]TEMA C1'!$A:$Y,25,0),IFERROR(VLOOKUP($A178,'[20]TEMA C2'!$A:$AA,27,0),IFERROR(VLOOKUP($A178,'[20]TEMA C3'!$A:$AA,27,0),IFERROR(VLOOKUP($A178,'[20]TEMA HAJI'!$A:$AA,27,0),IFERROR(VLOOKUP($A178,'[20]TEMA PD'!$A:$AA,27,0),IFERROR(VLOOKUP($A178,[20]DESIRE!$A:$AP,42,0),0)))))))))))))</f>
        <v>22</v>
      </c>
      <c r="CS178" s="37">
        <f>IFERROR(VLOOKUP($A178,#REF!,42+CR$1,0),IFERROR(VLOOKUP($A178,#REF!,42+CR$1,0),IFERROR(VLOOKUP($A178,#REF!,29+CR$1,0),IFERROR(VLOOKUP($A178,#REF!,16+CR$1,0),IFERROR(VLOOKUP($A178,#REF!,42+CR$1,0),IFERROR(VLOOKUP($A178,#REF!,33+CR$1,0),IFERROR(VLOOKUP($A178,#REF!,29+CR$1,0),IFERROR(VLOOKUP($A178,#REF!,42+CR$1,0),IFERROR(VLOOKUP($A178,#REF!,42+CR$1,0),IFERROR(VLOOKUP($A178,#REF!,42+CR$1,0),IFERROR(VLOOKUP($A178,#REF!,26+CR$1,0),IFERROR(VLOOKUP($A178,#REF!,5+CR$1,0),0))))))))))))</f>
        <v>0</v>
      </c>
      <c r="CT178" s="37">
        <f>IFERROR(VLOOKUP($A178,#REF!,42+CS$1,0),IFERROR(VLOOKUP($A178,#REF!,42+CS$1,0),IFERROR(VLOOKUP($A178,#REF!,29+CS$1,0),IFERROR(VLOOKUP($A178,#REF!,16+CS$1,0),IFERROR(VLOOKUP($A178,#REF!,42+CS$1,0),IFERROR(VLOOKUP($A178,#REF!,33+CS$1,0),IFERROR(VLOOKUP($A178,#REF!,29+CS$1,0),IFERROR(VLOOKUP($A178,#REF!,42+CS$1,0),IFERROR(VLOOKUP($A178,#REF!,42+CS$1,0),IFERROR(VLOOKUP($A178,#REF!,42+CS$1,0),IFERROR(VLOOKUP($A178,#REF!,26+CS$1,0),IFERROR(VLOOKUP($A178,#REF!,5+CS$1,0),0))))))))))))</f>
        <v>0</v>
      </c>
      <c r="CU178" s="37">
        <f>IFERROR(VLOOKUP($A178,#REF!,42+CT$1,0),IFERROR(VLOOKUP($A178,#REF!,42+CT$1,0),IFERROR(VLOOKUP($A178,#REF!,29+CT$1,0),IFERROR(VLOOKUP($A178,#REF!,16+CT$1,0),IFERROR(VLOOKUP($A178,#REF!,42+CT$1,0),IFERROR(VLOOKUP($A178,#REF!,33+CT$1,0),IFERROR(VLOOKUP($A178,#REF!,29+CT$1,0),IFERROR(VLOOKUP($A178,#REF!,42+CT$1,0),IFERROR(VLOOKUP($A178,#REF!,42+CT$1,0),IFERROR(VLOOKUP($A178,#REF!,42+CT$1,0),IFERROR(VLOOKUP($A178,#REF!,26+CT$1,0),IFERROR(VLOOKUP($A178,#REF!,5+CT$1,0),0))))))))))))</f>
        <v>0</v>
      </c>
      <c r="CV178" s="37">
        <f>IFERROR(VLOOKUP($A178,#REF!,42+CU$1,0),IFERROR(VLOOKUP($A178,#REF!,42+CU$1,0),IFERROR(VLOOKUP($A178,#REF!,29+CU$1,0),IFERROR(VLOOKUP($A178,#REF!,16+CU$1,0),IFERROR(VLOOKUP($A178,#REF!,42+CU$1,0),IFERROR(VLOOKUP($A178,#REF!,33+CU$1,0),IFERROR(VLOOKUP($A178,#REF!,29+CU$1,0),IFERROR(VLOOKUP($A178,#REF!,42+CU$1,0),IFERROR(VLOOKUP($A178,#REF!,42+CU$1,0),IFERROR(VLOOKUP($A178,#REF!,42+CU$1,0),IFERROR(VLOOKUP($A178,#REF!,26+CU$1,0),IFERROR(VLOOKUP($A178,#REF!,5+CU$1,0),0))))))))))))</f>
        <v>0</v>
      </c>
      <c r="CW178" s="37">
        <f>IFERROR(VLOOKUP($A178,#REF!,42+CV$1,0),IFERROR(VLOOKUP($A178,#REF!,42+CV$1,0),IFERROR(VLOOKUP($A178,#REF!,29+CV$1,0),IFERROR(VLOOKUP($A178,#REF!,16+CV$1,0),IFERROR(VLOOKUP($A178,#REF!,42+CV$1,0),IFERROR(VLOOKUP($A178,#REF!,33+CV$1,0),IFERROR(VLOOKUP($A178,#REF!,29+CV$1,0),IFERROR(VLOOKUP($A178,#REF!,42+CV$1,0),IFERROR(VLOOKUP($A178,#REF!,42+CV$1,0),IFERROR(VLOOKUP($A178,#REF!,42+CV$1,0),IFERROR(VLOOKUP($A178,#REF!,26+CV$1,0),IFERROR(VLOOKUP($A178,#REF!,5+CV$1,0),0))))))))))))</f>
        <v>0</v>
      </c>
      <c r="CX178" s="37">
        <f>IFERROR(VLOOKUP($A178,#REF!,36,0),IFERROR(VLOOKUP($A178,#REF!,23,0),IFERROR(VLOOKUP($A178,#REF!,65,0),IFERROR(VLOOKUP($A178,#REF!,34,0),IFERROR(VLOOKUP($A178,#REF!,25,0),IFERROR(VLOOKUP($A178,#REF!,25,0),IFERROR(VLOOKUP($A178,#REF!,21,0),IFERROR(VLOOKUP($A178,#REF!,23,0),IFERROR(VLOOKUP($A178,#REF!,23,0),IFERROR(VLOOKUP($A178,#REF!,23,0),IFERROR(VLOOKUP($A178,#REF!,23,0),IFERROR(VLOOKUP($A178,#REF!,23,0),IFERROR(VLOOKUP($A178,#REF!,21,0),IFERROR(VLOOKUP($A178,#REF!,23,0),0))))))))))))))</f>
        <v>0</v>
      </c>
      <c r="CY178" s="37">
        <f>IFERROR(VLOOKUP($A178,[20]DESIRE!$A:$AP,42,0),IFERROR(VLOOKUP($A178,'[20]TEMA PD'!$A:$AA,27,0),IFERROR(VLOOKUP($A178,'[20]TEMA HAJI'!$A:$AA,27,0),IFERROR(VLOOKUP($A178,'[20]TEMA C3'!$A:$AA,27,0),IFERROR(VLOOKUP($A178,'[20]TEMA C2'!$A:$AA,27,0),IFERROR(VLOOKUP($A178,'[20]TEMA C1'!$A:$Y,25,0),IFERROR(VLOOKUP($A178,[20]DELTA!$A:$AC,29,0),IFERROR(VLOOKUP($A178,'[20]AAV AUTO 2000'!$A:$AA,27,0),IFERROR(VLOOKUP($A178,'[20]CC SK'!$A:$AC,29,0),IFERROR(VLOOKUP($A178,[20]SBPV!$A:$AN,40,0),IFERROR(VLOOKUP($A178,[20]RVO!$A:$CA,79,0),IFERROR(VLOOKUP($A178,[20]GC!$A:$AC,29,0),IFERROR(VLOOKUP($A178,[20]AAV!$A:$AR,44,0),0)))))))))))))</f>
        <v>22</v>
      </c>
      <c r="CZ178" s="37">
        <f>IFERROR(VLOOKUP($A178,#REF!,5+CY$1,0),IFERROR(VLOOKUP($A178,#REF!,26+CY$1,0),IFERROR(VLOOKUP($A178,#REF!,42+CY$1,0),IFERROR(VLOOKUP($A178,#REF!,42+CY$1,0),IFERROR(VLOOKUP($A178,#REF!,42+CY$1,0),IFERROR(VLOOKUP($A178,#REF!,29+CY$1,0),IFERROR(VLOOKUP($A178,#REF!,33+CY$1,0),IFERROR(VLOOKUP($A178,#REF!,42+CY$1,0),IFERROR(VLOOKUP($A178,#REF!,16+CY$1,0),IFERROR(VLOOKUP($A178,#REF!,29+CY$1,0),IFERROR(VLOOKUP($A178,#REF!,42+CY$1,0),IFERROR(VLOOKUP($A178,#REF!,42+CY$1,0),0))))))))))))</f>
        <v>0</v>
      </c>
      <c r="DA178" s="37">
        <f>IFERROR(VLOOKUP($A178,#REF!,5+CZ$1,0),IFERROR(VLOOKUP($A178,#REF!,26+CZ$1,0),IFERROR(VLOOKUP($A178,#REF!,42+CZ$1,0),IFERROR(VLOOKUP($A178,#REF!,42+CZ$1,0),IFERROR(VLOOKUP($A178,#REF!,42+CZ$1,0),IFERROR(VLOOKUP($A178,#REF!,29+CZ$1,0),IFERROR(VLOOKUP($A178,#REF!,33+CZ$1,0),IFERROR(VLOOKUP($A178,#REF!,42+CZ$1,0),IFERROR(VLOOKUP($A178,#REF!,16+CZ$1,0),IFERROR(VLOOKUP($A178,#REF!,29+CZ$1,0),IFERROR(VLOOKUP($A178,#REF!,42+CZ$1,0),IFERROR(VLOOKUP($A178,#REF!,42+CZ$1,0),0))))))))))))</f>
        <v>0</v>
      </c>
      <c r="DB178" s="37">
        <f>IFERROR(VLOOKUP($A178,#REF!,5+DA$1,0),IFERROR(VLOOKUP($A178,#REF!,26+DA$1,0),IFERROR(VLOOKUP($A178,#REF!,42+DA$1,0),IFERROR(VLOOKUP($A178,#REF!,42+DA$1,0),IFERROR(VLOOKUP($A178,#REF!,42+DA$1,0),IFERROR(VLOOKUP($A178,#REF!,29+DA$1,0),IFERROR(VLOOKUP($A178,#REF!,33+DA$1,0),IFERROR(VLOOKUP($A178,#REF!,42+DA$1,0),IFERROR(VLOOKUP($A178,#REF!,16+DA$1,0),IFERROR(VLOOKUP($A178,#REF!,29+DA$1,0),IFERROR(VLOOKUP($A178,#REF!,42+DA$1,0),IFERROR(VLOOKUP($A178,#REF!,42+DA$1,0),0))))))))))))</f>
        <v>0</v>
      </c>
      <c r="DC178" s="37">
        <f>IFERROR(VLOOKUP($A178,#REF!,5+DB$1,0),IFERROR(VLOOKUP($A178,#REF!,26+DB$1,0),IFERROR(VLOOKUP($A178,#REF!,42+DB$1,0),IFERROR(VLOOKUP($A178,#REF!,42+DB$1,0),IFERROR(VLOOKUP($A178,#REF!,42+DB$1,0),IFERROR(VLOOKUP($A178,#REF!,29+DB$1,0),IFERROR(VLOOKUP($A178,#REF!,33+DB$1,0),IFERROR(VLOOKUP($A178,#REF!,42+DB$1,0),IFERROR(VLOOKUP($A178,#REF!,16+DB$1,0),IFERROR(VLOOKUP($A178,#REF!,29+DB$1,0),IFERROR(VLOOKUP($A178,#REF!,42+DB$1,0),IFERROR(VLOOKUP($A178,#REF!,42+DB$1,0),0))))))))))))</f>
        <v>0</v>
      </c>
      <c r="DD178" s="37">
        <f>IFERROR(VLOOKUP($A178,#REF!,5+DC$1,0),IFERROR(VLOOKUP($A178,#REF!,26+DC$1,0),IFERROR(VLOOKUP($A178,#REF!,42+DC$1,0),IFERROR(VLOOKUP($A178,#REF!,42+DC$1,0),IFERROR(VLOOKUP($A178,#REF!,42+DC$1,0),IFERROR(VLOOKUP($A178,#REF!,29+DC$1,0),IFERROR(VLOOKUP($A178,#REF!,33+DC$1,0),IFERROR(VLOOKUP($A178,#REF!,42+DC$1,0),IFERROR(VLOOKUP($A178,#REF!,16+DC$1,0),IFERROR(VLOOKUP($A178,#REF!,29+DC$1,0),IFERROR(VLOOKUP($A178,#REF!,42+DC$1,0),IFERROR(VLOOKUP($A178,#REF!,42+DC$1,0),0))))))))))))</f>
        <v>0</v>
      </c>
      <c r="DE178" s="37">
        <f>IFERROR(VLOOKUP($A178,#REF!,23,0),IFERROR(VLOOKUP($A178,#REF!,21,0),IFERROR(VLOOKUP($A178,#REF!,23,0),IFERROR(VLOOKUP($A178,#REF!,23,0),IFERROR(VLOOKUP($A178,#REF!,23,0),IFERROR(VLOOKUP($A178,#REF!,23,0),IFERROR(VLOOKUP($A178,#REF!,23,0),IFERROR(VLOOKUP($A178,#REF!,21,0),IFERROR(VLOOKUP($A178,#REF!,25,0),IFERROR(VLOOKUP($A178,#REF!,25,0),IFERROR(VLOOKUP($A178,#REF!,34,0),IFERROR(VLOOKUP($A178,#REF!,65,0),IFERROR(VLOOKUP($A178,#REF!,23,0),IFERROR(VLOOKUP($A178,#REF!,36,0),0))))))))))))))</f>
        <v>0</v>
      </c>
      <c r="DF178" s="37" t="b">
        <f t="shared" si="85"/>
        <v>1</v>
      </c>
      <c r="DG178" s="37" t="b">
        <f t="shared" si="85"/>
        <v>1</v>
      </c>
      <c r="DH178" s="37" t="b">
        <f t="shared" si="85"/>
        <v>1</v>
      </c>
      <c r="DI178" s="37" t="b">
        <f t="shared" si="81"/>
        <v>1</v>
      </c>
      <c r="DJ178" s="37" t="b">
        <f t="shared" si="81"/>
        <v>1</v>
      </c>
      <c r="DK178" s="37" t="b">
        <f t="shared" si="81"/>
        <v>1</v>
      </c>
      <c r="DL178" s="37" t="b">
        <f t="shared" si="81"/>
        <v>1</v>
      </c>
      <c r="DM178" s="37">
        <f t="shared" si="86"/>
        <v>22</v>
      </c>
      <c r="DN178" s="37">
        <f t="shared" si="86"/>
        <v>0</v>
      </c>
      <c r="DO178" s="37">
        <f t="shared" si="86"/>
        <v>0</v>
      </c>
      <c r="DP178" s="37">
        <f t="shared" si="82"/>
        <v>0</v>
      </c>
      <c r="DQ178" s="37">
        <f t="shared" si="82"/>
        <v>0</v>
      </c>
      <c r="DR178" s="37">
        <f t="shared" si="82"/>
        <v>0</v>
      </c>
      <c r="DS178" s="37">
        <f t="shared" si="82"/>
        <v>0</v>
      </c>
      <c r="DT178" s="29">
        <f t="shared" si="72"/>
        <v>22</v>
      </c>
      <c r="DU178" s="37">
        <f t="shared" si="87"/>
        <v>0</v>
      </c>
      <c r="DV178" s="37">
        <f t="shared" si="87"/>
        <v>0</v>
      </c>
      <c r="DW178" s="37">
        <f t="shared" si="87"/>
        <v>0</v>
      </c>
      <c r="DX178" s="37">
        <f t="shared" si="83"/>
        <v>0</v>
      </c>
      <c r="DY178" s="37">
        <f t="shared" si="83"/>
        <v>0</v>
      </c>
      <c r="DZ178" s="37">
        <f t="shared" si="83"/>
        <v>0</v>
      </c>
      <c r="EA178" s="37">
        <f t="shared" si="83"/>
        <v>0</v>
      </c>
      <c r="EB178" s="29">
        <f t="shared" si="73"/>
        <v>0</v>
      </c>
      <c r="EC178" s="36">
        <f t="shared" si="74"/>
        <v>6</v>
      </c>
      <c r="ED178" s="36" t="str">
        <f t="shared" si="75"/>
        <v>DOWNGRADE</v>
      </c>
      <c r="EE178" s="36" t="str">
        <f t="shared" si="76"/>
        <v>RESET</v>
      </c>
      <c r="EF178" s="37">
        <f t="shared" si="77"/>
        <v>0</v>
      </c>
      <c r="EG178" s="2">
        <f>IFERROR(VLOOKUP(A178,[21]DELTA!$A:$AT,46,0),"")</f>
        <v>3</v>
      </c>
      <c r="EH178" s="37" t="str">
        <f t="shared" si="78"/>
        <v>SAPHIRE</v>
      </c>
      <c r="EI178" s="2"/>
      <c r="EJ178" s="2"/>
      <c r="EK178" s="2"/>
      <c r="EL178" s="2"/>
      <c r="EM178" s="2"/>
      <c r="EN178" s="2"/>
      <c r="EO178" s="2"/>
      <c r="EP178" s="2"/>
      <c r="EQ178" s="37">
        <f t="shared" si="88"/>
        <v>22</v>
      </c>
      <c r="ER178" s="37">
        <f t="shared" si="88"/>
        <v>0</v>
      </c>
      <c r="ES178" s="37">
        <f t="shared" si="88"/>
        <v>0</v>
      </c>
      <c r="ET178" s="37">
        <f t="shared" si="84"/>
        <v>0</v>
      </c>
      <c r="EU178" s="37">
        <f t="shared" si="84"/>
        <v>0</v>
      </c>
      <c r="EV178" s="37">
        <f t="shared" si="84"/>
        <v>0</v>
      </c>
      <c r="EW178" s="37">
        <f t="shared" si="84"/>
        <v>0</v>
      </c>
    </row>
    <row r="179" spans="1:153" ht="15.6">
      <c r="A179" s="36" t="s">
        <v>42</v>
      </c>
      <c r="B179" s="5" t="s">
        <v>43</v>
      </c>
      <c r="C179" s="37" t="s">
        <v>153</v>
      </c>
      <c r="D179" s="15">
        <f>IFERROR(VLOOKUP(A179,[23]delta!$A:$C,3,0),"")</f>
        <v>44875</v>
      </c>
      <c r="E179" s="15" t="str">
        <f t="shared" si="71"/>
        <v>Nov-22</v>
      </c>
      <c r="F179" s="37" t="s">
        <v>349</v>
      </c>
      <c r="G179" s="37" t="s">
        <v>349</v>
      </c>
      <c r="H179" s="37" t="s">
        <v>349</v>
      </c>
      <c r="I179" s="37" t="s">
        <v>349</v>
      </c>
      <c r="J179" s="37" t="s">
        <v>349</v>
      </c>
      <c r="K179" s="37" t="s">
        <v>349</v>
      </c>
      <c r="L179" s="37" t="s">
        <v>349</v>
      </c>
      <c r="M179" s="37">
        <v>19</v>
      </c>
      <c r="N179" s="37">
        <v>30</v>
      </c>
      <c r="O179" s="37">
        <v>14</v>
      </c>
      <c r="P179" s="37">
        <v>22</v>
      </c>
      <c r="Q179" s="37">
        <v>25</v>
      </c>
      <c r="R179" s="37">
        <v>31</v>
      </c>
      <c r="S179" s="37">
        <v>10</v>
      </c>
      <c r="T179" s="36">
        <v>151</v>
      </c>
      <c r="U179" s="37">
        <v>19</v>
      </c>
      <c r="V179" s="37">
        <v>30</v>
      </c>
      <c r="W179" s="37">
        <v>14</v>
      </c>
      <c r="X179" s="37">
        <v>22</v>
      </c>
      <c r="Y179" s="37">
        <v>25</v>
      </c>
      <c r="Z179" s="37">
        <v>31</v>
      </c>
      <c r="AA179" s="37">
        <v>10</v>
      </c>
      <c r="AB179" s="36">
        <v>151</v>
      </c>
      <c r="AC179" s="36">
        <v>0</v>
      </c>
      <c r="AD179" s="36" t="s">
        <v>413</v>
      </c>
      <c r="AE179" s="36" t="s">
        <v>413</v>
      </c>
      <c r="AF179" s="37">
        <v>151</v>
      </c>
      <c r="AG179" s="13">
        <v>2</v>
      </c>
      <c r="AH179" s="37" t="s">
        <v>418</v>
      </c>
      <c r="AI179" s="37">
        <v>0</v>
      </c>
      <c r="AJ179" s="37" t="s">
        <v>423</v>
      </c>
      <c r="AK179" s="37">
        <v>0</v>
      </c>
      <c r="AL179" s="15">
        <v>45261</v>
      </c>
      <c r="AM179" s="15">
        <v>45701</v>
      </c>
      <c r="AN179" s="37">
        <v>1</v>
      </c>
      <c r="AO179" s="37">
        <v>151</v>
      </c>
      <c r="AP179" s="37" t="str">
        <f>IFERROR(VLOOKUP($A179,[2]Sheet1!$A:$D,4,0),"-")</f>
        <v>-</v>
      </c>
      <c r="AQ179" s="37" t="str">
        <f>IFERROR(VLOOKUP($A179,#REF!,4,0),"-")</f>
        <v>-</v>
      </c>
      <c r="AR179" s="37" t="str">
        <f>IFERROR(VLOOKUP(A179,[3]DELTA!$A:$D,4,0),"-")</f>
        <v>REGULER</v>
      </c>
      <c r="AS179" s="37" t="str">
        <f>IFERROR(VLOOKUP(A179,[4]DELTA!$A:$D,4,0),"-")</f>
        <v>REGULER</v>
      </c>
      <c r="AT179" s="37" t="str">
        <f>IFERROR(VLOOKUP(A179,[5]DELTA!$A:$D,4,0),"-")</f>
        <v>REGULER</v>
      </c>
      <c r="AU179" s="37" t="str">
        <f>IFERROR(VLOOKUP(A179,[6]DELTA!$A:$D,4,0),"-")</f>
        <v>REGULER</v>
      </c>
      <c r="AV179" s="37" t="str">
        <f>IFERROR(VLOOKUP(A179,#REF!,13,0),"")</f>
        <v/>
      </c>
      <c r="AW179" s="37">
        <f>IFERROR(VLOOKUP(A179,[7]DATABASE!$A:$BA,49,0),"")</f>
        <v>36</v>
      </c>
      <c r="AX179" s="37">
        <f>IFERROR(VLOOKUP(A179,[7]DATABASE!$A:$BA,50,0),"")</f>
        <v>37</v>
      </c>
      <c r="AY179" s="37">
        <f>IFERROR(VLOOKUP(A179,[7]DATABASE!$A:$BA,51,0),"")</f>
        <v>36</v>
      </c>
      <c r="AZ179" s="37">
        <f>IFERROR(VLOOKUP(A179,[7]DATABASE!$A:$BA,52,0),"")</f>
        <v>26</v>
      </c>
      <c r="BA179" s="37">
        <f>IFERROR(VLOOKUP(A179,[7]DATABASE!$A:$BA,53,0),"")</f>
        <v>32</v>
      </c>
      <c r="BB179" s="37">
        <f>IFERROR(VLOOKUP(A179,[7]DATABASE!$A:$BF,54,0),"")</f>
        <v>36</v>
      </c>
      <c r="BC179" s="37">
        <f>IFERROR(VLOOKUP(A179,[7]DATABASE!$A:$BF,55,0),"")</f>
        <v>37</v>
      </c>
      <c r="BD179" s="37">
        <f>IFERROR(VLOOKUP(A179,[7]DATABASE!$A:$BF,56,0),"")</f>
        <v>36</v>
      </c>
      <c r="BE179" s="37">
        <f>IFERROR(VLOOKUP(A179,[7]DATABASE!$A:$BF,57,0),"")</f>
        <v>26</v>
      </c>
      <c r="BF179" s="37">
        <f>IFERROR(VLOOKUP(A179,[7]DATABASE!$A:$BF,58,0),"")</f>
        <v>32</v>
      </c>
      <c r="BG179" s="37">
        <f>IFERROR(VLOOKUP($A179,'[24]NEW MITRA'!$A:$BV,69,0),"")</f>
        <v>15</v>
      </c>
      <c r="BH179" s="37">
        <f>IFERROR(VLOOKUP(A179,[7]DATABASE!$A:$BM,60,0),"")</f>
        <v>36</v>
      </c>
      <c r="BI179" s="37">
        <f>IFERROR(VLOOKUP(A179,[7]DATABASE!$A:$BM,61,0),"")</f>
        <v>37</v>
      </c>
      <c r="BJ179" s="37">
        <f>IFERROR(VLOOKUP(A179,[7]DATABASE!$A:$BM,62,0),"")</f>
        <v>36</v>
      </c>
      <c r="BK179" s="37">
        <f>IFERROR(VLOOKUP(A179,[7]DATABASE!$A:$BM,63,0),"")</f>
        <v>26</v>
      </c>
      <c r="BL179" s="37">
        <f>IFERROR(VLOOKUP(A179,[7]DATABASE!$A:$BM,64,0),"")</f>
        <v>32</v>
      </c>
      <c r="BM179" s="37">
        <f>IFERROR(VLOOKUP($A179,[9]AAV!$A:$AM,39,0),IFERROR(VLOOKUP($A179,[9]GC!$A:$Y,25,0),IFERROR(VLOOKUP($A179,[9]RVO!$A:$BS,71,0),IFERROR(VLOOKUP($A179,[9]SBPV!$A:$AK,37,0),IFERROR(VLOOKUP($A179,'[9]CC SK'!$A:$AA,27,0),IFERROR(VLOOKUP($A179,[9]DELTA!$A:$AA,27,0),IFERROR(VLOOKUP($A179,'[9]TEMA C1'!$A:$W,23,0),IFERROR(VLOOKUP($A179,'[9]TEMA C2'!$A:$Y,25,0),IFERROR(VLOOKUP($A179,'[9]TEMA C3'!$A:$Y,25,0),IFERROR(VLOOKUP($A179,'[9]TEMA HAJI'!$A:$Y,25,0),IFERROR(VLOOKUP($A179,'[9]TEMA PD'!$A:$Y,25,0),"")))))))))))</f>
        <v>16</v>
      </c>
      <c r="BN179" s="37">
        <f t="shared" si="89"/>
        <v>198</v>
      </c>
      <c r="BO179" s="37">
        <f t="shared" si="80"/>
        <v>15</v>
      </c>
      <c r="BP179" s="37">
        <f t="shared" si="80"/>
        <v>36</v>
      </c>
      <c r="BQ179" s="37">
        <f t="shared" si="80"/>
        <v>37</v>
      </c>
      <c r="BR179" s="37">
        <f t="shared" si="80"/>
        <v>36</v>
      </c>
      <c r="BS179" s="37">
        <f t="shared" si="80"/>
        <v>26</v>
      </c>
      <c r="BT179" s="37">
        <f t="shared" si="80"/>
        <v>32</v>
      </c>
      <c r="BU179" s="37">
        <f t="shared" si="79"/>
        <v>16</v>
      </c>
      <c r="BV179" s="37">
        <f t="shared" si="90"/>
        <v>198</v>
      </c>
      <c r="BW179" s="36">
        <f t="shared" si="91"/>
        <v>0</v>
      </c>
      <c r="BX179" s="36" t="str">
        <f t="shared" si="92"/>
        <v>TIDAK</v>
      </c>
      <c r="BY179" s="36" t="str">
        <f>IFERROR(VLOOKUP(A179,[7]DATABASE!$A:$BY,77,0),"")</f>
        <v>TIDAK</v>
      </c>
      <c r="BZ179" s="37">
        <f t="shared" si="93"/>
        <v>349</v>
      </c>
      <c r="CA179" s="12">
        <f>IFERROR(VLOOKUP(A179,[10]DELTA!$A:$AE,31,0),"")</f>
        <v>2</v>
      </c>
      <c r="CB179" s="37" t="str">
        <f t="shared" si="94"/>
        <v>SAPHIRE</v>
      </c>
      <c r="CC179" s="37" t="str">
        <f>IFERROR(VLOOKUP(A179,[11]SUMMARY!$B:$E,4,0),"")</f>
        <v/>
      </c>
      <c r="CD179" s="37">
        <f>IFERROR(VLOOKUP(A179,'[12]RECAP REDEEM P2 - v2'!$A:$I,5,0),0)</f>
        <v>330</v>
      </c>
      <c r="CE179" s="37" t="str">
        <f t="shared" si="95"/>
        <v>Y</v>
      </c>
      <c r="CF179" s="37"/>
      <c r="CG179" s="15">
        <v>45093</v>
      </c>
      <c r="CH179" s="15">
        <f t="shared" ca="1" si="96"/>
        <v>46174</v>
      </c>
      <c r="CI179" s="37">
        <f t="shared" ca="1" si="97"/>
        <v>2</v>
      </c>
      <c r="CJ179" s="37">
        <v>19</v>
      </c>
      <c r="CK179" s="37" t="str">
        <f>IFERROR(VLOOKUP($A179,[13]ME!$A:$K,11,0),"-")</f>
        <v>-</v>
      </c>
      <c r="CL179" s="37" t="str">
        <f>IFERROR(VLOOKUP($A179,[14]EKS!$A:$K,11,0),"-")</f>
        <v>-</v>
      </c>
      <c r="CM179" s="37" t="str">
        <f>IFERROR(VLOOKUP($A179,[15]EKS!$A:$K,11,0),"-")</f>
        <v>-</v>
      </c>
      <c r="CN179" s="37" t="str">
        <f>IFERROR(VLOOKUP($A179,[16]EKS!$A:$K,11,0),"-")</f>
        <v>-</v>
      </c>
      <c r="CO179" s="37" t="str">
        <f>IFERROR(VLOOKUP($A179,[17]EKS!$A:$K,11,0),"-")</f>
        <v>-</v>
      </c>
      <c r="CP179" s="37" t="str">
        <f>IFERROR(VLOOKUP($A179,[18]EKS!$A:$K,11,0),"-")</f>
        <v>-</v>
      </c>
      <c r="CQ179" s="37" t="str">
        <f>IFERROR(VLOOKUP(A179,[19]Sheet1!$A:$D,4,0),"-")</f>
        <v>-</v>
      </c>
      <c r="CR179" s="37">
        <f>IFERROR(VLOOKUP($A179,[20]AAV!$A:$AR,44,0),IFERROR(VLOOKUP($A179,[20]GC!$A:$AC,29,0),IFERROR(VLOOKUP($A179,[20]RVO!$A:$CA,79,0),IFERROR(VLOOKUP($A179,[20]SBPV!$A:$AN,40,0),IFERROR(VLOOKUP($A179,'[20]CC SK'!$A:$AC,29,0),IFERROR(VLOOKUP($A179,'[20]AAV AUTO 2000'!$A:$AA,27,0),IFERROR(VLOOKUP($A179,[20]DELTA!$A:$AC,29,0),IFERROR(VLOOKUP($A179,'[20]TEMA C1'!$A:$Y,25,0),IFERROR(VLOOKUP($A179,'[20]TEMA C2'!$A:$AA,27,0),IFERROR(VLOOKUP($A179,'[20]TEMA C3'!$A:$AA,27,0),IFERROR(VLOOKUP($A179,'[20]TEMA HAJI'!$A:$AA,27,0),IFERROR(VLOOKUP($A179,'[20]TEMA PD'!$A:$AA,27,0),IFERROR(VLOOKUP($A179,[20]DESIRE!$A:$AP,42,0),0)))))))))))))</f>
        <v>0</v>
      </c>
      <c r="CS179" s="37">
        <f>IFERROR(VLOOKUP($A179,#REF!,42+CR$1,0),IFERROR(VLOOKUP($A179,#REF!,42+CR$1,0),IFERROR(VLOOKUP($A179,#REF!,29+CR$1,0),IFERROR(VLOOKUP($A179,#REF!,16+CR$1,0),IFERROR(VLOOKUP($A179,#REF!,42+CR$1,0),IFERROR(VLOOKUP($A179,#REF!,33+CR$1,0),IFERROR(VLOOKUP($A179,#REF!,29+CR$1,0),IFERROR(VLOOKUP($A179,#REF!,42+CR$1,0),IFERROR(VLOOKUP($A179,#REF!,42+CR$1,0),IFERROR(VLOOKUP($A179,#REF!,42+CR$1,0),IFERROR(VLOOKUP($A179,#REF!,26+CR$1,0),IFERROR(VLOOKUP($A179,#REF!,5+CR$1,0),0))))))))))))</f>
        <v>0</v>
      </c>
      <c r="CT179" s="37">
        <f>IFERROR(VLOOKUP($A179,#REF!,42+CS$1,0),IFERROR(VLOOKUP($A179,#REF!,42+CS$1,0),IFERROR(VLOOKUP($A179,#REF!,29+CS$1,0),IFERROR(VLOOKUP($A179,#REF!,16+CS$1,0),IFERROR(VLOOKUP($A179,#REF!,42+CS$1,0),IFERROR(VLOOKUP($A179,#REF!,33+CS$1,0),IFERROR(VLOOKUP($A179,#REF!,29+CS$1,0),IFERROR(VLOOKUP($A179,#REF!,42+CS$1,0),IFERROR(VLOOKUP($A179,#REF!,42+CS$1,0),IFERROR(VLOOKUP($A179,#REF!,42+CS$1,0),IFERROR(VLOOKUP($A179,#REF!,26+CS$1,0),IFERROR(VLOOKUP($A179,#REF!,5+CS$1,0),0))))))))))))</f>
        <v>0</v>
      </c>
      <c r="CU179" s="37">
        <f>IFERROR(VLOOKUP($A179,#REF!,42+CT$1,0),IFERROR(VLOOKUP($A179,#REF!,42+CT$1,0),IFERROR(VLOOKUP($A179,#REF!,29+CT$1,0),IFERROR(VLOOKUP($A179,#REF!,16+CT$1,0),IFERROR(VLOOKUP($A179,#REF!,42+CT$1,0),IFERROR(VLOOKUP($A179,#REF!,33+CT$1,0),IFERROR(VLOOKUP($A179,#REF!,29+CT$1,0),IFERROR(VLOOKUP($A179,#REF!,42+CT$1,0),IFERROR(VLOOKUP($A179,#REF!,42+CT$1,0),IFERROR(VLOOKUP($A179,#REF!,42+CT$1,0),IFERROR(VLOOKUP($A179,#REF!,26+CT$1,0),IFERROR(VLOOKUP($A179,#REF!,5+CT$1,0),0))))))))))))</f>
        <v>0</v>
      </c>
      <c r="CV179" s="37">
        <f>IFERROR(VLOOKUP($A179,#REF!,42+CU$1,0),IFERROR(VLOOKUP($A179,#REF!,42+CU$1,0),IFERROR(VLOOKUP($A179,#REF!,29+CU$1,0),IFERROR(VLOOKUP($A179,#REF!,16+CU$1,0),IFERROR(VLOOKUP($A179,#REF!,42+CU$1,0),IFERROR(VLOOKUP($A179,#REF!,33+CU$1,0),IFERROR(VLOOKUP($A179,#REF!,29+CU$1,0),IFERROR(VLOOKUP($A179,#REF!,42+CU$1,0),IFERROR(VLOOKUP($A179,#REF!,42+CU$1,0),IFERROR(VLOOKUP($A179,#REF!,42+CU$1,0),IFERROR(VLOOKUP($A179,#REF!,26+CU$1,0),IFERROR(VLOOKUP($A179,#REF!,5+CU$1,0),0))))))))))))</f>
        <v>0</v>
      </c>
      <c r="CW179" s="37">
        <f>IFERROR(VLOOKUP($A179,#REF!,42+CV$1,0),IFERROR(VLOOKUP($A179,#REF!,42+CV$1,0),IFERROR(VLOOKUP($A179,#REF!,29+CV$1,0),IFERROR(VLOOKUP($A179,#REF!,16+CV$1,0),IFERROR(VLOOKUP($A179,#REF!,42+CV$1,0),IFERROR(VLOOKUP($A179,#REF!,33+CV$1,0),IFERROR(VLOOKUP($A179,#REF!,29+CV$1,0),IFERROR(VLOOKUP($A179,#REF!,42+CV$1,0),IFERROR(VLOOKUP($A179,#REF!,42+CV$1,0),IFERROR(VLOOKUP($A179,#REF!,42+CV$1,0),IFERROR(VLOOKUP($A179,#REF!,26+CV$1,0),IFERROR(VLOOKUP($A179,#REF!,5+CV$1,0),0))))))))))))</f>
        <v>0</v>
      </c>
      <c r="CX179" s="37">
        <f>IFERROR(VLOOKUP($A179,#REF!,36,0),IFERROR(VLOOKUP($A179,#REF!,23,0),IFERROR(VLOOKUP($A179,#REF!,65,0),IFERROR(VLOOKUP($A179,#REF!,34,0),IFERROR(VLOOKUP($A179,#REF!,25,0),IFERROR(VLOOKUP($A179,#REF!,25,0),IFERROR(VLOOKUP($A179,#REF!,21,0),IFERROR(VLOOKUP($A179,#REF!,23,0),IFERROR(VLOOKUP($A179,#REF!,23,0),IFERROR(VLOOKUP($A179,#REF!,23,0),IFERROR(VLOOKUP($A179,#REF!,23,0),IFERROR(VLOOKUP($A179,#REF!,23,0),IFERROR(VLOOKUP($A179,#REF!,21,0),IFERROR(VLOOKUP($A179,#REF!,23,0),0))))))))))))))</f>
        <v>0</v>
      </c>
      <c r="CY179" s="37">
        <f>IFERROR(VLOOKUP($A179,[20]DESIRE!$A:$AP,42,0),IFERROR(VLOOKUP($A179,'[20]TEMA PD'!$A:$AA,27,0),IFERROR(VLOOKUP($A179,'[20]TEMA HAJI'!$A:$AA,27,0),IFERROR(VLOOKUP($A179,'[20]TEMA C3'!$A:$AA,27,0),IFERROR(VLOOKUP($A179,'[20]TEMA C2'!$A:$AA,27,0),IFERROR(VLOOKUP($A179,'[20]TEMA C1'!$A:$Y,25,0),IFERROR(VLOOKUP($A179,[20]DELTA!$A:$AC,29,0),IFERROR(VLOOKUP($A179,'[20]AAV AUTO 2000'!$A:$AA,27,0),IFERROR(VLOOKUP($A179,'[20]CC SK'!$A:$AC,29,0),IFERROR(VLOOKUP($A179,[20]SBPV!$A:$AN,40,0),IFERROR(VLOOKUP($A179,[20]RVO!$A:$CA,79,0),IFERROR(VLOOKUP($A179,[20]GC!$A:$AC,29,0),IFERROR(VLOOKUP($A179,[20]AAV!$A:$AR,44,0),0)))))))))))))</f>
        <v>0</v>
      </c>
      <c r="CZ179" s="37">
        <f>IFERROR(VLOOKUP($A179,#REF!,5+CY$1,0),IFERROR(VLOOKUP($A179,#REF!,26+CY$1,0),IFERROR(VLOOKUP($A179,#REF!,42+CY$1,0),IFERROR(VLOOKUP($A179,#REF!,42+CY$1,0),IFERROR(VLOOKUP($A179,#REF!,42+CY$1,0),IFERROR(VLOOKUP($A179,#REF!,29+CY$1,0),IFERROR(VLOOKUP($A179,#REF!,33+CY$1,0),IFERROR(VLOOKUP($A179,#REF!,42+CY$1,0),IFERROR(VLOOKUP($A179,#REF!,16+CY$1,0),IFERROR(VLOOKUP($A179,#REF!,29+CY$1,0),IFERROR(VLOOKUP($A179,#REF!,42+CY$1,0),IFERROR(VLOOKUP($A179,#REF!,42+CY$1,0),0))))))))))))</f>
        <v>0</v>
      </c>
      <c r="DA179" s="37">
        <f>IFERROR(VLOOKUP($A179,#REF!,5+CZ$1,0),IFERROR(VLOOKUP($A179,#REF!,26+CZ$1,0),IFERROR(VLOOKUP($A179,#REF!,42+CZ$1,0),IFERROR(VLOOKUP($A179,#REF!,42+CZ$1,0),IFERROR(VLOOKUP($A179,#REF!,42+CZ$1,0),IFERROR(VLOOKUP($A179,#REF!,29+CZ$1,0),IFERROR(VLOOKUP($A179,#REF!,33+CZ$1,0),IFERROR(VLOOKUP($A179,#REF!,42+CZ$1,0),IFERROR(VLOOKUP($A179,#REF!,16+CZ$1,0),IFERROR(VLOOKUP($A179,#REF!,29+CZ$1,0),IFERROR(VLOOKUP($A179,#REF!,42+CZ$1,0),IFERROR(VLOOKUP($A179,#REF!,42+CZ$1,0),0))))))))))))</f>
        <v>0</v>
      </c>
      <c r="DB179" s="37">
        <f>IFERROR(VLOOKUP($A179,#REF!,5+DA$1,0),IFERROR(VLOOKUP($A179,#REF!,26+DA$1,0),IFERROR(VLOOKUP($A179,#REF!,42+DA$1,0),IFERROR(VLOOKUP($A179,#REF!,42+DA$1,0),IFERROR(VLOOKUP($A179,#REF!,42+DA$1,0),IFERROR(VLOOKUP($A179,#REF!,29+DA$1,0),IFERROR(VLOOKUP($A179,#REF!,33+DA$1,0),IFERROR(VLOOKUP($A179,#REF!,42+DA$1,0),IFERROR(VLOOKUP($A179,#REF!,16+DA$1,0),IFERROR(VLOOKUP($A179,#REF!,29+DA$1,0),IFERROR(VLOOKUP($A179,#REF!,42+DA$1,0),IFERROR(VLOOKUP($A179,#REF!,42+DA$1,0),0))))))))))))</f>
        <v>0</v>
      </c>
      <c r="DC179" s="37">
        <f>IFERROR(VLOOKUP($A179,#REF!,5+DB$1,0),IFERROR(VLOOKUP($A179,#REF!,26+DB$1,0),IFERROR(VLOOKUP($A179,#REF!,42+DB$1,0),IFERROR(VLOOKUP($A179,#REF!,42+DB$1,0),IFERROR(VLOOKUP($A179,#REF!,42+DB$1,0),IFERROR(VLOOKUP($A179,#REF!,29+DB$1,0),IFERROR(VLOOKUP($A179,#REF!,33+DB$1,0),IFERROR(VLOOKUP($A179,#REF!,42+DB$1,0),IFERROR(VLOOKUP($A179,#REF!,16+DB$1,0),IFERROR(VLOOKUP($A179,#REF!,29+DB$1,0),IFERROR(VLOOKUP($A179,#REF!,42+DB$1,0),IFERROR(VLOOKUP($A179,#REF!,42+DB$1,0),0))))))))))))</f>
        <v>0</v>
      </c>
      <c r="DD179" s="37">
        <f>IFERROR(VLOOKUP($A179,#REF!,5+DC$1,0),IFERROR(VLOOKUP($A179,#REF!,26+DC$1,0),IFERROR(VLOOKUP($A179,#REF!,42+DC$1,0),IFERROR(VLOOKUP($A179,#REF!,42+DC$1,0),IFERROR(VLOOKUP($A179,#REF!,42+DC$1,0),IFERROR(VLOOKUP($A179,#REF!,29+DC$1,0),IFERROR(VLOOKUP($A179,#REF!,33+DC$1,0),IFERROR(VLOOKUP($A179,#REF!,42+DC$1,0),IFERROR(VLOOKUP($A179,#REF!,16+DC$1,0),IFERROR(VLOOKUP($A179,#REF!,29+DC$1,0),IFERROR(VLOOKUP($A179,#REF!,42+DC$1,0),IFERROR(VLOOKUP($A179,#REF!,42+DC$1,0),0))))))))))))</f>
        <v>0</v>
      </c>
      <c r="DE179" s="37">
        <f>IFERROR(VLOOKUP($A179,#REF!,23,0),IFERROR(VLOOKUP($A179,#REF!,21,0),IFERROR(VLOOKUP($A179,#REF!,23,0),IFERROR(VLOOKUP($A179,#REF!,23,0),IFERROR(VLOOKUP($A179,#REF!,23,0),IFERROR(VLOOKUP($A179,#REF!,23,0),IFERROR(VLOOKUP($A179,#REF!,23,0),IFERROR(VLOOKUP($A179,#REF!,21,0),IFERROR(VLOOKUP($A179,#REF!,25,0),IFERROR(VLOOKUP($A179,#REF!,25,0),IFERROR(VLOOKUP($A179,#REF!,34,0),IFERROR(VLOOKUP($A179,#REF!,65,0),IFERROR(VLOOKUP($A179,#REF!,23,0),IFERROR(VLOOKUP($A179,#REF!,36,0),0))))))))))))))</f>
        <v>0</v>
      </c>
      <c r="DF179" s="37" t="b">
        <f t="shared" si="85"/>
        <v>1</v>
      </c>
      <c r="DG179" s="37" t="b">
        <f t="shared" si="85"/>
        <v>1</v>
      </c>
      <c r="DH179" s="37" t="b">
        <f t="shared" si="85"/>
        <v>1</v>
      </c>
      <c r="DI179" s="37" t="b">
        <f t="shared" si="81"/>
        <v>1</v>
      </c>
      <c r="DJ179" s="37" t="b">
        <f t="shared" si="81"/>
        <v>1</v>
      </c>
      <c r="DK179" s="37" t="b">
        <f t="shared" si="81"/>
        <v>1</v>
      </c>
      <c r="DL179" s="37" t="b">
        <f t="shared" si="81"/>
        <v>1</v>
      </c>
      <c r="DM179" s="37">
        <f t="shared" si="86"/>
        <v>0</v>
      </c>
      <c r="DN179" s="37">
        <f t="shared" si="86"/>
        <v>0</v>
      </c>
      <c r="DO179" s="37">
        <f t="shared" si="86"/>
        <v>0</v>
      </c>
      <c r="DP179" s="37">
        <f t="shared" si="82"/>
        <v>0</v>
      </c>
      <c r="DQ179" s="37">
        <f t="shared" si="82"/>
        <v>0</v>
      </c>
      <c r="DR179" s="37">
        <f t="shared" si="82"/>
        <v>0</v>
      </c>
      <c r="DS179" s="37">
        <f t="shared" si="82"/>
        <v>0</v>
      </c>
      <c r="DT179" s="29">
        <f t="shared" si="72"/>
        <v>0</v>
      </c>
      <c r="DU179" s="37">
        <f t="shared" si="87"/>
        <v>0</v>
      </c>
      <c r="DV179" s="37">
        <f t="shared" si="87"/>
        <v>0</v>
      </c>
      <c r="DW179" s="37">
        <f t="shared" si="87"/>
        <v>0</v>
      </c>
      <c r="DX179" s="37">
        <f t="shared" si="83"/>
        <v>0</v>
      </c>
      <c r="DY179" s="37">
        <f t="shared" si="83"/>
        <v>0</v>
      </c>
      <c r="DZ179" s="37">
        <f t="shared" si="83"/>
        <v>0</v>
      </c>
      <c r="EA179" s="37">
        <f t="shared" si="83"/>
        <v>0</v>
      </c>
      <c r="EB179" s="29">
        <f t="shared" si="73"/>
        <v>0</v>
      </c>
      <c r="EC179" s="36">
        <f t="shared" si="74"/>
        <v>7</v>
      </c>
      <c r="ED179" s="36" t="str">
        <f t="shared" si="75"/>
        <v>DOWNGRADE</v>
      </c>
      <c r="EE179" s="36" t="str">
        <f t="shared" si="76"/>
        <v>RESET</v>
      </c>
      <c r="EF179" s="37">
        <f t="shared" si="77"/>
        <v>0</v>
      </c>
      <c r="EG179" s="2">
        <f>IFERROR(VLOOKUP(A179,[21]DELTA!$A:$AT,46,0),"")</f>
        <v>3</v>
      </c>
      <c r="EH179" s="37" t="str">
        <f t="shared" si="78"/>
        <v>SAPHIRE</v>
      </c>
      <c r="EI179" s="2"/>
      <c r="EJ179" s="2"/>
      <c r="EK179" s="2"/>
      <c r="EL179" s="2"/>
      <c r="EM179" s="2"/>
      <c r="EN179" s="2"/>
      <c r="EO179" s="2"/>
      <c r="EP179" s="2"/>
      <c r="EQ179" s="37">
        <f t="shared" si="88"/>
        <v>0</v>
      </c>
      <c r="ER179" s="37">
        <f t="shared" si="88"/>
        <v>0</v>
      </c>
      <c r="ES179" s="37">
        <f t="shared" si="88"/>
        <v>0</v>
      </c>
      <c r="ET179" s="37">
        <f t="shared" si="84"/>
        <v>0</v>
      </c>
      <c r="EU179" s="37">
        <f t="shared" si="84"/>
        <v>0</v>
      </c>
      <c r="EV179" s="37">
        <f t="shared" si="84"/>
        <v>0</v>
      </c>
      <c r="EW179" s="37">
        <f t="shared" si="84"/>
        <v>0</v>
      </c>
    </row>
    <row r="180" spans="1:153" ht="15.6">
      <c r="A180" s="36" t="s">
        <v>109</v>
      </c>
      <c r="B180" s="5" t="s">
        <v>256</v>
      </c>
      <c r="C180" s="37" t="s">
        <v>153</v>
      </c>
      <c r="D180" s="15">
        <f>IFERROR(VLOOKUP(A180,[23]delta!$A:$C,3,0),"")</f>
        <v>45079</v>
      </c>
      <c r="E180" s="15" t="str">
        <f t="shared" si="71"/>
        <v>Jun-23</v>
      </c>
      <c r="F180" s="37" t="s">
        <v>349</v>
      </c>
      <c r="G180" s="37" t="s">
        <v>414</v>
      </c>
      <c r="H180" s="37" t="s">
        <v>414</v>
      </c>
      <c r="I180" s="37" t="s">
        <v>414</v>
      </c>
      <c r="J180" s="37" t="s">
        <v>414</v>
      </c>
      <c r="K180" s="37" t="s">
        <v>414</v>
      </c>
      <c r="L180" s="37" t="s">
        <v>414</v>
      </c>
      <c r="M180" s="37">
        <v>1</v>
      </c>
      <c r="N180" s="37"/>
      <c r="O180" s="37"/>
      <c r="P180" s="37"/>
      <c r="Q180" s="37"/>
      <c r="R180" s="37"/>
      <c r="S180" s="37"/>
      <c r="T180" s="36">
        <v>1</v>
      </c>
      <c r="U180" s="37">
        <v>1</v>
      </c>
      <c r="V180" s="37">
        <v>0</v>
      </c>
      <c r="W180" s="37">
        <v>0</v>
      </c>
      <c r="X180" s="37">
        <v>0</v>
      </c>
      <c r="Y180" s="37">
        <v>0</v>
      </c>
      <c r="Z180" s="37">
        <v>0</v>
      </c>
      <c r="AA180" s="37">
        <v>0</v>
      </c>
      <c r="AB180" s="36">
        <v>1</v>
      </c>
      <c r="AC180" s="36">
        <v>6</v>
      </c>
      <c r="AD180" s="36" t="s">
        <v>415</v>
      </c>
      <c r="AE180" s="36" t="s">
        <v>416</v>
      </c>
      <c r="AF180" s="37">
        <v>0</v>
      </c>
      <c r="AG180" s="13">
        <v>2</v>
      </c>
      <c r="AH180" s="37" t="s">
        <v>418</v>
      </c>
      <c r="AI180" s="37">
        <v>0</v>
      </c>
      <c r="AJ180" s="37" t="s">
        <v>424</v>
      </c>
      <c r="AK180" s="37">
        <v>0</v>
      </c>
      <c r="AL180" s="15">
        <v>45261</v>
      </c>
      <c r="AM180" s="15">
        <v>45701</v>
      </c>
      <c r="AN180" s="37">
        <v>1</v>
      </c>
      <c r="AO180" s="37">
        <v>0</v>
      </c>
      <c r="AP180" s="37" t="str">
        <f>IFERROR(VLOOKUP($A180,[2]Sheet1!$A:$D,4,0),"-")</f>
        <v>-</v>
      </c>
      <c r="AQ180" s="37" t="str">
        <f>IFERROR(VLOOKUP($A180,#REF!,4,0),"-")</f>
        <v>-</v>
      </c>
      <c r="AR180" s="37" t="str">
        <f>IFERROR(VLOOKUP(A180,[3]DELTA!$A:$D,4,0),"-")</f>
        <v>-</v>
      </c>
      <c r="AS180" s="37" t="str">
        <f>IFERROR(VLOOKUP(A180,[4]DELTA!$A:$D,4,0),"-")</f>
        <v>-</v>
      </c>
      <c r="AT180" s="37" t="str">
        <f>IFERROR(VLOOKUP(A180,[5]DELTA!$A:$D,4,0),"-")</f>
        <v>-</v>
      </c>
      <c r="AU180" s="37" t="str">
        <f>IFERROR(VLOOKUP(A180,[6]DELTA!$A:$D,4,0),"-")</f>
        <v>-</v>
      </c>
      <c r="AV180" s="37" t="str">
        <f>IFERROR(VLOOKUP(A180,#REF!,13,0),"")</f>
        <v/>
      </c>
      <c r="AW180" s="37">
        <f>IFERROR(VLOOKUP(A180,[7]DATABASE!$A:$BA,49,0),"")</f>
        <v>0</v>
      </c>
      <c r="AX180" s="37">
        <f>IFERROR(VLOOKUP(A180,[7]DATABASE!$A:$BA,50,0),"")</f>
        <v>0</v>
      </c>
      <c r="AY180" s="37">
        <f>IFERROR(VLOOKUP(A180,[7]DATABASE!$A:$BA,51,0),"")</f>
        <v>0</v>
      </c>
      <c r="AZ180" s="37">
        <f>IFERROR(VLOOKUP(A180,[7]DATABASE!$A:$BA,52,0),"")</f>
        <v>0</v>
      </c>
      <c r="BA180" s="37">
        <f>IFERROR(VLOOKUP(A180,[7]DATABASE!$A:$BA,53,0),"")</f>
        <v>0</v>
      </c>
      <c r="BB180" s="37">
        <f>IFERROR(VLOOKUP(A180,[7]DATABASE!$A:$BF,54,0),"")</f>
        <v>0</v>
      </c>
      <c r="BC180" s="37">
        <f>IFERROR(VLOOKUP(A180,[7]DATABASE!$A:$BF,55,0),"")</f>
        <v>0</v>
      </c>
      <c r="BD180" s="37">
        <f>IFERROR(VLOOKUP(A180,[7]DATABASE!$A:$BF,56,0),"")</f>
        <v>0</v>
      </c>
      <c r="BE180" s="37">
        <f>IFERROR(VLOOKUP(A180,[7]DATABASE!$A:$BF,57,0),"")</f>
        <v>0</v>
      </c>
      <c r="BF180" s="37">
        <f>IFERROR(VLOOKUP(A180,[7]DATABASE!$A:$BF,58,0),"")</f>
        <v>0</v>
      </c>
      <c r="BG180" s="37" t="str">
        <f>IFERROR(VLOOKUP($A180,'[24]NEW MITRA'!$A:$BV,69,0),"")</f>
        <v/>
      </c>
      <c r="BH180" s="37">
        <f>IFERROR(VLOOKUP(A180,[7]DATABASE!$A:$BM,60,0),"")</f>
        <v>0</v>
      </c>
      <c r="BI180" s="37">
        <f>IFERROR(VLOOKUP(A180,[7]DATABASE!$A:$BM,61,0),"")</f>
        <v>0</v>
      </c>
      <c r="BJ180" s="37">
        <f>IFERROR(VLOOKUP(A180,[7]DATABASE!$A:$BM,62,0),"")</f>
        <v>0</v>
      </c>
      <c r="BK180" s="37">
        <f>IFERROR(VLOOKUP(A180,[7]DATABASE!$A:$BM,63,0),"")</f>
        <v>0</v>
      </c>
      <c r="BL180" s="37">
        <f>IFERROR(VLOOKUP(A180,[7]DATABASE!$A:$BM,64,0),"")</f>
        <v>0</v>
      </c>
      <c r="BM180" s="37" t="str">
        <f>IFERROR(VLOOKUP($A180,[9]AAV!$A:$AM,39,0),IFERROR(VLOOKUP($A180,[9]GC!$A:$Y,25,0),IFERROR(VLOOKUP($A180,[9]RVO!$A:$BS,71,0),IFERROR(VLOOKUP($A180,[9]SBPV!$A:$AK,37,0),IFERROR(VLOOKUP($A180,'[9]CC SK'!$A:$AA,27,0),IFERROR(VLOOKUP($A180,[9]DELTA!$A:$AA,27,0),IFERROR(VLOOKUP($A180,'[9]TEMA C1'!$A:$W,23,0),IFERROR(VLOOKUP($A180,'[9]TEMA C2'!$A:$Y,25,0),IFERROR(VLOOKUP($A180,'[9]TEMA C3'!$A:$Y,25,0),IFERROR(VLOOKUP($A180,'[9]TEMA HAJI'!$A:$Y,25,0),IFERROR(VLOOKUP($A180,'[9]TEMA PD'!$A:$Y,25,0),"")))))))))))</f>
        <v/>
      </c>
      <c r="BN180" s="37">
        <f t="shared" si="89"/>
        <v>0</v>
      </c>
      <c r="BO180" s="37" t="str">
        <f t="shared" si="80"/>
        <v/>
      </c>
      <c r="BP180" s="37">
        <f t="shared" si="80"/>
        <v>0</v>
      </c>
      <c r="BQ180" s="37">
        <f t="shared" si="80"/>
        <v>0</v>
      </c>
      <c r="BR180" s="37">
        <f t="shared" si="80"/>
        <v>0</v>
      </c>
      <c r="BS180" s="37">
        <f t="shared" si="80"/>
        <v>0</v>
      </c>
      <c r="BT180" s="37">
        <f t="shared" si="80"/>
        <v>0</v>
      </c>
      <c r="BU180" s="37" t="str">
        <f t="shared" si="79"/>
        <v/>
      </c>
      <c r="BV180" s="37">
        <f t="shared" si="90"/>
        <v>0</v>
      </c>
      <c r="BW180" s="36">
        <f t="shared" si="91"/>
        <v>7</v>
      </c>
      <c r="BX180" s="36" t="str">
        <f t="shared" si="92"/>
        <v>DOWNGRADE</v>
      </c>
      <c r="BY180" s="36" t="str">
        <f>IFERROR(VLOOKUP(A180,[7]DATABASE!$A:$BY,77,0),"")</f>
        <v>RESET</v>
      </c>
      <c r="BZ180" s="37">
        <f t="shared" si="93"/>
        <v>0</v>
      </c>
      <c r="CA180" s="12" t="str">
        <f>IFERROR(VLOOKUP(A180,[10]DELTA!$A:$AE,31,0),"")</f>
        <v/>
      </c>
      <c r="CB180" s="37" t="str">
        <f t="shared" si="94"/>
        <v>SAPHIRE</v>
      </c>
      <c r="CC180" s="37" t="str">
        <f>IFERROR(VLOOKUP(A180,[11]SUMMARY!$B:$E,4,0),"")</f>
        <v/>
      </c>
      <c r="CD180" s="37">
        <f>IFERROR(VLOOKUP(A180,'[12]RECAP REDEEM P2 - v2'!$A:$I,5,0),0)</f>
        <v>0</v>
      </c>
      <c r="CE180" s="37" t="str">
        <f t="shared" si="95"/>
        <v>FALSE</v>
      </c>
      <c r="CF180" s="37"/>
      <c r="CG180" s="15">
        <v>45093</v>
      </c>
      <c r="CH180" s="15">
        <f t="shared" ca="1" si="96"/>
        <v>46174</v>
      </c>
      <c r="CI180" s="37">
        <f t="shared" ca="1" si="97"/>
        <v>2</v>
      </c>
      <c r="CJ180" s="37">
        <v>0</v>
      </c>
      <c r="CK180" s="37" t="str">
        <f>IFERROR(VLOOKUP($A180,[13]ME!$A:$K,11,0),"-")</f>
        <v>-</v>
      </c>
      <c r="CL180" s="37" t="str">
        <f>IFERROR(VLOOKUP($A180,[14]EKS!$A:$K,11,0),"-")</f>
        <v>-</v>
      </c>
      <c r="CM180" s="37" t="str">
        <f>IFERROR(VLOOKUP($A180,[15]EKS!$A:$K,11,0),"-")</f>
        <v>-</v>
      </c>
      <c r="CN180" s="37" t="str">
        <f>IFERROR(VLOOKUP($A180,[16]EKS!$A:$K,11,0),"-")</f>
        <v>-</v>
      </c>
      <c r="CO180" s="37" t="str">
        <f>IFERROR(VLOOKUP($A180,[17]EKS!$A:$K,11,0),"-")</f>
        <v>-</v>
      </c>
      <c r="CP180" s="37" t="str">
        <f>IFERROR(VLOOKUP($A180,[18]EKS!$A:$K,11,0),"-")</f>
        <v>-</v>
      </c>
      <c r="CQ180" s="37" t="str">
        <f>IFERROR(VLOOKUP(A180,[19]Sheet1!$A:$D,4,0),"-")</f>
        <v>-</v>
      </c>
      <c r="CR180" s="37">
        <f>IFERROR(VLOOKUP($A180,[20]AAV!$A:$AR,44,0),IFERROR(VLOOKUP($A180,[20]GC!$A:$AC,29,0),IFERROR(VLOOKUP($A180,[20]RVO!$A:$CA,79,0),IFERROR(VLOOKUP($A180,[20]SBPV!$A:$AN,40,0),IFERROR(VLOOKUP($A180,'[20]CC SK'!$A:$AC,29,0),IFERROR(VLOOKUP($A180,'[20]AAV AUTO 2000'!$A:$AA,27,0),IFERROR(VLOOKUP($A180,[20]DELTA!$A:$AC,29,0),IFERROR(VLOOKUP($A180,'[20]TEMA C1'!$A:$Y,25,0),IFERROR(VLOOKUP($A180,'[20]TEMA C2'!$A:$AA,27,0),IFERROR(VLOOKUP($A180,'[20]TEMA C3'!$A:$AA,27,0),IFERROR(VLOOKUP($A180,'[20]TEMA HAJI'!$A:$AA,27,0),IFERROR(VLOOKUP($A180,'[20]TEMA PD'!$A:$AA,27,0),IFERROR(VLOOKUP($A180,[20]DESIRE!$A:$AP,42,0),0)))))))))))))</f>
        <v>0</v>
      </c>
      <c r="CS180" s="37">
        <f>IFERROR(VLOOKUP($A180,#REF!,42+CR$1,0),IFERROR(VLOOKUP($A180,#REF!,42+CR$1,0),IFERROR(VLOOKUP($A180,#REF!,29+CR$1,0),IFERROR(VLOOKUP($A180,#REF!,16+CR$1,0),IFERROR(VLOOKUP($A180,#REF!,42+CR$1,0),IFERROR(VLOOKUP($A180,#REF!,33+CR$1,0),IFERROR(VLOOKUP($A180,#REF!,29+CR$1,0),IFERROR(VLOOKUP($A180,#REF!,42+CR$1,0),IFERROR(VLOOKUP($A180,#REF!,42+CR$1,0),IFERROR(VLOOKUP($A180,#REF!,42+CR$1,0),IFERROR(VLOOKUP($A180,#REF!,26+CR$1,0),IFERROR(VLOOKUP($A180,#REF!,5+CR$1,0),0))))))))))))</f>
        <v>0</v>
      </c>
      <c r="CT180" s="37">
        <f>IFERROR(VLOOKUP($A180,#REF!,42+CS$1,0),IFERROR(VLOOKUP($A180,#REF!,42+CS$1,0),IFERROR(VLOOKUP($A180,#REF!,29+CS$1,0),IFERROR(VLOOKUP($A180,#REF!,16+CS$1,0),IFERROR(VLOOKUP($A180,#REF!,42+CS$1,0),IFERROR(VLOOKUP($A180,#REF!,33+CS$1,0),IFERROR(VLOOKUP($A180,#REF!,29+CS$1,0),IFERROR(VLOOKUP($A180,#REF!,42+CS$1,0),IFERROR(VLOOKUP($A180,#REF!,42+CS$1,0),IFERROR(VLOOKUP($A180,#REF!,42+CS$1,0),IFERROR(VLOOKUP($A180,#REF!,26+CS$1,0),IFERROR(VLOOKUP($A180,#REF!,5+CS$1,0),0))))))))))))</f>
        <v>0</v>
      </c>
      <c r="CU180" s="37">
        <f>IFERROR(VLOOKUP($A180,#REF!,42+CT$1,0),IFERROR(VLOOKUP($A180,#REF!,42+CT$1,0),IFERROR(VLOOKUP($A180,#REF!,29+CT$1,0),IFERROR(VLOOKUP($A180,#REF!,16+CT$1,0),IFERROR(VLOOKUP($A180,#REF!,42+CT$1,0),IFERROR(VLOOKUP($A180,#REF!,33+CT$1,0),IFERROR(VLOOKUP($A180,#REF!,29+CT$1,0),IFERROR(VLOOKUP($A180,#REF!,42+CT$1,0),IFERROR(VLOOKUP($A180,#REF!,42+CT$1,0),IFERROR(VLOOKUP($A180,#REF!,42+CT$1,0),IFERROR(VLOOKUP($A180,#REF!,26+CT$1,0),IFERROR(VLOOKUP($A180,#REF!,5+CT$1,0),0))))))))))))</f>
        <v>0</v>
      </c>
      <c r="CV180" s="37">
        <f>IFERROR(VLOOKUP($A180,#REF!,42+CU$1,0),IFERROR(VLOOKUP($A180,#REF!,42+CU$1,0),IFERROR(VLOOKUP($A180,#REF!,29+CU$1,0),IFERROR(VLOOKUP($A180,#REF!,16+CU$1,0),IFERROR(VLOOKUP($A180,#REF!,42+CU$1,0),IFERROR(VLOOKUP($A180,#REF!,33+CU$1,0),IFERROR(VLOOKUP($A180,#REF!,29+CU$1,0),IFERROR(VLOOKUP($A180,#REF!,42+CU$1,0),IFERROR(VLOOKUP($A180,#REF!,42+CU$1,0),IFERROR(VLOOKUP($A180,#REF!,42+CU$1,0),IFERROR(VLOOKUP($A180,#REF!,26+CU$1,0),IFERROR(VLOOKUP($A180,#REF!,5+CU$1,0),0))))))))))))</f>
        <v>0</v>
      </c>
      <c r="CW180" s="37">
        <f>IFERROR(VLOOKUP($A180,#REF!,42+CV$1,0),IFERROR(VLOOKUP($A180,#REF!,42+CV$1,0),IFERROR(VLOOKUP($A180,#REF!,29+CV$1,0),IFERROR(VLOOKUP($A180,#REF!,16+CV$1,0),IFERROR(VLOOKUP($A180,#REF!,42+CV$1,0),IFERROR(VLOOKUP($A180,#REF!,33+CV$1,0),IFERROR(VLOOKUP($A180,#REF!,29+CV$1,0),IFERROR(VLOOKUP($A180,#REF!,42+CV$1,0),IFERROR(VLOOKUP($A180,#REF!,42+CV$1,0),IFERROR(VLOOKUP($A180,#REF!,42+CV$1,0),IFERROR(VLOOKUP($A180,#REF!,26+CV$1,0),IFERROR(VLOOKUP($A180,#REF!,5+CV$1,0),0))))))))))))</f>
        <v>0</v>
      </c>
      <c r="CX180" s="37">
        <f>IFERROR(VLOOKUP($A180,#REF!,36,0),IFERROR(VLOOKUP($A180,#REF!,23,0),IFERROR(VLOOKUP($A180,#REF!,65,0),IFERROR(VLOOKUP($A180,#REF!,34,0),IFERROR(VLOOKUP($A180,#REF!,25,0),IFERROR(VLOOKUP($A180,#REF!,25,0),IFERROR(VLOOKUP($A180,#REF!,21,0),IFERROR(VLOOKUP($A180,#REF!,23,0),IFERROR(VLOOKUP($A180,#REF!,23,0),IFERROR(VLOOKUP($A180,#REF!,23,0),IFERROR(VLOOKUP($A180,#REF!,23,0),IFERROR(VLOOKUP($A180,#REF!,23,0),IFERROR(VLOOKUP($A180,#REF!,21,0),IFERROR(VLOOKUP($A180,#REF!,23,0),0))))))))))))))</f>
        <v>0</v>
      </c>
      <c r="CY180" s="37">
        <f>IFERROR(VLOOKUP($A180,[20]DESIRE!$A:$AP,42,0),IFERROR(VLOOKUP($A180,'[20]TEMA PD'!$A:$AA,27,0),IFERROR(VLOOKUP($A180,'[20]TEMA HAJI'!$A:$AA,27,0),IFERROR(VLOOKUP($A180,'[20]TEMA C3'!$A:$AA,27,0),IFERROR(VLOOKUP($A180,'[20]TEMA C2'!$A:$AA,27,0),IFERROR(VLOOKUP($A180,'[20]TEMA C1'!$A:$Y,25,0),IFERROR(VLOOKUP($A180,[20]DELTA!$A:$AC,29,0),IFERROR(VLOOKUP($A180,'[20]AAV AUTO 2000'!$A:$AA,27,0),IFERROR(VLOOKUP($A180,'[20]CC SK'!$A:$AC,29,0),IFERROR(VLOOKUP($A180,[20]SBPV!$A:$AN,40,0),IFERROR(VLOOKUP($A180,[20]RVO!$A:$CA,79,0),IFERROR(VLOOKUP($A180,[20]GC!$A:$AC,29,0),IFERROR(VLOOKUP($A180,[20]AAV!$A:$AR,44,0),0)))))))))))))</f>
        <v>0</v>
      </c>
      <c r="CZ180" s="37">
        <f>IFERROR(VLOOKUP($A180,#REF!,5+CY$1,0),IFERROR(VLOOKUP($A180,#REF!,26+CY$1,0),IFERROR(VLOOKUP($A180,#REF!,42+CY$1,0),IFERROR(VLOOKUP($A180,#REF!,42+CY$1,0),IFERROR(VLOOKUP($A180,#REF!,42+CY$1,0),IFERROR(VLOOKUP($A180,#REF!,29+CY$1,0),IFERROR(VLOOKUP($A180,#REF!,33+CY$1,0),IFERROR(VLOOKUP($A180,#REF!,42+CY$1,0),IFERROR(VLOOKUP($A180,#REF!,16+CY$1,0),IFERROR(VLOOKUP($A180,#REF!,29+CY$1,0),IFERROR(VLOOKUP($A180,#REF!,42+CY$1,0),IFERROR(VLOOKUP($A180,#REF!,42+CY$1,0),0))))))))))))</f>
        <v>0</v>
      </c>
      <c r="DA180" s="37">
        <f>IFERROR(VLOOKUP($A180,#REF!,5+CZ$1,0),IFERROR(VLOOKUP($A180,#REF!,26+CZ$1,0),IFERROR(VLOOKUP($A180,#REF!,42+CZ$1,0),IFERROR(VLOOKUP($A180,#REF!,42+CZ$1,0),IFERROR(VLOOKUP($A180,#REF!,42+CZ$1,0),IFERROR(VLOOKUP($A180,#REF!,29+CZ$1,0),IFERROR(VLOOKUP($A180,#REF!,33+CZ$1,0),IFERROR(VLOOKUP($A180,#REF!,42+CZ$1,0),IFERROR(VLOOKUP($A180,#REF!,16+CZ$1,0),IFERROR(VLOOKUP($A180,#REF!,29+CZ$1,0),IFERROR(VLOOKUP($A180,#REF!,42+CZ$1,0),IFERROR(VLOOKUP($A180,#REF!,42+CZ$1,0),0))))))))))))</f>
        <v>0</v>
      </c>
      <c r="DB180" s="37">
        <f>IFERROR(VLOOKUP($A180,#REF!,5+DA$1,0),IFERROR(VLOOKUP($A180,#REF!,26+DA$1,0),IFERROR(VLOOKUP($A180,#REF!,42+DA$1,0),IFERROR(VLOOKUP($A180,#REF!,42+DA$1,0),IFERROR(VLOOKUP($A180,#REF!,42+DA$1,0),IFERROR(VLOOKUP($A180,#REF!,29+DA$1,0),IFERROR(VLOOKUP($A180,#REF!,33+DA$1,0),IFERROR(VLOOKUP($A180,#REF!,42+DA$1,0),IFERROR(VLOOKUP($A180,#REF!,16+DA$1,0),IFERROR(VLOOKUP($A180,#REF!,29+DA$1,0),IFERROR(VLOOKUP($A180,#REF!,42+DA$1,0),IFERROR(VLOOKUP($A180,#REF!,42+DA$1,0),0))))))))))))</f>
        <v>0</v>
      </c>
      <c r="DC180" s="37">
        <f>IFERROR(VLOOKUP($A180,#REF!,5+DB$1,0),IFERROR(VLOOKUP($A180,#REF!,26+DB$1,0),IFERROR(VLOOKUP($A180,#REF!,42+DB$1,0),IFERROR(VLOOKUP($A180,#REF!,42+DB$1,0),IFERROR(VLOOKUP($A180,#REF!,42+DB$1,0),IFERROR(VLOOKUP($A180,#REF!,29+DB$1,0),IFERROR(VLOOKUP($A180,#REF!,33+DB$1,0),IFERROR(VLOOKUP($A180,#REF!,42+DB$1,0),IFERROR(VLOOKUP($A180,#REF!,16+DB$1,0),IFERROR(VLOOKUP($A180,#REF!,29+DB$1,0),IFERROR(VLOOKUP($A180,#REF!,42+DB$1,0),IFERROR(VLOOKUP($A180,#REF!,42+DB$1,0),0))))))))))))</f>
        <v>0</v>
      </c>
      <c r="DD180" s="37">
        <f>IFERROR(VLOOKUP($A180,#REF!,5+DC$1,0),IFERROR(VLOOKUP($A180,#REF!,26+DC$1,0),IFERROR(VLOOKUP($A180,#REF!,42+DC$1,0),IFERROR(VLOOKUP($A180,#REF!,42+DC$1,0),IFERROR(VLOOKUP($A180,#REF!,42+DC$1,0),IFERROR(VLOOKUP($A180,#REF!,29+DC$1,0),IFERROR(VLOOKUP($A180,#REF!,33+DC$1,0),IFERROR(VLOOKUP($A180,#REF!,42+DC$1,0),IFERROR(VLOOKUP($A180,#REF!,16+DC$1,0),IFERROR(VLOOKUP($A180,#REF!,29+DC$1,0),IFERROR(VLOOKUP($A180,#REF!,42+DC$1,0),IFERROR(VLOOKUP($A180,#REF!,42+DC$1,0),0))))))))))))</f>
        <v>0</v>
      </c>
      <c r="DE180" s="37">
        <f>IFERROR(VLOOKUP($A180,#REF!,23,0),IFERROR(VLOOKUP($A180,#REF!,21,0),IFERROR(VLOOKUP($A180,#REF!,23,0),IFERROR(VLOOKUP($A180,#REF!,23,0),IFERROR(VLOOKUP($A180,#REF!,23,0),IFERROR(VLOOKUP($A180,#REF!,23,0),IFERROR(VLOOKUP($A180,#REF!,23,0),IFERROR(VLOOKUP($A180,#REF!,21,0),IFERROR(VLOOKUP($A180,#REF!,25,0),IFERROR(VLOOKUP($A180,#REF!,25,0),IFERROR(VLOOKUP($A180,#REF!,34,0),IFERROR(VLOOKUP($A180,#REF!,65,0),IFERROR(VLOOKUP($A180,#REF!,23,0),IFERROR(VLOOKUP($A180,#REF!,36,0),0))))))))))))))</f>
        <v>0</v>
      </c>
      <c r="DF180" s="37" t="b">
        <f t="shared" si="85"/>
        <v>1</v>
      </c>
      <c r="DG180" s="37" t="b">
        <f t="shared" si="85"/>
        <v>1</v>
      </c>
      <c r="DH180" s="37" t="b">
        <f t="shared" si="85"/>
        <v>1</v>
      </c>
      <c r="DI180" s="37" t="b">
        <f t="shared" si="81"/>
        <v>1</v>
      </c>
      <c r="DJ180" s="37" t="b">
        <f t="shared" si="81"/>
        <v>1</v>
      </c>
      <c r="DK180" s="37" t="b">
        <f t="shared" si="81"/>
        <v>1</v>
      </c>
      <c r="DL180" s="37" t="b">
        <f t="shared" si="81"/>
        <v>1</v>
      </c>
      <c r="DM180" s="37">
        <f t="shared" si="86"/>
        <v>0</v>
      </c>
      <c r="DN180" s="37">
        <f t="shared" si="86"/>
        <v>0</v>
      </c>
      <c r="DO180" s="37">
        <f t="shared" si="86"/>
        <v>0</v>
      </c>
      <c r="DP180" s="37">
        <f t="shared" si="82"/>
        <v>0</v>
      </c>
      <c r="DQ180" s="37">
        <f t="shared" si="82"/>
        <v>0</v>
      </c>
      <c r="DR180" s="37">
        <f t="shared" si="82"/>
        <v>0</v>
      </c>
      <c r="DS180" s="37">
        <f t="shared" si="82"/>
        <v>0</v>
      </c>
      <c r="DT180" s="29">
        <f t="shared" si="72"/>
        <v>0</v>
      </c>
      <c r="DU180" s="37">
        <f t="shared" si="87"/>
        <v>0</v>
      </c>
      <c r="DV180" s="37">
        <f t="shared" si="87"/>
        <v>0</v>
      </c>
      <c r="DW180" s="37">
        <f t="shared" si="87"/>
        <v>0</v>
      </c>
      <c r="DX180" s="37">
        <f t="shared" si="83"/>
        <v>0</v>
      </c>
      <c r="DY180" s="37">
        <f t="shared" si="83"/>
        <v>0</v>
      </c>
      <c r="DZ180" s="37">
        <f t="shared" si="83"/>
        <v>0</v>
      </c>
      <c r="EA180" s="37">
        <f t="shared" si="83"/>
        <v>0</v>
      </c>
      <c r="EB180" s="29">
        <f t="shared" si="73"/>
        <v>0</v>
      </c>
      <c r="EC180" s="36">
        <f t="shared" si="74"/>
        <v>7</v>
      </c>
      <c r="ED180" s="36" t="str">
        <f t="shared" si="75"/>
        <v>DOWNGRADE</v>
      </c>
      <c r="EE180" s="36" t="str">
        <f t="shared" si="76"/>
        <v>RESET</v>
      </c>
      <c r="EF180" s="37">
        <f t="shared" si="77"/>
        <v>0</v>
      </c>
      <c r="EG180" s="2" t="str">
        <f>IFERROR(VLOOKUP(A180,[21]DELTA!$A:$AT,46,0),"")</f>
        <v/>
      </c>
      <c r="EH180" s="37" t="str">
        <f t="shared" si="78"/>
        <v>SAPHIRE</v>
      </c>
      <c r="EI180" s="2"/>
      <c r="EJ180" s="2"/>
      <c r="EK180" s="2"/>
      <c r="EL180" s="2"/>
      <c r="EM180" s="2"/>
      <c r="EN180" s="2"/>
      <c r="EO180" s="2"/>
      <c r="EP180" s="2"/>
      <c r="EQ180" s="37">
        <f t="shared" si="88"/>
        <v>0</v>
      </c>
      <c r="ER180" s="37">
        <f t="shared" si="88"/>
        <v>0</v>
      </c>
      <c r="ES180" s="37">
        <f t="shared" si="88"/>
        <v>0</v>
      </c>
      <c r="ET180" s="37">
        <f t="shared" si="84"/>
        <v>0</v>
      </c>
      <c r="EU180" s="37">
        <f t="shared" si="84"/>
        <v>0</v>
      </c>
      <c r="EV180" s="37">
        <f t="shared" si="84"/>
        <v>0</v>
      </c>
      <c r="EW180" s="37">
        <f t="shared" si="84"/>
        <v>0</v>
      </c>
    </row>
    <row r="181" spans="1:153" ht="15.6">
      <c r="A181" s="36" t="s">
        <v>48</v>
      </c>
      <c r="B181" s="5" t="s">
        <v>211</v>
      </c>
      <c r="C181" s="37" t="s">
        <v>153</v>
      </c>
      <c r="D181" s="15">
        <f>IFERROR(VLOOKUP(A181,[23]delta!$A:$C,3,0),"")</f>
        <v>44903</v>
      </c>
      <c r="E181" s="15" t="str">
        <f t="shared" si="71"/>
        <v>Dec-22</v>
      </c>
      <c r="F181" s="37" t="s">
        <v>349</v>
      </c>
      <c r="G181" s="37" t="s">
        <v>349</v>
      </c>
      <c r="H181" s="37" t="s">
        <v>414</v>
      </c>
      <c r="I181" s="37" t="s">
        <v>414</v>
      </c>
      <c r="J181" s="37" t="s">
        <v>414</v>
      </c>
      <c r="K181" s="37" t="s">
        <v>414</v>
      </c>
      <c r="L181" s="37" t="s">
        <v>414</v>
      </c>
      <c r="M181" s="37"/>
      <c r="N181" s="37">
        <v>6</v>
      </c>
      <c r="O181" s="37"/>
      <c r="P181" s="37"/>
      <c r="Q181" s="37"/>
      <c r="R181" s="37"/>
      <c r="S181" s="37" t="s">
        <v>417</v>
      </c>
      <c r="T181" s="36">
        <v>6</v>
      </c>
      <c r="U181" s="37">
        <v>0</v>
      </c>
      <c r="V181" s="37">
        <v>6</v>
      </c>
      <c r="W181" s="37">
        <v>0</v>
      </c>
      <c r="X181" s="37">
        <v>0</v>
      </c>
      <c r="Y181" s="37">
        <v>0</v>
      </c>
      <c r="Z181" s="37">
        <v>0</v>
      </c>
      <c r="AA181" s="37" t="s">
        <v>417</v>
      </c>
      <c r="AB181" s="36">
        <v>6</v>
      </c>
      <c r="AC181" s="36">
        <v>6</v>
      </c>
      <c r="AD181" s="36" t="s">
        <v>415</v>
      </c>
      <c r="AE181" s="36" t="s">
        <v>416</v>
      </c>
      <c r="AF181" s="37">
        <v>0</v>
      </c>
      <c r="AG181" s="13">
        <v>2</v>
      </c>
      <c r="AH181" s="37" t="s">
        <v>418</v>
      </c>
      <c r="AI181" s="37">
        <v>0</v>
      </c>
      <c r="AJ181" s="37" t="s">
        <v>424</v>
      </c>
      <c r="AK181" s="37">
        <v>0</v>
      </c>
      <c r="AL181" s="15">
        <v>45261</v>
      </c>
      <c r="AM181" s="15">
        <v>45701</v>
      </c>
      <c r="AN181" s="37">
        <v>1</v>
      </c>
      <c r="AO181" s="37">
        <v>0</v>
      </c>
      <c r="AP181" s="37" t="str">
        <f>IFERROR(VLOOKUP($A181,[2]Sheet1!$A:$D,4,0),"-")</f>
        <v>-</v>
      </c>
      <c r="AQ181" s="37" t="str">
        <f>IFERROR(VLOOKUP($A181,#REF!,4,0),"-")</f>
        <v>-</v>
      </c>
      <c r="AR181" s="37" t="str">
        <f>IFERROR(VLOOKUP(A181,[3]DELTA!$A:$D,4,0),"-")</f>
        <v>-</v>
      </c>
      <c r="AS181" s="37" t="str">
        <f>IFERROR(VLOOKUP(A181,[4]DELTA!$A:$D,4,0),"-")</f>
        <v>-</v>
      </c>
      <c r="AT181" s="37" t="str">
        <f>IFERROR(VLOOKUP(A181,[5]DELTA!$A:$D,4,0),"-")</f>
        <v>-</v>
      </c>
      <c r="AU181" s="37" t="str">
        <f>IFERROR(VLOOKUP(A181,[6]DELTA!$A:$D,4,0),"-")</f>
        <v>-</v>
      </c>
      <c r="AV181" s="37" t="str">
        <f>IFERROR(VLOOKUP(A181,#REF!,13,0),"")</f>
        <v/>
      </c>
      <c r="AW181" s="37">
        <f>IFERROR(VLOOKUP(A181,[7]DATABASE!$A:$BA,49,0),"")</f>
        <v>0</v>
      </c>
      <c r="AX181" s="37">
        <f>IFERROR(VLOOKUP(A181,[7]DATABASE!$A:$BA,50,0),"")</f>
        <v>0</v>
      </c>
      <c r="AY181" s="37">
        <f>IFERROR(VLOOKUP(A181,[7]DATABASE!$A:$BA,51,0),"")</f>
        <v>0</v>
      </c>
      <c r="AZ181" s="37">
        <f>IFERROR(VLOOKUP(A181,[7]DATABASE!$A:$BA,52,0),"")</f>
        <v>0</v>
      </c>
      <c r="BA181" s="37">
        <f>IFERROR(VLOOKUP(A181,[7]DATABASE!$A:$BA,53,0),"")</f>
        <v>0</v>
      </c>
      <c r="BB181" s="37">
        <f>IFERROR(VLOOKUP(A181,[7]DATABASE!$A:$BF,54,0),"")</f>
        <v>0</v>
      </c>
      <c r="BC181" s="37">
        <f>IFERROR(VLOOKUP(A181,[7]DATABASE!$A:$BF,55,0),"")</f>
        <v>0</v>
      </c>
      <c r="BD181" s="37">
        <f>IFERROR(VLOOKUP(A181,[7]DATABASE!$A:$BF,56,0),"")</f>
        <v>0</v>
      </c>
      <c r="BE181" s="37">
        <f>IFERROR(VLOOKUP(A181,[7]DATABASE!$A:$BF,57,0),"")</f>
        <v>0</v>
      </c>
      <c r="BF181" s="37">
        <f>IFERROR(VLOOKUP(A181,[7]DATABASE!$A:$BF,58,0),"")</f>
        <v>0</v>
      </c>
      <c r="BG181" s="37" t="str">
        <f>IFERROR(VLOOKUP($A181,'[24]NEW MITRA'!$A:$BV,69,0),"")</f>
        <v/>
      </c>
      <c r="BH181" s="37">
        <f>IFERROR(VLOOKUP(A181,[7]DATABASE!$A:$BM,60,0),"")</f>
        <v>0</v>
      </c>
      <c r="BI181" s="37">
        <f>IFERROR(VLOOKUP(A181,[7]DATABASE!$A:$BM,61,0),"")</f>
        <v>0</v>
      </c>
      <c r="BJ181" s="37">
        <f>IFERROR(VLOOKUP(A181,[7]DATABASE!$A:$BM,62,0),"")</f>
        <v>0</v>
      </c>
      <c r="BK181" s="37">
        <f>IFERROR(VLOOKUP(A181,[7]DATABASE!$A:$BM,63,0),"")</f>
        <v>0</v>
      </c>
      <c r="BL181" s="37">
        <f>IFERROR(VLOOKUP(A181,[7]DATABASE!$A:$BM,64,0),"")</f>
        <v>0</v>
      </c>
      <c r="BM181" s="37" t="str">
        <f>IFERROR(VLOOKUP($A181,[9]AAV!$A:$AM,39,0),IFERROR(VLOOKUP($A181,[9]GC!$A:$Y,25,0),IFERROR(VLOOKUP($A181,[9]RVO!$A:$BS,71,0),IFERROR(VLOOKUP($A181,[9]SBPV!$A:$AK,37,0),IFERROR(VLOOKUP($A181,'[9]CC SK'!$A:$AA,27,0),IFERROR(VLOOKUP($A181,[9]DELTA!$A:$AA,27,0),IFERROR(VLOOKUP($A181,'[9]TEMA C1'!$A:$W,23,0),IFERROR(VLOOKUP($A181,'[9]TEMA C2'!$A:$Y,25,0),IFERROR(VLOOKUP($A181,'[9]TEMA C3'!$A:$Y,25,0),IFERROR(VLOOKUP($A181,'[9]TEMA HAJI'!$A:$Y,25,0),IFERROR(VLOOKUP($A181,'[9]TEMA PD'!$A:$Y,25,0),"")))))))))))</f>
        <v/>
      </c>
      <c r="BN181" s="37">
        <f t="shared" si="89"/>
        <v>0</v>
      </c>
      <c r="BO181" s="37" t="str">
        <f t="shared" si="80"/>
        <v/>
      </c>
      <c r="BP181" s="37">
        <f t="shared" si="80"/>
        <v>0</v>
      </c>
      <c r="BQ181" s="37">
        <f t="shared" si="80"/>
        <v>0</v>
      </c>
      <c r="BR181" s="37">
        <f t="shared" si="80"/>
        <v>0</v>
      </c>
      <c r="BS181" s="37">
        <f t="shared" si="80"/>
        <v>0</v>
      </c>
      <c r="BT181" s="37">
        <f t="shared" si="80"/>
        <v>0</v>
      </c>
      <c r="BU181" s="37" t="str">
        <f t="shared" si="79"/>
        <v/>
      </c>
      <c r="BV181" s="37">
        <f t="shared" si="90"/>
        <v>0</v>
      </c>
      <c r="BW181" s="36">
        <f t="shared" si="91"/>
        <v>7</v>
      </c>
      <c r="BX181" s="36" t="str">
        <f t="shared" si="92"/>
        <v>DOWNGRADE</v>
      </c>
      <c r="BY181" s="36" t="str">
        <f>IFERROR(VLOOKUP(A181,[7]DATABASE!$A:$BY,77,0),"")</f>
        <v>RESET</v>
      </c>
      <c r="BZ181" s="37">
        <f t="shared" si="93"/>
        <v>0</v>
      </c>
      <c r="CA181" s="12">
        <f>IFERROR(VLOOKUP(A181,[10]DELTA!$A:$AE,31,0),"")</f>
        <v>0</v>
      </c>
      <c r="CB181" s="37" t="str">
        <f t="shared" si="94"/>
        <v>SAPHIRE</v>
      </c>
      <c r="CC181" s="37" t="str">
        <f>IFERROR(VLOOKUP(A181,[11]SUMMARY!$B:$E,4,0),"")</f>
        <v>RESIGN</v>
      </c>
      <c r="CD181" s="37">
        <f>IFERROR(VLOOKUP(A181,'[12]RECAP REDEEM P2 - v2'!$A:$I,5,0),0)</f>
        <v>0</v>
      </c>
      <c r="CE181" s="37" t="str">
        <f t="shared" si="95"/>
        <v>FALSE</v>
      </c>
      <c r="CF181" s="37"/>
      <c r="CG181" s="15">
        <v>45093</v>
      </c>
      <c r="CH181" s="15">
        <f t="shared" ca="1" si="96"/>
        <v>46174</v>
      </c>
      <c r="CI181" s="37">
        <f t="shared" ca="1" si="97"/>
        <v>2</v>
      </c>
      <c r="CJ181" s="37">
        <v>0</v>
      </c>
      <c r="CK181" s="37" t="str">
        <f>IFERROR(VLOOKUP($A181,[13]ME!$A:$K,11,0),"-")</f>
        <v>-</v>
      </c>
      <c r="CL181" s="37" t="str">
        <f>IFERROR(VLOOKUP($A181,[14]EKS!$A:$K,11,0),"-")</f>
        <v>-</v>
      </c>
      <c r="CM181" s="37" t="str">
        <f>IFERROR(VLOOKUP($A181,[15]EKS!$A:$K,11,0),"-")</f>
        <v>-</v>
      </c>
      <c r="CN181" s="37" t="str">
        <f>IFERROR(VLOOKUP($A181,[16]EKS!$A:$K,11,0),"-")</f>
        <v>-</v>
      </c>
      <c r="CO181" s="37" t="str">
        <f>IFERROR(VLOOKUP($A181,[17]EKS!$A:$K,11,0),"-")</f>
        <v>-</v>
      </c>
      <c r="CP181" s="37" t="str">
        <f>IFERROR(VLOOKUP($A181,[18]EKS!$A:$K,11,0),"-")</f>
        <v>-</v>
      </c>
      <c r="CQ181" s="37" t="str">
        <f>IFERROR(VLOOKUP(A181,[19]Sheet1!$A:$D,4,0),"-")</f>
        <v>-</v>
      </c>
      <c r="CR181" s="37">
        <f>IFERROR(VLOOKUP($A181,[20]AAV!$A:$AR,44,0),IFERROR(VLOOKUP($A181,[20]GC!$A:$AC,29,0),IFERROR(VLOOKUP($A181,[20]RVO!$A:$CA,79,0),IFERROR(VLOOKUP($A181,[20]SBPV!$A:$AN,40,0),IFERROR(VLOOKUP($A181,'[20]CC SK'!$A:$AC,29,0),IFERROR(VLOOKUP($A181,'[20]AAV AUTO 2000'!$A:$AA,27,0),IFERROR(VLOOKUP($A181,[20]DELTA!$A:$AC,29,0),IFERROR(VLOOKUP($A181,'[20]TEMA C1'!$A:$Y,25,0),IFERROR(VLOOKUP($A181,'[20]TEMA C2'!$A:$AA,27,0),IFERROR(VLOOKUP($A181,'[20]TEMA C3'!$A:$AA,27,0),IFERROR(VLOOKUP($A181,'[20]TEMA HAJI'!$A:$AA,27,0),IFERROR(VLOOKUP($A181,'[20]TEMA PD'!$A:$AA,27,0),IFERROR(VLOOKUP($A181,[20]DESIRE!$A:$AP,42,0),0)))))))))))))</f>
        <v>0</v>
      </c>
      <c r="CS181" s="37">
        <f>IFERROR(VLOOKUP($A181,#REF!,42+CR$1,0),IFERROR(VLOOKUP($A181,#REF!,42+CR$1,0),IFERROR(VLOOKUP($A181,#REF!,29+CR$1,0),IFERROR(VLOOKUP($A181,#REF!,16+CR$1,0),IFERROR(VLOOKUP($A181,#REF!,42+CR$1,0),IFERROR(VLOOKUP($A181,#REF!,33+CR$1,0),IFERROR(VLOOKUP($A181,#REF!,29+CR$1,0),IFERROR(VLOOKUP($A181,#REF!,42+CR$1,0),IFERROR(VLOOKUP($A181,#REF!,42+CR$1,0),IFERROR(VLOOKUP($A181,#REF!,42+CR$1,0),IFERROR(VLOOKUP($A181,#REF!,26+CR$1,0),IFERROR(VLOOKUP($A181,#REF!,5+CR$1,0),0))))))))))))</f>
        <v>0</v>
      </c>
      <c r="CT181" s="37">
        <f>IFERROR(VLOOKUP($A181,#REF!,42+CS$1,0),IFERROR(VLOOKUP($A181,#REF!,42+CS$1,0),IFERROR(VLOOKUP($A181,#REF!,29+CS$1,0),IFERROR(VLOOKUP($A181,#REF!,16+CS$1,0),IFERROR(VLOOKUP($A181,#REF!,42+CS$1,0),IFERROR(VLOOKUP($A181,#REF!,33+CS$1,0),IFERROR(VLOOKUP($A181,#REF!,29+CS$1,0),IFERROR(VLOOKUP($A181,#REF!,42+CS$1,0),IFERROR(VLOOKUP($A181,#REF!,42+CS$1,0),IFERROR(VLOOKUP($A181,#REF!,42+CS$1,0),IFERROR(VLOOKUP($A181,#REF!,26+CS$1,0),IFERROR(VLOOKUP($A181,#REF!,5+CS$1,0),0))))))))))))</f>
        <v>0</v>
      </c>
      <c r="CU181" s="37">
        <f>IFERROR(VLOOKUP($A181,#REF!,42+CT$1,0),IFERROR(VLOOKUP($A181,#REF!,42+CT$1,0),IFERROR(VLOOKUP($A181,#REF!,29+CT$1,0),IFERROR(VLOOKUP($A181,#REF!,16+CT$1,0),IFERROR(VLOOKUP($A181,#REF!,42+CT$1,0),IFERROR(VLOOKUP($A181,#REF!,33+CT$1,0),IFERROR(VLOOKUP($A181,#REF!,29+CT$1,0),IFERROR(VLOOKUP($A181,#REF!,42+CT$1,0),IFERROR(VLOOKUP($A181,#REF!,42+CT$1,0),IFERROR(VLOOKUP($A181,#REF!,42+CT$1,0),IFERROR(VLOOKUP($A181,#REF!,26+CT$1,0),IFERROR(VLOOKUP($A181,#REF!,5+CT$1,0),0))))))))))))</f>
        <v>0</v>
      </c>
      <c r="CV181" s="37">
        <f>IFERROR(VLOOKUP($A181,#REF!,42+CU$1,0),IFERROR(VLOOKUP($A181,#REF!,42+CU$1,0),IFERROR(VLOOKUP($A181,#REF!,29+CU$1,0),IFERROR(VLOOKUP($A181,#REF!,16+CU$1,0),IFERROR(VLOOKUP($A181,#REF!,42+CU$1,0),IFERROR(VLOOKUP($A181,#REF!,33+CU$1,0),IFERROR(VLOOKUP($A181,#REF!,29+CU$1,0),IFERROR(VLOOKUP($A181,#REF!,42+CU$1,0),IFERROR(VLOOKUP($A181,#REF!,42+CU$1,0),IFERROR(VLOOKUP($A181,#REF!,42+CU$1,0),IFERROR(VLOOKUP($A181,#REF!,26+CU$1,0),IFERROR(VLOOKUP($A181,#REF!,5+CU$1,0),0))))))))))))</f>
        <v>0</v>
      </c>
      <c r="CW181" s="37">
        <f>IFERROR(VLOOKUP($A181,#REF!,42+CV$1,0),IFERROR(VLOOKUP($A181,#REF!,42+CV$1,0),IFERROR(VLOOKUP($A181,#REF!,29+CV$1,0),IFERROR(VLOOKUP($A181,#REF!,16+CV$1,0),IFERROR(VLOOKUP($A181,#REF!,42+CV$1,0),IFERROR(VLOOKUP($A181,#REF!,33+CV$1,0),IFERROR(VLOOKUP($A181,#REF!,29+CV$1,0),IFERROR(VLOOKUP($A181,#REF!,42+CV$1,0),IFERROR(VLOOKUP($A181,#REF!,42+CV$1,0),IFERROR(VLOOKUP($A181,#REF!,42+CV$1,0),IFERROR(VLOOKUP($A181,#REF!,26+CV$1,0),IFERROR(VLOOKUP($A181,#REF!,5+CV$1,0),0))))))))))))</f>
        <v>0</v>
      </c>
      <c r="CX181" s="37">
        <f>IFERROR(VLOOKUP($A181,#REF!,36,0),IFERROR(VLOOKUP($A181,#REF!,23,0),IFERROR(VLOOKUP($A181,#REF!,65,0),IFERROR(VLOOKUP($A181,#REF!,34,0),IFERROR(VLOOKUP($A181,#REF!,25,0),IFERROR(VLOOKUP($A181,#REF!,25,0),IFERROR(VLOOKUP($A181,#REF!,21,0),IFERROR(VLOOKUP($A181,#REF!,23,0),IFERROR(VLOOKUP($A181,#REF!,23,0),IFERROR(VLOOKUP($A181,#REF!,23,0),IFERROR(VLOOKUP($A181,#REF!,23,0),IFERROR(VLOOKUP($A181,#REF!,23,0),IFERROR(VLOOKUP($A181,#REF!,21,0),IFERROR(VLOOKUP($A181,#REF!,23,0),0))))))))))))))</f>
        <v>0</v>
      </c>
      <c r="CY181" s="37">
        <f>IFERROR(VLOOKUP($A181,[20]DESIRE!$A:$AP,42,0),IFERROR(VLOOKUP($A181,'[20]TEMA PD'!$A:$AA,27,0),IFERROR(VLOOKUP($A181,'[20]TEMA HAJI'!$A:$AA,27,0),IFERROR(VLOOKUP($A181,'[20]TEMA C3'!$A:$AA,27,0),IFERROR(VLOOKUP($A181,'[20]TEMA C2'!$A:$AA,27,0),IFERROR(VLOOKUP($A181,'[20]TEMA C1'!$A:$Y,25,0),IFERROR(VLOOKUP($A181,[20]DELTA!$A:$AC,29,0),IFERROR(VLOOKUP($A181,'[20]AAV AUTO 2000'!$A:$AA,27,0),IFERROR(VLOOKUP($A181,'[20]CC SK'!$A:$AC,29,0),IFERROR(VLOOKUP($A181,[20]SBPV!$A:$AN,40,0),IFERROR(VLOOKUP($A181,[20]RVO!$A:$CA,79,0),IFERROR(VLOOKUP($A181,[20]GC!$A:$AC,29,0),IFERROR(VLOOKUP($A181,[20]AAV!$A:$AR,44,0),0)))))))))))))</f>
        <v>0</v>
      </c>
      <c r="CZ181" s="37">
        <f>IFERROR(VLOOKUP($A181,#REF!,5+CY$1,0),IFERROR(VLOOKUP($A181,#REF!,26+CY$1,0),IFERROR(VLOOKUP($A181,#REF!,42+CY$1,0),IFERROR(VLOOKUP($A181,#REF!,42+CY$1,0),IFERROR(VLOOKUP($A181,#REF!,42+CY$1,0),IFERROR(VLOOKUP($A181,#REF!,29+CY$1,0),IFERROR(VLOOKUP($A181,#REF!,33+CY$1,0),IFERROR(VLOOKUP($A181,#REF!,42+CY$1,0),IFERROR(VLOOKUP($A181,#REF!,16+CY$1,0),IFERROR(VLOOKUP($A181,#REF!,29+CY$1,0),IFERROR(VLOOKUP($A181,#REF!,42+CY$1,0),IFERROR(VLOOKUP($A181,#REF!,42+CY$1,0),0))))))))))))</f>
        <v>0</v>
      </c>
      <c r="DA181" s="37">
        <f>IFERROR(VLOOKUP($A181,#REF!,5+CZ$1,0),IFERROR(VLOOKUP($A181,#REF!,26+CZ$1,0),IFERROR(VLOOKUP($A181,#REF!,42+CZ$1,0),IFERROR(VLOOKUP($A181,#REF!,42+CZ$1,0),IFERROR(VLOOKUP($A181,#REF!,42+CZ$1,0),IFERROR(VLOOKUP($A181,#REF!,29+CZ$1,0),IFERROR(VLOOKUP($A181,#REF!,33+CZ$1,0),IFERROR(VLOOKUP($A181,#REF!,42+CZ$1,0),IFERROR(VLOOKUP($A181,#REF!,16+CZ$1,0),IFERROR(VLOOKUP($A181,#REF!,29+CZ$1,0),IFERROR(VLOOKUP($A181,#REF!,42+CZ$1,0),IFERROR(VLOOKUP($A181,#REF!,42+CZ$1,0),0))))))))))))</f>
        <v>0</v>
      </c>
      <c r="DB181" s="37">
        <f>IFERROR(VLOOKUP($A181,#REF!,5+DA$1,0),IFERROR(VLOOKUP($A181,#REF!,26+DA$1,0),IFERROR(VLOOKUP($A181,#REF!,42+DA$1,0),IFERROR(VLOOKUP($A181,#REF!,42+DA$1,0),IFERROR(VLOOKUP($A181,#REF!,42+DA$1,0),IFERROR(VLOOKUP($A181,#REF!,29+DA$1,0),IFERROR(VLOOKUP($A181,#REF!,33+DA$1,0),IFERROR(VLOOKUP($A181,#REF!,42+DA$1,0),IFERROR(VLOOKUP($A181,#REF!,16+DA$1,0),IFERROR(VLOOKUP($A181,#REF!,29+DA$1,0),IFERROR(VLOOKUP($A181,#REF!,42+DA$1,0),IFERROR(VLOOKUP($A181,#REF!,42+DA$1,0),0))))))))))))</f>
        <v>0</v>
      </c>
      <c r="DC181" s="37">
        <f>IFERROR(VLOOKUP($A181,#REF!,5+DB$1,0),IFERROR(VLOOKUP($A181,#REF!,26+DB$1,0),IFERROR(VLOOKUP($A181,#REF!,42+DB$1,0),IFERROR(VLOOKUP($A181,#REF!,42+DB$1,0),IFERROR(VLOOKUP($A181,#REF!,42+DB$1,0),IFERROR(VLOOKUP($A181,#REF!,29+DB$1,0),IFERROR(VLOOKUP($A181,#REF!,33+DB$1,0),IFERROR(VLOOKUP($A181,#REF!,42+DB$1,0),IFERROR(VLOOKUP($A181,#REF!,16+DB$1,0),IFERROR(VLOOKUP($A181,#REF!,29+DB$1,0),IFERROR(VLOOKUP($A181,#REF!,42+DB$1,0),IFERROR(VLOOKUP($A181,#REF!,42+DB$1,0),0))))))))))))</f>
        <v>0</v>
      </c>
      <c r="DD181" s="37">
        <f>IFERROR(VLOOKUP($A181,#REF!,5+DC$1,0),IFERROR(VLOOKUP($A181,#REF!,26+DC$1,0),IFERROR(VLOOKUP($A181,#REF!,42+DC$1,0),IFERROR(VLOOKUP($A181,#REF!,42+DC$1,0),IFERROR(VLOOKUP($A181,#REF!,42+DC$1,0),IFERROR(VLOOKUP($A181,#REF!,29+DC$1,0),IFERROR(VLOOKUP($A181,#REF!,33+DC$1,0),IFERROR(VLOOKUP($A181,#REF!,42+DC$1,0),IFERROR(VLOOKUP($A181,#REF!,16+DC$1,0),IFERROR(VLOOKUP($A181,#REF!,29+DC$1,0),IFERROR(VLOOKUP($A181,#REF!,42+DC$1,0),IFERROR(VLOOKUP($A181,#REF!,42+DC$1,0),0))))))))))))</f>
        <v>0</v>
      </c>
      <c r="DE181" s="37">
        <f>IFERROR(VLOOKUP($A181,#REF!,23,0),IFERROR(VLOOKUP($A181,#REF!,21,0),IFERROR(VLOOKUP($A181,#REF!,23,0),IFERROR(VLOOKUP($A181,#REF!,23,0),IFERROR(VLOOKUP($A181,#REF!,23,0),IFERROR(VLOOKUP($A181,#REF!,23,0),IFERROR(VLOOKUP($A181,#REF!,23,0),IFERROR(VLOOKUP($A181,#REF!,21,0),IFERROR(VLOOKUP($A181,#REF!,25,0),IFERROR(VLOOKUP($A181,#REF!,25,0),IFERROR(VLOOKUP($A181,#REF!,34,0),IFERROR(VLOOKUP($A181,#REF!,65,0),IFERROR(VLOOKUP($A181,#REF!,23,0),IFERROR(VLOOKUP($A181,#REF!,36,0),0))))))))))))))</f>
        <v>0</v>
      </c>
      <c r="DF181" s="37" t="b">
        <f t="shared" si="85"/>
        <v>1</v>
      </c>
      <c r="DG181" s="37" t="b">
        <f t="shared" si="85"/>
        <v>1</v>
      </c>
      <c r="DH181" s="37" t="b">
        <f t="shared" si="85"/>
        <v>1</v>
      </c>
      <c r="DI181" s="37" t="b">
        <f t="shared" si="81"/>
        <v>1</v>
      </c>
      <c r="DJ181" s="37" t="b">
        <f t="shared" si="81"/>
        <v>1</v>
      </c>
      <c r="DK181" s="37" t="b">
        <f t="shared" si="81"/>
        <v>1</v>
      </c>
      <c r="DL181" s="37" t="b">
        <f t="shared" si="81"/>
        <v>1</v>
      </c>
      <c r="DM181" s="37">
        <f t="shared" si="86"/>
        <v>0</v>
      </c>
      <c r="DN181" s="37">
        <f t="shared" si="86"/>
        <v>0</v>
      </c>
      <c r="DO181" s="37">
        <f t="shared" si="86"/>
        <v>0</v>
      </c>
      <c r="DP181" s="37">
        <f t="shared" si="82"/>
        <v>0</v>
      </c>
      <c r="DQ181" s="37">
        <f t="shared" si="82"/>
        <v>0</v>
      </c>
      <c r="DR181" s="37">
        <f t="shared" si="82"/>
        <v>0</v>
      </c>
      <c r="DS181" s="37">
        <f t="shared" si="82"/>
        <v>0</v>
      </c>
      <c r="DT181" s="29">
        <f t="shared" si="72"/>
        <v>0</v>
      </c>
      <c r="DU181" s="37">
        <f t="shared" si="87"/>
        <v>0</v>
      </c>
      <c r="DV181" s="37">
        <f t="shared" si="87"/>
        <v>0</v>
      </c>
      <c r="DW181" s="37">
        <f t="shared" si="87"/>
        <v>0</v>
      </c>
      <c r="DX181" s="37">
        <f t="shared" si="83"/>
        <v>0</v>
      </c>
      <c r="DY181" s="37">
        <f t="shared" si="83"/>
        <v>0</v>
      </c>
      <c r="DZ181" s="37">
        <f t="shared" si="83"/>
        <v>0</v>
      </c>
      <c r="EA181" s="37">
        <f t="shared" si="83"/>
        <v>0</v>
      </c>
      <c r="EB181" s="29">
        <f t="shared" si="73"/>
        <v>0</v>
      </c>
      <c r="EC181" s="36">
        <f t="shared" si="74"/>
        <v>7</v>
      </c>
      <c r="ED181" s="36" t="str">
        <f t="shared" si="75"/>
        <v>DOWNGRADE</v>
      </c>
      <c r="EE181" s="36" t="str">
        <f t="shared" si="76"/>
        <v>RESET</v>
      </c>
      <c r="EF181" s="37">
        <f t="shared" si="77"/>
        <v>0</v>
      </c>
      <c r="EG181" s="2" t="str">
        <f>IFERROR(VLOOKUP(A181,[21]DELTA!$A:$AT,46,0),"")</f>
        <v/>
      </c>
      <c r="EH181" s="37" t="str">
        <f t="shared" si="78"/>
        <v>SAPHIRE</v>
      </c>
      <c r="EI181" s="2"/>
      <c r="EJ181" s="2"/>
      <c r="EK181" s="2"/>
      <c r="EL181" s="2"/>
      <c r="EM181" s="2"/>
      <c r="EN181" s="2"/>
      <c r="EO181" s="2"/>
      <c r="EP181" s="2"/>
      <c r="EQ181" s="37">
        <f t="shared" si="88"/>
        <v>0</v>
      </c>
      <c r="ER181" s="37">
        <f t="shared" si="88"/>
        <v>0</v>
      </c>
      <c r="ES181" s="37">
        <f t="shared" si="88"/>
        <v>0</v>
      </c>
      <c r="ET181" s="37">
        <f t="shared" si="84"/>
        <v>0</v>
      </c>
      <c r="EU181" s="37">
        <f t="shared" si="84"/>
        <v>0</v>
      </c>
      <c r="EV181" s="37">
        <f t="shared" si="84"/>
        <v>0</v>
      </c>
      <c r="EW181" s="37">
        <f t="shared" si="84"/>
        <v>0</v>
      </c>
    </row>
    <row r="182" spans="1:153" ht="15.6">
      <c r="A182" s="36">
        <v>92667</v>
      </c>
      <c r="B182" s="4" t="s">
        <v>199</v>
      </c>
      <c r="C182" s="37" t="s">
        <v>153</v>
      </c>
      <c r="D182" s="15">
        <f>IFERROR(VLOOKUP(A182,[23]delta!$A:$C,3,0),"")</f>
        <v>44852</v>
      </c>
      <c r="E182" s="15" t="str">
        <f t="shared" si="71"/>
        <v>Oct-22</v>
      </c>
      <c r="F182" s="37" t="s">
        <v>352</v>
      </c>
      <c r="G182" s="37" t="s">
        <v>352</v>
      </c>
      <c r="H182" s="37" t="s">
        <v>352</v>
      </c>
      <c r="I182" s="37" t="s">
        <v>352</v>
      </c>
      <c r="J182" s="37" t="s">
        <v>352</v>
      </c>
      <c r="K182" s="37" t="s">
        <v>414</v>
      </c>
      <c r="L182" s="37" t="s">
        <v>414</v>
      </c>
      <c r="M182" s="37">
        <v>21</v>
      </c>
      <c r="N182" s="37">
        <v>45</v>
      </c>
      <c r="O182" s="37">
        <v>40</v>
      </c>
      <c r="P182" s="37">
        <v>42</v>
      </c>
      <c r="Q182" s="37">
        <v>38</v>
      </c>
      <c r="R182" s="37"/>
      <c r="S182" s="37" t="s">
        <v>417</v>
      </c>
      <c r="T182" s="36">
        <v>186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37">
        <v>0</v>
      </c>
      <c r="AA182" s="37" t="s">
        <v>417</v>
      </c>
      <c r="AB182" s="36">
        <v>0</v>
      </c>
      <c r="AC182" s="36">
        <v>2</v>
      </c>
      <c r="AD182" s="36" t="s">
        <v>413</v>
      </c>
      <c r="AE182" s="36" t="s">
        <v>413</v>
      </c>
      <c r="AF182" s="37">
        <v>0</v>
      </c>
      <c r="AG182" s="13">
        <v>2</v>
      </c>
      <c r="AH182" s="37" t="s">
        <v>418</v>
      </c>
      <c r="AI182" s="37">
        <v>0</v>
      </c>
      <c r="AJ182" s="37" t="s">
        <v>424</v>
      </c>
      <c r="AK182" s="37">
        <v>0</v>
      </c>
      <c r="AL182" s="15">
        <v>45261</v>
      </c>
      <c r="AM182" s="15">
        <v>45701</v>
      </c>
      <c r="AN182" s="37">
        <v>1</v>
      </c>
      <c r="AO182" s="37">
        <v>0</v>
      </c>
      <c r="AP182" s="37" t="str">
        <f>IFERROR(VLOOKUP($A182,[2]Sheet1!$A:$D,4,0),"-")</f>
        <v>-</v>
      </c>
      <c r="AQ182" s="37" t="str">
        <f>IFERROR(VLOOKUP($A182,#REF!,4,0),"-")</f>
        <v>-</v>
      </c>
      <c r="AR182" s="37" t="str">
        <f>IFERROR(VLOOKUP(A182,[3]DELTA!$A:$D,4,0),"-")</f>
        <v>-</v>
      </c>
      <c r="AS182" s="37" t="str">
        <f>IFERROR(VLOOKUP(A182,[4]DELTA!$A:$D,4,0),"-")</f>
        <v>-</v>
      </c>
      <c r="AT182" s="37" t="str">
        <f>IFERROR(VLOOKUP(A182,[5]DELTA!$A:$D,4,0),"-")</f>
        <v>-</v>
      </c>
      <c r="AU182" s="37" t="str">
        <f>IFERROR(VLOOKUP(A182,[6]DELTA!$A:$D,4,0),"-")</f>
        <v>-</v>
      </c>
      <c r="AV182" s="37" t="str">
        <f>IFERROR(VLOOKUP(A182,#REF!,13,0),"")</f>
        <v/>
      </c>
      <c r="AW182" s="37">
        <f>IFERROR(VLOOKUP(A182,[7]DATABASE!$A:$BA,49,0),"")</f>
        <v>0</v>
      </c>
      <c r="AX182" s="37">
        <f>IFERROR(VLOOKUP(A182,[7]DATABASE!$A:$BA,50,0),"")</f>
        <v>0</v>
      </c>
      <c r="AY182" s="37">
        <f>IFERROR(VLOOKUP(A182,[7]DATABASE!$A:$BA,51,0),"")</f>
        <v>0</v>
      </c>
      <c r="AZ182" s="37">
        <f>IFERROR(VLOOKUP(A182,[7]DATABASE!$A:$BA,52,0),"")</f>
        <v>0</v>
      </c>
      <c r="BA182" s="37">
        <f>IFERROR(VLOOKUP(A182,[7]DATABASE!$A:$BA,53,0),"")</f>
        <v>0</v>
      </c>
      <c r="BB182" s="37">
        <f>IFERROR(VLOOKUP(A182,[7]DATABASE!$A:$BF,54,0),"")</f>
        <v>0</v>
      </c>
      <c r="BC182" s="37">
        <f>IFERROR(VLOOKUP(A182,[7]DATABASE!$A:$BF,55,0),"")</f>
        <v>0</v>
      </c>
      <c r="BD182" s="37">
        <f>IFERROR(VLOOKUP(A182,[7]DATABASE!$A:$BF,56,0),"")</f>
        <v>0</v>
      </c>
      <c r="BE182" s="37">
        <f>IFERROR(VLOOKUP(A182,[7]DATABASE!$A:$BF,57,0),"")</f>
        <v>0</v>
      </c>
      <c r="BF182" s="37">
        <f>IFERROR(VLOOKUP(A182,[7]DATABASE!$A:$BF,58,0),"")</f>
        <v>0</v>
      </c>
      <c r="BG182" s="37" t="str">
        <f>IFERROR(VLOOKUP($A182,'[24]NEW MITRA'!$A:$BV,69,0),"")</f>
        <v/>
      </c>
      <c r="BH182" s="37">
        <f>IFERROR(VLOOKUP(A182,[7]DATABASE!$A:$BM,60,0),"")</f>
        <v>0</v>
      </c>
      <c r="BI182" s="37">
        <f>IFERROR(VLOOKUP(A182,[7]DATABASE!$A:$BM,61,0),"")</f>
        <v>0</v>
      </c>
      <c r="BJ182" s="37">
        <f>IFERROR(VLOOKUP(A182,[7]DATABASE!$A:$BM,62,0),"")</f>
        <v>0</v>
      </c>
      <c r="BK182" s="37">
        <f>IFERROR(VLOOKUP(A182,[7]DATABASE!$A:$BM,63,0),"")</f>
        <v>0</v>
      </c>
      <c r="BL182" s="37">
        <f>IFERROR(VLOOKUP(A182,[7]DATABASE!$A:$BM,64,0),"")</f>
        <v>0</v>
      </c>
      <c r="BM182" s="37" t="str">
        <f>IFERROR(VLOOKUP($A182,[9]AAV!$A:$AM,39,0),IFERROR(VLOOKUP($A182,[9]GC!$A:$Y,25,0),IFERROR(VLOOKUP($A182,[9]RVO!$A:$BS,71,0),IFERROR(VLOOKUP($A182,[9]SBPV!$A:$AK,37,0),IFERROR(VLOOKUP($A182,'[9]CC SK'!$A:$AA,27,0),IFERROR(VLOOKUP($A182,[9]DELTA!$A:$AA,27,0),IFERROR(VLOOKUP($A182,'[9]TEMA C1'!$A:$W,23,0),IFERROR(VLOOKUP($A182,'[9]TEMA C2'!$A:$Y,25,0),IFERROR(VLOOKUP($A182,'[9]TEMA C3'!$A:$Y,25,0),IFERROR(VLOOKUP($A182,'[9]TEMA HAJI'!$A:$Y,25,0),IFERROR(VLOOKUP($A182,'[9]TEMA PD'!$A:$Y,25,0),"")))))))))))</f>
        <v/>
      </c>
      <c r="BN182" s="37">
        <f t="shared" si="89"/>
        <v>0</v>
      </c>
      <c r="BO182" s="21" t="str">
        <f t="shared" si="80"/>
        <v/>
      </c>
      <c r="BP182" s="37">
        <f t="shared" si="80"/>
        <v>0</v>
      </c>
      <c r="BQ182" s="37">
        <f t="shared" si="80"/>
        <v>0</v>
      </c>
      <c r="BR182" s="37">
        <f t="shared" si="80"/>
        <v>0</v>
      </c>
      <c r="BS182" s="37">
        <f t="shared" si="80"/>
        <v>0</v>
      </c>
      <c r="BT182" s="37">
        <f t="shared" si="80"/>
        <v>0</v>
      </c>
      <c r="BU182" s="37" t="str">
        <f t="shared" si="79"/>
        <v/>
      </c>
      <c r="BV182" s="37">
        <f t="shared" si="90"/>
        <v>0</v>
      </c>
      <c r="BW182" s="36">
        <f t="shared" si="91"/>
        <v>7</v>
      </c>
      <c r="BX182" s="36" t="str">
        <f t="shared" si="92"/>
        <v>DOWNGRADE</v>
      </c>
      <c r="BY182" s="36" t="str">
        <f>IFERROR(VLOOKUP(A182,[7]DATABASE!$A:$BY,77,0),"")</f>
        <v>RESET</v>
      </c>
      <c r="BZ182" s="37">
        <f t="shared" si="93"/>
        <v>0</v>
      </c>
      <c r="CA182" s="12">
        <f>IFERROR(VLOOKUP(A182,[10]DELTA!$A:$AE,31,0),"")</f>
        <v>0</v>
      </c>
      <c r="CB182" s="37" t="str">
        <f t="shared" si="94"/>
        <v>SAPHIRE</v>
      </c>
      <c r="CC182" s="37" t="str">
        <f>IFERROR(VLOOKUP(A182,[11]SUMMARY!$B:$E,4,0),"")</f>
        <v>RESIGN</v>
      </c>
      <c r="CD182" s="37">
        <f>IFERROR(VLOOKUP(A182,'[12]RECAP REDEEM P2 - v2'!$A:$I,5,0),0)</f>
        <v>0</v>
      </c>
      <c r="CE182" s="37" t="str">
        <f t="shared" si="95"/>
        <v>FALSE</v>
      </c>
      <c r="CF182" s="37"/>
      <c r="CG182" s="15">
        <v>45093</v>
      </c>
      <c r="CH182" s="15">
        <f t="shared" ca="1" si="96"/>
        <v>46174</v>
      </c>
      <c r="CI182" s="37">
        <f t="shared" ca="1" si="97"/>
        <v>2</v>
      </c>
      <c r="CJ182" s="37">
        <v>0</v>
      </c>
      <c r="CK182" s="37" t="str">
        <f>IFERROR(VLOOKUP($A182,[13]ME!$A:$K,11,0),"-")</f>
        <v>-</v>
      </c>
      <c r="CL182" s="37" t="str">
        <f>IFERROR(VLOOKUP($A182,[14]EKS!$A:$K,11,0),"-")</f>
        <v>-</v>
      </c>
      <c r="CM182" s="37" t="str">
        <f>IFERROR(VLOOKUP($A182,[15]EKS!$A:$K,11,0),"-")</f>
        <v>-</v>
      </c>
      <c r="CN182" s="37" t="str">
        <f>IFERROR(VLOOKUP($A182,[16]EKS!$A:$K,11,0),"-")</f>
        <v>-</v>
      </c>
      <c r="CO182" s="37" t="str">
        <f>IFERROR(VLOOKUP($A182,[17]EKS!$A:$K,11,0),"-")</f>
        <v>-</v>
      </c>
      <c r="CP182" s="37" t="str">
        <f>IFERROR(VLOOKUP($A182,[18]EKS!$A:$K,11,0),"-")</f>
        <v>-</v>
      </c>
      <c r="CQ182" s="37" t="str">
        <f>IFERROR(VLOOKUP(A182,[19]Sheet1!$A:$D,4,0),"-")</f>
        <v>-</v>
      </c>
      <c r="CR182" s="37">
        <f>IFERROR(VLOOKUP($A182,[20]AAV!$A:$AR,44,0),IFERROR(VLOOKUP($A182,[20]GC!$A:$AC,29,0),IFERROR(VLOOKUP($A182,[20]RVO!$A:$CA,79,0),IFERROR(VLOOKUP($A182,[20]SBPV!$A:$AN,40,0),IFERROR(VLOOKUP($A182,'[20]CC SK'!$A:$AC,29,0),IFERROR(VLOOKUP($A182,'[20]AAV AUTO 2000'!$A:$AA,27,0),IFERROR(VLOOKUP($A182,[20]DELTA!$A:$AC,29,0),IFERROR(VLOOKUP($A182,'[20]TEMA C1'!$A:$Y,25,0),IFERROR(VLOOKUP($A182,'[20]TEMA C2'!$A:$AA,27,0),IFERROR(VLOOKUP($A182,'[20]TEMA C3'!$A:$AA,27,0),IFERROR(VLOOKUP($A182,'[20]TEMA HAJI'!$A:$AA,27,0),IFERROR(VLOOKUP($A182,'[20]TEMA PD'!$A:$AA,27,0),IFERROR(VLOOKUP($A182,[20]DESIRE!$A:$AP,42,0),0)))))))))))))</f>
        <v>0</v>
      </c>
      <c r="CS182" s="37">
        <f>IFERROR(VLOOKUP($A182,#REF!,42+CR$1,0),IFERROR(VLOOKUP($A182,#REF!,42+CR$1,0),IFERROR(VLOOKUP($A182,#REF!,29+CR$1,0),IFERROR(VLOOKUP($A182,#REF!,16+CR$1,0),IFERROR(VLOOKUP($A182,#REF!,42+CR$1,0),IFERROR(VLOOKUP($A182,#REF!,33+CR$1,0),IFERROR(VLOOKUP($A182,#REF!,29+CR$1,0),IFERROR(VLOOKUP($A182,#REF!,42+CR$1,0),IFERROR(VLOOKUP($A182,#REF!,42+CR$1,0),IFERROR(VLOOKUP($A182,#REF!,42+CR$1,0),IFERROR(VLOOKUP($A182,#REF!,26+CR$1,0),IFERROR(VLOOKUP($A182,#REF!,5+CR$1,0),0))))))))))))</f>
        <v>0</v>
      </c>
      <c r="CT182" s="37">
        <f>IFERROR(VLOOKUP($A182,#REF!,42+CS$1,0),IFERROR(VLOOKUP($A182,#REF!,42+CS$1,0),IFERROR(VLOOKUP($A182,#REF!,29+CS$1,0),IFERROR(VLOOKUP($A182,#REF!,16+CS$1,0),IFERROR(VLOOKUP($A182,#REF!,42+CS$1,0),IFERROR(VLOOKUP($A182,#REF!,33+CS$1,0),IFERROR(VLOOKUP($A182,#REF!,29+CS$1,0),IFERROR(VLOOKUP($A182,#REF!,42+CS$1,0),IFERROR(VLOOKUP($A182,#REF!,42+CS$1,0),IFERROR(VLOOKUP($A182,#REF!,42+CS$1,0),IFERROR(VLOOKUP($A182,#REF!,26+CS$1,0),IFERROR(VLOOKUP($A182,#REF!,5+CS$1,0),0))))))))))))</f>
        <v>0</v>
      </c>
      <c r="CU182" s="37">
        <f>IFERROR(VLOOKUP($A182,#REF!,42+CT$1,0),IFERROR(VLOOKUP($A182,#REF!,42+CT$1,0),IFERROR(VLOOKUP($A182,#REF!,29+CT$1,0),IFERROR(VLOOKUP($A182,#REF!,16+CT$1,0),IFERROR(VLOOKUP($A182,#REF!,42+CT$1,0),IFERROR(VLOOKUP($A182,#REF!,33+CT$1,0),IFERROR(VLOOKUP($A182,#REF!,29+CT$1,0),IFERROR(VLOOKUP($A182,#REF!,42+CT$1,0),IFERROR(VLOOKUP($A182,#REF!,42+CT$1,0),IFERROR(VLOOKUP($A182,#REF!,42+CT$1,0),IFERROR(VLOOKUP($A182,#REF!,26+CT$1,0),IFERROR(VLOOKUP($A182,#REF!,5+CT$1,0),0))))))))))))</f>
        <v>0</v>
      </c>
      <c r="CV182" s="37">
        <f>IFERROR(VLOOKUP($A182,#REF!,42+CU$1,0),IFERROR(VLOOKUP($A182,#REF!,42+CU$1,0),IFERROR(VLOOKUP($A182,#REF!,29+CU$1,0),IFERROR(VLOOKUP($A182,#REF!,16+CU$1,0),IFERROR(VLOOKUP($A182,#REF!,42+CU$1,0),IFERROR(VLOOKUP($A182,#REF!,33+CU$1,0),IFERROR(VLOOKUP($A182,#REF!,29+CU$1,0),IFERROR(VLOOKUP($A182,#REF!,42+CU$1,0),IFERROR(VLOOKUP($A182,#REF!,42+CU$1,0),IFERROR(VLOOKUP($A182,#REF!,42+CU$1,0),IFERROR(VLOOKUP($A182,#REF!,26+CU$1,0),IFERROR(VLOOKUP($A182,#REF!,5+CU$1,0),0))))))))))))</f>
        <v>0</v>
      </c>
      <c r="CW182" s="37">
        <f>IFERROR(VLOOKUP($A182,#REF!,42+CV$1,0),IFERROR(VLOOKUP($A182,#REF!,42+CV$1,0),IFERROR(VLOOKUP($A182,#REF!,29+CV$1,0),IFERROR(VLOOKUP($A182,#REF!,16+CV$1,0),IFERROR(VLOOKUP($A182,#REF!,42+CV$1,0),IFERROR(VLOOKUP($A182,#REF!,33+CV$1,0),IFERROR(VLOOKUP($A182,#REF!,29+CV$1,0),IFERROR(VLOOKUP($A182,#REF!,42+CV$1,0),IFERROR(VLOOKUP($A182,#REF!,42+CV$1,0),IFERROR(VLOOKUP($A182,#REF!,42+CV$1,0),IFERROR(VLOOKUP($A182,#REF!,26+CV$1,0),IFERROR(VLOOKUP($A182,#REF!,5+CV$1,0),0))))))))))))</f>
        <v>0</v>
      </c>
      <c r="CX182" s="37">
        <f>IFERROR(VLOOKUP($A182,#REF!,36,0),IFERROR(VLOOKUP($A182,#REF!,23,0),IFERROR(VLOOKUP($A182,#REF!,65,0),IFERROR(VLOOKUP($A182,#REF!,34,0),IFERROR(VLOOKUP($A182,#REF!,25,0),IFERROR(VLOOKUP($A182,#REF!,25,0),IFERROR(VLOOKUP($A182,#REF!,21,0),IFERROR(VLOOKUP($A182,#REF!,23,0),IFERROR(VLOOKUP($A182,#REF!,23,0),IFERROR(VLOOKUP($A182,#REF!,23,0),IFERROR(VLOOKUP($A182,#REF!,23,0),IFERROR(VLOOKUP($A182,#REF!,23,0),IFERROR(VLOOKUP($A182,#REF!,21,0),IFERROR(VLOOKUP($A182,#REF!,23,0),0))))))))))))))</f>
        <v>0</v>
      </c>
      <c r="CY182" s="37">
        <f>IFERROR(VLOOKUP($A182,[20]DESIRE!$A:$AP,42,0),IFERROR(VLOOKUP($A182,'[20]TEMA PD'!$A:$AA,27,0),IFERROR(VLOOKUP($A182,'[20]TEMA HAJI'!$A:$AA,27,0),IFERROR(VLOOKUP($A182,'[20]TEMA C3'!$A:$AA,27,0),IFERROR(VLOOKUP($A182,'[20]TEMA C2'!$A:$AA,27,0),IFERROR(VLOOKUP($A182,'[20]TEMA C1'!$A:$Y,25,0),IFERROR(VLOOKUP($A182,[20]DELTA!$A:$AC,29,0),IFERROR(VLOOKUP($A182,'[20]AAV AUTO 2000'!$A:$AA,27,0),IFERROR(VLOOKUP($A182,'[20]CC SK'!$A:$AC,29,0),IFERROR(VLOOKUP($A182,[20]SBPV!$A:$AN,40,0),IFERROR(VLOOKUP($A182,[20]RVO!$A:$CA,79,0),IFERROR(VLOOKUP($A182,[20]GC!$A:$AC,29,0),IFERROR(VLOOKUP($A182,[20]AAV!$A:$AR,44,0),0)))))))))))))</f>
        <v>0</v>
      </c>
      <c r="CZ182" s="37">
        <f>IFERROR(VLOOKUP($A182,#REF!,5+CY$1,0),IFERROR(VLOOKUP($A182,#REF!,26+CY$1,0),IFERROR(VLOOKUP($A182,#REF!,42+CY$1,0),IFERROR(VLOOKUP($A182,#REF!,42+CY$1,0),IFERROR(VLOOKUP($A182,#REF!,42+CY$1,0),IFERROR(VLOOKUP($A182,#REF!,29+CY$1,0),IFERROR(VLOOKUP($A182,#REF!,33+CY$1,0),IFERROR(VLOOKUP($A182,#REF!,42+CY$1,0),IFERROR(VLOOKUP($A182,#REF!,16+CY$1,0),IFERROR(VLOOKUP($A182,#REF!,29+CY$1,0),IFERROR(VLOOKUP($A182,#REF!,42+CY$1,0),IFERROR(VLOOKUP($A182,#REF!,42+CY$1,0),0))))))))))))</f>
        <v>0</v>
      </c>
      <c r="DA182" s="37">
        <f>IFERROR(VLOOKUP($A182,#REF!,5+CZ$1,0),IFERROR(VLOOKUP($A182,#REF!,26+CZ$1,0),IFERROR(VLOOKUP($A182,#REF!,42+CZ$1,0),IFERROR(VLOOKUP($A182,#REF!,42+CZ$1,0),IFERROR(VLOOKUP($A182,#REF!,42+CZ$1,0),IFERROR(VLOOKUP($A182,#REF!,29+CZ$1,0),IFERROR(VLOOKUP($A182,#REF!,33+CZ$1,0),IFERROR(VLOOKUP($A182,#REF!,42+CZ$1,0),IFERROR(VLOOKUP($A182,#REF!,16+CZ$1,0),IFERROR(VLOOKUP($A182,#REF!,29+CZ$1,0),IFERROR(VLOOKUP($A182,#REF!,42+CZ$1,0),IFERROR(VLOOKUP($A182,#REF!,42+CZ$1,0),0))))))))))))</f>
        <v>0</v>
      </c>
      <c r="DB182" s="37">
        <f>IFERROR(VLOOKUP($A182,#REF!,5+DA$1,0),IFERROR(VLOOKUP($A182,#REF!,26+DA$1,0),IFERROR(VLOOKUP($A182,#REF!,42+DA$1,0),IFERROR(VLOOKUP($A182,#REF!,42+DA$1,0),IFERROR(VLOOKUP($A182,#REF!,42+DA$1,0),IFERROR(VLOOKUP($A182,#REF!,29+DA$1,0),IFERROR(VLOOKUP($A182,#REF!,33+DA$1,0),IFERROR(VLOOKUP($A182,#REF!,42+DA$1,0),IFERROR(VLOOKUP($A182,#REF!,16+DA$1,0),IFERROR(VLOOKUP($A182,#REF!,29+DA$1,0),IFERROR(VLOOKUP($A182,#REF!,42+DA$1,0),IFERROR(VLOOKUP($A182,#REF!,42+DA$1,0),0))))))))))))</f>
        <v>0</v>
      </c>
      <c r="DC182" s="37">
        <f>IFERROR(VLOOKUP($A182,#REF!,5+DB$1,0),IFERROR(VLOOKUP($A182,#REF!,26+DB$1,0),IFERROR(VLOOKUP($A182,#REF!,42+DB$1,0),IFERROR(VLOOKUP($A182,#REF!,42+DB$1,0),IFERROR(VLOOKUP($A182,#REF!,42+DB$1,0),IFERROR(VLOOKUP($A182,#REF!,29+DB$1,0),IFERROR(VLOOKUP($A182,#REF!,33+DB$1,0),IFERROR(VLOOKUP($A182,#REF!,42+DB$1,0),IFERROR(VLOOKUP($A182,#REF!,16+DB$1,0),IFERROR(VLOOKUP($A182,#REF!,29+DB$1,0),IFERROR(VLOOKUP($A182,#REF!,42+DB$1,0),IFERROR(VLOOKUP($A182,#REF!,42+DB$1,0),0))))))))))))</f>
        <v>0</v>
      </c>
      <c r="DD182" s="37">
        <f>IFERROR(VLOOKUP($A182,#REF!,5+DC$1,0),IFERROR(VLOOKUP($A182,#REF!,26+DC$1,0),IFERROR(VLOOKUP($A182,#REF!,42+DC$1,0),IFERROR(VLOOKUP($A182,#REF!,42+DC$1,0),IFERROR(VLOOKUP($A182,#REF!,42+DC$1,0),IFERROR(VLOOKUP($A182,#REF!,29+DC$1,0),IFERROR(VLOOKUP($A182,#REF!,33+DC$1,0),IFERROR(VLOOKUP($A182,#REF!,42+DC$1,0),IFERROR(VLOOKUP($A182,#REF!,16+DC$1,0),IFERROR(VLOOKUP($A182,#REF!,29+DC$1,0),IFERROR(VLOOKUP($A182,#REF!,42+DC$1,0),IFERROR(VLOOKUP($A182,#REF!,42+DC$1,0),0))))))))))))</f>
        <v>0</v>
      </c>
      <c r="DE182" s="37">
        <f>IFERROR(VLOOKUP($A182,#REF!,23,0),IFERROR(VLOOKUP($A182,#REF!,21,0),IFERROR(VLOOKUP($A182,#REF!,23,0),IFERROR(VLOOKUP($A182,#REF!,23,0),IFERROR(VLOOKUP($A182,#REF!,23,0),IFERROR(VLOOKUP($A182,#REF!,23,0),IFERROR(VLOOKUP($A182,#REF!,23,0),IFERROR(VLOOKUP($A182,#REF!,21,0),IFERROR(VLOOKUP($A182,#REF!,25,0),IFERROR(VLOOKUP($A182,#REF!,25,0),IFERROR(VLOOKUP($A182,#REF!,34,0),IFERROR(VLOOKUP($A182,#REF!,65,0),IFERROR(VLOOKUP($A182,#REF!,23,0),IFERROR(VLOOKUP($A182,#REF!,36,0),0))))))))))))))</f>
        <v>0</v>
      </c>
      <c r="DF182" s="37" t="b">
        <f t="shared" si="85"/>
        <v>1</v>
      </c>
      <c r="DG182" s="37" t="b">
        <f t="shared" si="85"/>
        <v>1</v>
      </c>
      <c r="DH182" s="37" t="b">
        <f t="shared" si="85"/>
        <v>1</v>
      </c>
      <c r="DI182" s="37" t="b">
        <f t="shared" si="81"/>
        <v>1</v>
      </c>
      <c r="DJ182" s="37" t="b">
        <f t="shared" si="81"/>
        <v>1</v>
      </c>
      <c r="DK182" s="37" t="b">
        <f t="shared" si="81"/>
        <v>1</v>
      </c>
      <c r="DL182" s="37" t="b">
        <f t="shared" si="81"/>
        <v>1</v>
      </c>
      <c r="DM182" s="37">
        <f t="shared" si="86"/>
        <v>0</v>
      </c>
      <c r="DN182" s="37">
        <f t="shared" si="86"/>
        <v>0</v>
      </c>
      <c r="DO182" s="37">
        <f t="shared" si="86"/>
        <v>0</v>
      </c>
      <c r="DP182" s="37">
        <f t="shared" si="82"/>
        <v>0</v>
      </c>
      <c r="DQ182" s="37">
        <f t="shared" si="82"/>
        <v>0</v>
      </c>
      <c r="DR182" s="37">
        <f t="shared" si="82"/>
        <v>0</v>
      </c>
      <c r="DS182" s="37">
        <f t="shared" si="82"/>
        <v>0</v>
      </c>
      <c r="DT182" s="29">
        <f t="shared" si="72"/>
        <v>0</v>
      </c>
      <c r="DU182" s="37">
        <f t="shared" si="87"/>
        <v>0</v>
      </c>
      <c r="DV182" s="37">
        <f t="shared" si="87"/>
        <v>0</v>
      </c>
      <c r="DW182" s="37">
        <f t="shared" si="87"/>
        <v>0</v>
      </c>
      <c r="DX182" s="37">
        <f t="shared" si="83"/>
        <v>0</v>
      </c>
      <c r="DY182" s="37">
        <f t="shared" si="83"/>
        <v>0</v>
      </c>
      <c r="DZ182" s="37">
        <f t="shared" si="83"/>
        <v>0</v>
      </c>
      <c r="EA182" s="37">
        <f t="shared" si="83"/>
        <v>0</v>
      </c>
      <c r="EB182" s="29">
        <f t="shared" si="73"/>
        <v>0</v>
      </c>
      <c r="EC182" s="36">
        <f t="shared" si="74"/>
        <v>7</v>
      </c>
      <c r="ED182" s="36" t="str">
        <f t="shared" si="75"/>
        <v>DOWNGRADE</v>
      </c>
      <c r="EE182" s="36" t="str">
        <f t="shared" si="76"/>
        <v>RESET</v>
      </c>
      <c r="EF182" s="37">
        <f t="shared" si="77"/>
        <v>0</v>
      </c>
      <c r="EG182" s="2" t="str">
        <f>IFERROR(VLOOKUP(A182,[21]DELTA!$A:$AT,46,0),"")</f>
        <v/>
      </c>
      <c r="EH182" s="37" t="str">
        <f t="shared" si="78"/>
        <v>SAPHIRE</v>
      </c>
      <c r="EI182" s="2"/>
      <c r="EJ182" s="2"/>
      <c r="EK182" s="2"/>
      <c r="EL182" s="2"/>
      <c r="EM182" s="2"/>
      <c r="EN182" s="2"/>
      <c r="EO182" s="2"/>
      <c r="EP182" s="2"/>
      <c r="EQ182" s="37">
        <f t="shared" si="88"/>
        <v>0</v>
      </c>
      <c r="ER182" s="37">
        <f t="shared" si="88"/>
        <v>0</v>
      </c>
      <c r="ES182" s="37">
        <f t="shared" si="88"/>
        <v>0</v>
      </c>
      <c r="ET182" s="37">
        <f t="shared" si="84"/>
        <v>0</v>
      </c>
      <c r="EU182" s="37">
        <f t="shared" si="84"/>
        <v>0</v>
      </c>
      <c r="EV182" s="37">
        <f t="shared" si="84"/>
        <v>0</v>
      </c>
      <c r="EW182" s="37">
        <f t="shared" si="84"/>
        <v>0</v>
      </c>
    </row>
    <row r="183" spans="1:153" ht="15.6">
      <c r="A183" s="36" t="s">
        <v>98</v>
      </c>
      <c r="B183" s="5" t="s">
        <v>245</v>
      </c>
      <c r="C183" s="37" t="s">
        <v>153</v>
      </c>
      <c r="D183" s="15">
        <f>IFERROR(VLOOKUP(A183,[23]delta!$A:$C,3,0),"")</f>
        <v>45040</v>
      </c>
      <c r="E183" s="15" t="str">
        <f t="shared" si="71"/>
        <v>Apr-23</v>
      </c>
      <c r="F183" s="37" t="s">
        <v>352</v>
      </c>
      <c r="G183" s="37" t="s">
        <v>352</v>
      </c>
      <c r="H183" s="37" t="s">
        <v>352</v>
      </c>
      <c r="I183" s="37" t="s">
        <v>352</v>
      </c>
      <c r="J183" s="37" t="s">
        <v>352</v>
      </c>
      <c r="K183" s="37" t="s">
        <v>352</v>
      </c>
      <c r="L183" s="37" t="s">
        <v>414</v>
      </c>
      <c r="M183" s="37">
        <v>22</v>
      </c>
      <c r="N183" s="37">
        <v>48</v>
      </c>
      <c r="O183" s="37">
        <v>42</v>
      </c>
      <c r="P183" s="37">
        <v>43</v>
      </c>
      <c r="Q183" s="37">
        <v>40</v>
      </c>
      <c r="R183" s="37">
        <v>43</v>
      </c>
      <c r="S183" s="37"/>
      <c r="T183" s="36">
        <v>238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37">
        <v>0</v>
      </c>
      <c r="AB183" s="36">
        <v>0</v>
      </c>
      <c r="AC183" s="36">
        <v>1</v>
      </c>
      <c r="AD183" s="36" t="s">
        <v>413</v>
      </c>
      <c r="AE183" s="36" t="s">
        <v>413</v>
      </c>
      <c r="AF183" s="37">
        <v>0</v>
      </c>
      <c r="AG183" s="13">
        <v>3</v>
      </c>
      <c r="AH183" s="37" t="s">
        <v>418</v>
      </c>
      <c r="AI183" s="37">
        <v>0</v>
      </c>
      <c r="AJ183" s="37" t="s">
        <v>424</v>
      </c>
      <c r="AK183" s="37">
        <v>0</v>
      </c>
      <c r="AL183" s="15">
        <v>45261</v>
      </c>
      <c r="AM183" s="15">
        <v>45701</v>
      </c>
      <c r="AN183" s="37">
        <v>1</v>
      </c>
      <c r="AO183" s="37">
        <v>0</v>
      </c>
      <c r="AP183" s="37" t="str">
        <f>IFERROR(VLOOKUP($A183,[2]Sheet1!$A:$D,4,0),"-")</f>
        <v>-</v>
      </c>
      <c r="AQ183" s="37" t="str">
        <f>IFERROR(VLOOKUP($A183,#REF!,4,0),"-")</f>
        <v>-</v>
      </c>
      <c r="AR183" s="37" t="str">
        <f>IFERROR(VLOOKUP(A183,[3]DELTA!$A:$D,4,0),"-")</f>
        <v>EKSKLUSIF</v>
      </c>
      <c r="AS183" s="37" t="str">
        <f>IFERROR(VLOOKUP(A183,[4]DELTA!$A:$D,4,0),"-")</f>
        <v>EKSKLUSIF</v>
      </c>
      <c r="AT183" s="37" t="str">
        <f>IFERROR(VLOOKUP(A183,[5]DELTA!$A:$D,4,0),"-")</f>
        <v>EKSKLUSIF</v>
      </c>
      <c r="AU183" s="37" t="str">
        <f>IFERROR(VLOOKUP(A183,[6]DELTA!$A:$D,4,0),"-")</f>
        <v>EKSKLUSIF</v>
      </c>
      <c r="AV183" s="37" t="str">
        <f>IFERROR(VLOOKUP(A183,#REF!,13,0),"")</f>
        <v/>
      </c>
      <c r="AW183" s="37">
        <f>IFERROR(VLOOKUP(A183,[7]DATABASE!$A:$BA,49,0),"")</f>
        <v>50</v>
      </c>
      <c r="AX183" s="37">
        <f>IFERROR(VLOOKUP(A183,[7]DATABASE!$A:$BA,50,0),"")</f>
        <v>49</v>
      </c>
      <c r="AY183" s="37">
        <f>IFERROR(VLOOKUP(A183,[7]DATABASE!$A:$BA,51,0),"")</f>
        <v>45</v>
      </c>
      <c r="AZ183" s="37">
        <f>IFERROR(VLOOKUP(A183,[7]DATABASE!$A:$BA,52,0),"")</f>
        <v>49</v>
      </c>
      <c r="BA183" s="37">
        <f>IFERROR(VLOOKUP(A183,[7]DATABASE!$A:$BA,53,0),"")</f>
        <v>47</v>
      </c>
      <c r="BB183" s="37">
        <f>IFERROR(VLOOKUP(A183,[7]DATABASE!$A:$BF,54,0),"")</f>
        <v>50</v>
      </c>
      <c r="BC183" s="37">
        <f>IFERROR(VLOOKUP(A183,[7]DATABASE!$A:$BF,55,0),"")</f>
        <v>49</v>
      </c>
      <c r="BD183" s="37">
        <f>IFERROR(VLOOKUP(A183,[7]DATABASE!$A:$BF,56,0),"")</f>
        <v>45</v>
      </c>
      <c r="BE183" s="37">
        <f>IFERROR(VLOOKUP(A183,[7]DATABASE!$A:$BF,57,0),"")</f>
        <v>49</v>
      </c>
      <c r="BF183" s="37">
        <f>IFERROR(VLOOKUP(A183,[7]DATABASE!$A:$BF,58,0),"")</f>
        <v>47</v>
      </c>
      <c r="BG183" s="37">
        <f>IFERROR(VLOOKUP($A183,'[24]NEW MITRA'!$A:$BV,69,0),"")</f>
        <v>3</v>
      </c>
      <c r="BH183" s="37">
        <f>IFERROR(VLOOKUP(A183,[7]DATABASE!$A:$BM,60,0),"")</f>
        <v>50</v>
      </c>
      <c r="BI183" s="37">
        <f>IFERROR(VLOOKUP(A183,[7]DATABASE!$A:$BM,61,0),"")</f>
        <v>49</v>
      </c>
      <c r="BJ183" s="37">
        <f>IFERROR(VLOOKUP(A183,[7]DATABASE!$A:$BM,62,0),"")</f>
        <v>45</v>
      </c>
      <c r="BK183" s="37">
        <f>IFERROR(VLOOKUP(A183,[7]DATABASE!$A:$BM,63,0),"")</f>
        <v>49</v>
      </c>
      <c r="BL183" s="37">
        <f>IFERROR(VLOOKUP(A183,[7]DATABASE!$A:$BM,64,0),"")</f>
        <v>47</v>
      </c>
      <c r="BM183" s="37">
        <f>IFERROR(VLOOKUP($A183,[9]AAV!$A:$AM,39,0),IFERROR(VLOOKUP($A183,[9]GC!$A:$Y,25,0),IFERROR(VLOOKUP($A183,[9]RVO!$A:$BS,71,0),IFERROR(VLOOKUP($A183,[9]SBPV!$A:$AK,37,0),IFERROR(VLOOKUP($A183,'[9]CC SK'!$A:$AA,27,0),IFERROR(VLOOKUP($A183,[9]DELTA!$A:$AA,27,0),IFERROR(VLOOKUP($A183,'[9]TEMA C1'!$A:$W,23,0),IFERROR(VLOOKUP($A183,'[9]TEMA C2'!$A:$Y,25,0),IFERROR(VLOOKUP($A183,'[9]TEMA C3'!$A:$Y,25,0),IFERROR(VLOOKUP($A183,'[9]TEMA HAJI'!$A:$Y,25,0),IFERROR(VLOOKUP($A183,'[9]TEMA PD'!$A:$Y,25,0),"")))))))))))</f>
        <v>22</v>
      </c>
      <c r="BN183" s="37">
        <f t="shared" si="89"/>
        <v>265</v>
      </c>
      <c r="BO183" s="21">
        <f t="shared" si="80"/>
        <v>3</v>
      </c>
      <c r="BP183" s="14">
        <f t="shared" si="80"/>
        <v>50</v>
      </c>
      <c r="BQ183" s="14">
        <f t="shared" si="80"/>
        <v>0</v>
      </c>
      <c r="BR183" s="14">
        <f t="shared" si="80"/>
        <v>0</v>
      </c>
      <c r="BS183" s="14">
        <f t="shared" si="80"/>
        <v>0</v>
      </c>
      <c r="BT183" s="21">
        <f t="shared" si="80"/>
        <v>0</v>
      </c>
      <c r="BU183" s="21">
        <f t="shared" si="79"/>
        <v>22</v>
      </c>
      <c r="BV183" s="37">
        <f t="shared" si="90"/>
        <v>75</v>
      </c>
      <c r="BW183" s="36">
        <f t="shared" si="91"/>
        <v>0</v>
      </c>
      <c r="BX183" s="36" t="str">
        <f t="shared" si="92"/>
        <v>TIDAK</v>
      </c>
      <c r="BY183" s="36" t="str">
        <f>IFERROR(VLOOKUP(A183,[7]DATABASE!$A:$BY,77,0),"")</f>
        <v>TIDAK</v>
      </c>
      <c r="BZ183" s="37">
        <f t="shared" si="93"/>
        <v>75</v>
      </c>
      <c r="CA183" s="12">
        <f>IFERROR(VLOOKUP(A183,[10]DELTA!$A:$AE,31,0),"")</f>
        <v>3</v>
      </c>
      <c r="CB183" s="37" t="str">
        <f t="shared" si="94"/>
        <v>SAPHIRE</v>
      </c>
      <c r="CC183" s="37" t="str">
        <f>IFERROR(VLOOKUP(A183,[11]SUMMARY!$B:$E,4,0),"")</f>
        <v/>
      </c>
      <c r="CD183" s="37">
        <f>IFERROR(VLOOKUP(A183,'[12]RECAP REDEEM P2 - v2'!$A:$I,5,0),0)</f>
        <v>0</v>
      </c>
      <c r="CE183" s="37" t="str">
        <f t="shared" si="95"/>
        <v>Y</v>
      </c>
      <c r="CF183" s="37"/>
      <c r="CG183" s="15">
        <v>45093</v>
      </c>
      <c r="CH183" s="15">
        <f t="shared" ca="1" si="96"/>
        <v>46174</v>
      </c>
      <c r="CI183" s="37">
        <f t="shared" ca="1" si="97"/>
        <v>2</v>
      </c>
      <c r="CJ183" s="37">
        <v>75</v>
      </c>
      <c r="CK183" s="37" t="str">
        <f>IFERROR(VLOOKUP($A183,[13]ME!$A:$K,11,0),"-")</f>
        <v>EKSKLUSIF</v>
      </c>
      <c r="CL183" s="37" t="str">
        <f>IFERROR(VLOOKUP($A183,[14]EKS!$A:$K,11,0),"-")</f>
        <v>EKSKLUSIF</v>
      </c>
      <c r="CM183" s="37" t="str">
        <f>IFERROR(VLOOKUP($A183,[15]EKS!$A:$K,11,0),"-")</f>
        <v>EKSKLUSIF</v>
      </c>
      <c r="CN183" s="37" t="str">
        <f>IFERROR(VLOOKUP($A183,[16]EKS!$A:$K,11,0),"-")</f>
        <v>EKSKLUSIF</v>
      </c>
      <c r="CO183" s="37" t="str">
        <f>IFERROR(VLOOKUP($A183,[17]EKS!$A:$K,11,0),"-")</f>
        <v>EKSKLUSIF</v>
      </c>
      <c r="CP183" s="37" t="str">
        <f>IFERROR(VLOOKUP($A183,[18]EKS!$A:$K,11,0),"-")</f>
        <v>EKSKLUSIF</v>
      </c>
      <c r="CQ183" s="37" t="str">
        <f>IFERROR(VLOOKUP(A183,[19]Sheet1!$A:$D,4,0),"-")</f>
        <v>EKSKLUSIF</v>
      </c>
      <c r="CR183" s="37">
        <f>IFERROR(VLOOKUP($A183,[20]AAV!$A:$AR,44,0),IFERROR(VLOOKUP($A183,[20]GC!$A:$AC,29,0),IFERROR(VLOOKUP($A183,[20]RVO!$A:$CA,79,0),IFERROR(VLOOKUP($A183,[20]SBPV!$A:$AN,40,0),IFERROR(VLOOKUP($A183,'[20]CC SK'!$A:$AC,29,0),IFERROR(VLOOKUP($A183,'[20]AAV AUTO 2000'!$A:$AA,27,0),IFERROR(VLOOKUP($A183,[20]DELTA!$A:$AC,29,0),IFERROR(VLOOKUP($A183,'[20]TEMA C1'!$A:$Y,25,0),IFERROR(VLOOKUP($A183,'[20]TEMA C2'!$A:$AA,27,0),IFERROR(VLOOKUP($A183,'[20]TEMA C3'!$A:$AA,27,0),IFERROR(VLOOKUP($A183,'[20]TEMA HAJI'!$A:$AA,27,0),IFERROR(VLOOKUP($A183,'[20]TEMA PD'!$A:$AA,27,0),IFERROR(VLOOKUP($A183,[20]DESIRE!$A:$AP,42,0),0)))))))))))))</f>
        <v>23</v>
      </c>
      <c r="CS183" s="37">
        <f>IFERROR(VLOOKUP($A183,#REF!,42+CR$1,0),IFERROR(VLOOKUP($A183,#REF!,42+CR$1,0),IFERROR(VLOOKUP($A183,#REF!,29+CR$1,0),IFERROR(VLOOKUP($A183,#REF!,16+CR$1,0),IFERROR(VLOOKUP($A183,#REF!,42+CR$1,0),IFERROR(VLOOKUP($A183,#REF!,33+CR$1,0),IFERROR(VLOOKUP($A183,#REF!,29+CR$1,0),IFERROR(VLOOKUP($A183,#REF!,42+CR$1,0),IFERROR(VLOOKUP($A183,#REF!,42+CR$1,0),IFERROR(VLOOKUP($A183,#REF!,42+CR$1,0),IFERROR(VLOOKUP($A183,#REF!,26+CR$1,0),IFERROR(VLOOKUP($A183,#REF!,5+CR$1,0),0))))))))))))</f>
        <v>0</v>
      </c>
      <c r="CT183" s="37">
        <f>IFERROR(VLOOKUP($A183,#REF!,42+CS$1,0),IFERROR(VLOOKUP($A183,#REF!,42+CS$1,0),IFERROR(VLOOKUP($A183,#REF!,29+CS$1,0),IFERROR(VLOOKUP($A183,#REF!,16+CS$1,0),IFERROR(VLOOKUP($A183,#REF!,42+CS$1,0),IFERROR(VLOOKUP($A183,#REF!,33+CS$1,0),IFERROR(VLOOKUP($A183,#REF!,29+CS$1,0),IFERROR(VLOOKUP($A183,#REF!,42+CS$1,0),IFERROR(VLOOKUP($A183,#REF!,42+CS$1,0),IFERROR(VLOOKUP($A183,#REF!,42+CS$1,0),IFERROR(VLOOKUP($A183,#REF!,26+CS$1,0),IFERROR(VLOOKUP($A183,#REF!,5+CS$1,0),0))))))))))))</f>
        <v>0</v>
      </c>
      <c r="CU183" s="37">
        <f>IFERROR(VLOOKUP($A183,#REF!,42+CT$1,0),IFERROR(VLOOKUP($A183,#REF!,42+CT$1,0),IFERROR(VLOOKUP($A183,#REF!,29+CT$1,0),IFERROR(VLOOKUP($A183,#REF!,16+CT$1,0),IFERROR(VLOOKUP($A183,#REF!,42+CT$1,0),IFERROR(VLOOKUP($A183,#REF!,33+CT$1,0),IFERROR(VLOOKUP($A183,#REF!,29+CT$1,0),IFERROR(VLOOKUP($A183,#REF!,42+CT$1,0),IFERROR(VLOOKUP($A183,#REF!,42+CT$1,0),IFERROR(VLOOKUP($A183,#REF!,42+CT$1,0),IFERROR(VLOOKUP($A183,#REF!,26+CT$1,0),IFERROR(VLOOKUP($A183,#REF!,5+CT$1,0),0))))))))))))</f>
        <v>0</v>
      </c>
      <c r="CV183" s="37">
        <f>IFERROR(VLOOKUP($A183,#REF!,42+CU$1,0),IFERROR(VLOOKUP($A183,#REF!,42+CU$1,0),IFERROR(VLOOKUP($A183,#REF!,29+CU$1,0),IFERROR(VLOOKUP($A183,#REF!,16+CU$1,0),IFERROR(VLOOKUP($A183,#REF!,42+CU$1,0),IFERROR(VLOOKUP($A183,#REF!,33+CU$1,0),IFERROR(VLOOKUP($A183,#REF!,29+CU$1,0),IFERROR(VLOOKUP($A183,#REF!,42+CU$1,0),IFERROR(VLOOKUP($A183,#REF!,42+CU$1,0),IFERROR(VLOOKUP($A183,#REF!,42+CU$1,0),IFERROR(VLOOKUP($A183,#REF!,26+CU$1,0),IFERROR(VLOOKUP($A183,#REF!,5+CU$1,0),0))))))))))))</f>
        <v>0</v>
      </c>
      <c r="CW183" s="37">
        <f>IFERROR(VLOOKUP($A183,#REF!,42+CV$1,0),IFERROR(VLOOKUP($A183,#REF!,42+CV$1,0),IFERROR(VLOOKUP($A183,#REF!,29+CV$1,0),IFERROR(VLOOKUP($A183,#REF!,16+CV$1,0),IFERROR(VLOOKUP($A183,#REF!,42+CV$1,0),IFERROR(VLOOKUP($A183,#REF!,33+CV$1,0),IFERROR(VLOOKUP($A183,#REF!,29+CV$1,0),IFERROR(VLOOKUP($A183,#REF!,42+CV$1,0),IFERROR(VLOOKUP($A183,#REF!,42+CV$1,0),IFERROR(VLOOKUP($A183,#REF!,42+CV$1,0),IFERROR(VLOOKUP($A183,#REF!,26+CV$1,0),IFERROR(VLOOKUP($A183,#REF!,5+CV$1,0),0))))))))))))</f>
        <v>0</v>
      </c>
      <c r="CX183" s="37">
        <f>IFERROR(VLOOKUP($A183,#REF!,36,0),IFERROR(VLOOKUP($A183,#REF!,23,0),IFERROR(VLOOKUP($A183,#REF!,65,0),IFERROR(VLOOKUP($A183,#REF!,34,0),IFERROR(VLOOKUP($A183,#REF!,25,0),IFERROR(VLOOKUP($A183,#REF!,25,0),IFERROR(VLOOKUP($A183,#REF!,21,0),IFERROR(VLOOKUP($A183,#REF!,23,0),IFERROR(VLOOKUP($A183,#REF!,23,0),IFERROR(VLOOKUP($A183,#REF!,23,0),IFERROR(VLOOKUP($A183,#REF!,23,0),IFERROR(VLOOKUP($A183,#REF!,23,0),IFERROR(VLOOKUP($A183,#REF!,21,0),IFERROR(VLOOKUP($A183,#REF!,23,0),0))))))))))))))</f>
        <v>0</v>
      </c>
      <c r="CY183" s="37">
        <f>IFERROR(VLOOKUP($A183,[20]DESIRE!$A:$AP,42,0),IFERROR(VLOOKUP($A183,'[20]TEMA PD'!$A:$AA,27,0),IFERROR(VLOOKUP($A183,'[20]TEMA HAJI'!$A:$AA,27,0),IFERROR(VLOOKUP($A183,'[20]TEMA C3'!$A:$AA,27,0),IFERROR(VLOOKUP($A183,'[20]TEMA C2'!$A:$AA,27,0),IFERROR(VLOOKUP($A183,'[20]TEMA C1'!$A:$Y,25,0),IFERROR(VLOOKUP($A183,[20]DELTA!$A:$AC,29,0),IFERROR(VLOOKUP($A183,'[20]AAV AUTO 2000'!$A:$AA,27,0),IFERROR(VLOOKUP($A183,'[20]CC SK'!$A:$AC,29,0),IFERROR(VLOOKUP($A183,[20]SBPV!$A:$AN,40,0),IFERROR(VLOOKUP($A183,[20]RVO!$A:$CA,79,0),IFERROR(VLOOKUP($A183,[20]GC!$A:$AC,29,0),IFERROR(VLOOKUP($A183,[20]AAV!$A:$AR,44,0),0)))))))))))))</f>
        <v>23</v>
      </c>
      <c r="CZ183" s="37">
        <f>IFERROR(VLOOKUP($A183,#REF!,5+CY$1,0),IFERROR(VLOOKUP($A183,#REF!,26+CY$1,0),IFERROR(VLOOKUP($A183,#REF!,42+CY$1,0),IFERROR(VLOOKUP($A183,#REF!,42+CY$1,0),IFERROR(VLOOKUP($A183,#REF!,42+CY$1,0),IFERROR(VLOOKUP($A183,#REF!,29+CY$1,0),IFERROR(VLOOKUP($A183,#REF!,33+CY$1,0),IFERROR(VLOOKUP($A183,#REF!,42+CY$1,0),IFERROR(VLOOKUP($A183,#REF!,16+CY$1,0),IFERROR(VLOOKUP($A183,#REF!,29+CY$1,0),IFERROR(VLOOKUP($A183,#REF!,42+CY$1,0),IFERROR(VLOOKUP($A183,#REF!,42+CY$1,0),0))))))))))))</f>
        <v>0</v>
      </c>
      <c r="DA183" s="37">
        <f>IFERROR(VLOOKUP($A183,#REF!,5+CZ$1,0),IFERROR(VLOOKUP($A183,#REF!,26+CZ$1,0),IFERROR(VLOOKUP($A183,#REF!,42+CZ$1,0),IFERROR(VLOOKUP($A183,#REF!,42+CZ$1,0),IFERROR(VLOOKUP($A183,#REF!,42+CZ$1,0),IFERROR(VLOOKUP($A183,#REF!,29+CZ$1,0),IFERROR(VLOOKUP($A183,#REF!,33+CZ$1,0),IFERROR(VLOOKUP($A183,#REF!,42+CZ$1,0),IFERROR(VLOOKUP($A183,#REF!,16+CZ$1,0),IFERROR(VLOOKUP($A183,#REF!,29+CZ$1,0),IFERROR(VLOOKUP($A183,#REF!,42+CZ$1,0),IFERROR(VLOOKUP($A183,#REF!,42+CZ$1,0),0))))))))))))</f>
        <v>0</v>
      </c>
      <c r="DB183" s="37">
        <f>IFERROR(VLOOKUP($A183,#REF!,5+DA$1,0),IFERROR(VLOOKUP($A183,#REF!,26+DA$1,0),IFERROR(VLOOKUP($A183,#REF!,42+DA$1,0),IFERROR(VLOOKUP($A183,#REF!,42+DA$1,0),IFERROR(VLOOKUP($A183,#REF!,42+DA$1,0),IFERROR(VLOOKUP($A183,#REF!,29+DA$1,0),IFERROR(VLOOKUP($A183,#REF!,33+DA$1,0),IFERROR(VLOOKUP($A183,#REF!,42+DA$1,0),IFERROR(VLOOKUP($A183,#REF!,16+DA$1,0),IFERROR(VLOOKUP($A183,#REF!,29+DA$1,0),IFERROR(VLOOKUP($A183,#REF!,42+DA$1,0),IFERROR(VLOOKUP($A183,#REF!,42+DA$1,0),0))))))))))))</f>
        <v>0</v>
      </c>
      <c r="DC183" s="37">
        <f>IFERROR(VLOOKUP($A183,#REF!,5+DB$1,0),IFERROR(VLOOKUP($A183,#REF!,26+DB$1,0),IFERROR(VLOOKUP($A183,#REF!,42+DB$1,0),IFERROR(VLOOKUP($A183,#REF!,42+DB$1,0),IFERROR(VLOOKUP($A183,#REF!,42+DB$1,0),IFERROR(VLOOKUP($A183,#REF!,29+DB$1,0),IFERROR(VLOOKUP($A183,#REF!,33+DB$1,0),IFERROR(VLOOKUP($A183,#REF!,42+DB$1,0),IFERROR(VLOOKUP($A183,#REF!,16+DB$1,0),IFERROR(VLOOKUP($A183,#REF!,29+DB$1,0),IFERROR(VLOOKUP($A183,#REF!,42+DB$1,0),IFERROR(VLOOKUP($A183,#REF!,42+DB$1,0),0))))))))))))</f>
        <v>0</v>
      </c>
      <c r="DD183" s="37">
        <f>IFERROR(VLOOKUP($A183,#REF!,5+DC$1,0),IFERROR(VLOOKUP($A183,#REF!,26+DC$1,0),IFERROR(VLOOKUP($A183,#REF!,42+DC$1,0),IFERROR(VLOOKUP($A183,#REF!,42+DC$1,0),IFERROR(VLOOKUP($A183,#REF!,42+DC$1,0),IFERROR(VLOOKUP($A183,#REF!,29+DC$1,0),IFERROR(VLOOKUP($A183,#REF!,33+DC$1,0),IFERROR(VLOOKUP($A183,#REF!,42+DC$1,0),IFERROR(VLOOKUP($A183,#REF!,16+DC$1,0),IFERROR(VLOOKUP($A183,#REF!,29+DC$1,0),IFERROR(VLOOKUP($A183,#REF!,42+DC$1,0),IFERROR(VLOOKUP($A183,#REF!,42+DC$1,0),0))))))))))))</f>
        <v>0</v>
      </c>
      <c r="DE183" s="37">
        <f>IFERROR(VLOOKUP($A183,#REF!,23,0),IFERROR(VLOOKUP($A183,#REF!,21,0),IFERROR(VLOOKUP($A183,#REF!,23,0),IFERROR(VLOOKUP($A183,#REF!,23,0),IFERROR(VLOOKUP($A183,#REF!,23,0),IFERROR(VLOOKUP($A183,#REF!,23,0),IFERROR(VLOOKUP($A183,#REF!,23,0),IFERROR(VLOOKUP($A183,#REF!,21,0),IFERROR(VLOOKUP($A183,#REF!,25,0),IFERROR(VLOOKUP($A183,#REF!,25,0),IFERROR(VLOOKUP($A183,#REF!,34,0),IFERROR(VLOOKUP($A183,#REF!,65,0),IFERROR(VLOOKUP($A183,#REF!,23,0),IFERROR(VLOOKUP($A183,#REF!,36,0),0))))))))))))))</f>
        <v>0</v>
      </c>
      <c r="DF183" s="37" t="b">
        <f t="shared" si="85"/>
        <v>1</v>
      </c>
      <c r="DG183" s="37" t="b">
        <f t="shared" si="85"/>
        <v>1</v>
      </c>
      <c r="DH183" s="37" t="b">
        <f t="shared" si="85"/>
        <v>1</v>
      </c>
      <c r="DI183" s="37" t="b">
        <f t="shared" si="81"/>
        <v>1</v>
      </c>
      <c r="DJ183" s="37" t="b">
        <f t="shared" si="81"/>
        <v>1</v>
      </c>
      <c r="DK183" s="37" t="b">
        <f t="shared" si="81"/>
        <v>1</v>
      </c>
      <c r="DL183" s="37" t="b">
        <f t="shared" si="81"/>
        <v>1</v>
      </c>
      <c r="DM183" s="37">
        <f t="shared" si="86"/>
        <v>23</v>
      </c>
      <c r="DN183" s="37">
        <f t="shared" si="86"/>
        <v>0</v>
      </c>
      <c r="DO183" s="37">
        <f t="shared" si="86"/>
        <v>0</v>
      </c>
      <c r="DP183" s="37">
        <f t="shared" si="82"/>
        <v>0</v>
      </c>
      <c r="DQ183" s="37">
        <f t="shared" si="82"/>
        <v>0</v>
      </c>
      <c r="DR183" s="37">
        <f t="shared" si="82"/>
        <v>0</v>
      </c>
      <c r="DS183" s="37">
        <f t="shared" si="82"/>
        <v>0</v>
      </c>
      <c r="DT183" s="29">
        <f t="shared" si="72"/>
        <v>23</v>
      </c>
      <c r="DU183" s="37">
        <f t="shared" si="87"/>
        <v>0</v>
      </c>
      <c r="DV183" s="37">
        <f t="shared" si="87"/>
        <v>0</v>
      </c>
      <c r="DW183" s="37">
        <f t="shared" si="87"/>
        <v>0</v>
      </c>
      <c r="DX183" s="37">
        <f t="shared" si="83"/>
        <v>0</v>
      </c>
      <c r="DY183" s="37">
        <f t="shared" si="83"/>
        <v>0</v>
      </c>
      <c r="DZ183" s="37">
        <f t="shared" si="83"/>
        <v>0</v>
      </c>
      <c r="EA183" s="37">
        <f t="shared" si="83"/>
        <v>0</v>
      </c>
      <c r="EB183" s="29">
        <f t="shared" si="73"/>
        <v>0</v>
      </c>
      <c r="EC183" s="36">
        <f t="shared" si="74"/>
        <v>6</v>
      </c>
      <c r="ED183" s="36" t="str">
        <f t="shared" si="75"/>
        <v>DOWNGRADE</v>
      </c>
      <c r="EE183" s="36" t="str">
        <f t="shared" si="76"/>
        <v>RESET</v>
      </c>
      <c r="EF183" s="37">
        <f t="shared" si="77"/>
        <v>0</v>
      </c>
      <c r="EG183" s="2">
        <f>IFERROR(VLOOKUP(A183,[21]DELTA!$A:$AT,46,0),"")</f>
        <v>3</v>
      </c>
      <c r="EH183" s="37" t="str">
        <f t="shared" si="78"/>
        <v>SAPHIRE</v>
      </c>
      <c r="EI183" s="2"/>
      <c r="EJ183" s="2"/>
      <c r="EK183" s="2"/>
      <c r="EL183" s="2"/>
      <c r="EM183" s="2"/>
      <c r="EN183" s="2"/>
      <c r="EO183" s="2"/>
      <c r="EP183" s="2"/>
      <c r="EQ183" s="37">
        <f t="shared" si="88"/>
        <v>23</v>
      </c>
      <c r="ER183" s="37">
        <f t="shared" si="88"/>
        <v>0</v>
      </c>
      <c r="ES183" s="37">
        <f t="shared" si="88"/>
        <v>0</v>
      </c>
      <c r="ET183" s="37">
        <f t="shared" si="84"/>
        <v>0</v>
      </c>
      <c r="EU183" s="37">
        <f t="shared" si="84"/>
        <v>0</v>
      </c>
      <c r="EV183" s="37">
        <f t="shared" si="84"/>
        <v>0</v>
      </c>
      <c r="EW183" s="37">
        <f t="shared" si="84"/>
        <v>0</v>
      </c>
    </row>
    <row r="184" spans="1:153" ht="15.6">
      <c r="A184" s="36" t="s">
        <v>110</v>
      </c>
      <c r="B184" s="5" t="s">
        <v>257</v>
      </c>
      <c r="C184" s="37" t="s">
        <v>153</v>
      </c>
      <c r="D184" s="15">
        <f>IFERROR(VLOOKUP(A184,[23]delta!$A:$C,3,0),"")</f>
        <v>45113</v>
      </c>
      <c r="E184" s="15" t="str">
        <f t="shared" si="71"/>
        <v>Jul-23</v>
      </c>
      <c r="F184" s="37" t="s">
        <v>349</v>
      </c>
      <c r="G184" s="37" t="s">
        <v>349</v>
      </c>
      <c r="H184" s="37" t="s">
        <v>349</v>
      </c>
      <c r="I184" s="37" t="s">
        <v>414</v>
      </c>
      <c r="J184" s="37" t="s">
        <v>349</v>
      </c>
      <c r="K184" s="37" t="s">
        <v>349</v>
      </c>
      <c r="L184" s="37" t="s">
        <v>349</v>
      </c>
      <c r="M184" s="37"/>
      <c r="N184" s="37">
        <v>5</v>
      </c>
      <c r="O184" s="37">
        <v>5</v>
      </c>
      <c r="P184" s="37"/>
      <c r="Q184" s="37">
        <v>8</v>
      </c>
      <c r="R184" s="37">
        <v>19</v>
      </c>
      <c r="S184" s="37">
        <v>9</v>
      </c>
      <c r="T184" s="36">
        <v>46</v>
      </c>
      <c r="U184" s="37">
        <v>0</v>
      </c>
      <c r="V184" s="37">
        <v>5</v>
      </c>
      <c r="W184" s="37">
        <v>5</v>
      </c>
      <c r="X184" s="37">
        <v>0</v>
      </c>
      <c r="Y184" s="37">
        <v>8</v>
      </c>
      <c r="Z184" s="37">
        <v>19</v>
      </c>
      <c r="AA184" s="37">
        <v>9</v>
      </c>
      <c r="AB184" s="36">
        <v>46</v>
      </c>
      <c r="AC184" s="36">
        <v>2</v>
      </c>
      <c r="AD184" s="36" t="s">
        <v>413</v>
      </c>
      <c r="AE184" s="36" t="s">
        <v>413</v>
      </c>
      <c r="AF184" s="37">
        <v>46</v>
      </c>
      <c r="AG184" s="13">
        <v>2</v>
      </c>
      <c r="AH184" s="37" t="s">
        <v>418</v>
      </c>
      <c r="AI184" s="37">
        <v>0</v>
      </c>
      <c r="AJ184" s="37" t="s">
        <v>424</v>
      </c>
      <c r="AK184" s="37">
        <v>0</v>
      </c>
      <c r="AL184" s="15">
        <v>45261</v>
      </c>
      <c r="AM184" s="15">
        <v>45701</v>
      </c>
      <c r="AN184" s="37">
        <v>1</v>
      </c>
      <c r="AO184" s="37">
        <v>46</v>
      </c>
      <c r="AP184" s="37" t="str">
        <f>IFERROR(VLOOKUP($A184,[2]Sheet1!$A:$D,4,0),"-")</f>
        <v>-</v>
      </c>
      <c r="AQ184" s="37" t="str">
        <f>IFERROR(VLOOKUP($A184,#REF!,4,0),"-")</f>
        <v>-</v>
      </c>
      <c r="AR184" s="37" t="str">
        <f>IFERROR(VLOOKUP(A184,[3]DELTA!$A:$D,4,0),"-")</f>
        <v>REGULER</v>
      </c>
      <c r="AS184" s="37" t="str">
        <f>IFERROR(VLOOKUP(A184,[4]DELTA!$A:$D,4,0),"-")</f>
        <v>REGULER</v>
      </c>
      <c r="AT184" s="37" t="str">
        <f>IFERROR(VLOOKUP(A184,[5]DELTA!$A:$D,4,0),"-")</f>
        <v>REGULER</v>
      </c>
      <c r="AU184" s="37" t="str">
        <f>IFERROR(VLOOKUP(A184,[6]DELTA!$A:$D,4,0),"-")</f>
        <v>REGULER</v>
      </c>
      <c r="AV184" s="37" t="str">
        <f>IFERROR(VLOOKUP(A184,#REF!,13,0),"")</f>
        <v/>
      </c>
      <c r="AW184" s="37">
        <f>IFERROR(VLOOKUP(A184,[7]DATABASE!$A:$BA,49,0),"")</f>
        <v>31</v>
      </c>
      <c r="AX184" s="37">
        <f>IFERROR(VLOOKUP(A184,[7]DATABASE!$A:$BA,50,0),"")</f>
        <v>37</v>
      </c>
      <c r="AY184" s="37">
        <f>IFERROR(VLOOKUP(A184,[7]DATABASE!$A:$BA,51,0),"")</f>
        <v>36</v>
      </c>
      <c r="AZ184" s="37">
        <f>IFERROR(VLOOKUP(A184,[7]DATABASE!$A:$BA,52,0),"")</f>
        <v>37</v>
      </c>
      <c r="BA184" s="37">
        <f>IFERROR(VLOOKUP(A184,[7]DATABASE!$A:$BA,53,0),"")</f>
        <v>38</v>
      </c>
      <c r="BB184" s="37">
        <f>IFERROR(VLOOKUP(A184,[7]DATABASE!$A:$BF,54,0),"")</f>
        <v>31</v>
      </c>
      <c r="BC184" s="37">
        <f>IFERROR(VLOOKUP(A184,[7]DATABASE!$A:$BF,55,0),"")</f>
        <v>37</v>
      </c>
      <c r="BD184" s="37">
        <f>IFERROR(VLOOKUP(A184,[7]DATABASE!$A:$BF,56,0),"")</f>
        <v>36</v>
      </c>
      <c r="BE184" s="37">
        <f>IFERROR(VLOOKUP(A184,[7]DATABASE!$A:$BF,57,0),"")</f>
        <v>37</v>
      </c>
      <c r="BF184" s="37">
        <f>IFERROR(VLOOKUP(A184,[7]DATABASE!$A:$BF,58,0),"")</f>
        <v>38</v>
      </c>
      <c r="BG184" s="37">
        <f>IFERROR(VLOOKUP($A184,'[24]NEW MITRA'!$A:$BV,69,0),"")</f>
        <v>6</v>
      </c>
      <c r="BH184" s="37">
        <f>IFERROR(VLOOKUP(A184,[7]DATABASE!$A:$BM,60,0),"")</f>
        <v>31</v>
      </c>
      <c r="BI184" s="37">
        <f>IFERROR(VLOOKUP(A184,[7]DATABASE!$A:$BM,61,0),"")</f>
        <v>37</v>
      </c>
      <c r="BJ184" s="37">
        <f>IFERROR(VLOOKUP(A184,[7]DATABASE!$A:$BM,62,0),"")</f>
        <v>36</v>
      </c>
      <c r="BK184" s="37">
        <f>IFERROR(VLOOKUP(A184,[7]DATABASE!$A:$BM,63,0),"")</f>
        <v>37</v>
      </c>
      <c r="BL184" s="37">
        <f>IFERROR(VLOOKUP(A184,[7]DATABASE!$A:$BM,64,0),"")</f>
        <v>38</v>
      </c>
      <c r="BM184" s="37">
        <f>IFERROR(VLOOKUP($A184,[9]AAV!$A:$AM,39,0),IFERROR(VLOOKUP($A184,[9]GC!$A:$Y,25,0),IFERROR(VLOOKUP($A184,[9]RVO!$A:$BS,71,0),IFERROR(VLOOKUP($A184,[9]SBPV!$A:$AK,37,0),IFERROR(VLOOKUP($A184,'[9]CC SK'!$A:$AA,27,0),IFERROR(VLOOKUP($A184,[9]DELTA!$A:$AA,27,0),IFERROR(VLOOKUP($A184,'[9]TEMA C1'!$A:$W,23,0),IFERROR(VLOOKUP($A184,'[9]TEMA C2'!$A:$Y,25,0),IFERROR(VLOOKUP($A184,'[9]TEMA C3'!$A:$Y,25,0),IFERROR(VLOOKUP($A184,'[9]TEMA HAJI'!$A:$Y,25,0),IFERROR(VLOOKUP($A184,'[9]TEMA PD'!$A:$Y,25,0),"")))))))))))</f>
        <v>18</v>
      </c>
      <c r="BN184" s="37">
        <f t="shared" si="89"/>
        <v>203</v>
      </c>
      <c r="BO184" s="37">
        <f t="shared" si="80"/>
        <v>6</v>
      </c>
      <c r="BP184" s="37">
        <f t="shared" si="80"/>
        <v>31</v>
      </c>
      <c r="BQ184" s="37">
        <f t="shared" si="80"/>
        <v>37</v>
      </c>
      <c r="BR184" s="37">
        <f t="shared" si="80"/>
        <v>36</v>
      </c>
      <c r="BS184" s="37">
        <f t="shared" si="80"/>
        <v>37</v>
      </c>
      <c r="BT184" s="37">
        <f t="shared" si="80"/>
        <v>38</v>
      </c>
      <c r="BU184" s="37">
        <f t="shared" si="79"/>
        <v>18</v>
      </c>
      <c r="BV184" s="37">
        <f t="shared" si="90"/>
        <v>203</v>
      </c>
      <c r="BW184" s="36">
        <f t="shared" si="91"/>
        <v>0</v>
      </c>
      <c r="BX184" s="36" t="str">
        <f t="shared" si="92"/>
        <v>TIDAK</v>
      </c>
      <c r="BY184" s="36" t="str">
        <f>IFERROR(VLOOKUP(A184,[7]DATABASE!$A:$BY,77,0),"")</f>
        <v>TIDAK</v>
      </c>
      <c r="BZ184" s="37">
        <f t="shared" si="93"/>
        <v>249</v>
      </c>
      <c r="CA184" s="12">
        <f>IFERROR(VLOOKUP(A184,[10]DELTA!$A:$AE,31,0),"")</f>
        <v>3</v>
      </c>
      <c r="CB184" s="37" t="str">
        <f t="shared" si="94"/>
        <v>SAPHIRE</v>
      </c>
      <c r="CC184" s="37" t="str">
        <f>IFERROR(VLOOKUP(A184,[11]SUMMARY!$B:$E,4,0),"")</f>
        <v/>
      </c>
      <c r="CD184" s="37">
        <f>IFERROR(VLOOKUP(A184,'[12]RECAP REDEEM P2 - v2'!$A:$I,5,0),0)</f>
        <v>130</v>
      </c>
      <c r="CE184" s="37" t="str">
        <f t="shared" si="95"/>
        <v>Y</v>
      </c>
      <c r="CF184" s="37"/>
      <c r="CG184" s="15">
        <v>45093</v>
      </c>
      <c r="CH184" s="15">
        <f t="shared" ca="1" si="96"/>
        <v>46174</v>
      </c>
      <c r="CI184" s="37">
        <f t="shared" ca="1" si="97"/>
        <v>2</v>
      </c>
      <c r="CJ184" s="37">
        <v>119</v>
      </c>
      <c r="CK184" s="37" t="str">
        <f>IFERROR(VLOOKUP($A184,[13]ME!$A:$K,11,0),"-")</f>
        <v>-</v>
      </c>
      <c r="CL184" s="37" t="str">
        <f>IFERROR(VLOOKUP($A184,[14]EKS!$A:$K,11,0),"-")</f>
        <v>-</v>
      </c>
      <c r="CM184" s="37" t="str">
        <f>IFERROR(VLOOKUP($A184,[15]EKS!$A:$K,11,0),"-")</f>
        <v>-</v>
      </c>
      <c r="CN184" s="37" t="str">
        <f>IFERROR(VLOOKUP($A184,[16]EKS!$A:$K,11,0),"-")</f>
        <v>-</v>
      </c>
      <c r="CO184" s="37" t="str">
        <f>IFERROR(VLOOKUP($A184,[17]EKS!$A:$K,11,0),"-")</f>
        <v>-</v>
      </c>
      <c r="CP184" s="37" t="str">
        <f>IFERROR(VLOOKUP($A184,[18]EKS!$A:$K,11,0),"-")</f>
        <v>-</v>
      </c>
      <c r="CQ184" s="37" t="str">
        <f>IFERROR(VLOOKUP(A184,[19]Sheet1!$A:$D,4,0),"-")</f>
        <v>-</v>
      </c>
      <c r="CR184" s="37">
        <f>IFERROR(VLOOKUP($A184,[20]AAV!$A:$AR,44,0),IFERROR(VLOOKUP($A184,[20]GC!$A:$AC,29,0),IFERROR(VLOOKUP($A184,[20]RVO!$A:$CA,79,0),IFERROR(VLOOKUP($A184,[20]SBPV!$A:$AN,40,0),IFERROR(VLOOKUP($A184,'[20]CC SK'!$A:$AC,29,0),IFERROR(VLOOKUP($A184,'[20]AAV AUTO 2000'!$A:$AA,27,0),IFERROR(VLOOKUP($A184,[20]DELTA!$A:$AC,29,0),IFERROR(VLOOKUP($A184,'[20]TEMA C1'!$A:$Y,25,0),IFERROR(VLOOKUP($A184,'[20]TEMA C2'!$A:$AA,27,0),IFERROR(VLOOKUP($A184,'[20]TEMA C3'!$A:$AA,27,0),IFERROR(VLOOKUP($A184,'[20]TEMA HAJI'!$A:$AA,27,0),IFERROR(VLOOKUP($A184,'[20]TEMA PD'!$A:$AA,27,0),IFERROR(VLOOKUP($A184,[20]DESIRE!$A:$AP,42,0),0)))))))))))))</f>
        <v>22</v>
      </c>
      <c r="CS184" s="37">
        <f>IFERROR(VLOOKUP($A184,#REF!,42+CR$1,0),IFERROR(VLOOKUP($A184,#REF!,42+CR$1,0),IFERROR(VLOOKUP($A184,#REF!,29+CR$1,0),IFERROR(VLOOKUP($A184,#REF!,16+CR$1,0),IFERROR(VLOOKUP($A184,#REF!,42+CR$1,0),IFERROR(VLOOKUP($A184,#REF!,33+CR$1,0),IFERROR(VLOOKUP($A184,#REF!,29+CR$1,0),IFERROR(VLOOKUP($A184,#REF!,42+CR$1,0),IFERROR(VLOOKUP($A184,#REF!,42+CR$1,0),IFERROR(VLOOKUP($A184,#REF!,42+CR$1,0),IFERROR(VLOOKUP($A184,#REF!,26+CR$1,0),IFERROR(VLOOKUP($A184,#REF!,5+CR$1,0),0))))))))))))</f>
        <v>0</v>
      </c>
      <c r="CT184" s="37">
        <f>IFERROR(VLOOKUP($A184,#REF!,42+CS$1,0),IFERROR(VLOOKUP($A184,#REF!,42+CS$1,0),IFERROR(VLOOKUP($A184,#REF!,29+CS$1,0),IFERROR(VLOOKUP($A184,#REF!,16+CS$1,0),IFERROR(VLOOKUP($A184,#REF!,42+CS$1,0),IFERROR(VLOOKUP($A184,#REF!,33+CS$1,0),IFERROR(VLOOKUP($A184,#REF!,29+CS$1,0),IFERROR(VLOOKUP($A184,#REF!,42+CS$1,0),IFERROR(VLOOKUP($A184,#REF!,42+CS$1,0),IFERROR(VLOOKUP($A184,#REF!,42+CS$1,0),IFERROR(VLOOKUP($A184,#REF!,26+CS$1,0),IFERROR(VLOOKUP($A184,#REF!,5+CS$1,0),0))))))))))))</f>
        <v>0</v>
      </c>
      <c r="CU184" s="37">
        <f>IFERROR(VLOOKUP($A184,#REF!,42+CT$1,0),IFERROR(VLOOKUP($A184,#REF!,42+CT$1,0),IFERROR(VLOOKUP($A184,#REF!,29+CT$1,0),IFERROR(VLOOKUP($A184,#REF!,16+CT$1,0),IFERROR(VLOOKUP($A184,#REF!,42+CT$1,0),IFERROR(VLOOKUP($A184,#REF!,33+CT$1,0),IFERROR(VLOOKUP($A184,#REF!,29+CT$1,0),IFERROR(VLOOKUP($A184,#REF!,42+CT$1,0),IFERROR(VLOOKUP($A184,#REF!,42+CT$1,0),IFERROR(VLOOKUP($A184,#REF!,42+CT$1,0),IFERROR(VLOOKUP($A184,#REF!,26+CT$1,0),IFERROR(VLOOKUP($A184,#REF!,5+CT$1,0),0))))))))))))</f>
        <v>0</v>
      </c>
      <c r="CV184" s="37">
        <f>IFERROR(VLOOKUP($A184,#REF!,42+CU$1,0),IFERROR(VLOOKUP($A184,#REF!,42+CU$1,0),IFERROR(VLOOKUP($A184,#REF!,29+CU$1,0),IFERROR(VLOOKUP($A184,#REF!,16+CU$1,0),IFERROR(VLOOKUP($A184,#REF!,42+CU$1,0),IFERROR(VLOOKUP($A184,#REF!,33+CU$1,0),IFERROR(VLOOKUP($A184,#REF!,29+CU$1,0),IFERROR(VLOOKUP($A184,#REF!,42+CU$1,0),IFERROR(VLOOKUP($A184,#REF!,42+CU$1,0),IFERROR(VLOOKUP($A184,#REF!,42+CU$1,0),IFERROR(VLOOKUP($A184,#REF!,26+CU$1,0),IFERROR(VLOOKUP($A184,#REF!,5+CU$1,0),0))))))))))))</f>
        <v>0</v>
      </c>
      <c r="CW184" s="37">
        <f>IFERROR(VLOOKUP($A184,#REF!,42+CV$1,0),IFERROR(VLOOKUP($A184,#REF!,42+CV$1,0),IFERROR(VLOOKUP($A184,#REF!,29+CV$1,0),IFERROR(VLOOKUP($A184,#REF!,16+CV$1,0),IFERROR(VLOOKUP($A184,#REF!,42+CV$1,0),IFERROR(VLOOKUP($A184,#REF!,33+CV$1,0),IFERROR(VLOOKUP($A184,#REF!,29+CV$1,0),IFERROR(VLOOKUP($A184,#REF!,42+CV$1,0),IFERROR(VLOOKUP($A184,#REF!,42+CV$1,0),IFERROR(VLOOKUP($A184,#REF!,42+CV$1,0),IFERROR(VLOOKUP($A184,#REF!,26+CV$1,0),IFERROR(VLOOKUP($A184,#REF!,5+CV$1,0),0))))))))))))</f>
        <v>0</v>
      </c>
      <c r="CX184" s="37">
        <f>IFERROR(VLOOKUP($A184,#REF!,36,0),IFERROR(VLOOKUP($A184,#REF!,23,0),IFERROR(VLOOKUP($A184,#REF!,65,0),IFERROR(VLOOKUP($A184,#REF!,34,0),IFERROR(VLOOKUP($A184,#REF!,25,0),IFERROR(VLOOKUP($A184,#REF!,25,0),IFERROR(VLOOKUP($A184,#REF!,21,0),IFERROR(VLOOKUP($A184,#REF!,23,0),IFERROR(VLOOKUP($A184,#REF!,23,0),IFERROR(VLOOKUP($A184,#REF!,23,0),IFERROR(VLOOKUP($A184,#REF!,23,0),IFERROR(VLOOKUP($A184,#REF!,23,0),IFERROR(VLOOKUP($A184,#REF!,21,0),IFERROR(VLOOKUP($A184,#REF!,23,0),0))))))))))))))</f>
        <v>0</v>
      </c>
      <c r="CY184" s="37">
        <f>IFERROR(VLOOKUP($A184,[20]DESIRE!$A:$AP,42,0),IFERROR(VLOOKUP($A184,'[20]TEMA PD'!$A:$AA,27,0),IFERROR(VLOOKUP($A184,'[20]TEMA HAJI'!$A:$AA,27,0),IFERROR(VLOOKUP($A184,'[20]TEMA C3'!$A:$AA,27,0),IFERROR(VLOOKUP($A184,'[20]TEMA C2'!$A:$AA,27,0),IFERROR(VLOOKUP($A184,'[20]TEMA C1'!$A:$Y,25,0),IFERROR(VLOOKUP($A184,[20]DELTA!$A:$AC,29,0),IFERROR(VLOOKUP($A184,'[20]AAV AUTO 2000'!$A:$AA,27,0),IFERROR(VLOOKUP($A184,'[20]CC SK'!$A:$AC,29,0),IFERROR(VLOOKUP($A184,[20]SBPV!$A:$AN,40,0),IFERROR(VLOOKUP($A184,[20]RVO!$A:$CA,79,0),IFERROR(VLOOKUP($A184,[20]GC!$A:$AC,29,0),IFERROR(VLOOKUP($A184,[20]AAV!$A:$AR,44,0),0)))))))))))))</f>
        <v>22</v>
      </c>
      <c r="CZ184" s="37">
        <f>IFERROR(VLOOKUP($A184,#REF!,5+CY$1,0),IFERROR(VLOOKUP($A184,#REF!,26+CY$1,0),IFERROR(VLOOKUP($A184,#REF!,42+CY$1,0),IFERROR(VLOOKUP($A184,#REF!,42+CY$1,0),IFERROR(VLOOKUP($A184,#REF!,42+CY$1,0),IFERROR(VLOOKUP($A184,#REF!,29+CY$1,0),IFERROR(VLOOKUP($A184,#REF!,33+CY$1,0),IFERROR(VLOOKUP($A184,#REF!,42+CY$1,0),IFERROR(VLOOKUP($A184,#REF!,16+CY$1,0),IFERROR(VLOOKUP($A184,#REF!,29+CY$1,0),IFERROR(VLOOKUP($A184,#REF!,42+CY$1,0),IFERROR(VLOOKUP($A184,#REF!,42+CY$1,0),0))))))))))))</f>
        <v>0</v>
      </c>
      <c r="DA184" s="37">
        <f>IFERROR(VLOOKUP($A184,#REF!,5+CZ$1,0),IFERROR(VLOOKUP($A184,#REF!,26+CZ$1,0),IFERROR(VLOOKUP($A184,#REF!,42+CZ$1,0),IFERROR(VLOOKUP($A184,#REF!,42+CZ$1,0),IFERROR(VLOOKUP($A184,#REF!,42+CZ$1,0),IFERROR(VLOOKUP($A184,#REF!,29+CZ$1,0),IFERROR(VLOOKUP($A184,#REF!,33+CZ$1,0),IFERROR(VLOOKUP($A184,#REF!,42+CZ$1,0),IFERROR(VLOOKUP($A184,#REF!,16+CZ$1,0),IFERROR(VLOOKUP($A184,#REF!,29+CZ$1,0),IFERROR(VLOOKUP($A184,#REF!,42+CZ$1,0),IFERROR(VLOOKUP($A184,#REF!,42+CZ$1,0),0))))))))))))</f>
        <v>0</v>
      </c>
      <c r="DB184" s="37">
        <f>IFERROR(VLOOKUP($A184,#REF!,5+DA$1,0),IFERROR(VLOOKUP($A184,#REF!,26+DA$1,0),IFERROR(VLOOKUP($A184,#REF!,42+DA$1,0),IFERROR(VLOOKUP($A184,#REF!,42+DA$1,0),IFERROR(VLOOKUP($A184,#REF!,42+DA$1,0),IFERROR(VLOOKUP($A184,#REF!,29+DA$1,0),IFERROR(VLOOKUP($A184,#REF!,33+DA$1,0),IFERROR(VLOOKUP($A184,#REF!,42+DA$1,0),IFERROR(VLOOKUP($A184,#REF!,16+DA$1,0),IFERROR(VLOOKUP($A184,#REF!,29+DA$1,0),IFERROR(VLOOKUP($A184,#REF!,42+DA$1,0),IFERROR(VLOOKUP($A184,#REF!,42+DA$1,0),0))))))))))))</f>
        <v>0</v>
      </c>
      <c r="DC184" s="37">
        <f>IFERROR(VLOOKUP($A184,#REF!,5+DB$1,0),IFERROR(VLOOKUP($A184,#REF!,26+DB$1,0),IFERROR(VLOOKUP($A184,#REF!,42+DB$1,0),IFERROR(VLOOKUP($A184,#REF!,42+DB$1,0),IFERROR(VLOOKUP($A184,#REF!,42+DB$1,0),IFERROR(VLOOKUP($A184,#REF!,29+DB$1,0),IFERROR(VLOOKUP($A184,#REF!,33+DB$1,0),IFERROR(VLOOKUP($A184,#REF!,42+DB$1,0),IFERROR(VLOOKUP($A184,#REF!,16+DB$1,0),IFERROR(VLOOKUP($A184,#REF!,29+DB$1,0),IFERROR(VLOOKUP($A184,#REF!,42+DB$1,0),IFERROR(VLOOKUP($A184,#REF!,42+DB$1,0),0))))))))))))</f>
        <v>0</v>
      </c>
      <c r="DD184" s="37">
        <f>IFERROR(VLOOKUP($A184,#REF!,5+DC$1,0),IFERROR(VLOOKUP($A184,#REF!,26+DC$1,0),IFERROR(VLOOKUP($A184,#REF!,42+DC$1,0),IFERROR(VLOOKUP($A184,#REF!,42+DC$1,0),IFERROR(VLOOKUP($A184,#REF!,42+DC$1,0),IFERROR(VLOOKUP($A184,#REF!,29+DC$1,0),IFERROR(VLOOKUP($A184,#REF!,33+DC$1,0),IFERROR(VLOOKUP($A184,#REF!,42+DC$1,0),IFERROR(VLOOKUP($A184,#REF!,16+DC$1,0),IFERROR(VLOOKUP($A184,#REF!,29+DC$1,0),IFERROR(VLOOKUP($A184,#REF!,42+DC$1,0),IFERROR(VLOOKUP($A184,#REF!,42+DC$1,0),0))))))))))))</f>
        <v>0</v>
      </c>
      <c r="DE184" s="37">
        <f>IFERROR(VLOOKUP($A184,#REF!,23,0),IFERROR(VLOOKUP($A184,#REF!,21,0),IFERROR(VLOOKUP($A184,#REF!,23,0),IFERROR(VLOOKUP($A184,#REF!,23,0),IFERROR(VLOOKUP($A184,#REF!,23,0),IFERROR(VLOOKUP($A184,#REF!,23,0),IFERROR(VLOOKUP($A184,#REF!,23,0),IFERROR(VLOOKUP($A184,#REF!,21,0),IFERROR(VLOOKUP($A184,#REF!,25,0),IFERROR(VLOOKUP($A184,#REF!,25,0),IFERROR(VLOOKUP($A184,#REF!,34,0),IFERROR(VLOOKUP($A184,#REF!,65,0),IFERROR(VLOOKUP($A184,#REF!,23,0),IFERROR(VLOOKUP($A184,#REF!,36,0),0))))))))))))))</f>
        <v>0</v>
      </c>
      <c r="DF184" s="37" t="b">
        <f t="shared" si="85"/>
        <v>1</v>
      </c>
      <c r="DG184" s="37" t="b">
        <f t="shared" si="85"/>
        <v>1</v>
      </c>
      <c r="DH184" s="37" t="b">
        <f t="shared" si="85"/>
        <v>1</v>
      </c>
      <c r="DI184" s="37" t="b">
        <f t="shared" si="81"/>
        <v>1</v>
      </c>
      <c r="DJ184" s="37" t="b">
        <f t="shared" si="81"/>
        <v>1</v>
      </c>
      <c r="DK184" s="37" t="b">
        <f t="shared" si="81"/>
        <v>1</v>
      </c>
      <c r="DL184" s="37" t="b">
        <f t="shared" si="81"/>
        <v>1</v>
      </c>
      <c r="DM184" s="37">
        <f t="shared" si="86"/>
        <v>22</v>
      </c>
      <c r="DN184" s="37">
        <f t="shared" si="86"/>
        <v>0</v>
      </c>
      <c r="DO184" s="37">
        <f t="shared" si="86"/>
        <v>0</v>
      </c>
      <c r="DP184" s="37">
        <f t="shared" si="82"/>
        <v>0</v>
      </c>
      <c r="DQ184" s="37">
        <f t="shared" si="82"/>
        <v>0</v>
      </c>
      <c r="DR184" s="37">
        <f t="shared" si="82"/>
        <v>0</v>
      </c>
      <c r="DS184" s="37">
        <f t="shared" si="82"/>
        <v>0</v>
      </c>
      <c r="DT184" s="29">
        <f t="shared" si="72"/>
        <v>22</v>
      </c>
      <c r="DU184" s="37">
        <f t="shared" si="87"/>
        <v>22</v>
      </c>
      <c r="DV184" s="37">
        <f t="shared" si="87"/>
        <v>0</v>
      </c>
      <c r="DW184" s="37">
        <f t="shared" si="87"/>
        <v>0</v>
      </c>
      <c r="DX184" s="37">
        <f t="shared" si="83"/>
        <v>0</v>
      </c>
      <c r="DY184" s="37">
        <f t="shared" si="83"/>
        <v>0</v>
      </c>
      <c r="DZ184" s="37">
        <f t="shared" si="83"/>
        <v>0</v>
      </c>
      <c r="EA184" s="37">
        <f t="shared" si="83"/>
        <v>0</v>
      </c>
      <c r="EB184" s="29">
        <f t="shared" si="73"/>
        <v>22</v>
      </c>
      <c r="EC184" s="36">
        <f t="shared" si="74"/>
        <v>6</v>
      </c>
      <c r="ED184" s="36" t="str">
        <f t="shared" si="75"/>
        <v>DOWNGRADE</v>
      </c>
      <c r="EE184" s="36" t="str">
        <f t="shared" si="76"/>
        <v>RESET</v>
      </c>
      <c r="EF184" s="37">
        <f t="shared" si="77"/>
        <v>0</v>
      </c>
      <c r="EG184" s="2">
        <f>IFERROR(VLOOKUP(A184,[21]DELTA!$A:$AT,46,0),"")</f>
        <v>3</v>
      </c>
      <c r="EH184" s="37" t="str">
        <f t="shared" si="78"/>
        <v>SAPHIRE</v>
      </c>
      <c r="EI184" s="2"/>
      <c r="EJ184" s="2"/>
      <c r="EK184" s="2"/>
      <c r="EL184" s="2"/>
      <c r="EM184" s="2"/>
      <c r="EN184" s="2"/>
      <c r="EO184" s="2"/>
      <c r="EP184" s="2"/>
      <c r="EQ184" s="37">
        <f t="shared" si="88"/>
        <v>22</v>
      </c>
      <c r="ER184" s="37">
        <f t="shared" si="88"/>
        <v>0</v>
      </c>
      <c r="ES184" s="37">
        <f t="shared" si="88"/>
        <v>0</v>
      </c>
      <c r="ET184" s="37">
        <f t="shared" si="84"/>
        <v>0</v>
      </c>
      <c r="EU184" s="37">
        <f t="shared" si="84"/>
        <v>0</v>
      </c>
      <c r="EV184" s="37">
        <f t="shared" si="84"/>
        <v>0</v>
      </c>
      <c r="EW184" s="37">
        <f t="shared" si="84"/>
        <v>0</v>
      </c>
    </row>
    <row r="185" spans="1:153" ht="15.6">
      <c r="A185" s="36" t="s">
        <v>49</v>
      </c>
      <c r="B185" s="5" t="s">
        <v>212</v>
      </c>
      <c r="C185" s="37" t="s">
        <v>153</v>
      </c>
      <c r="D185" s="15">
        <f>IFERROR(VLOOKUP(A185,[23]delta!$A:$C,3,0),"")</f>
        <v>44905</v>
      </c>
      <c r="E185" s="15" t="str">
        <f t="shared" si="71"/>
        <v>Dec-22</v>
      </c>
      <c r="F185" s="37" t="s">
        <v>352</v>
      </c>
      <c r="G185" s="37" t="s">
        <v>352</v>
      </c>
      <c r="H185" s="37" t="s">
        <v>414</v>
      </c>
      <c r="I185" s="37" t="s">
        <v>414</v>
      </c>
      <c r="J185" s="37" t="s">
        <v>349</v>
      </c>
      <c r="K185" s="37" t="s">
        <v>414</v>
      </c>
      <c r="L185" s="37" t="s">
        <v>414</v>
      </c>
      <c r="M185" s="37">
        <v>20</v>
      </c>
      <c r="N185" s="37">
        <v>44</v>
      </c>
      <c r="O185" s="37"/>
      <c r="P185" s="37"/>
      <c r="Q185" s="37">
        <v>2</v>
      </c>
      <c r="R185" s="37"/>
      <c r="S185" s="37" t="s">
        <v>417</v>
      </c>
      <c r="T185" s="36">
        <v>66</v>
      </c>
      <c r="U185" s="14">
        <v>0</v>
      </c>
      <c r="V185" s="14">
        <v>0</v>
      </c>
      <c r="W185" s="37">
        <v>0</v>
      </c>
      <c r="X185" s="37">
        <v>0</v>
      </c>
      <c r="Y185" s="37">
        <v>2</v>
      </c>
      <c r="Z185" s="37">
        <v>0</v>
      </c>
      <c r="AA185" s="37" t="s">
        <v>417</v>
      </c>
      <c r="AB185" s="36">
        <v>2</v>
      </c>
      <c r="AC185" s="36">
        <v>4</v>
      </c>
      <c r="AD185" s="36" t="s">
        <v>415</v>
      </c>
      <c r="AE185" s="36" t="s">
        <v>413</v>
      </c>
      <c r="AF185" s="37">
        <v>1</v>
      </c>
      <c r="AG185" s="13">
        <v>2</v>
      </c>
      <c r="AH185" s="37" t="s">
        <v>418</v>
      </c>
      <c r="AI185" s="37">
        <v>0</v>
      </c>
      <c r="AJ185" s="37" t="s">
        <v>424</v>
      </c>
      <c r="AK185" s="37">
        <v>0</v>
      </c>
      <c r="AL185" s="15">
        <v>45261</v>
      </c>
      <c r="AM185" s="15">
        <v>45701</v>
      </c>
      <c r="AN185" s="37">
        <v>1</v>
      </c>
      <c r="AO185" s="37">
        <v>1</v>
      </c>
      <c r="AP185" s="37" t="str">
        <f>IFERROR(VLOOKUP($A185,[2]Sheet1!$A:$D,4,0),"-")</f>
        <v>-</v>
      </c>
      <c r="AQ185" s="37" t="str">
        <f>IFERROR(VLOOKUP($A185,#REF!,4,0),"-")</f>
        <v>-</v>
      </c>
      <c r="AR185" s="37" t="str">
        <f>IFERROR(VLOOKUP(A185,[3]DELTA!$A:$D,4,0),"-")</f>
        <v>-</v>
      </c>
      <c r="AS185" s="37" t="str">
        <f>IFERROR(VLOOKUP(A185,[4]DELTA!$A:$D,4,0),"-")</f>
        <v>-</v>
      </c>
      <c r="AT185" s="37" t="str">
        <f>IFERROR(VLOOKUP(A185,[5]DELTA!$A:$D,4,0),"-")</f>
        <v>-</v>
      </c>
      <c r="AU185" s="37" t="str">
        <f>IFERROR(VLOOKUP(A185,[6]DELTA!$A:$D,4,0),"-")</f>
        <v>-</v>
      </c>
      <c r="AV185" s="37" t="str">
        <f>IFERROR(VLOOKUP(A185,#REF!,13,0),"")</f>
        <v/>
      </c>
      <c r="AW185" s="37">
        <f>IFERROR(VLOOKUP(A185,[7]DATABASE!$A:$BA,49,0),"")</f>
        <v>0</v>
      </c>
      <c r="AX185" s="37">
        <f>IFERROR(VLOOKUP(A185,[7]DATABASE!$A:$BA,50,0),"")</f>
        <v>0</v>
      </c>
      <c r="AY185" s="37">
        <f>IFERROR(VLOOKUP(A185,[7]DATABASE!$A:$BA,51,0),"")</f>
        <v>0</v>
      </c>
      <c r="AZ185" s="37">
        <f>IFERROR(VLOOKUP(A185,[7]DATABASE!$A:$BA,52,0),"")</f>
        <v>0</v>
      </c>
      <c r="BA185" s="37">
        <f>IFERROR(VLOOKUP(A185,[7]DATABASE!$A:$BA,53,0),"")</f>
        <v>0</v>
      </c>
      <c r="BB185" s="37">
        <f>IFERROR(VLOOKUP(A185,[7]DATABASE!$A:$BF,54,0),"")</f>
        <v>0</v>
      </c>
      <c r="BC185" s="37">
        <f>IFERROR(VLOOKUP(A185,[7]DATABASE!$A:$BF,55,0),"")</f>
        <v>0</v>
      </c>
      <c r="BD185" s="37">
        <f>IFERROR(VLOOKUP(A185,[7]DATABASE!$A:$BF,56,0),"")</f>
        <v>0</v>
      </c>
      <c r="BE185" s="37">
        <f>IFERROR(VLOOKUP(A185,[7]DATABASE!$A:$BF,57,0),"")</f>
        <v>0</v>
      </c>
      <c r="BF185" s="37">
        <f>IFERROR(VLOOKUP(A185,[7]DATABASE!$A:$BF,58,0),"")</f>
        <v>0</v>
      </c>
      <c r="BG185" s="37" t="str">
        <f>IFERROR(VLOOKUP($A185,'[24]NEW MITRA'!$A:$BV,69,0),"")</f>
        <v/>
      </c>
      <c r="BH185" s="37">
        <f>IFERROR(VLOOKUP(A185,[7]DATABASE!$A:$BM,60,0),"")</f>
        <v>0</v>
      </c>
      <c r="BI185" s="37">
        <f>IFERROR(VLOOKUP(A185,[7]DATABASE!$A:$BM,61,0),"")</f>
        <v>0</v>
      </c>
      <c r="BJ185" s="37">
        <f>IFERROR(VLOOKUP(A185,[7]DATABASE!$A:$BM,62,0),"")</f>
        <v>0</v>
      </c>
      <c r="BK185" s="37">
        <f>IFERROR(VLOOKUP(A185,[7]DATABASE!$A:$BM,63,0),"")</f>
        <v>0</v>
      </c>
      <c r="BL185" s="37">
        <f>IFERROR(VLOOKUP(A185,[7]DATABASE!$A:$BM,64,0),"")</f>
        <v>0</v>
      </c>
      <c r="BM185" s="37" t="str">
        <f>IFERROR(VLOOKUP($A185,[9]AAV!$A:$AM,39,0),IFERROR(VLOOKUP($A185,[9]GC!$A:$Y,25,0),IFERROR(VLOOKUP($A185,[9]RVO!$A:$BS,71,0),IFERROR(VLOOKUP($A185,[9]SBPV!$A:$AK,37,0),IFERROR(VLOOKUP($A185,'[9]CC SK'!$A:$AA,27,0),IFERROR(VLOOKUP($A185,[9]DELTA!$A:$AA,27,0),IFERROR(VLOOKUP($A185,'[9]TEMA C1'!$A:$W,23,0),IFERROR(VLOOKUP($A185,'[9]TEMA C2'!$A:$Y,25,0),IFERROR(VLOOKUP($A185,'[9]TEMA C3'!$A:$Y,25,0),IFERROR(VLOOKUP($A185,'[9]TEMA HAJI'!$A:$Y,25,0),IFERROR(VLOOKUP($A185,'[9]TEMA PD'!$A:$Y,25,0),"")))))))))))</f>
        <v/>
      </c>
      <c r="BN185" s="37">
        <f t="shared" si="89"/>
        <v>0</v>
      </c>
      <c r="BO185" s="21" t="str">
        <f t="shared" si="80"/>
        <v/>
      </c>
      <c r="BP185" s="37">
        <f t="shared" si="80"/>
        <v>0</v>
      </c>
      <c r="BQ185" s="37">
        <f t="shared" si="80"/>
        <v>0</v>
      </c>
      <c r="BR185" s="37">
        <f t="shared" ref="BR185:BT200" si="98">IF(AS185="EKSKLUSIF",0,BJ185)</f>
        <v>0</v>
      </c>
      <c r="BS185" s="37">
        <f t="shared" si="98"/>
        <v>0</v>
      </c>
      <c r="BT185" s="37">
        <f t="shared" si="98"/>
        <v>0</v>
      </c>
      <c r="BU185" s="37" t="str">
        <f t="shared" si="79"/>
        <v/>
      </c>
      <c r="BV185" s="37">
        <f t="shared" si="90"/>
        <v>0</v>
      </c>
      <c r="BW185" s="36">
        <f t="shared" si="91"/>
        <v>7</v>
      </c>
      <c r="BX185" s="36" t="str">
        <f t="shared" si="92"/>
        <v>DOWNGRADE</v>
      </c>
      <c r="BY185" s="36" t="str">
        <f>IFERROR(VLOOKUP(A185,[7]DATABASE!$A:$BY,77,0),"")</f>
        <v>RESET</v>
      </c>
      <c r="BZ185" s="37">
        <f t="shared" si="93"/>
        <v>0</v>
      </c>
      <c r="CA185" s="12">
        <f>IFERROR(VLOOKUP(A185,[10]DELTA!$A:$AE,31,0),"")</f>
        <v>0</v>
      </c>
      <c r="CB185" s="37" t="str">
        <f t="shared" si="94"/>
        <v>SAPHIRE</v>
      </c>
      <c r="CC185" s="37" t="str">
        <f>IFERROR(VLOOKUP(A185,[11]SUMMARY!$B:$E,4,0),"")</f>
        <v/>
      </c>
      <c r="CD185" s="37">
        <f>IFERROR(VLOOKUP(A185,'[12]RECAP REDEEM P2 - v2'!$A:$I,5,0),0)</f>
        <v>0</v>
      </c>
      <c r="CE185" s="37" t="str">
        <f t="shared" si="95"/>
        <v>FALSE</v>
      </c>
      <c r="CF185" s="37"/>
      <c r="CG185" s="15">
        <v>45093</v>
      </c>
      <c r="CH185" s="15">
        <f t="shared" ca="1" si="96"/>
        <v>46174</v>
      </c>
      <c r="CI185" s="37">
        <f t="shared" ca="1" si="97"/>
        <v>2</v>
      </c>
      <c r="CJ185" s="37">
        <v>0</v>
      </c>
      <c r="CK185" s="37" t="str">
        <f>IFERROR(VLOOKUP($A185,[13]ME!$A:$K,11,0),"-")</f>
        <v>-</v>
      </c>
      <c r="CL185" s="37" t="str">
        <f>IFERROR(VLOOKUP($A185,[14]EKS!$A:$K,11,0),"-")</f>
        <v>-</v>
      </c>
      <c r="CM185" s="37" t="str">
        <f>IFERROR(VLOOKUP($A185,[15]EKS!$A:$K,11,0),"-")</f>
        <v>-</v>
      </c>
      <c r="CN185" s="37" t="str">
        <f>IFERROR(VLOOKUP($A185,[16]EKS!$A:$K,11,0),"-")</f>
        <v>-</v>
      </c>
      <c r="CO185" s="37" t="str">
        <f>IFERROR(VLOOKUP($A185,[17]EKS!$A:$K,11,0),"-")</f>
        <v>-</v>
      </c>
      <c r="CP185" s="37" t="str">
        <f>IFERROR(VLOOKUP($A185,[18]EKS!$A:$K,11,0),"-")</f>
        <v>-</v>
      </c>
      <c r="CQ185" s="37" t="str">
        <f>IFERROR(VLOOKUP(A185,[19]Sheet1!$A:$D,4,0),"-")</f>
        <v>-</v>
      </c>
      <c r="CR185" s="37">
        <f>IFERROR(VLOOKUP($A185,[20]AAV!$A:$AR,44,0),IFERROR(VLOOKUP($A185,[20]GC!$A:$AC,29,0),IFERROR(VLOOKUP($A185,[20]RVO!$A:$CA,79,0),IFERROR(VLOOKUP($A185,[20]SBPV!$A:$AN,40,0),IFERROR(VLOOKUP($A185,'[20]CC SK'!$A:$AC,29,0),IFERROR(VLOOKUP($A185,'[20]AAV AUTO 2000'!$A:$AA,27,0),IFERROR(VLOOKUP($A185,[20]DELTA!$A:$AC,29,0),IFERROR(VLOOKUP($A185,'[20]TEMA C1'!$A:$Y,25,0),IFERROR(VLOOKUP($A185,'[20]TEMA C2'!$A:$AA,27,0),IFERROR(VLOOKUP($A185,'[20]TEMA C3'!$A:$AA,27,0),IFERROR(VLOOKUP($A185,'[20]TEMA HAJI'!$A:$AA,27,0),IFERROR(VLOOKUP($A185,'[20]TEMA PD'!$A:$AA,27,0),IFERROR(VLOOKUP($A185,[20]DESIRE!$A:$AP,42,0),0)))))))))))))</f>
        <v>0</v>
      </c>
      <c r="CS185" s="37">
        <f>IFERROR(VLOOKUP($A185,#REF!,42+CR$1,0),IFERROR(VLOOKUP($A185,#REF!,42+CR$1,0),IFERROR(VLOOKUP($A185,#REF!,29+CR$1,0),IFERROR(VLOOKUP($A185,#REF!,16+CR$1,0),IFERROR(VLOOKUP($A185,#REF!,42+CR$1,0),IFERROR(VLOOKUP($A185,#REF!,33+CR$1,0),IFERROR(VLOOKUP($A185,#REF!,29+CR$1,0),IFERROR(VLOOKUP($A185,#REF!,42+CR$1,0),IFERROR(VLOOKUP($A185,#REF!,42+CR$1,0),IFERROR(VLOOKUP($A185,#REF!,42+CR$1,0),IFERROR(VLOOKUP($A185,#REF!,26+CR$1,0),IFERROR(VLOOKUP($A185,#REF!,5+CR$1,0),0))))))))))))</f>
        <v>0</v>
      </c>
      <c r="CT185" s="37">
        <f>IFERROR(VLOOKUP($A185,#REF!,42+CS$1,0),IFERROR(VLOOKUP($A185,#REF!,42+CS$1,0),IFERROR(VLOOKUP($A185,#REF!,29+CS$1,0),IFERROR(VLOOKUP($A185,#REF!,16+CS$1,0),IFERROR(VLOOKUP($A185,#REF!,42+CS$1,0),IFERROR(VLOOKUP($A185,#REF!,33+CS$1,0),IFERROR(VLOOKUP($A185,#REF!,29+CS$1,0),IFERROR(VLOOKUP($A185,#REF!,42+CS$1,0),IFERROR(VLOOKUP($A185,#REF!,42+CS$1,0),IFERROR(VLOOKUP($A185,#REF!,42+CS$1,0),IFERROR(VLOOKUP($A185,#REF!,26+CS$1,0),IFERROR(VLOOKUP($A185,#REF!,5+CS$1,0),0))))))))))))</f>
        <v>0</v>
      </c>
      <c r="CU185" s="37">
        <f>IFERROR(VLOOKUP($A185,#REF!,42+CT$1,0),IFERROR(VLOOKUP($A185,#REF!,42+CT$1,0),IFERROR(VLOOKUP($A185,#REF!,29+CT$1,0),IFERROR(VLOOKUP($A185,#REF!,16+CT$1,0),IFERROR(VLOOKUP($A185,#REF!,42+CT$1,0),IFERROR(VLOOKUP($A185,#REF!,33+CT$1,0),IFERROR(VLOOKUP($A185,#REF!,29+CT$1,0),IFERROR(VLOOKUP($A185,#REF!,42+CT$1,0),IFERROR(VLOOKUP($A185,#REF!,42+CT$1,0),IFERROR(VLOOKUP($A185,#REF!,42+CT$1,0),IFERROR(VLOOKUP($A185,#REF!,26+CT$1,0),IFERROR(VLOOKUP($A185,#REF!,5+CT$1,0),0))))))))))))</f>
        <v>0</v>
      </c>
      <c r="CV185" s="37">
        <f>IFERROR(VLOOKUP($A185,#REF!,42+CU$1,0),IFERROR(VLOOKUP($A185,#REF!,42+CU$1,0),IFERROR(VLOOKUP($A185,#REF!,29+CU$1,0),IFERROR(VLOOKUP($A185,#REF!,16+CU$1,0),IFERROR(VLOOKUP($A185,#REF!,42+CU$1,0),IFERROR(VLOOKUP($A185,#REF!,33+CU$1,0),IFERROR(VLOOKUP($A185,#REF!,29+CU$1,0),IFERROR(VLOOKUP($A185,#REF!,42+CU$1,0),IFERROR(VLOOKUP($A185,#REF!,42+CU$1,0),IFERROR(VLOOKUP($A185,#REF!,42+CU$1,0),IFERROR(VLOOKUP($A185,#REF!,26+CU$1,0),IFERROR(VLOOKUP($A185,#REF!,5+CU$1,0),0))))))))))))</f>
        <v>0</v>
      </c>
      <c r="CW185" s="37">
        <f>IFERROR(VLOOKUP($A185,#REF!,42+CV$1,0),IFERROR(VLOOKUP($A185,#REF!,42+CV$1,0),IFERROR(VLOOKUP($A185,#REF!,29+CV$1,0),IFERROR(VLOOKUP($A185,#REF!,16+CV$1,0),IFERROR(VLOOKUP($A185,#REF!,42+CV$1,0),IFERROR(VLOOKUP($A185,#REF!,33+CV$1,0),IFERROR(VLOOKUP($A185,#REF!,29+CV$1,0),IFERROR(VLOOKUP($A185,#REF!,42+CV$1,0),IFERROR(VLOOKUP($A185,#REF!,42+CV$1,0),IFERROR(VLOOKUP($A185,#REF!,42+CV$1,0),IFERROR(VLOOKUP($A185,#REF!,26+CV$1,0),IFERROR(VLOOKUP($A185,#REF!,5+CV$1,0),0))))))))))))</f>
        <v>0</v>
      </c>
      <c r="CX185" s="37">
        <f>IFERROR(VLOOKUP($A185,#REF!,36,0),IFERROR(VLOOKUP($A185,#REF!,23,0),IFERROR(VLOOKUP($A185,#REF!,65,0),IFERROR(VLOOKUP($A185,#REF!,34,0),IFERROR(VLOOKUP($A185,#REF!,25,0),IFERROR(VLOOKUP($A185,#REF!,25,0),IFERROR(VLOOKUP($A185,#REF!,21,0),IFERROR(VLOOKUP($A185,#REF!,23,0),IFERROR(VLOOKUP($A185,#REF!,23,0),IFERROR(VLOOKUP($A185,#REF!,23,0),IFERROR(VLOOKUP($A185,#REF!,23,0),IFERROR(VLOOKUP($A185,#REF!,23,0),IFERROR(VLOOKUP($A185,#REF!,21,0),IFERROR(VLOOKUP($A185,#REF!,23,0),0))))))))))))))</f>
        <v>0</v>
      </c>
      <c r="CY185" s="37">
        <f>IFERROR(VLOOKUP($A185,[20]DESIRE!$A:$AP,42,0),IFERROR(VLOOKUP($A185,'[20]TEMA PD'!$A:$AA,27,0),IFERROR(VLOOKUP($A185,'[20]TEMA HAJI'!$A:$AA,27,0),IFERROR(VLOOKUP($A185,'[20]TEMA C3'!$A:$AA,27,0),IFERROR(VLOOKUP($A185,'[20]TEMA C2'!$A:$AA,27,0),IFERROR(VLOOKUP($A185,'[20]TEMA C1'!$A:$Y,25,0),IFERROR(VLOOKUP($A185,[20]DELTA!$A:$AC,29,0),IFERROR(VLOOKUP($A185,'[20]AAV AUTO 2000'!$A:$AA,27,0),IFERROR(VLOOKUP($A185,'[20]CC SK'!$A:$AC,29,0),IFERROR(VLOOKUP($A185,[20]SBPV!$A:$AN,40,0),IFERROR(VLOOKUP($A185,[20]RVO!$A:$CA,79,0),IFERROR(VLOOKUP($A185,[20]GC!$A:$AC,29,0),IFERROR(VLOOKUP($A185,[20]AAV!$A:$AR,44,0),0)))))))))))))</f>
        <v>0</v>
      </c>
      <c r="CZ185" s="37">
        <f>IFERROR(VLOOKUP($A185,#REF!,5+CY$1,0),IFERROR(VLOOKUP($A185,#REF!,26+CY$1,0),IFERROR(VLOOKUP($A185,#REF!,42+CY$1,0),IFERROR(VLOOKUP($A185,#REF!,42+CY$1,0),IFERROR(VLOOKUP($A185,#REF!,42+CY$1,0),IFERROR(VLOOKUP($A185,#REF!,29+CY$1,0),IFERROR(VLOOKUP($A185,#REF!,33+CY$1,0),IFERROR(VLOOKUP($A185,#REF!,42+CY$1,0),IFERROR(VLOOKUP($A185,#REF!,16+CY$1,0),IFERROR(VLOOKUP($A185,#REF!,29+CY$1,0),IFERROR(VLOOKUP($A185,#REF!,42+CY$1,0),IFERROR(VLOOKUP($A185,#REF!,42+CY$1,0),0))))))))))))</f>
        <v>0</v>
      </c>
      <c r="DA185" s="37">
        <f>IFERROR(VLOOKUP($A185,#REF!,5+CZ$1,0),IFERROR(VLOOKUP($A185,#REF!,26+CZ$1,0),IFERROR(VLOOKUP($A185,#REF!,42+CZ$1,0),IFERROR(VLOOKUP($A185,#REF!,42+CZ$1,0),IFERROR(VLOOKUP($A185,#REF!,42+CZ$1,0),IFERROR(VLOOKUP($A185,#REF!,29+CZ$1,0),IFERROR(VLOOKUP($A185,#REF!,33+CZ$1,0),IFERROR(VLOOKUP($A185,#REF!,42+CZ$1,0),IFERROR(VLOOKUP($A185,#REF!,16+CZ$1,0),IFERROR(VLOOKUP($A185,#REF!,29+CZ$1,0),IFERROR(VLOOKUP($A185,#REF!,42+CZ$1,0),IFERROR(VLOOKUP($A185,#REF!,42+CZ$1,0),0))))))))))))</f>
        <v>0</v>
      </c>
      <c r="DB185" s="37">
        <f>IFERROR(VLOOKUP($A185,#REF!,5+DA$1,0),IFERROR(VLOOKUP($A185,#REF!,26+DA$1,0),IFERROR(VLOOKUP($A185,#REF!,42+DA$1,0),IFERROR(VLOOKUP($A185,#REF!,42+DA$1,0),IFERROR(VLOOKUP($A185,#REF!,42+DA$1,0),IFERROR(VLOOKUP($A185,#REF!,29+DA$1,0),IFERROR(VLOOKUP($A185,#REF!,33+DA$1,0),IFERROR(VLOOKUP($A185,#REF!,42+DA$1,0),IFERROR(VLOOKUP($A185,#REF!,16+DA$1,0),IFERROR(VLOOKUP($A185,#REF!,29+DA$1,0),IFERROR(VLOOKUP($A185,#REF!,42+DA$1,0),IFERROR(VLOOKUP($A185,#REF!,42+DA$1,0),0))))))))))))</f>
        <v>0</v>
      </c>
      <c r="DC185" s="37">
        <f>IFERROR(VLOOKUP($A185,#REF!,5+DB$1,0),IFERROR(VLOOKUP($A185,#REF!,26+DB$1,0),IFERROR(VLOOKUP($A185,#REF!,42+DB$1,0),IFERROR(VLOOKUP($A185,#REF!,42+DB$1,0),IFERROR(VLOOKUP($A185,#REF!,42+DB$1,0),IFERROR(VLOOKUP($A185,#REF!,29+DB$1,0),IFERROR(VLOOKUP($A185,#REF!,33+DB$1,0),IFERROR(VLOOKUP($A185,#REF!,42+DB$1,0),IFERROR(VLOOKUP($A185,#REF!,16+DB$1,0),IFERROR(VLOOKUP($A185,#REF!,29+DB$1,0),IFERROR(VLOOKUP($A185,#REF!,42+DB$1,0),IFERROR(VLOOKUP($A185,#REF!,42+DB$1,0),0))))))))))))</f>
        <v>0</v>
      </c>
      <c r="DD185" s="37">
        <f>IFERROR(VLOOKUP($A185,#REF!,5+DC$1,0),IFERROR(VLOOKUP($A185,#REF!,26+DC$1,0),IFERROR(VLOOKUP($A185,#REF!,42+DC$1,0),IFERROR(VLOOKUP($A185,#REF!,42+DC$1,0),IFERROR(VLOOKUP($A185,#REF!,42+DC$1,0),IFERROR(VLOOKUP($A185,#REF!,29+DC$1,0),IFERROR(VLOOKUP($A185,#REF!,33+DC$1,0),IFERROR(VLOOKUP($A185,#REF!,42+DC$1,0),IFERROR(VLOOKUP($A185,#REF!,16+DC$1,0),IFERROR(VLOOKUP($A185,#REF!,29+DC$1,0),IFERROR(VLOOKUP($A185,#REF!,42+DC$1,0),IFERROR(VLOOKUP($A185,#REF!,42+DC$1,0),0))))))))))))</f>
        <v>0</v>
      </c>
      <c r="DE185" s="37">
        <f>IFERROR(VLOOKUP($A185,#REF!,23,0),IFERROR(VLOOKUP($A185,#REF!,21,0),IFERROR(VLOOKUP($A185,#REF!,23,0),IFERROR(VLOOKUP($A185,#REF!,23,0),IFERROR(VLOOKUP($A185,#REF!,23,0),IFERROR(VLOOKUP($A185,#REF!,23,0),IFERROR(VLOOKUP($A185,#REF!,23,0),IFERROR(VLOOKUP($A185,#REF!,21,0),IFERROR(VLOOKUP($A185,#REF!,25,0),IFERROR(VLOOKUP($A185,#REF!,25,0),IFERROR(VLOOKUP($A185,#REF!,34,0),IFERROR(VLOOKUP($A185,#REF!,65,0),IFERROR(VLOOKUP($A185,#REF!,23,0),IFERROR(VLOOKUP($A185,#REF!,36,0),0))))))))))))))</f>
        <v>0</v>
      </c>
      <c r="DF185" s="37" t="b">
        <f t="shared" si="85"/>
        <v>1</v>
      </c>
      <c r="DG185" s="37" t="b">
        <f t="shared" si="85"/>
        <v>1</v>
      </c>
      <c r="DH185" s="37" t="b">
        <f t="shared" si="85"/>
        <v>1</v>
      </c>
      <c r="DI185" s="37" t="b">
        <f t="shared" si="81"/>
        <v>1</v>
      </c>
      <c r="DJ185" s="37" t="b">
        <f t="shared" si="81"/>
        <v>1</v>
      </c>
      <c r="DK185" s="37" t="b">
        <f t="shared" si="81"/>
        <v>1</v>
      </c>
      <c r="DL185" s="37" t="b">
        <f t="shared" si="81"/>
        <v>1</v>
      </c>
      <c r="DM185" s="37">
        <f t="shared" si="86"/>
        <v>0</v>
      </c>
      <c r="DN185" s="37">
        <f t="shared" si="86"/>
        <v>0</v>
      </c>
      <c r="DO185" s="37">
        <f t="shared" si="86"/>
        <v>0</v>
      </c>
      <c r="DP185" s="37">
        <f t="shared" si="82"/>
        <v>0</v>
      </c>
      <c r="DQ185" s="37">
        <f t="shared" si="82"/>
        <v>0</v>
      </c>
      <c r="DR185" s="37">
        <f t="shared" si="82"/>
        <v>0</v>
      </c>
      <c r="DS185" s="37">
        <f t="shared" si="82"/>
        <v>0</v>
      </c>
      <c r="DT185" s="29">
        <f t="shared" si="72"/>
        <v>0</v>
      </c>
      <c r="DU185" s="37">
        <f t="shared" si="87"/>
        <v>0</v>
      </c>
      <c r="DV185" s="37">
        <f t="shared" si="87"/>
        <v>0</v>
      </c>
      <c r="DW185" s="37">
        <f t="shared" si="87"/>
        <v>0</v>
      </c>
      <c r="DX185" s="37">
        <f t="shared" si="83"/>
        <v>0</v>
      </c>
      <c r="DY185" s="37">
        <f t="shared" si="83"/>
        <v>0</v>
      </c>
      <c r="DZ185" s="37">
        <f t="shared" si="83"/>
        <v>0</v>
      </c>
      <c r="EA185" s="37">
        <f t="shared" si="83"/>
        <v>0</v>
      </c>
      <c r="EB185" s="29">
        <f t="shared" si="73"/>
        <v>0</v>
      </c>
      <c r="EC185" s="36">
        <f t="shared" si="74"/>
        <v>7</v>
      </c>
      <c r="ED185" s="36" t="str">
        <f t="shared" si="75"/>
        <v>DOWNGRADE</v>
      </c>
      <c r="EE185" s="36" t="str">
        <f t="shared" si="76"/>
        <v>RESET</v>
      </c>
      <c r="EF185" s="37">
        <f t="shared" si="77"/>
        <v>0</v>
      </c>
      <c r="EG185" s="2" t="str">
        <f>IFERROR(VLOOKUP(A185,[21]DELTA!$A:$AT,46,0),"")</f>
        <v/>
      </c>
      <c r="EH185" s="37" t="str">
        <f t="shared" si="78"/>
        <v>SAPHIRE</v>
      </c>
      <c r="EI185" s="2"/>
      <c r="EJ185" s="2"/>
      <c r="EK185" s="2"/>
      <c r="EL185" s="2"/>
      <c r="EM185" s="2"/>
      <c r="EN185" s="2"/>
      <c r="EO185" s="2"/>
      <c r="EP185" s="2"/>
      <c r="EQ185" s="37">
        <f t="shared" si="88"/>
        <v>0</v>
      </c>
      <c r="ER185" s="37">
        <f t="shared" si="88"/>
        <v>0</v>
      </c>
      <c r="ES185" s="37">
        <f t="shared" si="88"/>
        <v>0</v>
      </c>
      <c r="ET185" s="37">
        <f t="shared" si="84"/>
        <v>0</v>
      </c>
      <c r="EU185" s="37">
        <f t="shared" si="84"/>
        <v>0</v>
      </c>
      <c r="EV185" s="37">
        <f t="shared" si="84"/>
        <v>0</v>
      </c>
      <c r="EW185" s="37">
        <f t="shared" si="84"/>
        <v>0</v>
      </c>
    </row>
    <row r="186" spans="1:153" ht="15.6">
      <c r="A186" s="36" t="s">
        <v>137</v>
      </c>
      <c r="B186" s="5" t="s">
        <v>280</v>
      </c>
      <c r="C186" s="37" t="s">
        <v>153</v>
      </c>
      <c r="D186" s="15">
        <f>IFERROR(VLOOKUP(A186,[23]delta!$A:$C,3,0),"")</f>
        <v>45269</v>
      </c>
      <c r="E186" s="15" t="str">
        <f t="shared" si="71"/>
        <v>Dec-23</v>
      </c>
      <c r="F186" s="37" t="s">
        <v>414</v>
      </c>
      <c r="G186" s="37" t="s">
        <v>349</v>
      </c>
      <c r="H186" s="37" t="s">
        <v>349</v>
      </c>
      <c r="I186" s="37" t="s">
        <v>349</v>
      </c>
      <c r="J186" s="37" t="s">
        <v>349</v>
      </c>
      <c r="K186" s="37" t="s">
        <v>352</v>
      </c>
      <c r="L186" s="37" t="s">
        <v>352</v>
      </c>
      <c r="M186" s="37"/>
      <c r="N186" s="37">
        <v>37</v>
      </c>
      <c r="O186" s="37">
        <v>41</v>
      </c>
      <c r="P186" s="37">
        <v>42</v>
      </c>
      <c r="Q186" s="37">
        <v>15</v>
      </c>
      <c r="R186" s="37">
        <v>42</v>
      </c>
      <c r="S186" s="37">
        <v>20</v>
      </c>
      <c r="T186" s="36">
        <v>197</v>
      </c>
      <c r="U186" s="37">
        <v>0</v>
      </c>
      <c r="V186" s="37">
        <v>37</v>
      </c>
      <c r="W186" s="37">
        <v>41</v>
      </c>
      <c r="X186" s="37">
        <v>42</v>
      </c>
      <c r="Y186" s="37">
        <v>15</v>
      </c>
      <c r="Z186" s="14">
        <v>0</v>
      </c>
      <c r="AA186" s="14">
        <v>0</v>
      </c>
      <c r="AB186" s="36">
        <v>135</v>
      </c>
      <c r="AC186" s="36">
        <v>1</v>
      </c>
      <c r="AD186" s="36" t="s">
        <v>413</v>
      </c>
      <c r="AE186" s="36" t="s">
        <v>413</v>
      </c>
      <c r="AF186" s="37">
        <v>135</v>
      </c>
      <c r="AG186" s="13">
        <v>2</v>
      </c>
      <c r="AH186" s="37" t="s">
        <v>418</v>
      </c>
      <c r="AI186" s="37">
        <v>0</v>
      </c>
      <c r="AJ186" s="37" t="s">
        <v>423</v>
      </c>
      <c r="AK186" s="37">
        <v>0</v>
      </c>
      <c r="AL186" s="15">
        <v>45261</v>
      </c>
      <c r="AM186" s="15">
        <v>45701</v>
      </c>
      <c r="AN186" s="37">
        <v>1</v>
      </c>
      <c r="AO186" s="37">
        <v>135</v>
      </c>
      <c r="AP186" s="37" t="str">
        <f>IFERROR(VLOOKUP($A186,[2]Sheet1!$A:$D,4,0),"-")</f>
        <v>EKSKLUSIF</v>
      </c>
      <c r="AQ186" s="37" t="str">
        <f>IFERROR(VLOOKUP($A186,#REF!,4,0),"-")</f>
        <v>-</v>
      </c>
      <c r="AR186" s="37" t="str">
        <f>IFERROR(VLOOKUP(A186,[3]DELTA!$A:$D,4,0),"-")</f>
        <v>EKSKLUSIF</v>
      </c>
      <c r="AS186" s="37" t="str">
        <f>IFERROR(VLOOKUP(A186,[4]DELTA!$A:$D,4,0),"-")</f>
        <v>EKSKLUSIF</v>
      </c>
      <c r="AT186" s="37" t="str">
        <f>IFERROR(VLOOKUP(A186,[5]DELTA!$A:$D,4,0),"-")</f>
        <v>EKSKLUSIF</v>
      </c>
      <c r="AU186" s="37" t="str">
        <f>IFERROR(VLOOKUP(A186,[6]DELTA!$A:$D,4,0),"-")</f>
        <v>EKSKLUSIF</v>
      </c>
      <c r="AV186" s="37" t="str">
        <f>IFERROR(VLOOKUP(A186,#REF!,13,0),"")</f>
        <v/>
      </c>
      <c r="AW186" s="37">
        <f>IFERROR(VLOOKUP(A186,[7]DATABASE!$A:$BA,49,0),"")</f>
        <v>49</v>
      </c>
      <c r="AX186" s="37">
        <f>IFERROR(VLOOKUP(A186,[7]DATABASE!$A:$BA,50,0),"")</f>
        <v>48</v>
      </c>
      <c r="AY186" s="37">
        <f>IFERROR(VLOOKUP(A186,[7]DATABASE!$A:$BA,51,0),"")</f>
        <v>42</v>
      </c>
      <c r="AZ186" s="37">
        <f>IFERROR(VLOOKUP(A186,[7]DATABASE!$A:$BA,52,0),"")</f>
        <v>47</v>
      </c>
      <c r="BA186" s="37">
        <f>IFERROR(VLOOKUP(A186,[7]DATABASE!$A:$BA,53,0),"")</f>
        <v>43</v>
      </c>
      <c r="BB186" s="37">
        <f>IFERROR(VLOOKUP(A186,[7]DATABASE!$A:$BF,54,0),"")</f>
        <v>49</v>
      </c>
      <c r="BC186" s="37">
        <f>IFERROR(VLOOKUP(A186,[7]DATABASE!$A:$BF,55,0),"")</f>
        <v>48</v>
      </c>
      <c r="BD186" s="37">
        <f>IFERROR(VLOOKUP(A186,[7]DATABASE!$A:$BF,56,0),"")</f>
        <v>42</v>
      </c>
      <c r="BE186" s="37">
        <f>IFERROR(VLOOKUP(A186,[7]DATABASE!$A:$BF,57,0),"")</f>
        <v>47</v>
      </c>
      <c r="BF186" s="37">
        <f>IFERROR(VLOOKUP(A186,[7]DATABASE!$A:$BF,58,0),"")</f>
        <v>43</v>
      </c>
      <c r="BG186" s="37">
        <f>IFERROR(VLOOKUP($A186,'[24]NEW MITRA'!$A:$BV,69,0),"")</f>
        <v>19</v>
      </c>
      <c r="BH186" s="37">
        <f>IFERROR(VLOOKUP(A186,[7]DATABASE!$A:$BM,60,0),"")</f>
        <v>49</v>
      </c>
      <c r="BI186" s="37">
        <f>IFERROR(VLOOKUP(A186,[7]DATABASE!$A:$BM,61,0),"")</f>
        <v>48</v>
      </c>
      <c r="BJ186" s="37">
        <f>IFERROR(VLOOKUP(A186,[7]DATABASE!$A:$BM,62,0),"")</f>
        <v>42</v>
      </c>
      <c r="BK186" s="37">
        <f>IFERROR(VLOOKUP(A186,[7]DATABASE!$A:$BM,63,0),"")</f>
        <v>47</v>
      </c>
      <c r="BL186" s="37">
        <f>IFERROR(VLOOKUP(A186,[7]DATABASE!$A:$BM,64,0),"")</f>
        <v>43</v>
      </c>
      <c r="BM186" s="37">
        <f>IFERROR(VLOOKUP($A186,[9]AAV!$A:$AM,39,0),IFERROR(VLOOKUP($A186,[9]GC!$A:$Y,25,0),IFERROR(VLOOKUP($A186,[9]RVO!$A:$BS,71,0),IFERROR(VLOOKUP($A186,[9]SBPV!$A:$AK,37,0),IFERROR(VLOOKUP($A186,'[9]CC SK'!$A:$AA,27,0),IFERROR(VLOOKUP($A186,[9]DELTA!$A:$AA,27,0),IFERROR(VLOOKUP($A186,'[9]TEMA C1'!$A:$W,23,0),IFERROR(VLOOKUP($A186,'[9]TEMA C2'!$A:$Y,25,0),IFERROR(VLOOKUP($A186,'[9]TEMA C3'!$A:$Y,25,0),IFERROR(VLOOKUP($A186,'[9]TEMA HAJI'!$A:$Y,25,0),IFERROR(VLOOKUP($A186,'[9]TEMA PD'!$A:$Y,25,0),"")))))))))))</f>
        <v>22</v>
      </c>
      <c r="BN186" s="37">
        <f t="shared" si="89"/>
        <v>270</v>
      </c>
      <c r="BO186" s="14">
        <f t="shared" ref="BO186:BQ200" si="99">IF(AP186="EKSKLUSIF",0,BG186)</f>
        <v>0</v>
      </c>
      <c r="BP186" s="14">
        <f t="shared" si="99"/>
        <v>49</v>
      </c>
      <c r="BQ186" s="14">
        <f t="shared" si="99"/>
        <v>0</v>
      </c>
      <c r="BR186" s="14">
        <f t="shared" si="98"/>
        <v>0</v>
      </c>
      <c r="BS186" s="14">
        <f t="shared" si="98"/>
        <v>0</v>
      </c>
      <c r="BT186" s="21">
        <f t="shared" si="98"/>
        <v>0</v>
      </c>
      <c r="BU186" s="21">
        <f t="shared" si="79"/>
        <v>22</v>
      </c>
      <c r="BV186" s="37">
        <f t="shared" si="90"/>
        <v>71</v>
      </c>
      <c r="BW186" s="36">
        <f t="shared" si="91"/>
        <v>0</v>
      </c>
      <c r="BX186" s="36" t="str">
        <f t="shared" si="92"/>
        <v>TIDAK</v>
      </c>
      <c r="BY186" s="36" t="str">
        <f>IFERROR(VLOOKUP(A186,[7]DATABASE!$A:$BY,77,0),"")</f>
        <v>TIDAK</v>
      </c>
      <c r="BZ186" s="37">
        <f t="shared" si="93"/>
        <v>206</v>
      </c>
      <c r="CA186" s="12">
        <f>IFERROR(VLOOKUP(A186,[10]DELTA!$A:$AE,31,0),"")</f>
        <v>2</v>
      </c>
      <c r="CB186" s="37" t="str">
        <f t="shared" si="94"/>
        <v>SAPHIRE</v>
      </c>
      <c r="CC186" s="37" t="str">
        <f>IFERROR(VLOOKUP(A186,[11]SUMMARY!$B:$E,4,0),"")</f>
        <v/>
      </c>
      <c r="CD186" s="28">
        <f>IFERROR(VLOOKUP(A186,'[12]RECAP REDEEM P2 - v2'!$A:$I,5,0),0)</f>
        <v>130</v>
      </c>
      <c r="CE186" s="37" t="str">
        <f t="shared" si="95"/>
        <v>Y</v>
      </c>
      <c r="CF186" s="37"/>
      <c r="CG186" s="15">
        <v>45093</v>
      </c>
      <c r="CH186" s="15">
        <f t="shared" ca="1" si="96"/>
        <v>46174</v>
      </c>
      <c r="CI186" s="37">
        <f t="shared" ca="1" si="97"/>
        <v>2</v>
      </c>
      <c r="CJ186" s="37">
        <v>76</v>
      </c>
      <c r="CK186" s="37" t="str">
        <f>IFERROR(VLOOKUP($A186,[13]ME!$A:$K,11,0),"-")</f>
        <v>EKSKLUSIF</v>
      </c>
      <c r="CL186" s="37" t="str">
        <f>IFERROR(VLOOKUP($A186,[14]EKS!$A:$K,11,0),"-")</f>
        <v>EKSKLUSIF</v>
      </c>
      <c r="CM186" s="37" t="str">
        <f>IFERROR(VLOOKUP($A186,[15]EKS!$A:$K,11,0),"-")</f>
        <v>-</v>
      </c>
      <c r="CN186" s="37" t="str">
        <f>IFERROR(VLOOKUP($A186,[16]EKS!$A:$K,11,0),"-")</f>
        <v>-</v>
      </c>
      <c r="CO186" s="37" t="str">
        <f>IFERROR(VLOOKUP($A186,[17]EKS!$A:$K,11,0),"-")</f>
        <v>-</v>
      </c>
      <c r="CP186" s="37" t="str">
        <f>IFERROR(VLOOKUP($A186,[18]EKS!$A:$K,11,0),"-")</f>
        <v>-</v>
      </c>
      <c r="CQ186" s="37" t="str">
        <f>IFERROR(VLOOKUP(A186,[19]Sheet1!$A:$D,4,0),"-")</f>
        <v>-</v>
      </c>
      <c r="CR186" s="37">
        <f>IFERROR(VLOOKUP($A186,[20]AAV!$A:$AR,44,0),IFERROR(VLOOKUP($A186,[20]GC!$A:$AC,29,0),IFERROR(VLOOKUP($A186,[20]RVO!$A:$CA,79,0),IFERROR(VLOOKUP($A186,[20]SBPV!$A:$AN,40,0),IFERROR(VLOOKUP($A186,'[20]CC SK'!$A:$AC,29,0),IFERROR(VLOOKUP($A186,'[20]AAV AUTO 2000'!$A:$AA,27,0),IFERROR(VLOOKUP($A186,[20]DELTA!$A:$AC,29,0),IFERROR(VLOOKUP($A186,'[20]TEMA C1'!$A:$Y,25,0),IFERROR(VLOOKUP($A186,'[20]TEMA C2'!$A:$AA,27,0),IFERROR(VLOOKUP($A186,'[20]TEMA C3'!$A:$AA,27,0),IFERROR(VLOOKUP($A186,'[20]TEMA HAJI'!$A:$AA,27,0),IFERROR(VLOOKUP($A186,'[20]TEMA PD'!$A:$AA,27,0),IFERROR(VLOOKUP($A186,[20]DESIRE!$A:$AP,42,0),0)))))))))))))</f>
        <v>22</v>
      </c>
      <c r="CS186" s="37">
        <f>IFERROR(VLOOKUP($A186,#REF!,42+CR$1,0),IFERROR(VLOOKUP($A186,#REF!,42+CR$1,0),IFERROR(VLOOKUP($A186,#REF!,29+CR$1,0),IFERROR(VLOOKUP($A186,#REF!,16+CR$1,0),IFERROR(VLOOKUP($A186,#REF!,42+CR$1,0),IFERROR(VLOOKUP($A186,#REF!,33+CR$1,0),IFERROR(VLOOKUP($A186,#REF!,29+CR$1,0),IFERROR(VLOOKUP($A186,#REF!,42+CR$1,0),IFERROR(VLOOKUP($A186,#REF!,42+CR$1,0),IFERROR(VLOOKUP($A186,#REF!,42+CR$1,0),IFERROR(VLOOKUP($A186,#REF!,26+CR$1,0),IFERROR(VLOOKUP($A186,#REF!,5+CR$1,0),0))))))))))))</f>
        <v>0</v>
      </c>
      <c r="CT186" s="37">
        <f>IFERROR(VLOOKUP($A186,#REF!,42+CS$1,0),IFERROR(VLOOKUP($A186,#REF!,42+CS$1,0),IFERROR(VLOOKUP($A186,#REF!,29+CS$1,0),IFERROR(VLOOKUP($A186,#REF!,16+CS$1,0),IFERROR(VLOOKUP($A186,#REF!,42+CS$1,0),IFERROR(VLOOKUP($A186,#REF!,33+CS$1,0),IFERROR(VLOOKUP($A186,#REF!,29+CS$1,0),IFERROR(VLOOKUP($A186,#REF!,42+CS$1,0),IFERROR(VLOOKUP($A186,#REF!,42+CS$1,0),IFERROR(VLOOKUP($A186,#REF!,42+CS$1,0),IFERROR(VLOOKUP($A186,#REF!,26+CS$1,0),IFERROR(VLOOKUP($A186,#REF!,5+CS$1,0),0))))))))))))</f>
        <v>0</v>
      </c>
      <c r="CU186" s="37">
        <f>IFERROR(VLOOKUP($A186,#REF!,42+CT$1,0),IFERROR(VLOOKUP($A186,#REF!,42+CT$1,0),IFERROR(VLOOKUP($A186,#REF!,29+CT$1,0),IFERROR(VLOOKUP($A186,#REF!,16+CT$1,0),IFERROR(VLOOKUP($A186,#REF!,42+CT$1,0),IFERROR(VLOOKUP($A186,#REF!,33+CT$1,0),IFERROR(VLOOKUP($A186,#REF!,29+CT$1,0),IFERROR(VLOOKUP($A186,#REF!,42+CT$1,0),IFERROR(VLOOKUP($A186,#REF!,42+CT$1,0),IFERROR(VLOOKUP($A186,#REF!,42+CT$1,0),IFERROR(VLOOKUP($A186,#REF!,26+CT$1,0),IFERROR(VLOOKUP($A186,#REF!,5+CT$1,0),0))))))))))))</f>
        <v>0</v>
      </c>
      <c r="CV186" s="37">
        <f>IFERROR(VLOOKUP($A186,#REF!,42+CU$1,0),IFERROR(VLOOKUP($A186,#REF!,42+CU$1,0),IFERROR(VLOOKUP($A186,#REF!,29+CU$1,0),IFERROR(VLOOKUP($A186,#REF!,16+CU$1,0),IFERROR(VLOOKUP($A186,#REF!,42+CU$1,0),IFERROR(VLOOKUP($A186,#REF!,33+CU$1,0),IFERROR(VLOOKUP($A186,#REF!,29+CU$1,0),IFERROR(VLOOKUP($A186,#REF!,42+CU$1,0),IFERROR(VLOOKUP($A186,#REF!,42+CU$1,0),IFERROR(VLOOKUP($A186,#REF!,42+CU$1,0),IFERROR(VLOOKUP($A186,#REF!,26+CU$1,0),IFERROR(VLOOKUP($A186,#REF!,5+CU$1,0),0))))))))))))</f>
        <v>0</v>
      </c>
      <c r="CW186" s="37">
        <f>IFERROR(VLOOKUP($A186,#REF!,42+CV$1,0),IFERROR(VLOOKUP($A186,#REF!,42+CV$1,0),IFERROR(VLOOKUP($A186,#REF!,29+CV$1,0),IFERROR(VLOOKUP($A186,#REF!,16+CV$1,0),IFERROR(VLOOKUP($A186,#REF!,42+CV$1,0),IFERROR(VLOOKUP($A186,#REF!,33+CV$1,0),IFERROR(VLOOKUP($A186,#REF!,29+CV$1,0),IFERROR(VLOOKUP($A186,#REF!,42+CV$1,0),IFERROR(VLOOKUP($A186,#REF!,42+CV$1,0),IFERROR(VLOOKUP($A186,#REF!,42+CV$1,0),IFERROR(VLOOKUP($A186,#REF!,26+CV$1,0),IFERROR(VLOOKUP($A186,#REF!,5+CV$1,0),0))))))))))))</f>
        <v>0</v>
      </c>
      <c r="CX186" s="37">
        <f>IFERROR(VLOOKUP($A186,#REF!,36,0),IFERROR(VLOOKUP($A186,#REF!,23,0),IFERROR(VLOOKUP($A186,#REF!,65,0),IFERROR(VLOOKUP($A186,#REF!,34,0),IFERROR(VLOOKUP($A186,#REF!,25,0),IFERROR(VLOOKUP($A186,#REF!,25,0),IFERROR(VLOOKUP($A186,#REF!,21,0),IFERROR(VLOOKUP($A186,#REF!,23,0),IFERROR(VLOOKUP($A186,#REF!,23,0),IFERROR(VLOOKUP($A186,#REF!,23,0),IFERROR(VLOOKUP($A186,#REF!,23,0),IFERROR(VLOOKUP($A186,#REF!,23,0),IFERROR(VLOOKUP($A186,#REF!,21,0),IFERROR(VLOOKUP($A186,#REF!,23,0),0))))))))))))))</f>
        <v>0</v>
      </c>
      <c r="CY186" s="37">
        <f>IFERROR(VLOOKUP($A186,[20]DESIRE!$A:$AP,42,0),IFERROR(VLOOKUP($A186,'[20]TEMA PD'!$A:$AA,27,0),IFERROR(VLOOKUP($A186,'[20]TEMA HAJI'!$A:$AA,27,0),IFERROR(VLOOKUP($A186,'[20]TEMA C3'!$A:$AA,27,0),IFERROR(VLOOKUP($A186,'[20]TEMA C2'!$A:$AA,27,0),IFERROR(VLOOKUP($A186,'[20]TEMA C1'!$A:$Y,25,0),IFERROR(VLOOKUP($A186,[20]DELTA!$A:$AC,29,0),IFERROR(VLOOKUP($A186,'[20]AAV AUTO 2000'!$A:$AA,27,0),IFERROR(VLOOKUP($A186,'[20]CC SK'!$A:$AC,29,0),IFERROR(VLOOKUP($A186,[20]SBPV!$A:$AN,40,0),IFERROR(VLOOKUP($A186,[20]RVO!$A:$CA,79,0),IFERROR(VLOOKUP($A186,[20]GC!$A:$AC,29,0),IFERROR(VLOOKUP($A186,[20]AAV!$A:$AR,44,0),0)))))))))))))</f>
        <v>22</v>
      </c>
      <c r="CZ186" s="37">
        <f>IFERROR(VLOOKUP($A186,#REF!,5+CY$1,0),IFERROR(VLOOKUP($A186,#REF!,26+CY$1,0),IFERROR(VLOOKUP($A186,#REF!,42+CY$1,0),IFERROR(VLOOKUP($A186,#REF!,42+CY$1,0),IFERROR(VLOOKUP($A186,#REF!,42+CY$1,0),IFERROR(VLOOKUP($A186,#REF!,29+CY$1,0),IFERROR(VLOOKUP($A186,#REF!,33+CY$1,0),IFERROR(VLOOKUP($A186,#REF!,42+CY$1,0),IFERROR(VLOOKUP($A186,#REF!,16+CY$1,0),IFERROR(VLOOKUP($A186,#REF!,29+CY$1,0),IFERROR(VLOOKUP($A186,#REF!,42+CY$1,0),IFERROR(VLOOKUP($A186,#REF!,42+CY$1,0),0))))))))))))</f>
        <v>0</v>
      </c>
      <c r="DA186" s="37">
        <f>IFERROR(VLOOKUP($A186,#REF!,5+CZ$1,0),IFERROR(VLOOKUP($A186,#REF!,26+CZ$1,0),IFERROR(VLOOKUP($A186,#REF!,42+CZ$1,0),IFERROR(VLOOKUP($A186,#REF!,42+CZ$1,0),IFERROR(VLOOKUP($A186,#REF!,42+CZ$1,0),IFERROR(VLOOKUP($A186,#REF!,29+CZ$1,0),IFERROR(VLOOKUP($A186,#REF!,33+CZ$1,0),IFERROR(VLOOKUP($A186,#REF!,42+CZ$1,0),IFERROR(VLOOKUP($A186,#REF!,16+CZ$1,0),IFERROR(VLOOKUP($A186,#REF!,29+CZ$1,0),IFERROR(VLOOKUP($A186,#REF!,42+CZ$1,0),IFERROR(VLOOKUP($A186,#REF!,42+CZ$1,0),0))))))))))))</f>
        <v>0</v>
      </c>
      <c r="DB186" s="37">
        <f>IFERROR(VLOOKUP($A186,#REF!,5+DA$1,0),IFERROR(VLOOKUP($A186,#REF!,26+DA$1,0),IFERROR(VLOOKUP($A186,#REF!,42+DA$1,0),IFERROR(VLOOKUP($A186,#REF!,42+DA$1,0),IFERROR(VLOOKUP($A186,#REF!,42+DA$1,0),IFERROR(VLOOKUP($A186,#REF!,29+DA$1,0),IFERROR(VLOOKUP($A186,#REF!,33+DA$1,0),IFERROR(VLOOKUP($A186,#REF!,42+DA$1,0),IFERROR(VLOOKUP($A186,#REF!,16+DA$1,0),IFERROR(VLOOKUP($A186,#REF!,29+DA$1,0),IFERROR(VLOOKUP($A186,#REF!,42+DA$1,0),IFERROR(VLOOKUP($A186,#REF!,42+DA$1,0),0))))))))))))</f>
        <v>0</v>
      </c>
      <c r="DC186" s="37">
        <f>IFERROR(VLOOKUP($A186,#REF!,5+DB$1,0),IFERROR(VLOOKUP($A186,#REF!,26+DB$1,0),IFERROR(VLOOKUP($A186,#REF!,42+DB$1,0),IFERROR(VLOOKUP($A186,#REF!,42+DB$1,0),IFERROR(VLOOKUP($A186,#REF!,42+DB$1,0),IFERROR(VLOOKUP($A186,#REF!,29+DB$1,0),IFERROR(VLOOKUP($A186,#REF!,33+DB$1,0),IFERROR(VLOOKUP($A186,#REF!,42+DB$1,0),IFERROR(VLOOKUP($A186,#REF!,16+DB$1,0),IFERROR(VLOOKUP($A186,#REF!,29+DB$1,0),IFERROR(VLOOKUP($A186,#REF!,42+DB$1,0),IFERROR(VLOOKUP($A186,#REF!,42+DB$1,0),0))))))))))))</f>
        <v>0</v>
      </c>
      <c r="DD186" s="37">
        <f>IFERROR(VLOOKUP($A186,#REF!,5+DC$1,0),IFERROR(VLOOKUP($A186,#REF!,26+DC$1,0),IFERROR(VLOOKUP($A186,#REF!,42+DC$1,0),IFERROR(VLOOKUP($A186,#REF!,42+DC$1,0),IFERROR(VLOOKUP($A186,#REF!,42+DC$1,0),IFERROR(VLOOKUP($A186,#REF!,29+DC$1,0),IFERROR(VLOOKUP($A186,#REF!,33+DC$1,0),IFERROR(VLOOKUP($A186,#REF!,42+DC$1,0),IFERROR(VLOOKUP($A186,#REF!,16+DC$1,0),IFERROR(VLOOKUP($A186,#REF!,29+DC$1,0),IFERROR(VLOOKUP($A186,#REF!,42+DC$1,0),IFERROR(VLOOKUP($A186,#REF!,42+DC$1,0),0))))))))))))</f>
        <v>0</v>
      </c>
      <c r="DE186" s="37">
        <f>IFERROR(VLOOKUP($A186,#REF!,23,0),IFERROR(VLOOKUP($A186,#REF!,21,0),IFERROR(VLOOKUP($A186,#REF!,23,0),IFERROR(VLOOKUP($A186,#REF!,23,0),IFERROR(VLOOKUP($A186,#REF!,23,0),IFERROR(VLOOKUP($A186,#REF!,23,0),IFERROR(VLOOKUP($A186,#REF!,23,0),IFERROR(VLOOKUP($A186,#REF!,21,0),IFERROR(VLOOKUP($A186,#REF!,25,0),IFERROR(VLOOKUP($A186,#REF!,25,0),IFERROR(VLOOKUP($A186,#REF!,34,0),IFERROR(VLOOKUP($A186,#REF!,65,0),IFERROR(VLOOKUP($A186,#REF!,23,0),IFERROR(VLOOKUP($A186,#REF!,36,0),0))))))))))))))</f>
        <v>0</v>
      </c>
      <c r="DF186" s="37" t="b">
        <f t="shared" si="85"/>
        <v>1</v>
      </c>
      <c r="DG186" s="37" t="b">
        <f t="shared" si="85"/>
        <v>1</v>
      </c>
      <c r="DH186" s="37" t="b">
        <f t="shared" si="85"/>
        <v>1</v>
      </c>
      <c r="DI186" s="37" t="b">
        <f t="shared" si="81"/>
        <v>1</v>
      </c>
      <c r="DJ186" s="37" t="b">
        <f t="shared" si="81"/>
        <v>1</v>
      </c>
      <c r="DK186" s="37" t="b">
        <f t="shared" si="81"/>
        <v>1</v>
      </c>
      <c r="DL186" s="37" t="b">
        <f t="shared" si="81"/>
        <v>1</v>
      </c>
      <c r="DM186" s="37">
        <f t="shared" si="86"/>
        <v>22</v>
      </c>
      <c r="DN186" s="37">
        <f t="shared" si="86"/>
        <v>0</v>
      </c>
      <c r="DO186" s="37">
        <f t="shared" si="86"/>
        <v>0</v>
      </c>
      <c r="DP186" s="37">
        <f t="shared" si="82"/>
        <v>0</v>
      </c>
      <c r="DQ186" s="37">
        <f t="shared" si="82"/>
        <v>0</v>
      </c>
      <c r="DR186" s="37">
        <f t="shared" si="82"/>
        <v>0</v>
      </c>
      <c r="DS186" s="37">
        <f t="shared" si="82"/>
        <v>0</v>
      </c>
      <c r="DT186" s="29">
        <f t="shared" si="72"/>
        <v>22</v>
      </c>
      <c r="DU186" s="37">
        <f t="shared" si="87"/>
        <v>0</v>
      </c>
      <c r="DV186" s="37">
        <f t="shared" si="87"/>
        <v>0</v>
      </c>
      <c r="DW186" s="37">
        <f t="shared" si="87"/>
        <v>0</v>
      </c>
      <c r="DX186" s="37">
        <f t="shared" si="83"/>
        <v>0</v>
      </c>
      <c r="DY186" s="37">
        <f t="shared" si="83"/>
        <v>0</v>
      </c>
      <c r="DZ186" s="37">
        <f t="shared" si="83"/>
        <v>0</v>
      </c>
      <c r="EA186" s="37">
        <f t="shared" si="83"/>
        <v>0</v>
      </c>
      <c r="EB186" s="29">
        <f t="shared" si="73"/>
        <v>0</v>
      </c>
      <c r="EC186" s="36">
        <f t="shared" si="74"/>
        <v>6</v>
      </c>
      <c r="ED186" s="36" t="str">
        <f t="shared" si="75"/>
        <v>DOWNGRADE</v>
      </c>
      <c r="EE186" s="36" t="str">
        <f t="shared" si="76"/>
        <v>RESET</v>
      </c>
      <c r="EF186" s="37">
        <f t="shared" si="77"/>
        <v>0</v>
      </c>
      <c r="EG186" s="2">
        <f>IFERROR(VLOOKUP(A186,[21]DELTA!$A:$AT,46,0),"")</f>
        <v>2</v>
      </c>
      <c r="EH186" s="37" t="str">
        <f t="shared" si="78"/>
        <v>SAPHIRE</v>
      </c>
      <c r="EI186" s="2"/>
      <c r="EJ186" s="2"/>
      <c r="EK186" s="2"/>
      <c r="EL186" s="2"/>
      <c r="EM186" s="2"/>
      <c r="EN186" s="2"/>
      <c r="EO186" s="2"/>
      <c r="EP186" s="2"/>
      <c r="EQ186" s="37">
        <f t="shared" si="88"/>
        <v>22</v>
      </c>
      <c r="ER186" s="37">
        <f t="shared" si="88"/>
        <v>0</v>
      </c>
      <c r="ES186" s="37">
        <f t="shared" si="88"/>
        <v>0</v>
      </c>
      <c r="ET186" s="37">
        <f t="shared" si="84"/>
        <v>0</v>
      </c>
      <c r="EU186" s="37">
        <f t="shared" si="84"/>
        <v>0</v>
      </c>
      <c r="EV186" s="37">
        <f t="shared" si="84"/>
        <v>0</v>
      </c>
      <c r="EW186" s="37">
        <f t="shared" si="84"/>
        <v>0</v>
      </c>
    </row>
    <row r="187" spans="1:153" ht="15.6">
      <c r="A187" s="36" t="s">
        <v>150</v>
      </c>
      <c r="B187" s="5" t="s">
        <v>293</v>
      </c>
      <c r="C187" s="37" t="s">
        <v>153</v>
      </c>
      <c r="D187" s="15">
        <f>IFERROR(VLOOKUP(A187,[23]delta!$A:$C,3,0),"")</f>
        <v>45383</v>
      </c>
      <c r="E187" s="15" t="str">
        <f t="shared" si="71"/>
        <v>Apr-24</v>
      </c>
      <c r="F187" s="37" t="s">
        <v>414</v>
      </c>
      <c r="G187" s="37" t="s">
        <v>414</v>
      </c>
      <c r="H187" s="37" t="s">
        <v>414</v>
      </c>
      <c r="I187" s="37" t="s">
        <v>349</v>
      </c>
      <c r="J187" s="37" t="s">
        <v>349</v>
      </c>
      <c r="K187" s="37" t="s">
        <v>349</v>
      </c>
      <c r="L187" s="37" t="s">
        <v>349</v>
      </c>
      <c r="M187" s="37"/>
      <c r="N187" s="37"/>
      <c r="O187" s="37"/>
      <c r="P187" s="37">
        <v>4</v>
      </c>
      <c r="Q187" s="37">
        <v>22</v>
      </c>
      <c r="R187" s="37">
        <v>30</v>
      </c>
      <c r="S187" s="37">
        <v>17</v>
      </c>
      <c r="T187" s="36">
        <v>73</v>
      </c>
      <c r="U187" s="37">
        <v>0</v>
      </c>
      <c r="V187" s="37">
        <v>0</v>
      </c>
      <c r="W187" s="37">
        <v>0</v>
      </c>
      <c r="X187" s="37">
        <v>4</v>
      </c>
      <c r="Y187" s="37">
        <v>22</v>
      </c>
      <c r="Z187" s="37">
        <v>30</v>
      </c>
      <c r="AA187" s="37">
        <v>17</v>
      </c>
      <c r="AB187" s="36">
        <v>73</v>
      </c>
      <c r="AC187" s="36">
        <v>0</v>
      </c>
      <c r="AD187" s="36" t="s">
        <v>413</v>
      </c>
      <c r="AE187" s="36" t="s">
        <v>413</v>
      </c>
      <c r="AF187" s="37">
        <v>73</v>
      </c>
      <c r="AG187" s="13">
        <v>2</v>
      </c>
      <c r="AH187" s="37" t="s">
        <v>418</v>
      </c>
      <c r="AI187" s="37">
        <v>0</v>
      </c>
      <c r="AJ187" s="37" t="s">
        <v>423</v>
      </c>
      <c r="AK187" s="37">
        <v>0</v>
      </c>
      <c r="AL187" s="15">
        <v>45261</v>
      </c>
      <c r="AM187" s="15">
        <v>45701</v>
      </c>
      <c r="AN187" s="37">
        <v>1</v>
      </c>
      <c r="AO187" s="37">
        <v>73</v>
      </c>
      <c r="AP187" s="37" t="str">
        <f>IFERROR(VLOOKUP($A187,[2]Sheet1!$A:$D,4,0),"-")</f>
        <v>-</v>
      </c>
      <c r="AQ187" s="37" t="str">
        <f>IFERROR(VLOOKUP($A187,#REF!,4,0),"-")</f>
        <v>-</v>
      </c>
      <c r="AR187" s="37" t="str">
        <f>IFERROR(VLOOKUP(A187,[3]DELTA!$A:$D,4,0),"-")</f>
        <v>REGULER</v>
      </c>
      <c r="AS187" s="37" t="str">
        <f>IFERROR(VLOOKUP(A187,[4]DELTA!$A:$D,4,0),"-")</f>
        <v>REGULER</v>
      </c>
      <c r="AT187" s="37" t="str">
        <f>IFERROR(VLOOKUP(A187,[5]DELTA!$A:$D,4,0),"-")</f>
        <v>REGULER</v>
      </c>
      <c r="AU187" s="37" t="str">
        <f>IFERROR(VLOOKUP(A187,[6]DELTA!$A:$D,4,0),"-")</f>
        <v>REGULER</v>
      </c>
      <c r="AV187" s="37" t="str">
        <f>IFERROR(VLOOKUP(A187,#REF!,13,0),"")</f>
        <v/>
      </c>
      <c r="AW187" s="37">
        <f>IFERROR(VLOOKUP(A187,[7]DATABASE!$A:$BA,49,0),"")</f>
        <v>35</v>
      </c>
      <c r="AX187" s="37">
        <f>IFERROR(VLOOKUP(A187,[7]DATABASE!$A:$BA,50,0),"")</f>
        <v>39</v>
      </c>
      <c r="AY187" s="37">
        <f>IFERROR(VLOOKUP(A187,[7]DATABASE!$A:$BA,51,0),"")</f>
        <v>42</v>
      </c>
      <c r="AZ187" s="37">
        <f>IFERROR(VLOOKUP(A187,[7]DATABASE!$A:$BA,52,0),"")</f>
        <v>47</v>
      </c>
      <c r="BA187" s="37">
        <f>IFERROR(VLOOKUP(A187,[7]DATABASE!$A:$BA,53,0),"")</f>
        <v>31</v>
      </c>
      <c r="BB187" s="37">
        <f>IFERROR(VLOOKUP(A187,[7]DATABASE!$A:$BF,54,0),"")</f>
        <v>35</v>
      </c>
      <c r="BC187" s="37">
        <f>IFERROR(VLOOKUP(A187,[7]DATABASE!$A:$BF,55,0),"")</f>
        <v>39</v>
      </c>
      <c r="BD187" s="37">
        <f>IFERROR(VLOOKUP(A187,[7]DATABASE!$A:$BF,56,0),"")</f>
        <v>42</v>
      </c>
      <c r="BE187" s="37">
        <f>IFERROR(VLOOKUP(A187,[7]DATABASE!$A:$BF,57,0),"")</f>
        <v>47</v>
      </c>
      <c r="BF187" s="37">
        <f>IFERROR(VLOOKUP(A187,[7]DATABASE!$A:$BF,58,0),"")</f>
        <v>31</v>
      </c>
      <c r="BG187" s="37">
        <f>IFERROR(VLOOKUP($A187,'[24]NEW MITRA'!$A:$BV,69,0),"")</f>
        <v>9</v>
      </c>
      <c r="BH187" s="37">
        <f>IFERROR(VLOOKUP(A187,[7]DATABASE!$A:$BM,60,0),"")</f>
        <v>35</v>
      </c>
      <c r="BI187" s="37">
        <f>IFERROR(VLOOKUP(A187,[7]DATABASE!$A:$BM,61,0),"")</f>
        <v>39</v>
      </c>
      <c r="BJ187" s="37">
        <f>IFERROR(VLOOKUP(A187,[7]DATABASE!$A:$BM,62,0),"")</f>
        <v>42</v>
      </c>
      <c r="BK187" s="37">
        <f>IFERROR(VLOOKUP(A187,[7]DATABASE!$A:$BM,63,0),"")</f>
        <v>47</v>
      </c>
      <c r="BL187" s="37">
        <f>IFERROR(VLOOKUP(A187,[7]DATABASE!$A:$BM,64,0),"")</f>
        <v>31</v>
      </c>
      <c r="BM187" s="37">
        <f>IFERROR(VLOOKUP($A187,[9]AAV!$A:$AM,39,0),IFERROR(VLOOKUP($A187,[9]GC!$A:$Y,25,0),IFERROR(VLOOKUP($A187,[9]RVO!$A:$BS,71,0),IFERROR(VLOOKUP($A187,[9]SBPV!$A:$AK,37,0),IFERROR(VLOOKUP($A187,'[9]CC SK'!$A:$AA,27,0),IFERROR(VLOOKUP($A187,[9]DELTA!$A:$AA,27,0),IFERROR(VLOOKUP($A187,'[9]TEMA C1'!$A:$W,23,0),IFERROR(VLOOKUP($A187,'[9]TEMA C2'!$A:$Y,25,0),IFERROR(VLOOKUP($A187,'[9]TEMA C3'!$A:$Y,25,0),IFERROR(VLOOKUP($A187,'[9]TEMA HAJI'!$A:$Y,25,0),IFERROR(VLOOKUP($A187,'[9]TEMA PD'!$A:$Y,25,0),"")))))))))))</f>
        <v>11</v>
      </c>
      <c r="BN187" s="37">
        <f t="shared" si="89"/>
        <v>214</v>
      </c>
      <c r="BO187" s="37">
        <f t="shared" si="99"/>
        <v>9</v>
      </c>
      <c r="BP187" s="37">
        <f t="shared" si="99"/>
        <v>35</v>
      </c>
      <c r="BQ187" s="37">
        <f t="shared" si="99"/>
        <v>39</v>
      </c>
      <c r="BR187" s="37">
        <f t="shared" si="98"/>
        <v>42</v>
      </c>
      <c r="BS187" s="37">
        <f t="shared" si="98"/>
        <v>47</v>
      </c>
      <c r="BT187" s="37">
        <f t="shared" si="98"/>
        <v>31</v>
      </c>
      <c r="BU187" s="37">
        <f t="shared" si="79"/>
        <v>11</v>
      </c>
      <c r="BV187" s="37">
        <f t="shared" si="90"/>
        <v>214</v>
      </c>
      <c r="BW187" s="36">
        <f t="shared" si="91"/>
        <v>0</v>
      </c>
      <c r="BX187" s="36" t="str">
        <f t="shared" si="92"/>
        <v>TIDAK</v>
      </c>
      <c r="BY187" s="36" t="str">
        <f>IFERROR(VLOOKUP(A187,[7]DATABASE!$A:$BY,77,0),"")</f>
        <v>TIDAK</v>
      </c>
      <c r="BZ187" s="37">
        <f t="shared" si="93"/>
        <v>287</v>
      </c>
      <c r="CA187" s="12">
        <f>IFERROR(VLOOKUP(A187,[10]DELTA!$A:$AE,31,0),"")</f>
        <v>2</v>
      </c>
      <c r="CB187" s="37" t="str">
        <f t="shared" si="94"/>
        <v>SAPHIRE</v>
      </c>
      <c r="CC187" s="37" t="str">
        <f>IFERROR(VLOOKUP(A187,[11]SUMMARY!$B:$E,4,0),"")</f>
        <v/>
      </c>
      <c r="CD187" s="37">
        <f>IFERROR(VLOOKUP(A187,'[12]RECAP REDEEM P2 - v2'!$A:$I,5,0),0)</f>
        <v>0</v>
      </c>
      <c r="CE187" s="37" t="str">
        <f t="shared" si="95"/>
        <v>Y</v>
      </c>
      <c r="CF187" s="37"/>
      <c r="CG187" s="15">
        <v>45093</v>
      </c>
      <c r="CH187" s="15">
        <f t="shared" ca="1" si="96"/>
        <v>46174</v>
      </c>
      <c r="CI187" s="37">
        <f t="shared" ca="1" si="97"/>
        <v>2</v>
      </c>
      <c r="CJ187" s="37">
        <v>287</v>
      </c>
      <c r="CK187" s="37" t="str">
        <f>IFERROR(VLOOKUP($A187,[13]ME!$A:$K,11,0),"-")</f>
        <v>-</v>
      </c>
      <c r="CL187" s="37" t="str">
        <f>IFERROR(VLOOKUP($A187,[14]EKS!$A:$K,11,0),"-")</f>
        <v>-</v>
      </c>
      <c r="CM187" s="37" t="str">
        <f>IFERROR(VLOOKUP($A187,[15]EKS!$A:$K,11,0),"-")</f>
        <v>-</v>
      </c>
      <c r="CN187" s="37" t="str">
        <f>IFERROR(VLOOKUP($A187,[16]EKS!$A:$K,11,0),"-")</f>
        <v>-</v>
      </c>
      <c r="CO187" s="37" t="str">
        <f>IFERROR(VLOOKUP($A187,[17]EKS!$A:$K,11,0),"-")</f>
        <v>-</v>
      </c>
      <c r="CP187" s="37" t="str">
        <f>IFERROR(VLOOKUP($A187,[18]EKS!$A:$K,11,0),"-")</f>
        <v>-</v>
      </c>
      <c r="CQ187" s="37" t="str">
        <f>IFERROR(VLOOKUP(A187,[19]Sheet1!$A:$D,4,0),"-")</f>
        <v>-</v>
      </c>
      <c r="CR187" s="37">
        <f>IFERROR(VLOOKUP($A187,[20]AAV!$A:$AR,44,0),IFERROR(VLOOKUP($A187,[20]GC!$A:$AC,29,0),IFERROR(VLOOKUP($A187,[20]RVO!$A:$CA,79,0),IFERROR(VLOOKUP($A187,[20]SBPV!$A:$AN,40,0),IFERROR(VLOOKUP($A187,'[20]CC SK'!$A:$AC,29,0),IFERROR(VLOOKUP($A187,'[20]AAV AUTO 2000'!$A:$AA,27,0),IFERROR(VLOOKUP($A187,[20]DELTA!$A:$AC,29,0),IFERROR(VLOOKUP($A187,'[20]TEMA C1'!$A:$Y,25,0),IFERROR(VLOOKUP($A187,'[20]TEMA C2'!$A:$AA,27,0),IFERROR(VLOOKUP($A187,'[20]TEMA C3'!$A:$AA,27,0),IFERROR(VLOOKUP($A187,'[20]TEMA HAJI'!$A:$AA,27,0),IFERROR(VLOOKUP($A187,'[20]TEMA PD'!$A:$AA,27,0),IFERROR(VLOOKUP($A187,[20]DESIRE!$A:$AP,42,0),0)))))))))))))</f>
        <v>8</v>
      </c>
      <c r="CS187" s="37">
        <f>IFERROR(VLOOKUP($A187,#REF!,42+CR$1,0),IFERROR(VLOOKUP($A187,#REF!,42+CR$1,0),IFERROR(VLOOKUP($A187,#REF!,29+CR$1,0),IFERROR(VLOOKUP($A187,#REF!,16+CR$1,0),IFERROR(VLOOKUP($A187,#REF!,42+CR$1,0),IFERROR(VLOOKUP($A187,#REF!,33+CR$1,0),IFERROR(VLOOKUP($A187,#REF!,29+CR$1,0),IFERROR(VLOOKUP($A187,#REF!,42+CR$1,0),IFERROR(VLOOKUP($A187,#REF!,42+CR$1,0),IFERROR(VLOOKUP($A187,#REF!,42+CR$1,0),IFERROR(VLOOKUP($A187,#REF!,26+CR$1,0),IFERROR(VLOOKUP($A187,#REF!,5+CR$1,0),0))))))))))))</f>
        <v>0</v>
      </c>
      <c r="CT187" s="37">
        <f>IFERROR(VLOOKUP($A187,#REF!,42+CS$1,0),IFERROR(VLOOKUP($A187,#REF!,42+CS$1,0),IFERROR(VLOOKUP($A187,#REF!,29+CS$1,0),IFERROR(VLOOKUP($A187,#REF!,16+CS$1,0),IFERROR(VLOOKUP($A187,#REF!,42+CS$1,0),IFERROR(VLOOKUP($A187,#REF!,33+CS$1,0),IFERROR(VLOOKUP($A187,#REF!,29+CS$1,0),IFERROR(VLOOKUP($A187,#REF!,42+CS$1,0),IFERROR(VLOOKUP($A187,#REF!,42+CS$1,0),IFERROR(VLOOKUP($A187,#REF!,42+CS$1,0),IFERROR(VLOOKUP($A187,#REF!,26+CS$1,0),IFERROR(VLOOKUP($A187,#REF!,5+CS$1,0),0))))))))))))</f>
        <v>0</v>
      </c>
      <c r="CU187" s="37">
        <f>IFERROR(VLOOKUP($A187,#REF!,42+CT$1,0),IFERROR(VLOOKUP($A187,#REF!,42+CT$1,0),IFERROR(VLOOKUP($A187,#REF!,29+CT$1,0),IFERROR(VLOOKUP($A187,#REF!,16+CT$1,0),IFERROR(VLOOKUP($A187,#REF!,42+CT$1,0),IFERROR(VLOOKUP($A187,#REF!,33+CT$1,0),IFERROR(VLOOKUP($A187,#REF!,29+CT$1,0),IFERROR(VLOOKUP($A187,#REF!,42+CT$1,0),IFERROR(VLOOKUP($A187,#REF!,42+CT$1,0),IFERROR(VLOOKUP($A187,#REF!,42+CT$1,0),IFERROR(VLOOKUP($A187,#REF!,26+CT$1,0),IFERROR(VLOOKUP($A187,#REF!,5+CT$1,0),0))))))))))))</f>
        <v>0</v>
      </c>
      <c r="CV187" s="37">
        <f>IFERROR(VLOOKUP($A187,#REF!,42+CU$1,0),IFERROR(VLOOKUP($A187,#REF!,42+CU$1,0),IFERROR(VLOOKUP($A187,#REF!,29+CU$1,0),IFERROR(VLOOKUP($A187,#REF!,16+CU$1,0),IFERROR(VLOOKUP($A187,#REF!,42+CU$1,0),IFERROR(VLOOKUP($A187,#REF!,33+CU$1,0),IFERROR(VLOOKUP($A187,#REF!,29+CU$1,0),IFERROR(VLOOKUP($A187,#REF!,42+CU$1,0),IFERROR(VLOOKUP($A187,#REF!,42+CU$1,0),IFERROR(VLOOKUP($A187,#REF!,42+CU$1,0),IFERROR(VLOOKUP($A187,#REF!,26+CU$1,0),IFERROR(VLOOKUP($A187,#REF!,5+CU$1,0),0))))))))))))</f>
        <v>0</v>
      </c>
      <c r="CW187" s="37">
        <f>IFERROR(VLOOKUP($A187,#REF!,42+CV$1,0),IFERROR(VLOOKUP($A187,#REF!,42+CV$1,0),IFERROR(VLOOKUP($A187,#REF!,29+CV$1,0),IFERROR(VLOOKUP($A187,#REF!,16+CV$1,0),IFERROR(VLOOKUP($A187,#REF!,42+CV$1,0),IFERROR(VLOOKUP($A187,#REF!,33+CV$1,0),IFERROR(VLOOKUP($A187,#REF!,29+CV$1,0),IFERROR(VLOOKUP($A187,#REF!,42+CV$1,0),IFERROR(VLOOKUP($A187,#REF!,42+CV$1,0),IFERROR(VLOOKUP($A187,#REF!,42+CV$1,0),IFERROR(VLOOKUP($A187,#REF!,26+CV$1,0),IFERROR(VLOOKUP($A187,#REF!,5+CV$1,0),0))))))))))))</f>
        <v>0</v>
      </c>
      <c r="CX187" s="37">
        <f>IFERROR(VLOOKUP($A187,#REF!,36,0),IFERROR(VLOOKUP($A187,#REF!,23,0),IFERROR(VLOOKUP($A187,#REF!,65,0),IFERROR(VLOOKUP($A187,#REF!,34,0),IFERROR(VLOOKUP($A187,#REF!,25,0),IFERROR(VLOOKUP($A187,#REF!,25,0),IFERROR(VLOOKUP($A187,#REF!,21,0),IFERROR(VLOOKUP($A187,#REF!,23,0),IFERROR(VLOOKUP($A187,#REF!,23,0),IFERROR(VLOOKUP($A187,#REF!,23,0),IFERROR(VLOOKUP($A187,#REF!,23,0),IFERROR(VLOOKUP($A187,#REF!,23,0),IFERROR(VLOOKUP($A187,#REF!,21,0),IFERROR(VLOOKUP($A187,#REF!,23,0),0))))))))))))))</f>
        <v>0</v>
      </c>
      <c r="CY187" s="37">
        <f>IFERROR(VLOOKUP($A187,[20]DESIRE!$A:$AP,42,0),IFERROR(VLOOKUP($A187,'[20]TEMA PD'!$A:$AA,27,0),IFERROR(VLOOKUP($A187,'[20]TEMA HAJI'!$A:$AA,27,0),IFERROR(VLOOKUP($A187,'[20]TEMA C3'!$A:$AA,27,0),IFERROR(VLOOKUP($A187,'[20]TEMA C2'!$A:$AA,27,0),IFERROR(VLOOKUP($A187,'[20]TEMA C1'!$A:$Y,25,0),IFERROR(VLOOKUP($A187,[20]DELTA!$A:$AC,29,0),IFERROR(VLOOKUP($A187,'[20]AAV AUTO 2000'!$A:$AA,27,0),IFERROR(VLOOKUP($A187,'[20]CC SK'!$A:$AC,29,0),IFERROR(VLOOKUP($A187,[20]SBPV!$A:$AN,40,0),IFERROR(VLOOKUP($A187,[20]RVO!$A:$CA,79,0),IFERROR(VLOOKUP($A187,[20]GC!$A:$AC,29,0),IFERROR(VLOOKUP($A187,[20]AAV!$A:$AR,44,0),0)))))))))))))</f>
        <v>8</v>
      </c>
      <c r="CZ187" s="37">
        <f>IFERROR(VLOOKUP($A187,#REF!,5+CY$1,0),IFERROR(VLOOKUP($A187,#REF!,26+CY$1,0),IFERROR(VLOOKUP($A187,#REF!,42+CY$1,0),IFERROR(VLOOKUP($A187,#REF!,42+CY$1,0),IFERROR(VLOOKUP($A187,#REF!,42+CY$1,0),IFERROR(VLOOKUP($A187,#REF!,29+CY$1,0),IFERROR(VLOOKUP($A187,#REF!,33+CY$1,0),IFERROR(VLOOKUP($A187,#REF!,42+CY$1,0),IFERROR(VLOOKUP($A187,#REF!,16+CY$1,0),IFERROR(VLOOKUP($A187,#REF!,29+CY$1,0),IFERROR(VLOOKUP($A187,#REF!,42+CY$1,0),IFERROR(VLOOKUP($A187,#REF!,42+CY$1,0),0))))))))))))</f>
        <v>0</v>
      </c>
      <c r="DA187" s="37">
        <f>IFERROR(VLOOKUP($A187,#REF!,5+CZ$1,0),IFERROR(VLOOKUP($A187,#REF!,26+CZ$1,0),IFERROR(VLOOKUP($A187,#REF!,42+CZ$1,0),IFERROR(VLOOKUP($A187,#REF!,42+CZ$1,0),IFERROR(VLOOKUP($A187,#REF!,42+CZ$1,0),IFERROR(VLOOKUP($A187,#REF!,29+CZ$1,0),IFERROR(VLOOKUP($A187,#REF!,33+CZ$1,0),IFERROR(VLOOKUP($A187,#REF!,42+CZ$1,0),IFERROR(VLOOKUP($A187,#REF!,16+CZ$1,0),IFERROR(VLOOKUP($A187,#REF!,29+CZ$1,0),IFERROR(VLOOKUP($A187,#REF!,42+CZ$1,0),IFERROR(VLOOKUP($A187,#REF!,42+CZ$1,0),0))))))))))))</f>
        <v>0</v>
      </c>
      <c r="DB187" s="37">
        <f>IFERROR(VLOOKUP($A187,#REF!,5+DA$1,0),IFERROR(VLOOKUP($A187,#REF!,26+DA$1,0),IFERROR(VLOOKUP($A187,#REF!,42+DA$1,0),IFERROR(VLOOKUP($A187,#REF!,42+DA$1,0),IFERROR(VLOOKUP($A187,#REF!,42+DA$1,0),IFERROR(VLOOKUP($A187,#REF!,29+DA$1,0),IFERROR(VLOOKUP($A187,#REF!,33+DA$1,0),IFERROR(VLOOKUP($A187,#REF!,42+DA$1,0),IFERROR(VLOOKUP($A187,#REF!,16+DA$1,0),IFERROR(VLOOKUP($A187,#REF!,29+DA$1,0),IFERROR(VLOOKUP($A187,#REF!,42+DA$1,0),IFERROR(VLOOKUP($A187,#REF!,42+DA$1,0),0))))))))))))</f>
        <v>0</v>
      </c>
      <c r="DC187" s="37">
        <f>IFERROR(VLOOKUP($A187,#REF!,5+DB$1,0),IFERROR(VLOOKUP($A187,#REF!,26+DB$1,0),IFERROR(VLOOKUP($A187,#REF!,42+DB$1,0),IFERROR(VLOOKUP($A187,#REF!,42+DB$1,0),IFERROR(VLOOKUP($A187,#REF!,42+DB$1,0),IFERROR(VLOOKUP($A187,#REF!,29+DB$1,0),IFERROR(VLOOKUP($A187,#REF!,33+DB$1,0),IFERROR(VLOOKUP($A187,#REF!,42+DB$1,0),IFERROR(VLOOKUP($A187,#REF!,16+DB$1,0),IFERROR(VLOOKUP($A187,#REF!,29+DB$1,0),IFERROR(VLOOKUP($A187,#REF!,42+DB$1,0),IFERROR(VLOOKUP($A187,#REF!,42+DB$1,0),0))))))))))))</f>
        <v>0</v>
      </c>
      <c r="DD187" s="37">
        <f>IFERROR(VLOOKUP($A187,#REF!,5+DC$1,0),IFERROR(VLOOKUP($A187,#REF!,26+DC$1,0),IFERROR(VLOOKUP($A187,#REF!,42+DC$1,0),IFERROR(VLOOKUP($A187,#REF!,42+DC$1,0),IFERROR(VLOOKUP($A187,#REF!,42+DC$1,0),IFERROR(VLOOKUP($A187,#REF!,29+DC$1,0),IFERROR(VLOOKUP($A187,#REF!,33+DC$1,0),IFERROR(VLOOKUP($A187,#REF!,42+DC$1,0),IFERROR(VLOOKUP($A187,#REF!,16+DC$1,0),IFERROR(VLOOKUP($A187,#REF!,29+DC$1,0),IFERROR(VLOOKUP($A187,#REF!,42+DC$1,0),IFERROR(VLOOKUP($A187,#REF!,42+DC$1,0),0))))))))))))</f>
        <v>0</v>
      </c>
      <c r="DE187" s="37">
        <f>IFERROR(VLOOKUP($A187,#REF!,23,0),IFERROR(VLOOKUP($A187,#REF!,21,0),IFERROR(VLOOKUP($A187,#REF!,23,0),IFERROR(VLOOKUP($A187,#REF!,23,0),IFERROR(VLOOKUP($A187,#REF!,23,0),IFERROR(VLOOKUP($A187,#REF!,23,0),IFERROR(VLOOKUP($A187,#REF!,23,0),IFERROR(VLOOKUP($A187,#REF!,21,0),IFERROR(VLOOKUP($A187,#REF!,25,0),IFERROR(VLOOKUP($A187,#REF!,25,0),IFERROR(VLOOKUP($A187,#REF!,34,0),IFERROR(VLOOKUP($A187,#REF!,65,0),IFERROR(VLOOKUP($A187,#REF!,23,0),IFERROR(VLOOKUP($A187,#REF!,36,0),0))))))))))))))</f>
        <v>0</v>
      </c>
      <c r="DF187" s="37" t="b">
        <f t="shared" si="85"/>
        <v>1</v>
      </c>
      <c r="DG187" s="37" t="b">
        <f t="shared" si="85"/>
        <v>1</v>
      </c>
      <c r="DH187" s="37" t="b">
        <f t="shared" si="85"/>
        <v>1</v>
      </c>
      <c r="DI187" s="37" t="b">
        <f t="shared" si="81"/>
        <v>1</v>
      </c>
      <c r="DJ187" s="37" t="b">
        <f t="shared" si="81"/>
        <v>1</v>
      </c>
      <c r="DK187" s="37" t="b">
        <f t="shared" si="81"/>
        <v>1</v>
      </c>
      <c r="DL187" s="37" t="b">
        <f t="shared" si="81"/>
        <v>1</v>
      </c>
      <c r="DM187" s="37">
        <f t="shared" si="86"/>
        <v>8</v>
      </c>
      <c r="DN187" s="37">
        <f t="shared" si="86"/>
        <v>0</v>
      </c>
      <c r="DO187" s="37">
        <f t="shared" si="86"/>
        <v>0</v>
      </c>
      <c r="DP187" s="37">
        <f t="shared" si="82"/>
        <v>0</v>
      </c>
      <c r="DQ187" s="37">
        <f t="shared" si="82"/>
        <v>0</v>
      </c>
      <c r="DR187" s="37">
        <f t="shared" si="82"/>
        <v>0</v>
      </c>
      <c r="DS187" s="37">
        <f t="shared" si="82"/>
        <v>0</v>
      </c>
      <c r="DT187" s="29">
        <f t="shared" si="72"/>
        <v>8</v>
      </c>
      <c r="DU187" s="37">
        <f t="shared" si="87"/>
        <v>8</v>
      </c>
      <c r="DV187" s="37">
        <f t="shared" si="87"/>
        <v>0</v>
      </c>
      <c r="DW187" s="37">
        <f t="shared" si="87"/>
        <v>0</v>
      </c>
      <c r="DX187" s="37">
        <f t="shared" si="83"/>
        <v>0</v>
      </c>
      <c r="DY187" s="37">
        <f t="shared" si="83"/>
        <v>0</v>
      </c>
      <c r="DZ187" s="37">
        <f t="shared" si="83"/>
        <v>0</v>
      </c>
      <c r="EA187" s="37">
        <f t="shared" si="83"/>
        <v>0</v>
      </c>
      <c r="EB187" s="29">
        <f t="shared" si="73"/>
        <v>8</v>
      </c>
      <c r="EC187" s="36">
        <f t="shared" si="74"/>
        <v>6</v>
      </c>
      <c r="ED187" s="36" t="str">
        <f t="shared" si="75"/>
        <v>DOWNGRADE</v>
      </c>
      <c r="EE187" s="36" t="str">
        <f t="shared" si="76"/>
        <v>RESET</v>
      </c>
      <c r="EF187" s="37">
        <f t="shared" si="77"/>
        <v>0</v>
      </c>
      <c r="EG187" s="2">
        <f>IFERROR(VLOOKUP(A187,[21]DELTA!$A:$AT,46,0),"")</f>
        <v>2</v>
      </c>
      <c r="EH187" s="37" t="str">
        <f t="shared" si="78"/>
        <v>SAPHIRE</v>
      </c>
      <c r="EI187" s="2"/>
      <c r="EJ187" s="2"/>
      <c r="EK187" s="2"/>
      <c r="EL187" s="2"/>
      <c r="EM187" s="2"/>
      <c r="EN187" s="2"/>
      <c r="EO187" s="2"/>
      <c r="EP187" s="2"/>
      <c r="EQ187" s="37">
        <f t="shared" si="88"/>
        <v>8</v>
      </c>
      <c r="ER187" s="37">
        <f t="shared" si="88"/>
        <v>0</v>
      </c>
      <c r="ES187" s="37">
        <f t="shared" si="88"/>
        <v>0</v>
      </c>
      <c r="ET187" s="37">
        <f t="shared" si="84"/>
        <v>0</v>
      </c>
      <c r="EU187" s="37">
        <f t="shared" si="84"/>
        <v>0</v>
      </c>
      <c r="EV187" s="37">
        <f t="shared" si="84"/>
        <v>0</v>
      </c>
      <c r="EW187" s="37">
        <f t="shared" si="84"/>
        <v>0</v>
      </c>
    </row>
    <row r="188" spans="1:153" ht="15.6">
      <c r="A188" s="36" t="s">
        <v>148</v>
      </c>
      <c r="B188" s="5" t="s">
        <v>291</v>
      </c>
      <c r="C188" s="37" t="s">
        <v>153</v>
      </c>
      <c r="D188" s="15">
        <f>IFERROR(VLOOKUP(A188,[23]delta!$A:$C,3,0),"")</f>
        <v>45357</v>
      </c>
      <c r="E188" s="15" t="str">
        <f t="shared" si="71"/>
        <v>Mar-24</v>
      </c>
      <c r="F188" s="37" t="s">
        <v>414</v>
      </c>
      <c r="G188" s="37" t="s">
        <v>414</v>
      </c>
      <c r="H188" s="37" t="s">
        <v>414</v>
      </c>
      <c r="I188" s="37" t="s">
        <v>349</v>
      </c>
      <c r="J188" s="37" t="s">
        <v>349</v>
      </c>
      <c r="K188" s="37" t="s">
        <v>349</v>
      </c>
      <c r="L188" s="37" t="s">
        <v>352</v>
      </c>
      <c r="M188" s="37"/>
      <c r="N188" s="37"/>
      <c r="O188" s="37"/>
      <c r="P188" s="37">
        <v>10</v>
      </c>
      <c r="Q188" s="37">
        <v>34</v>
      </c>
      <c r="R188" s="37">
        <v>42</v>
      </c>
      <c r="S188" s="37">
        <v>21</v>
      </c>
      <c r="T188" s="36">
        <v>107</v>
      </c>
      <c r="U188" s="37">
        <v>0</v>
      </c>
      <c r="V188" s="37">
        <v>0</v>
      </c>
      <c r="W188" s="37">
        <v>0</v>
      </c>
      <c r="X188" s="37">
        <v>10</v>
      </c>
      <c r="Y188" s="37">
        <v>34</v>
      </c>
      <c r="Z188" s="37">
        <v>42</v>
      </c>
      <c r="AA188" s="14">
        <v>0</v>
      </c>
      <c r="AB188" s="36">
        <v>86</v>
      </c>
      <c r="AC188" s="36">
        <v>0</v>
      </c>
      <c r="AD188" s="36" t="s">
        <v>413</v>
      </c>
      <c r="AE188" s="36" t="s">
        <v>413</v>
      </c>
      <c r="AF188" s="37">
        <v>86</v>
      </c>
      <c r="AG188" s="13">
        <v>2</v>
      </c>
      <c r="AH188" s="37" t="s">
        <v>418</v>
      </c>
      <c r="AI188" s="37">
        <v>0</v>
      </c>
      <c r="AJ188" s="37" t="s">
        <v>423</v>
      </c>
      <c r="AK188" s="37">
        <v>0</v>
      </c>
      <c r="AL188" s="15">
        <v>45261</v>
      </c>
      <c r="AM188" s="15">
        <v>45701</v>
      </c>
      <c r="AN188" s="37">
        <v>1</v>
      </c>
      <c r="AO188" s="37">
        <v>86</v>
      </c>
      <c r="AP188" s="37" t="str">
        <f>IFERROR(VLOOKUP($A188,[2]Sheet1!$A:$D,4,0),"-")</f>
        <v>EKSKLUSIF</v>
      </c>
      <c r="AQ188" s="37" t="str">
        <f>IFERROR(VLOOKUP($A188,#REF!,4,0),"-")</f>
        <v>-</v>
      </c>
      <c r="AR188" s="37" t="str">
        <f>IFERROR(VLOOKUP(A188,[3]DELTA!$A:$D,4,0),"-")</f>
        <v>EKSKLUSIF</v>
      </c>
      <c r="AS188" s="37" t="str">
        <f>IFERROR(VLOOKUP(A188,[4]DELTA!$A:$D,4,0),"-")</f>
        <v>REGULER</v>
      </c>
      <c r="AT188" s="37" t="str">
        <f>IFERROR(VLOOKUP(A188,[5]DELTA!$A:$D,4,0),"-")</f>
        <v>EKSKLUSIF</v>
      </c>
      <c r="AU188" s="37" t="str">
        <f>IFERROR(VLOOKUP(A188,[6]DELTA!$A:$D,4,0),"-")</f>
        <v>EKSKLUSIF</v>
      </c>
      <c r="AV188" s="37" t="str">
        <f>IFERROR(VLOOKUP(A188,#REF!,13,0),"")</f>
        <v/>
      </c>
      <c r="AW188" s="37">
        <f>IFERROR(VLOOKUP(A188,[7]DATABASE!$A:$BA,49,0),"")</f>
        <v>47</v>
      </c>
      <c r="AX188" s="37">
        <f>IFERROR(VLOOKUP(A188,[7]DATABASE!$A:$BA,50,0),"")</f>
        <v>47</v>
      </c>
      <c r="AY188" s="37">
        <f>IFERROR(VLOOKUP(A188,[7]DATABASE!$A:$BA,51,0),"")</f>
        <v>15</v>
      </c>
      <c r="AZ188" s="37">
        <f>IFERROR(VLOOKUP(A188,[7]DATABASE!$A:$BA,52,0),"")</f>
        <v>46</v>
      </c>
      <c r="BA188" s="37">
        <f>IFERROR(VLOOKUP(A188,[7]DATABASE!$A:$BA,53,0),"")</f>
        <v>43</v>
      </c>
      <c r="BB188" s="37">
        <f>IFERROR(VLOOKUP(A188,[7]DATABASE!$A:$BF,54,0),"")</f>
        <v>47</v>
      </c>
      <c r="BC188" s="37">
        <f>IFERROR(VLOOKUP(A188,[7]DATABASE!$A:$BF,55,0),"")</f>
        <v>47</v>
      </c>
      <c r="BD188" s="37">
        <f>IFERROR(VLOOKUP(A188,[7]DATABASE!$A:$BF,56,0),"")</f>
        <v>15</v>
      </c>
      <c r="BE188" s="37">
        <f>IFERROR(VLOOKUP(A188,[7]DATABASE!$A:$BF,57,0),"")</f>
        <v>46</v>
      </c>
      <c r="BF188" s="37">
        <f>IFERROR(VLOOKUP(A188,[7]DATABASE!$A:$BF,58,0),"")</f>
        <v>43</v>
      </c>
      <c r="BG188" s="37">
        <f>IFERROR(VLOOKUP($A188,'[24]NEW MITRA'!$A:$BV,69,0),"")</f>
        <v>19</v>
      </c>
      <c r="BH188" s="37">
        <f>IFERROR(VLOOKUP(A188,[7]DATABASE!$A:$BM,60,0),"")</f>
        <v>47</v>
      </c>
      <c r="BI188" s="37">
        <f>IFERROR(VLOOKUP(A188,[7]DATABASE!$A:$BM,61,0),"")</f>
        <v>47</v>
      </c>
      <c r="BJ188" s="37">
        <f>IFERROR(VLOOKUP(A188,[7]DATABASE!$A:$BM,62,0),"")</f>
        <v>15</v>
      </c>
      <c r="BK188" s="37">
        <f>IFERROR(VLOOKUP(A188,[7]DATABASE!$A:$BM,63,0),"")</f>
        <v>46</v>
      </c>
      <c r="BL188" s="37">
        <f>IFERROR(VLOOKUP(A188,[7]DATABASE!$A:$BM,64,0),"")</f>
        <v>43</v>
      </c>
      <c r="BM188" s="37">
        <f>IFERROR(VLOOKUP($A188,[9]AAV!$A:$AM,39,0),IFERROR(VLOOKUP($A188,[9]GC!$A:$Y,25,0),IFERROR(VLOOKUP($A188,[9]RVO!$A:$BS,71,0),IFERROR(VLOOKUP($A188,[9]SBPV!$A:$AK,37,0),IFERROR(VLOOKUP($A188,'[9]CC SK'!$A:$AA,27,0),IFERROR(VLOOKUP($A188,[9]DELTA!$A:$AA,27,0),IFERROR(VLOOKUP($A188,'[9]TEMA C1'!$A:$W,23,0),IFERROR(VLOOKUP($A188,'[9]TEMA C2'!$A:$Y,25,0),IFERROR(VLOOKUP($A188,'[9]TEMA C3'!$A:$Y,25,0),IFERROR(VLOOKUP($A188,'[9]TEMA HAJI'!$A:$Y,25,0),IFERROR(VLOOKUP($A188,'[9]TEMA PD'!$A:$Y,25,0),"")))))))))))</f>
        <v>21</v>
      </c>
      <c r="BN188" s="37">
        <f t="shared" si="89"/>
        <v>238</v>
      </c>
      <c r="BO188" s="14">
        <f t="shared" si="99"/>
        <v>0</v>
      </c>
      <c r="BP188" s="14">
        <f t="shared" si="99"/>
        <v>47</v>
      </c>
      <c r="BQ188" s="14">
        <f t="shared" si="99"/>
        <v>0</v>
      </c>
      <c r="BR188" s="37">
        <f t="shared" si="98"/>
        <v>15</v>
      </c>
      <c r="BS188" s="14">
        <f t="shared" si="98"/>
        <v>0</v>
      </c>
      <c r="BT188" s="21">
        <f t="shared" si="98"/>
        <v>0</v>
      </c>
      <c r="BU188" s="21">
        <f t="shared" si="79"/>
        <v>21</v>
      </c>
      <c r="BV188" s="37">
        <f t="shared" si="90"/>
        <v>83</v>
      </c>
      <c r="BW188" s="36">
        <f t="shared" si="91"/>
        <v>0</v>
      </c>
      <c r="BX188" s="36" t="str">
        <f t="shared" si="92"/>
        <v>TIDAK</v>
      </c>
      <c r="BY188" s="36" t="str">
        <f>IFERROR(VLOOKUP(A188,[7]DATABASE!$A:$BY,77,0),"")</f>
        <v>TIDAK</v>
      </c>
      <c r="BZ188" s="37">
        <f t="shared" si="93"/>
        <v>169</v>
      </c>
      <c r="CA188" s="12">
        <f>IFERROR(VLOOKUP(A188,[10]DELTA!$A:$AE,31,0),"")</f>
        <v>2</v>
      </c>
      <c r="CB188" s="37" t="str">
        <f t="shared" si="94"/>
        <v>SAPHIRE</v>
      </c>
      <c r="CC188" s="37" t="str">
        <f>IFERROR(VLOOKUP(A188,[11]SUMMARY!$B:$E,4,0),"")</f>
        <v/>
      </c>
      <c r="CD188" s="37">
        <f>IFERROR(VLOOKUP(A188,'[12]RECAP REDEEM P2 - v2'!$A:$I,5,0),0)</f>
        <v>0</v>
      </c>
      <c r="CE188" s="37" t="str">
        <f t="shared" si="95"/>
        <v>Y</v>
      </c>
      <c r="CF188" s="37"/>
      <c r="CG188" s="15">
        <v>45093</v>
      </c>
      <c r="CH188" s="15">
        <f t="shared" ca="1" si="96"/>
        <v>46174</v>
      </c>
      <c r="CI188" s="37">
        <f t="shared" ca="1" si="97"/>
        <v>2</v>
      </c>
      <c r="CJ188" s="37">
        <v>169</v>
      </c>
      <c r="CK188" s="37" t="str">
        <f>IFERROR(VLOOKUP($A188,[13]ME!$A:$K,11,0),"-")</f>
        <v>EKSKLUSIF</v>
      </c>
      <c r="CL188" s="37" t="str">
        <f>IFERROR(VLOOKUP($A188,[14]EKS!$A:$K,11,0),"-")</f>
        <v>EKSKLUSIF</v>
      </c>
      <c r="CM188" s="37" t="str">
        <f>IFERROR(VLOOKUP($A188,[15]EKS!$A:$K,11,0),"-")</f>
        <v>EKSKLUSIF</v>
      </c>
      <c r="CN188" s="37" t="str">
        <f>IFERROR(VLOOKUP($A188,[16]EKS!$A:$K,11,0),"-")</f>
        <v>EKSKLUSIF</v>
      </c>
      <c r="CO188" s="37" t="str">
        <f>IFERROR(VLOOKUP($A188,[17]EKS!$A:$K,11,0),"-")</f>
        <v>-</v>
      </c>
      <c r="CP188" s="37" t="str">
        <f>IFERROR(VLOOKUP($A188,[18]EKS!$A:$K,11,0),"-")</f>
        <v>-</v>
      </c>
      <c r="CQ188" s="37" t="str">
        <f>IFERROR(VLOOKUP(A188,[19]Sheet1!$A:$D,4,0),"-")</f>
        <v>EKSKLUSIF</v>
      </c>
      <c r="CR188" s="37">
        <f>IFERROR(VLOOKUP($A188,[20]AAV!$A:$AR,44,0),IFERROR(VLOOKUP($A188,[20]GC!$A:$AC,29,0),IFERROR(VLOOKUP($A188,[20]RVO!$A:$CA,79,0),IFERROR(VLOOKUP($A188,[20]SBPV!$A:$AN,40,0),IFERROR(VLOOKUP($A188,'[20]CC SK'!$A:$AC,29,0),IFERROR(VLOOKUP($A188,'[20]AAV AUTO 2000'!$A:$AA,27,0),IFERROR(VLOOKUP($A188,[20]DELTA!$A:$AC,29,0),IFERROR(VLOOKUP($A188,'[20]TEMA C1'!$A:$Y,25,0),IFERROR(VLOOKUP($A188,'[20]TEMA C2'!$A:$AA,27,0),IFERROR(VLOOKUP($A188,'[20]TEMA C3'!$A:$AA,27,0),IFERROR(VLOOKUP($A188,'[20]TEMA HAJI'!$A:$AA,27,0),IFERROR(VLOOKUP($A188,'[20]TEMA PD'!$A:$AA,27,0),IFERROR(VLOOKUP($A188,[20]DESIRE!$A:$AP,42,0),0)))))))))))))</f>
        <v>21</v>
      </c>
      <c r="CS188" s="37">
        <f>IFERROR(VLOOKUP($A188,#REF!,42+CR$1,0),IFERROR(VLOOKUP($A188,#REF!,42+CR$1,0),IFERROR(VLOOKUP($A188,#REF!,29+CR$1,0),IFERROR(VLOOKUP($A188,#REF!,16+CR$1,0),IFERROR(VLOOKUP($A188,#REF!,42+CR$1,0),IFERROR(VLOOKUP($A188,#REF!,33+CR$1,0),IFERROR(VLOOKUP($A188,#REF!,29+CR$1,0),IFERROR(VLOOKUP($A188,#REF!,42+CR$1,0),IFERROR(VLOOKUP($A188,#REF!,42+CR$1,0),IFERROR(VLOOKUP($A188,#REF!,42+CR$1,0),IFERROR(VLOOKUP($A188,#REF!,26+CR$1,0),IFERROR(VLOOKUP($A188,#REF!,5+CR$1,0),0))))))))))))</f>
        <v>0</v>
      </c>
      <c r="CT188" s="37">
        <f>IFERROR(VLOOKUP($A188,#REF!,42+CS$1,0),IFERROR(VLOOKUP($A188,#REF!,42+CS$1,0),IFERROR(VLOOKUP($A188,#REF!,29+CS$1,0),IFERROR(VLOOKUP($A188,#REF!,16+CS$1,0),IFERROR(VLOOKUP($A188,#REF!,42+CS$1,0),IFERROR(VLOOKUP($A188,#REF!,33+CS$1,0),IFERROR(VLOOKUP($A188,#REF!,29+CS$1,0),IFERROR(VLOOKUP($A188,#REF!,42+CS$1,0),IFERROR(VLOOKUP($A188,#REF!,42+CS$1,0),IFERROR(VLOOKUP($A188,#REF!,42+CS$1,0),IFERROR(VLOOKUP($A188,#REF!,26+CS$1,0),IFERROR(VLOOKUP($A188,#REF!,5+CS$1,0),0))))))))))))</f>
        <v>0</v>
      </c>
      <c r="CU188" s="37">
        <f>IFERROR(VLOOKUP($A188,#REF!,42+CT$1,0),IFERROR(VLOOKUP($A188,#REF!,42+CT$1,0),IFERROR(VLOOKUP($A188,#REF!,29+CT$1,0),IFERROR(VLOOKUP($A188,#REF!,16+CT$1,0),IFERROR(VLOOKUP($A188,#REF!,42+CT$1,0),IFERROR(VLOOKUP($A188,#REF!,33+CT$1,0),IFERROR(VLOOKUP($A188,#REF!,29+CT$1,0),IFERROR(VLOOKUP($A188,#REF!,42+CT$1,0),IFERROR(VLOOKUP($A188,#REF!,42+CT$1,0),IFERROR(VLOOKUP($A188,#REF!,42+CT$1,0),IFERROR(VLOOKUP($A188,#REF!,26+CT$1,0),IFERROR(VLOOKUP($A188,#REF!,5+CT$1,0),0))))))))))))</f>
        <v>0</v>
      </c>
      <c r="CV188" s="37">
        <f>IFERROR(VLOOKUP($A188,#REF!,42+CU$1,0),IFERROR(VLOOKUP($A188,#REF!,42+CU$1,0),IFERROR(VLOOKUP($A188,#REF!,29+CU$1,0),IFERROR(VLOOKUP($A188,#REF!,16+CU$1,0),IFERROR(VLOOKUP($A188,#REF!,42+CU$1,0),IFERROR(VLOOKUP($A188,#REF!,33+CU$1,0),IFERROR(VLOOKUP($A188,#REF!,29+CU$1,0),IFERROR(VLOOKUP($A188,#REF!,42+CU$1,0),IFERROR(VLOOKUP($A188,#REF!,42+CU$1,0),IFERROR(VLOOKUP($A188,#REF!,42+CU$1,0),IFERROR(VLOOKUP($A188,#REF!,26+CU$1,0),IFERROR(VLOOKUP($A188,#REF!,5+CU$1,0),0))))))))))))</f>
        <v>0</v>
      </c>
      <c r="CW188" s="37">
        <f>IFERROR(VLOOKUP($A188,#REF!,42+CV$1,0),IFERROR(VLOOKUP($A188,#REF!,42+CV$1,0),IFERROR(VLOOKUP($A188,#REF!,29+CV$1,0),IFERROR(VLOOKUP($A188,#REF!,16+CV$1,0),IFERROR(VLOOKUP($A188,#REF!,42+CV$1,0),IFERROR(VLOOKUP($A188,#REF!,33+CV$1,0),IFERROR(VLOOKUP($A188,#REF!,29+CV$1,0),IFERROR(VLOOKUP($A188,#REF!,42+CV$1,0),IFERROR(VLOOKUP($A188,#REF!,42+CV$1,0),IFERROR(VLOOKUP($A188,#REF!,42+CV$1,0),IFERROR(VLOOKUP($A188,#REF!,26+CV$1,0),IFERROR(VLOOKUP($A188,#REF!,5+CV$1,0),0))))))))))))</f>
        <v>0</v>
      </c>
      <c r="CX188" s="37">
        <f>IFERROR(VLOOKUP($A188,#REF!,36,0),IFERROR(VLOOKUP($A188,#REF!,23,0),IFERROR(VLOOKUP($A188,#REF!,65,0),IFERROR(VLOOKUP($A188,#REF!,34,0),IFERROR(VLOOKUP($A188,#REF!,25,0),IFERROR(VLOOKUP($A188,#REF!,25,0),IFERROR(VLOOKUP($A188,#REF!,21,0),IFERROR(VLOOKUP($A188,#REF!,23,0),IFERROR(VLOOKUP($A188,#REF!,23,0),IFERROR(VLOOKUP($A188,#REF!,23,0),IFERROR(VLOOKUP($A188,#REF!,23,0),IFERROR(VLOOKUP($A188,#REF!,23,0),IFERROR(VLOOKUP($A188,#REF!,21,0),IFERROR(VLOOKUP($A188,#REF!,23,0),0))))))))))))))</f>
        <v>0</v>
      </c>
      <c r="CY188" s="37">
        <f>IFERROR(VLOOKUP($A188,[20]DESIRE!$A:$AP,42,0),IFERROR(VLOOKUP($A188,'[20]TEMA PD'!$A:$AA,27,0),IFERROR(VLOOKUP($A188,'[20]TEMA HAJI'!$A:$AA,27,0),IFERROR(VLOOKUP($A188,'[20]TEMA C3'!$A:$AA,27,0),IFERROR(VLOOKUP($A188,'[20]TEMA C2'!$A:$AA,27,0),IFERROR(VLOOKUP($A188,'[20]TEMA C1'!$A:$Y,25,0),IFERROR(VLOOKUP($A188,[20]DELTA!$A:$AC,29,0),IFERROR(VLOOKUP($A188,'[20]AAV AUTO 2000'!$A:$AA,27,0),IFERROR(VLOOKUP($A188,'[20]CC SK'!$A:$AC,29,0),IFERROR(VLOOKUP($A188,[20]SBPV!$A:$AN,40,0),IFERROR(VLOOKUP($A188,[20]RVO!$A:$CA,79,0),IFERROR(VLOOKUP($A188,[20]GC!$A:$AC,29,0),IFERROR(VLOOKUP($A188,[20]AAV!$A:$AR,44,0),0)))))))))))))</f>
        <v>21</v>
      </c>
      <c r="CZ188" s="37">
        <f>IFERROR(VLOOKUP($A188,#REF!,5+CY$1,0),IFERROR(VLOOKUP($A188,#REF!,26+CY$1,0),IFERROR(VLOOKUP($A188,#REF!,42+CY$1,0),IFERROR(VLOOKUP($A188,#REF!,42+CY$1,0),IFERROR(VLOOKUP($A188,#REF!,42+CY$1,0),IFERROR(VLOOKUP($A188,#REF!,29+CY$1,0),IFERROR(VLOOKUP($A188,#REF!,33+CY$1,0),IFERROR(VLOOKUP($A188,#REF!,42+CY$1,0),IFERROR(VLOOKUP($A188,#REF!,16+CY$1,0),IFERROR(VLOOKUP($A188,#REF!,29+CY$1,0),IFERROR(VLOOKUP($A188,#REF!,42+CY$1,0),IFERROR(VLOOKUP($A188,#REF!,42+CY$1,0),0))))))))))))</f>
        <v>0</v>
      </c>
      <c r="DA188" s="37">
        <f>IFERROR(VLOOKUP($A188,#REF!,5+CZ$1,0),IFERROR(VLOOKUP($A188,#REF!,26+CZ$1,0),IFERROR(VLOOKUP($A188,#REF!,42+CZ$1,0),IFERROR(VLOOKUP($A188,#REF!,42+CZ$1,0),IFERROR(VLOOKUP($A188,#REF!,42+CZ$1,0),IFERROR(VLOOKUP($A188,#REF!,29+CZ$1,0),IFERROR(VLOOKUP($A188,#REF!,33+CZ$1,0),IFERROR(VLOOKUP($A188,#REF!,42+CZ$1,0),IFERROR(VLOOKUP($A188,#REF!,16+CZ$1,0),IFERROR(VLOOKUP($A188,#REF!,29+CZ$1,0),IFERROR(VLOOKUP($A188,#REF!,42+CZ$1,0),IFERROR(VLOOKUP($A188,#REF!,42+CZ$1,0),0))))))))))))</f>
        <v>0</v>
      </c>
      <c r="DB188" s="37">
        <f>IFERROR(VLOOKUP($A188,#REF!,5+DA$1,0),IFERROR(VLOOKUP($A188,#REF!,26+DA$1,0),IFERROR(VLOOKUP($A188,#REF!,42+DA$1,0),IFERROR(VLOOKUP($A188,#REF!,42+DA$1,0),IFERROR(VLOOKUP($A188,#REF!,42+DA$1,0),IFERROR(VLOOKUP($A188,#REF!,29+DA$1,0),IFERROR(VLOOKUP($A188,#REF!,33+DA$1,0),IFERROR(VLOOKUP($A188,#REF!,42+DA$1,0),IFERROR(VLOOKUP($A188,#REF!,16+DA$1,0),IFERROR(VLOOKUP($A188,#REF!,29+DA$1,0),IFERROR(VLOOKUP($A188,#REF!,42+DA$1,0),IFERROR(VLOOKUP($A188,#REF!,42+DA$1,0),0))))))))))))</f>
        <v>0</v>
      </c>
      <c r="DC188" s="37">
        <f>IFERROR(VLOOKUP($A188,#REF!,5+DB$1,0),IFERROR(VLOOKUP($A188,#REF!,26+DB$1,0),IFERROR(VLOOKUP($A188,#REF!,42+DB$1,0),IFERROR(VLOOKUP($A188,#REF!,42+DB$1,0),IFERROR(VLOOKUP($A188,#REF!,42+DB$1,0),IFERROR(VLOOKUP($A188,#REF!,29+DB$1,0),IFERROR(VLOOKUP($A188,#REF!,33+DB$1,0),IFERROR(VLOOKUP($A188,#REF!,42+DB$1,0),IFERROR(VLOOKUP($A188,#REF!,16+DB$1,0),IFERROR(VLOOKUP($A188,#REF!,29+DB$1,0),IFERROR(VLOOKUP($A188,#REF!,42+DB$1,0),IFERROR(VLOOKUP($A188,#REF!,42+DB$1,0),0))))))))))))</f>
        <v>0</v>
      </c>
      <c r="DD188" s="37">
        <f>IFERROR(VLOOKUP($A188,#REF!,5+DC$1,0),IFERROR(VLOOKUP($A188,#REF!,26+DC$1,0),IFERROR(VLOOKUP($A188,#REF!,42+DC$1,0),IFERROR(VLOOKUP($A188,#REF!,42+DC$1,0),IFERROR(VLOOKUP($A188,#REF!,42+DC$1,0),IFERROR(VLOOKUP($A188,#REF!,29+DC$1,0),IFERROR(VLOOKUP($A188,#REF!,33+DC$1,0),IFERROR(VLOOKUP($A188,#REF!,42+DC$1,0),IFERROR(VLOOKUP($A188,#REF!,16+DC$1,0),IFERROR(VLOOKUP($A188,#REF!,29+DC$1,0),IFERROR(VLOOKUP($A188,#REF!,42+DC$1,0),IFERROR(VLOOKUP($A188,#REF!,42+DC$1,0),0))))))))))))</f>
        <v>0</v>
      </c>
      <c r="DE188" s="37">
        <f>IFERROR(VLOOKUP($A188,#REF!,23,0),IFERROR(VLOOKUP($A188,#REF!,21,0),IFERROR(VLOOKUP($A188,#REF!,23,0),IFERROR(VLOOKUP($A188,#REF!,23,0),IFERROR(VLOOKUP($A188,#REF!,23,0),IFERROR(VLOOKUP($A188,#REF!,23,0),IFERROR(VLOOKUP($A188,#REF!,23,0),IFERROR(VLOOKUP($A188,#REF!,21,0),IFERROR(VLOOKUP($A188,#REF!,25,0),IFERROR(VLOOKUP($A188,#REF!,25,0),IFERROR(VLOOKUP($A188,#REF!,34,0),IFERROR(VLOOKUP($A188,#REF!,65,0),IFERROR(VLOOKUP($A188,#REF!,23,0),IFERROR(VLOOKUP($A188,#REF!,36,0),0))))))))))))))</f>
        <v>0</v>
      </c>
      <c r="DF188" s="37" t="b">
        <f t="shared" si="85"/>
        <v>1</v>
      </c>
      <c r="DG188" s="37" t="b">
        <f t="shared" si="85"/>
        <v>1</v>
      </c>
      <c r="DH188" s="37" t="b">
        <f t="shared" si="85"/>
        <v>1</v>
      </c>
      <c r="DI188" s="37" t="b">
        <f t="shared" si="81"/>
        <v>1</v>
      </c>
      <c r="DJ188" s="37" t="b">
        <f t="shared" si="81"/>
        <v>1</v>
      </c>
      <c r="DK188" s="37" t="b">
        <f t="shared" si="81"/>
        <v>1</v>
      </c>
      <c r="DL188" s="37" t="b">
        <f t="shared" si="81"/>
        <v>1</v>
      </c>
      <c r="DM188" s="37">
        <f t="shared" si="86"/>
        <v>21</v>
      </c>
      <c r="DN188" s="37">
        <f t="shared" si="86"/>
        <v>0</v>
      </c>
      <c r="DO188" s="37">
        <f t="shared" si="86"/>
        <v>0</v>
      </c>
      <c r="DP188" s="37">
        <f t="shared" si="82"/>
        <v>0</v>
      </c>
      <c r="DQ188" s="37">
        <f t="shared" si="82"/>
        <v>0</v>
      </c>
      <c r="DR188" s="37">
        <f t="shared" si="82"/>
        <v>0</v>
      </c>
      <c r="DS188" s="37">
        <f t="shared" si="82"/>
        <v>0</v>
      </c>
      <c r="DT188" s="29">
        <f t="shared" si="72"/>
        <v>21</v>
      </c>
      <c r="DU188" s="37">
        <f t="shared" si="87"/>
        <v>0</v>
      </c>
      <c r="DV188" s="37">
        <f t="shared" si="87"/>
        <v>0</v>
      </c>
      <c r="DW188" s="37">
        <f t="shared" si="87"/>
        <v>0</v>
      </c>
      <c r="DX188" s="37">
        <f t="shared" si="83"/>
        <v>0</v>
      </c>
      <c r="DY188" s="37">
        <f t="shared" si="83"/>
        <v>0</v>
      </c>
      <c r="DZ188" s="37">
        <f t="shared" si="83"/>
        <v>0</v>
      </c>
      <c r="EA188" s="37">
        <f t="shared" si="83"/>
        <v>0</v>
      </c>
      <c r="EB188" s="29">
        <f t="shared" si="73"/>
        <v>0</v>
      </c>
      <c r="EC188" s="36">
        <f t="shared" si="74"/>
        <v>6</v>
      </c>
      <c r="ED188" s="36" t="str">
        <f t="shared" si="75"/>
        <v>DOWNGRADE</v>
      </c>
      <c r="EE188" s="36" t="str">
        <f t="shared" si="76"/>
        <v>RESET</v>
      </c>
      <c r="EF188" s="37">
        <f t="shared" si="77"/>
        <v>0</v>
      </c>
      <c r="EG188" s="2">
        <f>IFERROR(VLOOKUP(A188,[21]DELTA!$A:$AT,46,0),"")</f>
        <v>3</v>
      </c>
      <c r="EH188" s="37" t="str">
        <f t="shared" si="78"/>
        <v>SAPHIRE</v>
      </c>
      <c r="EI188" s="2"/>
      <c r="EJ188" s="2"/>
      <c r="EK188" s="2"/>
      <c r="EL188" s="2"/>
      <c r="EM188" s="2"/>
      <c r="EN188" s="2"/>
      <c r="EO188" s="2"/>
      <c r="EP188" s="2"/>
      <c r="EQ188" s="37">
        <f t="shared" si="88"/>
        <v>21</v>
      </c>
      <c r="ER188" s="37">
        <f t="shared" si="88"/>
        <v>0</v>
      </c>
      <c r="ES188" s="37">
        <f t="shared" si="88"/>
        <v>0</v>
      </c>
      <c r="ET188" s="37">
        <f t="shared" si="84"/>
        <v>0</v>
      </c>
      <c r="EU188" s="37">
        <f t="shared" si="84"/>
        <v>0</v>
      </c>
      <c r="EV188" s="37">
        <f t="shared" si="84"/>
        <v>0</v>
      </c>
      <c r="EW188" s="37">
        <f t="shared" si="84"/>
        <v>0</v>
      </c>
    </row>
    <row r="189" spans="1:153" ht="15.6">
      <c r="A189" s="36">
        <v>92315</v>
      </c>
      <c r="B189" s="5" t="s">
        <v>189</v>
      </c>
      <c r="C189" s="37" t="s">
        <v>153</v>
      </c>
      <c r="D189" s="15">
        <f>IFERROR(VLOOKUP(A189,[23]delta!$A:$C,3,0),"")</f>
        <v>45201</v>
      </c>
      <c r="E189" s="15" t="str">
        <f t="shared" si="71"/>
        <v>Oct-23</v>
      </c>
      <c r="F189" s="37" t="s">
        <v>349</v>
      </c>
      <c r="G189" s="37" t="s">
        <v>349</v>
      </c>
      <c r="H189" s="37" t="s">
        <v>414</v>
      </c>
      <c r="I189" s="37" t="s">
        <v>414</v>
      </c>
      <c r="J189" s="37" t="s">
        <v>414</v>
      </c>
      <c r="K189" s="37" t="s">
        <v>414</v>
      </c>
      <c r="L189" s="37" t="s">
        <v>414</v>
      </c>
      <c r="M189" s="37">
        <v>15</v>
      </c>
      <c r="N189" s="37">
        <v>37</v>
      </c>
      <c r="O189" s="37"/>
      <c r="P189" s="37"/>
      <c r="Q189" s="37"/>
      <c r="R189" s="37"/>
      <c r="S189" s="37" t="s">
        <v>417</v>
      </c>
      <c r="T189" s="36">
        <v>52</v>
      </c>
      <c r="U189" s="37">
        <v>15</v>
      </c>
      <c r="V189" s="37">
        <v>37</v>
      </c>
      <c r="W189" s="37">
        <v>0</v>
      </c>
      <c r="X189" s="37">
        <v>0</v>
      </c>
      <c r="Y189" s="37">
        <v>0</v>
      </c>
      <c r="Z189" s="37">
        <v>0</v>
      </c>
      <c r="AA189" s="37" t="s">
        <v>417</v>
      </c>
      <c r="AB189" s="36">
        <v>52</v>
      </c>
      <c r="AC189" s="36">
        <v>5</v>
      </c>
      <c r="AD189" s="36" t="s">
        <v>415</v>
      </c>
      <c r="AE189" s="36" t="s">
        <v>416</v>
      </c>
      <c r="AF189" s="37">
        <v>0</v>
      </c>
      <c r="AG189" s="13">
        <v>2</v>
      </c>
      <c r="AH189" s="37" t="s">
        <v>418</v>
      </c>
      <c r="AI189" s="37">
        <v>0</v>
      </c>
      <c r="AJ189" s="37" t="s">
        <v>424</v>
      </c>
      <c r="AK189" s="37">
        <v>0</v>
      </c>
      <c r="AL189" s="15">
        <v>45261</v>
      </c>
      <c r="AM189" s="15">
        <v>45701</v>
      </c>
      <c r="AN189" s="37">
        <v>1</v>
      </c>
      <c r="AO189" s="37">
        <v>0</v>
      </c>
      <c r="AP189" s="37" t="str">
        <f>IFERROR(VLOOKUP($A189,[2]Sheet1!$A:$D,4,0),"-")</f>
        <v>-</v>
      </c>
      <c r="AQ189" s="37" t="str">
        <f>IFERROR(VLOOKUP($A189,#REF!,4,0),"-")</f>
        <v>-</v>
      </c>
      <c r="AR189" s="37" t="str">
        <f>IFERROR(VLOOKUP(A189,[3]DELTA!$A:$D,4,0),"-")</f>
        <v>-</v>
      </c>
      <c r="AS189" s="37" t="str">
        <f>IFERROR(VLOOKUP(A189,[4]DELTA!$A:$D,4,0),"-")</f>
        <v>-</v>
      </c>
      <c r="AT189" s="37" t="str">
        <f>IFERROR(VLOOKUP(A189,[5]DELTA!$A:$D,4,0),"-")</f>
        <v>-</v>
      </c>
      <c r="AU189" s="37" t="str">
        <f>IFERROR(VLOOKUP(A189,[6]DELTA!$A:$D,4,0),"-")</f>
        <v>-</v>
      </c>
      <c r="AV189" s="37" t="str">
        <f>IFERROR(VLOOKUP(A189,#REF!,13,0),"")</f>
        <v/>
      </c>
      <c r="AW189" s="37">
        <f>IFERROR(VLOOKUP(A189,[7]DATABASE!$A:$BA,49,0),"")</f>
        <v>0</v>
      </c>
      <c r="AX189" s="37">
        <f>IFERROR(VLOOKUP(A189,[7]DATABASE!$A:$BA,50,0),"")</f>
        <v>0</v>
      </c>
      <c r="AY189" s="37">
        <f>IFERROR(VLOOKUP(A189,[7]DATABASE!$A:$BA,51,0),"")</f>
        <v>0</v>
      </c>
      <c r="AZ189" s="37">
        <f>IFERROR(VLOOKUP(A189,[7]DATABASE!$A:$BA,52,0),"")</f>
        <v>0</v>
      </c>
      <c r="BA189" s="37">
        <f>IFERROR(VLOOKUP(A189,[7]DATABASE!$A:$BA,53,0),"")</f>
        <v>0</v>
      </c>
      <c r="BB189" s="37">
        <f>IFERROR(VLOOKUP(A189,[7]DATABASE!$A:$BF,54,0),"")</f>
        <v>0</v>
      </c>
      <c r="BC189" s="37">
        <f>IFERROR(VLOOKUP(A189,[7]DATABASE!$A:$BF,55,0),"")</f>
        <v>0</v>
      </c>
      <c r="BD189" s="37">
        <f>IFERROR(VLOOKUP(A189,[7]DATABASE!$A:$BF,56,0),"")</f>
        <v>0</v>
      </c>
      <c r="BE189" s="37">
        <f>IFERROR(VLOOKUP(A189,[7]DATABASE!$A:$BF,57,0),"")</f>
        <v>0</v>
      </c>
      <c r="BF189" s="37">
        <f>IFERROR(VLOOKUP(A189,[7]DATABASE!$A:$BF,58,0),"")</f>
        <v>0</v>
      </c>
      <c r="BG189" s="37" t="str">
        <f>IFERROR(VLOOKUP($A189,'[24]NEW MITRA'!$A:$BV,69,0),"")</f>
        <v/>
      </c>
      <c r="BH189" s="37">
        <f>IFERROR(VLOOKUP(A189,[7]DATABASE!$A:$BM,60,0),"")</f>
        <v>0</v>
      </c>
      <c r="BI189" s="37">
        <f>IFERROR(VLOOKUP(A189,[7]DATABASE!$A:$BM,61,0),"")</f>
        <v>0</v>
      </c>
      <c r="BJ189" s="37">
        <f>IFERROR(VLOOKUP(A189,[7]DATABASE!$A:$BM,62,0),"")</f>
        <v>0</v>
      </c>
      <c r="BK189" s="37">
        <f>IFERROR(VLOOKUP(A189,[7]DATABASE!$A:$BM,63,0),"")</f>
        <v>0</v>
      </c>
      <c r="BL189" s="37">
        <f>IFERROR(VLOOKUP(A189,[7]DATABASE!$A:$BM,64,0),"")</f>
        <v>0</v>
      </c>
      <c r="BM189" s="37" t="str">
        <f>IFERROR(VLOOKUP($A189,[9]AAV!$A:$AM,39,0),IFERROR(VLOOKUP($A189,[9]GC!$A:$Y,25,0),IFERROR(VLOOKUP($A189,[9]RVO!$A:$BS,71,0),IFERROR(VLOOKUP($A189,[9]SBPV!$A:$AK,37,0),IFERROR(VLOOKUP($A189,'[9]CC SK'!$A:$AA,27,0),IFERROR(VLOOKUP($A189,[9]DELTA!$A:$AA,27,0),IFERROR(VLOOKUP($A189,'[9]TEMA C1'!$A:$W,23,0),IFERROR(VLOOKUP($A189,'[9]TEMA C2'!$A:$Y,25,0),IFERROR(VLOOKUP($A189,'[9]TEMA C3'!$A:$Y,25,0),IFERROR(VLOOKUP($A189,'[9]TEMA HAJI'!$A:$Y,25,0),IFERROR(VLOOKUP($A189,'[9]TEMA PD'!$A:$Y,25,0),"")))))))))))</f>
        <v/>
      </c>
      <c r="BN189" s="37">
        <f t="shared" si="89"/>
        <v>0</v>
      </c>
      <c r="BO189" s="37" t="str">
        <f t="shared" si="99"/>
        <v/>
      </c>
      <c r="BP189" s="37">
        <f t="shared" si="99"/>
        <v>0</v>
      </c>
      <c r="BQ189" s="37">
        <f t="shared" si="99"/>
        <v>0</v>
      </c>
      <c r="BR189" s="37">
        <f t="shared" si="98"/>
        <v>0</v>
      </c>
      <c r="BS189" s="37">
        <f t="shared" si="98"/>
        <v>0</v>
      </c>
      <c r="BT189" s="37">
        <f t="shared" si="98"/>
        <v>0</v>
      </c>
      <c r="BU189" s="37" t="str">
        <f t="shared" si="79"/>
        <v/>
      </c>
      <c r="BV189" s="37">
        <f t="shared" si="90"/>
        <v>0</v>
      </c>
      <c r="BW189" s="36">
        <f t="shared" si="91"/>
        <v>7</v>
      </c>
      <c r="BX189" s="36" t="str">
        <f t="shared" si="92"/>
        <v>DOWNGRADE</v>
      </c>
      <c r="BY189" s="36" t="str">
        <f>IFERROR(VLOOKUP(A189,[7]DATABASE!$A:$BY,77,0),"")</f>
        <v>RESET</v>
      </c>
      <c r="BZ189" s="37">
        <f t="shared" si="93"/>
        <v>0</v>
      </c>
      <c r="CA189" s="12">
        <f>IFERROR(VLOOKUP(A189,[10]DELTA!$A:$AE,31,0),"")</f>
        <v>0</v>
      </c>
      <c r="CB189" s="37" t="str">
        <f t="shared" si="94"/>
        <v>SAPHIRE</v>
      </c>
      <c r="CC189" s="37" t="str">
        <f>IFERROR(VLOOKUP(A189,[11]SUMMARY!$B:$E,4,0),"")</f>
        <v/>
      </c>
      <c r="CD189" s="37">
        <f>IFERROR(VLOOKUP(A189,'[12]RECAP REDEEM P2 - v2'!$A:$I,5,0),0)</f>
        <v>0</v>
      </c>
      <c r="CE189" s="37" t="str">
        <f t="shared" si="95"/>
        <v>FALSE</v>
      </c>
      <c r="CF189" s="37"/>
      <c r="CG189" s="15">
        <v>45093</v>
      </c>
      <c r="CH189" s="15">
        <f t="shared" ca="1" si="96"/>
        <v>46174</v>
      </c>
      <c r="CI189" s="37">
        <f t="shared" ca="1" si="97"/>
        <v>2</v>
      </c>
      <c r="CJ189" s="37">
        <v>0</v>
      </c>
      <c r="CK189" s="37" t="str">
        <f>IFERROR(VLOOKUP($A189,[13]ME!$A:$K,11,0),"-")</f>
        <v>-</v>
      </c>
      <c r="CL189" s="37" t="str">
        <f>IFERROR(VLOOKUP($A189,[14]EKS!$A:$K,11,0),"-")</f>
        <v>-</v>
      </c>
      <c r="CM189" s="37" t="str">
        <f>IFERROR(VLOOKUP($A189,[15]EKS!$A:$K,11,0),"-")</f>
        <v>-</v>
      </c>
      <c r="CN189" s="37" t="str">
        <f>IFERROR(VLOOKUP($A189,[16]EKS!$A:$K,11,0),"-")</f>
        <v>-</v>
      </c>
      <c r="CO189" s="37" t="str">
        <f>IFERROR(VLOOKUP($A189,[17]EKS!$A:$K,11,0),"-")</f>
        <v>-</v>
      </c>
      <c r="CP189" s="37" t="str">
        <f>IFERROR(VLOOKUP($A189,[18]EKS!$A:$K,11,0),"-")</f>
        <v>-</v>
      </c>
      <c r="CQ189" s="37" t="str">
        <f>IFERROR(VLOOKUP(A189,[19]Sheet1!$A:$D,4,0),"-")</f>
        <v>-</v>
      </c>
      <c r="CR189" s="37">
        <f>IFERROR(VLOOKUP($A189,[20]AAV!$A:$AR,44,0),IFERROR(VLOOKUP($A189,[20]GC!$A:$AC,29,0),IFERROR(VLOOKUP($A189,[20]RVO!$A:$CA,79,0),IFERROR(VLOOKUP($A189,[20]SBPV!$A:$AN,40,0),IFERROR(VLOOKUP($A189,'[20]CC SK'!$A:$AC,29,0),IFERROR(VLOOKUP($A189,'[20]AAV AUTO 2000'!$A:$AA,27,0),IFERROR(VLOOKUP($A189,[20]DELTA!$A:$AC,29,0),IFERROR(VLOOKUP($A189,'[20]TEMA C1'!$A:$Y,25,0),IFERROR(VLOOKUP($A189,'[20]TEMA C2'!$A:$AA,27,0),IFERROR(VLOOKUP($A189,'[20]TEMA C3'!$A:$AA,27,0),IFERROR(VLOOKUP($A189,'[20]TEMA HAJI'!$A:$AA,27,0),IFERROR(VLOOKUP($A189,'[20]TEMA PD'!$A:$AA,27,0),IFERROR(VLOOKUP($A189,[20]DESIRE!$A:$AP,42,0),0)))))))))))))</f>
        <v>0</v>
      </c>
      <c r="CS189" s="37">
        <f>IFERROR(VLOOKUP($A189,#REF!,42+CR$1,0),IFERROR(VLOOKUP($A189,#REF!,42+CR$1,0),IFERROR(VLOOKUP($A189,#REF!,29+CR$1,0),IFERROR(VLOOKUP($A189,#REF!,16+CR$1,0),IFERROR(VLOOKUP($A189,#REF!,42+CR$1,0),IFERROR(VLOOKUP($A189,#REF!,33+CR$1,0),IFERROR(VLOOKUP($A189,#REF!,29+CR$1,0),IFERROR(VLOOKUP($A189,#REF!,42+CR$1,0),IFERROR(VLOOKUP($A189,#REF!,42+CR$1,0),IFERROR(VLOOKUP($A189,#REF!,42+CR$1,0),IFERROR(VLOOKUP($A189,#REF!,26+CR$1,0),IFERROR(VLOOKUP($A189,#REF!,5+CR$1,0),0))))))))))))</f>
        <v>0</v>
      </c>
      <c r="CT189" s="37">
        <f>IFERROR(VLOOKUP($A189,#REF!,42+CS$1,0),IFERROR(VLOOKUP($A189,#REF!,42+CS$1,0),IFERROR(VLOOKUP($A189,#REF!,29+CS$1,0),IFERROR(VLOOKUP($A189,#REF!,16+CS$1,0),IFERROR(VLOOKUP($A189,#REF!,42+CS$1,0),IFERROR(VLOOKUP($A189,#REF!,33+CS$1,0),IFERROR(VLOOKUP($A189,#REF!,29+CS$1,0),IFERROR(VLOOKUP($A189,#REF!,42+CS$1,0),IFERROR(VLOOKUP($A189,#REF!,42+CS$1,0),IFERROR(VLOOKUP($A189,#REF!,42+CS$1,0),IFERROR(VLOOKUP($A189,#REF!,26+CS$1,0),IFERROR(VLOOKUP($A189,#REF!,5+CS$1,0),0))))))))))))</f>
        <v>0</v>
      </c>
      <c r="CU189" s="37">
        <f>IFERROR(VLOOKUP($A189,#REF!,42+CT$1,0),IFERROR(VLOOKUP($A189,#REF!,42+CT$1,0),IFERROR(VLOOKUP($A189,#REF!,29+CT$1,0),IFERROR(VLOOKUP($A189,#REF!,16+CT$1,0),IFERROR(VLOOKUP($A189,#REF!,42+CT$1,0),IFERROR(VLOOKUP($A189,#REF!,33+CT$1,0),IFERROR(VLOOKUP($A189,#REF!,29+CT$1,0),IFERROR(VLOOKUP($A189,#REF!,42+CT$1,0),IFERROR(VLOOKUP($A189,#REF!,42+CT$1,0),IFERROR(VLOOKUP($A189,#REF!,42+CT$1,0),IFERROR(VLOOKUP($A189,#REF!,26+CT$1,0),IFERROR(VLOOKUP($A189,#REF!,5+CT$1,0),0))))))))))))</f>
        <v>0</v>
      </c>
      <c r="CV189" s="37">
        <f>IFERROR(VLOOKUP($A189,#REF!,42+CU$1,0),IFERROR(VLOOKUP($A189,#REF!,42+CU$1,0),IFERROR(VLOOKUP($A189,#REF!,29+CU$1,0),IFERROR(VLOOKUP($A189,#REF!,16+CU$1,0),IFERROR(VLOOKUP($A189,#REF!,42+CU$1,0),IFERROR(VLOOKUP($A189,#REF!,33+CU$1,0),IFERROR(VLOOKUP($A189,#REF!,29+CU$1,0),IFERROR(VLOOKUP($A189,#REF!,42+CU$1,0),IFERROR(VLOOKUP($A189,#REF!,42+CU$1,0),IFERROR(VLOOKUP($A189,#REF!,42+CU$1,0),IFERROR(VLOOKUP($A189,#REF!,26+CU$1,0),IFERROR(VLOOKUP($A189,#REF!,5+CU$1,0),0))))))))))))</f>
        <v>0</v>
      </c>
      <c r="CW189" s="37">
        <f>IFERROR(VLOOKUP($A189,#REF!,42+CV$1,0),IFERROR(VLOOKUP($A189,#REF!,42+CV$1,0),IFERROR(VLOOKUP($A189,#REF!,29+CV$1,0),IFERROR(VLOOKUP($A189,#REF!,16+CV$1,0),IFERROR(VLOOKUP($A189,#REF!,42+CV$1,0),IFERROR(VLOOKUP($A189,#REF!,33+CV$1,0),IFERROR(VLOOKUP($A189,#REF!,29+CV$1,0),IFERROR(VLOOKUP($A189,#REF!,42+CV$1,0),IFERROR(VLOOKUP($A189,#REF!,42+CV$1,0),IFERROR(VLOOKUP($A189,#REF!,42+CV$1,0),IFERROR(VLOOKUP($A189,#REF!,26+CV$1,0),IFERROR(VLOOKUP($A189,#REF!,5+CV$1,0),0))))))))))))</f>
        <v>0</v>
      </c>
      <c r="CX189" s="37">
        <f>IFERROR(VLOOKUP($A189,#REF!,36,0),IFERROR(VLOOKUP($A189,#REF!,23,0),IFERROR(VLOOKUP($A189,#REF!,65,0),IFERROR(VLOOKUP($A189,#REF!,34,0),IFERROR(VLOOKUP($A189,#REF!,25,0),IFERROR(VLOOKUP($A189,#REF!,25,0),IFERROR(VLOOKUP($A189,#REF!,21,0),IFERROR(VLOOKUP($A189,#REF!,23,0),IFERROR(VLOOKUP($A189,#REF!,23,0),IFERROR(VLOOKUP($A189,#REF!,23,0),IFERROR(VLOOKUP($A189,#REF!,23,0),IFERROR(VLOOKUP($A189,#REF!,23,0),IFERROR(VLOOKUP($A189,#REF!,21,0),IFERROR(VLOOKUP($A189,#REF!,23,0),0))))))))))))))</f>
        <v>0</v>
      </c>
      <c r="CY189" s="37">
        <f>IFERROR(VLOOKUP($A189,[20]DESIRE!$A:$AP,42,0),IFERROR(VLOOKUP($A189,'[20]TEMA PD'!$A:$AA,27,0),IFERROR(VLOOKUP($A189,'[20]TEMA HAJI'!$A:$AA,27,0),IFERROR(VLOOKUP($A189,'[20]TEMA C3'!$A:$AA,27,0),IFERROR(VLOOKUP($A189,'[20]TEMA C2'!$A:$AA,27,0),IFERROR(VLOOKUP($A189,'[20]TEMA C1'!$A:$Y,25,0),IFERROR(VLOOKUP($A189,[20]DELTA!$A:$AC,29,0),IFERROR(VLOOKUP($A189,'[20]AAV AUTO 2000'!$A:$AA,27,0),IFERROR(VLOOKUP($A189,'[20]CC SK'!$A:$AC,29,0),IFERROR(VLOOKUP($A189,[20]SBPV!$A:$AN,40,0),IFERROR(VLOOKUP($A189,[20]RVO!$A:$CA,79,0),IFERROR(VLOOKUP($A189,[20]GC!$A:$AC,29,0),IFERROR(VLOOKUP($A189,[20]AAV!$A:$AR,44,0),0)))))))))))))</f>
        <v>0</v>
      </c>
      <c r="CZ189" s="37">
        <f>IFERROR(VLOOKUP($A189,#REF!,5+CY$1,0),IFERROR(VLOOKUP($A189,#REF!,26+CY$1,0),IFERROR(VLOOKUP($A189,#REF!,42+CY$1,0),IFERROR(VLOOKUP($A189,#REF!,42+CY$1,0),IFERROR(VLOOKUP($A189,#REF!,42+CY$1,0),IFERROR(VLOOKUP($A189,#REF!,29+CY$1,0),IFERROR(VLOOKUP($A189,#REF!,33+CY$1,0),IFERROR(VLOOKUP($A189,#REF!,42+CY$1,0),IFERROR(VLOOKUP($A189,#REF!,16+CY$1,0),IFERROR(VLOOKUP($A189,#REF!,29+CY$1,0),IFERROR(VLOOKUP($A189,#REF!,42+CY$1,0),IFERROR(VLOOKUP($A189,#REF!,42+CY$1,0),0))))))))))))</f>
        <v>0</v>
      </c>
      <c r="DA189" s="37">
        <f>IFERROR(VLOOKUP($A189,#REF!,5+CZ$1,0),IFERROR(VLOOKUP($A189,#REF!,26+CZ$1,0),IFERROR(VLOOKUP($A189,#REF!,42+CZ$1,0),IFERROR(VLOOKUP($A189,#REF!,42+CZ$1,0),IFERROR(VLOOKUP($A189,#REF!,42+CZ$1,0),IFERROR(VLOOKUP($A189,#REF!,29+CZ$1,0),IFERROR(VLOOKUP($A189,#REF!,33+CZ$1,0),IFERROR(VLOOKUP($A189,#REF!,42+CZ$1,0),IFERROR(VLOOKUP($A189,#REF!,16+CZ$1,0),IFERROR(VLOOKUP($A189,#REF!,29+CZ$1,0),IFERROR(VLOOKUP($A189,#REF!,42+CZ$1,0),IFERROR(VLOOKUP($A189,#REF!,42+CZ$1,0),0))))))))))))</f>
        <v>0</v>
      </c>
      <c r="DB189" s="37">
        <f>IFERROR(VLOOKUP($A189,#REF!,5+DA$1,0),IFERROR(VLOOKUP($A189,#REF!,26+DA$1,0),IFERROR(VLOOKUP($A189,#REF!,42+DA$1,0),IFERROR(VLOOKUP($A189,#REF!,42+DA$1,0),IFERROR(VLOOKUP($A189,#REF!,42+DA$1,0),IFERROR(VLOOKUP($A189,#REF!,29+DA$1,0),IFERROR(VLOOKUP($A189,#REF!,33+DA$1,0),IFERROR(VLOOKUP($A189,#REF!,42+DA$1,0),IFERROR(VLOOKUP($A189,#REF!,16+DA$1,0),IFERROR(VLOOKUP($A189,#REF!,29+DA$1,0),IFERROR(VLOOKUP($A189,#REF!,42+DA$1,0),IFERROR(VLOOKUP($A189,#REF!,42+DA$1,0),0))))))))))))</f>
        <v>0</v>
      </c>
      <c r="DC189" s="37">
        <f>IFERROR(VLOOKUP($A189,#REF!,5+DB$1,0),IFERROR(VLOOKUP($A189,#REF!,26+DB$1,0),IFERROR(VLOOKUP($A189,#REF!,42+DB$1,0),IFERROR(VLOOKUP($A189,#REF!,42+DB$1,0),IFERROR(VLOOKUP($A189,#REF!,42+DB$1,0),IFERROR(VLOOKUP($A189,#REF!,29+DB$1,0),IFERROR(VLOOKUP($A189,#REF!,33+DB$1,0),IFERROR(VLOOKUP($A189,#REF!,42+DB$1,0),IFERROR(VLOOKUP($A189,#REF!,16+DB$1,0),IFERROR(VLOOKUP($A189,#REF!,29+DB$1,0),IFERROR(VLOOKUP($A189,#REF!,42+DB$1,0),IFERROR(VLOOKUP($A189,#REF!,42+DB$1,0),0))))))))))))</f>
        <v>0</v>
      </c>
      <c r="DD189" s="37">
        <f>IFERROR(VLOOKUP($A189,#REF!,5+DC$1,0),IFERROR(VLOOKUP($A189,#REF!,26+DC$1,0),IFERROR(VLOOKUP($A189,#REF!,42+DC$1,0),IFERROR(VLOOKUP($A189,#REF!,42+DC$1,0),IFERROR(VLOOKUP($A189,#REF!,42+DC$1,0),IFERROR(VLOOKUP($A189,#REF!,29+DC$1,0),IFERROR(VLOOKUP($A189,#REF!,33+DC$1,0),IFERROR(VLOOKUP($A189,#REF!,42+DC$1,0),IFERROR(VLOOKUP($A189,#REF!,16+DC$1,0),IFERROR(VLOOKUP($A189,#REF!,29+DC$1,0),IFERROR(VLOOKUP($A189,#REF!,42+DC$1,0),IFERROR(VLOOKUP($A189,#REF!,42+DC$1,0),0))))))))))))</f>
        <v>0</v>
      </c>
      <c r="DE189" s="37">
        <f>IFERROR(VLOOKUP($A189,#REF!,23,0),IFERROR(VLOOKUP($A189,#REF!,21,0),IFERROR(VLOOKUP($A189,#REF!,23,0),IFERROR(VLOOKUP($A189,#REF!,23,0),IFERROR(VLOOKUP($A189,#REF!,23,0),IFERROR(VLOOKUP($A189,#REF!,23,0),IFERROR(VLOOKUP($A189,#REF!,23,0),IFERROR(VLOOKUP($A189,#REF!,21,0),IFERROR(VLOOKUP($A189,#REF!,25,0),IFERROR(VLOOKUP($A189,#REF!,25,0),IFERROR(VLOOKUP($A189,#REF!,34,0),IFERROR(VLOOKUP($A189,#REF!,65,0),IFERROR(VLOOKUP($A189,#REF!,23,0),IFERROR(VLOOKUP($A189,#REF!,36,0),0))))))))))))))</f>
        <v>0</v>
      </c>
      <c r="DF189" s="37" t="b">
        <f t="shared" si="85"/>
        <v>1</v>
      </c>
      <c r="DG189" s="37" t="b">
        <f t="shared" si="85"/>
        <v>1</v>
      </c>
      <c r="DH189" s="37" t="b">
        <f t="shared" si="85"/>
        <v>1</v>
      </c>
      <c r="DI189" s="37" t="b">
        <f t="shared" si="81"/>
        <v>1</v>
      </c>
      <c r="DJ189" s="37" t="b">
        <f t="shared" si="81"/>
        <v>1</v>
      </c>
      <c r="DK189" s="37" t="b">
        <f t="shared" si="81"/>
        <v>1</v>
      </c>
      <c r="DL189" s="37" t="b">
        <f t="shared" si="81"/>
        <v>1</v>
      </c>
      <c r="DM189" s="37">
        <f t="shared" si="86"/>
        <v>0</v>
      </c>
      <c r="DN189" s="37">
        <f t="shared" si="86"/>
        <v>0</v>
      </c>
      <c r="DO189" s="37">
        <f t="shared" si="86"/>
        <v>0</v>
      </c>
      <c r="DP189" s="37">
        <f t="shared" si="82"/>
        <v>0</v>
      </c>
      <c r="DQ189" s="37">
        <f t="shared" si="82"/>
        <v>0</v>
      </c>
      <c r="DR189" s="37">
        <f t="shared" si="82"/>
        <v>0</v>
      </c>
      <c r="DS189" s="37">
        <f t="shared" si="82"/>
        <v>0</v>
      </c>
      <c r="DT189" s="29">
        <f t="shared" si="72"/>
        <v>0</v>
      </c>
      <c r="DU189" s="37">
        <f t="shared" si="87"/>
        <v>0</v>
      </c>
      <c r="DV189" s="37">
        <f t="shared" si="87"/>
        <v>0</v>
      </c>
      <c r="DW189" s="37">
        <f t="shared" si="87"/>
        <v>0</v>
      </c>
      <c r="DX189" s="37">
        <f t="shared" si="83"/>
        <v>0</v>
      </c>
      <c r="DY189" s="37">
        <f t="shared" si="83"/>
        <v>0</v>
      </c>
      <c r="DZ189" s="37">
        <f t="shared" si="83"/>
        <v>0</v>
      </c>
      <c r="EA189" s="37">
        <f t="shared" si="83"/>
        <v>0</v>
      </c>
      <c r="EB189" s="29">
        <f t="shared" si="73"/>
        <v>0</v>
      </c>
      <c r="EC189" s="36">
        <f t="shared" si="74"/>
        <v>7</v>
      </c>
      <c r="ED189" s="36" t="str">
        <f t="shared" si="75"/>
        <v>DOWNGRADE</v>
      </c>
      <c r="EE189" s="36" t="str">
        <f t="shared" si="76"/>
        <v>RESET</v>
      </c>
      <c r="EF189" s="37">
        <f t="shared" si="77"/>
        <v>0</v>
      </c>
      <c r="EG189" s="2" t="str">
        <f>IFERROR(VLOOKUP(A189,[21]DELTA!$A:$AT,46,0),"")</f>
        <v/>
      </c>
      <c r="EH189" s="37" t="str">
        <f t="shared" si="78"/>
        <v>SAPHIRE</v>
      </c>
      <c r="EI189" s="2"/>
      <c r="EJ189" s="2"/>
      <c r="EK189" s="2"/>
      <c r="EL189" s="2"/>
      <c r="EM189" s="2"/>
      <c r="EN189" s="2"/>
      <c r="EO189" s="2"/>
      <c r="EP189" s="2"/>
      <c r="EQ189" s="37">
        <f t="shared" si="88"/>
        <v>0</v>
      </c>
      <c r="ER189" s="37">
        <f t="shared" si="88"/>
        <v>0</v>
      </c>
      <c r="ES189" s="37">
        <f t="shared" si="88"/>
        <v>0</v>
      </c>
      <c r="ET189" s="37">
        <f t="shared" si="84"/>
        <v>0</v>
      </c>
      <c r="EU189" s="37">
        <f t="shared" si="84"/>
        <v>0</v>
      </c>
      <c r="EV189" s="37">
        <f t="shared" si="84"/>
        <v>0</v>
      </c>
      <c r="EW189" s="37">
        <f t="shared" si="84"/>
        <v>0</v>
      </c>
    </row>
    <row r="190" spans="1:153" ht="15.6">
      <c r="A190" s="36" t="s">
        <v>126</v>
      </c>
      <c r="B190" s="5" t="s">
        <v>269</v>
      </c>
      <c r="C190" s="37" t="s">
        <v>153</v>
      </c>
      <c r="D190" s="15">
        <f>IFERROR(VLOOKUP(A190,[23]delta!$A:$C,3,0),"")</f>
        <v>45229</v>
      </c>
      <c r="E190" s="15" t="str">
        <f t="shared" si="71"/>
        <v>Oct-23</v>
      </c>
      <c r="F190" s="37" t="s">
        <v>349</v>
      </c>
      <c r="G190" s="37" t="s">
        <v>349</v>
      </c>
      <c r="H190" s="37" t="s">
        <v>414</v>
      </c>
      <c r="I190" s="37" t="s">
        <v>414</v>
      </c>
      <c r="J190" s="37" t="s">
        <v>414</v>
      </c>
      <c r="K190" s="37" t="s">
        <v>414</v>
      </c>
      <c r="L190" s="37" t="s">
        <v>414</v>
      </c>
      <c r="M190" s="37">
        <v>5</v>
      </c>
      <c r="N190" s="37">
        <v>9</v>
      </c>
      <c r="O190" s="37"/>
      <c r="P190" s="37"/>
      <c r="Q190" s="37"/>
      <c r="R190" s="37"/>
      <c r="S190" s="37" t="s">
        <v>417</v>
      </c>
      <c r="T190" s="36">
        <v>14</v>
      </c>
      <c r="U190" s="37">
        <v>5</v>
      </c>
      <c r="V190" s="37">
        <v>9</v>
      </c>
      <c r="W190" s="37">
        <v>0</v>
      </c>
      <c r="X190" s="37">
        <v>0</v>
      </c>
      <c r="Y190" s="37">
        <v>0</v>
      </c>
      <c r="Z190" s="37">
        <v>0</v>
      </c>
      <c r="AA190" s="37" t="s">
        <v>417</v>
      </c>
      <c r="AB190" s="36">
        <v>14</v>
      </c>
      <c r="AC190" s="36">
        <v>5</v>
      </c>
      <c r="AD190" s="36" t="s">
        <v>415</v>
      </c>
      <c r="AE190" s="36" t="s">
        <v>416</v>
      </c>
      <c r="AF190" s="37">
        <v>0</v>
      </c>
      <c r="AG190" s="13">
        <v>2</v>
      </c>
      <c r="AH190" s="37" t="s">
        <v>418</v>
      </c>
      <c r="AI190" s="37">
        <v>0</v>
      </c>
      <c r="AJ190" s="37" t="s">
        <v>424</v>
      </c>
      <c r="AK190" s="37">
        <v>0</v>
      </c>
      <c r="AL190" s="15">
        <v>45261</v>
      </c>
      <c r="AM190" s="15">
        <v>45701</v>
      </c>
      <c r="AN190" s="37">
        <v>1</v>
      </c>
      <c r="AO190" s="37">
        <v>0</v>
      </c>
      <c r="AP190" s="37" t="str">
        <f>IFERROR(VLOOKUP($A190,[2]Sheet1!$A:$D,4,0),"-")</f>
        <v>-</v>
      </c>
      <c r="AQ190" s="37" t="str">
        <f>IFERROR(VLOOKUP($A190,#REF!,4,0),"-")</f>
        <v>-</v>
      </c>
      <c r="AR190" s="37" t="str">
        <f>IFERROR(VLOOKUP(A190,[3]DELTA!$A:$D,4,0),"-")</f>
        <v>-</v>
      </c>
      <c r="AS190" s="37" t="str">
        <f>IFERROR(VLOOKUP(A190,[4]DELTA!$A:$D,4,0),"-")</f>
        <v>-</v>
      </c>
      <c r="AT190" s="37" t="str">
        <f>IFERROR(VLOOKUP(A190,[5]DELTA!$A:$D,4,0),"-")</f>
        <v>-</v>
      </c>
      <c r="AU190" s="37" t="str">
        <f>IFERROR(VLOOKUP(A190,[6]DELTA!$A:$D,4,0),"-")</f>
        <v>-</v>
      </c>
      <c r="AV190" s="37" t="str">
        <f>IFERROR(VLOOKUP(A190,#REF!,13,0),"")</f>
        <v/>
      </c>
      <c r="AW190" s="37">
        <f>IFERROR(VLOOKUP(A190,[7]DATABASE!$A:$BA,49,0),"")</f>
        <v>0</v>
      </c>
      <c r="AX190" s="37">
        <f>IFERROR(VLOOKUP(A190,[7]DATABASE!$A:$BA,50,0),"")</f>
        <v>0</v>
      </c>
      <c r="AY190" s="37">
        <f>IFERROR(VLOOKUP(A190,[7]DATABASE!$A:$BA,51,0),"")</f>
        <v>0</v>
      </c>
      <c r="AZ190" s="37">
        <f>IFERROR(VLOOKUP(A190,[7]DATABASE!$A:$BA,52,0),"")</f>
        <v>0</v>
      </c>
      <c r="BA190" s="37">
        <f>IFERROR(VLOOKUP(A190,[7]DATABASE!$A:$BA,53,0),"")</f>
        <v>0</v>
      </c>
      <c r="BB190" s="37">
        <f>IFERROR(VLOOKUP(A190,[7]DATABASE!$A:$BF,54,0),"")</f>
        <v>0</v>
      </c>
      <c r="BC190" s="37">
        <f>IFERROR(VLOOKUP(A190,[7]DATABASE!$A:$BF,55,0),"")</f>
        <v>0</v>
      </c>
      <c r="BD190" s="37">
        <f>IFERROR(VLOOKUP(A190,[7]DATABASE!$A:$BF,56,0),"")</f>
        <v>0</v>
      </c>
      <c r="BE190" s="37">
        <f>IFERROR(VLOOKUP(A190,[7]DATABASE!$A:$BF,57,0),"")</f>
        <v>0</v>
      </c>
      <c r="BF190" s="37">
        <f>IFERROR(VLOOKUP(A190,[7]DATABASE!$A:$BF,58,0),"")</f>
        <v>0</v>
      </c>
      <c r="BG190" s="37" t="str">
        <f>IFERROR(VLOOKUP($A190,'[24]NEW MITRA'!$A:$BV,69,0),"")</f>
        <v/>
      </c>
      <c r="BH190" s="37">
        <f>IFERROR(VLOOKUP(A190,[7]DATABASE!$A:$BM,60,0),"")</f>
        <v>0</v>
      </c>
      <c r="BI190" s="37">
        <f>IFERROR(VLOOKUP(A190,[7]DATABASE!$A:$BM,61,0),"")</f>
        <v>0</v>
      </c>
      <c r="BJ190" s="37">
        <f>IFERROR(VLOOKUP(A190,[7]DATABASE!$A:$BM,62,0),"")</f>
        <v>0</v>
      </c>
      <c r="BK190" s="37">
        <f>IFERROR(VLOOKUP(A190,[7]DATABASE!$A:$BM,63,0),"")</f>
        <v>0</v>
      </c>
      <c r="BL190" s="37">
        <f>IFERROR(VLOOKUP(A190,[7]DATABASE!$A:$BM,64,0),"")</f>
        <v>0</v>
      </c>
      <c r="BM190" s="37" t="str">
        <f>IFERROR(VLOOKUP($A190,[9]AAV!$A:$AM,39,0),IFERROR(VLOOKUP($A190,[9]GC!$A:$Y,25,0),IFERROR(VLOOKUP($A190,[9]RVO!$A:$BS,71,0),IFERROR(VLOOKUP($A190,[9]SBPV!$A:$AK,37,0),IFERROR(VLOOKUP($A190,'[9]CC SK'!$A:$AA,27,0),IFERROR(VLOOKUP($A190,[9]DELTA!$A:$AA,27,0),IFERROR(VLOOKUP($A190,'[9]TEMA C1'!$A:$W,23,0),IFERROR(VLOOKUP($A190,'[9]TEMA C2'!$A:$Y,25,0),IFERROR(VLOOKUP($A190,'[9]TEMA C3'!$A:$Y,25,0),IFERROR(VLOOKUP($A190,'[9]TEMA HAJI'!$A:$Y,25,0),IFERROR(VLOOKUP($A190,'[9]TEMA PD'!$A:$Y,25,0),"")))))))))))</f>
        <v/>
      </c>
      <c r="BN190" s="37">
        <f t="shared" si="89"/>
        <v>0</v>
      </c>
      <c r="BO190" s="37" t="str">
        <f t="shared" si="99"/>
        <v/>
      </c>
      <c r="BP190" s="37">
        <f t="shared" si="99"/>
        <v>0</v>
      </c>
      <c r="BQ190" s="37">
        <f t="shared" si="99"/>
        <v>0</v>
      </c>
      <c r="BR190" s="37">
        <f t="shared" si="98"/>
        <v>0</v>
      </c>
      <c r="BS190" s="37">
        <f t="shared" si="98"/>
        <v>0</v>
      </c>
      <c r="BT190" s="37">
        <f t="shared" si="98"/>
        <v>0</v>
      </c>
      <c r="BU190" s="37" t="str">
        <f t="shared" si="79"/>
        <v/>
      </c>
      <c r="BV190" s="37">
        <f t="shared" si="90"/>
        <v>0</v>
      </c>
      <c r="BW190" s="36">
        <f t="shared" si="91"/>
        <v>7</v>
      </c>
      <c r="BX190" s="36" t="str">
        <f t="shared" si="92"/>
        <v>DOWNGRADE</v>
      </c>
      <c r="BY190" s="36" t="str">
        <f>IFERROR(VLOOKUP(A190,[7]DATABASE!$A:$BY,77,0),"")</f>
        <v>RESET</v>
      </c>
      <c r="BZ190" s="37">
        <f t="shared" si="93"/>
        <v>0</v>
      </c>
      <c r="CA190" s="12">
        <f>IFERROR(VLOOKUP(A190,[10]DELTA!$A:$AE,31,0),"")</f>
        <v>0</v>
      </c>
      <c r="CB190" s="37" t="str">
        <f t="shared" si="94"/>
        <v>SAPHIRE</v>
      </c>
      <c r="CC190" s="37" t="str">
        <f>IFERROR(VLOOKUP(A190,[11]SUMMARY!$B:$E,4,0),"")</f>
        <v/>
      </c>
      <c r="CD190" s="37">
        <f>IFERROR(VLOOKUP(A190,'[12]RECAP REDEEM P2 - v2'!$A:$I,5,0),0)</f>
        <v>0</v>
      </c>
      <c r="CE190" s="37" t="str">
        <f t="shared" si="95"/>
        <v>FALSE</v>
      </c>
      <c r="CF190" s="37"/>
      <c r="CG190" s="15">
        <v>45093</v>
      </c>
      <c r="CH190" s="15">
        <f t="shared" ca="1" si="96"/>
        <v>46174</v>
      </c>
      <c r="CI190" s="37">
        <f t="shared" ca="1" si="97"/>
        <v>2</v>
      </c>
      <c r="CJ190" s="37">
        <v>0</v>
      </c>
      <c r="CK190" s="37" t="str">
        <f>IFERROR(VLOOKUP($A190,[13]ME!$A:$K,11,0),"-")</f>
        <v>-</v>
      </c>
      <c r="CL190" s="37" t="str">
        <f>IFERROR(VLOOKUP($A190,[14]EKS!$A:$K,11,0),"-")</f>
        <v>-</v>
      </c>
      <c r="CM190" s="37" t="str">
        <f>IFERROR(VLOOKUP($A190,[15]EKS!$A:$K,11,0),"-")</f>
        <v>-</v>
      </c>
      <c r="CN190" s="37" t="str">
        <f>IFERROR(VLOOKUP($A190,[16]EKS!$A:$K,11,0),"-")</f>
        <v>-</v>
      </c>
      <c r="CO190" s="37" t="str">
        <f>IFERROR(VLOOKUP($A190,[17]EKS!$A:$K,11,0),"-")</f>
        <v>-</v>
      </c>
      <c r="CP190" s="37" t="str">
        <f>IFERROR(VLOOKUP($A190,[18]EKS!$A:$K,11,0),"-")</f>
        <v>-</v>
      </c>
      <c r="CQ190" s="37" t="str">
        <f>IFERROR(VLOOKUP(A190,[19]Sheet1!$A:$D,4,0),"-")</f>
        <v>-</v>
      </c>
      <c r="CR190" s="37">
        <f>IFERROR(VLOOKUP($A190,[20]AAV!$A:$AR,44,0),IFERROR(VLOOKUP($A190,[20]GC!$A:$AC,29,0),IFERROR(VLOOKUP($A190,[20]RVO!$A:$CA,79,0),IFERROR(VLOOKUP($A190,[20]SBPV!$A:$AN,40,0),IFERROR(VLOOKUP($A190,'[20]CC SK'!$A:$AC,29,0),IFERROR(VLOOKUP($A190,'[20]AAV AUTO 2000'!$A:$AA,27,0),IFERROR(VLOOKUP($A190,[20]DELTA!$A:$AC,29,0),IFERROR(VLOOKUP($A190,'[20]TEMA C1'!$A:$Y,25,0),IFERROR(VLOOKUP($A190,'[20]TEMA C2'!$A:$AA,27,0),IFERROR(VLOOKUP($A190,'[20]TEMA C3'!$A:$AA,27,0),IFERROR(VLOOKUP($A190,'[20]TEMA HAJI'!$A:$AA,27,0),IFERROR(VLOOKUP($A190,'[20]TEMA PD'!$A:$AA,27,0),IFERROR(VLOOKUP($A190,[20]DESIRE!$A:$AP,42,0),0)))))))))))))</f>
        <v>0</v>
      </c>
      <c r="CS190" s="37">
        <f>IFERROR(VLOOKUP($A190,#REF!,42+CR$1,0),IFERROR(VLOOKUP($A190,#REF!,42+CR$1,0),IFERROR(VLOOKUP($A190,#REF!,29+CR$1,0),IFERROR(VLOOKUP($A190,#REF!,16+CR$1,0),IFERROR(VLOOKUP($A190,#REF!,42+CR$1,0),IFERROR(VLOOKUP($A190,#REF!,33+CR$1,0),IFERROR(VLOOKUP($A190,#REF!,29+CR$1,0),IFERROR(VLOOKUP($A190,#REF!,42+CR$1,0),IFERROR(VLOOKUP($A190,#REF!,42+CR$1,0),IFERROR(VLOOKUP($A190,#REF!,42+CR$1,0),IFERROR(VLOOKUP($A190,#REF!,26+CR$1,0),IFERROR(VLOOKUP($A190,#REF!,5+CR$1,0),0))))))))))))</f>
        <v>0</v>
      </c>
      <c r="CT190" s="37">
        <f>IFERROR(VLOOKUP($A190,#REF!,42+CS$1,0),IFERROR(VLOOKUP($A190,#REF!,42+CS$1,0),IFERROR(VLOOKUP($A190,#REF!,29+CS$1,0),IFERROR(VLOOKUP($A190,#REF!,16+CS$1,0),IFERROR(VLOOKUP($A190,#REF!,42+CS$1,0),IFERROR(VLOOKUP($A190,#REF!,33+CS$1,0),IFERROR(VLOOKUP($A190,#REF!,29+CS$1,0),IFERROR(VLOOKUP($A190,#REF!,42+CS$1,0),IFERROR(VLOOKUP($A190,#REF!,42+CS$1,0),IFERROR(VLOOKUP($A190,#REF!,42+CS$1,0),IFERROR(VLOOKUP($A190,#REF!,26+CS$1,0),IFERROR(VLOOKUP($A190,#REF!,5+CS$1,0),0))))))))))))</f>
        <v>0</v>
      </c>
      <c r="CU190" s="37">
        <f>IFERROR(VLOOKUP($A190,#REF!,42+CT$1,0),IFERROR(VLOOKUP($A190,#REF!,42+CT$1,0),IFERROR(VLOOKUP($A190,#REF!,29+CT$1,0),IFERROR(VLOOKUP($A190,#REF!,16+CT$1,0),IFERROR(VLOOKUP($A190,#REF!,42+CT$1,0),IFERROR(VLOOKUP($A190,#REF!,33+CT$1,0),IFERROR(VLOOKUP($A190,#REF!,29+CT$1,0),IFERROR(VLOOKUP($A190,#REF!,42+CT$1,0),IFERROR(VLOOKUP($A190,#REF!,42+CT$1,0),IFERROR(VLOOKUP($A190,#REF!,42+CT$1,0),IFERROR(VLOOKUP($A190,#REF!,26+CT$1,0),IFERROR(VLOOKUP($A190,#REF!,5+CT$1,0),0))))))))))))</f>
        <v>0</v>
      </c>
      <c r="CV190" s="37">
        <f>IFERROR(VLOOKUP($A190,#REF!,42+CU$1,0),IFERROR(VLOOKUP($A190,#REF!,42+CU$1,0),IFERROR(VLOOKUP($A190,#REF!,29+CU$1,0),IFERROR(VLOOKUP($A190,#REF!,16+CU$1,0),IFERROR(VLOOKUP($A190,#REF!,42+CU$1,0),IFERROR(VLOOKUP($A190,#REF!,33+CU$1,0),IFERROR(VLOOKUP($A190,#REF!,29+CU$1,0),IFERROR(VLOOKUP($A190,#REF!,42+CU$1,0),IFERROR(VLOOKUP($A190,#REF!,42+CU$1,0),IFERROR(VLOOKUP($A190,#REF!,42+CU$1,0),IFERROR(VLOOKUP($A190,#REF!,26+CU$1,0),IFERROR(VLOOKUP($A190,#REF!,5+CU$1,0),0))))))))))))</f>
        <v>0</v>
      </c>
      <c r="CW190" s="37">
        <f>IFERROR(VLOOKUP($A190,#REF!,42+CV$1,0),IFERROR(VLOOKUP($A190,#REF!,42+CV$1,0),IFERROR(VLOOKUP($A190,#REF!,29+CV$1,0),IFERROR(VLOOKUP($A190,#REF!,16+CV$1,0),IFERROR(VLOOKUP($A190,#REF!,42+CV$1,0),IFERROR(VLOOKUP($A190,#REF!,33+CV$1,0),IFERROR(VLOOKUP($A190,#REF!,29+CV$1,0),IFERROR(VLOOKUP($A190,#REF!,42+CV$1,0),IFERROR(VLOOKUP($A190,#REF!,42+CV$1,0),IFERROR(VLOOKUP($A190,#REF!,42+CV$1,0),IFERROR(VLOOKUP($A190,#REF!,26+CV$1,0),IFERROR(VLOOKUP($A190,#REF!,5+CV$1,0),0))))))))))))</f>
        <v>0</v>
      </c>
      <c r="CX190" s="37">
        <f>IFERROR(VLOOKUP($A190,#REF!,36,0),IFERROR(VLOOKUP($A190,#REF!,23,0),IFERROR(VLOOKUP($A190,#REF!,65,0),IFERROR(VLOOKUP($A190,#REF!,34,0),IFERROR(VLOOKUP($A190,#REF!,25,0),IFERROR(VLOOKUP($A190,#REF!,25,0),IFERROR(VLOOKUP($A190,#REF!,21,0),IFERROR(VLOOKUP($A190,#REF!,23,0),IFERROR(VLOOKUP($A190,#REF!,23,0),IFERROR(VLOOKUP($A190,#REF!,23,0),IFERROR(VLOOKUP($A190,#REF!,23,0),IFERROR(VLOOKUP($A190,#REF!,23,0),IFERROR(VLOOKUP($A190,#REF!,21,0),IFERROR(VLOOKUP($A190,#REF!,23,0),0))))))))))))))</f>
        <v>0</v>
      </c>
      <c r="CY190" s="37">
        <f>IFERROR(VLOOKUP($A190,[20]DESIRE!$A:$AP,42,0),IFERROR(VLOOKUP($A190,'[20]TEMA PD'!$A:$AA,27,0),IFERROR(VLOOKUP($A190,'[20]TEMA HAJI'!$A:$AA,27,0),IFERROR(VLOOKUP($A190,'[20]TEMA C3'!$A:$AA,27,0),IFERROR(VLOOKUP($A190,'[20]TEMA C2'!$A:$AA,27,0),IFERROR(VLOOKUP($A190,'[20]TEMA C1'!$A:$Y,25,0),IFERROR(VLOOKUP($A190,[20]DELTA!$A:$AC,29,0),IFERROR(VLOOKUP($A190,'[20]AAV AUTO 2000'!$A:$AA,27,0),IFERROR(VLOOKUP($A190,'[20]CC SK'!$A:$AC,29,0),IFERROR(VLOOKUP($A190,[20]SBPV!$A:$AN,40,0),IFERROR(VLOOKUP($A190,[20]RVO!$A:$CA,79,0),IFERROR(VLOOKUP($A190,[20]GC!$A:$AC,29,0),IFERROR(VLOOKUP($A190,[20]AAV!$A:$AR,44,0),0)))))))))))))</f>
        <v>0</v>
      </c>
      <c r="CZ190" s="37">
        <f>IFERROR(VLOOKUP($A190,#REF!,5+CY$1,0),IFERROR(VLOOKUP($A190,#REF!,26+CY$1,0),IFERROR(VLOOKUP($A190,#REF!,42+CY$1,0),IFERROR(VLOOKUP($A190,#REF!,42+CY$1,0),IFERROR(VLOOKUP($A190,#REF!,42+CY$1,0),IFERROR(VLOOKUP($A190,#REF!,29+CY$1,0),IFERROR(VLOOKUP($A190,#REF!,33+CY$1,0),IFERROR(VLOOKUP($A190,#REF!,42+CY$1,0),IFERROR(VLOOKUP($A190,#REF!,16+CY$1,0),IFERROR(VLOOKUP($A190,#REF!,29+CY$1,0),IFERROR(VLOOKUP($A190,#REF!,42+CY$1,0),IFERROR(VLOOKUP($A190,#REF!,42+CY$1,0),0))))))))))))</f>
        <v>0</v>
      </c>
      <c r="DA190" s="37">
        <f>IFERROR(VLOOKUP($A190,#REF!,5+CZ$1,0),IFERROR(VLOOKUP($A190,#REF!,26+CZ$1,0),IFERROR(VLOOKUP($A190,#REF!,42+CZ$1,0),IFERROR(VLOOKUP($A190,#REF!,42+CZ$1,0),IFERROR(VLOOKUP($A190,#REF!,42+CZ$1,0),IFERROR(VLOOKUP($A190,#REF!,29+CZ$1,0),IFERROR(VLOOKUP($A190,#REF!,33+CZ$1,0),IFERROR(VLOOKUP($A190,#REF!,42+CZ$1,0),IFERROR(VLOOKUP($A190,#REF!,16+CZ$1,0),IFERROR(VLOOKUP($A190,#REF!,29+CZ$1,0),IFERROR(VLOOKUP($A190,#REF!,42+CZ$1,0),IFERROR(VLOOKUP($A190,#REF!,42+CZ$1,0),0))))))))))))</f>
        <v>0</v>
      </c>
      <c r="DB190" s="37">
        <f>IFERROR(VLOOKUP($A190,#REF!,5+DA$1,0),IFERROR(VLOOKUP($A190,#REF!,26+DA$1,0),IFERROR(VLOOKUP($A190,#REF!,42+DA$1,0),IFERROR(VLOOKUP($A190,#REF!,42+DA$1,0),IFERROR(VLOOKUP($A190,#REF!,42+DA$1,0),IFERROR(VLOOKUP($A190,#REF!,29+DA$1,0),IFERROR(VLOOKUP($A190,#REF!,33+DA$1,0),IFERROR(VLOOKUP($A190,#REF!,42+DA$1,0),IFERROR(VLOOKUP($A190,#REF!,16+DA$1,0),IFERROR(VLOOKUP($A190,#REF!,29+DA$1,0),IFERROR(VLOOKUP($A190,#REF!,42+DA$1,0),IFERROR(VLOOKUP($A190,#REF!,42+DA$1,0),0))))))))))))</f>
        <v>0</v>
      </c>
      <c r="DC190" s="37">
        <f>IFERROR(VLOOKUP($A190,#REF!,5+DB$1,0),IFERROR(VLOOKUP($A190,#REF!,26+DB$1,0),IFERROR(VLOOKUP($A190,#REF!,42+DB$1,0),IFERROR(VLOOKUP($A190,#REF!,42+DB$1,0),IFERROR(VLOOKUP($A190,#REF!,42+DB$1,0),IFERROR(VLOOKUP($A190,#REF!,29+DB$1,0),IFERROR(VLOOKUP($A190,#REF!,33+DB$1,0),IFERROR(VLOOKUP($A190,#REF!,42+DB$1,0),IFERROR(VLOOKUP($A190,#REF!,16+DB$1,0),IFERROR(VLOOKUP($A190,#REF!,29+DB$1,0),IFERROR(VLOOKUP($A190,#REF!,42+DB$1,0),IFERROR(VLOOKUP($A190,#REF!,42+DB$1,0),0))))))))))))</f>
        <v>0</v>
      </c>
      <c r="DD190" s="37">
        <f>IFERROR(VLOOKUP($A190,#REF!,5+DC$1,0),IFERROR(VLOOKUP($A190,#REF!,26+DC$1,0),IFERROR(VLOOKUP($A190,#REF!,42+DC$1,0),IFERROR(VLOOKUP($A190,#REF!,42+DC$1,0),IFERROR(VLOOKUP($A190,#REF!,42+DC$1,0),IFERROR(VLOOKUP($A190,#REF!,29+DC$1,0),IFERROR(VLOOKUP($A190,#REF!,33+DC$1,0),IFERROR(VLOOKUP($A190,#REF!,42+DC$1,0),IFERROR(VLOOKUP($A190,#REF!,16+DC$1,0),IFERROR(VLOOKUP($A190,#REF!,29+DC$1,0),IFERROR(VLOOKUP($A190,#REF!,42+DC$1,0),IFERROR(VLOOKUP($A190,#REF!,42+DC$1,0),0))))))))))))</f>
        <v>0</v>
      </c>
      <c r="DE190" s="37">
        <f>IFERROR(VLOOKUP($A190,#REF!,23,0),IFERROR(VLOOKUP($A190,#REF!,21,0),IFERROR(VLOOKUP($A190,#REF!,23,0),IFERROR(VLOOKUP($A190,#REF!,23,0),IFERROR(VLOOKUP($A190,#REF!,23,0),IFERROR(VLOOKUP($A190,#REF!,23,0),IFERROR(VLOOKUP($A190,#REF!,23,0),IFERROR(VLOOKUP($A190,#REF!,21,0),IFERROR(VLOOKUP($A190,#REF!,25,0),IFERROR(VLOOKUP($A190,#REF!,25,0),IFERROR(VLOOKUP($A190,#REF!,34,0),IFERROR(VLOOKUP($A190,#REF!,65,0),IFERROR(VLOOKUP($A190,#REF!,23,0),IFERROR(VLOOKUP($A190,#REF!,36,0),0))))))))))))))</f>
        <v>0</v>
      </c>
      <c r="DF190" s="37" t="b">
        <f t="shared" si="85"/>
        <v>1</v>
      </c>
      <c r="DG190" s="37" t="b">
        <f t="shared" si="85"/>
        <v>1</v>
      </c>
      <c r="DH190" s="37" t="b">
        <f t="shared" si="85"/>
        <v>1</v>
      </c>
      <c r="DI190" s="37" t="b">
        <f t="shared" si="81"/>
        <v>1</v>
      </c>
      <c r="DJ190" s="37" t="b">
        <f t="shared" si="81"/>
        <v>1</v>
      </c>
      <c r="DK190" s="37" t="b">
        <f t="shared" si="81"/>
        <v>1</v>
      </c>
      <c r="DL190" s="37" t="b">
        <f t="shared" si="81"/>
        <v>1</v>
      </c>
      <c r="DM190" s="37">
        <f t="shared" si="86"/>
        <v>0</v>
      </c>
      <c r="DN190" s="37">
        <f t="shared" si="86"/>
        <v>0</v>
      </c>
      <c r="DO190" s="37">
        <f t="shared" si="86"/>
        <v>0</v>
      </c>
      <c r="DP190" s="37">
        <f t="shared" si="82"/>
        <v>0</v>
      </c>
      <c r="DQ190" s="37">
        <f t="shared" si="82"/>
        <v>0</v>
      </c>
      <c r="DR190" s="37">
        <f t="shared" si="82"/>
        <v>0</v>
      </c>
      <c r="DS190" s="37">
        <f t="shared" si="82"/>
        <v>0</v>
      </c>
      <c r="DT190" s="29">
        <f t="shared" si="72"/>
        <v>0</v>
      </c>
      <c r="DU190" s="37">
        <f t="shared" si="87"/>
        <v>0</v>
      </c>
      <c r="DV190" s="37">
        <f t="shared" si="87"/>
        <v>0</v>
      </c>
      <c r="DW190" s="37">
        <f t="shared" si="87"/>
        <v>0</v>
      </c>
      <c r="DX190" s="37">
        <f t="shared" si="83"/>
        <v>0</v>
      </c>
      <c r="DY190" s="37">
        <f t="shared" si="83"/>
        <v>0</v>
      </c>
      <c r="DZ190" s="37">
        <f t="shared" si="83"/>
        <v>0</v>
      </c>
      <c r="EA190" s="37">
        <f t="shared" si="83"/>
        <v>0</v>
      </c>
      <c r="EB190" s="29">
        <f t="shared" si="73"/>
        <v>0</v>
      </c>
      <c r="EC190" s="36">
        <f t="shared" si="74"/>
        <v>7</v>
      </c>
      <c r="ED190" s="36" t="str">
        <f t="shared" si="75"/>
        <v>DOWNGRADE</v>
      </c>
      <c r="EE190" s="36" t="str">
        <f t="shared" si="76"/>
        <v>RESET</v>
      </c>
      <c r="EF190" s="37">
        <f t="shared" si="77"/>
        <v>0</v>
      </c>
      <c r="EG190" s="2" t="str">
        <f>IFERROR(VLOOKUP(A190,[21]DELTA!$A:$AT,46,0),"")</f>
        <v/>
      </c>
      <c r="EH190" s="37" t="str">
        <f t="shared" si="78"/>
        <v>SAPHIRE</v>
      </c>
      <c r="EI190" s="2"/>
      <c r="EJ190" s="2"/>
      <c r="EK190" s="2"/>
      <c r="EL190" s="2"/>
      <c r="EM190" s="2"/>
      <c r="EN190" s="2"/>
      <c r="EO190" s="2"/>
      <c r="EP190" s="2"/>
      <c r="EQ190" s="37">
        <f t="shared" si="88"/>
        <v>0</v>
      </c>
      <c r="ER190" s="37">
        <f t="shared" si="88"/>
        <v>0</v>
      </c>
      <c r="ES190" s="37">
        <f t="shared" si="88"/>
        <v>0</v>
      </c>
      <c r="ET190" s="37">
        <f t="shared" si="84"/>
        <v>0</v>
      </c>
      <c r="EU190" s="37">
        <f t="shared" si="84"/>
        <v>0</v>
      </c>
      <c r="EV190" s="37">
        <f t="shared" si="84"/>
        <v>0</v>
      </c>
      <c r="EW190" s="37">
        <f t="shared" si="84"/>
        <v>0</v>
      </c>
    </row>
    <row r="191" spans="1:153" ht="15.6">
      <c r="A191" s="36" t="s">
        <v>66</v>
      </c>
      <c r="B191" s="5" t="s">
        <v>217</v>
      </c>
      <c r="C191" s="37" t="s">
        <v>153</v>
      </c>
      <c r="D191" s="15">
        <f>IFERROR(VLOOKUP(A191,[23]delta!$A:$C,3,0),"")</f>
        <v>44943</v>
      </c>
      <c r="E191" s="15" t="str">
        <f t="shared" si="71"/>
        <v>Jan-23</v>
      </c>
      <c r="F191" s="37" t="s">
        <v>349</v>
      </c>
      <c r="G191" s="37" t="s">
        <v>352</v>
      </c>
      <c r="H191" s="37" t="s">
        <v>352</v>
      </c>
      <c r="I191" s="37" t="s">
        <v>352</v>
      </c>
      <c r="J191" s="37" t="s">
        <v>349</v>
      </c>
      <c r="K191" s="37" t="s">
        <v>349</v>
      </c>
      <c r="L191" s="37" t="s">
        <v>349</v>
      </c>
      <c r="M191" s="37"/>
      <c r="N191" s="37">
        <v>45</v>
      </c>
      <c r="O191" s="37">
        <v>41</v>
      </c>
      <c r="P191" s="37">
        <v>41</v>
      </c>
      <c r="Q191" s="37">
        <v>7</v>
      </c>
      <c r="R191" s="37">
        <v>38</v>
      </c>
      <c r="S191" s="37">
        <v>19</v>
      </c>
      <c r="T191" s="36">
        <v>191</v>
      </c>
      <c r="U191" s="37">
        <v>0</v>
      </c>
      <c r="V191" s="14">
        <v>0</v>
      </c>
      <c r="W191" s="14">
        <v>0</v>
      </c>
      <c r="X191" s="14">
        <v>0</v>
      </c>
      <c r="Y191" s="37">
        <v>7</v>
      </c>
      <c r="Z191" s="37">
        <v>38</v>
      </c>
      <c r="AA191" s="37">
        <v>19</v>
      </c>
      <c r="AB191" s="36">
        <v>64</v>
      </c>
      <c r="AC191" s="36">
        <v>1</v>
      </c>
      <c r="AD191" s="36" t="s">
        <v>413</v>
      </c>
      <c r="AE191" s="36" t="s">
        <v>413</v>
      </c>
      <c r="AF191" s="37">
        <v>64</v>
      </c>
      <c r="AG191" s="13">
        <v>2</v>
      </c>
      <c r="AH191" s="37" t="s">
        <v>418</v>
      </c>
      <c r="AI191" s="37">
        <v>0</v>
      </c>
      <c r="AJ191" s="37" t="s">
        <v>424</v>
      </c>
      <c r="AK191" s="37">
        <v>0</v>
      </c>
      <c r="AL191" s="15">
        <v>45261</v>
      </c>
      <c r="AM191" s="15">
        <v>45701</v>
      </c>
      <c r="AN191" s="37">
        <v>1</v>
      </c>
      <c r="AO191" s="37">
        <v>64</v>
      </c>
      <c r="AP191" s="37" t="str">
        <f>IFERROR(VLOOKUP($A191,[2]Sheet1!$A:$D,4,0),"-")</f>
        <v>-</v>
      </c>
      <c r="AQ191" s="37" t="str">
        <f>IFERROR(VLOOKUP($A191,#REF!,4,0),"-")</f>
        <v>-</v>
      </c>
      <c r="AR191" s="37" t="str">
        <f>IFERROR(VLOOKUP(A191,[3]DELTA!$A:$D,4,0),"-")</f>
        <v>-</v>
      </c>
      <c r="AS191" s="37" t="str">
        <f>IFERROR(VLOOKUP(A191,[4]DELTA!$A:$D,4,0),"-")</f>
        <v>-</v>
      </c>
      <c r="AT191" s="37" t="str">
        <f>IFERROR(VLOOKUP(A191,[5]DELTA!$A:$D,4,0),"-")</f>
        <v>-</v>
      </c>
      <c r="AU191" s="37" t="str">
        <f>IFERROR(VLOOKUP(A191,[6]DELTA!$A:$D,4,0),"-")</f>
        <v>-</v>
      </c>
      <c r="AV191" s="37" t="str">
        <f>IFERROR(VLOOKUP(A191,#REF!,13,0),"")</f>
        <v/>
      </c>
      <c r="AW191" s="37">
        <f>IFERROR(VLOOKUP(A191,[7]DATABASE!$A:$BA,49,0),"")</f>
        <v>0</v>
      </c>
      <c r="AX191" s="37">
        <f>IFERROR(VLOOKUP(A191,[7]DATABASE!$A:$BA,50,0),"")</f>
        <v>0</v>
      </c>
      <c r="AY191" s="37">
        <f>IFERROR(VLOOKUP(A191,[7]DATABASE!$A:$BA,51,0),"")</f>
        <v>0</v>
      </c>
      <c r="AZ191" s="37">
        <f>IFERROR(VLOOKUP(A191,[7]DATABASE!$A:$BA,52,0),"")</f>
        <v>0</v>
      </c>
      <c r="BA191" s="37">
        <f>IFERROR(VLOOKUP(A191,[7]DATABASE!$A:$BA,53,0),"")</f>
        <v>0</v>
      </c>
      <c r="BB191" s="37">
        <f>IFERROR(VLOOKUP(A191,[7]DATABASE!$A:$BF,54,0),"")</f>
        <v>0</v>
      </c>
      <c r="BC191" s="37">
        <f>IFERROR(VLOOKUP(A191,[7]DATABASE!$A:$BF,55,0),"")</f>
        <v>0</v>
      </c>
      <c r="BD191" s="37">
        <f>IFERROR(VLOOKUP(A191,[7]DATABASE!$A:$BF,56,0),"")</f>
        <v>0</v>
      </c>
      <c r="BE191" s="37">
        <f>IFERROR(VLOOKUP(A191,[7]DATABASE!$A:$BF,57,0),"")</f>
        <v>0</v>
      </c>
      <c r="BF191" s="37">
        <f>IFERROR(VLOOKUP(A191,[7]DATABASE!$A:$BF,58,0),"")</f>
        <v>0</v>
      </c>
      <c r="BG191" s="37" t="str">
        <f>IFERROR(VLOOKUP($A191,'[24]NEW MITRA'!$A:$BV,69,0),"")</f>
        <v/>
      </c>
      <c r="BH191" s="37">
        <f>IFERROR(VLOOKUP(A191,[7]DATABASE!$A:$BM,60,0),"")</f>
        <v>0</v>
      </c>
      <c r="BI191" s="37">
        <f>IFERROR(VLOOKUP(A191,[7]DATABASE!$A:$BM,61,0),"")</f>
        <v>0</v>
      </c>
      <c r="BJ191" s="37">
        <f>IFERROR(VLOOKUP(A191,[7]DATABASE!$A:$BM,62,0),"")</f>
        <v>0</v>
      </c>
      <c r="BK191" s="37">
        <f>IFERROR(VLOOKUP(A191,[7]DATABASE!$A:$BM,63,0),"")</f>
        <v>0</v>
      </c>
      <c r="BL191" s="37">
        <f>IFERROR(VLOOKUP(A191,[7]DATABASE!$A:$BM,64,0),"")</f>
        <v>0</v>
      </c>
      <c r="BM191" s="37" t="str">
        <f>IFERROR(VLOOKUP($A191,[9]AAV!$A:$AM,39,0),IFERROR(VLOOKUP($A191,[9]GC!$A:$Y,25,0),IFERROR(VLOOKUP($A191,[9]RVO!$A:$BS,71,0),IFERROR(VLOOKUP($A191,[9]SBPV!$A:$AK,37,0),IFERROR(VLOOKUP($A191,'[9]CC SK'!$A:$AA,27,0),IFERROR(VLOOKUP($A191,[9]DELTA!$A:$AA,27,0),IFERROR(VLOOKUP($A191,'[9]TEMA C1'!$A:$W,23,0),IFERROR(VLOOKUP($A191,'[9]TEMA C2'!$A:$Y,25,0),IFERROR(VLOOKUP($A191,'[9]TEMA C3'!$A:$Y,25,0),IFERROR(VLOOKUP($A191,'[9]TEMA HAJI'!$A:$Y,25,0),IFERROR(VLOOKUP($A191,'[9]TEMA PD'!$A:$Y,25,0),"")))))))))))</f>
        <v/>
      </c>
      <c r="BN191" s="37">
        <f t="shared" si="89"/>
        <v>0</v>
      </c>
      <c r="BO191" s="37" t="str">
        <f t="shared" si="99"/>
        <v/>
      </c>
      <c r="BP191" s="37">
        <f t="shared" si="99"/>
        <v>0</v>
      </c>
      <c r="BQ191" s="37">
        <f t="shared" si="99"/>
        <v>0</v>
      </c>
      <c r="BR191" s="37">
        <f t="shared" si="98"/>
        <v>0</v>
      </c>
      <c r="BS191" s="37">
        <f t="shared" si="98"/>
        <v>0</v>
      </c>
      <c r="BT191" s="37">
        <f t="shared" si="98"/>
        <v>0</v>
      </c>
      <c r="BU191" s="37" t="str">
        <f t="shared" si="79"/>
        <v/>
      </c>
      <c r="BV191" s="37">
        <f t="shared" si="90"/>
        <v>0</v>
      </c>
      <c r="BW191" s="36">
        <f t="shared" si="91"/>
        <v>7</v>
      </c>
      <c r="BX191" s="36" t="str">
        <f t="shared" si="92"/>
        <v>DOWNGRADE</v>
      </c>
      <c r="BY191" s="36" t="str">
        <f>IFERROR(VLOOKUP(A191,[7]DATABASE!$A:$BY,77,0),"")</f>
        <v>RESET</v>
      </c>
      <c r="BZ191" s="37">
        <f t="shared" si="93"/>
        <v>0</v>
      </c>
      <c r="CA191" s="12">
        <f>IFERROR(VLOOKUP(A191,[10]DELTA!$A:$AE,31,0),"")</f>
        <v>0</v>
      </c>
      <c r="CB191" s="37" t="str">
        <f t="shared" si="94"/>
        <v>SAPHIRE</v>
      </c>
      <c r="CC191" s="37" t="str">
        <f>IFERROR(VLOOKUP(A191,[11]SUMMARY!$B:$E,4,0),"")</f>
        <v/>
      </c>
      <c r="CD191" s="37">
        <f>IFERROR(VLOOKUP(A191,'[12]RECAP REDEEM P2 - v2'!$A:$I,5,0),0)</f>
        <v>0</v>
      </c>
      <c r="CE191" s="37" t="str">
        <f t="shared" si="95"/>
        <v>FALSE</v>
      </c>
      <c r="CF191" s="37"/>
      <c r="CG191" s="15">
        <v>45093</v>
      </c>
      <c r="CH191" s="15">
        <f t="shared" ca="1" si="96"/>
        <v>46174</v>
      </c>
      <c r="CI191" s="37">
        <f t="shared" ca="1" si="97"/>
        <v>2</v>
      </c>
      <c r="CJ191" s="37">
        <v>0</v>
      </c>
      <c r="CK191" s="37" t="str">
        <f>IFERROR(VLOOKUP($A191,[13]ME!$A:$K,11,0),"-")</f>
        <v>-</v>
      </c>
      <c r="CL191" s="37" t="str">
        <f>IFERROR(VLOOKUP($A191,[14]EKS!$A:$K,11,0),"-")</f>
        <v>-</v>
      </c>
      <c r="CM191" s="37" t="str">
        <f>IFERROR(VLOOKUP($A191,[15]EKS!$A:$K,11,0),"-")</f>
        <v>-</v>
      </c>
      <c r="CN191" s="37" t="str">
        <f>IFERROR(VLOOKUP($A191,[16]EKS!$A:$K,11,0),"-")</f>
        <v>-</v>
      </c>
      <c r="CO191" s="37" t="str">
        <f>IFERROR(VLOOKUP($A191,[17]EKS!$A:$K,11,0),"-")</f>
        <v>-</v>
      </c>
      <c r="CP191" s="37" t="str">
        <f>IFERROR(VLOOKUP($A191,[18]EKS!$A:$K,11,0),"-")</f>
        <v>-</v>
      </c>
      <c r="CQ191" s="37" t="str">
        <f>IFERROR(VLOOKUP(A191,[19]Sheet1!$A:$D,4,0),"-")</f>
        <v>-</v>
      </c>
      <c r="CR191" s="37">
        <f>IFERROR(VLOOKUP($A191,[20]AAV!$A:$AR,44,0),IFERROR(VLOOKUP($A191,[20]GC!$A:$AC,29,0),IFERROR(VLOOKUP($A191,[20]RVO!$A:$CA,79,0),IFERROR(VLOOKUP($A191,[20]SBPV!$A:$AN,40,0),IFERROR(VLOOKUP($A191,'[20]CC SK'!$A:$AC,29,0),IFERROR(VLOOKUP($A191,'[20]AAV AUTO 2000'!$A:$AA,27,0),IFERROR(VLOOKUP($A191,[20]DELTA!$A:$AC,29,0),IFERROR(VLOOKUP($A191,'[20]TEMA C1'!$A:$Y,25,0),IFERROR(VLOOKUP($A191,'[20]TEMA C2'!$A:$AA,27,0),IFERROR(VLOOKUP($A191,'[20]TEMA C3'!$A:$AA,27,0),IFERROR(VLOOKUP($A191,'[20]TEMA HAJI'!$A:$AA,27,0),IFERROR(VLOOKUP($A191,'[20]TEMA PD'!$A:$AA,27,0),IFERROR(VLOOKUP($A191,[20]DESIRE!$A:$AP,42,0),0)))))))))))))</f>
        <v>0</v>
      </c>
      <c r="CS191" s="37">
        <f>IFERROR(VLOOKUP($A191,#REF!,42+CR$1,0),IFERROR(VLOOKUP($A191,#REF!,42+CR$1,0),IFERROR(VLOOKUP($A191,#REF!,29+CR$1,0),IFERROR(VLOOKUP($A191,#REF!,16+CR$1,0),IFERROR(VLOOKUP($A191,#REF!,42+CR$1,0),IFERROR(VLOOKUP($A191,#REF!,33+CR$1,0),IFERROR(VLOOKUP($A191,#REF!,29+CR$1,0),IFERROR(VLOOKUP($A191,#REF!,42+CR$1,0),IFERROR(VLOOKUP($A191,#REF!,42+CR$1,0),IFERROR(VLOOKUP($A191,#REF!,42+CR$1,0),IFERROR(VLOOKUP($A191,#REF!,26+CR$1,0),IFERROR(VLOOKUP($A191,#REF!,5+CR$1,0),0))))))))))))</f>
        <v>0</v>
      </c>
      <c r="CT191" s="37">
        <f>IFERROR(VLOOKUP($A191,#REF!,42+CS$1,0),IFERROR(VLOOKUP($A191,#REF!,42+CS$1,0),IFERROR(VLOOKUP($A191,#REF!,29+CS$1,0),IFERROR(VLOOKUP($A191,#REF!,16+CS$1,0),IFERROR(VLOOKUP($A191,#REF!,42+CS$1,0),IFERROR(VLOOKUP($A191,#REF!,33+CS$1,0),IFERROR(VLOOKUP($A191,#REF!,29+CS$1,0),IFERROR(VLOOKUP($A191,#REF!,42+CS$1,0),IFERROR(VLOOKUP($A191,#REF!,42+CS$1,0),IFERROR(VLOOKUP($A191,#REF!,42+CS$1,0),IFERROR(VLOOKUP($A191,#REF!,26+CS$1,0),IFERROR(VLOOKUP($A191,#REF!,5+CS$1,0),0))))))))))))</f>
        <v>0</v>
      </c>
      <c r="CU191" s="37">
        <f>IFERROR(VLOOKUP($A191,#REF!,42+CT$1,0),IFERROR(VLOOKUP($A191,#REF!,42+CT$1,0),IFERROR(VLOOKUP($A191,#REF!,29+CT$1,0),IFERROR(VLOOKUP($A191,#REF!,16+CT$1,0),IFERROR(VLOOKUP($A191,#REF!,42+CT$1,0),IFERROR(VLOOKUP($A191,#REF!,33+CT$1,0),IFERROR(VLOOKUP($A191,#REF!,29+CT$1,0),IFERROR(VLOOKUP($A191,#REF!,42+CT$1,0),IFERROR(VLOOKUP($A191,#REF!,42+CT$1,0),IFERROR(VLOOKUP($A191,#REF!,42+CT$1,0),IFERROR(VLOOKUP($A191,#REF!,26+CT$1,0),IFERROR(VLOOKUP($A191,#REF!,5+CT$1,0),0))))))))))))</f>
        <v>0</v>
      </c>
      <c r="CV191" s="37">
        <f>IFERROR(VLOOKUP($A191,#REF!,42+CU$1,0),IFERROR(VLOOKUP($A191,#REF!,42+CU$1,0),IFERROR(VLOOKUP($A191,#REF!,29+CU$1,0),IFERROR(VLOOKUP($A191,#REF!,16+CU$1,0),IFERROR(VLOOKUP($A191,#REF!,42+CU$1,0),IFERROR(VLOOKUP($A191,#REF!,33+CU$1,0),IFERROR(VLOOKUP($A191,#REF!,29+CU$1,0),IFERROR(VLOOKUP($A191,#REF!,42+CU$1,0),IFERROR(VLOOKUP($A191,#REF!,42+CU$1,0),IFERROR(VLOOKUP($A191,#REF!,42+CU$1,0),IFERROR(VLOOKUP($A191,#REF!,26+CU$1,0),IFERROR(VLOOKUP($A191,#REF!,5+CU$1,0),0))))))))))))</f>
        <v>0</v>
      </c>
      <c r="CW191" s="37">
        <f>IFERROR(VLOOKUP($A191,#REF!,42+CV$1,0),IFERROR(VLOOKUP($A191,#REF!,42+CV$1,0),IFERROR(VLOOKUP($A191,#REF!,29+CV$1,0),IFERROR(VLOOKUP($A191,#REF!,16+CV$1,0),IFERROR(VLOOKUP($A191,#REF!,42+CV$1,0),IFERROR(VLOOKUP($A191,#REF!,33+CV$1,0),IFERROR(VLOOKUP($A191,#REF!,29+CV$1,0),IFERROR(VLOOKUP($A191,#REF!,42+CV$1,0),IFERROR(VLOOKUP($A191,#REF!,42+CV$1,0),IFERROR(VLOOKUP($A191,#REF!,42+CV$1,0),IFERROR(VLOOKUP($A191,#REF!,26+CV$1,0),IFERROR(VLOOKUP($A191,#REF!,5+CV$1,0),0))))))))))))</f>
        <v>0</v>
      </c>
      <c r="CX191" s="37">
        <f>IFERROR(VLOOKUP($A191,#REF!,36,0),IFERROR(VLOOKUP($A191,#REF!,23,0),IFERROR(VLOOKUP($A191,#REF!,65,0),IFERROR(VLOOKUP($A191,#REF!,34,0),IFERROR(VLOOKUP($A191,#REF!,25,0),IFERROR(VLOOKUP($A191,#REF!,25,0),IFERROR(VLOOKUP($A191,#REF!,21,0),IFERROR(VLOOKUP($A191,#REF!,23,0),IFERROR(VLOOKUP($A191,#REF!,23,0),IFERROR(VLOOKUP($A191,#REF!,23,0),IFERROR(VLOOKUP($A191,#REF!,23,0),IFERROR(VLOOKUP($A191,#REF!,23,0),IFERROR(VLOOKUP($A191,#REF!,21,0),IFERROR(VLOOKUP($A191,#REF!,23,0),0))))))))))))))</f>
        <v>0</v>
      </c>
      <c r="CY191" s="37">
        <f>IFERROR(VLOOKUP($A191,[20]DESIRE!$A:$AP,42,0),IFERROR(VLOOKUP($A191,'[20]TEMA PD'!$A:$AA,27,0),IFERROR(VLOOKUP($A191,'[20]TEMA HAJI'!$A:$AA,27,0),IFERROR(VLOOKUP($A191,'[20]TEMA C3'!$A:$AA,27,0),IFERROR(VLOOKUP($A191,'[20]TEMA C2'!$A:$AA,27,0),IFERROR(VLOOKUP($A191,'[20]TEMA C1'!$A:$Y,25,0),IFERROR(VLOOKUP($A191,[20]DELTA!$A:$AC,29,0),IFERROR(VLOOKUP($A191,'[20]AAV AUTO 2000'!$A:$AA,27,0),IFERROR(VLOOKUP($A191,'[20]CC SK'!$A:$AC,29,0),IFERROR(VLOOKUP($A191,[20]SBPV!$A:$AN,40,0),IFERROR(VLOOKUP($A191,[20]RVO!$A:$CA,79,0),IFERROR(VLOOKUP($A191,[20]GC!$A:$AC,29,0),IFERROR(VLOOKUP($A191,[20]AAV!$A:$AR,44,0),0)))))))))))))</f>
        <v>0</v>
      </c>
      <c r="CZ191" s="37">
        <f>IFERROR(VLOOKUP($A191,#REF!,5+CY$1,0),IFERROR(VLOOKUP($A191,#REF!,26+CY$1,0),IFERROR(VLOOKUP($A191,#REF!,42+CY$1,0),IFERROR(VLOOKUP($A191,#REF!,42+CY$1,0),IFERROR(VLOOKUP($A191,#REF!,42+CY$1,0),IFERROR(VLOOKUP($A191,#REF!,29+CY$1,0),IFERROR(VLOOKUP($A191,#REF!,33+CY$1,0),IFERROR(VLOOKUP($A191,#REF!,42+CY$1,0),IFERROR(VLOOKUP($A191,#REF!,16+CY$1,0),IFERROR(VLOOKUP($A191,#REF!,29+CY$1,0),IFERROR(VLOOKUP($A191,#REF!,42+CY$1,0),IFERROR(VLOOKUP($A191,#REF!,42+CY$1,0),0))))))))))))</f>
        <v>0</v>
      </c>
      <c r="DA191" s="37">
        <f>IFERROR(VLOOKUP($A191,#REF!,5+CZ$1,0),IFERROR(VLOOKUP($A191,#REF!,26+CZ$1,0),IFERROR(VLOOKUP($A191,#REF!,42+CZ$1,0),IFERROR(VLOOKUP($A191,#REF!,42+CZ$1,0),IFERROR(VLOOKUP($A191,#REF!,42+CZ$1,0),IFERROR(VLOOKUP($A191,#REF!,29+CZ$1,0),IFERROR(VLOOKUP($A191,#REF!,33+CZ$1,0),IFERROR(VLOOKUP($A191,#REF!,42+CZ$1,0),IFERROR(VLOOKUP($A191,#REF!,16+CZ$1,0),IFERROR(VLOOKUP($A191,#REF!,29+CZ$1,0),IFERROR(VLOOKUP($A191,#REF!,42+CZ$1,0),IFERROR(VLOOKUP($A191,#REF!,42+CZ$1,0),0))))))))))))</f>
        <v>0</v>
      </c>
      <c r="DB191" s="37">
        <f>IFERROR(VLOOKUP($A191,#REF!,5+DA$1,0),IFERROR(VLOOKUP($A191,#REF!,26+DA$1,0),IFERROR(VLOOKUP($A191,#REF!,42+DA$1,0),IFERROR(VLOOKUP($A191,#REF!,42+DA$1,0),IFERROR(VLOOKUP($A191,#REF!,42+DA$1,0),IFERROR(VLOOKUP($A191,#REF!,29+DA$1,0),IFERROR(VLOOKUP($A191,#REF!,33+DA$1,0),IFERROR(VLOOKUP($A191,#REF!,42+DA$1,0),IFERROR(VLOOKUP($A191,#REF!,16+DA$1,0),IFERROR(VLOOKUP($A191,#REF!,29+DA$1,0),IFERROR(VLOOKUP($A191,#REF!,42+DA$1,0),IFERROR(VLOOKUP($A191,#REF!,42+DA$1,0),0))))))))))))</f>
        <v>0</v>
      </c>
      <c r="DC191" s="37">
        <f>IFERROR(VLOOKUP($A191,#REF!,5+DB$1,0),IFERROR(VLOOKUP($A191,#REF!,26+DB$1,0),IFERROR(VLOOKUP($A191,#REF!,42+DB$1,0),IFERROR(VLOOKUP($A191,#REF!,42+DB$1,0),IFERROR(VLOOKUP($A191,#REF!,42+DB$1,0),IFERROR(VLOOKUP($A191,#REF!,29+DB$1,0),IFERROR(VLOOKUP($A191,#REF!,33+DB$1,0),IFERROR(VLOOKUP($A191,#REF!,42+DB$1,0),IFERROR(VLOOKUP($A191,#REF!,16+DB$1,0),IFERROR(VLOOKUP($A191,#REF!,29+DB$1,0),IFERROR(VLOOKUP($A191,#REF!,42+DB$1,0),IFERROR(VLOOKUP($A191,#REF!,42+DB$1,0),0))))))))))))</f>
        <v>0</v>
      </c>
      <c r="DD191" s="37">
        <f>IFERROR(VLOOKUP($A191,#REF!,5+DC$1,0),IFERROR(VLOOKUP($A191,#REF!,26+DC$1,0),IFERROR(VLOOKUP($A191,#REF!,42+DC$1,0),IFERROR(VLOOKUP($A191,#REF!,42+DC$1,0),IFERROR(VLOOKUP($A191,#REF!,42+DC$1,0),IFERROR(VLOOKUP($A191,#REF!,29+DC$1,0),IFERROR(VLOOKUP($A191,#REF!,33+DC$1,0),IFERROR(VLOOKUP($A191,#REF!,42+DC$1,0),IFERROR(VLOOKUP($A191,#REF!,16+DC$1,0),IFERROR(VLOOKUP($A191,#REF!,29+DC$1,0),IFERROR(VLOOKUP($A191,#REF!,42+DC$1,0),IFERROR(VLOOKUP($A191,#REF!,42+DC$1,0),0))))))))))))</f>
        <v>0</v>
      </c>
      <c r="DE191" s="37">
        <f>IFERROR(VLOOKUP($A191,#REF!,23,0),IFERROR(VLOOKUP($A191,#REF!,21,0),IFERROR(VLOOKUP($A191,#REF!,23,0),IFERROR(VLOOKUP($A191,#REF!,23,0),IFERROR(VLOOKUP($A191,#REF!,23,0),IFERROR(VLOOKUP($A191,#REF!,23,0),IFERROR(VLOOKUP($A191,#REF!,23,0),IFERROR(VLOOKUP($A191,#REF!,21,0),IFERROR(VLOOKUP($A191,#REF!,25,0),IFERROR(VLOOKUP($A191,#REF!,25,0),IFERROR(VLOOKUP($A191,#REF!,34,0),IFERROR(VLOOKUP($A191,#REF!,65,0),IFERROR(VLOOKUP($A191,#REF!,23,0),IFERROR(VLOOKUP($A191,#REF!,36,0),0))))))))))))))</f>
        <v>0</v>
      </c>
      <c r="DF191" s="37" t="b">
        <f t="shared" si="85"/>
        <v>1</v>
      </c>
      <c r="DG191" s="37" t="b">
        <f t="shared" si="85"/>
        <v>1</v>
      </c>
      <c r="DH191" s="37" t="b">
        <f t="shared" si="85"/>
        <v>1</v>
      </c>
      <c r="DI191" s="37" t="b">
        <f t="shared" si="81"/>
        <v>1</v>
      </c>
      <c r="DJ191" s="37" t="b">
        <f t="shared" si="81"/>
        <v>1</v>
      </c>
      <c r="DK191" s="37" t="b">
        <f t="shared" si="81"/>
        <v>1</v>
      </c>
      <c r="DL191" s="37" t="b">
        <f t="shared" si="81"/>
        <v>1</v>
      </c>
      <c r="DM191" s="37">
        <f t="shared" si="86"/>
        <v>0</v>
      </c>
      <c r="DN191" s="37">
        <f t="shared" si="86"/>
        <v>0</v>
      </c>
      <c r="DO191" s="37">
        <f t="shared" si="86"/>
        <v>0</v>
      </c>
      <c r="DP191" s="37">
        <f t="shared" si="82"/>
        <v>0</v>
      </c>
      <c r="DQ191" s="37">
        <f t="shared" si="82"/>
        <v>0</v>
      </c>
      <c r="DR191" s="37">
        <f t="shared" si="82"/>
        <v>0</v>
      </c>
      <c r="DS191" s="37">
        <f t="shared" si="82"/>
        <v>0</v>
      </c>
      <c r="DT191" s="29">
        <f t="shared" si="72"/>
        <v>0</v>
      </c>
      <c r="DU191" s="37">
        <f t="shared" si="87"/>
        <v>0</v>
      </c>
      <c r="DV191" s="37">
        <f t="shared" si="87"/>
        <v>0</v>
      </c>
      <c r="DW191" s="37">
        <f t="shared" si="87"/>
        <v>0</v>
      </c>
      <c r="DX191" s="37">
        <f t="shared" si="83"/>
        <v>0</v>
      </c>
      <c r="DY191" s="37">
        <f t="shared" si="83"/>
        <v>0</v>
      </c>
      <c r="DZ191" s="37">
        <f t="shared" si="83"/>
        <v>0</v>
      </c>
      <c r="EA191" s="37">
        <f t="shared" si="83"/>
        <v>0</v>
      </c>
      <c r="EB191" s="29">
        <f t="shared" si="73"/>
        <v>0</v>
      </c>
      <c r="EC191" s="36">
        <f t="shared" si="74"/>
        <v>7</v>
      </c>
      <c r="ED191" s="36" t="str">
        <f t="shared" si="75"/>
        <v>DOWNGRADE</v>
      </c>
      <c r="EE191" s="36" t="str">
        <f t="shared" si="76"/>
        <v>RESET</v>
      </c>
      <c r="EF191" s="37">
        <f t="shared" si="77"/>
        <v>0</v>
      </c>
      <c r="EG191" s="2" t="str">
        <f>IFERROR(VLOOKUP(A191,[21]DELTA!$A:$AT,46,0),"")</f>
        <v/>
      </c>
      <c r="EH191" s="37" t="str">
        <f t="shared" si="78"/>
        <v>SAPHIRE</v>
      </c>
      <c r="EI191" s="2"/>
      <c r="EJ191" s="2"/>
      <c r="EK191" s="2"/>
      <c r="EL191" s="2"/>
      <c r="EM191" s="2"/>
      <c r="EN191" s="2"/>
      <c r="EO191" s="2"/>
      <c r="EP191" s="2"/>
      <c r="EQ191" s="37">
        <f t="shared" si="88"/>
        <v>0</v>
      </c>
      <c r="ER191" s="37">
        <f t="shared" si="88"/>
        <v>0</v>
      </c>
      <c r="ES191" s="37">
        <f t="shared" si="88"/>
        <v>0</v>
      </c>
      <c r="ET191" s="37">
        <f t="shared" si="84"/>
        <v>0</v>
      </c>
      <c r="EU191" s="37">
        <f t="shared" si="84"/>
        <v>0</v>
      </c>
      <c r="EV191" s="37">
        <f t="shared" si="84"/>
        <v>0</v>
      </c>
      <c r="EW191" s="37">
        <f t="shared" si="84"/>
        <v>0</v>
      </c>
    </row>
    <row r="192" spans="1:153" ht="15.6">
      <c r="A192" s="36" t="s">
        <v>72</v>
      </c>
      <c r="B192" s="5" t="s">
        <v>73</v>
      </c>
      <c r="C192" s="37" t="s">
        <v>153</v>
      </c>
      <c r="D192" s="15">
        <f>IFERROR(VLOOKUP(A192,[23]delta!$A:$C,3,0),"")</f>
        <v>44958</v>
      </c>
      <c r="E192" s="15" t="str">
        <f t="shared" si="71"/>
        <v>Feb-23</v>
      </c>
      <c r="F192" s="37" t="s">
        <v>352</v>
      </c>
      <c r="G192" s="37" t="s">
        <v>352</v>
      </c>
      <c r="H192" s="37" t="s">
        <v>352</v>
      </c>
      <c r="I192" s="37" t="s">
        <v>352</v>
      </c>
      <c r="J192" s="37" t="s">
        <v>352</v>
      </c>
      <c r="K192" s="37" t="s">
        <v>352</v>
      </c>
      <c r="L192" s="37" t="s">
        <v>352</v>
      </c>
      <c r="M192" s="37">
        <v>20</v>
      </c>
      <c r="N192" s="37">
        <v>47</v>
      </c>
      <c r="O192" s="37">
        <v>42</v>
      </c>
      <c r="P192" s="37">
        <v>43</v>
      </c>
      <c r="Q192" s="37">
        <v>39</v>
      </c>
      <c r="R192" s="37">
        <v>42</v>
      </c>
      <c r="S192" s="37">
        <v>22</v>
      </c>
      <c r="T192" s="36">
        <v>255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36">
        <v>0</v>
      </c>
      <c r="AC192" s="36">
        <v>0</v>
      </c>
      <c r="AD192" s="36" t="s">
        <v>413</v>
      </c>
      <c r="AE192" s="36" t="s">
        <v>413</v>
      </c>
      <c r="AF192" s="37">
        <v>0</v>
      </c>
      <c r="AG192" s="13">
        <v>2</v>
      </c>
      <c r="AH192" s="37" t="s">
        <v>418</v>
      </c>
      <c r="AI192" s="37">
        <v>0</v>
      </c>
      <c r="AJ192" s="37" t="s">
        <v>424</v>
      </c>
      <c r="AK192" s="37">
        <v>0</v>
      </c>
      <c r="AL192" s="15">
        <v>45261</v>
      </c>
      <c r="AM192" s="15">
        <v>45701</v>
      </c>
      <c r="AN192" s="37">
        <v>1</v>
      </c>
      <c r="AO192" s="37">
        <v>0</v>
      </c>
      <c r="AP192" s="37" t="str">
        <f>IFERROR(VLOOKUP($A192,[2]Sheet1!$A:$D,4,0),"-")</f>
        <v>EKSKLUSIF</v>
      </c>
      <c r="AQ192" s="37" t="str">
        <f>IFERROR(VLOOKUP($A192,#REF!,4,0),"-")</f>
        <v>-</v>
      </c>
      <c r="AR192" s="37" t="str">
        <f>IFERROR(VLOOKUP(A192,[3]DELTA!$A:$D,4,0),"-")</f>
        <v>EKSKLUSIF</v>
      </c>
      <c r="AS192" s="37" t="str">
        <f>IFERROR(VLOOKUP(A192,[4]DELTA!$A:$D,4,0),"-")</f>
        <v>EKSKLUSIF</v>
      </c>
      <c r="AT192" s="37" t="str">
        <f>IFERROR(VLOOKUP(A192,[5]DELTA!$A:$D,4,0),"-")</f>
        <v>EKSKLUSIF</v>
      </c>
      <c r="AU192" s="37" t="str">
        <f>IFERROR(VLOOKUP(A192,[6]DELTA!$A:$D,4,0),"-")</f>
        <v>EKSKLUSIF</v>
      </c>
      <c r="AV192" s="37" t="str">
        <f>IFERROR(VLOOKUP(A192,#REF!,13,0),"")</f>
        <v/>
      </c>
      <c r="AW192" s="37">
        <f>IFERROR(VLOOKUP(A192,[7]DATABASE!$A:$BA,49,0),"")</f>
        <v>50</v>
      </c>
      <c r="AX192" s="37">
        <f>IFERROR(VLOOKUP(A192,[7]DATABASE!$A:$BA,50,0),"")</f>
        <v>49</v>
      </c>
      <c r="AY192" s="37">
        <f>IFERROR(VLOOKUP(A192,[7]DATABASE!$A:$BA,51,0),"")</f>
        <v>43</v>
      </c>
      <c r="AZ192" s="37">
        <f>IFERROR(VLOOKUP(A192,[7]DATABASE!$A:$BA,52,0),"")</f>
        <v>49</v>
      </c>
      <c r="BA192" s="37">
        <f>IFERROR(VLOOKUP(A192,[7]DATABASE!$A:$BA,53,0),"")</f>
        <v>43</v>
      </c>
      <c r="BB192" s="37">
        <f>IFERROR(VLOOKUP(A192,[7]DATABASE!$A:$BF,54,0),"")</f>
        <v>50</v>
      </c>
      <c r="BC192" s="37">
        <f>IFERROR(VLOOKUP(A192,[7]DATABASE!$A:$BF,55,0),"")</f>
        <v>49</v>
      </c>
      <c r="BD192" s="37">
        <f>IFERROR(VLOOKUP(A192,[7]DATABASE!$A:$BF,56,0),"")</f>
        <v>43</v>
      </c>
      <c r="BE192" s="37">
        <f>IFERROR(VLOOKUP(A192,[7]DATABASE!$A:$BF,57,0),"")</f>
        <v>49</v>
      </c>
      <c r="BF192" s="37">
        <f>IFERROR(VLOOKUP(A192,[7]DATABASE!$A:$BF,58,0),"")</f>
        <v>43</v>
      </c>
      <c r="BG192" s="37">
        <f>IFERROR(VLOOKUP($A192,'[24]NEW MITRA'!$A:$BV,69,0),"")</f>
        <v>6</v>
      </c>
      <c r="BH192" s="37">
        <f>IFERROR(VLOOKUP(A192,[7]DATABASE!$A:$BM,60,0),"")</f>
        <v>50</v>
      </c>
      <c r="BI192" s="37">
        <f>IFERROR(VLOOKUP(A192,[7]DATABASE!$A:$BM,61,0),"")</f>
        <v>49</v>
      </c>
      <c r="BJ192" s="37">
        <f>IFERROR(VLOOKUP(A192,[7]DATABASE!$A:$BM,62,0),"")</f>
        <v>43</v>
      </c>
      <c r="BK192" s="37">
        <f>IFERROR(VLOOKUP(A192,[7]DATABASE!$A:$BM,63,0),"")</f>
        <v>49</v>
      </c>
      <c r="BL192" s="37">
        <f>IFERROR(VLOOKUP(A192,[7]DATABASE!$A:$BM,64,0),"")</f>
        <v>43</v>
      </c>
      <c r="BM192" s="37">
        <f>IFERROR(VLOOKUP($A192,[9]AAV!$A:$AM,39,0),IFERROR(VLOOKUP($A192,[9]GC!$A:$Y,25,0),IFERROR(VLOOKUP($A192,[9]RVO!$A:$BS,71,0),IFERROR(VLOOKUP($A192,[9]SBPV!$A:$AK,37,0),IFERROR(VLOOKUP($A192,'[9]CC SK'!$A:$AA,27,0),IFERROR(VLOOKUP($A192,[9]DELTA!$A:$AA,27,0),IFERROR(VLOOKUP($A192,'[9]TEMA C1'!$A:$W,23,0),IFERROR(VLOOKUP($A192,'[9]TEMA C2'!$A:$Y,25,0),IFERROR(VLOOKUP($A192,'[9]TEMA C3'!$A:$Y,25,0),IFERROR(VLOOKUP($A192,'[9]TEMA HAJI'!$A:$Y,25,0),IFERROR(VLOOKUP($A192,'[9]TEMA PD'!$A:$Y,25,0),"")))))))))))</f>
        <v>21</v>
      </c>
      <c r="BN192" s="37">
        <f t="shared" si="89"/>
        <v>261</v>
      </c>
      <c r="BO192" s="14">
        <f t="shared" si="99"/>
        <v>0</v>
      </c>
      <c r="BP192" s="14">
        <f t="shared" si="99"/>
        <v>50</v>
      </c>
      <c r="BQ192" s="14">
        <f t="shared" si="99"/>
        <v>0</v>
      </c>
      <c r="BR192" s="14">
        <f t="shared" si="98"/>
        <v>0</v>
      </c>
      <c r="BS192" s="14">
        <f t="shared" si="98"/>
        <v>0</v>
      </c>
      <c r="BT192" s="21">
        <f t="shared" si="98"/>
        <v>0</v>
      </c>
      <c r="BU192" s="21">
        <f t="shared" si="79"/>
        <v>21</v>
      </c>
      <c r="BV192" s="37">
        <f t="shared" si="90"/>
        <v>71</v>
      </c>
      <c r="BW192" s="36">
        <f t="shared" si="91"/>
        <v>0</v>
      </c>
      <c r="BX192" s="36" t="str">
        <f t="shared" si="92"/>
        <v>TIDAK</v>
      </c>
      <c r="BY192" s="36" t="str">
        <f>IFERROR(VLOOKUP(A192,[7]DATABASE!$A:$BY,77,0),"")</f>
        <v>TIDAK</v>
      </c>
      <c r="BZ192" s="37">
        <f t="shared" si="93"/>
        <v>71</v>
      </c>
      <c r="CA192" s="12">
        <f>IFERROR(VLOOKUP(A192,[10]DELTA!$A:$AE,31,0),"")</f>
        <v>2</v>
      </c>
      <c r="CB192" s="37" t="str">
        <f t="shared" si="94"/>
        <v>SAPHIRE</v>
      </c>
      <c r="CC192" s="37" t="str">
        <f>IFERROR(VLOOKUP(A192,[11]SUMMARY!$B:$E,4,0),"")</f>
        <v/>
      </c>
      <c r="CD192" s="37">
        <f>IFERROR(VLOOKUP(A192,'[12]RECAP REDEEM P2 - v2'!$A:$I,5,0),0)</f>
        <v>0</v>
      </c>
      <c r="CE192" s="37" t="str">
        <f t="shared" si="95"/>
        <v>Y</v>
      </c>
      <c r="CF192" s="37"/>
      <c r="CG192" s="15">
        <v>45093</v>
      </c>
      <c r="CH192" s="15">
        <f t="shared" ca="1" si="96"/>
        <v>46174</v>
      </c>
      <c r="CI192" s="37">
        <f t="shared" ca="1" si="97"/>
        <v>2</v>
      </c>
      <c r="CJ192" s="37">
        <v>71</v>
      </c>
      <c r="CK192" s="37" t="str">
        <f>IFERROR(VLOOKUP($A192,[13]ME!$A:$K,11,0),"-")</f>
        <v>EKSKLUSIF</v>
      </c>
      <c r="CL192" s="37" t="str">
        <f>IFERROR(VLOOKUP($A192,[14]EKS!$A:$K,11,0),"-")</f>
        <v>EKSKLUSIF</v>
      </c>
      <c r="CM192" s="37" t="str">
        <f>IFERROR(VLOOKUP($A192,[15]EKS!$A:$K,11,0),"-")</f>
        <v>EKSKLUSIF</v>
      </c>
      <c r="CN192" s="37" t="str">
        <f>IFERROR(VLOOKUP($A192,[16]EKS!$A:$K,11,0),"-")</f>
        <v>EKSKLUSIF</v>
      </c>
      <c r="CO192" s="37" t="str">
        <f>IFERROR(VLOOKUP($A192,[17]EKS!$A:$K,11,0),"-")</f>
        <v>EKSKLUSIF</v>
      </c>
      <c r="CP192" s="37" t="str">
        <f>IFERROR(VLOOKUP($A192,[18]EKS!$A:$K,11,0),"-")</f>
        <v>EKSKLUSIF</v>
      </c>
      <c r="CQ192" s="37" t="str">
        <f>IFERROR(VLOOKUP(A192,[19]Sheet1!$A:$D,4,0),"-")</f>
        <v>EKSKLUSIF</v>
      </c>
      <c r="CR192" s="37">
        <f>IFERROR(VLOOKUP($A192,[20]AAV!$A:$AR,44,0),IFERROR(VLOOKUP($A192,[20]GC!$A:$AC,29,0),IFERROR(VLOOKUP($A192,[20]RVO!$A:$CA,79,0),IFERROR(VLOOKUP($A192,[20]SBPV!$A:$AN,40,0),IFERROR(VLOOKUP($A192,'[20]CC SK'!$A:$AC,29,0),IFERROR(VLOOKUP($A192,'[20]AAV AUTO 2000'!$A:$AA,27,0),IFERROR(VLOOKUP($A192,[20]DELTA!$A:$AC,29,0),IFERROR(VLOOKUP($A192,'[20]TEMA C1'!$A:$Y,25,0),IFERROR(VLOOKUP($A192,'[20]TEMA C2'!$A:$AA,27,0),IFERROR(VLOOKUP($A192,'[20]TEMA C3'!$A:$AA,27,0),IFERROR(VLOOKUP($A192,'[20]TEMA HAJI'!$A:$AA,27,0),IFERROR(VLOOKUP($A192,'[20]TEMA PD'!$A:$AA,27,0),IFERROR(VLOOKUP($A192,[20]DESIRE!$A:$AP,42,0),0)))))))))))))</f>
        <v>22</v>
      </c>
      <c r="CS192" s="37">
        <f>IFERROR(VLOOKUP($A192,#REF!,42+CR$1,0),IFERROR(VLOOKUP($A192,#REF!,42+CR$1,0),IFERROR(VLOOKUP($A192,#REF!,29+CR$1,0),IFERROR(VLOOKUP($A192,#REF!,16+CR$1,0),IFERROR(VLOOKUP($A192,#REF!,42+CR$1,0),IFERROR(VLOOKUP($A192,#REF!,33+CR$1,0),IFERROR(VLOOKUP($A192,#REF!,29+CR$1,0),IFERROR(VLOOKUP($A192,#REF!,42+CR$1,0),IFERROR(VLOOKUP($A192,#REF!,42+CR$1,0),IFERROR(VLOOKUP($A192,#REF!,42+CR$1,0),IFERROR(VLOOKUP($A192,#REF!,26+CR$1,0),IFERROR(VLOOKUP($A192,#REF!,5+CR$1,0),0))))))))))))</f>
        <v>0</v>
      </c>
      <c r="CT192" s="37">
        <f>IFERROR(VLOOKUP($A192,#REF!,42+CS$1,0),IFERROR(VLOOKUP($A192,#REF!,42+CS$1,0),IFERROR(VLOOKUP($A192,#REF!,29+CS$1,0),IFERROR(VLOOKUP($A192,#REF!,16+CS$1,0),IFERROR(VLOOKUP($A192,#REF!,42+CS$1,0),IFERROR(VLOOKUP($A192,#REF!,33+CS$1,0),IFERROR(VLOOKUP($A192,#REF!,29+CS$1,0),IFERROR(VLOOKUP($A192,#REF!,42+CS$1,0),IFERROR(VLOOKUP($A192,#REF!,42+CS$1,0),IFERROR(VLOOKUP($A192,#REF!,42+CS$1,0),IFERROR(VLOOKUP($A192,#REF!,26+CS$1,0),IFERROR(VLOOKUP($A192,#REF!,5+CS$1,0),0))))))))))))</f>
        <v>0</v>
      </c>
      <c r="CU192" s="37">
        <f>IFERROR(VLOOKUP($A192,#REF!,42+CT$1,0),IFERROR(VLOOKUP($A192,#REF!,42+CT$1,0),IFERROR(VLOOKUP($A192,#REF!,29+CT$1,0),IFERROR(VLOOKUP($A192,#REF!,16+CT$1,0),IFERROR(VLOOKUP($A192,#REF!,42+CT$1,0),IFERROR(VLOOKUP($A192,#REF!,33+CT$1,0),IFERROR(VLOOKUP($A192,#REF!,29+CT$1,0),IFERROR(VLOOKUP($A192,#REF!,42+CT$1,0),IFERROR(VLOOKUP($A192,#REF!,42+CT$1,0),IFERROR(VLOOKUP($A192,#REF!,42+CT$1,0),IFERROR(VLOOKUP($A192,#REF!,26+CT$1,0),IFERROR(VLOOKUP($A192,#REF!,5+CT$1,0),0))))))))))))</f>
        <v>0</v>
      </c>
      <c r="CV192" s="37">
        <f>IFERROR(VLOOKUP($A192,#REF!,42+CU$1,0),IFERROR(VLOOKUP($A192,#REF!,42+CU$1,0),IFERROR(VLOOKUP($A192,#REF!,29+CU$1,0),IFERROR(VLOOKUP($A192,#REF!,16+CU$1,0),IFERROR(VLOOKUP($A192,#REF!,42+CU$1,0),IFERROR(VLOOKUP($A192,#REF!,33+CU$1,0),IFERROR(VLOOKUP($A192,#REF!,29+CU$1,0),IFERROR(VLOOKUP($A192,#REF!,42+CU$1,0),IFERROR(VLOOKUP($A192,#REF!,42+CU$1,0),IFERROR(VLOOKUP($A192,#REF!,42+CU$1,0),IFERROR(VLOOKUP($A192,#REF!,26+CU$1,0),IFERROR(VLOOKUP($A192,#REF!,5+CU$1,0),0))))))))))))</f>
        <v>0</v>
      </c>
      <c r="CW192" s="37">
        <f>IFERROR(VLOOKUP($A192,#REF!,42+CV$1,0),IFERROR(VLOOKUP($A192,#REF!,42+CV$1,0),IFERROR(VLOOKUP($A192,#REF!,29+CV$1,0),IFERROR(VLOOKUP($A192,#REF!,16+CV$1,0),IFERROR(VLOOKUP($A192,#REF!,42+CV$1,0),IFERROR(VLOOKUP($A192,#REF!,33+CV$1,0),IFERROR(VLOOKUP($A192,#REF!,29+CV$1,0),IFERROR(VLOOKUP($A192,#REF!,42+CV$1,0),IFERROR(VLOOKUP($A192,#REF!,42+CV$1,0),IFERROR(VLOOKUP($A192,#REF!,42+CV$1,0),IFERROR(VLOOKUP($A192,#REF!,26+CV$1,0),IFERROR(VLOOKUP($A192,#REF!,5+CV$1,0),0))))))))))))</f>
        <v>0</v>
      </c>
      <c r="CX192" s="37">
        <f>IFERROR(VLOOKUP($A192,#REF!,36,0),IFERROR(VLOOKUP($A192,#REF!,23,0),IFERROR(VLOOKUP($A192,#REF!,65,0),IFERROR(VLOOKUP($A192,#REF!,34,0),IFERROR(VLOOKUP($A192,#REF!,25,0),IFERROR(VLOOKUP($A192,#REF!,25,0),IFERROR(VLOOKUP($A192,#REF!,21,0),IFERROR(VLOOKUP($A192,#REF!,23,0),IFERROR(VLOOKUP($A192,#REF!,23,0),IFERROR(VLOOKUP($A192,#REF!,23,0),IFERROR(VLOOKUP($A192,#REF!,23,0),IFERROR(VLOOKUP($A192,#REF!,23,0),IFERROR(VLOOKUP($A192,#REF!,21,0),IFERROR(VLOOKUP($A192,#REF!,23,0),0))))))))))))))</f>
        <v>0</v>
      </c>
      <c r="CY192" s="37">
        <f>IFERROR(VLOOKUP($A192,[20]DESIRE!$A:$AP,42,0),IFERROR(VLOOKUP($A192,'[20]TEMA PD'!$A:$AA,27,0),IFERROR(VLOOKUP($A192,'[20]TEMA HAJI'!$A:$AA,27,0),IFERROR(VLOOKUP($A192,'[20]TEMA C3'!$A:$AA,27,0),IFERROR(VLOOKUP($A192,'[20]TEMA C2'!$A:$AA,27,0),IFERROR(VLOOKUP($A192,'[20]TEMA C1'!$A:$Y,25,0),IFERROR(VLOOKUP($A192,[20]DELTA!$A:$AC,29,0),IFERROR(VLOOKUP($A192,'[20]AAV AUTO 2000'!$A:$AA,27,0),IFERROR(VLOOKUP($A192,'[20]CC SK'!$A:$AC,29,0),IFERROR(VLOOKUP($A192,[20]SBPV!$A:$AN,40,0),IFERROR(VLOOKUP($A192,[20]RVO!$A:$CA,79,0),IFERROR(VLOOKUP($A192,[20]GC!$A:$AC,29,0),IFERROR(VLOOKUP($A192,[20]AAV!$A:$AR,44,0),0)))))))))))))</f>
        <v>22</v>
      </c>
      <c r="CZ192" s="37">
        <f>IFERROR(VLOOKUP($A192,#REF!,5+CY$1,0),IFERROR(VLOOKUP($A192,#REF!,26+CY$1,0),IFERROR(VLOOKUP($A192,#REF!,42+CY$1,0),IFERROR(VLOOKUP($A192,#REF!,42+CY$1,0),IFERROR(VLOOKUP($A192,#REF!,42+CY$1,0),IFERROR(VLOOKUP($A192,#REF!,29+CY$1,0),IFERROR(VLOOKUP($A192,#REF!,33+CY$1,0),IFERROR(VLOOKUP($A192,#REF!,42+CY$1,0),IFERROR(VLOOKUP($A192,#REF!,16+CY$1,0),IFERROR(VLOOKUP($A192,#REF!,29+CY$1,0),IFERROR(VLOOKUP($A192,#REF!,42+CY$1,0),IFERROR(VLOOKUP($A192,#REF!,42+CY$1,0),0))))))))))))</f>
        <v>0</v>
      </c>
      <c r="DA192" s="37">
        <f>IFERROR(VLOOKUP($A192,#REF!,5+CZ$1,0),IFERROR(VLOOKUP($A192,#REF!,26+CZ$1,0),IFERROR(VLOOKUP($A192,#REF!,42+CZ$1,0),IFERROR(VLOOKUP($A192,#REF!,42+CZ$1,0),IFERROR(VLOOKUP($A192,#REF!,42+CZ$1,0),IFERROR(VLOOKUP($A192,#REF!,29+CZ$1,0),IFERROR(VLOOKUP($A192,#REF!,33+CZ$1,0),IFERROR(VLOOKUP($A192,#REF!,42+CZ$1,0),IFERROR(VLOOKUP($A192,#REF!,16+CZ$1,0),IFERROR(VLOOKUP($A192,#REF!,29+CZ$1,0),IFERROR(VLOOKUP($A192,#REF!,42+CZ$1,0),IFERROR(VLOOKUP($A192,#REF!,42+CZ$1,0),0))))))))))))</f>
        <v>0</v>
      </c>
      <c r="DB192" s="37">
        <f>IFERROR(VLOOKUP($A192,#REF!,5+DA$1,0),IFERROR(VLOOKUP($A192,#REF!,26+DA$1,0),IFERROR(VLOOKUP($A192,#REF!,42+DA$1,0),IFERROR(VLOOKUP($A192,#REF!,42+DA$1,0),IFERROR(VLOOKUP($A192,#REF!,42+DA$1,0),IFERROR(VLOOKUP($A192,#REF!,29+DA$1,0),IFERROR(VLOOKUP($A192,#REF!,33+DA$1,0),IFERROR(VLOOKUP($A192,#REF!,42+DA$1,0),IFERROR(VLOOKUP($A192,#REF!,16+DA$1,0),IFERROR(VLOOKUP($A192,#REF!,29+DA$1,0),IFERROR(VLOOKUP($A192,#REF!,42+DA$1,0),IFERROR(VLOOKUP($A192,#REF!,42+DA$1,0),0))))))))))))</f>
        <v>0</v>
      </c>
      <c r="DC192" s="37">
        <f>IFERROR(VLOOKUP($A192,#REF!,5+DB$1,0),IFERROR(VLOOKUP($A192,#REF!,26+DB$1,0),IFERROR(VLOOKUP($A192,#REF!,42+DB$1,0),IFERROR(VLOOKUP($A192,#REF!,42+DB$1,0),IFERROR(VLOOKUP($A192,#REF!,42+DB$1,0),IFERROR(VLOOKUP($A192,#REF!,29+DB$1,0),IFERROR(VLOOKUP($A192,#REF!,33+DB$1,0),IFERROR(VLOOKUP($A192,#REF!,42+DB$1,0),IFERROR(VLOOKUP($A192,#REF!,16+DB$1,0),IFERROR(VLOOKUP($A192,#REF!,29+DB$1,0),IFERROR(VLOOKUP($A192,#REF!,42+DB$1,0),IFERROR(VLOOKUP($A192,#REF!,42+DB$1,0),0))))))))))))</f>
        <v>0</v>
      </c>
      <c r="DD192" s="37">
        <f>IFERROR(VLOOKUP($A192,#REF!,5+DC$1,0),IFERROR(VLOOKUP($A192,#REF!,26+DC$1,0),IFERROR(VLOOKUP($A192,#REF!,42+DC$1,0),IFERROR(VLOOKUP($A192,#REF!,42+DC$1,0),IFERROR(VLOOKUP($A192,#REF!,42+DC$1,0),IFERROR(VLOOKUP($A192,#REF!,29+DC$1,0),IFERROR(VLOOKUP($A192,#REF!,33+DC$1,0),IFERROR(VLOOKUP($A192,#REF!,42+DC$1,0),IFERROR(VLOOKUP($A192,#REF!,16+DC$1,0),IFERROR(VLOOKUP($A192,#REF!,29+DC$1,0),IFERROR(VLOOKUP($A192,#REF!,42+DC$1,0),IFERROR(VLOOKUP($A192,#REF!,42+DC$1,0),0))))))))))))</f>
        <v>0</v>
      </c>
      <c r="DE192" s="37">
        <f>IFERROR(VLOOKUP($A192,#REF!,23,0),IFERROR(VLOOKUP($A192,#REF!,21,0),IFERROR(VLOOKUP($A192,#REF!,23,0),IFERROR(VLOOKUP($A192,#REF!,23,0),IFERROR(VLOOKUP($A192,#REF!,23,0),IFERROR(VLOOKUP($A192,#REF!,23,0),IFERROR(VLOOKUP($A192,#REF!,23,0),IFERROR(VLOOKUP($A192,#REF!,21,0),IFERROR(VLOOKUP($A192,#REF!,25,0),IFERROR(VLOOKUP($A192,#REF!,25,0),IFERROR(VLOOKUP($A192,#REF!,34,0),IFERROR(VLOOKUP($A192,#REF!,65,0),IFERROR(VLOOKUP($A192,#REF!,23,0),IFERROR(VLOOKUP($A192,#REF!,36,0),0))))))))))))))</f>
        <v>0</v>
      </c>
      <c r="DF192" s="37" t="b">
        <f t="shared" si="85"/>
        <v>1</v>
      </c>
      <c r="DG192" s="37" t="b">
        <f t="shared" si="85"/>
        <v>1</v>
      </c>
      <c r="DH192" s="37" t="b">
        <f t="shared" si="85"/>
        <v>1</v>
      </c>
      <c r="DI192" s="37" t="b">
        <f t="shared" si="81"/>
        <v>1</v>
      </c>
      <c r="DJ192" s="37" t="b">
        <f t="shared" si="81"/>
        <v>1</v>
      </c>
      <c r="DK192" s="37" t="b">
        <f t="shared" si="81"/>
        <v>1</v>
      </c>
      <c r="DL192" s="37" t="b">
        <f t="shared" si="81"/>
        <v>1</v>
      </c>
      <c r="DM192" s="37">
        <f t="shared" si="86"/>
        <v>22</v>
      </c>
      <c r="DN192" s="37">
        <f t="shared" si="86"/>
        <v>0</v>
      </c>
      <c r="DO192" s="37">
        <f t="shared" si="86"/>
        <v>0</v>
      </c>
      <c r="DP192" s="37">
        <f t="shared" si="82"/>
        <v>0</v>
      </c>
      <c r="DQ192" s="37">
        <f t="shared" si="82"/>
        <v>0</v>
      </c>
      <c r="DR192" s="37">
        <f t="shared" si="82"/>
        <v>0</v>
      </c>
      <c r="DS192" s="37">
        <f t="shared" si="82"/>
        <v>0</v>
      </c>
      <c r="DT192" s="29">
        <f t="shared" si="72"/>
        <v>22</v>
      </c>
      <c r="DU192" s="37">
        <f t="shared" si="87"/>
        <v>0</v>
      </c>
      <c r="DV192" s="37">
        <f t="shared" si="87"/>
        <v>0</v>
      </c>
      <c r="DW192" s="37">
        <f t="shared" si="87"/>
        <v>0</v>
      </c>
      <c r="DX192" s="37">
        <f t="shared" si="83"/>
        <v>0</v>
      </c>
      <c r="DY192" s="37">
        <f t="shared" si="83"/>
        <v>0</v>
      </c>
      <c r="DZ192" s="37">
        <f t="shared" si="83"/>
        <v>0</v>
      </c>
      <c r="EA192" s="37">
        <f t="shared" si="83"/>
        <v>0</v>
      </c>
      <c r="EB192" s="29">
        <f t="shared" si="73"/>
        <v>0</v>
      </c>
      <c r="EC192" s="36">
        <f t="shared" si="74"/>
        <v>6</v>
      </c>
      <c r="ED192" s="36" t="str">
        <f t="shared" si="75"/>
        <v>DOWNGRADE</v>
      </c>
      <c r="EE192" s="36" t="str">
        <f t="shared" si="76"/>
        <v>RESET</v>
      </c>
      <c r="EF192" s="37">
        <f t="shared" si="77"/>
        <v>0</v>
      </c>
      <c r="EG192" s="2">
        <f>IFERROR(VLOOKUP(A192,[21]DELTA!$A:$AT,46,0),"")</f>
        <v>3</v>
      </c>
      <c r="EH192" s="37" t="str">
        <f t="shared" si="78"/>
        <v>SAPHIRE</v>
      </c>
      <c r="EI192" s="2"/>
      <c r="EJ192" s="2"/>
      <c r="EK192" s="2"/>
      <c r="EL192" s="2"/>
      <c r="EM192" s="2"/>
      <c r="EN192" s="2"/>
      <c r="EO192" s="2"/>
      <c r="EP192" s="2"/>
      <c r="EQ192" s="37">
        <f t="shared" si="88"/>
        <v>22</v>
      </c>
      <c r="ER192" s="37">
        <f t="shared" si="88"/>
        <v>0</v>
      </c>
      <c r="ES192" s="37">
        <f t="shared" si="88"/>
        <v>0</v>
      </c>
      <c r="ET192" s="37">
        <f t="shared" si="84"/>
        <v>0</v>
      </c>
      <c r="EU192" s="37">
        <f t="shared" si="84"/>
        <v>0</v>
      </c>
      <c r="EV192" s="37">
        <f t="shared" si="84"/>
        <v>0</v>
      </c>
      <c r="EW192" s="37">
        <f t="shared" si="84"/>
        <v>0</v>
      </c>
    </row>
    <row r="193" spans="1:153" ht="15.6">
      <c r="A193" s="36" t="s">
        <v>47</v>
      </c>
      <c r="B193" s="5" t="s">
        <v>210</v>
      </c>
      <c r="C193" s="37" t="s">
        <v>153</v>
      </c>
      <c r="D193" s="15">
        <f>IFERROR(VLOOKUP(A193,[23]delta!$A:$C,3,0),"")</f>
        <v>44902</v>
      </c>
      <c r="E193" s="15" t="str">
        <f t="shared" si="71"/>
        <v>Dec-22</v>
      </c>
      <c r="F193" s="37" t="s">
        <v>352</v>
      </c>
      <c r="G193" s="37" t="s">
        <v>349</v>
      </c>
      <c r="H193" s="37" t="s">
        <v>349</v>
      </c>
      <c r="I193" s="37" t="s">
        <v>349</v>
      </c>
      <c r="J193" s="37" t="s">
        <v>414</v>
      </c>
      <c r="K193" s="37" t="s">
        <v>349</v>
      </c>
      <c r="L193" s="37" t="s">
        <v>349</v>
      </c>
      <c r="M193" s="37">
        <v>20</v>
      </c>
      <c r="N193" s="37"/>
      <c r="O193" s="37">
        <v>12</v>
      </c>
      <c r="P193" s="37">
        <v>1</v>
      </c>
      <c r="Q193" s="37"/>
      <c r="R193" s="37">
        <v>1</v>
      </c>
      <c r="S193" s="37">
        <v>15</v>
      </c>
      <c r="T193" s="36">
        <v>49</v>
      </c>
      <c r="U193" s="14">
        <v>0</v>
      </c>
      <c r="V193" s="37">
        <v>0</v>
      </c>
      <c r="W193" s="37">
        <v>12</v>
      </c>
      <c r="X193" s="37">
        <v>1</v>
      </c>
      <c r="Y193" s="37">
        <v>0</v>
      </c>
      <c r="Z193" s="37">
        <v>1</v>
      </c>
      <c r="AA193" s="37">
        <v>15</v>
      </c>
      <c r="AB193" s="36">
        <v>29</v>
      </c>
      <c r="AC193" s="36">
        <v>2</v>
      </c>
      <c r="AD193" s="36" t="s">
        <v>413</v>
      </c>
      <c r="AE193" s="36" t="s">
        <v>413</v>
      </c>
      <c r="AF193" s="37">
        <v>29</v>
      </c>
      <c r="AG193" s="13">
        <v>2</v>
      </c>
      <c r="AH193" s="37" t="s">
        <v>418</v>
      </c>
      <c r="AI193" s="37">
        <v>0</v>
      </c>
      <c r="AJ193" s="37" t="s">
        <v>424</v>
      </c>
      <c r="AK193" s="37">
        <v>0</v>
      </c>
      <c r="AL193" s="15">
        <v>45261</v>
      </c>
      <c r="AM193" s="15">
        <v>45701</v>
      </c>
      <c r="AN193" s="37">
        <v>1</v>
      </c>
      <c r="AO193" s="37">
        <v>29</v>
      </c>
      <c r="AP193" s="37" t="str">
        <f>IFERROR(VLOOKUP($A193,[2]Sheet1!$A:$D,4,0),"-")</f>
        <v>-</v>
      </c>
      <c r="AQ193" s="37" t="str">
        <f>IFERROR(VLOOKUP($A193,#REF!,4,0),"-")</f>
        <v>-</v>
      </c>
      <c r="AR193" s="37" t="str">
        <f>IFERROR(VLOOKUP(A193,[3]DELTA!$A:$D,4,0),"-")</f>
        <v>REGULER</v>
      </c>
      <c r="AS193" s="37" t="str">
        <f>IFERROR(VLOOKUP(A193,[4]DELTA!$A:$D,4,0),"-")</f>
        <v>REGULER</v>
      </c>
      <c r="AT193" s="37" t="str">
        <f>IFERROR(VLOOKUP(A193,[5]DELTA!$A:$D,4,0),"-")</f>
        <v>REGULER</v>
      </c>
      <c r="AU193" s="37" t="str">
        <f>IFERROR(VLOOKUP(A193,[6]DELTA!$A:$D,4,0),"-")</f>
        <v>-</v>
      </c>
      <c r="AV193" s="37" t="str">
        <f>IFERROR(VLOOKUP(A193,#REF!,13,0),"")</f>
        <v/>
      </c>
      <c r="AW193" s="37">
        <f>IFERROR(VLOOKUP(A193,[7]DATABASE!$A:$BA,49,0),"")</f>
        <v>32</v>
      </c>
      <c r="AX193" s="37">
        <f>IFERROR(VLOOKUP(A193,[7]DATABASE!$A:$BA,50,0),"")</f>
        <v>28</v>
      </c>
      <c r="AY193" s="37">
        <f>IFERROR(VLOOKUP(A193,[7]DATABASE!$A:$BA,51,0),"")</f>
        <v>19</v>
      </c>
      <c r="AZ193" s="37">
        <f>IFERROR(VLOOKUP(A193,[7]DATABASE!$A:$BA,52,0),"")</f>
        <v>14</v>
      </c>
      <c r="BA193" s="37">
        <f>IFERROR(VLOOKUP(A193,[7]DATABASE!$A:$BA,53,0),"")</f>
        <v>0</v>
      </c>
      <c r="BB193" s="37">
        <f>IFERROR(VLOOKUP(A193,[7]DATABASE!$A:$BF,54,0),"")</f>
        <v>32</v>
      </c>
      <c r="BC193" s="37">
        <f>IFERROR(VLOOKUP(A193,[7]DATABASE!$A:$BF,55,0),"")</f>
        <v>28</v>
      </c>
      <c r="BD193" s="37">
        <f>IFERROR(VLOOKUP(A193,[7]DATABASE!$A:$BF,56,0),"")</f>
        <v>19</v>
      </c>
      <c r="BE193" s="37">
        <f>IFERROR(VLOOKUP(A193,[7]DATABASE!$A:$BF,57,0),"")</f>
        <v>14</v>
      </c>
      <c r="BF193" s="37">
        <f>IFERROR(VLOOKUP(A193,[7]DATABASE!$A:$BF,58,0),"")</f>
        <v>0</v>
      </c>
      <c r="BG193" s="37">
        <f>IFERROR(VLOOKUP($A193,'[24]NEW MITRA'!$A:$BV,69,0),"")</f>
        <v>15</v>
      </c>
      <c r="BH193" s="37">
        <f>IFERROR(VLOOKUP(A193,[7]DATABASE!$A:$BM,60,0),"")</f>
        <v>32</v>
      </c>
      <c r="BI193" s="37">
        <f>IFERROR(VLOOKUP(A193,[7]DATABASE!$A:$BM,61,0),"")</f>
        <v>28</v>
      </c>
      <c r="BJ193" s="37">
        <f>IFERROR(VLOOKUP(A193,[7]DATABASE!$A:$BM,62,0),"")</f>
        <v>19</v>
      </c>
      <c r="BK193" s="37">
        <f>IFERROR(VLOOKUP(A193,[7]DATABASE!$A:$BM,63,0),"")</f>
        <v>14</v>
      </c>
      <c r="BL193" s="37">
        <f>IFERROR(VLOOKUP(A193,[7]DATABASE!$A:$BM,64,0),"")</f>
        <v>0</v>
      </c>
      <c r="BM193" s="37" t="str">
        <f>IFERROR(VLOOKUP($A193,[9]AAV!$A:$AM,39,0),IFERROR(VLOOKUP($A193,[9]GC!$A:$Y,25,0),IFERROR(VLOOKUP($A193,[9]RVO!$A:$BS,71,0),IFERROR(VLOOKUP($A193,[9]SBPV!$A:$AK,37,0),IFERROR(VLOOKUP($A193,'[9]CC SK'!$A:$AA,27,0),IFERROR(VLOOKUP($A193,[9]DELTA!$A:$AA,27,0),IFERROR(VLOOKUP($A193,'[9]TEMA C1'!$A:$W,23,0),IFERROR(VLOOKUP($A193,'[9]TEMA C2'!$A:$Y,25,0),IFERROR(VLOOKUP($A193,'[9]TEMA C3'!$A:$Y,25,0),IFERROR(VLOOKUP($A193,'[9]TEMA HAJI'!$A:$Y,25,0),IFERROR(VLOOKUP($A193,'[9]TEMA PD'!$A:$Y,25,0),"")))))))))))</f>
        <v/>
      </c>
      <c r="BN193" s="37">
        <f t="shared" si="89"/>
        <v>108</v>
      </c>
      <c r="BO193" s="21">
        <f t="shared" si="99"/>
        <v>15</v>
      </c>
      <c r="BP193" s="37">
        <f t="shared" si="99"/>
        <v>32</v>
      </c>
      <c r="BQ193" s="37">
        <f t="shared" si="99"/>
        <v>28</v>
      </c>
      <c r="BR193" s="37">
        <f t="shared" si="98"/>
        <v>19</v>
      </c>
      <c r="BS193" s="37">
        <f t="shared" si="98"/>
        <v>14</v>
      </c>
      <c r="BT193" s="37">
        <f t="shared" si="98"/>
        <v>0</v>
      </c>
      <c r="BU193" s="37" t="str">
        <f t="shared" si="79"/>
        <v/>
      </c>
      <c r="BV193" s="37">
        <f t="shared" si="90"/>
        <v>108</v>
      </c>
      <c r="BW193" s="36">
        <f t="shared" si="91"/>
        <v>2</v>
      </c>
      <c r="BX193" s="36" t="str">
        <f t="shared" si="92"/>
        <v>TIDAK</v>
      </c>
      <c r="BY193" s="36" t="str">
        <f>IFERROR(VLOOKUP(A193,[7]DATABASE!$A:$BY,77,0),"")</f>
        <v>TIDAK</v>
      </c>
      <c r="BZ193" s="37">
        <f t="shared" si="93"/>
        <v>137</v>
      </c>
      <c r="CA193" s="12">
        <f>IFERROR(VLOOKUP(A193,[10]DELTA!$A:$AE,31,0),"")</f>
        <v>2</v>
      </c>
      <c r="CB193" s="37" t="str">
        <f t="shared" si="94"/>
        <v>SAPHIRE</v>
      </c>
      <c r="CC193" s="37" t="str">
        <f>IFERROR(VLOOKUP(A193,[11]SUMMARY!$B:$E,4,0),"")</f>
        <v/>
      </c>
      <c r="CD193" s="37">
        <f>IFERROR(VLOOKUP(A193,'[12]RECAP REDEEM P2 - v2'!$A:$I,5,0),0)</f>
        <v>0</v>
      </c>
      <c r="CE193" s="37" t="str">
        <f t="shared" si="95"/>
        <v>Y</v>
      </c>
      <c r="CF193" s="37"/>
      <c r="CG193" s="15">
        <v>45093</v>
      </c>
      <c r="CH193" s="15">
        <f t="shared" ca="1" si="96"/>
        <v>46174</v>
      </c>
      <c r="CI193" s="37">
        <f t="shared" ca="1" si="97"/>
        <v>2</v>
      </c>
      <c r="CJ193" s="37">
        <v>137</v>
      </c>
      <c r="CK193" s="37" t="str">
        <f>IFERROR(VLOOKUP($A193,[13]ME!$A:$K,11,0),"-")</f>
        <v>-</v>
      </c>
      <c r="CL193" s="37" t="str">
        <f>IFERROR(VLOOKUP($A193,[14]EKS!$A:$K,11,0),"-")</f>
        <v>-</v>
      </c>
      <c r="CM193" s="37" t="str">
        <f>IFERROR(VLOOKUP($A193,[15]EKS!$A:$K,11,0),"-")</f>
        <v>-</v>
      </c>
      <c r="CN193" s="37" t="str">
        <f>IFERROR(VLOOKUP($A193,[16]EKS!$A:$K,11,0),"-")</f>
        <v>-</v>
      </c>
      <c r="CO193" s="37" t="str">
        <f>IFERROR(VLOOKUP($A193,[17]EKS!$A:$K,11,0),"-")</f>
        <v>-</v>
      </c>
      <c r="CP193" s="37" t="str">
        <f>IFERROR(VLOOKUP($A193,[18]EKS!$A:$K,11,0),"-")</f>
        <v>-</v>
      </c>
      <c r="CQ193" s="37" t="str">
        <f>IFERROR(VLOOKUP(A193,[19]Sheet1!$A:$D,4,0),"-")</f>
        <v>-</v>
      </c>
      <c r="CR193" s="37">
        <f>IFERROR(VLOOKUP($A193,[20]AAV!$A:$AR,44,0),IFERROR(VLOOKUP($A193,[20]GC!$A:$AC,29,0),IFERROR(VLOOKUP($A193,[20]RVO!$A:$CA,79,0),IFERROR(VLOOKUP($A193,[20]SBPV!$A:$AN,40,0),IFERROR(VLOOKUP($A193,'[20]CC SK'!$A:$AC,29,0),IFERROR(VLOOKUP($A193,'[20]AAV AUTO 2000'!$A:$AA,27,0),IFERROR(VLOOKUP($A193,[20]DELTA!$A:$AC,29,0),IFERROR(VLOOKUP($A193,'[20]TEMA C1'!$A:$Y,25,0),IFERROR(VLOOKUP($A193,'[20]TEMA C2'!$A:$AA,27,0),IFERROR(VLOOKUP($A193,'[20]TEMA C3'!$A:$AA,27,0),IFERROR(VLOOKUP($A193,'[20]TEMA HAJI'!$A:$AA,27,0),IFERROR(VLOOKUP($A193,'[20]TEMA PD'!$A:$AA,27,0),IFERROR(VLOOKUP($A193,[20]DESIRE!$A:$AP,42,0),0)))))))))))))</f>
        <v>0</v>
      </c>
      <c r="CS193" s="37">
        <f>IFERROR(VLOOKUP($A193,#REF!,42+CR$1,0),IFERROR(VLOOKUP($A193,#REF!,42+CR$1,0),IFERROR(VLOOKUP($A193,#REF!,29+CR$1,0),IFERROR(VLOOKUP($A193,#REF!,16+CR$1,0),IFERROR(VLOOKUP($A193,#REF!,42+CR$1,0),IFERROR(VLOOKUP($A193,#REF!,33+CR$1,0),IFERROR(VLOOKUP($A193,#REF!,29+CR$1,0),IFERROR(VLOOKUP($A193,#REF!,42+CR$1,0),IFERROR(VLOOKUP($A193,#REF!,42+CR$1,0),IFERROR(VLOOKUP($A193,#REF!,42+CR$1,0),IFERROR(VLOOKUP($A193,#REF!,26+CR$1,0),IFERROR(VLOOKUP($A193,#REF!,5+CR$1,0),0))))))))))))</f>
        <v>0</v>
      </c>
      <c r="CT193" s="37">
        <f>IFERROR(VLOOKUP($A193,#REF!,42+CS$1,0),IFERROR(VLOOKUP($A193,#REF!,42+CS$1,0),IFERROR(VLOOKUP($A193,#REF!,29+CS$1,0),IFERROR(VLOOKUP($A193,#REF!,16+CS$1,0),IFERROR(VLOOKUP($A193,#REF!,42+CS$1,0),IFERROR(VLOOKUP($A193,#REF!,33+CS$1,0),IFERROR(VLOOKUP($A193,#REF!,29+CS$1,0),IFERROR(VLOOKUP($A193,#REF!,42+CS$1,0),IFERROR(VLOOKUP($A193,#REF!,42+CS$1,0),IFERROR(VLOOKUP($A193,#REF!,42+CS$1,0),IFERROR(VLOOKUP($A193,#REF!,26+CS$1,0),IFERROR(VLOOKUP($A193,#REF!,5+CS$1,0),0))))))))))))</f>
        <v>0</v>
      </c>
      <c r="CU193" s="37">
        <f>IFERROR(VLOOKUP($A193,#REF!,42+CT$1,0),IFERROR(VLOOKUP($A193,#REF!,42+CT$1,0),IFERROR(VLOOKUP($A193,#REF!,29+CT$1,0),IFERROR(VLOOKUP($A193,#REF!,16+CT$1,0),IFERROR(VLOOKUP($A193,#REF!,42+CT$1,0),IFERROR(VLOOKUP($A193,#REF!,33+CT$1,0),IFERROR(VLOOKUP($A193,#REF!,29+CT$1,0),IFERROR(VLOOKUP($A193,#REF!,42+CT$1,0),IFERROR(VLOOKUP($A193,#REF!,42+CT$1,0),IFERROR(VLOOKUP($A193,#REF!,42+CT$1,0),IFERROR(VLOOKUP($A193,#REF!,26+CT$1,0),IFERROR(VLOOKUP($A193,#REF!,5+CT$1,0),0))))))))))))</f>
        <v>0</v>
      </c>
      <c r="CV193" s="37">
        <f>IFERROR(VLOOKUP($A193,#REF!,42+CU$1,0),IFERROR(VLOOKUP($A193,#REF!,42+CU$1,0),IFERROR(VLOOKUP($A193,#REF!,29+CU$1,0),IFERROR(VLOOKUP($A193,#REF!,16+CU$1,0),IFERROR(VLOOKUP($A193,#REF!,42+CU$1,0),IFERROR(VLOOKUP($A193,#REF!,33+CU$1,0),IFERROR(VLOOKUP($A193,#REF!,29+CU$1,0),IFERROR(VLOOKUP($A193,#REF!,42+CU$1,0),IFERROR(VLOOKUP($A193,#REF!,42+CU$1,0),IFERROR(VLOOKUP($A193,#REF!,42+CU$1,0),IFERROR(VLOOKUP($A193,#REF!,26+CU$1,0),IFERROR(VLOOKUP($A193,#REF!,5+CU$1,0),0))))))))))))</f>
        <v>0</v>
      </c>
      <c r="CW193" s="37">
        <f>IFERROR(VLOOKUP($A193,#REF!,42+CV$1,0),IFERROR(VLOOKUP($A193,#REF!,42+CV$1,0),IFERROR(VLOOKUP($A193,#REF!,29+CV$1,0),IFERROR(VLOOKUP($A193,#REF!,16+CV$1,0),IFERROR(VLOOKUP($A193,#REF!,42+CV$1,0),IFERROR(VLOOKUP($A193,#REF!,33+CV$1,0),IFERROR(VLOOKUP($A193,#REF!,29+CV$1,0),IFERROR(VLOOKUP($A193,#REF!,42+CV$1,0),IFERROR(VLOOKUP($A193,#REF!,42+CV$1,0),IFERROR(VLOOKUP($A193,#REF!,42+CV$1,0),IFERROR(VLOOKUP($A193,#REF!,26+CV$1,0),IFERROR(VLOOKUP($A193,#REF!,5+CV$1,0),0))))))))))))</f>
        <v>0</v>
      </c>
      <c r="CX193" s="37">
        <f>IFERROR(VLOOKUP($A193,#REF!,36,0),IFERROR(VLOOKUP($A193,#REF!,23,0),IFERROR(VLOOKUP($A193,#REF!,65,0),IFERROR(VLOOKUP($A193,#REF!,34,0),IFERROR(VLOOKUP($A193,#REF!,25,0),IFERROR(VLOOKUP($A193,#REF!,25,0),IFERROR(VLOOKUP($A193,#REF!,21,0),IFERROR(VLOOKUP($A193,#REF!,23,0),IFERROR(VLOOKUP($A193,#REF!,23,0),IFERROR(VLOOKUP($A193,#REF!,23,0),IFERROR(VLOOKUP($A193,#REF!,23,0),IFERROR(VLOOKUP($A193,#REF!,23,0),IFERROR(VLOOKUP($A193,#REF!,21,0),IFERROR(VLOOKUP($A193,#REF!,23,0),0))))))))))))))</f>
        <v>0</v>
      </c>
      <c r="CY193" s="37">
        <f>IFERROR(VLOOKUP($A193,[20]DESIRE!$A:$AP,42,0),IFERROR(VLOOKUP($A193,'[20]TEMA PD'!$A:$AA,27,0),IFERROR(VLOOKUP($A193,'[20]TEMA HAJI'!$A:$AA,27,0),IFERROR(VLOOKUP($A193,'[20]TEMA C3'!$A:$AA,27,0),IFERROR(VLOOKUP($A193,'[20]TEMA C2'!$A:$AA,27,0),IFERROR(VLOOKUP($A193,'[20]TEMA C1'!$A:$Y,25,0),IFERROR(VLOOKUP($A193,[20]DELTA!$A:$AC,29,0),IFERROR(VLOOKUP($A193,'[20]AAV AUTO 2000'!$A:$AA,27,0),IFERROR(VLOOKUP($A193,'[20]CC SK'!$A:$AC,29,0),IFERROR(VLOOKUP($A193,[20]SBPV!$A:$AN,40,0),IFERROR(VLOOKUP($A193,[20]RVO!$A:$CA,79,0),IFERROR(VLOOKUP($A193,[20]GC!$A:$AC,29,0),IFERROR(VLOOKUP($A193,[20]AAV!$A:$AR,44,0),0)))))))))))))</f>
        <v>0</v>
      </c>
      <c r="CZ193" s="37">
        <f>IFERROR(VLOOKUP($A193,#REF!,5+CY$1,0),IFERROR(VLOOKUP($A193,#REF!,26+CY$1,0),IFERROR(VLOOKUP($A193,#REF!,42+CY$1,0),IFERROR(VLOOKUP($A193,#REF!,42+CY$1,0),IFERROR(VLOOKUP($A193,#REF!,42+CY$1,0),IFERROR(VLOOKUP($A193,#REF!,29+CY$1,0),IFERROR(VLOOKUP($A193,#REF!,33+CY$1,0),IFERROR(VLOOKUP($A193,#REF!,42+CY$1,0),IFERROR(VLOOKUP($A193,#REF!,16+CY$1,0),IFERROR(VLOOKUP($A193,#REF!,29+CY$1,0),IFERROR(VLOOKUP($A193,#REF!,42+CY$1,0),IFERROR(VLOOKUP($A193,#REF!,42+CY$1,0),0))))))))))))</f>
        <v>0</v>
      </c>
      <c r="DA193" s="37">
        <f>IFERROR(VLOOKUP($A193,#REF!,5+CZ$1,0),IFERROR(VLOOKUP($A193,#REF!,26+CZ$1,0),IFERROR(VLOOKUP($A193,#REF!,42+CZ$1,0),IFERROR(VLOOKUP($A193,#REF!,42+CZ$1,0),IFERROR(VLOOKUP($A193,#REF!,42+CZ$1,0),IFERROR(VLOOKUP($A193,#REF!,29+CZ$1,0),IFERROR(VLOOKUP($A193,#REF!,33+CZ$1,0),IFERROR(VLOOKUP($A193,#REF!,42+CZ$1,0),IFERROR(VLOOKUP($A193,#REF!,16+CZ$1,0),IFERROR(VLOOKUP($A193,#REF!,29+CZ$1,0),IFERROR(VLOOKUP($A193,#REF!,42+CZ$1,0),IFERROR(VLOOKUP($A193,#REF!,42+CZ$1,0),0))))))))))))</f>
        <v>0</v>
      </c>
      <c r="DB193" s="37">
        <f>IFERROR(VLOOKUP($A193,#REF!,5+DA$1,0),IFERROR(VLOOKUP($A193,#REF!,26+DA$1,0),IFERROR(VLOOKUP($A193,#REF!,42+DA$1,0),IFERROR(VLOOKUP($A193,#REF!,42+DA$1,0),IFERROR(VLOOKUP($A193,#REF!,42+DA$1,0),IFERROR(VLOOKUP($A193,#REF!,29+DA$1,0),IFERROR(VLOOKUP($A193,#REF!,33+DA$1,0),IFERROR(VLOOKUP($A193,#REF!,42+DA$1,0),IFERROR(VLOOKUP($A193,#REF!,16+DA$1,0),IFERROR(VLOOKUP($A193,#REF!,29+DA$1,0),IFERROR(VLOOKUP($A193,#REF!,42+DA$1,0),IFERROR(VLOOKUP($A193,#REF!,42+DA$1,0),0))))))))))))</f>
        <v>0</v>
      </c>
      <c r="DC193" s="37">
        <f>IFERROR(VLOOKUP($A193,#REF!,5+DB$1,0),IFERROR(VLOOKUP($A193,#REF!,26+DB$1,0),IFERROR(VLOOKUP($A193,#REF!,42+DB$1,0),IFERROR(VLOOKUP($A193,#REF!,42+DB$1,0),IFERROR(VLOOKUP($A193,#REF!,42+DB$1,0),IFERROR(VLOOKUP($A193,#REF!,29+DB$1,0),IFERROR(VLOOKUP($A193,#REF!,33+DB$1,0),IFERROR(VLOOKUP($A193,#REF!,42+DB$1,0),IFERROR(VLOOKUP($A193,#REF!,16+DB$1,0),IFERROR(VLOOKUP($A193,#REF!,29+DB$1,0),IFERROR(VLOOKUP($A193,#REF!,42+DB$1,0),IFERROR(VLOOKUP($A193,#REF!,42+DB$1,0),0))))))))))))</f>
        <v>0</v>
      </c>
      <c r="DD193" s="37">
        <f>IFERROR(VLOOKUP($A193,#REF!,5+DC$1,0),IFERROR(VLOOKUP($A193,#REF!,26+DC$1,0),IFERROR(VLOOKUP($A193,#REF!,42+DC$1,0),IFERROR(VLOOKUP($A193,#REF!,42+DC$1,0),IFERROR(VLOOKUP($A193,#REF!,42+DC$1,0),IFERROR(VLOOKUP($A193,#REF!,29+DC$1,0),IFERROR(VLOOKUP($A193,#REF!,33+DC$1,0),IFERROR(VLOOKUP($A193,#REF!,42+DC$1,0),IFERROR(VLOOKUP($A193,#REF!,16+DC$1,0),IFERROR(VLOOKUP($A193,#REF!,29+DC$1,0),IFERROR(VLOOKUP($A193,#REF!,42+DC$1,0),IFERROR(VLOOKUP($A193,#REF!,42+DC$1,0),0))))))))))))</f>
        <v>0</v>
      </c>
      <c r="DE193" s="37">
        <f>IFERROR(VLOOKUP($A193,#REF!,23,0),IFERROR(VLOOKUP($A193,#REF!,21,0),IFERROR(VLOOKUP($A193,#REF!,23,0),IFERROR(VLOOKUP($A193,#REF!,23,0),IFERROR(VLOOKUP($A193,#REF!,23,0),IFERROR(VLOOKUP($A193,#REF!,23,0),IFERROR(VLOOKUP($A193,#REF!,23,0),IFERROR(VLOOKUP($A193,#REF!,21,0),IFERROR(VLOOKUP($A193,#REF!,25,0),IFERROR(VLOOKUP($A193,#REF!,25,0),IFERROR(VLOOKUP($A193,#REF!,34,0),IFERROR(VLOOKUP($A193,#REF!,65,0),IFERROR(VLOOKUP($A193,#REF!,23,0),IFERROR(VLOOKUP($A193,#REF!,36,0),0))))))))))))))</f>
        <v>0</v>
      </c>
      <c r="DF193" s="37" t="b">
        <f t="shared" si="85"/>
        <v>1</v>
      </c>
      <c r="DG193" s="37" t="b">
        <f t="shared" si="85"/>
        <v>1</v>
      </c>
      <c r="DH193" s="37" t="b">
        <f t="shared" si="85"/>
        <v>1</v>
      </c>
      <c r="DI193" s="37" t="b">
        <f t="shared" si="81"/>
        <v>1</v>
      </c>
      <c r="DJ193" s="37" t="b">
        <f t="shared" si="81"/>
        <v>1</v>
      </c>
      <c r="DK193" s="37" t="b">
        <f t="shared" si="81"/>
        <v>1</v>
      </c>
      <c r="DL193" s="37" t="b">
        <f t="shared" si="81"/>
        <v>1</v>
      </c>
      <c r="DM193" s="37">
        <f t="shared" si="86"/>
        <v>0</v>
      </c>
      <c r="DN193" s="37">
        <f t="shared" si="86"/>
        <v>0</v>
      </c>
      <c r="DO193" s="37">
        <f t="shared" si="86"/>
        <v>0</v>
      </c>
      <c r="DP193" s="37">
        <f t="shared" si="82"/>
        <v>0</v>
      </c>
      <c r="DQ193" s="37">
        <f t="shared" si="82"/>
        <v>0</v>
      </c>
      <c r="DR193" s="37">
        <f t="shared" si="82"/>
        <v>0</v>
      </c>
      <c r="DS193" s="37">
        <f t="shared" si="82"/>
        <v>0</v>
      </c>
      <c r="DT193" s="29">
        <f t="shared" si="72"/>
        <v>0</v>
      </c>
      <c r="DU193" s="37">
        <f t="shared" si="87"/>
        <v>0</v>
      </c>
      <c r="DV193" s="37">
        <f t="shared" si="87"/>
        <v>0</v>
      </c>
      <c r="DW193" s="37">
        <f t="shared" si="87"/>
        <v>0</v>
      </c>
      <c r="DX193" s="37">
        <f t="shared" si="83"/>
        <v>0</v>
      </c>
      <c r="DY193" s="37">
        <f t="shared" si="83"/>
        <v>0</v>
      </c>
      <c r="DZ193" s="37">
        <f t="shared" si="83"/>
        <v>0</v>
      </c>
      <c r="EA193" s="37">
        <f t="shared" si="83"/>
        <v>0</v>
      </c>
      <c r="EB193" s="29">
        <f t="shared" si="73"/>
        <v>0</v>
      </c>
      <c r="EC193" s="36">
        <f t="shared" si="74"/>
        <v>7</v>
      </c>
      <c r="ED193" s="36" t="str">
        <f t="shared" si="75"/>
        <v>DOWNGRADE</v>
      </c>
      <c r="EE193" s="36" t="str">
        <f t="shared" si="76"/>
        <v>RESET</v>
      </c>
      <c r="EF193" s="37">
        <f t="shared" si="77"/>
        <v>0</v>
      </c>
      <c r="EG193" s="2" t="str">
        <f>IFERROR(VLOOKUP(A193,[21]DELTA!$A:$AT,46,0),"")</f>
        <v/>
      </c>
      <c r="EH193" s="37" t="str">
        <f t="shared" si="78"/>
        <v>SAPHIRE</v>
      </c>
      <c r="EI193" s="2"/>
      <c r="EJ193" s="2"/>
      <c r="EK193" s="2"/>
      <c r="EL193" s="2"/>
      <c r="EM193" s="2"/>
      <c r="EN193" s="2"/>
      <c r="EO193" s="2"/>
      <c r="EP193" s="2"/>
      <c r="EQ193" s="37">
        <f t="shared" si="88"/>
        <v>0</v>
      </c>
      <c r="ER193" s="37">
        <f t="shared" si="88"/>
        <v>0</v>
      </c>
      <c r="ES193" s="37">
        <f t="shared" si="88"/>
        <v>0</v>
      </c>
      <c r="ET193" s="37">
        <f t="shared" si="84"/>
        <v>0</v>
      </c>
      <c r="EU193" s="37">
        <f t="shared" si="84"/>
        <v>0</v>
      </c>
      <c r="EV193" s="37">
        <f t="shared" si="84"/>
        <v>0</v>
      </c>
      <c r="EW193" s="37">
        <f t="shared" si="84"/>
        <v>0</v>
      </c>
    </row>
    <row r="194" spans="1:153" ht="15.6">
      <c r="A194" s="36" t="s">
        <v>31</v>
      </c>
      <c r="B194" s="5" t="s">
        <v>32</v>
      </c>
      <c r="C194" s="37" t="s">
        <v>153</v>
      </c>
      <c r="D194" s="15">
        <f>IFERROR(VLOOKUP(A194,[23]delta!$A:$C,3,0),"")</f>
        <v>44855</v>
      </c>
      <c r="E194" s="15" t="str">
        <f t="shared" si="71"/>
        <v>Oct-22</v>
      </c>
      <c r="F194" s="37" t="s">
        <v>349</v>
      </c>
      <c r="G194" s="37" t="s">
        <v>349</v>
      </c>
      <c r="H194" s="37" t="s">
        <v>349</v>
      </c>
      <c r="I194" s="37" t="s">
        <v>414</v>
      </c>
      <c r="J194" s="37" t="s">
        <v>414</v>
      </c>
      <c r="K194" s="37" t="s">
        <v>414</v>
      </c>
      <c r="L194" s="37" t="s">
        <v>414</v>
      </c>
      <c r="M194" s="37"/>
      <c r="N194" s="37">
        <v>4</v>
      </c>
      <c r="O194" s="37">
        <v>4</v>
      </c>
      <c r="P194" s="37"/>
      <c r="Q194" s="37"/>
      <c r="R194" s="37"/>
      <c r="S194" s="37" t="s">
        <v>417</v>
      </c>
      <c r="T194" s="36">
        <v>8</v>
      </c>
      <c r="U194" s="37">
        <v>0</v>
      </c>
      <c r="V194" s="37">
        <v>4</v>
      </c>
      <c r="W194" s="37">
        <v>4</v>
      </c>
      <c r="X194" s="37">
        <v>0</v>
      </c>
      <c r="Y194" s="37">
        <v>0</v>
      </c>
      <c r="Z194" s="37">
        <v>0</v>
      </c>
      <c r="AA194" s="37" t="s">
        <v>417</v>
      </c>
      <c r="AB194" s="36">
        <v>8</v>
      </c>
      <c r="AC194" s="36">
        <v>5</v>
      </c>
      <c r="AD194" s="36" t="s">
        <v>415</v>
      </c>
      <c r="AE194" s="36" t="s">
        <v>416</v>
      </c>
      <c r="AF194" s="37">
        <v>0</v>
      </c>
      <c r="AG194" s="13">
        <v>2</v>
      </c>
      <c r="AH194" s="37" t="s">
        <v>418</v>
      </c>
      <c r="AI194" s="37">
        <v>0</v>
      </c>
      <c r="AJ194" s="37" t="s">
        <v>424</v>
      </c>
      <c r="AK194" s="37">
        <v>0</v>
      </c>
      <c r="AL194" s="15">
        <v>45261</v>
      </c>
      <c r="AM194" s="15">
        <v>45701</v>
      </c>
      <c r="AN194" s="37">
        <v>1</v>
      </c>
      <c r="AO194" s="37">
        <v>0</v>
      </c>
      <c r="AP194" s="37" t="str">
        <f>IFERROR(VLOOKUP($A194,[2]Sheet1!$A:$D,4,0),"-")</f>
        <v>-</v>
      </c>
      <c r="AQ194" s="37" t="str">
        <f>IFERROR(VLOOKUP($A194,#REF!,4,0),"-")</f>
        <v>-</v>
      </c>
      <c r="AR194" s="37" t="str">
        <f>IFERROR(VLOOKUP(A194,[3]DELTA!$A:$D,4,0),"-")</f>
        <v>-</v>
      </c>
      <c r="AS194" s="37" t="str">
        <f>IFERROR(VLOOKUP(A194,[4]DELTA!$A:$D,4,0),"-")</f>
        <v>REGULER</v>
      </c>
      <c r="AT194" s="37" t="str">
        <f>IFERROR(VLOOKUP(A194,[5]DELTA!$A:$D,4,0),"-")</f>
        <v>-</v>
      </c>
      <c r="AU194" s="37" t="str">
        <f>IFERROR(VLOOKUP(A194,[6]DELTA!$A:$D,4,0),"-")</f>
        <v>-</v>
      </c>
      <c r="AV194" s="37" t="str">
        <f>IFERROR(VLOOKUP(A194,#REF!,13,0),"")</f>
        <v/>
      </c>
      <c r="AW194" s="37">
        <f>IFERROR(VLOOKUP(A194,[7]DATABASE!$A:$BA,49,0),"")</f>
        <v>0</v>
      </c>
      <c r="AX194" s="37">
        <f>IFERROR(VLOOKUP(A194,[7]DATABASE!$A:$BA,50,0),"")</f>
        <v>0</v>
      </c>
      <c r="AY194" s="37">
        <f>IFERROR(VLOOKUP(A194,[7]DATABASE!$A:$BA,51,0),"")</f>
        <v>15</v>
      </c>
      <c r="AZ194" s="37">
        <f>IFERROR(VLOOKUP(A194,[7]DATABASE!$A:$BA,52,0),"")</f>
        <v>0</v>
      </c>
      <c r="BA194" s="37">
        <f>IFERROR(VLOOKUP(A194,[7]DATABASE!$A:$BA,53,0),"")</f>
        <v>0</v>
      </c>
      <c r="BB194" s="37">
        <f>IFERROR(VLOOKUP(A194,[7]DATABASE!$A:$BF,54,0),"")</f>
        <v>0</v>
      </c>
      <c r="BC194" s="37">
        <f>IFERROR(VLOOKUP(A194,[7]DATABASE!$A:$BF,55,0),"")</f>
        <v>0</v>
      </c>
      <c r="BD194" s="37">
        <f>IFERROR(VLOOKUP(A194,[7]DATABASE!$A:$BF,56,0),"")</f>
        <v>15</v>
      </c>
      <c r="BE194" s="37">
        <f>IFERROR(VLOOKUP(A194,[7]DATABASE!$A:$BF,57,0),"")</f>
        <v>0</v>
      </c>
      <c r="BF194" s="37">
        <f>IFERROR(VLOOKUP(A194,[7]DATABASE!$A:$BF,58,0),"")</f>
        <v>0</v>
      </c>
      <c r="BG194" s="37" t="str">
        <f>IFERROR(VLOOKUP($A194,'[24]NEW MITRA'!$A:$BV,69,0),"")</f>
        <v/>
      </c>
      <c r="BH194" s="37">
        <f>IFERROR(VLOOKUP(A194,[7]DATABASE!$A:$BM,60,0),"")</f>
        <v>0</v>
      </c>
      <c r="BI194" s="37">
        <f>IFERROR(VLOOKUP(A194,[7]DATABASE!$A:$BM,61,0),"")</f>
        <v>0</v>
      </c>
      <c r="BJ194" s="37">
        <f>IFERROR(VLOOKUP(A194,[7]DATABASE!$A:$BM,62,0),"")</f>
        <v>15</v>
      </c>
      <c r="BK194" s="37">
        <f>IFERROR(VLOOKUP(A194,[7]DATABASE!$A:$BM,63,0),"")</f>
        <v>0</v>
      </c>
      <c r="BL194" s="37">
        <f>IFERROR(VLOOKUP(A194,[7]DATABASE!$A:$BM,64,0),"")</f>
        <v>0</v>
      </c>
      <c r="BM194" s="37" t="str">
        <f>IFERROR(VLOOKUP($A194,[9]AAV!$A:$AM,39,0),IFERROR(VLOOKUP($A194,[9]GC!$A:$Y,25,0),IFERROR(VLOOKUP($A194,[9]RVO!$A:$BS,71,0),IFERROR(VLOOKUP($A194,[9]SBPV!$A:$AK,37,0),IFERROR(VLOOKUP($A194,'[9]CC SK'!$A:$AA,27,0),IFERROR(VLOOKUP($A194,[9]DELTA!$A:$AA,27,0),IFERROR(VLOOKUP($A194,'[9]TEMA C1'!$A:$W,23,0),IFERROR(VLOOKUP($A194,'[9]TEMA C2'!$A:$Y,25,0),IFERROR(VLOOKUP($A194,'[9]TEMA C3'!$A:$Y,25,0),IFERROR(VLOOKUP($A194,'[9]TEMA HAJI'!$A:$Y,25,0),IFERROR(VLOOKUP($A194,'[9]TEMA PD'!$A:$Y,25,0),"")))))))))))</f>
        <v/>
      </c>
      <c r="BN194" s="37">
        <f t="shared" si="89"/>
        <v>15</v>
      </c>
      <c r="BO194" s="37" t="str">
        <f t="shared" si="99"/>
        <v/>
      </c>
      <c r="BP194" s="37">
        <f t="shared" si="99"/>
        <v>0</v>
      </c>
      <c r="BQ194" s="37">
        <f t="shared" si="99"/>
        <v>0</v>
      </c>
      <c r="BR194" s="37">
        <f t="shared" si="98"/>
        <v>15</v>
      </c>
      <c r="BS194" s="37">
        <f t="shared" si="98"/>
        <v>0</v>
      </c>
      <c r="BT194" s="37">
        <f t="shared" si="98"/>
        <v>0</v>
      </c>
      <c r="BU194" s="37" t="str">
        <f t="shared" si="79"/>
        <v/>
      </c>
      <c r="BV194" s="37">
        <f t="shared" si="90"/>
        <v>15</v>
      </c>
      <c r="BW194" s="36">
        <f t="shared" si="91"/>
        <v>6</v>
      </c>
      <c r="BX194" s="36" t="str">
        <f t="shared" si="92"/>
        <v>DOWNGRADE</v>
      </c>
      <c r="BY194" s="36" t="str">
        <f>IFERROR(VLOOKUP(A194,[7]DATABASE!$A:$BY,77,0),"")</f>
        <v>RESET</v>
      </c>
      <c r="BZ194" s="37">
        <f t="shared" si="93"/>
        <v>0</v>
      </c>
      <c r="CA194" s="12">
        <f>IFERROR(VLOOKUP(A194,[10]DELTA!$A:$AE,31,0),"")</f>
        <v>2</v>
      </c>
      <c r="CB194" s="37" t="str">
        <f t="shared" si="94"/>
        <v>SAPHIRE</v>
      </c>
      <c r="CC194" s="37" t="str">
        <f>IFERROR(VLOOKUP(A194,[11]SUMMARY!$B:$E,4,0),"")</f>
        <v/>
      </c>
      <c r="CD194" s="37">
        <f>IFERROR(VLOOKUP(A194,'[12]RECAP REDEEM P2 - v2'!$A:$I,5,0),0)</f>
        <v>0</v>
      </c>
      <c r="CE194" s="37" t="str">
        <f t="shared" si="95"/>
        <v>FALSE</v>
      </c>
      <c r="CF194" s="37"/>
      <c r="CG194" s="15">
        <v>45093</v>
      </c>
      <c r="CH194" s="15">
        <f t="shared" ca="1" si="96"/>
        <v>46174</v>
      </c>
      <c r="CI194" s="37">
        <f t="shared" ca="1" si="97"/>
        <v>2</v>
      </c>
      <c r="CJ194" s="37">
        <v>0</v>
      </c>
      <c r="CK194" s="37" t="str">
        <f>IFERROR(VLOOKUP($A194,[13]ME!$A:$K,11,0),"-")</f>
        <v>-</v>
      </c>
      <c r="CL194" s="37" t="str">
        <f>IFERROR(VLOOKUP($A194,[14]EKS!$A:$K,11,0),"-")</f>
        <v>-</v>
      </c>
      <c r="CM194" s="37" t="str">
        <f>IFERROR(VLOOKUP($A194,[15]EKS!$A:$K,11,0),"-")</f>
        <v>-</v>
      </c>
      <c r="CN194" s="37" t="str">
        <f>IFERROR(VLOOKUP($A194,[16]EKS!$A:$K,11,0),"-")</f>
        <v>-</v>
      </c>
      <c r="CO194" s="37" t="str">
        <f>IFERROR(VLOOKUP($A194,[17]EKS!$A:$K,11,0),"-")</f>
        <v>-</v>
      </c>
      <c r="CP194" s="37" t="str">
        <f>IFERROR(VLOOKUP($A194,[18]EKS!$A:$K,11,0),"-")</f>
        <v>-</v>
      </c>
      <c r="CQ194" s="37" t="str">
        <f>IFERROR(VLOOKUP(A194,[19]Sheet1!$A:$D,4,0),"-")</f>
        <v>-</v>
      </c>
      <c r="CR194" s="37">
        <f>IFERROR(VLOOKUP($A194,[20]AAV!$A:$AR,44,0),IFERROR(VLOOKUP($A194,[20]GC!$A:$AC,29,0),IFERROR(VLOOKUP($A194,[20]RVO!$A:$CA,79,0),IFERROR(VLOOKUP($A194,[20]SBPV!$A:$AN,40,0),IFERROR(VLOOKUP($A194,'[20]CC SK'!$A:$AC,29,0),IFERROR(VLOOKUP($A194,'[20]AAV AUTO 2000'!$A:$AA,27,0),IFERROR(VLOOKUP($A194,[20]DELTA!$A:$AC,29,0),IFERROR(VLOOKUP($A194,'[20]TEMA C1'!$A:$Y,25,0),IFERROR(VLOOKUP($A194,'[20]TEMA C2'!$A:$AA,27,0),IFERROR(VLOOKUP($A194,'[20]TEMA C3'!$A:$AA,27,0),IFERROR(VLOOKUP($A194,'[20]TEMA HAJI'!$A:$AA,27,0),IFERROR(VLOOKUP($A194,'[20]TEMA PD'!$A:$AA,27,0),IFERROR(VLOOKUP($A194,[20]DESIRE!$A:$AP,42,0),0)))))))))))))</f>
        <v>0</v>
      </c>
      <c r="CS194" s="37">
        <f>IFERROR(VLOOKUP($A194,#REF!,42+CR$1,0),IFERROR(VLOOKUP($A194,#REF!,42+CR$1,0),IFERROR(VLOOKUP($A194,#REF!,29+CR$1,0),IFERROR(VLOOKUP($A194,#REF!,16+CR$1,0),IFERROR(VLOOKUP($A194,#REF!,42+CR$1,0),IFERROR(VLOOKUP($A194,#REF!,33+CR$1,0),IFERROR(VLOOKUP($A194,#REF!,29+CR$1,0),IFERROR(VLOOKUP($A194,#REF!,42+CR$1,0),IFERROR(VLOOKUP($A194,#REF!,42+CR$1,0),IFERROR(VLOOKUP($A194,#REF!,42+CR$1,0),IFERROR(VLOOKUP($A194,#REF!,26+CR$1,0),IFERROR(VLOOKUP($A194,#REF!,5+CR$1,0),0))))))))))))</f>
        <v>0</v>
      </c>
      <c r="CT194" s="37">
        <f>IFERROR(VLOOKUP($A194,#REF!,42+CS$1,0),IFERROR(VLOOKUP($A194,#REF!,42+CS$1,0),IFERROR(VLOOKUP($A194,#REF!,29+CS$1,0),IFERROR(VLOOKUP($A194,#REF!,16+CS$1,0),IFERROR(VLOOKUP($A194,#REF!,42+CS$1,0),IFERROR(VLOOKUP($A194,#REF!,33+CS$1,0),IFERROR(VLOOKUP($A194,#REF!,29+CS$1,0),IFERROR(VLOOKUP($A194,#REF!,42+CS$1,0),IFERROR(VLOOKUP($A194,#REF!,42+CS$1,0),IFERROR(VLOOKUP($A194,#REF!,42+CS$1,0),IFERROR(VLOOKUP($A194,#REF!,26+CS$1,0),IFERROR(VLOOKUP($A194,#REF!,5+CS$1,0),0))))))))))))</f>
        <v>0</v>
      </c>
      <c r="CU194" s="37">
        <f>IFERROR(VLOOKUP($A194,#REF!,42+CT$1,0),IFERROR(VLOOKUP($A194,#REF!,42+CT$1,0),IFERROR(VLOOKUP($A194,#REF!,29+CT$1,0),IFERROR(VLOOKUP($A194,#REF!,16+CT$1,0),IFERROR(VLOOKUP($A194,#REF!,42+CT$1,0),IFERROR(VLOOKUP($A194,#REF!,33+CT$1,0),IFERROR(VLOOKUP($A194,#REF!,29+CT$1,0),IFERROR(VLOOKUP($A194,#REF!,42+CT$1,0),IFERROR(VLOOKUP($A194,#REF!,42+CT$1,0),IFERROR(VLOOKUP($A194,#REF!,42+CT$1,0),IFERROR(VLOOKUP($A194,#REF!,26+CT$1,0),IFERROR(VLOOKUP($A194,#REF!,5+CT$1,0),0))))))))))))</f>
        <v>0</v>
      </c>
      <c r="CV194" s="37">
        <f>IFERROR(VLOOKUP($A194,#REF!,42+CU$1,0),IFERROR(VLOOKUP($A194,#REF!,42+CU$1,0),IFERROR(VLOOKUP($A194,#REF!,29+CU$1,0),IFERROR(VLOOKUP($A194,#REF!,16+CU$1,0),IFERROR(VLOOKUP($A194,#REF!,42+CU$1,0),IFERROR(VLOOKUP($A194,#REF!,33+CU$1,0),IFERROR(VLOOKUP($A194,#REF!,29+CU$1,0),IFERROR(VLOOKUP($A194,#REF!,42+CU$1,0),IFERROR(VLOOKUP($A194,#REF!,42+CU$1,0),IFERROR(VLOOKUP($A194,#REF!,42+CU$1,0),IFERROR(VLOOKUP($A194,#REF!,26+CU$1,0),IFERROR(VLOOKUP($A194,#REF!,5+CU$1,0),0))))))))))))</f>
        <v>0</v>
      </c>
      <c r="CW194" s="37">
        <f>IFERROR(VLOOKUP($A194,#REF!,42+CV$1,0),IFERROR(VLOOKUP($A194,#REF!,42+CV$1,0),IFERROR(VLOOKUP($A194,#REF!,29+CV$1,0),IFERROR(VLOOKUP($A194,#REF!,16+CV$1,0),IFERROR(VLOOKUP($A194,#REF!,42+CV$1,0),IFERROR(VLOOKUP($A194,#REF!,33+CV$1,0),IFERROR(VLOOKUP($A194,#REF!,29+CV$1,0),IFERROR(VLOOKUP($A194,#REF!,42+CV$1,0),IFERROR(VLOOKUP($A194,#REF!,42+CV$1,0),IFERROR(VLOOKUP($A194,#REF!,42+CV$1,0),IFERROR(VLOOKUP($A194,#REF!,26+CV$1,0),IFERROR(VLOOKUP($A194,#REF!,5+CV$1,0),0))))))))))))</f>
        <v>0</v>
      </c>
      <c r="CX194" s="37">
        <f>IFERROR(VLOOKUP($A194,#REF!,36,0),IFERROR(VLOOKUP($A194,#REF!,23,0),IFERROR(VLOOKUP($A194,#REF!,65,0),IFERROR(VLOOKUP($A194,#REF!,34,0),IFERROR(VLOOKUP($A194,#REF!,25,0),IFERROR(VLOOKUP($A194,#REF!,25,0),IFERROR(VLOOKUP($A194,#REF!,21,0),IFERROR(VLOOKUP($A194,#REF!,23,0),IFERROR(VLOOKUP($A194,#REF!,23,0),IFERROR(VLOOKUP($A194,#REF!,23,0),IFERROR(VLOOKUP($A194,#REF!,23,0),IFERROR(VLOOKUP($A194,#REF!,23,0),IFERROR(VLOOKUP($A194,#REF!,21,0),IFERROR(VLOOKUP($A194,#REF!,23,0),0))))))))))))))</f>
        <v>0</v>
      </c>
      <c r="CY194" s="37">
        <f>IFERROR(VLOOKUP($A194,[20]DESIRE!$A:$AP,42,0),IFERROR(VLOOKUP($A194,'[20]TEMA PD'!$A:$AA,27,0),IFERROR(VLOOKUP($A194,'[20]TEMA HAJI'!$A:$AA,27,0),IFERROR(VLOOKUP($A194,'[20]TEMA C3'!$A:$AA,27,0),IFERROR(VLOOKUP($A194,'[20]TEMA C2'!$A:$AA,27,0),IFERROR(VLOOKUP($A194,'[20]TEMA C1'!$A:$Y,25,0),IFERROR(VLOOKUP($A194,[20]DELTA!$A:$AC,29,0),IFERROR(VLOOKUP($A194,'[20]AAV AUTO 2000'!$A:$AA,27,0),IFERROR(VLOOKUP($A194,'[20]CC SK'!$A:$AC,29,0),IFERROR(VLOOKUP($A194,[20]SBPV!$A:$AN,40,0),IFERROR(VLOOKUP($A194,[20]RVO!$A:$CA,79,0),IFERROR(VLOOKUP($A194,[20]GC!$A:$AC,29,0),IFERROR(VLOOKUP($A194,[20]AAV!$A:$AR,44,0),0)))))))))))))</f>
        <v>0</v>
      </c>
      <c r="CZ194" s="37">
        <f>IFERROR(VLOOKUP($A194,#REF!,5+CY$1,0),IFERROR(VLOOKUP($A194,#REF!,26+CY$1,0),IFERROR(VLOOKUP($A194,#REF!,42+CY$1,0),IFERROR(VLOOKUP($A194,#REF!,42+CY$1,0),IFERROR(VLOOKUP($A194,#REF!,42+CY$1,0),IFERROR(VLOOKUP($A194,#REF!,29+CY$1,0),IFERROR(VLOOKUP($A194,#REF!,33+CY$1,0),IFERROR(VLOOKUP($A194,#REF!,42+CY$1,0),IFERROR(VLOOKUP($A194,#REF!,16+CY$1,0),IFERROR(VLOOKUP($A194,#REF!,29+CY$1,0),IFERROR(VLOOKUP($A194,#REF!,42+CY$1,0),IFERROR(VLOOKUP($A194,#REF!,42+CY$1,0),0))))))))))))</f>
        <v>0</v>
      </c>
      <c r="DA194" s="37">
        <f>IFERROR(VLOOKUP($A194,#REF!,5+CZ$1,0),IFERROR(VLOOKUP($A194,#REF!,26+CZ$1,0),IFERROR(VLOOKUP($A194,#REF!,42+CZ$1,0),IFERROR(VLOOKUP($A194,#REF!,42+CZ$1,0),IFERROR(VLOOKUP($A194,#REF!,42+CZ$1,0),IFERROR(VLOOKUP($A194,#REF!,29+CZ$1,0),IFERROR(VLOOKUP($A194,#REF!,33+CZ$1,0),IFERROR(VLOOKUP($A194,#REF!,42+CZ$1,0),IFERROR(VLOOKUP($A194,#REF!,16+CZ$1,0),IFERROR(VLOOKUP($A194,#REF!,29+CZ$1,0),IFERROR(VLOOKUP($A194,#REF!,42+CZ$1,0),IFERROR(VLOOKUP($A194,#REF!,42+CZ$1,0),0))))))))))))</f>
        <v>0</v>
      </c>
      <c r="DB194" s="37">
        <f>IFERROR(VLOOKUP($A194,#REF!,5+DA$1,0),IFERROR(VLOOKUP($A194,#REF!,26+DA$1,0),IFERROR(VLOOKUP($A194,#REF!,42+DA$1,0),IFERROR(VLOOKUP($A194,#REF!,42+DA$1,0),IFERROR(VLOOKUP($A194,#REF!,42+DA$1,0),IFERROR(VLOOKUP($A194,#REF!,29+DA$1,0),IFERROR(VLOOKUP($A194,#REF!,33+DA$1,0),IFERROR(VLOOKUP($A194,#REF!,42+DA$1,0),IFERROR(VLOOKUP($A194,#REF!,16+DA$1,0),IFERROR(VLOOKUP($A194,#REF!,29+DA$1,0),IFERROR(VLOOKUP($A194,#REF!,42+DA$1,0),IFERROR(VLOOKUP($A194,#REF!,42+DA$1,0),0))))))))))))</f>
        <v>0</v>
      </c>
      <c r="DC194" s="37">
        <f>IFERROR(VLOOKUP($A194,#REF!,5+DB$1,0),IFERROR(VLOOKUP($A194,#REF!,26+DB$1,0),IFERROR(VLOOKUP($A194,#REF!,42+DB$1,0),IFERROR(VLOOKUP($A194,#REF!,42+DB$1,0),IFERROR(VLOOKUP($A194,#REF!,42+DB$1,0),IFERROR(VLOOKUP($A194,#REF!,29+DB$1,0),IFERROR(VLOOKUP($A194,#REF!,33+DB$1,0),IFERROR(VLOOKUP($A194,#REF!,42+DB$1,0),IFERROR(VLOOKUP($A194,#REF!,16+DB$1,0),IFERROR(VLOOKUP($A194,#REF!,29+DB$1,0),IFERROR(VLOOKUP($A194,#REF!,42+DB$1,0),IFERROR(VLOOKUP($A194,#REF!,42+DB$1,0),0))))))))))))</f>
        <v>0</v>
      </c>
      <c r="DD194" s="37">
        <f>IFERROR(VLOOKUP($A194,#REF!,5+DC$1,0),IFERROR(VLOOKUP($A194,#REF!,26+DC$1,0),IFERROR(VLOOKUP($A194,#REF!,42+DC$1,0),IFERROR(VLOOKUP($A194,#REF!,42+DC$1,0),IFERROR(VLOOKUP($A194,#REF!,42+DC$1,0),IFERROR(VLOOKUP($A194,#REF!,29+DC$1,0),IFERROR(VLOOKUP($A194,#REF!,33+DC$1,0),IFERROR(VLOOKUP($A194,#REF!,42+DC$1,0),IFERROR(VLOOKUP($A194,#REF!,16+DC$1,0),IFERROR(VLOOKUP($A194,#REF!,29+DC$1,0),IFERROR(VLOOKUP($A194,#REF!,42+DC$1,0),IFERROR(VLOOKUP($A194,#REF!,42+DC$1,0),0))))))))))))</f>
        <v>0</v>
      </c>
      <c r="DE194" s="37">
        <f>IFERROR(VLOOKUP($A194,#REF!,23,0),IFERROR(VLOOKUP($A194,#REF!,21,0),IFERROR(VLOOKUP($A194,#REF!,23,0),IFERROR(VLOOKUP($A194,#REF!,23,0),IFERROR(VLOOKUP($A194,#REF!,23,0),IFERROR(VLOOKUP($A194,#REF!,23,0),IFERROR(VLOOKUP($A194,#REF!,23,0),IFERROR(VLOOKUP($A194,#REF!,21,0),IFERROR(VLOOKUP($A194,#REF!,25,0),IFERROR(VLOOKUP($A194,#REF!,25,0),IFERROR(VLOOKUP($A194,#REF!,34,0),IFERROR(VLOOKUP($A194,#REF!,65,0),IFERROR(VLOOKUP($A194,#REF!,23,0),IFERROR(VLOOKUP($A194,#REF!,36,0),0))))))))))))))</f>
        <v>0</v>
      </c>
      <c r="DF194" s="37" t="b">
        <f t="shared" si="85"/>
        <v>1</v>
      </c>
      <c r="DG194" s="37" t="b">
        <f t="shared" si="85"/>
        <v>1</v>
      </c>
      <c r="DH194" s="37" t="b">
        <f t="shared" si="85"/>
        <v>1</v>
      </c>
      <c r="DI194" s="37" t="b">
        <f t="shared" si="81"/>
        <v>1</v>
      </c>
      <c r="DJ194" s="37" t="b">
        <f t="shared" si="81"/>
        <v>1</v>
      </c>
      <c r="DK194" s="37" t="b">
        <f t="shared" si="81"/>
        <v>1</v>
      </c>
      <c r="DL194" s="37" t="b">
        <f t="shared" si="81"/>
        <v>1</v>
      </c>
      <c r="DM194" s="37">
        <f t="shared" si="86"/>
        <v>0</v>
      </c>
      <c r="DN194" s="37">
        <f t="shared" si="86"/>
        <v>0</v>
      </c>
      <c r="DO194" s="37">
        <f t="shared" si="86"/>
        <v>0</v>
      </c>
      <c r="DP194" s="37">
        <f t="shared" si="82"/>
        <v>0</v>
      </c>
      <c r="DQ194" s="37">
        <f t="shared" si="82"/>
        <v>0</v>
      </c>
      <c r="DR194" s="37">
        <f t="shared" si="82"/>
        <v>0</v>
      </c>
      <c r="DS194" s="37">
        <f t="shared" si="82"/>
        <v>0</v>
      </c>
      <c r="DT194" s="29">
        <f t="shared" si="72"/>
        <v>0</v>
      </c>
      <c r="DU194" s="37">
        <f t="shared" si="87"/>
        <v>0</v>
      </c>
      <c r="DV194" s="37">
        <f t="shared" si="87"/>
        <v>0</v>
      </c>
      <c r="DW194" s="37">
        <f t="shared" si="87"/>
        <v>0</v>
      </c>
      <c r="DX194" s="37">
        <f t="shared" si="83"/>
        <v>0</v>
      </c>
      <c r="DY194" s="37">
        <f t="shared" si="83"/>
        <v>0</v>
      </c>
      <c r="DZ194" s="37">
        <f t="shared" si="83"/>
        <v>0</v>
      </c>
      <c r="EA194" s="37">
        <f t="shared" si="83"/>
        <v>0</v>
      </c>
      <c r="EB194" s="29">
        <f t="shared" si="73"/>
        <v>0</v>
      </c>
      <c r="EC194" s="36">
        <f t="shared" si="74"/>
        <v>7</v>
      </c>
      <c r="ED194" s="36" t="str">
        <f t="shared" si="75"/>
        <v>DOWNGRADE</v>
      </c>
      <c r="EE194" s="36" t="str">
        <f t="shared" si="76"/>
        <v>RESET</v>
      </c>
      <c r="EF194" s="37">
        <f t="shared" si="77"/>
        <v>0</v>
      </c>
      <c r="EG194" s="2" t="str">
        <f>IFERROR(VLOOKUP(A194,[21]DELTA!$A:$AT,46,0),"")</f>
        <v/>
      </c>
      <c r="EH194" s="37" t="str">
        <f t="shared" si="78"/>
        <v>SAPHIRE</v>
      </c>
      <c r="EI194" s="2"/>
      <c r="EJ194" s="2"/>
      <c r="EK194" s="2"/>
      <c r="EL194" s="2"/>
      <c r="EM194" s="2"/>
      <c r="EN194" s="2"/>
      <c r="EO194" s="2"/>
      <c r="EP194" s="2"/>
      <c r="EQ194" s="37">
        <f t="shared" si="88"/>
        <v>0</v>
      </c>
      <c r="ER194" s="37">
        <f t="shared" si="88"/>
        <v>0</v>
      </c>
      <c r="ES194" s="37">
        <f t="shared" si="88"/>
        <v>0</v>
      </c>
      <c r="ET194" s="37">
        <f t="shared" si="84"/>
        <v>0</v>
      </c>
      <c r="EU194" s="37">
        <f t="shared" si="84"/>
        <v>0</v>
      </c>
      <c r="EV194" s="37">
        <f t="shared" si="84"/>
        <v>0</v>
      </c>
      <c r="EW194" s="37">
        <f t="shared" si="84"/>
        <v>0</v>
      </c>
    </row>
    <row r="195" spans="1:153" ht="15.6">
      <c r="A195" s="36" t="s">
        <v>135</v>
      </c>
      <c r="B195" s="5" t="s">
        <v>278</v>
      </c>
      <c r="C195" s="37" t="s">
        <v>153</v>
      </c>
      <c r="D195" s="15">
        <f>IFERROR(VLOOKUP(A195,[23]delta!$A:$C,3,0),"")</f>
        <v>45262</v>
      </c>
      <c r="E195" s="15" t="str">
        <f t="shared" si="71"/>
        <v>Dec-23</v>
      </c>
      <c r="F195" s="37" t="s">
        <v>349</v>
      </c>
      <c r="G195" s="37" t="s">
        <v>349</v>
      </c>
      <c r="H195" s="37" t="s">
        <v>349</v>
      </c>
      <c r="I195" s="37" t="s">
        <v>349</v>
      </c>
      <c r="J195" s="37" t="s">
        <v>349</v>
      </c>
      <c r="K195" s="37" t="s">
        <v>349</v>
      </c>
      <c r="L195" s="37" t="s">
        <v>349</v>
      </c>
      <c r="M195" s="37">
        <v>8</v>
      </c>
      <c r="N195" s="37">
        <v>2</v>
      </c>
      <c r="O195" s="37">
        <v>11</v>
      </c>
      <c r="P195" s="37">
        <v>33</v>
      </c>
      <c r="Q195" s="37">
        <v>38</v>
      </c>
      <c r="R195" s="37">
        <v>15</v>
      </c>
      <c r="S195" s="37">
        <v>15</v>
      </c>
      <c r="T195" s="36">
        <v>122</v>
      </c>
      <c r="U195" s="37">
        <v>8</v>
      </c>
      <c r="V195" s="37">
        <v>2</v>
      </c>
      <c r="W195" s="37">
        <v>11</v>
      </c>
      <c r="X195" s="37">
        <v>33</v>
      </c>
      <c r="Y195" s="37">
        <v>38</v>
      </c>
      <c r="Z195" s="37">
        <v>15</v>
      </c>
      <c r="AA195" s="37">
        <v>15</v>
      </c>
      <c r="AB195" s="36">
        <v>122</v>
      </c>
      <c r="AC195" s="36">
        <v>0</v>
      </c>
      <c r="AD195" s="36" t="s">
        <v>413</v>
      </c>
      <c r="AE195" s="36" t="s">
        <v>413</v>
      </c>
      <c r="AF195" s="37">
        <v>122</v>
      </c>
      <c r="AG195" s="13">
        <v>2</v>
      </c>
      <c r="AH195" s="37" t="s">
        <v>418</v>
      </c>
      <c r="AI195" s="37">
        <v>0</v>
      </c>
      <c r="AJ195" s="37" t="s">
        <v>423</v>
      </c>
      <c r="AK195" s="37">
        <v>0</v>
      </c>
      <c r="AL195" s="15">
        <v>45261</v>
      </c>
      <c r="AM195" s="15">
        <v>45701</v>
      </c>
      <c r="AN195" s="37">
        <v>1</v>
      </c>
      <c r="AO195" s="37">
        <v>122</v>
      </c>
      <c r="AP195" s="37" t="str">
        <f>IFERROR(VLOOKUP($A195,[2]Sheet1!$A:$D,4,0),"-")</f>
        <v>-</v>
      </c>
      <c r="AQ195" s="37" t="str">
        <f>IFERROR(VLOOKUP($A195,#REF!,4,0),"-")</f>
        <v>-</v>
      </c>
      <c r="AR195" s="37" t="str">
        <f>IFERROR(VLOOKUP(A195,[3]DELTA!$A:$D,4,0),"-")</f>
        <v>REGULER</v>
      </c>
      <c r="AS195" s="37" t="str">
        <f>IFERROR(VLOOKUP(A195,[4]DELTA!$A:$D,4,0),"-")</f>
        <v>REGULER</v>
      </c>
      <c r="AT195" s="37" t="str">
        <f>IFERROR(VLOOKUP(A195,[5]DELTA!$A:$D,4,0),"-")</f>
        <v>REGULER</v>
      </c>
      <c r="AU195" s="37" t="str">
        <f>IFERROR(VLOOKUP(A195,[6]DELTA!$A:$D,4,0),"-")</f>
        <v>REGULER</v>
      </c>
      <c r="AV195" s="37" t="str">
        <f>IFERROR(VLOOKUP(A195,#REF!,13,0),"")</f>
        <v/>
      </c>
      <c r="AW195" s="37">
        <f>IFERROR(VLOOKUP(A195,[7]DATABASE!$A:$BA,49,0),"")</f>
        <v>21</v>
      </c>
      <c r="AX195" s="37">
        <f>IFERROR(VLOOKUP(A195,[7]DATABASE!$A:$BA,50,0),"")</f>
        <v>11</v>
      </c>
      <c r="AY195" s="37">
        <f>IFERROR(VLOOKUP(A195,[7]DATABASE!$A:$BA,51,0),"")</f>
        <v>33</v>
      </c>
      <c r="AZ195" s="37">
        <f>IFERROR(VLOOKUP(A195,[7]DATABASE!$A:$BA,52,0),"")</f>
        <v>31</v>
      </c>
      <c r="BA195" s="37">
        <f>IFERROR(VLOOKUP(A195,[7]DATABASE!$A:$BA,53,0),"")</f>
        <v>27</v>
      </c>
      <c r="BB195" s="37">
        <f>IFERROR(VLOOKUP(A195,[7]DATABASE!$A:$BF,54,0),"")</f>
        <v>21</v>
      </c>
      <c r="BC195" s="37">
        <f>IFERROR(VLOOKUP(A195,[7]DATABASE!$A:$BF,55,0),"")</f>
        <v>11</v>
      </c>
      <c r="BD195" s="37">
        <f>IFERROR(VLOOKUP(A195,[7]DATABASE!$A:$BF,56,0),"")</f>
        <v>33</v>
      </c>
      <c r="BE195" s="37">
        <f>IFERROR(VLOOKUP(A195,[7]DATABASE!$A:$BF,57,0),"")</f>
        <v>31</v>
      </c>
      <c r="BF195" s="37">
        <f>IFERROR(VLOOKUP(A195,[7]DATABASE!$A:$BF,58,0),"")</f>
        <v>27</v>
      </c>
      <c r="BG195" s="37">
        <f>IFERROR(VLOOKUP($A195,'[24]NEW MITRA'!$A:$BV,69,0),"")</f>
        <v>2</v>
      </c>
      <c r="BH195" s="37">
        <f>IFERROR(VLOOKUP(A195,[7]DATABASE!$A:$BM,60,0),"")</f>
        <v>21</v>
      </c>
      <c r="BI195" s="37">
        <f>IFERROR(VLOOKUP(A195,[7]DATABASE!$A:$BM,61,0),"")</f>
        <v>11</v>
      </c>
      <c r="BJ195" s="37">
        <f>IFERROR(VLOOKUP(A195,[7]DATABASE!$A:$BM,62,0),"")</f>
        <v>33</v>
      </c>
      <c r="BK195" s="37">
        <f>IFERROR(VLOOKUP(A195,[7]DATABASE!$A:$BM,63,0),"")</f>
        <v>31</v>
      </c>
      <c r="BL195" s="37">
        <f>IFERROR(VLOOKUP(A195,[7]DATABASE!$A:$BM,64,0),"")</f>
        <v>27</v>
      </c>
      <c r="BM195" s="37">
        <f>IFERROR(VLOOKUP($A195,[9]AAV!$A:$AM,39,0),IFERROR(VLOOKUP($A195,[9]GC!$A:$Y,25,0),IFERROR(VLOOKUP($A195,[9]RVO!$A:$BS,71,0),IFERROR(VLOOKUP($A195,[9]SBPV!$A:$AK,37,0),IFERROR(VLOOKUP($A195,'[9]CC SK'!$A:$AA,27,0),IFERROR(VLOOKUP($A195,[9]DELTA!$A:$AA,27,0),IFERROR(VLOOKUP($A195,'[9]TEMA C1'!$A:$W,23,0),IFERROR(VLOOKUP($A195,'[9]TEMA C2'!$A:$Y,25,0),IFERROR(VLOOKUP($A195,'[9]TEMA C3'!$A:$Y,25,0),IFERROR(VLOOKUP($A195,'[9]TEMA HAJI'!$A:$Y,25,0),IFERROR(VLOOKUP($A195,'[9]TEMA PD'!$A:$Y,25,0),"")))))))))))</f>
        <v>1</v>
      </c>
      <c r="BN195" s="37">
        <f t="shared" si="89"/>
        <v>126</v>
      </c>
      <c r="BO195" s="37">
        <f t="shared" si="99"/>
        <v>2</v>
      </c>
      <c r="BP195" s="37">
        <f t="shared" si="99"/>
        <v>21</v>
      </c>
      <c r="BQ195" s="37">
        <f t="shared" si="99"/>
        <v>11</v>
      </c>
      <c r="BR195" s="37">
        <f t="shared" si="98"/>
        <v>33</v>
      </c>
      <c r="BS195" s="37">
        <f t="shared" si="98"/>
        <v>31</v>
      </c>
      <c r="BT195" s="37">
        <f t="shared" si="98"/>
        <v>27</v>
      </c>
      <c r="BU195" s="37">
        <f t="shared" si="79"/>
        <v>1</v>
      </c>
      <c r="BV195" s="37">
        <f t="shared" si="90"/>
        <v>126</v>
      </c>
      <c r="BW195" s="36">
        <f t="shared" si="91"/>
        <v>0</v>
      </c>
      <c r="BX195" s="36" t="str">
        <f t="shared" si="92"/>
        <v>TIDAK</v>
      </c>
      <c r="BY195" s="36" t="str">
        <f>IFERROR(VLOOKUP(A195,[7]DATABASE!$A:$BY,77,0),"")</f>
        <v>TIDAK</v>
      </c>
      <c r="BZ195" s="37">
        <f t="shared" si="93"/>
        <v>248</v>
      </c>
      <c r="CA195" s="12">
        <f>IFERROR(VLOOKUP(A195,[10]DELTA!$A:$AE,31,0),"")</f>
        <v>2</v>
      </c>
      <c r="CB195" s="37" t="str">
        <f t="shared" si="94"/>
        <v>SAPHIRE</v>
      </c>
      <c r="CC195" s="37" t="str">
        <f>IFERROR(VLOOKUP(A195,[11]SUMMARY!$B:$E,4,0),"")</f>
        <v/>
      </c>
      <c r="CD195" s="37">
        <f>IFERROR(VLOOKUP(A195,'[12]RECAP REDEEM P2 - v2'!$A:$I,5,0),0)</f>
        <v>0</v>
      </c>
      <c r="CE195" s="37" t="str">
        <f t="shared" si="95"/>
        <v>Y</v>
      </c>
      <c r="CF195" s="37"/>
      <c r="CG195" s="15">
        <v>45093</v>
      </c>
      <c r="CH195" s="15">
        <f t="shared" ca="1" si="96"/>
        <v>46174</v>
      </c>
      <c r="CI195" s="37">
        <f t="shared" ca="1" si="97"/>
        <v>2</v>
      </c>
      <c r="CJ195" s="37">
        <v>248</v>
      </c>
      <c r="CK195" s="37" t="str">
        <f>IFERROR(VLOOKUP($A195,[13]ME!$A:$K,11,0),"-")</f>
        <v>-</v>
      </c>
      <c r="CL195" s="37" t="str">
        <f>IFERROR(VLOOKUP($A195,[14]EKS!$A:$K,11,0),"-")</f>
        <v>-</v>
      </c>
      <c r="CM195" s="37" t="str">
        <f>IFERROR(VLOOKUP($A195,[15]EKS!$A:$K,11,0),"-")</f>
        <v>-</v>
      </c>
      <c r="CN195" s="37" t="str">
        <f>IFERROR(VLOOKUP($A195,[16]EKS!$A:$K,11,0),"-")</f>
        <v>-</v>
      </c>
      <c r="CO195" s="37" t="str">
        <f>IFERROR(VLOOKUP($A195,[17]EKS!$A:$K,11,0),"-")</f>
        <v>-</v>
      </c>
      <c r="CP195" s="37" t="str">
        <f>IFERROR(VLOOKUP($A195,[18]EKS!$A:$K,11,0),"-")</f>
        <v>-</v>
      </c>
      <c r="CQ195" s="37" t="str">
        <f>IFERROR(VLOOKUP(A195,[19]Sheet1!$A:$D,4,0),"-")</f>
        <v>-</v>
      </c>
      <c r="CR195" s="37">
        <f>IFERROR(VLOOKUP($A195,[20]AAV!$A:$AR,44,0),IFERROR(VLOOKUP($A195,[20]GC!$A:$AC,29,0),IFERROR(VLOOKUP($A195,[20]RVO!$A:$CA,79,0),IFERROR(VLOOKUP($A195,[20]SBPV!$A:$AN,40,0),IFERROR(VLOOKUP($A195,'[20]CC SK'!$A:$AC,29,0),IFERROR(VLOOKUP($A195,'[20]AAV AUTO 2000'!$A:$AA,27,0),IFERROR(VLOOKUP($A195,[20]DELTA!$A:$AC,29,0),IFERROR(VLOOKUP($A195,'[20]TEMA C1'!$A:$Y,25,0),IFERROR(VLOOKUP($A195,'[20]TEMA C2'!$A:$AA,27,0),IFERROR(VLOOKUP($A195,'[20]TEMA C3'!$A:$AA,27,0),IFERROR(VLOOKUP($A195,'[20]TEMA HAJI'!$A:$AA,27,0),IFERROR(VLOOKUP($A195,'[20]TEMA PD'!$A:$AA,27,0),IFERROR(VLOOKUP($A195,[20]DESIRE!$A:$AP,42,0),0)))))))))))))</f>
        <v>6</v>
      </c>
      <c r="CS195" s="37">
        <f>IFERROR(VLOOKUP($A195,#REF!,42+CR$1,0),IFERROR(VLOOKUP($A195,#REF!,42+CR$1,0),IFERROR(VLOOKUP($A195,#REF!,29+CR$1,0),IFERROR(VLOOKUP($A195,#REF!,16+CR$1,0),IFERROR(VLOOKUP($A195,#REF!,42+CR$1,0),IFERROR(VLOOKUP($A195,#REF!,33+CR$1,0),IFERROR(VLOOKUP($A195,#REF!,29+CR$1,0),IFERROR(VLOOKUP($A195,#REF!,42+CR$1,0),IFERROR(VLOOKUP($A195,#REF!,42+CR$1,0),IFERROR(VLOOKUP($A195,#REF!,42+CR$1,0),IFERROR(VLOOKUP($A195,#REF!,26+CR$1,0),IFERROR(VLOOKUP($A195,#REF!,5+CR$1,0),0))))))))))))</f>
        <v>0</v>
      </c>
      <c r="CT195" s="37">
        <f>IFERROR(VLOOKUP($A195,#REF!,42+CS$1,0),IFERROR(VLOOKUP($A195,#REF!,42+CS$1,0),IFERROR(VLOOKUP($A195,#REF!,29+CS$1,0),IFERROR(VLOOKUP($A195,#REF!,16+CS$1,0),IFERROR(VLOOKUP($A195,#REF!,42+CS$1,0),IFERROR(VLOOKUP($A195,#REF!,33+CS$1,0),IFERROR(VLOOKUP($A195,#REF!,29+CS$1,0),IFERROR(VLOOKUP($A195,#REF!,42+CS$1,0),IFERROR(VLOOKUP($A195,#REF!,42+CS$1,0),IFERROR(VLOOKUP($A195,#REF!,42+CS$1,0),IFERROR(VLOOKUP($A195,#REF!,26+CS$1,0),IFERROR(VLOOKUP($A195,#REF!,5+CS$1,0),0))))))))))))</f>
        <v>0</v>
      </c>
      <c r="CU195" s="37">
        <f>IFERROR(VLOOKUP($A195,#REF!,42+CT$1,0),IFERROR(VLOOKUP($A195,#REF!,42+CT$1,0),IFERROR(VLOOKUP($A195,#REF!,29+CT$1,0),IFERROR(VLOOKUP($A195,#REF!,16+CT$1,0),IFERROR(VLOOKUP($A195,#REF!,42+CT$1,0),IFERROR(VLOOKUP($A195,#REF!,33+CT$1,0),IFERROR(VLOOKUP($A195,#REF!,29+CT$1,0),IFERROR(VLOOKUP($A195,#REF!,42+CT$1,0),IFERROR(VLOOKUP($A195,#REF!,42+CT$1,0),IFERROR(VLOOKUP($A195,#REF!,42+CT$1,0),IFERROR(VLOOKUP($A195,#REF!,26+CT$1,0),IFERROR(VLOOKUP($A195,#REF!,5+CT$1,0),0))))))))))))</f>
        <v>0</v>
      </c>
      <c r="CV195" s="37">
        <f>IFERROR(VLOOKUP($A195,#REF!,42+CU$1,0),IFERROR(VLOOKUP($A195,#REF!,42+CU$1,0),IFERROR(VLOOKUP($A195,#REF!,29+CU$1,0),IFERROR(VLOOKUP($A195,#REF!,16+CU$1,0),IFERROR(VLOOKUP($A195,#REF!,42+CU$1,0),IFERROR(VLOOKUP($A195,#REF!,33+CU$1,0),IFERROR(VLOOKUP($A195,#REF!,29+CU$1,0),IFERROR(VLOOKUP($A195,#REF!,42+CU$1,0),IFERROR(VLOOKUP($A195,#REF!,42+CU$1,0),IFERROR(VLOOKUP($A195,#REF!,42+CU$1,0),IFERROR(VLOOKUP($A195,#REF!,26+CU$1,0),IFERROR(VLOOKUP($A195,#REF!,5+CU$1,0),0))))))))))))</f>
        <v>0</v>
      </c>
      <c r="CW195" s="37">
        <f>IFERROR(VLOOKUP($A195,#REF!,42+CV$1,0),IFERROR(VLOOKUP($A195,#REF!,42+CV$1,0),IFERROR(VLOOKUP($A195,#REF!,29+CV$1,0),IFERROR(VLOOKUP($A195,#REF!,16+CV$1,0),IFERROR(VLOOKUP($A195,#REF!,42+CV$1,0),IFERROR(VLOOKUP($A195,#REF!,33+CV$1,0),IFERROR(VLOOKUP($A195,#REF!,29+CV$1,0),IFERROR(VLOOKUP($A195,#REF!,42+CV$1,0),IFERROR(VLOOKUP($A195,#REF!,42+CV$1,0),IFERROR(VLOOKUP($A195,#REF!,42+CV$1,0),IFERROR(VLOOKUP($A195,#REF!,26+CV$1,0),IFERROR(VLOOKUP($A195,#REF!,5+CV$1,0),0))))))))))))</f>
        <v>0</v>
      </c>
      <c r="CX195" s="37">
        <f>IFERROR(VLOOKUP($A195,#REF!,36,0),IFERROR(VLOOKUP($A195,#REF!,23,0),IFERROR(VLOOKUP($A195,#REF!,65,0),IFERROR(VLOOKUP($A195,#REF!,34,0),IFERROR(VLOOKUP($A195,#REF!,25,0),IFERROR(VLOOKUP($A195,#REF!,25,0),IFERROR(VLOOKUP($A195,#REF!,21,0),IFERROR(VLOOKUP($A195,#REF!,23,0),IFERROR(VLOOKUP($A195,#REF!,23,0),IFERROR(VLOOKUP($A195,#REF!,23,0),IFERROR(VLOOKUP($A195,#REF!,23,0),IFERROR(VLOOKUP($A195,#REF!,23,0),IFERROR(VLOOKUP($A195,#REF!,21,0),IFERROR(VLOOKUP($A195,#REF!,23,0),0))))))))))))))</f>
        <v>0</v>
      </c>
      <c r="CY195" s="37">
        <f>IFERROR(VLOOKUP($A195,[20]DESIRE!$A:$AP,42,0),IFERROR(VLOOKUP($A195,'[20]TEMA PD'!$A:$AA,27,0),IFERROR(VLOOKUP($A195,'[20]TEMA HAJI'!$A:$AA,27,0),IFERROR(VLOOKUP($A195,'[20]TEMA C3'!$A:$AA,27,0),IFERROR(VLOOKUP($A195,'[20]TEMA C2'!$A:$AA,27,0),IFERROR(VLOOKUP($A195,'[20]TEMA C1'!$A:$Y,25,0),IFERROR(VLOOKUP($A195,[20]DELTA!$A:$AC,29,0),IFERROR(VLOOKUP($A195,'[20]AAV AUTO 2000'!$A:$AA,27,0),IFERROR(VLOOKUP($A195,'[20]CC SK'!$A:$AC,29,0),IFERROR(VLOOKUP($A195,[20]SBPV!$A:$AN,40,0),IFERROR(VLOOKUP($A195,[20]RVO!$A:$CA,79,0),IFERROR(VLOOKUP($A195,[20]GC!$A:$AC,29,0),IFERROR(VLOOKUP($A195,[20]AAV!$A:$AR,44,0),0)))))))))))))</f>
        <v>6</v>
      </c>
      <c r="CZ195" s="37">
        <f>IFERROR(VLOOKUP($A195,#REF!,5+CY$1,0),IFERROR(VLOOKUP($A195,#REF!,26+CY$1,0),IFERROR(VLOOKUP($A195,#REF!,42+CY$1,0),IFERROR(VLOOKUP($A195,#REF!,42+CY$1,0),IFERROR(VLOOKUP($A195,#REF!,42+CY$1,0),IFERROR(VLOOKUP($A195,#REF!,29+CY$1,0),IFERROR(VLOOKUP($A195,#REF!,33+CY$1,0),IFERROR(VLOOKUP($A195,#REF!,42+CY$1,0),IFERROR(VLOOKUP($A195,#REF!,16+CY$1,0),IFERROR(VLOOKUP($A195,#REF!,29+CY$1,0),IFERROR(VLOOKUP($A195,#REF!,42+CY$1,0),IFERROR(VLOOKUP($A195,#REF!,42+CY$1,0),0))))))))))))</f>
        <v>0</v>
      </c>
      <c r="DA195" s="37">
        <f>IFERROR(VLOOKUP($A195,#REF!,5+CZ$1,0),IFERROR(VLOOKUP($A195,#REF!,26+CZ$1,0),IFERROR(VLOOKUP($A195,#REF!,42+CZ$1,0),IFERROR(VLOOKUP($A195,#REF!,42+CZ$1,0),IFERROR(VLOOKUP($A195,#REF!,42+CZ$1,0),IFERROR(VLOOKUP($A195,#REF!,29+CZ$1,0),IFERROR(VLOOKUP($A195,#REF!,33+CZ$1,0),IFERROR(VLOOKUP($A195,#REF!,42+CZ$1,0),IFERROR(VLOOKUP($A195,#REF!,16+CZ$1,0),IFERROR(VLOOKUP($A195,#REF!,29+CZ$1,0),IFERROR(VLOOKUP($A195,#REF!,42+CZ$1,0),IFERROR(VLOOKUP($A195,#REF!,42+CZ$1,0),0))))))))))))</f>
        <v>0</v>
      </c>
      <c r="DB195" s="37">
        <f>IFERROR(VLOOKUP($A195,#REF!,5+DA$1,0),IFERROR(VLOOKUP($A195,#REF!,26+DA$1,0),IFERROR(VLOOKUP($A195,#REF!,42+DA$1,0),IFERROR(VLOOKUP($A195,#REF!,42+DA$1,0),IFERROR(VLOOKUP($A195,#REF!,42+DA$1,0),IFERROR(VLOOKUP($A195,#REF!,29+DA$1,0),IFERROR(VLOOKUP($A195,#REF!,33+DA$1,0),IFERROR(VLOOKUP($A195,#REF!,42+DA$1,0),IFERROR(VLOOKUP($A195,#REF!,16+DA$1,0),IFERROR(VLOOKUP($A195,#REF!,29+DA$1,0),IFERROR(VLOOKUP($A195,#REF!,42+DA$1,0),IFERROR(VLOOKUP($A195,#REF!,42+DA$1,0),0))))))))))))</f>
        <v>0</v>
      </c>
      <c r="DC195" s="37">
        <f>IFERROR(VLOOKUP($A195,#REF!,5+DB$1,0),IFERROR(VLOOKUP($A195,#REF!,26+DB$1,0),IFERROR(VLOOKUP($A195,#REF!,42+DB$1,0),IFERROR(VLOOKUP($A195,#REF!,42+DB$1,0),IFERROR(VLOOKUP($A195,#REF!,42+DB$1,0),IFERROR(VLOOKUP($A195,#REF!,29+DB$1,0),IFERROR(VLOOKUP($A195,#REF!,33+DB$1,0),IFERROR(VLOOKUP($A195,#REF!,42+DB$1,0),IFERROR(VLOOKUP($A195,#REF!,16+DB$1,0),IFERROR(VLOOKUP($A195,#REF!,29+DB$1,0),IFERROR(VLOOKUP($A195,#REF!,42+DB$1,0),IFERROR(VLOOKUP($A195,#REF!,42+DB$1,0),0))))))))))))</f>
        <v>0</v>
      </c>
      <c r="DD195" s="37">
        <f>IFERROR(VLOOKUP($A195,#REF!,5+DC$1,0),IFERROR(VLOOKUP($A195,#REF!,26+DC$1,0),IFERROR(VLOOKUP($A195,#REF!,42+DC$1,0),IFERROR(VLOOKUP($A195,#REF!,42+DC$1,0),IFERROR(VLOOKUP($A195,#REF!,42+DC$1,0),IFERROR(VLOOKUP($A195,#REF!,29+DC$1,0),IFERROR(VLOOKUP($A195,#REF!,33+DC$1,0),IFERROR(VLOOKUP($A195,#REF!,42+DC$1,0),IFERROR(VLOOKUP($A195,#REF!,16+DC$1,0),IFERROR(VLOOKUP($A195,#REF!,29+DC$1,0),IFERROR(VLOOKUP($A195,#REF!,42+DC$1,0),IFERROR(VLOOKUP($A195,#REF!,42+DC$1,0),0))))))))))))</f>
        <v>0</v>
      </c>
      <c r="DE195" s="37">
        <f>IFERROR(VLOOKUP($A195,#REF!,23,0),IFERROR(VLOOKUP($A195,#REF!,21,0),IFERROR(VLOOKUP($A195,#REF!,23,0),IFERROR(VLOOKUP($A195,#REF!,23,0),IFERROR(VLOOKUP($A195,#REF!,23,0),IFERROR(VLOOKUP($A195,#REF!,23,0),IFERROR(VLOOKUP($A195,#REF!,23,0),IFERROR(VLOOKUP($A195,#REF!,21,0),IFERROR(VLOOKUP($A195,#REF!,25,0),IFERROR(VLOOKUP($A195,#REF!,25,0),IFERROR(VLOOKUP($A195,#REF!,34,0),IFERROR(VLOOKUP($A195,#REF!,65,0),IFERROR(VLOOKUP($A195,#REF!,23,0),IFERROR(VLOOKUP($A195,#REF!,36,0),0))))))))))))))</f>
        <v>0</v>
      </c>
      <c r="DF195" s="37" t="b">
        <f t="shared" si="85"/>
        <v>1</v>
      </c>
      <c r="DG195" s="37" t="b">
        <f t="shared" si="85"/>
        <v>1</v>
      </c>
      <c r="DH195" s="37" t="b">
        <f t="shared" si="85"/>
        <v>1</v>
      </c>
      <c r="DI195" s="37" t="b">
        <f t="shared" si="81"/>
        <v>1</v>
      </c>
      <c r="DJ195" s="37" t="b">
        <f t="shared" si="81"/>
        <v>1</v>
      </c>
      <c r="DK195" s="37" t="b">
        <f t="shared" si="81"/>
        <v>1</v>
      </c>
      <c r="DL195" s="37" t="b">
        <f t="shared" si="81"/>
        <v>1</v>
      </c>
      <c r="DM195" s="37">
        <f t="shared" si="86"/>
        <v>6</v>
      </c>
      <c r="DN195" s="37">
        <f t="shared" si="86"/>
        <v>0</v>
      </c>
      <c r="DO195" s="37">
        <f t="shared" si="86"/>
        <v>0</v>
      </c>
      <c r="DP195" s="37">
        <f t="shared" si="82"/>
        <v>0</v>
      </c>
      <c r="DQ195" s="37">
        <f t="shared" si="82"/>
        <v>0</v>
      </c>
      <c r="DR195" s="37">
        <f t="shared" si="82"/>
        <v>0</v>
      </c>
      <c r="DS195" s="37">
        <f t="shared" si="82"/>
        <v>0</v>
      </c>
      <c r="DT195" s="29">
        <f t="shared" si="72"/>
        <v>6</v>
      </c>
      <c r="DU195" s="37">
        <f t="shared" si="87"/>
        <v>6</v>
      </c>
      <c r="DV195" s="37">
        <f t="shared" si="87"/>
        <v>0</v>
      </c>
      <c r="DW195" s="37">
        <f t="shared" si="87"/>
        <v>0</v>
      </c>
      <c r="DX195" s="37">
        <f t="shared" si="83"/>
        <v>0</v>
      </c>
      <c r="DY195" s="37">
        <f t="shared" si="83"/>
        <v>0</v>
      </c>
      <c r="DZ195" s="37">
        <f t="shared" si="83"/>
        <v>0</v>
      </c>
      <c r="EA195" s="37">
        <f t="shared" si="83"/>
        <v>0</v>
      </c>
      <c r="EB195" s="29">
        <f t="shared" si="73"/>
        <v>6</v>
      </c>
      <c r="EC195" s="36">
        <f t="shared" si="74"/>
        <v>6</v>
      </c>
      <c r="ED195" s="36" t="str">
        <f t="shared" si="75"/>
        <v>DOWNGRADE</v>
      </c>
      <c r="EE195" s="36" t="str">
        <f t="shared" si="76"/>
        <v>RESET</v>
      </c>
      <c r="EF195" s="37">
        <f t="shared" si="77"/>
        <v>0</v>
      </c>
      <c r="EG195" s="2">
        <f>IFERROR(VLOOKUP(A195,[21]DELTA!$A:$AT,46,0),"")</f>
        <v>2</v>
      </c>
      <c r="EH195" s="37" t="str">
        <f t="shared" si="78"/>
        <v>SAPHIRE</v>
      </c>
      <c r="EI195" s="2"/>
      <c r="EJ195" s="2"/>
      <c r="EK195" s="2"/>
      <c r="EL195" s="2"/>
      <c r="EM195" s="2"/>
      <c r="EN195" s="2"/>
      <c r="EO195" s="2"/>
      <c r="EP195" s="2"/>
      <c r="EQ195" s="37">
        <f t="shared" si="88"/>
        <v>6</v>
      </c>
      <c r="ER195" s="37">
        <f t="shared" si="88"/>
        <v>0</v>
      </c>
      <c r="ES195" s="37">
        <f t="shared" si="88"/>
        <v>0</v>
      </c>
      <c r="ET195" s="37">
        <f t="shared" si="84"/>
        <v>0</v>
      </c>
      <c r="EU195" s="37">
        <f t="shared" si="84"/>
        <v>0</v>
      </c>
      <c r="EV195" s="37">
        <f t="shared" si="84"/>
        <v>0</v>
      </c>
      <c r="EW195" s="37">
        <f t="shared" si="84"/>
        <v>0</v>
      </c>
    </row>
    <row r="196" spans="1:153" ht="15.6">
      <c r="A196" s="36">
        <v>92646</v>
      </c>
      <c r="B196" s="5" t="s">
        <v>201</v>
      </c>
      <c r="C196" s="37" t="s">
        <v>153</v>
      </c>
      <c r="D196" s="15">
        <f>IFERROR(VLOOKUP(A196,[23]delta!$A:$C,3,0),"")</f>
        <v>44877</v>
      </c>
      <c r="E196" s="15" t="str">
        <f t="shared" si="71"/>
        <v>Nov-22</v>
      </c>
      <c r="F196" s="37" t="s">
        <v>349</v>
      </c>
      <c r="G196" s="37" t="s">
        <v>349</v>
      </c>
      <c r="H196" s="37" t="s">
        <v>349</v>
      </c>
      <c r="I196" s="37" t="s">
        <v>349</v>
      </c>
      <c r="J196" s="37" t="s">
        <v>414</v>
      </c>
      <c r="K196" s="37" t="s">
        <v>349</v>
      </c>
      <c r="L196" s="37" t="s">
        <v>414</v>
      </c>
      <c r="M196" s="37">
        <v>1</v>
      </c>
      <c r="N196" s="37">
        <v>17</v>
      </c>
      <c r="O196" s="37">
        <v>16</v>
      </c>
      <c r="P196" s="37">
        <v>18</v>
      </c>
      <c r="Q196" s="37"/>
      <c r="R196" s="37">
        <v>15</v>
      </c>
      <c r="S196" s="37" t="s">
        <v>417</v>
      </c>
      <c r="T196" s="36">
        <v>67</v>
      </c>
      <c r="U196" s="37">
        <v>1</v>
      </c>
      <c r="V196" s="37">
        <v>17</v>
      </c>
      <c r="W196" s="37">
        <v>16</v>
      </c>
      <c r="X196" s="37">
        <v>18</v>
      </c>
      <c r="Y196" s="37">
        <v>0</v>
      </c>
      <c r="Z196" s="37">
        <v>15</v>
      </c>
      <c r="AA196" s="37" t="s">
        <v>417</v>
      </c>
      <c r="AB196" s="36">
        <v>67</v>
      </c>
      <c r="AC196" s="36">
        <v>2</v>
      </c>
      <c r="AD196" s="36" t="s">
        <v>413</v>
      </c>
      <c r="AE196" s="36" t="s">
        <v>413</v>
      </c>
      <c r="AF196" s="37">
        <v>67</v>
      </c>
      <c r="AG196" s="13">
        <v>2</v>
      </c>
      <c r="AH196" s="37" t="s">
        <v>418</v>
      </c>
      <c r="AI196" s="37">
        <v>0</v>
      </c>
      <c r="AJ196" s="37" t="s">
        <v>423</v>
      </c>
      <c r="AK196" s="37">
        <v>0</v>
      </c>
      <c r="AL196" s="15">
        <v>45261</v>
      </c>
      <c r="AM196" s="15">
        <v>45701</v>
      </c>
      <c r="AN196" s="37">
        <v>1</v>
      </c>
      <c r="AO196" s="37">
        <v>67</v>
      </c>
      <c r="AP196" s="37" t="str">
        <f>IFERROR(VLOOKUP($A196,[2]Sheet1!$A:$D,4,0),"-")</f>
        <v>-</v>
      </c>
      <c r="AQ196" s="37" t="str">
        <f>IFERROR(VLOOKUP($A196,#REF!,4,0),"-")</f>
        <v>-</v>
      </c>
      <c r="AR196" s="37" t="str">
        <f>IFERROR(VLOOKUP(A196,[3]DELTA!$A:$D,4,0),"-")</f>
        <v>-</v>
      </c>
      <c r="AS196" s="37" t="str">
        <f>IFERROR(VLOOKUP(A196,[4]DELTA!$A:$D,4,0),"-")</f>
        <v>-</v>
      </c>
      <c r="AT196" s="37" t="str">
        <f>IFERROR(VLOOKUP(A196,[5]DELTA!$A:$D,4,0),"-")</f>
        <v>-</v>
      </c>
      <c r="AU196" s="37" t="str">
        <f>IFERROR(VLOOKUP(A196,[6]DELTA!$A:$D,4,0),"-")</f>
        <v>-</v>
      </c>
      <c r="AV196" s="37" t="str">
        <f>IFERROR(VLOOKUP(A196,#REF!,13,0),"")</f>
        <v/>
      </c>
      <c r="AW196" s="37">
        <f>IFERROR(VLOOKUP(A196,[7]DATABASE!$A:$BA,49,0),"")</f>
        <v>0</v>
      </c>
      <c r="AX196" s="37">
        <f>IFERROR(VLOOKUP(A196,[7]DATABASE!$A:$BA,50,0),"")</f>
        <v>0</v>
      </c>
      <c r="AY196" s="37">
        <f>IFERROR(VLOOKUP(A196,[7]DATABASE!$A:$BA,51,0),"")</f>
        <v>0</v>
      </c>
      <c r="AZ196" s="37">
        <f>IFERROR(VLOOKUP(A196,[7]DATABASE!$A:$BA,52,0),"")</f>
        <v>0</v>
      </c>
      <c r="BA196" s="37">
        <f>IFERROR(VLOOKUP(A196,[7]DATABASE!$A:$BA,53,0),"")</f>
        <v>0</v>
      </c>
      <c r="BB196" s="37">
        <f>IFERROR(VLOOKUP(A196,[7]DATABASE!$A:$BF,54,0),"")</f>
        <v>0</v>
      </c>
      <c r="BC196" s="37">
        <f>IFERROR(VLOOKUP(A196,[7]DATABASE!$A:$BF,55,0),"")</f>
        <v>0</v>
      </c>
      <c r="BD196" s="37">
        <f>IFERROR(VLOOKUP(A196,[7]DATABASE!$A:$BF,56,0),"")</f>
        <v>0</v>
      </c>
      <c r="BE196" s="37">
        <f>IFERROR(VLOOKUP(A196,[7]DATABASE!$A:$BF,57,0),"")</f>
        <v>0</v>
      </c>
      <c r="BF196" s="37">
        <f>IFERROR(VLOOKUP(A196,[7]DATABASE!$A:$BF,58,0),"")</f>
        <v>0</v>
      </c>
      <c r="BG196" s="37" t="str">
        <f>IFERROR(VLOOKUP($A196,'[24]NEW MITRA'!$A:$BV,69,0),"")</f>
        <v/>
      </c>
      <c r="BH196" s="37">
        <f>IFERROR(VLOOKUP(A196,[7]DATABASE!$A:$BM,60,0),"")</f>
        <v>0</v>
      </c>
      <c r="BI196" s="37">
        <f>IFERROR(VLOOKUP(A196,[7]DATABASE!$A:$BM,61,0),"")</f>
        <v>0</v>
      </c>
      <c r="BJ196" s="37">
        <f>IFERROR(VLOOKUP(A196,[7]DATABASE!$A:$BM,62,0),"")</f>
        <v>0</v>
      </c>
      <c r="BK196" s="37">
        <f>IFERROR(VLOOKUP(A196,[7]DATABASE!$A:$BM,63,0),"")</f>
        <v>0</v>
      </c>
      <c r="BL196" s="37">
        <f>IFERROR(VLOOKUP(A196,[7]DATABASE!$A:$BM,64,0),"")</f>
        <v>0</v>
      </c>
      <c r="BM196" s="37" t="str">
        <f>IFERROR(VLOOKUP($A196,[9]AAV!$A:$AM,39,0),IFERROR(VLOOKUP($A196,[9]GC!$A:$Y,25,0),IFERROR(VLOOKUP($A196,[9]RVO!$A:$BS,71,0),IFERROR(VLOOKUP($A196,[9]SBPV!$A:$AK,37,0),IFERROR(VLOOKUP($A196,'[9]CC SK'!$A:$AA,27,0),IFERROR(VLOOKUP($A196,[9]DELTA!$A:$AA,27,0),IFERROR(VLOOKUP($A196,'[9]TEMA C1'!$A:$W,23,0),IFERROR(VLOOKUP($A196,'[9]TEMA C2'!$A:$Y,25,0),IFERROR(VLOOKUP($A196,'[9]TEMA C3'!$A:$Y,25,0),IFERROR(VLOOKUP($A196,'[9]TEMA HAJI'!$A:$Y,25,0),IFERROR(VLOOKUP($A196,'[9]TEMA PD'!$A:$Y,25,0),"")))))))))))</f>
        <v/>
      </c>
      <c r="BN196" s="37">
        <f t="shared" si="89"/>
        <v>0</v>
      </c>
      <c r="BO196" s="37" t="str">
        <f t="shared" si="99"/>
        <v/>
      </c>
      <c r="BP196" s="37">
        <f t="shared" si="99"/>
        <v>0</v>
      </c>
      <c r="BQ196" s="37">
        <f t="shared" si="99"/>
        <v>0</v>
      </c>
      <c r="BR196" s="37">
        <f t="shared" si="98"/>
        <v>0</v>
      </c>
      <c r="BS196" s="37">
        <f t="shared" si="98"/>
        <v>0</v>
      </c>
      <c r="BT196" s="37">
        <f t="shared" si="98"/>
        <v>0</v>
      </c>
      <c r="BU196" s="37" t="str">
        <f t="shared" si="79"/>
        <v/>
      </c>
      <c r="BV196" s="37">
        <f t="shared" si="90"/>
        <v>0</v>
      </c>
      <c r="BW196" s="36">
        <f t="shared" si="91"/>
        <v>7</v>
      </c>
      <c r="BX196" s="36" t="str">
        <f t="shared" si="92"/>
        <v>DOWNGRADE</v>
      </c>
      <c r="BY196" s="36" t="str">
        <f>IFERROR(VLOOKUP(A196,[7]DATABASE!$A:$BY,77,0),"")</f>
        <v>RESET</v>
      </c>
      <c r="BZ196" s="37">
        <f t="shared" si="93"/>
        <v>0</v>
      </c>
      <c r="CA196" s="12">
        <f>IFERROR(VLOOKUP(A196,[10]DELTA!$A:$AE,31,0),"")</f>
        <v>0</v>
      </c>
      <c r="CB196" s="37" t="str">
        <f t="shared" si="94"/>
        <v>SAPHIRE</v>
      </c>
      <c r="CC196" s="37" t="str">
        <f>IFERROR(VLOOKUP(A196,[11]SUMMARY!$B:$E,4,0),"")</f>
        <v/>
      </c>
      <c r="CD196" s="37">
        <f>IFERROR(VLOOKUP(A196,'[12]RECAP REDEEM P2 - v2'!$A:$I,5,0),0)</f>
        <v>0</v>
      </c>
      <c r="CE196" s="37" t="str">
        <f t="shared" si="95"/>
        <v>FALSE</v>
      </c>
      <c r="CF196" s="37"/>
      <c r="CG196" s="15">
        <v>45093</v>
      </c>
      <c r="CH196" s="15">
        <f t="shared" ca="1" si="96"/>
        <v>46174</v>
      </c>
      <c r="CI196" s="37">
        <f t="shared" ca="1" si="97"/>
        <v>2</v>
      </c>
      <c r="CJ196" s="37">
        <v>0</v>
      </c>
      <c r="CK196" s="37" t="str">
        <f>IFERROR(VLOOKUP($A196,[13]ME!$A:$K,11,0),"-")</f>
        <v>-</v>
      </c>
      <c r="CL196" s="37" t="str">
        <f>IFERROR(VLOOKUP($A196,[14]EKS!$A:$K,11,0),"-")</f>
        <v>-</v>
      </c>
      <c r="CM196" s="37" t="str">
        <f>IFERROR(VLOOKUP($A196,[15]EKS!$A:$K,11,0),"-")</f>
        <v>-</v>
      </c>
      <c r="CN196" s="37" t="str">
        <f>IFERROR(VLOOKUP($A196,[16]EKS!$A:$K,11,0),"-")</f>
        <v>-</v>
      </c>
      <c r="CO196" s="37" t="str">
        <f>IFERROR(VLOOKUP($A196,[17]EKS!$A:$K,11,0),"-")</f>
        <v>-</v>
      </c>
      <c r="CP196" s="37" t="str">
        <f>IFERROR(VLOOKUP($A196,[18]EKS!$A:$K,11,0),"-")</f>
        <v>-</v>
      </c>
      <c r="CQ196" s="37" t="str">
        <f>IFERROR(VLOOKUP(A196,[19]Sheet1!$A:$D,4,0),"-")</f>
        <v>-</v>
      </c>
      <c r="CR196" s="37">
        <f>IFERROR(VLOOKUP($A196,[20]AAV!$A:$AR,44,0),IFERROR(VLOOKUP($A196,[20]GC!$A:$AC,29,0),IFERROR(VLOOKUP($A196,[20]RVO!$A:$CA,79,0),IFERROR(VLOOKUP($A196,[20]SBPV!$A:$AN,40,0),IFERROR(VLOOKUP($A196,'[20]CC SK'!$A:$AC,29,0),IFERROR(VLOOKUP($A196,'[20]AAV AUTO 2000'!$A:$AA,27,0),IFERROR(VLOOKUP($A196,[20]DELTA!$A:$AC,29,0),IFERROR(VLOOKUP($A196,'[20]TEMA C1'!$A:$Y,25,0),IFERROR(VLOOKUP($A196,'[20]TEMA C2'!$A:$AA,27,0),IFERROR(VLOOKUP($A196,'[20]TEMA C3'!$A:$AA,27,0),IFERROR(VLOOKUP($A196,'[20]TEMA HAJI'!$A:$AA,27,0),IFERROR(VLOOKUP($A196,'[20]TEMA PD'!$A:$AA,27,0),IFERROR(VLOOKUP($A196,[20]DESIRE!$A:$AP,42,0),0)))))))))))))</f>
        <v>0</v>
      </c>
      <c r="CS196" s="37">
        <f>IFERROR(VLOOKUP($A196,#REF!,42+CR$1,0),IFERROR(VLOOKUP($A196,#REF!,42+CR$1,0),IFERROR(VLOOKUP($A196,#REF!,29+CR$1,0),IFERROR(VLOOKUP($A196,#REF!,16+CR$1,0),IFERROR(VLOOKUP($A196,#REF!,42+CR$1,0),IFERROR(VLOOKUP($A196,#REF!,33+CR$1,0),IFERROR(VLOOKUP($A196,#REF!,29+CR$1,0),IFERROR(VLOOKUP($A196,#REF!,42+CR$1,0),IFERROR(VLOOKUP($A196,#REF!,42+CR$1,0),IFERROR(VLOOKUP($A196,#REF!,42+CR$1,0),IFERROR(VLOOKUP($A196,#REF!,26+CR$1,0),IFERROR(VLOOKUP($A196,#REF!,5+CR$1,0),0))))))))))))</f>
        <v>0</v>
      </c>
      <c r="CT196" s="37">
        <f>IFERROR(VLOOKUP($A196,#REF!,42+CS$1,0),IFERROR(VLOOKUP($A196,#REF!,42+CS$1,0),IFERROR(VLOOKUP($A196,#REF!,29+CS$1,0),IFERROR(VLOOKUP($A196,#REF!,16+CS$1,0),IFERROR(VLOOKUP($A196,#REF!,42+CS$1,0),IFERROR(VLOOKUP($A196,#REF!,33+CS$1,0),IFERROR(VLOOKUP($A196,#REF!,29+CS$1,0),IFERROR(VLOOKUP($A196,#REF!,42+CS$1,0),IFERROR(VLOOKUP($A196,#REF!,42+CS$1,0),IFERROR(VLOOKUP($A196,#REF!,42+CS$1,0),IFERROR(VLOOKUP($A196,#REF!,26+CS$1,0),IFERROR(VLOOKUP($A196,#REF!,5+CS$1,0),0))))))))))))</f>
        <v>0</v>
      </c>
      <c r="CU196" s="37">
        <f>IFERROR(VLOOKUP($A196,#REF!,42+CT$1,0),IFERROR(VLOOKUP($A196,#REF!,42+CT$1,0),IFERROR(VLOOKUP($A196,#REF!,29+CT$1,0),IFERROR(VLOOKUP($A196,#REF!,16+CT$1,0),IFERROR(VLOOKUP($A196,#REF!,42+CT$1,0),IFERROR(VLOOKUP($A196,#REF!,33+CT$1,0),IFERROR(VLOOKUP($A196,#REF!,29+CT$1,0),IFERROR(VLOOKUP($A196,#REF!,42+CT$1,0),IFERROR(VLOOKUP($A196,#REF!,42+CT$1,0),IFERROR(VLOOKUP($A196,#REF!,42+CT$1,0),IFERROR(VLOOKUP($A196,#REF!,26+CT$1,0),IFERROR(VLOOKUP($A196,#REF!,5+CT$1,0),0))))))))))))</f>
        <v>0</v>
      </c>
      <c r="CV196" s="37">
        <f>IFERROR(VLOOKUP($A196,#REF!,42+CU$1,0),IFERROR(VLOOKUP($A196,#REF!,42+CU$1,0),IFERROR(VLOOKUP($A196,#REF!,29+CU$1,0),IFERROR(VLOOKUP($A196,#REF!,16+CU$1,0),IFERROR(VLOOKUP($A196,#REF!,42+CU$1,0),IFERROR(VLOOKUP($A196,#REF!,33+CU$1,0),IFERROR(VLOOKUP($A196,#REF!,29+CU$1,0),IFERROR(VLOOKUP($A196,#REF!,42+CU$1,0),IFERROR(VLOOKUP($A196,#REF!,42+CU$1,0),IFERROR(VLOOKUP($A196,#REF!,42+CU$1,0),IFERROR(VLOOKUP($A196,#REF!,26+CU$1,0),IFERROR(VLOOKUP($A196,#REF!,5+CU$1,0),0))))))))))))</f>
        <v>0</v>
      </c>
      <c r="CW196" s="37">
        <f>IFERROR(VLOOKUP($A196,#REF!,42+CV$1,0),IFERROR(VLOOKUP($A196,#REF!,42+CV$1,0),IFERROR(VLOOKUP($A196,#REF!,29+CV$1,0),IFERROR(VLOOKUP($A196,#REF!,16+CV$1,0),IFERROR(VLOOKUP($A196,#REF!,42+CV$1,0),IFERROR(VLOOKUP($A196,#REF!,33+CV$1,0),IFERROR(VLOOKUP($A196,#REF!,29+CV$1,0),IFERROR(VLOOKUP($A196,#REF!,42+CV$1,0),IFERROR(VLOOKUP($A196,#REF!,42+CV$1,0),IFERROR(VLOOKUP($A196,#REF!,42+CV$1,0),IFERROR(VLOOKUP($A196,#REF!,26+CV$1,0),IFERROR(VLOOKUP($A196,#REF!,5+CV$1,0),0))))))))))))</f>
        <v>0</v>
      </c>
      <c r="CX196" s="37">
        <f>IFERROR(VLOOKUP($A196,#REF!,36,0),IFERROR(VLOOKUP($A196,#REF!,23,0),IFERROR(VLOOKUP($A196,#REF!,65,0),IFERROR(VLOOKUP($A196,#REF!,34,0),IFERROR(VLOOKUP($A196,#REF!,25,0),IFERROR(VLOOKUP($A196,#REF!,25,0),IFERROR(VLOOKUP($A196,#REF!,21,0),IFERROR(VLOOKUP($A196,#REF!,23,0),IFERROR(VLOOKUP($A196,#REF!,23,0),IFERROR(VLOOKUP($A196,#REF!,23,0),IFERROR(VLOOKUP($A196,#REF!,23,0),IFERROR(VLOOKUP($A196,#REF!,23,0),IFERROR(VLOOKUP($A196,#REF!,21,0),IFERROR(VLOOKUP($A196,#REF!,23,0),0))))))))))))))</f>
        <v>0</v>
      </c>
      <c r="CY196" s="37">
        <f>IFERROR(VLOOKUP($A196,[20]DESIRE!$A:$AP,42,0),IFERROR(VLOOKUP($A196,'[20]TEMA PD'!$A:$AA,27,0),IFERROR(VLOOKUP($A196,'[20]TEMA HAJI'!$A:$AA,27,0),IFERROR(VLOOKUP($A196,'[20]TEMA C3'!$A:$AA,27,0),IFERROR(VLOOKUP($A196,'[20]TEMA C2'!$A:$AA,27,0),IFERROR(VLOOKUP($A196,'[20]TEMA C1'!$A:$Y,25,0),IFERROR(VLOOKUP($A196,[20]DELTA!$A:$AC,29,0),IFERROR(VLOOKUP($A196,'[20]AAV AUTO 2000'!$A:$AA,27,0),IFERROR(VLOOKUP($A196,'[20]CC SK'!$A:$AC,29,0),IFERROR(VLOOKUP($A196,[20]SBPV!$A:$AN,40,0),IFERROR(VLOOKUP($A196,[20]RVO!$A:$CA,79,0),IFERROR(VLOOKUP($A196,[20]GC!$A:$AC,29,0),IFERROR(VLOOKUP($A196,[20]AAV!$A:$AR,44,0),0)))))))))))))</f>
        <v>0</v>
      </c>
      <c r="CZ196" s="37">
        <f>IFERROR(VLOOKUP($A196,#REF!,5+CY$1,0),IFERROR(VLOOKUP($A196,#REF!,26+CY$1,0),IFERROR(VLOOKUP($A196,#REF!,42+CY$1,0),IFERROR(VLOOKUP($A196,#REF!,42+CY$1,0),IFERROR(VLOOKUP($A196,#REF!,42+CY$1,0),IFERROR(VLOOKUP($A196,#REF!,29+CY$1,0),IFERROR(VLOOKUP($A196,#REF!,33+CY$1,0),IFERROR(VLOOKUP($A196,#REF!,42+CY$1,0),IFERROR(VLOOKUP($A196,#REF!,16+CY$1,0),IFERROR(VLOOKUP($A196,#REF!,29+CY$1,0),IFERROR(VLOOKUP($A196,#REF!,42+CY$1,0),IFERROR(VLOOKUP($A196,#REF!,42+CY$1,0),0))))))))))))</f>
        <v>0</v>
      </c>
      <c r="DA196" s="37">
        <f>IFERROR(VLOOKUP($A196,#REF!,5+CZ$1,0),IFERROR(VLOOKUP($A196,#REF!,26+CZ$1,0),IFERROR(VLOOKUP($A196,#REF!,42+CZ$1,0),IFERROR(VLOOKUP($A196,#REF!,42+CZ$1,0),IFERROR(VLOOKUP($A196,#REF!,42+CZ$1,0),IFERROR(VLOOKUP($A196,#REF!,29+CZ$1,0),IFERROR(VLOOKUP($A196,#REF!,33+CZ$1,0),IFERROR(VLOOKUP($A196,#REF!,42+CZ$1,0),IFERROR(VLOOKUP($A196,#REF!,16+CZ$1,0),IFERROR(VLOOKUP($A196,#REF!,29+CZ$1,0),IFERROR(VLOOKUP($A196,#REF!,42+CZ$1,0),IFERROR(VLOOKUP($A196,#REF!,42+CZ$1,0),0))))))))))))</f>
        <v>0</v>
      </c>
      <c r="DB196" s="37">
        <f>IFERROR(VLOOKUP($A196,#REF!,5+DA$1,0),IFERROR(VLOOKUP($A196,#REF!,26+DA$1,0),IFERROR(VLOOKUP($A196,#REF!,42+DA$1,0),IFERROR(VLOOKUP($A196,#REF!,42+DA$1,0),IFERROR(VLOOKUP($A196,#REF!,42+DA$1,0),IFERROR(VLOOKUP($A196,#REF!,29+DA$1,0),IFERROR(VLOOKUP($A196,#REF!,33+DA$1,0),IFERROR(VLOOKUP($A196,#REF!,42+DA$1,0),IFERROR(VLOOKUP($A196,#REF!,16+DA$1,0),IFERROR(VLOOKUP($A196,#REF!,29+DA$1,0),IFERROR(VLOOKUP($A196,#REF!,42+DA$1,0),IFERROR(VLOOKUP($A196,#REF!,42+DA$1,0),0))))))))))))</f>
        <v>0</v>
      </c>
      <c r="DC196" s="37">
        <f>IFERROR(VLOOKUP($A196,#REF!,5+DB$1,0),IFERROR(VLOOKUP($A196,#REF!,26+DB$1,0),IFERROR(VLOOKUP($A196,#REF!,42+DB$1,0),IFERROR(VLOOKUP($A196,#REF!,42+DB$1,0),IFERROR(VLOOKUP($A196,#REF!,42+DB$1,0),IFERROR(VLOOKUP($A196,#REF!,29+DB$1,0),IFERROR(VLOOKUP($A196,#REF!,33+DB$1,0),IFERROR(VLOOKUP($A196,#REF!,42+DB$1,0),IFERROR(VLOOKUP($A196,#REF!,16+DB$1,0),IFERROR(VLOOKUP($A196,#REF!,29+DB$1,0),IFERROR(VLOOKUP($A196,#REF!,42+DB$1,0),IFERROR(VLOOKUP($A196,#REF!,42+DB$1,0),0))))))))))))</f>
        <v>0</v>
      </c>
      <c r="DD196" s="37">
        <f>IFERROR(VLOOKUP($A196,#REF!,5+DC$1,0),IFERROR(VLOOKUP($A196,#REF!,26+DC$1,0),IFERROR(VLOOKUP($A196,#REF!,42+DC$1,0),IFERROR(VLOOKUP($A196,#REF!,42+DC$1,0),IFERROR(VLOOKUP($A196,#REF!,42+DC$1,0),IFERROR(VLOOKUP($A196,#REF!,29+DC$1,0),IFERROR(VLOOKUP($A196,#REF!,33+DC$1,0),IFERROR(VLOOKUP($A196,#REF!,42+DC$1,0),IFERROR(VLOOKUP($A196,#REF!,16+DC$1,0),IFERROR(VLOOKUP($A196,#REF!,29+DC$1,0),IFERROR(VLOOKUP($A196,#REF!,42+DC$1,0),IFERROR(VLOOKUP($A196,#REF!,42+DC$1,0),0))))))))))))</f>
        <v>0</v>
      </c>
      <c r="DE196" s="37">
        <f>IFERROR(VLOOKUP($A196,#REF!,23,0),IFERROR(VLOOKUP($A196,#REF!,21,0),IFERROR(VLOOKUP($A196,#REF!,23,0),IFERROR(VLOOKUP($A196,#REF!,23,0),IFERROR(VLOOKUP($A196,#REF!,23,0),IFERROR(VLOOKUP($A196,#REF!,23,0),IFERROR(VLOOKUP($A196,#REF!,23,0),IFERROR(VLOOKUP($A196,#REF!,21,0),IFERROR(VLOOKUP($A196,#REF!,25,0),IFERROR(VLOOKUP($A196,#REF!,25,0),IFERROR(VLOOKUP($A196,#REF!,34,0),IFERROR(VLOOKUP($A196,#REF!,65,0),IFERROR(VLOOKUP($A196,#REF!,23,0),IFERROR(VLOOKUP($A196,#REF!,36,0),0))))))))))))))</f>
        <v>0</v>
      </c>
      <c r="DF196" s="37" t="b">
        <f t="shared" si="85"/>
        <v>1</v>
      </c>
      <c r="DG196" s="37" t="b">
        <f t="shared" si="85"/>
        <v>1</v>
      </c>
      <c r="DH196" s="37" t="b">
        <f t="shared" si="85"/>
        <v>1</v>
      </c>
      <c r="DI196" s="37" t="b">
        <f t="shared" si="81"/>
        <v>1</v>
      </c>
      <c r="DJ196" s="37" t="b">
        <f t="shared" si="81"/>
        <v>1</v>
      </c>
      <c r="DK196" s="37" t="b">
        <f t="shared" si="81"/>
        <v>1</v>
      </c>
      <c r="DL196" s="37" t="b">
        <f t="shared" si="81"/>
        <v>1</v>
      </c>
      <c r="DM196" s="37">
        <f t="shared" si="86"/>
        <v>0</v>
      </c>
      <c r="DN196" s="37">
        <f t="shared" si="86"/>
        <v>0</v>
      </c>
      <c r="DO196" s="37">
        <f t="shared" si="86"/>
        <v>0</v>
      </c>
      <c r="DP196" s="37">
        <f t="shared" si="82"/>
        <v>0</v>
      </c>
      <c r="DQ196" s="37">
        <f t="shared" si="82"/>
        <v>0</v>
      </c>
      <c r="DR196" s="37">
        <f t="shared" si="82"/>
        <v>0</v>
      </c>
      <c r="DS196" s="37">
        <f t="shared" si="82"/>
        <v>0</v>
      </c>
      <c r="DT196" s="29">
        <f t="shared" si="72"/>
        <v>0</v>
      </c>
      <c r="DU196" s="37">
        <f t="shared" si="87"/>
        <v>0</v>
      </c>
      <c r="DV196" s="37">
        <f t="shared" si="87"/>
        <v>0</v>
      </c>
      <c r="DW196" s="37">
        <f t="shared" si="87"/>
        <v>0</v>
      </c>
      <c r="DX196" s="37">
        <f t="shared" si="83"/>
        <v>0</v>
      </c>
      <c r="DY196" s="37">
        <f t="shared" si="83"/>
        <v>0</v>
      </c>
      <c r="DZ196" s="37">
        <f t="shared" si="83"/>
        <v>0</v>
      </c>
      <c r="EA196" s="37">
        <f t="shared" si="83"/>
        <v>0</v>
      </c>
      <c r="EB196" s="29">
        <f t="shared" si="73"/>
        <v>0</v>
      </c>
      <c r="EC196" s="36">
        <f t="shared" si="74"/>
        <v>7</v>
      </c>
      <c r="ED196" s="36" t="str">
        <f t="shared" si="75"/>
        <v>DOWNGRADE</v>
      </c>
      <c r="EE196" s="36" t="str">
        <f t="shared" si="76"/>
        <v>RESET</v>
      </c>
      <c r="EF196" s="37">
        <f t="shared" si="77"/>
        <v>0</v>
      </c>
      <c r="EG196" s="2" t="str">
        <f>IFERROR(VLOOKUP(A196,[21]DELTA!$A:$AT,46,0),"")</f>
        <v/>
      </c>
      <c r="EH196" s="37" t="str">
        <f t="shared" si="78"/>
        <v>SAPHIRE</v>
      </c>
      <c r="EI196" s="2"/>
      <c r="EJ196" s="2"/>
      <c r="EK196" s="2"/>
      <c r="EL196" s="2"/>
      <c r="EM196" s="2"/>
      <c r="EN196" s="2"/>
      <c r="EO196" s="2"/>
      <c r="EP196" s="2"/>
      <c r="EQ196" s="37">
        <f t="shared" si="88"/>
        <v>0</v>
      </c>
      <c r="ER196" s="37">
        <f t="shared" si="88"/>
        <v>0</v>
      </c>
      <c r="ES196" s="37">
        <f t="shared" si="88"/>
        <v>0</v>
      </c>
      <c r="ET196" s="37">
        <f t="shared" si="84"/>
        <v>0</v>
      </c>
      <c r="EU196" s="37">
        <f t="shared" si="84"/>
        <v>0</v>
      </c>
      <c r="EV196" s="37">
        <f t="shared" si="84"/>
        <v>0</v>
      </c>
      <c r="EW196" s="37">
        <f t="shared" si="84"/>
        <v>0</v>
      </c>
    </row>
    <row r="197" spans="1:153" ht="15.6">
      <c r="A197" s="36" t="s">
        <v>138</v>
      </c>
      <c r="B197" s="5" t="s">
        <v>281</v>
      </c>
      <c r="C197" s="37" t="s">
        <v>153</v>
      </c>
      <c r="D197" s="15">
        <f>IFERROR(VLOOKUP(A197,[23]delta!$A:$C,3,0),"")</f>
        <v>45307</v>
      </c>
      <c r="E197" s="15" t="str">
        <f t="shared" ref="E197:E200" si="100">TEXT(D197,"mmm-yy")</f>
        <v>Jan-24</v>
      </c>
      <c r="F197" s="37" t="s">
        <v>414</v>
      </c>
      <c r="G197" s="37" t="s">
        <v>349</v>
      </c>
      <c r="H197" s="37" t="s">
        <v>349</v>
      </c>
      <c r="I197" s="37" t="s">
        <v>349</v>
      </c>
      <c r="J197" s="37" t="s">
        <v>349</v>
      </c>
      <c r="K197" s="37" t="s">
        <v>349</v>
      </c>
      <c r="L197" s="37" t="s">
        <v>352</v>
      </c>
      <c r="M197" s="37"/>
      <c r="N197" s="37">
        <v>12</v>
      </c>
      <c r="O197" s="37">
        <v>4</v>
      </c>
      <c r="P197" s="37">
        <v>20</v>
      </c>
      <c r="Q197" s="37">
        <v>31</v>
      </c>
      <c r="R197" s="37">
        <v>37</v>
      </c>
      <c r="S197" s="37">
        <v>21</v>
      </c>
      <c r="T197" s="36">
        <v>125</v>
      </c>
      <c r="U197" s="37">
        <v>0</v>
      </c>
      <c r="V197" s="37">
        <v>12</v>
      </c>
      <c r="W197" s="37">
        <v>4</v>
      </c>
      <c r="X197" s="37">
        <v>20</v>
      </c>
      <c r="Y197" s="37">
        <v>31</v>
      </c>
      <c r="Z197" s="37">
        <v>37</v>
      </c>
      <c r="AA197" s="14">
        <v>0</v>
      </c>
      <c r="AB197" s="36">
        <v>104</v>
      </c>
      <c r="AC197" s="36">
        <v>0</v>
      </c>
      <c r="AD197" s="36" t="s">
        <v>413</v>
      </c>
      <c r="AE197" s="36" t="s">
        <v>413</v>
      </c>
      <c r="AF197" s="37">
        <v>104</v>
      </c>
      <c r="AG197" s="13">
        <v>2</v>
      </c>
      <c r="AH197" s="37" t="s">
        <v>418</v>
      </c>
      <c r="AI197" s="37">
        <v>0</v>
      </c>
      <c r="AJ197" s="37" t="s">
        <v>423</v>
      </c>
      <c r="AK197" s="37">
        <v>0</v>
      </c>
      <c r="AL197" s="15">
        <v>45261</v>
      </c>
      <c r="AM197" s="15">
        <v>45701</v>
      </c>
      <c r="AN197" s="37">
        <v>1</v>
      </c>
      <c r="AO197" s="37">
        <v>104</v>
      </c>
      <c r="AP197" s="37" t="str">
        <f>IFERROR(VLOOKUP($A197,[2]Sheet1!$A:$D,4,0),"-")</f>
        <v>EKSKLUSIF</v>
      </c>
      <c r="AQ197" s="37" t="str">
        <f>IFERROR(VLOOKUP($A197,#REF!,4,0),"-")</f>
        <v>-</v>
      </c>
      <c r="AR197" s="37" t="str">
        <f>IFERROR(VLOOKUP(A197,[3]DELTA!$A:$D,4,0),"-")</f>
        <v>EKSKLUSIF</v>
      </c>
      <c r="AS197" s="37" t="str">
        <f>IFERROR(VLOOKUP(A197,[4]DELTA!$A:$D,4,0),"-")</f>
        <v>REGULER</v>
      </c>
      <c r="AT197" s="37" t="str">
        <f>IFERROR(VLOOKUP(A197,[5]DELTA!$A:$D,4,0),"-")</f>
        <v>EKSKLUSIF</v>
      </c>
      <c r="AU197" s="37" t="str">
        <f>IFERROR(VLOOKUP(A197,[6]DELTA!$A:$D,4,0),"-")</f>
        <v>EKSKLUSIF</v>
      </c>
      <c r="AV197" s="37" t="str">
        <f>IFERROR(VLOOKUP(A197,#REF!,13,0),"")</f>
        <v/>
      </c>
      <c r="AW197" s="37">
        <f>IFERROR(VLOOKUP(A197,[7]DATABASE!$A:$BA,49,0),"")</f>
        <v>44</v>
      </c>
      <c r="AX197" s="37">
        <f>IFERROR(VLOOKUP(A197,[7]DATABASE!$A:$BA,50,0),"")</f>
        <v>47</v>
      </c>
      <c r="AY197" s="37">
        <f>IFERROR(VLOOKUP(A197,[7]DATABASE!$A:$BA,51,0),"")</f>
        <v>16</v>
      </c>
      <c r="AZ197" s="37">
        <f>IFERROR(VLOOKUP(A197,[7]DATABASE!$A:$BA,52,0),"")</f>
        <v>48</v>
      </c>
      <c r="BA197" s="37">
        <f>IFERROR(VLOOKUP(A197,[7]DATABASE!$A:$BA,53,0),"")</f>
        <v>43</v>
      </c>
      <c r="BB197" s="37">
        <f>IFERROR(VLOOKUP(A197,[7]DATABASE!$A:$BF,54,0),"")</f>
        <v>44</v>
      </c>
      <c r="BC197" s="37">
        <f>IFERROR(VLOOKUP(A197,[7]DATABASE!$A:$BF,55,0),"")</f>
        <v>47</v>
      </c>
      <c r="BD197" s="37">
        <f>IFERROR(VLOOKUP(A197,[7]DATABASE!$A:$BF,56,0),"")</f>
        <v>16</v>
      </c>
      <c r="BE197" s="37">
        <f>IFERROR(VLOOKUP(A197,[7]DATABASE!$A:$BF,57,0),"")</f>
        <v>48</v>
      </c>
      <c r="BF197" s="37">
        <f>IFERROR(VLOOKUP(A197,[7]DATABASE!$A:$BF,58,0),"")</f>
        <v>43</v>
      </c>
      <c r="BG197" s="37">
        <f>IFERROR(VLOOKUP($A197,'[24]NEW MITRA'!$A:$BV,69,0),"")</f>
        <v>20</v>
      </c>
      <c r="BH197" s="37">
        <f>IFERROR(VLOOKUP(A197,[7]DATABASE!$A:$BM,60,0),"")</f>
        <v>44</v>
      </c>
      <c r="BI197" s="37">
        <f>IFERROR(VLOOKUP(A197,[7]DATABASE!$A:$BM,61,0),"")</f>
        <v>47</v>
      </c>
      <c r="BJ197" s="37">
        <f>IFERROR(VLOOKUP(A197,[7]DATABASE!$A:$BM,62,0),"")</f>
        <v>16</v>
      </c>
      <c r="BK197" s="37">
        <f>IFERROR(VLOOKUP(A197,[7]DATABASE!$A:$BM,63,0),"")</f>
        <v>48</v>
      </c>
      <c r="BL197" s="37">
        <f>IFERROR(VLOOKUP(A197,[7]DATABASE!$A:$BM,64,0),"")</f>
        <v>43</v>
      </c>
      <c r="BM197" s="37">
        <f>IFERROR(VLOOKUP($A197,[9]AAV!$A:$AM,39,0),IFERROR(VLOOKUP($A197,[9]GC!$A:$Y,25,0),IFERROR(VLOOKUP($A197,[9]RVO!$A:$BS,71,0),IFERROR(VLOOKUP($A197,[9]SBPV!$A:$AK,37,0),IFERROR(VLOOKUP($A197,'[9]CC SK'!$A:$AA,27,0),IFERROR(VLOOKUP($A197,[9]DELTA!$A:$AA,27,0),IFERROR(VLOOKUP($A197,'[9]TEMA C1'!$A:$W,23,0),IFERROR(VLOOKUP($A197,'[9]TEMA C2'!$A:$Y,25,0),IFERROR(VLOOKUP($A197,'[9]TEMA C3'!$A:$Y,25,0),IFERROR(VLOOKUP($A197,'[9]TEMA HAJI'!$A:$Y,25,0),IFERROR(VLOOKUP($A197,'[9]TEMA PD'!$A:$Y,25,0),"")))))))))))</f>
        <v>20</v>
      </c>
      <c r="BN197" s="37">
        <f t="shared" si="89"/>
        <v>238</v>
      </c>
      <c r="BO197" s="14">
        <f t="shared" si="99"/>
        <v>0</v>
      </c>
      <c r="BP197" s="14">
        <f t="shared" si="99"/>
        <v>44</v>
      </c>
      <c r="BQ197" s="14">
        <f t="shared" si="99"/>
        <v>0</v>
      </c>
      <c r="BR197" s="37">
        <f t="shared" si="98"/>
        <v>16</v>
      </c>
      <c r="BS197" s="14">
        <f t="shared" si="98"/>
        <v>0</v>
      </c>
      <c r="BT197" s="21">
        <f t="shared" si="98"/>
        <v>0</v>
      </c>
      <c r="BU197" s="21">
        <f t="shared" si="79"/>
        <v>20</v>
      </c>
      <c r="BV197" s="37">
        <f t="shared" si="90"/>
        <v>80</v>
      </c>
      <c r="BW197" s="36">
        <f t="shared" si="91"/>
        <v>0</v>
      </c>
      <c r="BX197" s="36" t="str">
        <f t="shared" si="92"/>
        <v>TIDAK</v>
      </c>
      <c r="BY197" s="36" t="str">
        <f>IFERROR(VLOOKUP(A197,[7]DATABASE!$A:$BY,77,0),"")</f>
        <v>TIDAK</v>
      </c>
      <c r="BZ197" s="37">
        <f t="shared" si="93"/>
        <v>184</v>
      </c>
      <c r="CA197" s="12">
        <f>IFERROR(VLOOKUP(A197,[10]DELTA!$A:$AE,31,0),"")</f>
        <v>2</v>
      </c>
      <c r="CB197" s="37" t="str">
        <f t="shared" si="94"/>
        <v>SAPHIRE</v>
      </c>
      <c r="CC197" s="37" t="str">
        <f>IFERROR(VLOOKUP(A197,[11]SUMMARY!$B:$E,4,0),"")</f>
        <v/>
      </c>
      <c r="CD197" s="28">
        <f>IFERROR(VLOOKUP(A197,'[12]RECAP REDEEM P2 - v2'!$A:$I,5,0),0)</f>
        <v>65</v>
      </c>
      <c r="CE197" s="37" t="str">
        <f t="shared" si="95"/>
        <v>Y</v>
      </c>
      <c r="CF197" s="37"/>
      <c r="CG197" s="15">
        <v>45093</v>
      </c>
      <c r="CH197" s="15">
        <f t="shared" ca="1" si="96"/>
        <v>46174</v>
      </c>
      <c r="CI197" s="37">
        <f t="shared" ca="1" si="97"/>
        <v>2</v>
      </c>
      <c r="CJ197" s="37">
        <v>119</v>
      </c>
      <c r="CK197" s="37" t="str">
        <f>IFERROR(VLOOKUP($A197,[13]ME!$A:$K,11,0),"-")</f>
        <v>EKSKLUSIF</v>
      </c>
      <c r="CL197" s="37" t="str">
        <f>IFERROR(VLOOKUP($A197,[14]EKS!$A:$K,11,0),"-")</f>
        <v>EKSKLUSIF</v>
      </c>
      <c r="CM197" s="37" t="str">
        <f>IFERROR(VLOOKUP($A197,[15]EKS!$A:$K,11,0),"-")</f>
        <v>EKSKLUSIF</v>
      </c>
      <c r="CN197" s="37" t="str">
        <f>IFERROR(VLOOKUP($A197,[16]EKS!$A:$K,11,0),"-")</f>
        <v>EKSKLUSIF</v>
      </c>
      <c r="CO197" s="37" t="str">
        <f>IFERROR(VLOOKUP($A197,[17]EKS!$A:$K,11,0),"-")</f>
        <v>EKSKLUSIF</v>
      </c>
      <c r="CP197" s="37" t="str">
        <f>IFERROR(VLOOKUP($A197,[18]EKS!$A:$K,11,0),"-")</f>
        <v>EKSKLUSIF</v>
      </c>
      <c r="CQ197" s="37" t="str">
        <f>IFERROR(VLOOKUP(A197,[19]Sheet1!$A:$D,4,0),"-")</f>
        <v>EKSKLUSIF</v>
      </c>
      <c r="CR197" s="37">
        <f>IFERROR(VLOOKUP($A197,[20]AAV!$A:$AR,44,0),IFERROR(VLOOKUP($A197,[20]GC!$A:$AC,29,0),IFERROR(VLOOKUP($A197,[20]RVO!$A:$CA,79,0),IFERROR(VLOOKUP($A197,[20]SBPV!$A:$AN,40,0),IFERROR(VLOOKUP($A197,'[20]CC SK'!$A:$AC,29,0),IFERROR(VLOOKUP($A197,'[20]AAV AUTO 2000'!$A:$AA,27,0),IFERROR(VLOOKUP($A197,[20]DELTA!$A:$AC,29,0),IFERROR(VLOOKUP($A197,'[20]TEMA C1'!$A:$Y,25,0),IFERROR(VLOOKUP($A197,'[20]TEMA C2'!$A:$AA,27,0),IFERROR(VLOOKUP($A197,'[20]TEMA C3'!$A:$AA,27,0),IFERROR(VLOOKUP($A197,'[20]TEMA HAJI'!$A:$AA,27,0),IFERROR(VLOOKUP($A197,'[20]TEMA PD'!$A:$AA,27,0),IFERROR(VLOOKUP($A197,[20]DESIRE!$A:$AP,42,0),0)))))))))))))</f>
        <v>23</v>
      </c>
      <c r="CS197" s="37">
        <f>IFERROR(VLOOKUP($A197,#REF!,42+CR$1,0),IFERROR(VLOOKUP($A197,#REF!,42+CR$1,0),IFERROR(VLOOKUP($A197,#REF!,29+CR$1,0),IFERROR(VLOOKUP($A197,#REF!,16+CR$1,0),IFERROR(VLOOKUP($A197,#REF!,42+CR$1,0),IFERROR(VLOOKUP($A197,#REF!,33+CR$1,0),IFERROR(VLOOKUP($A197,#REF!,29+CR$1,0),IFERROR(VLOOKUP($A197,#REF!,42+CR$1,0),IFERROR(VLOOKUP($A197,#REF!,42+CR$1,0),IFERROR(VLOOKUP($A197,#REF!,42+CR$1,0),IFERROR(VLOOKUP($A197,#REF!,26+CR$1,0),IFERROR(VLOOKUP($A197,#REF!,5+CR$1,0),0))))))))))))</f>
        <v>0</v>
      </c>
      <c r="CT197" s="37">
        <f>IFERROR(VLOOKUP($A197,#REF!,42+CS$1,0),IFERROR(VLOOKUP($A197,#REF!,42+CS$1,0),IFERROR(VLOOKUP($A197,#REF!,29+CS$1,0),IFERROR(VLOOKUP($A197,#REF!,16+CS$1,0),IFERROR(VLOOKUP($A197,#REF!,42+CS$1,0),IFERROR(VLOOKUP($A197,#REF!,33+CS$1,0),IFERROR(VLOOKUP($A197,#REF!,29+CS$1,0),IFERROR(VLOOKUP($A197,#REF!,42+CS$1,0),IFERROR(VLOOKUP($A197,#REF!,42+CS$1,0),IFERROR(VLOOKUP($A197,#REF!,42+CS$1,0),IFERROR(VLOOKUP($A197,#REF!,26+CS$1,0),IFERROR(VLOOKUP($A197,#REF!,5+CS$1,0),0))))))))))))</f>
        <v>0</v>
      </c>
      <c r="CU197" s="37">
        <f>IFERROR(VLOOKUP($A197,#REF!,42+CT$1,0),IFERROR(VLOOKUP($A197,#REF!,42+CT$1,0),IFERROR(VLOOKUP($A197,#REF!,29+CT$1,0),IFERROR(VLOOKUP($A197,#REF!,16+CT$1,0),IFERROR(VLOOKUP($A197,#REF!,42+CT$1,0),IFERROR(VLOOKUP($A197,#REF!,33+CT$1,0),IFERROR(VLOOKUP($A197,#REF!,29+CT$1,0),IFERROR(VLOOKUP($A197,#REF!,42+CT$1,0),IFERROR(VLOOKUP($A197,#REF!,42+CT$1,0),IFERROR(VLOOKUP($A197,#REF!,42+CT$1,0),IFERROR(VLOOKUP($A197,#REF!,26+CT$1,0),IFERROR(VLOOKUP($A197,#REF!,5+CT$1,0),0))))))))))))</f>
        <v>0</v>
      </c>
      <c r="CV197" s="37">
        <f>IFERROR(VLOOKUP($A197,#REF!,42+CU$1,0),IFERROR(VLOOKUP($A197,#REF!,42+CU$1,0),IFERROR(VLOOKUP($A197,#REF!,29+CU$1,0),IFERROR(VLOOKUP($A197,#REF!,16+CU$1,0),IFERROR(VLOOKUP($A197,#REF!,42+CU$1,0),IFERROR(VLOOKUP($A197,#REF!,33+CU$1,0),IFERROR(VLOOKUP($A197,#REF!,29+CU$1,0),IFERROR(VLOOKUP($A197,#REF!,42+CU$1,0),IFERROR(VLOOKUP($A197,#REF!,42+CU$1,0),IFERROR(VLOOKUP($A197,#REF!,42+CU$1,0),IFERROR(VLOOKUP($A197,#REF!,26+CU$1,0),IFERROR(VLOOKUP($A197,#REF!,5+CU$1,0),0))))))))))))</f>
        <v>0</v>
      </c>
      <c r="CW197" s="37">
        <f>IFERROR(VLOOKUP($A197,#REF!,42+CV$1,0),IFERROR(VLOOKUP($A197,#REF!,42+CV$1,0),IFERROR(VLOOKUP($A197,#REF!,29+CV$1,0),IFERROR(VLOOKUP($A197,#REF!,16+CV$1,0),IFERROR(VLOOKUP($A197,#REF!,42+CV$1,0),IFERROR(VLOOKUP($A197,#REF!,33+CV$1,0),IFERROR(VLOOKUP($A197,#REF!,29+CV$1,0),IFERROR(VLOOKUP($A197,#REF!,42+CV$1,0),IFERROR(VLOOKUP($A197,#REF!,42+CV$1,0),IFERROR(VLOOKUP($A197,#REF!,42+CV$1,0),IFERROR(VLOOKUP($A197,#REF!,26+CV$1,0),IFERROR(VLOOKUP($A197,#REF!,5+CV$1,0),0))))))))))))</f>
        <v>0</v>
      </c>
      <c r="CX197" s="37">
        <f>IFERROR(VLOOKUP($A197,#REF!,36,0),IFERROR(VLOOKUP($A197,#REF!,23,0),IFERROR(VLOOKUP($A197,#REF!,65,0),IFERROR(VLOOKUP($A197,#REF!,34,0),IFERROR(VLOOKUP($A197,#REF!,25,0),IFERROR(VLOOKUP($A197,#REF!,25,0),IFERROR(VLOOKUP($A197,#REF!,21,0),IFERROR(VLOOKUP($A197,#REF!,23,0),IFERROR(VLOOKUP($A197,#REF!,23,0),IFERROR(VLOOKUP($A197,#REF!,23,0),IFERROR(VLOOKUP($A197,#REF!,23,0),IFERROR(VLOOKUP($A197,#REF!,23,0),IFERROR(VLOOKUP($A197,#REF!,21,0),IFERROR(VLOOKUP($A197,#REF!,23,0),0))))))))))))))</f>
        <v>0</v>
      </c>
      <c r="CY197" s="37">
        <f>IFERROR(VLOOKUP($A197,[20]DESIRE!$A:$AP,42,0),IFERROR(VLOOKUP($A197,'[20]TEMA PD'!$A:$AA,27,0),IFERROR(VLOOKUP($A197,'[20]TEMA HAJI'!$A:$AA,27,0),IFERROR(VLOOKUP($A197,'[20]TEMA C3'!$A:$AA,27,0),IFERROR(VLOOKUP($A197,'[20]TEMA C2'!$A:$AA,27,0),IFERROR(VLOOKUP($A197,'[20]TEMA C1'!$A:$Y,25,0),IFERROR(VLOOKUP($A197,[20]DELTA!$A:$AC,29,0),IFERROR(VLOOKUP($A197,'[20]AAV AUTO 2000'!$A:$AA,27,0),IFERROR(VLOOKUP($A197,'[20]CC SK'!$A:$AC,29,0),IFERROR(VLOOKUP($A197,[20]SBPV!$A:$AN,40,0),IFERROR(VLOOKUP($A197,[20]RVO!$A:$CA,79,0),IFERROR(VLOOKUP($A197,[20]GC!$A:$AC,29,0),IFERROR(VLOOKUP($A197,[20]AAV!$A:$AR,44,0),0)))))))))))))</f>
        <v>23</v>
      </c>
      <c r="CZ197" s="37">
        <f>IFERROR(VLOOKUP($A197,#REF!,5+CY$1,0),IFERROR(VLOOKUP($A197,#REF!,26+CY$1,0),IFERROR(VLOOKUP($A197,#REF!,42+CY$1,0),IFERROR(VLOOKUP($A197,#REF!,42+CY$1,0),IFERROR(VLOOKUP($A197,#REF!,42+CY$1,0),IFERROR(VLOOKUP($A197,#REF!,29+CY$1,0),IFERROR(VLOOKUP($A197,#REF!,33+CY$1,0),IFERROR(VLOOKUP($A197,#REF!,42+CY$1,0),IFERROR(VLOOKUP($A197,#REF!,16+CY$1,0),IFERROR(VLOOKUP($A197,#REF!,29+CY$1,0),IFERROR(VLOOKUP($A197,#REF!,42+CY$1,0),IFERROR(VLOOKUP($A197,#REF!,42+CY$1,0),0))))))))))))</f>
        <v>0</v>
      </c>
      <c r="DA197" s="37">
        <f>IFERROR(VLOOKUP($A197,#REF!,5+CZ$1,0),IFERROR(VLOOKUP($A197,#REF!,26+CZ$1,0),IFERROR(VLOOKUP($A197,#REF!,42+CZ$1,0),IFERROR(VLOOKUP($A197,#REF!,42+CZ$1,0),IFERROR(VLOOKUP($A197,#REF!,42+CZ$1,0),IFERROR(VLOOKUP($A197,#REF!,29+CZ$1,0),IFERROR(VLOOKUP($A197,#REF!,33+CZ$1,0),IFERROR(VLOOKUP($A197,#REF!,42+CZ$1,0),IFERROR(VLOOKUP($A197,#REF!,16+CZ$1,0),IFERROR(VLOOKUP($A197,#REF!,29+CZ$1,0),IFERROR(VLOOKUP($A197,#REF!,42+CZ$1,0),IFERROR(VLOOKUP($A197,#REF!,42+CZ$1,0),0))))))))))))</f>
        <v>0</v>
      </c>
      <c r="DB197" s="37">
        <f>IFERROR(VLOOKUP($A197,#REF!,5+DA$1,0),IFERROR(VLOOKUP($A197,#REF!,26+DA$1,0),IFERROR(VLOOKUP($A197,#REF!,42+DA$1,0),IFERROR(VLOOKUP($A197,#REF!,42+DA$1,0),IFERROR(VLOOKUP($A197,#REF!,42+DA$1,0),IFERROR(VLOOKUP($A197,#REF!,29+DA$1,0),IFERROR(VLOOKUP($A197,#REF!,33+DA$1,0),IFERROR(VLOOKUP($A197,#REF!,42+DA$1,0),IFERROR(VLOOKUP($A197,#REF!,16+DA$1,0),IFERROR(VLOOKUP($A197,#REF!,29+DA$1,0),IFERROR(VLOOKUP($A197,#REF!,42+DA$1,0),IFERROR(VLOOKUP($A197,#REF!,42+DA$1,0),0))))))))))))</f>
        <v>0</v>
      </c>
      <c r="DC197" s="37">
        <f>IFERROR(VLOOKUP($A197,#REF!,5+DB$1,0),IFERROR(VLOOKUP($A197,#REF!,26+DB$1,0),IFERROR(VLOOKUP($A197,#REF!,42+DB$1,0),IFERROR(VLOOKUP($A197,#REF!,42+DB$1,0),IFERROR(VLOOKUP($A197,#REF!,42+DB$1,0),IFERROR(VLOOKUP($A197,#REF!,29+DB$1,0),IFERROR(VLOOKUP($A197,#REF!,33+DB$1,0),IFERROR(VLOOKUP($A197,#REF!,42+DB$1,0),IFERROR(VLOOKUP($A197,#REF!,16+DB$1,0),IFERROR(VLOOKUP($A197,#REF!,29+DB$1,0),IFERROR(VLOOKUP($A197,#REF!,42+DB$1,0),IFERROR(VLOOKUP($A197,#REF!,42+DB$1,0),0))))))))))))</f>
        <v>0</v>
      </c>
      <c r="DD197" s="37">
        <f>IFERROR(VLOOKUP($A197,#REF!,5+DC$1,0),IFERROR(VLOOKUP($A197,#REF!,26+DC$1,0),IFERROR(VLOOKUP($A197,#REF!,42+DC$1,0),IFERROR(VLOOKUP($A197,#REF!,42+DC$1,0),IFERROR(VLOOKUP($A197,#REF!,42+DC$1,0),IFERROR(VLOOKUP($A197,#REF!,29+DC$1,0),IFERROR(VLOOKUP($A197,#REF!,33+DC$1,0),IFERROR(VLOOKUP($A197,#REF!,42+DC$1,0),IFERROR(VLOOKUP($A197,#REF!,16+DC$1,0),IFERROR(VLOOKUP($A197,#REF!,29+DC$1,0),IFERROR(VLOOKUP($A197,#REF!,42+DC$1,0),IFERROR(VLOOKUP($A197,#REF!,42+DC$1,0),0))))))))))))</f>
        <v>0</v>
      </c>
      <c r="DE197" s="37">
        <f>IFERROR(VLOOKUP($A197,#REF!,23,0),IFERROR(VLOOKUP($A197,#REF!,21,0),IFERROR(VLOOKUP($A197,#REF!,23,0),IFERROR(VLOOKUP($A197,#REF!,23,0),IFERROR(VLOOKUP($A197,#REF!,23,0),IFERROR(VLOOKUP($A197,#REF!,23,0),IFERROR(VLOOKUP($A197,#REF!,23,0),IFERROR(VLOOKUP($A197,#REF!,21,0),IFERROR(VLOOKUP($A197,#REF!,25,0),IFERROR(VLOOKUP($A197,#REF!,25,0),IFERROR(VLOOKUP($A197,#REF!,34,0),IFERROR(VLOOKUP($A197,#REF!,65,0),IFERROR(VLOOKUP($A197,#REF!,23,0),IFERROR(VLOOKUP($A197,#REF!,36,0),0))))))))))))))</f>
        <v>0</v>
      </c>
      <c r="DF197" s="37" t="b">
        <f t="shared" si="85"/>
        <v>1</v>
      </c>
      <c r="DG197" s="37" t="b">
        <f t="shared" si="85"/>
        <v>1</v>
      </c>
      <c r="DH197" s="37" t="b">
        <f t="shared" si="85"/>
        <v>1</v>
      </c>
      <c r="DI197" s="37" t="b">
        <f t="shared" si="81"/>
        <v>1</v>
      </c>
      <c r="DJ197" s="37" t="b">
        <f t="shared" si="81"/>
        <v>1</v>
      </c>
      <c r="DK197" s="37" t="b">
        <f t="shared" si="81"/>
        <v>1</v>
      </c>
      <c r="DL197" s="37" t="b">
        <f t="shared" si="81"/>
        <v>1</v>
      </c>
      <c r="DM197" s="37">
        <f t="shared" si="86"/>
        <v>23</v>
      </c>
      <c r="DN197" s="37">
        <f t="shared" si="86"/>
        <v>0</v>
      </c>
      <c r="DO197" s="37">
        <f t="shared" si="86"/>
        <v>0</v>
      </c>
      <c r="DP197" s="37">
        <f t="shared" si="82"/>
        <v>0</v>
      </c>
      <c r="DQ197" s="37">
        <f t="shared" si="82"/>
        <v>0</v>
      </c>
      <c r="DR197" s="37">
        <f t="shared" si="82"/>
        <v>0</v>
      </c>
      <c r="DS197" s="37">
        <f t="shared" si="82"/>
        <v>0</v>
      </c>
      <c r="DT197" s="29">
        <f t="shared" ref="DT197:DT200" si="101">SUM(DM197:DS197)</f>
        <v>23</v>
      </c>
      <c r="DU197" s="37">
        <f t="shared" si="87"/>
        <v>0</v>
      </c>
      <c r="DV197" s="37">
        <f t="shared" si="87"/>
        <v>0</v>
      </c>
      <c r="DW197" s="37">
        <f t="shared" si="87"/>
        <v>0</v>
      </c>
      <c r="DX197" s="37">
        <f t="shared" si="83"/>
        <v>0</v>
      </c>
      <c r="DY197" s="37">
        <f t="shared" si="83"/>
        <v>0</v>
      </c>
      <c r="DZ197" s="37">
        <f t="shared" si="83"/>
        <v>0</v>
      </c>
      <c r="EA197" s="37">
        <f t="shared" si="83"/>
        <v>0</v>
      </c>
      <c r="EB197" s="29">
        <f t="shared" ref="EB197:EB200" si="102">SUM(DU197:EA197)</f>
        <v>0</v>
      </c>
      <c r="EC197" s="36">
        <f t="shared" ref="EC197:EC200" si="103">IF($E197=DU$1,COUNTIF(DM197:DS197,0)+COUNTIF(DM197:DS197,""),IF($E197=DV$1,COUNTIF(DN197:DS197,0)+COUNTIF(DN197:DS197,""),IF($E197=DW$1,COUNTIF(DO197:DS197,0)+COUNTIF(DO197:DS197,""),IF($E197=DX$1,COUNTIF(DP197:DS197,0)+COUNTIF(DP197:DS197,""),IF($E197=DY$1,COUNTIF(DQ197:DS197,0)+COUNTIF(DQ197:DS197,""),IF($E197=DZ$1,COUNTIF(DR197:DS197,0)+COUNTIF(DR197:DS197,""),IF($E197=EA$1,COUNTIF(DS197:DS197,0)+COUNTIF(DS197:DS197,""),COUNTIF(DM197:DS197,0)+COUNTIF(DM197:DS197,""))))))))</f>
        <v>6</v>
      </c>
      <c r="ED197" s="36" t="str">
        <f t="shared" ref="ED197:ED200" si="104">IF(EC197&gt;=3,"DOWNGRADE","TIDAK")</f>
        <v>DOWNGRADE</v>
      </c>
      <c r="EE197" s="36" t="str">
        <f t="shared" ref="EE197:EE200" si="105">IF($E197=DU$1,IF(OR(SUM(DM197:DO197)=0,SUM(DN197:DP197)=0,SUM(DO197:DQ197)=0,SUM(DP197:DR197)=0,SUM(DQ197:DS197)=0),"RESET","TIDAK"),IF($E197=DV$1,IF(OR(SUM(DN197:DP197)=0,SUM(DO197:DQ197)=0,SUM(DP197:DR197)=0,SUM(DQ197:DS197)=0),"RESET","TIDAK"),IF($E197=DW$1,IF(OR(SUM(DO197:DQ197)=0,SUM(DP197:DR197)=0,SUM(DQ197:DS197)=0),"RESET","TIDAK"),IF($E197=DX$1,IF(OR(SUM(DP197:DR197)=0,SUM(DQ197:DS197)=0),"RESET","TIDAK"),IF($E197=DY$1,IF(SUM(DQ197:DS197)=0,"RESET","TIDAK"),IF(OR($E197=DZ$1,$E197=EA$1),"TIDAK",IF(OR(SUM(DM197:DO197)=0,SUM(DN197:DP197)=0,SUM(DO197:DQ197)=0,SUM(DP197:DR197)=0,SUM(DQ197:DS197)=0),"RESET","TIDAK")))))))</f>
        <v>RESET</v>
      </c>
      <c r="EF197" s="37">
        <f t="shared" ref="EF197:EF200" si="106">IF(EE197="RESET", 0, IF(AND(EE197&lt;&gt;"RESET", ED197="DOWNGRADE"), (EB197+CJ197)*0.5, EB197+CJ197))</f>
        <v>0</v>
      </c>
      <c r="EG197" s="2">
        <f>IFERROR(VLOOKUP(A197,[21]DELTA!$A:$AT,46,0),"")</f>
        <v>3</v>
      </c>
      <c r="EH197" s="37" t="str">
        <f t="shared" ref="EH197:EH200" si="107">IF(AND(EF197&gt;=1300,EG197&gt;=3),"DIAMOND",IF(AND(EF197&gt;=860,EG197&gt;=2),"RUBY",IF(AND(EF197&gt;=430),"EMERALD","SAPHIRE")))</f>
        <v>SAPHIRE</v>
      </c>
      <c r="EI197" s="2"/>
      <c r="EJ197" s="2"/>
      <c r="EK197" s="2"/>
      <c r="EL197" s="2"/>
      <c r="EM197" s="2"/>
      <c r="EN197" s="2"/>
      <c r="EO197" s="2"/>
      <c r="EP197" s="2"/>
      <c r="EQ197" s="37">
        <f t="shared" si="88"/>
        <v>23</v>
      </c>
      <c r="ER197" s="37">
        <f t="shared" si="88"/>
        <v>0</v>
      </c>
      <c r="ES197" s="37">
        <f t="shared" si="88"/>
        <v>0</v>
      </c>
      <c r="ET197" s="37">
        <f t="shared" si="84"/>
        <v>0</v>
      </c>
      <c r="EU197" s="37">
        <f t="shared" si="84"/>
        <v>0</v>
      </c>
      <c r="EV197" s="37">
        <f t="shared" si="84"/>
        <v>0</v>
      </c>
      <c r="EW197" s="37">
        <f t="shared" si="84"/>
        <v>0</v>
      </c>
    </row>
    <row r="198" spans="1:153" ht="15.6">
      <c r="A198" s="36" t="s">
        <v>33</v>
      </c>
      <c r="B198" s="5" t="s">
        <v>34</v>
      </c>
      <c r="C198" s="37" t="s">
        <v>153</v>
      </c>
      <c r="D198" s="15">
        <f>IFERROR(VLOOKUP(A198,[23]delta!$A:$C,3,0),"")</f>
        <v>44861</v>
      </c>
      <c r="E198" s="15" t="str">
        <f t="shared" si="100"/>
        <v>Oct-22</v>
      </c>
      <c r="F198" s="37" t="s">
        <v>349</v>
      </c>
      <c r="G198" s="37" t="s">
        <v>352</v>
      </c>
      <c r="H198" s="37" t="s">
        <v>352</v>
      </c>
      <c r="I198" s="37" t="s">
        <v>352</v>
      </c>
      <c r="J198" s="37" t="s">
        <v>352</v>
      </c>
      <c r="K198" s="37" t="s">
        <v>352</v>
      </c>
      <c r="L198" s="37" t="s">
        <v>352</v>
      </c>
      <c r="M198" s="37">
        <v>1</v>
      </c>
      <c r="N198" s="37">
        <v>44</v>
      </c>
      <c r="O198" s="37">
        <v>40</v>
      </c>
      <c r="P198" s="37">
        <v>42</v>
      </c>
      <c r="Q198" s="37">
        <v>38</v>
      </c>
      <c r="R198" s="37">
        <v>42</v>
      </c>
      <c r="S198" s="37">
        <v>22</v>
      </c>
      <c r="T198" s="36">
        <v>229</v>
      </c>
      <c r="U198" s="37">
        <v>1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21">
        <v>0</v>
      </c>
      <c r="AB198" s="36">
        <v>1</v>
      </c>
      <c r="AC198" s="36">
        <v>0</v>
      </c>
      <c r="AD198" s="36" t="s">
        <v>413</v>
      </c>
      <c r="AE198" s="36" t="s">
        <v>413</v>
      </c>
      <c r="AF198" s="37">
        <v>1</v>
      </c>
      <c r="AG198" s="13">
        <v>2</v>
      </c>
      <c r="AH198" s="37" t="s">
        <v>418</v>
      </c>
      <c r="AI198" s="37">
        <v>0</v>
      </c>
      <c r="AJ198" s="37" t="s">
        <v>424</v>
      </c>
      <c r="AK198" s="37">
        <v>0</v>
      </c>
      <c r="AL198" s="15">
        <v>45261</v>
      </c>
      <c r="AM198" s="15">
        <v>45701</v>
      </c>
      <c r="AN198" s="37">
        <v>1</v>
      </c>
      <c r="AO198" s="37">
        <v>1</v>
      </c>
      <c r="AP198" s="37" t="str">
        <f>IFERROR(VLOOKUP($A198,[2]Sheet1!$A:$D,4,0),"-")</f>
        <v>-</v>
      </c>
      <c r="AQ198" s="37" t="str">
        <f>IFERROR(VLOOKUP($A198,#REF!,4,0),"-")</f>
        <v>-</v>
      </c>
      <c r="AR198" s="37" t="str">
        <f>IFERROR(VLOOKUP(A198,[3]DELTA!$A:$D,4,0),"-")</f>
        <v>-</v>
      </c>
      <c r="AS198" s="37" t="str">
        <f>IFERROR(VLOOKUP(A198,[4]DELTA!$A:$D,4,0),"-")</f>
        <v>-</v>
      </c>
      <c r="AT198" s="37" t="str">
        <f>IFERROR(VLOOKUP(A198,[5]DELTA!$A:$D,4,0),"-")</f>
        <v>-</v>
      </c>
      <c r="AU198" s="37" t="str">
        <f>IFERROR(VLOOKUP(A198,[6]DELTA!$A:$D,4,0),"-")</f>
        <v>-</v>
      </c>
      <c r="AV198" s="37" t="str">
        <f>IFERROR(VLOOKUP(A198,#REF!,13,0),"")</f>
        <v/>
      </c>
      <c r="AW198" s="37">
        <f>IFERROR(VLOOKUP(A198,[7]DATABASE!$A:$BA,49,0),"")</f>
        <v>42</v>
      </c>
      <c r="AX198" s="37">
        <f>IFERROR(VLOOKUP(A198,[7]DATABASE!$A:$BA,50,0),"")</f>
        <v>0</v>
      </c>
      <c r="AY198" s="37">
        <f>IFERROR(VLOOKUP(A198,[7]DATABASE!$A:$BA,51,0),"")</f>
        <v>0</v>
      </c>
      <c r="AZ198" s="37">
        <f>IFERROR(VLOOKUP(A198,[7]DATABASE!$A:$BA,52,0),"")</f>
        <v>0</v>
      </c>
      <c r="BA198" s="37">
        <f>IFERROR(VLOOKUP(A198,[7]DATABASE!$A:$BA,53,0),"")</f>
        <v>0</v>
      </c>
      <c r="BB198" s="37">
        <f>IFERROR(VLOOKUP(A198,[7]DATABASE!$A:$BF,54,0),"")</f>
        <v>42</v>
      </c>
      <c r="BC198" s="37">
        <f>IFERROR(VLOOKUP(A198,[7]DATABASE!$A:$BF,55,0),"")</f>
        <v>0</v>
      </c>
      <c r="BD198" s="37">
        <f>IFERROR(VLOOKUP(A198,[7]DATABASE!$A:$BF,56,0),"")</f>
        <v>0</v>
      </c>
      <c r="BE198" s="37">
        <f>IFERROR(VLOOKUP(A198,[7]DATABASE!$A:$BF,57,0),"")</f>
        <v>0</v>
      </c>
      <c r="BF198" s="37">
        <f>IFERROR(VLOOKUP(A198,[7]DATABASE!$A:$BF,58,0),"")</f>
        <v>0</v>
      </c>
      <c r="BG198" s="37">
        <f>IFERROR(VLOOKUP($A198,'[24]NEW MITRA'!$A:$BV,69,0),"")</f>
        <v>19</v>
      </c>
      <c r="BH198" s="37">
        <f>IFERROR(VLOOKUP(A198,[7]DATABASE!$A:$BM,60,0),"")</f>
        <v>42</v>
      </c>
      <c r="BI198" s="37">
        <f>IFERROR(VLOOKUP(A198,[7]DATABASE!$A:$BM,61,0),"")</f>
        <v>0</v>
      </c>
      <c r="BJ198" s="37">
        <f>IFERROR(VLOOKUP(A198,[7]DATABASE!$A:$BM,62,0),"")</f>
        <v>0</v>
      </c>
      <c r="BK198" s="37">
        <f>IFERROR(VLOOKUP(A198,[7]DATABASE!$A:$BM,63,0),"")</f>
        <v>0</v>
      </c>
      <c r="BL198" s="37">
        <f>IFERROR(VLOOKUP(A198,[7]DATABASE!$A:$BM,64,0),"")</f>
        <v>0</v>
      </c>
      <c r="BM198" s="37" t="str">
        <f>IFERROR(VLOOKUP($A198,[9]AAV!$A:$AM,39,0),IFERROR(VLOOKUP($A198,[9]GC!$A:$Y,25,0),IFERROR(VLOOKUP($A198,[9]RVO!$A:$BS,71,0),IFERROR(VLOOKUP($A198,[9]SBPV!$A:$AK,37,0),IFERROR(VLOOKUP($A198,'[9]CC SK'!$A:$AA,27,0),IFERROR(VLOOKUP($A198,[9]DELTA!$A:$AA,27,0),IFERROR(VLOOKUP($A198,'[9]TEMA C1'!$A:$W,23,0),IFERROR(VLOOKUP($A198,'[9]TEMA C2'!$A:$Y,25,0),IFERROR(VLOOKUP($A198,'[9]TEMA C3'!$A:$Y,25,0),IFERROR(VLOOKUP($A198,'[9]TEMA HAJI'!$A:$Y,25,0),IFERROR(VLOOKUP($A198,'[9]TEMA PD'!$A:$Y,25,0),"")))))))))))</f>
        <v/>
      </c>
      <c r="BN198" s="37">
        <f t="shared" si="89"/>
        <v>61</v>
      </c>
      <c r="BO198" s="37">
        <f t="shared" si="99"/>
        <v>19</v>
      </c>
      <c r="BP198" s="37">
        <f t="shared" si="99"/>
        <v>42</v>
      </c>
      <c r="BQ198" s="37">
        <f t="shared" si="99"/>
        <v>0</v>
      </c>
      <c r="BR198" s="37">
        <f t="shared" si="98"/>
        <v>0</v>
      </c>
      <c r="BS198" s="37">
        <f t="shared" si="98"/>
        <v>0</v>
      </c>
      <c r="BT198" s="37">
        <f t="shared" si="98"/>
        <v>0</v>
      </c>
      <c r="BU198" s="37" t="str">
        <f t="shared" si="79"/>
        <v/>
      </c>
      <c r="BV198" s="37">
        <f t="shared" si="90"/>
        <v>61</v>
      </c>
      <c r="BW198" s="36">
        <f t="shared" si="91"/>
        <v>5</v>
      </c>
      <c r="BX198" s="36" t="str">
        <f t="shared" si="92"/>
        <v>DOWNGRADE</v>
      </c>
      <c r="BY198" s="36" t="str">
        <f>IFERROR(VLOOKUP(A198,[7]DATABASE!$A:$BY,77,0),"")</f>
        <v>RESET</v>
      </c>
      <c r="BZ198" s="37">
        <f t="shared" si="93"/>
        <v>0</v>
      </c>
      <c r="CA198" s="12">
        <f>IFERROR(VLOOKUP(A198,[10]DELTA!$A:$AE,31,0),"")</f>
        <v>2</v>
      </c>
      <c r="CB198" s="37" t="str">
        <f t="shared" si="94"/>
        <v>SAPHIRE</v>
      </c>
      <c r="CC198" s="37" t="str">
        <f>IFERROR(VLOOKUP(A198,[11]SUMMARY!$B:$E,4,0),"")</f>
        <v/>
      </c>
      <c r="CD198" s="37">
        <f>IFERROR(VLOOKUP(A198,'[12]RECAP REDEEM P2 - v2'!$A:$I,5,0),0)</f>
        <v>0</v>
      </c>
      <c r="CE198" s="37" t="str">
        <f t="shared" si="95"/>
        <v>FALSE</v>
      </c>
      <c r="CF198" s="37"/>
      <c r="CG198" s="15">
        <v>45093</v>
      </c>
      <c r="CH198" s="15">
        <f t="shared" ca="1" si="96"/>
        <v>46174</v>
      </c>
      <c r="CI198" s="37">
        <f t="shared" ca="1" si="97"/>
        <v>2</v>
      </c>
      <c r="CJ198" s="37">
        <v>0</v>
      </c>
      <c r="CK198" s="37" t="str">
        <f>IFERROR(VLOOKUP($A198,[13]ME!$A:$K,11,0),"-")</f>
        <v>-</v>
      </c>
      <c r="CL198" s="37" t="str">
        <f>IFERROR(VLOOKUP($A198,[14]EKS!$A:$K,11,0),"-")</f>
        <v>-</v>
      </c>
      <c r="CM198" s="37" t="str">
        <f>IFERROR(VLOOKUP($A198,[15]EKS!$A:$K,11,0),"-")</f>
        <v>-</v>
      </c>
      <c r="CN198" s="37" t="str">
        <f>IFERROR(VLOOKUP($A198,[16]EKS!$A:$K,11,0),"-")</f>
        <v>-</v>
      </c>
      <c r="CO198" s="37" t="str">
        <f>IFERROR(VLOOKUP($A198,[17]EKS!$A:$K,11,0),"-")</f>
        <v>-</v>
      </c>
      <c r="CP198" s="37" t="str">
        <f>IFERROR(VLOOKUP($A198,[18]EKS!$A:$K,11,0),"-")</f>
        <v>-</v>
      </c>
      <c r="CQ198" s="37" t="str">
        <f>IFERROR(VLOOKUP(A198,[19]Sheet1!$A:$D,4,0),"-")</f>
        <v>-</v>
      </c>
      <c r="CR198" s="37">
        <f>IFERROR(VLOOKUP($A198,[20]AAV!$A:$AR,44,0),IFERROR(VLOOKUP($A198,[20]GC!$A:$AC,29,0),IFERROR(VLOOKUP($A198,[20]RVO!$A:$CA,79,0),IFERROR(VLOOKUP($A198,[20]SBPV!$A:$AN,40,0),IFERROR(VLOOKUP($A198,'[20]CC SK'!$A:$AC,29,0),IFERROR(VLOOKUP($A198,'[20]AAV AUTO 2000'!$A:$AA,27,0),IFERROR(VLOOKUP($A198,[20]DELTA!$A:$AC,29,0),IFERROR(VLOOKUP($A198,'[20]TEMA C1'!$A:$Y,25,0),IFERROR(VLOOKUP($A198,'[20]TEMA C2'!$A:$AA,27,0),IFERROR(VLOOKUP($A198,'[20]TEMA C3'!$A:$AA,27,0),IFERROR(VLOOKUP($A198,'[20]TEMA HAJI'!$A:$AA,27,0),IFERROR(VLOOKUP($A198,'[20]TEMA PD'!$A:$AA,27,0),IFERROR(VLOOKUP($A198,[20]DESIRE!$A:$AP,42,0),0)))))))))))))</f>
        <v>0</v>
      </c>
      <c r="CS198" s="37">
        <f>IFERROR(VLOOKUP($A198,#REF!,42+CR$1,0),IFERROR(VLOOKUP($A198,#REF!,42+CR$1,0),IFERROR(VLOOKUP($A198,#REF!,29+CR$1,0),IFERROR(VLOOKUP($A198,#REF!,16+CR$1,0),IFERROR(VLOOKUP($A198,#REF!,42+CR$1,0),IFERROR(VLOOKUP($A198,#REF!,33+CR$1,0),IFERROR(VLOOKUP($A198,#REF!,29+CR$1,0),IFERROR(VLOOKUP($A198,#REF!,42+CR$1,0),IFERROR(VLOOKUP($A198,#REF!,42+CR$1,0),IFERROR(VLOOKUP($A198,#REF!,42+CR$1,0),IFERROR(VLOOKUP($A198,#REF!,26+CR$1,0),IFERROR(VLOOKUP($A198,#REF!,5+CR$1,0),0))))))))))))</f>
        <v>0</v>
      </c>
      <c r="CT198" s="37">
        <f>IFERROR(VLOOKUP($A198,#REF!,42+CS$1,0),IFERROR(VLOOKUP($A198,#REF!,42+CS$1,0),IFERROR(VLOOKUP($A198,#REF!,29+CS$1,0),IFERROR(VLOOKUP($A198,#REF!,16+CS$1,0),IFERROR(VLOOKUP($A198,#REF!,42+CS$1,0),IFERROR(VLOOKUP($A198,#REF!,33+CS$1,0),IFERROR(VLOOKUP($A198,#REF!,29+CS$1,0),IFERROR(VLOOKUP($A198,#REF!,42+CS$1,0),IFERROR(VLOOKUP($A198,#REF!,42+CS$1,0),IFERROR(VLOOKUP($A198,#REF!,42+CS$1,0),IFERROR(VLOOKUP($A198,#REF!,26+CS$1,0),IFERROR(VLOOKUP($A198,#REF!,5+CS$1,0),0))))))))))))</f>
        <v>0</v>
      </c>
      <c r="CU198" s="37">
        <f>IFERROR(VLOOKUP($A198,#REF!,42+CT$1,0),IFERROR(VLOOKUP($A198,#REF!,42+CT$1,0),IFERROR(VLOOKUP($A198,#REF!,29+CT$1,0),IFERROR(VLOOKUP($A198,#REF!,16+CT$1,0),IFERROR(VLOOKUP($A198,#REF!,42+CT$1,0),IFERROR(VLOOKUP($A198,#REF!,33+CT$1,0),IFERROR(VLOOKUP($A198,#REF!,29+CT$1,0),IFERROR(VLOOKUP($A198,#REF!,42+CT$1,0),IFERROR(VLOOKUP($A198,#REF!,42+CT$1,0),IFERROR(VLOOKUP($A198,#REF!,42+CT$1,0),IFERROR(VLOOKUP($A198,#REF!,26+CT$1,0),IFERROR(VLOOKUP($A198,#REF!,5+CT$1,0),0))))))))))))</f>
        <v>0</v>
      </c>
      <c r="CV198" s="37">
        <f>IFERROR(VLOOKUP($A198,#REF!,42+CU$1,0),IFERROR(VLOOKUP($A198,#REF!,42+CU$1,0),IFERROR(VLOOKUP($A198,#REF!,29+CU$1,0),IFERROR(VLOOKUP($A198,#REF!,16+CU$1,0),IFERROR(VLOOKUP($A198,#REF!,42+CU$1,0),IFERROR(VLOOKUP($A198,#REF!,33+CU$1,0),IFERROR(VLOOKUP($A198,#REF!,29+CU$1,0),IFERROR(VLOOKUP($A198,#REF!,42+CU$1,0),IFERROR(VLOOKUP($A198,#REF!,42+CU$1,0),IFERROR(VLOOKUP($A198,#REF!,42+CU$1,0),IFERROR(VLOOKUP($A198,#REF!,26+CU$1,0),IFERROR(VLOOKUP($A198,#REF!,5+CU$1,0),0))))))))))))</f>
        <v>0</v>
      </c>
      <c r="CW198" s="37">
        <f>IFERROR(VLOOKUP($A198,#REF!,42+CV$1,0),IFERROR(VLOOKUP($A198,#REF!,42+CV$1,0),IFERROR(VLOOKUP($A198,#REF!,29+CV$1,0),IFERROR(VLOOKUP($A198,#REF!,16+CV$1,0),IFERROR(VLOOKUP($A198,#REF!,42+CV$1,0),IFERROR(VLOOKUP($A198,#REF!,33+CV$1,0),IFERROR(VLOOKUP($A198,#REF!,29+CV$1,0),IFERROR(VLOOKUP($A198,#REF!,42+CV$1,0),IFERROR(VLOOKUP($A198,#REF!,42+CV$1,0),IFERROR(VLOOKUP($A198,#REF!,42+CV$1,0),IFERROR(VLOOKUP($A198,#REF!,26+CV$1,0),IFERROR(VLOOKUP($A198,#REF!,5+CV$1,0),0))))))))))))</f>
        <v>0</v>
      </c>
      <c r="CX198" s="37">
        <f>IFERROR(VLOOKUP($A198,#REF!,36,0),IFERROR(VLOOKUP($A198,#REF!,23,0),IFERROR(VLOOKUP($A198,#REF!,65,0),IFERROR(VLOOKUP($A198,#REF!,34,0),IFERROR(VLOOKUP($A198,#REF!,25,0),IFERROR(VLOOKUP($A198,#REF!,25,0),IFERROR(VLOOKUP($A198,#REF!,21,0),IFERROR(VLOOKUP($A198,#REF!,23,0),IFERROR(VLOOKUP($A198,#REF!,23,0),IFERROR(VLOOKUP($A198,#REF!,23,0),IFERROR(VLOOKUP($A198,#REF!,23,0),IFERROR(VLOOKUP($A198,#REF!,23,0),IFERROR(VLOOKUP($A198,#REF!,21,0),IFERROR(VLOOKUP($A198,#REF!,23,0),0))))))))))))))</f>
        <v>0</v>
      </c>
      <c r="CY198" s="37">
        <f>IFERROR(VLOOKUP($A198,[20]DESIRE!$A:$AP,42,0),IFERROR(VLOOKUP($A198,'[20]TEMA PD'!$A:$AA,27,0),IFERROR(VLOOKUP($A198,'[20]TEMA HAJI'!$A:$AA,27,0),IFERROR(VLOOKUP($A198,'[20]TEMA C3'!$A:$AA,27,0),IFERROR(VLOOKUP($A198,'[20]TEMA C2'!$A:$AA,27,0),IFERROR(VLOOKUP($A198,'[20]TEMA C1'!$A:$Y,25,0),IFERROR(VLOOKUP($A198,[20]DELTA!$A:$AC,29,0),IFERROR(VLOOKUP($A198,'[20]AAV AUTO 2000'!$A:$AA,27,0),IFERROR(VLOOKUP($A198,'[20]CC SK'!$A:$AC,29,0),IFERROR(VLOOKUP($A198,[20]SBPV!$A:$AN,40,0),IFERROR(VLOOKUP($A198,[20]RVO!$A:$CA,79,0),IFERROR(VLOOKUP($A198,[20]GC!$A:$AC,29,0),IFERROR(VLOOKUP($A198,[20]AAV!$A:$AR,44,0),0)))))))))))))</f>
        <v>0</v>
      </c>
      <c r="CZ198" s="37">
        <f>IFERROR(VLOOKUP($A198,#REF!,5+CY$1,0),IFERROR(VLOOKUP($A198,#REF!,26+CY$1,0),IFERROR(VLOOKUP($A198,#REF!,42+CY$1,0),IFERROR(VLOOKUP($A198,#REF!,42+CY$1,0),IFERROR(VLOOKUP($A198,#REF!,42+CY$1,0),IFERROR(VLOOKUP($A198,#REF!,29+CY$1,0),IFERROR(VLOOKUP($A198,#REF!,33+CY$1,0),IFERROR(VLOOKUP($A198,#REF!,42+CY$1,0),IFERROR(VLOOKUP($A198,#REF!,16+CY$1,0),IFERROR(VLOOKUP($A198,#REF!,29+CY$1,0),IFERROR(VLOOKUP($A198,#REF!,42+CY$1,0),IFERROR(VLOOKUP($A198,#REF!,42+CY$1,0),0))))))))))))</f>
        <v>0</v>
      </c>
      <c r="DA198" s="37">
        <f>IFERROR(VLOOKUP($A198,#REF!,5+CZ$1,0),IFERROR(VLOOKUP($A198,#REF!,26+CZ$1,0),IFERROR(VLOOKUP($A198,#REF!,42+CZ$1,0),IFERROR(VLOOKUP($A198,#REF!,42+CZ$1,0),IFERROR(VLOOKUP($A198,#REF!,42+CZ$1,0),IFERROR(VLOOKUP($A198,#REF!,29+CZ$1,0),IFERROR(VLOOKUP($A198,#REF!,33+CZ$1,0),IFERROR(VLOOKUP($A198,#REF!,42+CZ$1,0),IFERROR(VLOOKUP($A198,#REF!,16+CZ$1,0),IFERROR(VLOOKUP($A198,#REF!,29+CZ$1,0),IFERROR(VLOOKUP($A198,#REF!,42+CZ$1,0),IFERROR(VLOOKUP($A198,#REF!,42+CZ$1,0),0))))))))))))</f>
        <v>0</v>
      </c>
      <c r="DB198" s="37">
        <f>IFERROR(VLOOKUP($A198,#REF!,5+DA$1,0),IFERROR(VLOOKUP($A198,#REF!,26+DA$1,0),IFERROR(VLOOKUP($A198,#REF!,42+DA$1,0),IFERROR(VLOOKUP($A198,#REF!,42+DA$1,0),IFERROR(VLOOKUP($A198,#REF!,42+DA$1,0),IFERROR(VLOOKUP($A198,#REF!,29+DA$1,0),IFERROR(VLOOKUP($A198,#REF!,33+DA$1,0),IFERROR(VLOOKUP($A198,#REF!,42+DA$1,0),IFERROR(VLOOKUP($A198,#REF!,16+DA$1,0),IFERROR(VLOOKUP($A198,#REF!,29+DA$1,0),IFERROR(VLOOKUP($A198,#REF!,42+DA$1,0),IFERROR(VLOOKUP($A198,#REF!,42+DA$1,0),0))))))))))))</f>
        <v>0</v>
      </c>
      <c r="DC198" s="37">
        <f>IFERROR(VLOOKUP($A198,#REF!,5+DB$1,0),IFERROR(VLOOKUP($A198,#REF!,26+DB$1,0),IFERROR(VLOOKUP($A198,#REF!,42+DB$1,0),IFERROR(VLOOKUP($A198,#REF!,42+DB$1,0),IFERROR(VLOOKUP($A198,#REF!,42+DB$1,0),IFERROR(VLOOKUP($A198,#REF!,29+DB$1,0),IFERROR(VLOOKUP($A198,#REF!,33+DB$1,0),IFERROR(VLOOKUP($A198,#REF!,42+DB$1,0),IFERROR(VLOOKUP($A198,#REF!,16+DB$1,0),IFERROR(VLOOKUP($A198,#REF!,29+DB$1,0),IFERROR(VLOOKUP($A198,#REF!,42+DB$1,0),IFERROR(VLOOKUP($A198,#REF!,42+DB$1,0),0))))))))))))</f>
        <v>0</v>
      </c>
      <c r="DD198" s="37">
        <f>IFERROR(VLOOKUP($A198,#REF!,5+DC$1,0),IFERROR(VLOOKUP($A198,#REF!,26+DC$1,0),IFERROR(VLOOKUP($A198,#REF!,42+DC$1,0),IFERROR(VLOOKUP($A198,#REF!,42+DC$1,0),IFERROR(VLOOKUP($A198,#REF!,42+DC$1,0),IFERROR(VLOOKUP($A198,#REF!,29+DC$1,0),IFERROR(VLOOKUP($A198,#REF!,33+DC$1,0),IFERROR(VLOOKUP($A198,#REF!,42+DC$1,0),IFERROR(VLOOKUP($A198,#REF!,16+DC$1,0),IFERROR(VLOOKUP($A198,#REF!,29+DC$1,0),IFERROR(VLOOKUP($A198,#REF!,42+DC$1,0),IFERROR(VLOOKUP($A198,#REF!,42+DC$1,0),0))))))))))))</f>
        <v>0</v>
      </c>
      <c r="DE198" s="37">
        <f>IFERROR(VLOOKUP($A198,#REF!,23,0),IFERROR(VLOOKUP($A198,#REF!,21,0),IFERROR(VLOOKUP($A198,#REF!,23,0),IFERROR(VLOOKUP($A198,#REF!,23,0),IFERROR(VLOOKUP($A198,#REF!,23,0),IFERROR(VLOOKUP($A198,#REF!,23,0),IFERROR(VLOOKUP($A198,#REF!,23,0),IFERROR(VLOOKUP($A198,#REF!,21,0),IFERROR(VLOOKUP($A198,#REF!,25,0),IFERROR(VLOOKUP($A198,#REF!,25,0),IFERROR(VLOOKUP($A198,#REF!,34,0),IFERROR(VLOOKUP($A198,#REF!,65,0),IFERROR(VLOOKUP($A198,#REF!,23,0),IFERROR(VLOOKUP($A198,#REF!,36,0),0))))))))))))))</f>
        <v>0</v>
      </c>
      <c r="DF198" s="37" t="b">
        <f t="shared" si="85"/>
        <v>1</v>
      </c>
      <c r="DG198" s="37" t="b">
        <f t="shared" si="85"/>
        <v>1</v>
      </c>
      <c r="DH198" s="37" t="b">
        <f t="shared" si="85"/>
        <v>1</v>
      </c>
      <c r="DI198" s="37" t="b">
        <f t="shared" si="81"/>
        <v>1</v>
      </c>
      <c r="DJ198" s="37" t="b">
        <f t="shared" si="81"/>
        <v>1</v>
      </c>
      <c r="DK198" s="37" t="b">
        <f t="shared" si="81"/>
        <v>1</v>
      </c>
      <c r="DL198" s="37" t="b">
        <f t="shared" si="81"/>
        <v>1</v>
      </c>
      <c r="DM198" s="37">
        <f t="shared" si="86"/>
        <v>0</v>
      </c>
      <c r="DN198" s="37">
        <f t="shared" si="86"/>
        <v>0</v>
      </c>
      <c r="DO198" s="37">
        <f t="shared" si="86"/>
        <v>0</v>
      </c>
      <c r="DP198" s="37">
        <f t="shared" si="82"/>
        <v>0</v>
      </c>
      <c r="DQ198" s="37">
        <f t="shared" si="82"/>
        <v>0</v>
      </c>
      <c r="DR198" s="37">
        <f t="shared" si="82"/>
        <v>0</v>
      </c>
      <c r="DS198" s="37">
        <f t="shared" si="82"/>
        <v>0</v>
      </c>
      <c r="DT198" s="29">
        <f t="shared" si="101"/>
        <v>0</v>
      </c>
      <c r="DU198" s="37">
        <f t="shared" si="87"/>
        <v>0</v>
      </c>
      <c r="DV198" s="37">
        <f t="shared" si="87"/>
        <v>0</v>
      </c>
      <c r="DW198" s="37">
        <f t="shared" si="87"/>
        <v>0</v>
      </c>
      <c r="DX198" s="37">
        <f t="shared" si="83"/>
        <v>0</v>
      </c>
      <c r="DY198" s="37">
        <f t="shared" si="83"/>
        <v>0</v>
      </c>
      <c r="DZ198" s="37">
        <f t="shared" si="83"/>
        <v>0</v>
      </c>
      <c r="EA198" s="37">
        <f t="shared" si="83"/>
        <v>0</v>
      </c>
      <c r="EB198" s="29">
        <f t="shared" si="102"/>
        <v>0</v>
      </c>
      <c r="EC198" s="36">
        <f t="shared" si="103"/>
        <v>7</v>
      </c>
      <c r="ED198" s="36" t="str">
        <f t="shared" si="104"/>
        <v>DOWNGRADE</v>
      </c>
      <c r="EE198" s="36" t="str">
        <f t="shared" si="105"/>
        <v>RESET</v>
      </c>
      <c r="EF198" s="37">
        <f t="shared" si="106"/>
        <v>0</v>
      </c>
      <c r="EG198" s="2" t="str">
        <f>IFERROR(VLOOKUP(A198,[21]DELTA!$A:$AT,46,0),"")</f>
        <v/>
      </c>
      <c r="EH198" s="37" t="str">
        <f t="shared" si="107"/>
        <v>SAPHIRE</v>
      </c>
      <c r="EI198" s="2"/>
      <c r="EJ198" s="2"/>
      <c r="EK198" s="2"/>
      <c r="EL198" s="2"/>
      <c r="EM198" s="2"/>
      <c r="EN198" s="2"/>
      <c r="EO198" s="2"/>
      <c r="EP198" s="2"/>
      <c r="EQ198" s="37">
        <f t="shared" si="88"/>
        <v>0</v>
      </c>
      <c r="ER198" s="37">
        <f t="shared" si="88"/>
        <v>0</v>
      </c>
      <c r="ES198" s="37">
        <f t="shared" si="88"/>
        <v>0</v>
      </c>
      <c r="ET198" s="37">
        <f t="shared" si="84"/>
        <v>0</v>
      </c>
      <c r="EU198" s="37">
        <f t="shared" si="84"/>
        <v>0</v>
      </c>
      <c r="EV198" s="37">
        <f t="shared" si="84"/>
        <v>0</v>
      </c>
      <c r="EW198" s="37">
        <f t="shared" si="84"/>
        <v>0</v>
      </c>
    </row>
    <row r="199" spans="1:153" ht="15.6">
      <c r="A199" s="36" t="s">
        <v>125</v>
      </c>
      <c r="B199" s="5" t="s">
        <v>268</v>
      </c>
      <c r="C199" s="37" t="s">
        <v>153</v>
      </c>
      <c r="D199" s="15">
        <f>IFERROR(VLOOKUP(A199,[23]delta!$A:$C,3,0),"")</f>
        <v>45215</v>
      </c>
      <c r="E199" s="15" t="str">
        <f t="shared" si="100"/>
        <v>Oct-23</v>
      </c>
      <c r="F199" s="37" t="s">
        <v>349</v>
      </c>
      <c r="G199" s="37" t="s">
        <v>349</v>
      </c>
      <c r="H199" s="37" t="s">
        <v>349</v>
      </c>
      <c r="I199" s="37" t="s">
        <v>349</v>
      </c>
      <c r="J199" s="37" t="s">
        <v>414</v>
      </c>
      <c r="K199" s="37" t="s">
        <v>349</v>
      </c>
      <c r="L199" s="37" t="s">
        <v>414</v>
      </c>
      <c r="M199" s="37">
        <v>4</v>
      </c>
      <c r="N199" s="37">
        <v>32</v>
      </c>
      <c r="O199" s="37">
        <v>34</v>
      </c>
      <c r="P199" s="37">
        <v>18</v>
      </c>
      <c r="Q199" s="37"/>
      <c r="R199" s="37">
        <v>1</v>
      </c>
      <c r="S199" s="37" t="s">
        <v>417</v>
      </c>
      <c r="T199" s="36">
        <v>89</v>
      </c>
      <c r="U199" s="37">
        <v>4</v>
      </c>
      <c r="V199" s="37">
        <v>32</v>
      </c>
      <c r="W199" s="37">
        <v>34</v>
      </c>
      <c r="X199" s="37">
        <v>18</v>
      </c>
      <c r="Y199" s="37">
        <v>0</v>
      </c>
      <c r="Z199" s="37">
        <v>1</v>
      </c>
      <c r="AA199" s="37" t="s">
        <v>417</v>
      </c>
      <c r="AB199" s="36">
        <v>89</v>
      </c>
      <c r="AC199" s="36">
        <v>2</v>
      </c>
      <c r="AD199" s="36" t="s">
        <v>413</v>
      </c>
      <c r="AE199" s="36" t="s">
        <v>413</v>
      </c>
      <c r="AF199" s="37">
        <v>89</v>
      </c>
      <c r="AG199" s="13">
        <v>2</v>
      </c>
      <c r="AH199" s="37" t="s">
        <v>418</v>
      </c>
      <c r="AI199" s="37">
        <v>0</v>
      </c>
      <c r="AJ199" s="37" t="s">
        <v>423</v>
      </c>
      <c r="AK199" s="37">
        <v>0</v>
      </c>
      <c r="AL199" s="15">
        <v>45261</v>
      </c>
      <c r="AM199" s="15">
        <v>45701</v>
      </c>
      <c r="AN199" s="37">
        <v>1</v>
      </c>
      <c r="AO199" s="37">
        <v>89</v>
      </c>
      <c r="AP199" s="37" t="str">
        <f>IFERROR(VLOOKUP($A199,[2]Sheet1!$A:$D,4,0),"-")</f>
        <v>-</v>
      </c>
      <c r="AQ199" s="37" t="str">
        <f>IFERROR(VLOOKUP($A199,#REF!,4,0),"-")</f>
        <v>-</v>
      </c>
      <c r="AR199" s="37" t="str">
        <f>IFERROR(VLOOKUP(A199,[3]DELTA!$A:$D,4,0),"-")</f>
        <v>REGULER</v>
      </c>
      <c r="AS199" s="37" t="str">
        <f>IFERROR(VLOOKUP(A199,[4]DELTA!$A:$D,4,0),"-")</f>
        <v>REGULER</v>
      </c>
      <c r="AT199" s="37" t="str">
        <f>IFERROR(VLOOKUP(A199,[5]DELTA!$A:$D,4,0),"-")</f>
        <v>REGULER</v>
      </c>
      <c r="AU199" s="37" t="str">
        <f>IFERROR(VLOOKUP(A199,[6]DELTA!$A:$D,4,0),"-")</f>
        <v>REGULER</v>
      </c>
      <c r="AV199" s="37" t="str">
        <f>IFERROR(VLOOKUP(A199,#REF!,13,0),"")</f>
        <v/>
      </c>
      <c r="AW199" s="37">
        <f>IFERROR(VLOOKUP(A199,[7]DATABASE!$A:$BA,49,0),"")</f>
        <v>16</v>
      </c>
      <c r="AX199" s="37">
        <f>IFERROR(VLOOKUP(A199,[7]DATABASE!$A:$BA,50,0),"")</f>
        <v>36</v>
      </c>
      <c r="AY199" s="37">
        <f>IFERROR(VLOOKUP(A199,[7]DATABASE!$A:$BA,51,0),"")</f>
        <v>31</v>
      </c>
      <c r="AZ199" s="37">
        <f>IFERROR(VLOOKUP(A199,[7]DATABASE!$A:$BA,52,0),"")</f>
        <v>34</v>
      </c>
      <c r="BA199" s="37">
        <f>IFERROR(VLOOKUP(A199,[7]DATABASE!$A:$BA,53,0),"")</f>
        <v>30</v>
      </c>
      <c r="BB199" s="37">
        <f>IFERROR(VLOOKUP(A199,[7]DATABASE!$A:$BF,54,0),"")</f>
        <v>16</v>
      </c>
      <c r="BC199" s="37">
        <f>IFERROR(VLOOKUP(A199,[7]DATABASE!$A:$BF,55,0),"")</f>
        <v>36</v>
      </c>
      <c r="BD199" s="37">
        <f>IFERROR(VLOOKUP(A199,[7]DATABASE!$A:$BF,56,0),"")</f>
        <v>31</v>
      </c>
      <c r="BE199" s="37">
        <f>IFERROR(VLOOKUP(A199,[7]DATABASE!$A:$BF,57,0),"")</f>
        <v>34</v>
      </c>
      <c r="BF199" s="37">
        <f>IFERROR(VLOOKUP(A199,[7]DATABASE!$A:$BF,58,0),"")</f>
        <v>30</v>
      </c>
      <c r="BG199" s="37" t="str">
        <f>IFERROR(VLOOKUP($A199,'[24]NEW MITRA'!$A:$BV,69,0),"")</f>
        <v/>
      </c>
      <c r="BH199" s="37">
        <f>IFERROR(VLOOKUP(A199,[7]DATABASE!$A:$BM,60,0),"")</f>
        <v>16</v>
      </c>
      <c r="BI199" s="37">
        <f>IFERROR(VLOOKUP(A199,[7]DATABASE!$A:$BM,61,0),"")</f>
        <v>36</v>
      </c>
      <c r="BJ199" s="37">
        <f>IFERROR(VLOOKUP(A199,[7]DATABASE!$A:$BM,62,0),"")</f>
        <v>31</v>
      </c>
      <c r="BK199" s="37">
        <f>IFERROR(VLOOKUP(A199,[7]DATABASE!$A:$BM,63,0),"")</f>
        <v>34</v>
      </c>
      <c r="BL199" s="37">
        <f>IFERROR(VLOOKUP(A199,[7]DATABASE!$A:$BM,64,0),"")</f>
        <v>30</v>
      </c>
      <c r="BM199" s="37">
        <f>IFERROR(VLOOKUP($A199,[9]AAV!$A:$AM,39,0),IFERROR(VLOOKUP($A199,[9]GC!$A:$Y,25,0),IFERROR(VLOOKUP($A199,[9]RVO!$A:$BS,71,0),IFERROR(VLOOKUP($A199,[9]SBPV!$A:$AK,37,0),IFERROR(VLOOKUP($A199,'[9]CC SK'!$A:$AA,27,0),IFERROR(VLOOKUP($A199,[9]DELTA!$A:$AA,27,0),IFERROR(VLOOKUP($A199,'[9]TEMA C1'!$A:$W,23,0),IFERROR(VLOOKUP($A199,'[9]TEMA C2'!$A:$Y,25,0),IFERROR(VLOOKUP($A199,'[9]TEMA C3'!$A:$Y,25,0),IFERROR(VLOOKUP($A199,'[9]TEMA HAJI'!$A:$Y,25,0),IFERROR(VLOOKUP($A199,'[9]TEMA PD'!$A:$Y,25,0),"")))))))))))</f>
        <v>15</v>
      </c>
      <c r="BN199" s="37">
        <f t="shared" si="89"/>
        <v>162</v>
      </c>
      <c r="BO199" s="37" t="str">
        <f t="shared" si="99"/>
        <v/>
      </c>
      <c r="BP199" s="37">
        <f t="shared" si="99"/>
        <v>16</v>
      </c>
      <c r="BQ199" s="37">
        <f t="shared" si="99"/>
        <v>36</v>
      </c>
      <c r="BR199" s="37">
        <f t="shared" si="98"/>
        <v>31</v>
      </c>
      <c r="BS199" s="37">
        <f t="shared" si="98"/>
        <v>34</v>
      </c>
      <c r="BT199" s="37">
        <f t="shared" si="98"/>
        <v>30</v>
      </c>
      <c r="BU199" s="37">
        <f t="shared" si="79"/>
        <v>15</v>
      </c>
      <c r="BV199" s="37">
        <f t="shared" si="90"/>
        <v>162</v>
      </c>
      <c r="BW199" s="36">
        <f t="shared" si="91"/>
        <v>1</v>
      </c>
      <c r="BX199" s="36" t="str">
        <f t="shared" si="92"/>
        <v>TIDAK</v>
      </c>
      <c r="BY199" s="36" t="str">
        <f>IFERROR(VLOOKUP(A199,[7]DATABASE!$A:$BY,77,0),"")</f>
        <v>TIDAK</v>
      </c>
      <c r="BZ199" s="37">
        <f t="shared" si="93"/>
        <v>251</v>
      </c>
      <c r="CA199" s="12">
        <f>IFERROR(VLOOKUP(A199,[10]DELTA!$A:$AE,31,0),"")</f>
        <v>2</v>
      </c>
      <c r="CB199" s="37" t="str">
        <f t="shared" si="94"/>
        <v>SAPHIRE</v>
      </c>
      <c r="CC199" s="37" t="str">
        <f>IFERROR(VLOOKUP(A199,[11]SUMMARY!$B:$E,4,0),"")</f>
        <v/>
      </c>
      <c r="CD199" s="37">
        <f>IFERROR(VLOOKUP(A199,'[12]RECAP REDEEM P2 - v2'!$A:$I,5,0),0)</f>
        <v>0</v>
      </c>
      <c r="CE199" s="37" t="str">
        <f t="shared" si="95"/>
        <v>Y</v>
      </c>
      <c r="CF199" s="37"/>
      <c r="CG199" s="15">
        <v>45093</v>
      </c>
      <c r="CH199" s="15">
        <f t="shared" ca="1" si="96"/>
        <v>46174</v>
      </c>
      <c r="CI199" s="37">
        <f t="shared" ca="1" si="97"/>
        <v>2</v>
      </c>
      <c r="CJ199" s="37">
        <v>251</v>
      </c>
      <c r="CK199" s="37" t="str">
        <f>IFERROR(VLOOKUP($A199,[13]ME!$A:$K,11,0),"-")</f>
        <v>-</v>
      </c>
      <c r="CL199" s="37" t="str">
        <f>IFERROR(VLOOKUP($A199,[14]EKS!$A:$K,11,0),"-")</f>
        <v>-</v>
      </c>
      <c r="CM199" s="37" t="str">
        <f>IFERROR(VLOOKUP($A199,[15]EKS!$A:$K,11,0),"-")</f>
        <v>-</v>
      </c>
      <c r="CN199" s="37" t="str">
        <f>IFERROR(VLOOKUP($A199,[16]EKS!$A:$K,11,0),"-")</f>
        <v>-</v>
      </c>
      <c r="CO199" s="37" t="str">
        <f>IFERROR(VLOOKUP($A199,[17]EKS!$A:$K,11,0),"-")</f>
        <v>-</v>
      </c>
      <c r="CP199" s="37" t="str">
        <f>IFERROR(VLOOKUP($A199,[18]EKS!$A:$K,11,0),"-")</f>
        <v>-</v>
      </c>
      <c r="CQ199" s="37" t="str">
        <f>IFERROR(VLOOKUP(A199,[19]Sheet1!$A:$D,4,0),"-")</f>
        <v>-</v>
      </c>
      <c r="CR199" s="37">
        <f>IFERROR(VLOOKUP($A199,[20]AAV!$A:$AR,44,0),IFERROR(VLOOKUP($A199,[20]GC!$A:$AC,29,0),IFERROR(VLOOKUP($A199,[20]RVO!$A:$CA,79,0),IFERROR(VLOOKUP($A199,[20]SBPV!$A:$AN,40,0),IFERROR(VLOOKUP($A199,'[20]CC SK'!$A:$AC,29,0),IFERROR(VLOOKUP($A199,'[20]AAV AUTO 2000'!$A:$AA,27,0),IFERROR(VLOOKUP($A199,[20]DELTA!$A:$AC,29,0),IFERROR(VLOOKUP($A199,'[20]TEMA C1'!$A:$Y,25,0),IFERROR(VLOOKUP($A199,'[20]TEMA C2'!$A:$AA,27,0),IFERROR(VLOOKUP($A199,'[20]TEMA C3'!$A:$AA,27,0),IFERROR(VLOOKUP($A199,'[20]TEMA HAJI'!$A:$AA,27,0),IFERROR(VLOOKUP($A199,'[20]TEMA PD'!$A:$AA,27,0),IFERROR(VLOOKUP($A199,[20]DESIRE!$A:$AP,42,0),0)))))))))))))</f>
        <v>19</v>
      </c>
      <c r="CS199" s="37">
        <f>IFERROR(VLOOKUP($A199,#REF!,42+CR$1,0),IFERROR(VLOOKUP($A199,#REF!,42+CR$1,0),IFERROR(VLOOKUP($A199,#REF!,29+CR$1,0),IFERROR(VLOOKUP($A199,#REF!,16+CR$1,0),IFERROR(VLOOKUP($A199,#REF!,42+CR$1,0),IFERROR(VLOOKUP($A199,#REF!,33+CR$1,0),IFERROR(VLOOKUP($A199,#REF!,29+CR$1,0),IFERROR(VLOOKUP($A199,#REF!,42+CR$1,0),IFERROR(VLOOKUP($A199,#REF!,42+CR$1,0),IFERROR(VLOOKUP($A199,#REF!,42+CR$1,0),IFERROR(VLOOKUP($A199,#REF!,26+CR$1,0),IFERROR(VLOOKUP($A199,#REF!,5+CR$1,0),0))))))))))))</f>
        <v>0</v>
      </c>
      <c r="CT199" s="37">
        <f>IFERROR(VLOOKUP($A199,#REF!,42+CS$1,0),IFERROR(VLOOKUP($A199,#REF!,42+CS$1,0),IFERROR(VLOOKUP($A199,#REF!,29+CS$1,0),IFERROR(VLOOKUP($A199,#REF!,16+CS$1,0),IFERROR(VLOOKUP($A199,#REF!,42+CS$1,0),IFERROR(VLOOKUP($A199,#REF!,33+CS$1,0),IFERROR(VLOOKUP($A199,#REF!,29+CS$1,0),IFERROR(VLOOKUP($A199,#REF!,42+CS$1,0),IFERROR(VLOOKUP($A199,#REF!,42+CS$1,0),IFERROR(VLOOKUP($A199,#REF!,42+CS$1,0),IFERROR(VLOOKUP($A199,#REF!,26+CS$1,0),IFERROR(VLOOKUP($A199,#REF!,5+CS$1,0),0))))))))))))</f>
        <v>0</v>
      </c>
      <c r="CU199" s="37">
        <f>IFERROR(VLOOKUP($A199,#REF!,42+CT$1,0),IFERROR(VLOOKUP($A199,#REF!,42+CT$1,0),IFERROR(VLOOKUP($A199,#REF!,29+CT$1,0),IFERROR(VLOOKUP($A199,#REF!,16+CT$1,0),IFERROR(VLOOKUP($A199,#REF!,42+CT$1,0),IFERROR(VLOOKUP($A199,#REF!,33+CT$1,0),IFERROR(VLOOKUP($A199,#REF!,29+CT$1,0),IFERROR(VLOOKUP($A199,#REF!,42+CT$1,0),IFERROR(VLOOKUP($A199,#REF!,42+CT$1,0),IFERROR(VLOOKUP($A199,#REF!,42+CT$1,0),IFERROR(VLOOKUP($A199,#REF!,26+CT$1,0),IFERROR(VLOOKUP($A199,#REF!,5+CT$1,0),0))))))))))))</f>
        <v>0</v>
      </c>
      <c r="CV199" s="37">
        <f>IFERROR(VLOOKUP($A199,#REF!,42+CU$1,0),IFERROR(VLOOKUP($A199,#REF!,42+CU$1,0),IFERROR(VLOOKUP($A199,#REF!,29+CU$1,0),IFERROR(VLOOKUP($A199,#REF!,16+CU$1,0),IFERROR(VLOOKUP($A199,#REF!,42+CU$1,0),IFERROR(VLOOKUP($A199,#REF!,33+CU$1,0),IFERROR(VLOOKUP($A199,#REF!,29+CU$1,0),IFERROR(VLOOKUP($A199,#REF!,42+CU$1,0),IFERROR(VLOOKUP($A199,#REF!,42+CU$1,0),IFERROR(VLOOKUP($A199,#REF!,42+CU$1,0),IFERROR(VLOOKUP($A199,#REF!,26+CU$1,0),IFERROR(VLOOKUP($A199,#REF!,5+CU$1,0),0))))))))))))</f>
        <v>0</v>
      </c>
      <c r="CW199" s="37">
        <f>IFERROR(VLOOKUP($A199,#REF!,42+CV$1,0),IFERROR(VLOOKUP($A199,#REF!,42+CV$1,0),IFERROR(VLOOKUP($A199,#REF!,29+CV$1,0),IFERROR(VLOOKUP($A199,#REF!,16+CV$1,0),IFERROR(VLOOKUP($A199,#REF!,42+CV$1,0),IFERROR(VLOOKUP($A199,#REF!,33+CV$1,0),IFERROR(VLOOKUP($A199,#REF!,29+CV$1,0),IFERROR(VLOOKUP($A199,#REF!,42+CV$1,0),IFERROR(VLOOKUP($A199,#REF!,42+CV$1,0),IFERROR(VLOOKUP($A199,#REF!,42+CV$1,0),IFERROR(VLOOKUP($A199,#REF!,26+CV$1,0),IFERROR(VLOOKUP($A199,#REF!,5+CV$1,0),0))))))))))))</f>
        <v>0</v>
      </c>
      <c r="CX199" s="37">
        <f>IFERROR(VLOOKUP($A199,#REF!,36,0),IFERROR(VLOOKUP($A199,#REF!,23,0),IFERROR(VLOOKUP($A199,#REF!,65,0),IFERROR(VLOOKUP($A199,#REF!,34,0),IFERROR(VLOOKUP($A199,#REF!,25,0),IFERROR(VLOOKUP($A199,#REF!,25,0),IFERROR(VLOOKUP($A199,#REF!,21,0),IFERROR(VLOOKUP($A199,#REF!,23,0),IFERROR(VLOOKUP($A199,#REF!,23,0),IFERROR(VLOOKUP($A199,#REF!,23,0),IFERROR(VLOOKUP($A199,#REF!,23,0),IFERROR(VLOOKUP($A199,#REF!,23,0),IFERROR(VLOOKUP($A199,#REF!,21,0),IFERROR(VLOOKUP($A199,#REF!,23,0),0))))))))))))))</f>
        <v>0</v>
      </c>
      <c r="CY199" s="37">
        <f>IFERROR(VLOOKUP($A199,[20]DESIRE!$A:$AP,42,0),IFERROR(VLOOKUP($A199,'[20]TEMA PD'!$A:$AA,27,0),IFERROR(VLOOKUP($A199,'[20]TEMA HAJI'!$A:$AA,27,0),IFERROR(VLOOKUP($A199,'[20]TEMA C3'!$A:$AA,27,0),IFERROR(VLOOKUP($A199,'[20]TEMA C2'!$A:$AA,27,0),IFERROR(VLOOKUP($A199,'[20]TEMA C1'!$A:$Y,25,0),IFERROR(VLOOKUP($A199,[20]DELTA!$A:$AC,29,0),IFERROR(VLOOKUP($A199,'[20]AAV AUTO 2000'!$A:$AA,27,0),IFERROR(VLOOKUP($A199,'[20]CC SK'!$A:$AC,29,0),IFERROR(VLOOKUP($A199,[20]SBPV!$A:$AN,40,0),IFERROR(VLOOKUP($A199,[20]RVO!$A:$CA,79,0),IFERROR(VLOOKUP($A199,[20]GC!$A:$AC,29,0),IFERROR(VLOOKUP($A199,[20]AAV!$A:$AR,44,0),0)))))))))))))</f>
        <v>19</v>
      </c>
      <c r="CZ199" s="37">
        <f>IFERROR(VLOOKUP($A199,#REF!,5+CY$1,0),IFERROR(VLOOKUP($A199,#REF!,26+CY$1,0),IFERROR(VLOOKUP($A199,#REF!,42+CY$1,0),IFERROR(VLOOKUP($A199,#REF!,42+CY$1,0),IFERROR(VLOOKUP($A199,#REF!,42+CY$1,0),IFERROR(VLOOKUP($A199,#REF!,29+CY$1,0),IFERROR(VLOOKUP($A199,#REF!,33+CY$1,0),IFERROR(VLOOKUP($A199,#REF!,42+CY$1,0),IFERROR(VLOOKUP($A199,#REF!,16+CY$1,0),IFERROR(VLOOKUP($A199,#REF!,29+CY$1,0),IFERROR(VLOOKUP($A199,#REF!,42+CY$1,0),IFERROR(VLOOKUP($A199,#REF!,42+CY$1,0),0))))))))))))</f>
        <v>0</v>
      </c>
      <c r="DA199" s="37">
        <f>IFERROR(VLOOKUP($A199,#REF!,5+CZ$1,0),IFERROR(VLOOKUP($A199,#REF!,26+CZ$1,0),IFERROR(VLOOKUP($A199,#REF!,42+CZ$1,0),IFERROR(VLOOKUP($A199,#REF!,42+CZ$1,0),IFERROR(VLOOKUP($A199,#REF!,42+CZ$1,0),IFERROR(VLOOKUP($A199,#REF!,29+CZ$1,0),IFERROR(VLOOKUP($A199,#REF!,33+CZ$1,0),IFERROR(VLOOKUP($A199,#REF!,42+CZ$1,0),IFERROR(VLOOKUP($A199,#REF!,16+CZ$1,0),IFERROR(VLOOKUP($A199,#REF!,29+CZ$1,0),IFERROR(VLOOKUP($A199,#REF!,42+CZ$1,0),IFERROR(VLOOKUP($A199,#REF!,42+CZ$1,0),0))))))))))))</f>
        <v>0</v>
      </c>
      <c r="DB199" s="37">
        <f>IFERROR(VLOOKUP($A199,#REF!,5+DA$1,0),IFERROR(VLOOKUP($A199,#REF!,26+DA$1,0),IFERROR(VLOOKUP($A199,#REF!,42+DA$1,0),IFERROR(VLOOKUP($A199,#REF!,42+DA$1,0),IFERROR(VLOOKUP($A199,#REF!,42+DA$1,0),IFERROR(VLOOKUP($A199,#REF!,29+DA$1,0),IFERROR(VLOOKUP($A199,#REF!,33+DA$1,0),IFERROR(VLOOKUP($A199,#REF!,42+DA$1,0),IFERROR(VLOOKUP($A199,#REF!,16+DA$1,0),IFERROR(VLOOKUP($A199,#REF!,29+DA$1,0),IFERROR(VLOOKUP($A199,#REF!,42+DA$1,0),IFERROR(VLOOKUP($A199,#REF!,42+DA$1,0),0))))))))))))</f>
        <v>0</v>
      </c>
      <c r="DC199" s="37">
        <f>IFERROR(VLOOKUP($A199,#REF!,5+DB$1,0),IFERROR(VLOOKUP($A199,#REF!,26+DB$1,0),IFERROR(VLOOKUP($A199,#REF!,42+DB$1,0),IFERROR(VLOOKUP($A199,#REF!,42+DB$1,0),IFERROR(VLOOKUP($A199,#REF!,42+DB$1,0),IFERROR(VLOOKUP($A199,#REF!,29+DB$1,0),IFERROR(VLOOKUP($A199,#REF!,33+DB$1,0),IFERROR(VLOOKUP($A199,#REF!,42+DB$1,0),IFERROR(VLOOKUP($A199,#REF!,16+DB$1,0),IFERROR(VLOOKUP($A199,#REF!,29+DB$1,0),IFERROR(VLOOKUP($A199,#REF!,42+DB$1,0),IFERROR(VLOOKUP($A199,#REF!,42+DB$1,0),0))))))))))))</f>
        <v>0</v>
      </c>
      <c r="DD199" s="37">
        <f>IFERROR(VLOOKUP($A199,#REF!,5+DC$1,0),IFERROR(VLOOKUP($A199,#REF!,26+DC$1,0),IFERROR(VLOOKUP($A199,#REF!,42+DC$1,0),IFERROR(VLOOKUP($A199,#REF!,42+DC$1,0),IFERROR(VLOOKUP($A199,#REF!,42+DC$1,0),IFERROR(VLOOKUP($A199,#REF!,29+DC$1,0),IFERROR(VLOOKUP($A199,#REF!,33+DC$1,0),IFERROR(VLOOKUP($A199,#REF!,42+DC$1,0),IFERROR(VLOOKUP($A199,#REF!,16+DC$1,0),IFERROR(VLOOKUP($A199,#REF!,29+DC$1,0),IFERROR(VLOOKUP($A199,#REF!,42+DC$1,0),IFERROR(VLOOKUP($A199,#REF!,42+DC$1,0),0))))))))))))</f>
        <v>0</v>
      </c>
      <c r="DE199" s="37">
        <f>IFERROR(VLOOKUP($A199,#REF!,23,0),IFERROR(VLOOKUP($A199,#REF!,21,0),IFERROR(VLOOKUP($A199,#REF!,23,0),IFERROR(VLOOKUP($A199,#REF!,23,0),IFERROR(VLOOKUP($A199,#REF!,23,0),IFERROR(VLOOKUP($A199,#REF!,23,0),IFERROR(VLOOKUP($A199,#REF!,23,0),IFERROR(VLOOKUP($A199,#REF!,21,0),IFERROR(VLOOKUP($A199,#REF!,25,0),IFERROR(VLOOKUP($A199,#REF!,25,0),IFERROR(VLOOKUP($A199,#REF!,34,0),IFERROR(VLOOKUP($A199,#REF!,65,0),IFERROR(VLOOKUP($A199,#REF!,23,0),IFERROR(VLOOKUP($A199,#REF!,36,0),0))))))))))))))</f>
        <v>0</v>
      </c>
      <c r="DF199" s="37" t="b">
        <f t="shared" si="85"/>
        <v>1</v>
      </c>
      <c r="DG199" s="37" t="b">
        <f t="shared" si="85"/>
        <v>1</v>
      </c>
      <c r="DH199" s="37" t="b">
        <f t="shared" si="85"/>
        <v>1</v>
      </c>
      <c r="DI199" s="37" t="b">
        <f t="shared" si="81"/>
        <v>1</v>
      </c>
      <c r="DJ199" s="37" t="b">
        <f t="shared" si="81"/>
        <v>1</v>
      </c>
      <c r="DK199" s="37" t="b">
        <f t="shared" si="81"/>
        <v>1</v>
      </c>
      <c r="DL199" s="37" t="b">
        <f t="shared" si="81"/>
        <v>1</v>
      </c>
      <c r="DM199" s="37">
        <f t="shared" si="86"/>
        <v>19</v>
      </c>
      <c r="DN199" s="37">
        <f t="shared" si="86"/>
        <v>0</v>
      </c>
      <c r="DO199" s="37">
        <f t="shared" si="86"/>
        <v>0</v>
      </c>
      <c r="DP199" s="37">
        <f t="shared" si="82"/>
        <v>0</v>
      </c>
      <c r="DQ199" s="37">
        <f t="shared" si="82"/>
        <v>0</v>
      </c>
      <c r="DR199" s="37">
        <f t="shared" si="82"/>
        <v>0</v>
      </c>
      <c r="DS199" s="37">
        <f t="shared" si="82"/>
        <v>0</v>
      </c>
      <c r="DT199" s="29">
        <f t="shared" si="101"/>
        <v>19</v>
      </c>
      <c r="DU199" s="37">
        <f t="shared" si="87"/>
        <v>19</v>
      </c>
      <c r="DV199" s="37">
        <f t="shared" si="87"/>
        <v>0</v>
      </c>
      <c r="DW199" s="37">
        <f t="shared" si="87"/>
        <v>0</v>
      </c>
      <c r="DX199" s="37">
        <f t="shared" si="83"/>
        <v>0</v>
      </c>
      <c r="DY199" s="37">
        <f t="shared" si="83"/>
        <v>0</v>
      </c>
      <c r="DZ199" s="37">
        <f t="shared" si="83"/>
        <v>0</v>
      </c>
      <c r="EA199" s="37">
        <f t="shared" si="83"/>
        <v>0</v>
      </c>
      <c r="EB199" s="29">
        <f t="shared" si="102"/>
        <v>19</v>
      </c>
      <c r="EC199" s="36">
        <f t="shared" si="103"/>
        <v>6</v>
      </c>
      <c r="ED199" s="36" t="str">
        <f t="shared" si="104"/>
        <v>DOWNGRADE</v>
      </c>
      <c r="EE199" s="36" t="str">
        <f t="shared" si="105"/>
        <v>RESET</v>
      </c>
      <c r="EF199" s="37">
        <f t="shared" si="106"/>
        <v>0</v>
      </c>
      <c r="EG199" s="2">
        <f>IFERROR(VLOOKUP(A199,[21]DELTA!$A:$AT,46,0),"")</f>
        <v>3</v>
      </c>
      <c r="EH199" s="37" t="str">
        <f t="shared" si="107"/>
        <v>SAPHIRE</v>
      </c>
      <c r="EI199" s="2"/>
      <c r="EJ199" s="2"/>
      <c r="EK199" s="2"/>
      <c r="EL199" s="2"/>
      <c r="EM199" s="2"/>
      <c r="EN199" s="2"/>
      <c r="EO199" s="2"/>
      <c r="EP199" s="2"/>
      <c r="EQ199" s="37">
        <f t="shared" si="88"/>
        <v>19</v>
      </c>
      <c r="ER199" s="37">
        <f t="shared" si="88"/>
        <v>0</v>
      </c>
      <c r="ES199" s="37">
        <f t="shared" si="88"/>
        <v>0</v>
      </c>
      <c r="ET199" s="37">
        <f t="shared" si="84"/>
        <v>0</v>
      </c>
      <c r="EU199" s="37">
        <f t="shared" si="84"/>
        <v>0</v>
      </c>
      <c r="EV199" s="37">
        <f t="shared" si="84"/>
        <v>0</v>
      </c>
      <c r="EW199" s="37">
        <f t="shared" si="84"/>
        <v>0</v>
      </c>
    </row>
    <row r="200" spans="1:153" ht="15.6">
      <c r="A200" s="36">
        <v>92498</v>
      </c>
      <c r="B200" s="5" t="s">
        <v>21</v>
      </c>
      <c r="C200" s="37" t="s">
        <v>153</v>
      </c>
      <c r="D200" s="15">
        <f>IFERROR(VLOOKUP(A200,[23]delta!$A:$C,3,0),"")</f>
        <v>44774</v>
      </c>
      <c r="E200" s="15" t="str">
        <f t="shared" si="100"/>
        <v>Aug-22</v>
      </c>
      <c r="F200" s="37" t="s">
        <v>352</v>
      </c>
      <c r="G200" s="37" t="s">
        <v>352</v>
      </c>
      <c r="H200" s="37" t="s">
        <v>352</v>
      </c>
      <c r="I200" s="37" t="s">
        <v>352</v>
      </c>
      <c r="J200" s="37" t="s">
        <v>352</v>
      </c>
      <c r="K200" s="37" t="s">
        <v>352</v>
      </c>
      <c r="L200" s="37" t="s">
        <v>349</v>
      </c>
      <c r="M200" s="37">
        <v>20</v>
      </c>
      <c r="N200" s="37">
        <v>44</v>
      </c>
      <c r="O200" s="37">
        <v>40</v>
      </c>
      <c r="P200" s="37">
        <v>42</v>
      </c>
      <c r="Q200" s="37">
        <v>38</v>
      </c>
      <c r="R200" s="37">
        <v>43</v>
      </c>
      <c r="S200" s="37">
        <v>3</v>
      </c>
      <c r="T200" s="36">
        <v>230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37">
        <v>3</v>
      </c>
      <c r="AB200" s="36">
        <v>3</v>
      </c>
      <c r="AC200" s="36">
        <v>0</v>
      </c>
      <c r="AD200" s="36" t="s">
        <v>413</v>
      </c>
      <c r="AE200" s="36" t="s">
        <v>413</v>
      </c>
      <c r="AF200" s="37">
        <v>3</v>
      </c>
      <c r="AG200" s="13">
        <v>3</v>
      </c>
      <c r="AH200" s="37" t="s">
        <v>418</v>
      </c>
      <c r="AI200" s="37">
        <v>0</v>
      </c>
      <c r="AJ200" s="37" t="s">
        <v>424</v>
      </c>
      <c r="AK200" s="37">
        <v>0</v>
      </c>
      <c r="AL200" s="15">
        <v>45261</v>
      </c>
      <c r="AM200" s="15">
        <v>45701</v>
      </c>
      <c r="AN200" s="37">
        <v>1</v>
      </c>
      <c r="AO200" s="37">
        <v>3</v>
      </c>
      <c r="AP200" s="37" t="str">
        <f>IFERROR(VLOOKUP($A200,[2]Sheet1!$A:$D,4,0),"-")</f>
        <v>-</v>
      </c>
      <c r="AQ200" s="37" t="str">
        <f>IFERROR(VLOOKUP($A200,#REF!,4,0),"-")</f>
        <v>-</v>
      </c>
      <c r="AR200" s="37" t="str">
        <f>IFERROR(VLOOKUP(A200,[3]DELTA!$A:$D,4,0),"-")</f>
        <v>REGULER</v>
      </c>
      <c r="AS200" s="37" t="str">
        <f>IFERROR(VLOOKUP(A200,[4]DELTA!$A:$D,4,0),"-")</f>
        <v>-</v>
      </c>
      <c r="AT200" s="37" t="str">
        <f>IFERROR(VLOOKUP(A200,[5]DELTA!$A:$D,4,0),"-")</f>
        <v>-</v>
      </c>
      <c r="AU200" s="37" t="str">
        <f>IFERROR(VLOOKUP(A200,[6]DELTA!$A:$D,4,0),"-")</f>
        <v>-</v>
      </c>
      <c r="AV200" s="37" t="str">
        <f>IFERROR(VLOOKUP(A200,#REF!,13,0),"")</f>
        <v/>
      </c>
      <c r="AW200" s="37">
        <f>IFERROR(VLOOKUP(A200,[7]DATABASE!$A:$BA,49,0),"")</f>
        <v>24</v>
      </c>
      <c r="AX200" s="37">
        <f>IFERROR(VLOOKUP(A200,[7]DATABASE!$A:$BA,50,0),"")</f>
        <v>5</v>
      </c>
      <c r="AY200" s="37">
        <f>IFERROR(VLOOKUP(A200,[7]DATABASE!$A:$BA,51,0),"")</f>
        <v>0</v>
      </c>
      <c r="AZ200" s="37">
        <f>IFERROR(VLOOKUP(A200,[7]DATABASE!$A:$BA,52,0),"")</f>
        <v>0</v>
      </c>
      <c r="BA200" s="37">
        <f>IFERROR(VLOOKUP(A200,[7]DATABASE!$A:$BA,53,0),"")</f>
        <v>0</v>
      </c>
      <c r="BB200" s="37">
        <f>IFERROR(VLOOKUP(A200,[7]DATABASE!$A:$BF,54,0),"")</f>
        <v>24</v>
      </c>
      <c r="BC200" s="37">
        <f>IFERROR(VLOOKUP(A200,[7]DATABASE!$A:$BF,55,0),"")</f>
        <v>5</v>
      </c>
      <c r="BD200" s="37">
        <f>IFERROR(VLOOKUP(A200,[7]DATABASE!$A:$BF,56,0),"")</f>
        <v>0</v>
      </c>
      <c r="BE200" s="37">
        <f>IFERROR(VLOOKUP(A200,[7]DATABASE!$A:$BF,57,0),"")</f>
        <v>0</v>
      </c>
      <c r="BF200" s="37">
        <f>IFERROR(VLOOKUP(A200,[7]DATABASE!$A:$BF,58,0),"")</f>
        <v>0</v>
      </c>
      <c r="BG200" s="37">
        <f>IFERROR(VLOOKUP($A200,'[24]NEW MITRA'!$A:$BV,69,0),"")</f>
        <v>12</v>
      </c>
      <c r="BH200" s="37">
        <f>IFERROR(VLOOKUP(A200,[7]DATABASE!$A:$BM,60,0),"")</f>
        <v>24</v>
      </c>
      <c r="BI200" s="37">
        <f>IFERROR(VLOOKUP(A200,[7]DATABASE!$A:$BM,61,0),"")</f>
        <v>5</v>
      </c>
      <c r="BJ200" s="37">
        <f>IFERROR(VLOOKUP(A200,[7]DATABASE!$A:$BM,62,0),"")</f>
        <v>0</v>
      </c>
      <c r="BK200" s="37">
        <f>IFERROR(VLOOKUP(A200,[7]DATABASE!$A:$BM,63,0),"")</f>
        <v>0</v>
      </c>
      <c r="BL200" s="37">
        <f>IFERROR(VLOOKUP(A200,[7]DATABASE!$A:$BM,64,0),"")</f>
        <v>0</v>
      </c>
      <c r="BM200" s="37" t="str">
        <f>IFERROR(VLOOKUP($A200,[9]AAV!$A:$AM,39,0),IFERROR(VLOOKUP($A200,[9]GC!$A:$Y,25,0),IFERROR(VLOOKUP($A200,[9]RVO!$A:$BS,71,0),IFERROR(VLOOKUP($A200,[9]SBPV!$A:$AK,37,0),IFERROR(VLOOKUP($A200,'[9]CC SK'!$A:$AA,27,0),IFERROR(VLOOKUP($A200,[9]DELTA!$A:$AA,27,0),IFERROR(VLOOKUP($A200,'[9]TEMA C1'!$A:$W,23,0),IFERROR(VLOOKUP($A200,'[9]TEMA C2'!$A:$Y,25,0),IFERROR(VLOOKUP($A200,'[9]TEMA C3'!$A:$Y,25,0),IFERROR(VLOOKUP($A200,'[9]TEMA HAJI'!$A:$Y,25,0),IFERROR(VLOOKUP($A200,'[9]TEMA PD'!$A:$Y,25,0),"")))))))))))</f>
        <v/>
      </c>
      <c r="BN200" s="37">
        <f t="shared" si="89"/>
        <v>41</v>
      </c>
      <c r="BO200" s="21">
        <f t="shared" si="99"/>
        <v>12</v>
      </c>
      <c r="BP200" s="37">
        <f t="shared" si="99"/>
        <v>24</v>
      </c>
      <c r="BQ200" s="37">
        <f t="shared" si="99"/>
        <v>5</v>
      </c>
      <c r="BR200" s="37">
        <f t="shared" si="98"/>
        <v>0</v>
      </c>
      <c r="BS200" s="37">
        <f t="shared" si="98"/>
        <v>0</v>
      </c>
      <c r="BT200" s="37">
        <f t="shared" si="98"/>
        <v>0</v>
      </c>
      <c r="BU200" s="37" t="str">
        <f t="shared" si="79"/>
        <v/>
      </c>
      <c r="BV200" s="37">
        <f t="shared" si="90"/>
        <v>41</v>
      </c>
      <c r="BW200" s="36">
        <f t="shared" si="91"/>
        <v>4</v>
      </c>
      <c r="BX200" s="36" t="str">
        <f t="shared" si="92"/>
        <v>DOWNGRADE</v>
      </c>
      <c r="BY200" s="36" t="str">
        <f>IFERROR(VLOOKUP(A200,[7]DATABASE!$A:$BY,77,0),"")</f>
        <v>RESET</v>
      </c>
      <c r="BZ200" s="37">
        <f t="shared" si="93"/>
        <v>0</v>
      </c>
      <c r="CA200" s="12">
        <f>IFERROR(VLOOKUP(A200,[10]DELTA!$A:$AE,31,0),"")</f>
        <v>2</v>
      </c>
      <c r="CB200" s="37" t="str">
        <f t="shared" si="94"/>
        <v>SAPHIRE</v>
      </c>
      <c r="CC200" s="37" t="str">
        <f>IFERROR(VLOOKUP(A200,[11]SUMMARY!$B:$E,4,0),"")</f>
        <v>RESIGN</v>
      </c>
      <c r="CD200" s="37">
        <f>IFERROR(VLOOKUP(A200,'[12]RECAP REDEEM P2 - v2'!$A:$I,5,0),0)</f>
        <v>0</v>
      </c>
      <c r="CE200" s="37" t="str">
        <f t="shared" si="95"/>
        <v>FALSE</v>
      </c>
      <c r="CF200" s="37"/>
      <c r="CG200" s="15">
        <v>45093</v>
      </c>
      <c r="CH200" s="15">
        <f t="shared" ca="1" si="96"/>
        <v>46174</v>
      </c>
      <c r="CI200" s="37">
        <f t="shared" ca="1" si="97"/>
        <v>2</v>
      </c>
      <c r="CJ200" s="37">
        <v>0</v>
      </c>
      <c r="CK200" s="37" t="str">
        <f>IFERROR(VLOOKUP($A200,[13]ME!$A:$K,11,0),"-")</f>
        <v>-</v>
      </c>
      <c r="CL200" s="37" t="str">
        <f>IFERROR(VLOOKUP($A200,[14]EKS!$A:$K,11,0),"-")</f>
        <v>-</v>
      </c>
      <c r="CM200" s="37" t="str">
        <f>IFERROR(VLOOKUP($A200,[15]EKS!$A:$K,11,0),"-")</f>
        <v>-</v>
      </c>
      <c r="CN200" s="37" t="str">
        <f>IFERROR(VLOOKUP($A200,[16]EKS!$A:$K,11,0),"-")</f>
        <v>-</v>
      </c>
      <c r="CO200" s="37" t="str">
        <f>IFERROR(VLOOKUP($A200,[17]EKS!$A:$K,11,0),"-")</f>
        <v>-</v>
      </c>
      <c r="CP200" s="37" t="str">
        <f>IFERROR(VLOOKUP($A200,[18]EKS!$A:$K,11,0),"-")</f>
        <v>-</v>
      </c>
      <c r="CQ200" s="37" t="str">
        <f>IFERROR(VLOOKUP(A200,[19]Sheet1!$A:$D,4,0),"-")</f>
        <v>-</v>
      </c>
      <c r="CR200" s="37">
        <f>IFERROR(VLOOKUP($A200,[20]AAV!$A:$AR,44,0),IFERROR(VLOOKUP($A200,[20]GC!$A:$AC,29,0),IFERROR(VLOOKUP($A200,[20]RVO!$A:$CA,79,0),IFERROR(VLOOKUP($A200,[20]SBPV!$A:$AN,40,0),IFERROR(VLOOKUP($A200,'[20]CC SK'!$A:$AC,29,0),IFERROR(VLOOKUP($A200,'[20]AAV AUTO 2000'!$A:$AA,27,0),IFERROR(VLOOKUP($A200,[20]DELTA!$A:$AC,29,0),IFERROR(VLOOKUP($A200,'[20]TEMA C1'!$A:$Y,25,0),IFERROR(VLOOKUP($A200,'[20]TEMA C2'!$A:$AA,27,0),IFERROR(VLOOKUP($A200,'[20]TEMA C3'!$A:$AA,27,0),IFERROR(VLOOKUP($A200,'[20]TEMA HAJI'!$A:$AA,27,0),IFERROR(VLOOKUP($A200,'[20]TEMA PD'!$A:$AA,27,0),IFERROR(VLOOKUP($A200,[20]DESIRE!$A:$AP,42,0),0)))))))))))))</f>
        <v>0</v>
      </c>
      <c r="CS200" s="37">
        <f>IFERROR(VLOOKUP($A200,#REF!,42+CR$1,0),IFERROR(VLOOKUP($A200,#REF!,42+CR$1,0),IFERROR(VLOOKUP($A200,#REF!,29+CR$1,0),IFERROR(VLOOKUP($A200,#REF!,16+CR$1,0),IFERROR(VLOOKUP($A200,#REF!,42+CR$1,0),IFERROR(VLOOKUP($A200,#REF!,33+CR$1,0),IFERROR(VLOOKUP($A200,#REF!,29+CR$1,0),IFERROR(VLOOKUP($A200,#REF!,42+CR$1,0),IFERROR(VLOOKUP($A200,#REF!,42+CR$1,0),IFERROR(VLOOKUP($A200,#REF!,42+CR$1,0),IFERROR(VLOOKUP($A200,#REF!,26+CR$1,0),IFERROR(VLOOKUP($A200,#REF!,5+CR$1,0),0))))))))))))</f>
        <v>0</v>
      </c>
      <c r="CT200" s="37">
        <f>IFERROR(VLOOKUP($A200,#REF!,42+CS$1,0),IFERROR(VLOOKUP($A200,#REF!,42+CS$1,0),IFERROR(VLOOKUP($A200,#REF!,29+CS$1,0),IFERROR(VLOOKUP($A200,#REF!,16+CS$1,0),IFERROR(VLOOKUP($A200,#REF!,42+CS$1,0),IFERROR(VLOOKUP($A200,#REF!,33+CS$1,0),IFERROR(VLOOKUP($A200,#REF!,29+CS$1,0),IFERROR(VLOOKUP($A200,#REF!,42+CS$1,0),IFERROR(VLOOKUP($A200,#REF!,42+CS$1,0),IFERROR(VLOOKUP($A200,#REF!,42+CS$1,0),IFERROR(VLOOKUP($A200,#REF!,26+CS$1,0),IFERROR(VLOOKUP($A200,#REF!,5+CS$1,0),0))))))))))))</f>
        <v>0</v>
      </c>
      <c r="CU200" s="37">
        <f>IFERROR(VLOOKUP($A200,#REF!,42+CT$1,0),IFERROR(VLOOKUP($A200,#REF!,42+CT$1,0),IFERROR(VLOOKUP($A200,#REF!,29+CT$1,0),IFERROR(VLOOKUP($A200,#REF!,16+CT$1,0),IFERROR(VLOOKUP($A200,#REF!,42+CT$1,0),IFERROR(VLOOKUP($A200,#REF!,33+CT$1,0),IFERROR(VLOOKUP($A200,#REF!,29+CT$1,0),IFERROR(VLOOKUP($A200,#REF!,42+CT$1,0),IFERROR(VLOOKUP($A200,#REF!,42+CT$1,0),IFERROR(VLOOKUP($A200,#REF!,42+CT$1,0),IFERROR(VLOOKUP($A200,#REF!,26+CT$1,0),IFERROR(VLOOKUP($A200,#REF!,5+CT$1,0),0))))))))))))</f>
        <v>0</v>
      </c>
      <c r="CV200" s="37">
        <f>IFERROR(VLOOKUP($A200,#REF!,42+CU$1,0),IFERROR(VLOOKUP($A200,#REF!,42+CU$1,0),IFERROR(VLOOKUP($A200,#REF!,29+CU$1,0),IFERROR(VLOOKUP($A200,#REF!,16+CU$1,0),IFERROR(VLOOKUP($A200,#REF!,42+CU$1,0),IFERROR(VLOOKUP($A200,#REF!,33+CU$1,0),IFERROR(VLOOKUP($A200,#REF!,29+CU$1,0),IFERROR(VLOOKUP($A200,#REF!,42+CU$1,0),IFERROR(VLOOKUP($A200,#REF!,42+CU$1,0),IFERROR(VLOOKUP($A200,#REF!,42+CU$1,0),IFERROR(VLOOKUP($A200,#REF!,26+CU$1,0),IFERROR(VLOOKUP($A200,#REF!,5+CU$1,0),0))))))))))))</f>
        <v>0</v>
      </c>
      <c r="CW200" s="37">
        <f>IFERROR(VLOOKUP($A200,#REF!,42+CV$1,0),IFERROR(VLOOKUP($A200,#REF!,42+CV$1,0),IFERROR(VLOOKUP($A200,#REF!,29+CV$1,0),IFERROR(VLOOKUP($A200,#REF!,16+CV$1,0),IFERROR(VLOOKUP($A200,#REF!,42+CV$1,0),IFERROR(VLOOKUP($A200,#REF!,33+CV$1,0),IFERROR(VLOOKUP($A200,#REF!,29+CV$1,0),IFERROR(VLOOKUP($A200,#REF!,42+CV$1,0),IFERROR(VLOOKUP($A200,#REF!,42+CV$1,0),IFERROR(VLOOKUP($A200,#REF!,42+CV$1,0),IFERROR(VLOOKUP($A200,#REF!,26+CV$1,0),IFERROR(VLOOKUP($A200,#REF!,5+CV$1,0),0))))))))))))</f>
        <v>0</v>
      </c>
      <c r="CX200" s="37">
        <f>IFERROR(VLOOKUP($A200,#REF!,36,0),IFERROR(VLOOKUP($A200,#REF!,23,0),IFERROR(VLOOKUP($A200,#REF!,65,0),IFERROR(VLOOKUP($A200,#REF!,34,0),IFERROR(VLOOKUP($A200,#REF!,25,0),IFERROR(VLOOKUP($A200,#REF!,25,0),IFERROR(VLOOKUP($A200,#REF!,21,0),IFERROR(VLOOKUP($A200,#REF!,23,0),IFERROR(VLOOKUP($A200,#REF!,23,0),IFERROR(VLOOKUP($A200,#REF!,23,0),IFERROR(VLOOKUP($A200,#REF!,23,0),IFERROR(VLOOKUP($A200,#REF!,23,0),IFERROR(VLOOKUP($A200,#REF!,21,0),IFERROR(VLOOKUP($A200,#REF!,23,0),0))))))))))))))</f>
        <v>0</v>
      </c>
      <c r="CY200" s="37">
        <f>IFERROR(VLOOKUP($A200,[20]DESIRE!$A:$AP,42,0),IFERROR(VLOOKUP($A200,'[20]TEMA PD'!$A:$AA,27,0),IFERROR(VLOOKUP($A200,'[20]TEMA HAJI'!$A:$AA,27,0),IFERROR(VLOOKUP($A200,'[20]TEMA C3'!$A:$AA,27,0),IFERROR(VLOOKUP($A200,'[20]TEMA C2'!$A:$AA,27,0),IFERROR(VLOOKUP($A200,'[20]TEMA C1'!$A:$Y,25,0),IFERROR(VLOOKUP($A200,[20]DELTA!$A:$AC,29,0),IFERROR(VLOOKUP($A200,'[20]AAV AUTO 2000'!$A:$AA,27,0),IFERROR(VLOOKUP($A200,'[20]CC SK'!$A:$AC,29,0),IFERROR(VLOOKUP($A200,[20]SBPV!$A:$AN,40,0),IFERROR(VLOOKUP($A200,[20]RVO!$A:$CA,79,0),IFERROR(VLOOKUP($A200,[20]GC!$A:$AC,29,0),IFERROR(VLOOKUP($A200,[20]AAV!$A:$AR,44,0),0)))))))))))))</f>
        <v>0</v>
      </c>
      <c r="CZ200" s="37">
        <f>IFERROR(VLOOKUP($A200,#REF!,5+CY$1,0),IFERROR(VLOOKUP($A200,#REF!,26+CY$1,0),IFERROR(VLOOKUP($A200,#REF!,42+CY$1,0),IFERROR(VLOOKUP($A200,#REF!,42+CY$1,0),IFERROR(VLOOKUP($A200,#REF!,42+CY$1,0),IFERROR(VLOOKUP($A200,#REF!,29+CY$1,0),IFERROR(VLOOKUP($A200,#REF!,33+CY$1,0),IFERROR(VLOOKUP($A200,#REF!,42+CY$1,0),IFERROR(VLOOKUP($A200,#REF!,16+CY$1,0),IFERROR(VLOOKUP($A200,#REF!,29+CY$1,0),IFERROR(VLOOKUP($A200,#REF!,42+CY$1,0),IFERROR(VLOOKUP($A200,#REF!,42+CY$1,0),0))))))))))))</f>
        <v>0</v>
      </c>
      <c r="DA200" s="37">
        <f>IFERROR(VLOOKUP($A200,#REF!,5+CZ$1,0),IFERROR(VLOOKUP($A200,#REF!,26+CZ$1,0),IFERROR(VLOOKUP($A200,#REF!,42+CZ$1,0),IFERROR(VLOOKUP($A200,#REF!,42+CZ$1,0),IFERROR(VLOOKUP($A200,#REF!,42+CZ$1,0),IFERROR(VLOOKUP($A200,#REF!,29+CZ$1,0),IFERROR(VLOOKUP($A200,#REF!,33+CZ$1,0),IFERROR(VLOOKUP($A200,#REF!,42+CZ$1,0),IFERROR(VLOOKUP($A200,#REF!,16+CZ$1,0),IFERROR(VLOOKUP($A200,#REF!,29+CZ$1,0),IFERROR(VLOOKUP($A200,#REF!,42+CZ$1,0),IFERROR(VLOOKUP($A200,#REF!,42+CZ$1,0),0))))))))))))</f>
        <v>0</v>
      </c>
      <c r="DB200" s="37">
        <f>IFERROR(VLOOKUP($A200,#REF!,5+DA$1,0),IFERROR(VLOOKUP($A200,#REF!,26+DA$1,0),IFERROR(VLOOKUP($A200,#REF!,42+DA$1,0),IFERROR(VLOOKUP($A200,#REF!,42+DA$1,0),IFERROR(VLOOKUP($A200,#REF!,42+DA$1,0),IFERROR(VLOOKUP($A200,#REF!,29+DA$1,0),IFERROR(VLOOKUP($A200,#REF!,33+DA$1,0),IFERROR(VLOOKUP($A200,#REF!,42+DA$1,0),IFERROR(VLOOKUP($A200,#REF!,16+DA$1,0),IFERROR(VLOOKUP($A200,#REF!,29+DA$1,0),IFERROR(VLOOKUP($A200,#REF!,42+DA$1,0),IFERROR(VLOOKUP($A200,#REF!,42+DA$1,0),0))))))))))))</f>
        <v>0</v>
      </c>
      <c r="DC200" s="37">
        <f>IFERROR(VLOOKUP($A200,#REF!,5+DB$1,0),IFERROR(VLOOKUP($A200,#REF!,26+DB$1,0),IFERROR(VLOOKUP($A200,#REF!,42+DB$1,0),IFERROR(VLOOKUP($A200,#REF!,42+DB$1,0),IFERROR(VLOOKUP($A200,#REF!,42+DB$1,0),IFERROR(VLOOKUP($A200,#REF!,29+DB$1,0),IFERROR(VLOOKUP($A200,#REF!,33+DB$1,0),IFERROR(VLOOKUP($A200,#REF!,42+DB$1,0),IFERROR(VLOOKUP($A200,#REF!,16+DB$1,0),IFERROR(VLOOKUP($A200,#REF!,29+DB$1,0),IFERROR(VLOOKUP($A200,#REF!,42+DB$1,0),IFERROR(VLOOKUP($A200,#REF!,42+DB$1,0),0))))))))))))</f>
        <v>0</v>
      </c>
      <c r="DD200" s="37">
        <f>IFERROR(VLOOKUP($A200,#REF!,5+DC$1,0),IFERROR(VLOOKUP($A200,#REF!,26+DC$1,0),IFERROR(VLOOKUP($A200,#REF!,42+DC$1,0),IFERROR(VLOOKUP($A200,#REF!,42+DC$1,0),IFERROR(VLOOKUP($A200,#REF!,42+DC$1,0),IFERROR(VLOOKUP($A200,#REF!,29+DC$1,0),IFERROR(VLOOKUP($A200,#REF!,33+DC$1,0),IFERROR(VLOOKUP($A200,#REF!,42+DC$1,0),IFERROR(VLOOKUP($A200,#REF!,16+DC$1,0),IFERROR(VLOOKUP($A200,#REF!,29+DC$1,0),IFERROR(VLOOKUP($A200,#REF!,42+DC$1,0),IFERROR(VLOOKUP($A200,#REF!,42+DC$1,0),0))))))))))))</f>
        <v>0</v>
      </c>
      <c r="DE200" s="37">
        <f>IFERROR(VLOOKUP($A200,#REF!,23,0),IFERROR(VLOOKUP($A200,#REF!,21,0),IFERROR(VLOOKUP($A200,#REF!,23,0),IFERROR(VLOOKUP($A200,#REF!,23,0),IFERROR(VLOOKUP($A200,#REF!,23,0),IFERROR(VLOOKUP($A200,#REF!,23,0),IFERROR(VLOOKUP($A200,#REF!,23,0),IFERROR(VLOOKUP($A200,#REF!,21,0),IFERROR(VLOOKUP($A200,#REF!,25,0),IFERROR(VLOOKUP($A200,#REF!,25,0),IFERROR(VLOOKUP($A200,#REF!,34,0),IFERROR(VLOOKUP($A200,#REF!,65,0),IFERROR(VLOOKUP($A200,#REF!,23,0),IFERROR(VLOOKUP($A200,#REF!,36,0),0))))))))))))))</f>
        <v>0</v>
      </c>
      <c r="DF200" s="37" t="b">
        <f t="shared" si="85"/>
        <v>1</v>
      </c>
      <c r="DG200" s="37" t="b">
        <f t="shared" si="85"/>
        <v>1</v>
      </c>
      <c r="DH200" s="37" t="b">
        <f t="shared" si="85"/>
        <v>1</v>
      </c>
      <c r="DI200" s="37" t="b">
        <f t="shared" si="81"/>
        <v>1</v>
      </c>
      <c r="DJ200" s="37" t="b">
        <f t="shared" si="81"/>
        <v>1</v>
      </c>
      <c r="DK200" s="37" t="b">
        <f t="shared" si="81"/>
        <v>1</v>
      </c>
      <c r="DL200" s="37" t="b">
        <f t="shared" si="81"/>
        <v>1</v>
      </c>
      <c r="DM200" s="37">
        <f t="shared" si="86"/>
        <v>0</v>
      </c>
      <c r="DN200" s="37">
        <f t="shared" si="86"/>
        <v>0</v>
      </c>
      <c r="DO200" s="37">
        <f t="shared" si="86"/>
        <v>0</v>
      </c>
      <c r="DP200" s="37">
        <f t="shared" si="82"/>
        <v>0</v>
      </c>
      <c r="DQ200" s="37">
        <f t="shared" si="82"/>
        <v>0</v>
      </c>
      <c r="DR200" s="37">
        <f t="shared" si="82"/>
        <v>0</v>
      </c>
      <c r="DS200" s="37">
        <f t="shared" si="82"/>
        <v>0</v>
      </c>
      <c r="DT200" s="29">
        <f t="shared" si="101"/>
        <v>0</v>
      </c>
      <c r="DU200" s="37">
        <f t="shared" si="87"/>
        <v>0</v>
      </c>
      <c r="DV200" s="37">
        <f t="shared" si="87"/>
        <v>0</v>
      </c>
      <c r="DW200" s="37">
        <f t="shared" si="87"/>
        <v>0</v>
      </c>
      <c r="DX200" s="37">
        <f t="shared" si="83"/>
        <v>0</v>
      </c>
      <c r="DY200" s="37">
        <f t="shared" si="83"/>
        <v>0</v>
      </c>
      <c r="DZ200" s="37">
        <f t="shared" si="83"/>
        <v>0</v>
      </c>
      <c r="EA200" s="37">
        <f t="shared" si="83"/>
        <v>0</v>
      </c>
      <c r="EB200" s="29">
        <f t="shared" si="102"/>
        <v>0</v>
      </c>
      <c r="EC200" s="36">
        <f t="shared" si="103"/>
        <v>7</v>
      </c>
      <c r="ED200" s="36" t="str">
        <f t="shared" si="104"/>
        <v>DOWNGRADE</v>
      </c>
      <c r="EE200" s="36" t="str">
        <f t="shared" si="105"/>
        <v>RESET</v>
      </c>
      <c r="EF200" s="37">
        <f t="shared" si="106"/>
        <v>0</v>
      </c>
      <c r="EG200" s="2" t="str">
        <f>IFERROR(VLOOKUP(A200,[21]DELTA!$A:$AT,46,0),"")</f>
        <v/>
      </c>
      <c r="EH200" s="37" t="str">
        <f t="shared" si="107"/>
        <v>SAPHIRE</v>
      </c>
      <c r="EI200" s="2"/>
      <c r="EJ200" s="2"/>
      <c r="EK200" s="2"/>
      <c r="EL200" s="2"/>
      <c r="EM200" s="2"/>
      <c r="EN200" s="2"/>
      <c r="EO200" s="2"/>
      <c r="EP200" s="2"/>
      <c r="EQ200" s="37">
        <f t="shared" si="88"/>
        <v>0</v>
      </c>
      <c r="ER200" s="37">
        <f t="shared" si="88"/>
        <v>0</v>
      </c>
      <c r="ES200" s="37">
        <f t="shared" si="88"/>
        <v>0</v>
      </c>
      <c r="ET200" s="37">
        <f t="shared" si="84"/>
        <v>0</v>
      </c>
      <c r="EU200" s="37">
        <f t="shared" si="84"/>
        <v>0</v>
      </c>
      <c r="EV200" s="37">
        <f t="shared" si="84"/>
        <v>0</v>
      </c>
      <c r="EW200" s="37">
        <f t="shared" si="84"/>
        <v>0</v>
      </c>
    </row>
  </sheetData>
  <mergeCells count="63">
    <mergeCell ref="EN3:EN4"/>
    <mergeCell ref="EO3:EO4"/>
    <mergeCell ref="EP3:EP4"/>
    <mergeCell ref="EH3:EH4"/>
    <mergeCell ref="EI3:EI4"/>
    <mergeCell ref="EJ3:EJ4"/>
    <mergeCell ref="EK3:EK4"/>
    <mergeCell ref="EL3:EL4"/>
    <mergeCell ref="EM3:EM4"/>
    <mergeCell ref="EB3:EB4"/>
    <mergeCell ref="EC3:EC4"/>
    <mergeCell ref="ED3:ED4"/>
    <mergeCell ref="EE3:EE4"/>
    <mergeCell ref="EF3:EF4"/>
    <mergeCell ref="EG3:EG4"/>
    <mergeCell ref="CI3:CI4"/>
    <mergeCell ref="CJ3:CJ4"/>
    <mergeCell ref="CK3:CQ3"/>
    <mergeCell ref="DM3:DS3"/>
    <mergeCell ref="DT3:DT4"/>
    <mergeCell ref="DU3:EA3"/>
    <mergeCell ref="CC3:CC4"/>
    <mergeCell ref="CD3:CD4"/>
    <mergeCell ref="CE3:CE4"/>
    <mergeCell ref="CF3:CF4"/>
    <mergeCell ref="CG3:CG4"/>
    <mergeCell ref="CH3:CH4"/>
    <mergeCell ref="BW3:BW4"/>
    <mergeCell ref="BX3:BX4"/>
    <mergeCell ref="BY3:BY4"/>
    <mergeCell ref="BZ3:BZ4"/>
    <mergeCell ref="CA3:CA4"/>
    <mergeCell ref="CB3:CB4"/>
    <mergeCell ref="AW3:BA3"/>
    <mergeCell ref="BB3:BF3"/>
    <mergeCell ref="BG3:BM3"/>
    <mergeCell ref="BN3:BN4"/>
    <mergeCell ref="BO3:BU3"/>
    <mergeCell ref="BV3:BV4"/>
    <mergeCell ref="AK3:AK4"/>
    <mergeCell ref="AL3:AL4"/>
    <mergeCell ref="AM3:AM4"/>
    <mergeCell ref="AN3:AN4"/>
    <mergeCell ref="AO3:AO4"/>
    <mergeCell ref="AP3:AV3"/>
    <mergeCell ref="AE3:AE4"/>
    <mergeCell ref="AF3:AF4"/>
    <mergeCell ref="AG3:AG4"/>
    <mergeCell ref="AH3:AH4"/>
    <mergeCell ref="AI3:AI4"/>
    <mergeCell ref="AJ3:AJ4"/>
    <mergeCell ref="M3:S3"/>
    <mergeCell ref="T3:T4"/>
    <mergeCell ref="U3:AA3"/>
    <mergeCell ref="AB3:AB4"/>
    <mergeCell ref="AC3:AC4"/>
    <mergeCell ref="AD3:AD4"/>
    <mergeCell ref="A3:A4"/>
    <mergeCell ref="B3:B4"/>
    <mergeCell ref="C3:C4"/>
    <mergeCell ref="D3:D4"/>
    <mergeCell ref="E3:E4"/>
    <mergeCell ref="F3:L3"/>
  </mergeCells>
  <conditionalFormatting sqref="A1:B200">
    <cfRule type="duplicateValues" dxfId="60" priority="31"/>
    <cfRule type="duplicateValues" dxfId="59" priority="32"/>
    <cfRule type="duplicateValues" dxfId="58" priority="33"/>
    <cfRule type="duplicateValues" dxfId="57" priority="34"/>
    <cfRule type="duplicateValues" dxfId="56" priority="35"/>
  </conditionalFormatting>
  <conditionalFormatting sqref="A1:B200">
    <cfRule type="duplicateValues" dxfId="55" priority="43"/>
  </conditionalFormatting>
  <conditionalFormatting sqref="A1:B200">
    <cfRule type="duplicateValues" dxfId="54" priority="57"/>
    <cfRule type="duplicateValues" dxfId="53" priority="58"/>
    <cfRule type="duplicateValues" dxfId="52" priority="59"/>
  </conditionalFormatting>
  <conditionalFormatting sqref="A1:B200">
    <cfRule type="duplicateValues" dxfId="51" priority="1"/>
  </conditionalFormatting>
  <conditionalFormatting sqref="A1:B200">
    <cfRule type="duplicateValues" dxfId="50" priority="40"/>
  </conditionalFormatting>
  <conditionalFormatting sqref="A1:B200">
    <cfRule type="duplicateValues" dxfId="49" priority="44"/>
    <cfRule type="duplicateValues" dxfId="48" priority="45"/>
    <cfRule type="duplicateValues" dxfId="47" priority="46"/>
    <cfRule type="duplicateValues" dxfId="46" priority="47"/>
    <cfRule type="duplicateValues" dxfId="45" priority="48"/>
  </conditionalFormatting>
  <conditionalFormatting sqref="A1:B200">
    <cfRule type="duplicateValues" dxfId="44" priority="41"/>
  </conditionalFormatting>
  <conditionalFormatting sqref="A1:B200">
    <cfRule type="duplicateValues" dxfId="43" priority="6"/>
    <cfRule type="duplicateValues" dxfId="42" priority="7"/>
    <cfRule type="duplicateValues" dxfId="41" priority="8"/>
    <cfRule type="duplicateValues" dxfId="40" priority="9"/>
    <cfRule type="duplicateValues" dxfId="39" priority="10"/>
  </conditionalFormatting>
  <conditionalFormatting sqref="A1:B200">
    <cfRule type="duplicateValues" dxfId="38" priority="11"/>
    <cfRule type="duplicateValues" dxfId="37" priority="12"/>
    <cfRule type="duplicateValues" dxfId="36" priority="13"/>
    <cfRule type="duplicateValues" dxfId="35" priority="14"/>
    <cfRule type="duplicateValues" dxfId="34" priority="15"/>
    <cfRule type="duplicateValues" dxfId="33" priority="16"/>
    <cfRule type="duplicateValues" dxfId="32" priority="17"/>
    <cfRule type="duplicateValues" dxfId="31" priority="18"/>
  </conditionalFormatting>
  <conditionalFormatting sqref="A1:B200">
    <cfRule type="duplicateValues" dxfId="30" priority="19"/>
    <cfRule type="duplicateValues" dxfId="29" priority="20"/>
    <cfRule type="duplicateValues" dxfId="28" priority="21"/>
  </conditionalFormatting>
  <conditionalFormatting sqref="A1:B200">
    <cfRule type="duplicateValues" dxfId="27" priority="22"/>
    <cfRule type="duplicateValues" dxfId="26" priority="23"/>
    <cfRule type="duplicateValues" dxfId="25" priority="24"/>
    <cfRule type="duplicateValues" dxfId="24" priority="25"/>
    <cfRule type="duplicateValues" dxfId="23" priority="26"/>
    <cfRule type="duplicateValues" dxfId="22" priority="27"/>
  </conditionalFormatting>
  <conditionalFormatting sqref="A1:B200">
    <cfRule type="duplicateValues" dxfId="21" priority="3"/>
    <cfRule type="duplicateValues" dxfId="20" priority="4"/>
    <cfRule type="duplicateValues" dxfId="19" priority="5"/>
  </conditionalFormatting>
  <conditionalFormatting sqref="A1:B200">
    <cfRule type="duplicateValues" dxfId="18" priority="28"/>
    <cfRule type="duplicateValues" dxfId="17" priority="29"/>
    <cfRule type="duplicateValues" dxfId="16" priority="30"/>
  </conditionalFormatting>
  <conditionalFormatting sqref="A1:B200">
    <cfRule type="duplicateValues" dxfId="15" priority="53"/>
    <cfRule type="duplicateValues" dxfId="14" priority="54"/>
    <cfRule type="duplicateValues" dxfId="13" priority="55"/>
    <cfRule type="duplicateValues" dxfId="12" priority="56"/>
  </conditionalFormatting>
  <conditionalFormatting sqref="A1:B200">
    <cfRule type="duplicateValues" dxfId="11" priority="2"/>
  </conditionalFormatting>
  <conditionalFormatting sqref="A1:B200">
    <cfRule type="duplicateValues" dxfId="10" priority="60"/>
    <cfRule type="duplicateValues" dxfId="9" priority="61"/>
  </conditionalFormatting>
  <conditionalFormatting sqref="A1:B200">
    <cfRule type="duplicateValues" dxfId="8" priority="49"/>
    <cfRule type="duplicateValues" dxfId="7" priority="50"/>
    <cfRule type="duplicateValues" dxfId="6" priority="51"/>
    <cfRule type="duplicateValues" dxfId="5" priority="52"/>
  </conditionalFormatting>
  <conditionalFormatting sqref="A1:B200">
    <cfRule type="duplicateValues" dxfId="4" priority="36"/>
    <cfRule type="duplicateValues" dxfId="3" priority="37"/>
    <cfRule type="duplicateValues" dxfId="2" priority="38"/>
    <cfRule type="duplicateValues" dxfId="1" priority="39"/>
    <cfRule type="duplicateValues" dxfId="0" priority="4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SUHARIYANTO</dc:creator>
  <cp:lastModifiedBy>User</cp:lastModifiedBy>
  <cp:lastPrinted>2024-06-22T06:05:48Z</cp:lastPrinted>
  <dcterms:created xsi:type="dcterms:W3CDTF">2021-05-28T15:02:58Z</dcterms:created>
  <dcterms:modified xsi:type="dcterms:W3CDTF">2026-06-01T09:57:00Z</dcterms:modified>
</cp:coreProperties>
</file>